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fileSharing userName="王三文" reservationPassword="EDCF" readOnlyRecommended="1"/>
  <workbookPr/>
  <bookViews>
    <workbookView windowWidth="28800" windowHeight="12465" tabRatio="744" firstSheet="7" activeTab="7"/>
  </bookViews>
  <sheets>
    <sheet name="标准制修订类汇总（820项）匹配" sheetId="8" state="hidden" r:id="rId1"/>
    <sheet name="标准活动类汇总（133项）" sheetId="6" state="hidden" r:id="rId2"/>
    <sheet name="上限已完成" sheetId="9" state="hidden" r:id="rId3"/>
    <sheet name="系列标准完成" sheetId="10" state="hidden" r:id="rId4"/>
    <sheet name="比例分配协议核对修正" sheetId="11" state="hidden" r:id="rId5"/>
    <sheet name="整合" sheetId="15" state="hidden" r:id="rId6"/>
    <sheet name="徐处测" sheetId="16" state="hidden" r:id="rId7"/>
    <sheet name="项目清单" sheetId="19" r:id="rId8"/>
    <sheet name="公司申报金额汇总" sheetId="18" state="hidden" r:id="rId9"/>
  </sheets>
  <externalReferences>
    <externalReference r:id="rId10"/>
    <externalReference r:id="rId11"/>
  </externalReferences>
  <definedNames>
    <definedName name="_xlnm._FilterDatabase" localSheetId="1" hidden="1">'标准活动类汇总（133项）'!$A$2:$L$136</definedName>
    <definedName name="_xlnm._FilterDatabase" localSheetId="4" hidden="1">比例分配协议核对修正!$A$2:$AT$825</definedName>
    <definedName name="_xlnm._FilterDatabase" localSheetId="5" hidden="1">整合!$A$2:$T$825</definedName>
    <definedName name="_xlnm._FilterDatabase" localSheetId="7" hidden="1">项目清单!$A$2:$AC$978</definedName>
    <definedName name="_xlnm._FilterDatabase" localSheetId="0" hidden="1">'标准制修订类汇总（820项）匹配'!$A$2:$AM$824</definedName>
    <definedName name="_xlnm._FilterDatabase" localSheetId="8" hidden="1">公司申报金额汇总!$A$5:$B$206</definedName>
    <definedName name="_xlnm._FilterDatabase" localSheetId="2" hidden="1">上限已完成!$A$2:$AQ$824</definedName>
    <definedName name="_xlnm._FilterDatabase" localSheetId="3" hidden="1">系列标准完成!$A$2:$AQ$824</definedName>
    <definedName name="_xlnm.Print_Area" localSheetId="7">项目清单!$A$1:$F$977</definedName>
  </definedNames>
  <calcPr calcId="144525"/>
</workbook>
</file>

<file path=xl/sharedStrings.xml><?xml version="1.0" encoding="utf-8"?>
<sst xmlns="http://schemas.openxmlformats.org/spreadsheetml/2006/main" count="63285" uniqueCount="3623">
  <si>
    <t>2019年度深圳标准领域专项资金资助奖励评审清单（标准制修订类）</t>
  </si>
  <si>
    <t>序号</t>
  </si>
  <si>
    <t>项目性质</t>
  </si>
  <si>
    <t>项目编号</t>
  </si>
  <si>
    <t>标准编号</t>
  </si>
  <si>
    <t>项目名称</t>
  </si>
  <si>
    <t>发布时间</t>
  </si>
  <si>
    <t>申请单位</t>
  </si>
  <si>
    <t>是否系列标准</t>
  </si>
  <si>
    <t>系列标准数量</t>
  </si>
  <si>
    <t>申报单位排名</t>
  </si>
  <si>
    <t>有无其他深圳参与单位</t>
  </si>
  <si>
    <t>单位排名1</t>
  </si>
  <si>
    <t>申报资助奖励金额分配比例1</t>
  </si>
  <si>
    <t>单位名称1</t>
  </si>
  <si>
    <t>单位排名2</t>
  </si>
  <si>
    <t>申报资助奖励金额分配比例2</t>
  </si>
  <si>
    <t>单位名称2</t>
  </si>
  <si>
    <t>单位排名3</t>
  </si>
  <si>
    <t>申报资助奖励金额分配比例3</t>
  </si>
  <si>
    <t>单位名称3</t>
  </si>
  <si>
    <t>单位排名4</t>
  </si>
  <si>
    <t>申报资助奖励金额分配比例4</t>
  </si>
  <si>
    <t>单位名称4</t>
  </si>
  <si>
    <t>单位排名5</t>
  </si>
  <si>
    <t>申报资助奖励金额分配比例5</t>
  </si>
  <si>
    <t>单位名称5</t>
  </si>
  <si>
    <t>单位排名6</t>
  </si>
  <si>
    <t>申报资助奖励金额分配比例6</t>
  </si>
  <si>
    <t>单位名称6</t>
  </si>
  <si>
    <t>单位排名7</t>
  </si>
  <si>
    <t>申报资助奖励金额分配比例7</t>
  </si>
  <si>
    <t>单位名称7</t>
  </si>
  <si>
    <t>单位排名8</t>
  </si>
  <si>
    <t>申报资助奖励金额分配比例8</t>
  </si>
  <si>
    <t>单位名称8</t>
  </si>
  <si>
    <t>分数</t>
  </si>
  <si>
    <t>制定/修订</t>
  </si>
  <si>
    <t>主导/参与</t>
  </si>
  <si>
    <t>资助等级</t>
  </si>
  <si>
    <t>国际标准</t>
  </si>
  <si>
    <t>zxzj20191114000105</t>
  </si>
  <si>
    <t>G.SUP64</t>
  </si>
  <si>
    <t>每波长支持10G比特以上速率的PON技术</t>
  </si>
  <si>
    <t>2018-02-09</t>
  </si>
  <si>
    <t>中兴通讯股份有限公司</t>
  </si>
  <si>
    <t>88.60</t>
  </si>
  <si>
    <t>制定</t>
  </si>
  <si>
    <t>主导</t>
  </si>
  <si>
    <t>重点资助</t>
  </si>
  <si>
    <t>zxzj20191114000084</t>
  </si>
  <si>
    <t>TR 23.742</t>
  </si>
  <si>
    <t>5G服务化架构研究报告</t>
  </si>
  <si>
    <t>2018-12-10</t>
  </si>
  <si>
    <t>深圳市腾讯计算机系统有限公司</t>
  </si>
  <si>
    <t>86.40</t>
  </si>
  <si>
    <t>参与</t>
  </si>
  <si>
    <t>zxzj20191112000058</t>
  </si>
  <si>
    <t xml:space="preserve">IEC TS 62607-4-7:2018 </t>
  </si>
  <si>
    <t>纳米制造 关键特性控制 第4-7部分 储能器件中纳米负极材料磁性物质测试方法</t>
  </si>
  <si>
    <t>2018-08-29</t>
  </si>
  <si>
    <t>深圳市贝特瑞新能源材料股份有限公司</t>
  </si>
  <si>
    <t>zxzj20191117000012</t>
  </si>
  <si>
    <t>IEC TS 62607-4-6</t>
  </si>
  <si>
    <t>纳米制造 关键控制特性 第4-6部分：红外吸收法测定纳米电极材料中的碳含量</t>
  </si>
  <si>
    <t>2018-02-08</t>
  </si>
  <si>
    <t>深圳市德方纳米科技股份有限公司</t>
  </si>
  <si>
    <t>85.60</t>
  </si>
  <si>
    <t>zxzj20191114000145</t>
  </si>
  <si>
    <t>ISO/IEC 14543-5-8 2017</t>
  </si>
  <si>
    <t>信息技术 信息设备资源共享协同服务 远程访问 基础协议</t>
  </si>
  <si>
    <t>2017-08-01</t>
  </si>
  <si>
    <t>深圳市闪联信息技术有限公司</t>
  </si>
  <si>
    <t>zxzj20191114000120</t>
  </si>
  <si>
    <t>IEEE 1901.1-2018</t>
  </si>
  <si>
    <t>智能电网应用的中频（小于12 MHz）电力线通信IEEE标准</t>
  </si>
  <si>
    <t>2018-05-07</t>
  </si>
  <si>
    <t>深圳市国电科技通信有限公司</t>
  </si>
  <si>
    <t>85.20</t>
  </si>
  <si>
    <t>zxzj20191115000203</t>
  </si>
  <si>
    <t>ITU-T J.298</t>
  </si>
  <si>
    <t>兼容地面和卫星电视传输的有线电视混合机顶盒需求和技术规范</t>
  </si>
  <si>
    <t>2019-03-22</t>
  </si>
  <si>
    <t>深圳创维数字技术有限公司</t>
  </si>
  <si>
    <t>84.80</t>
  </si>
  <si>
    <t>zxzj20191114000128</t>
  </si>
  <si>
    <t>3GPP TS 24.161 V13.0.0</t>
  </si>
  <si>
    <t>基于网络的IP流迁移( 第三阶段)</t>
  </si>
  <si>
    <t>2016-03-18</t>
  </si>
  <si>
    <t>84.60</t>
  </si>
  <si>
    <t>zxzj20191114000117</t>
  </si>
  <si>
    <t>Y.3172</t>
  </si>
  <si>
    <t>未来网络（包括IMT-2020）中机器学习的架构</t>
  </si>
  <si>
    <t>2016-06-22</t>
  </si>
  <si>
    <t>84.40</t>
  </si>
  <si>
    <t>zxzj20191114000140</t>
  </si>
  <si>
    <t>Request for Comments：7743</t>
  </si>
  <si>
    <t>MPLS Ping中继应答机制</t>
  </si>
  <si>
    <t>2016-01-21</t>
  </si>
  <si>
    <t>84.20</t>
  </si>
  <si>
    <t>zxzj20191112000043</t>
  </si>
  <si>
    <t>ISO 6425:2018</t>
  </si>
  <si>
    <t>钟表—潜水表</t>
  </si>
  <si>
    <t>2018-10-01</t>
  </si>
  <si>
    <t>深圳市泰坦时钟表科技有限公司</t>
  </si>
  <si>
    <t>修订</t>
  </si>
  <si>
    <t>zxzj20191113000186</t>
  </si>
  <si>
    <t>TS 23.501</t>
  </si>
  <si>
    <t>5G系统架构规范</t>
  </si>
  <si>
    <t>2019-09-24</t>
  </si>
  <si>
    <t>zxzj20191113000193</t>
  </si>
  <si>
    <t>TR 22.886</t>
  </si>
  <si>
    <t>增强5G V2X服务的3GPP研究报告</t>
  </si>
  <si>
    <t>82.80</t>
  </si>
  <si>
    <t>zxzj20191114000125</t>
  </si>
  <si>
    <t>oneM2M TR-0024-V2.0.0</t>
  </si>
  <si>
    <t>业务平台与3GPP网络互操作架构</t>
  </si>
  <si>
    <t>82.60</t>
  </si>
  <si>
    <t>zxzj20191113000037</t>
  </si>
  <si>
    <t>IEC 61196-6-3：2018</t>
  </si>
  <si>
    <t xml:space="preserve">同轴通信电缆 第6-3部分：75-5型CATV接入电缆详细规范 </t>
  </si>
  <si>
    <t>2018-01-12</t>
  </si>
  <si>
    <t>深圳金信诺高新技术股份有限公司</t>
  </si>
  <si>
    <t>82.20</t>
  </si>
  <si>
    <t>zxzj20191114000081</t>
  </si>
  <si>
    <t>ISO/IEC 18000-4-2018</t>
  </si>
  <si>
    <t>信息技术 射频识别2.45GHz空中接口协议</t>
  </si>
  <si>
    <t>2018-07-27</t>
  </si>
  <si>
    <t>深圳市标准技术研究院</t>
  </si>
  <si>
    <t>81.80</t>
  </si>
  <si>
    <t>zxzj20191114000088</t>
  </si>
  <si>
    <t>TS 23.273</t>
  </si>
  <si>
    <t>5G定位规范</t>
  </si>
  <si>
    <t>80.60</t>
  </si>
  <si>
    <t>zxzj20191115000094</t>
  </si>
  <si>
    <t>IEC 62820-3-1:2017</t>
  </si>
  <si>
    <t>楼寓对讲系统 第3-1部分：通用系统应用指南</t>
  </si>
  <si>
    <t>2017-12-13</t>
  </si>
  <si>
    <t>深圳市视得安罗格朗电子有限公司</t>
  </si>
  <si>
    <t>80.40</t>
  </si>
  <si>
    <t>zxzj20191108000307</t>
  </si>
  <si>
    <t>ISO 17749:2018</t>
  </si>
  <si>
    <t>绝热制品-羊毛板和毡</t>
  </si>
  <si>
    <t>2018-05-08</t>
  </si>
  <si>
    <t>深圳市金台检测技术有限公司</t>
  </si>
  <si>
    <t>zxzj20191115000352</t>
  </si>
  <si>
    <t>ISO 20910: 2019</t>
  </si>
  <si>
    <t>轮胎用射频识别(RFID)电子标签编码</t>
  </si>
  <si>
    <t>2019-08-06</t>
  </si>
  <si>
    <t>深圳市金瑞铭科技有限公司</t>
  </si>
  <si>
    <t>80.20</t>
  </si>
  <si>
    <t>国家标准</t>
  </si>
  <si>
    <t>zxzj20191114000079</t>
  </si>
  <si>
    <t>GB/T 35537-2017</t>
  </si>
  <si>
    <t>高通量基因测序结果评价要求</t>
  </si>
  <si>
    <t>2017-12-29</t>
  </si>
  <si>
    <t>深圳华大生命科学研究院</t>
  </si>
  <si>
    <t>89.40</t>
  </si>
  <si>
    <t>zxzj20191114000101</t>
  </si>
  <si>
    <t>GB/T 34265-2017</t>
  </si>
  <si>
    <t>Sanger法测序技术指南</t>
  </si>
  <si>
    <t>2017-09-07</t>
  </si>
  <si>
    <t>深圳华因康基因科技有限公司</t>
  </si>
  <si>
    <t>87.20</t>
  </si>
  <si>
    <t>zxzj20191114000166</t>
  </si>
  <si>
    <t>GB/T 37873 -2019</t>
  </si>
  <si>
    <t>合成基因质量评价通则</t>
  </si>
  <si>
    <t>2019-08-30</t>
  </si>
  <si>
    <t>86.80</t>
  </si>
  <si>
    <t>zxzj20191113000015</t>
  </si>
  <si>
    <t>GB/T 36690-2018</t>
  </si>
  <si>
    <t>工业废液处理污泥中铜、镍、铅、锌、镉、铬等26种元素含量测定方法</t>
  </si>
  <si>
    <t>2018-09-17</t>
  </si>
  <si>
    <t>深圳市艾科尔特检测有限公司</t>
  </si>
  <si>
    <t>86.00</t>
  </si>
  <si>
    <t>zxzj20191112000016</t>
  </si>
  <si>
    <t>GB/T 37657-2019</t>
  </si>
  <si>
    <t>机载超材料天线罩通用规范</t>
  </si>
  <si>
    <t>2019-06-04</t>
  </si>
  <si>
    <t>深圳光启尖端技术有限责任公司</t>
  </si>
  <si>
    <t>zxzj20191114000092</t>
  </si>
  <si>
    <t>GB/T 37739-2019</t>
  </si>
  <si>
    <t>信息技术 云计算 平台即服务部署要求</t>
  </si>
  <si>
    <t>深圳市金蝶天燕云计算股份有限公司</t>
  </si>
  <si>
    <t>85.40</t>
  </si>
  <si>
    <t>zxzj20191112000032</t>
  </si>
  <si>
    <t>GB/T 37766-2019</t>
  </si>
  <si>
    <t>机载吸波超材料通用规范</t>
  </si>
  <si>
    <t>zxzj20191114000165</t>
  </si>
  <si>
    <t>GB/T 35890-2018</t>
  </si>
  <si>
    <t>高通量测序数据序列格式规范</t>
  </si>
  <si>
    <t>2018-02-06</t>
  </si>
  <si>
    <t>85.00</t>
  </si>
  <si>
    <t>zxzj20191113000195</t>
  </si>
  <si>
    <t>GB/T 36312-2018</t>
  </si>
  <si>
    <t>电子商务第三方平台企业信用评价规范</t>
  </si>
  <si>
    <t>2018-06-07</t>
  </si>
  <si>
    <t>深圳市众信电子商务交易保障促进中心</t>
  </si>
  <si>
    <t>84.00</t>
  </si>
  <si>
    <t>zxzj20191113000094</t>
  </si>
  <si>
    <t>GB/T 8152.13-2017</t>
  </si>
  <si>
    <t>铅精矿化学分析方法 第13部分：铊量的测定　电感耦合等离子体质谱法和电感耦合等离子体-原子发射光谱法</t>
  </si>
  <si>
    <t>2017-10-14</t>
  </si>
  <si>
    <t>深圳市中金岭南有色金属股份有限公司</t>
  </si>
  <si>
    <t>zxzj20191113000174</t>
  </si>
  <si>
    <t>GB/T 37340-2019</t>
  </si>
  <si>
    <t>电动汽车能耗折算方法</t>
  </si>
  <si>
    <t>2019-03-25</t>
  </si>
  <si>
    <t>比亚迪汽车工业有限公司</t>
  </si>
  <si>
    <t>83.80</t>
  </si>
  <si>
    <t>zxzj20191115000173</t>
  </si>
  <si>
    <t>GB/T 26237.14-2019</t>
  </si>
  <si>
    <t>信息技术　生物特征识别数据交换格式　第14部分：DNA数据</t>
  </si>
  <si>
    <t>深圳华大法医科技有限公司</t>
  </si>
  <si>
    <t>zxzj20191115000354</t>
  </si>
  <si>
    <t>GB/T 36327-2018</t>
  </si>
  <si>
    <t>信息技术 云计算 平台即服务（PaaS）应用程序管理要求</t>
  </si>
  <si>
    <t>83.20</t>
  </si>
  <si>
    <t>zxzj20191113000144</t>
  </si>
  <si>
    <t>GB 35848-2018　</t>
  </si>
  <si>
    <t>商用燃气燃烧器具　</t>
  </si>
  <si>
    <t>裕富宝厨具设备（深圳）有限公司</t>
  </si>
  <si>
    <t>zxzj20191112000060</t>
  </si>
  <si>
    <t>GB/T 36600.11-2018</t>
  </si>
  <si>
    <t>全国主要产品分类 产品类别核心元数据 第11部分：磁卡与集成电路卡</t>
  </si>
  <si>
    <t>zxzj20191113000083</t>
  </si>
  <si>
    <t>GB/T 37002-2018</t>
  </si>
  <si>
    <t>信息安全技术 电子邮件系统安全技术要求</t>
  </si>
  <si>
    <t>2018-12-28</t>
  </si>
  <si>
    <t>深圳奥联信息安全技术有限公司</t>
  </si>
  <si>
    <t>zxzj20191117000004</t>
  </si>
  <si>
    <t>GB/T 32659-2016</t>
  </si>
  <si>
    <t>专用数字对讲设备技术要求和测试方法</t>
  </si>
  <si>
    <t>2016-04-25</t>
  </si>
  <si>
    <t>海能达通信股份有限公司</t>
  </si>
  <si>
    <t>zxzj20191113000033</t>
  </si>
  <si>
    <t>GB/T 37642-2019</t>
  </si>
  <si>
    <t xml:space="preserve"> 聚己内酯（PCL)</t>
  </si>
  <si>
    <t>深圳光华伟业股份有限公司</t>
  </si>
  <si>
    <t>zxzj20191112000056</t>
  </si>
  <si>
    <t>GB/T 36321-2018</t>
  </si>
  <si>
    <t>特种机器人 分类、符号、标志</t>
  </si>
  <si>
    <t>香港中文大学（深圳）</t>
  </si>
  <si>
    <t>82.40</t>
  </si>
  <si>
    <t>zxzj20191112000055</t>
  </si>
  <si>
    <t>GB/T 36239-2018</t>
  </si>
  <si>
    <t>特种机器人 术语</t>
  </si>
  <si>
    <t>zxzj20191114000123</t>
  </si>
  <si>
    <t>GB/T 34776-2017</t>
  </si>
  <si>
    <t>T4 DNA连接酶 酶活及杂质检测方法</t>
  </si>
  <si>
    <t>2017-11-01</t>
  </si>
  <si>
    <t>zxzj20191113000020</t>
  </si>
  <si>
    <t>GB/T 37643-2019</t>
  </si>
  <si>
    <t>熔融沉积成型用聚乳酸（PLA）线材</t>
  </si>
  <si>
    <t>zxzj20191115000202</t>
  </si>
  <si>
    <t>GB∕T 37600.3-2018</t>
  </si>
  <si>
    <t xml:space="preserve"> 全国主要产品分类 产品类别核心元数据 第3部分：照明产品</t>
  </si>
  <si>
    <t>zxzj20191113000093</t>
  </si>
  <si>
    <t>GB/T 33320-2016</t>
  </si>
  <si>
    <t>食品包装材料和容器用胶粘剂</t>
  </si>
  <si>
    <t>2016-12-13</t>
  </si>
  <si>
    <t>宏峰行化工（深圳）有限公司</t>
  </si>
  <si>
    <t>zxzj20191113000199</t>
  </si>
  <si>
    <t xml:space="preserve"> GB/T 36314-2018</t>
  </si>
  <si>
    <t>电子商务企业信用档案信息规范</t>
  </si>
  <si>
    <t>82.00</t>
  </si>
  <si>
    <t>zxzj20191115000053</t>
  </si>
  <si>
    <t>GB/T 35675-2017</t>
  </si>
  <si>
    <t>电磁屏蔽用金属化纤维通用技术要求</t>
  </si>
  <si>
    <t>深圳市飞荣达科技股份有限公司</t>
  </si>
  <si>
    <t>zxzj20191115000278</t>
  </si>
  <si>
    <t>GB/T 34425-2017</t>
  </si>
  <si>
    <t>燃料电池电动汽车 加氢枪</t>
  </si>
  <si>
    <t>81.60</t>
  </si>
  <si>
    <t>zxzj20191116000067</t>
  </si>
  <si>
    <t>GB/T 36017-2018</t>
  </si>
  <si>
    <t>无损检测仪器  X射线荧光分析管</t>
  </si>
  <si>
    <t>2018-03-15</t>
  </si>
  <si>
    <t>深圳国技环保技术有限公司</t>
  </si>
  <si>
    <t>zxzj20191117000008</t>
  </si>
  <si>
    <t>GB/T 34991-2017</t>
  </si>
  <si>
    <t>基于12.5kHz信道的时分多址（TDMA）专用数字集群通信系统 空中接口物理层及数据链路层技术规范</t>
  </si>
  <si>
    <t>81.40</t>
  </si>
  <si>
    <t>zxzj20191114000210</t>
  </si>
  <si>
    <t>GB/T 38058-2019</t>
  </si>
  <si>
    <t>民用多旋翼无人机系统试验方法</t>
  </si>
  <si>
    <t>2019-10-18</t>
  </si>
  <si>
    <t>深圳市大疆创新科技有限公司</t>
  </si>
  <si>
    <t>zxzj20191113000168</t>
  </si>
  <si>
    <t>GB/T 37927-2019</t>
  </si>
  <si>
    <t>科研信用信息征集规范</t>
  </si>
  <si>
    <t>深圳市宝安区信用促进会</t>
  </si>
  <si>
    <t>zxzj20191111000012</t>
  </si>
  <si>
    <t>GB/T 36625.1-2018</t>
  </si>
  <si>
    <t>智慧城市 数据融合 第1部分：概念模型</t>
  </si>
  <si>
    <t>2018-10-10</t>
  </si>
  <si>
    <t>深圳市华傲数据技术有限公司</t>
  </si>
  <si>
    <t>81.20</t>
  </si>
  <si>
    <t>zxzj20191108000121</t>
  </si>
  <si>
    <t>GB/T 34962-2017</t>
  </si>
  <si>
    <t>信息技术 系统间远程通信和信息交换 休眠主机代理</t>
  </si>
  <si>
    <t>zxzj20191113000172</t>
  </si>
  <si>
    <t>GB/T 36980-2018</t>
  </si>
  <si>
    <t>电动汽车能量消耗率限值</t>
  </si>
  <si>
    <t>zxzj20191117000030</t>
  </si>
  <si>
    <t>GB/T 37225-2018</t>
  </si>
  <si>
    <t>纳米技术 水溶液中多壁碳纳米管表征 消光光谱法</t>
  </si>
  <si>
    <t>zxzj20191117000029</t>
  </si>
  <si>
    <t>GB/T 26802.2-2017</t>
  </si>
  <si>
    <t>工业控制计算机系统 通用规范 第2部分：工业控制计算机的安全要求</t>
  </si>
  <si>
    <t>研祥智能科技股份有限公司</t>
  </si>
  <si>
    <t>zxzj20191114000114</t>
  </si>
  <si>
    <t>GB/T 35299-2017</t>
  </si>
  <si>
    <t>信息技术 开放系统互连 对象标识符解析系统</t>
  </si>
  <si>
    <t>zxzj20191116000099</t>
  </si>
  <si>
    <t>GB/T 35031.301-2018</t>
  </si>
  <si>
    <t>用户端能源管理系统 第3-1部分：子系统接口网关一般要求</t>
  </si>
  <si>
    <t>2018-05-14</t>
  </si>
  <si>
    <t>深圳市中电电力技术股份有限公司</t>
  </si>
  <si>
    <t>zxzj20191114000015</t>
  </si>
  <si>
    <t>GB/T 37706-2019</t>
  </si>
  <si>
    <t>车用起重尾板安装与使用技术要求</t>
  </si>
  <si>
    <t>2019-05-10</t>
  </si>
  <si>
    <t>深圳市凯卓立液压设备股份有限公司</t>
  </si>
  <si>
    <t>zxzj20191114000178</t>
  </si>
  <si>
    <t>GB/T 37857-2019</t>
  </si>
  <si>
    <t>聚乳酸热成型一次性验尿杯</t>
  </si>
  <si>
    <t>深圳市虹彩新材料科技有限公司</t>
  </si>
  <si>
    <t>zxzj20191113000075</t>
  </si>
  <si>
    <t>GB/T 35774-2017</t>
  </si>
  <si>
    <t>运输包装件性能测试规范</t>
  </si>
  <si>
    <t>深圳市计量质量检测研究院</t>
  </si>
  <si>
    <t>81.00</t>
  </si>
  <si>
    <t>zxzj20191115000046</t>
  </si>
  <si>
    <t>GB/T 29265.502-2017</t>
  </si>
  <si>
    <t>信息技术 信息设备资源共享协同服务 第502部分：远程访问测试</t>
  </si>
  <si>
    <t>zxzj20191115000021</t>
  </si>
  <si>
    <t>GB/T 35338-2017</t>
  </si>
  <si>
    <t>大豆茎褐腐病菌检疫鉴定方法</t>
  </si>
  <si>
    <t>深圳市检验检疫科学研究院</t>
  </si>
  <si>
    <t>zxzj20191112000079</t>
  </si>
  <si>
    <r>
      <rPr>
        <sz val="10"/>
        <rFont val="Arial"/>
        <charset val="134"/>
      </rPr>
      <t xml:space="preserve">	</t>
    </r>
    <r>
      <rPr>
        <sz val="10"/>
        <rFont val="宋体"/>
        <charset val="134"/>
      </rPr>
      <t>GB/T 4937-2018</t>
    </r>
  </si>
  <si>
    <t>半导体器件 机械和气候试验方法</t>
  </si>
  <si>
    <t>80.80</t>
  </si>
  <si>
    <t>zxzj20191113000159</t>
  </si>
  <si>
    <t>GB 34914-2017</t>
  </si>
  <si>
    <t>反渗透净水机水效限定值及水效等级</t>
  </si>
  <si>
    <t>深圳安吉尔饮水产业集团有限公司</t>
  </si>
  <si>
    <t>zxzj20191117000032</t>
  </si>
  <si>
    <t>GB/T 36065-2018</t>
  </si>
  <si>
    <t>纳米技术 碳纳米管无定形碳、灰分和挥发物的分析 热重法</t>
  </si>
  <si>
    <t>zxzj20191114000110</t>
  </si>
  <si>
    <t>GB/T 16606-2018</t>
  </si>
  <si>
    <t>快递封装用品</t>
  </si>
  <si>
    <t>顺丰速运有限公司</t>
  </si>
  <si>
    <t>zxzj20191114000129</t>
  </si>
  <si>
    <t>GB/T 37422-2019</t>
  </si>
  <si>
    <t>绿色包装评价方法与准则</t>
  </si>
  <si>
    <t>顺丰科技有限公司</t>
  </si>
  <si>
    <t>zxzj20191111000031</t>
  </si>
  <si>
    <t>GB/T 2910.25-2017</t>
  </si>
  <si>
    <t>纺织品 定量化学分析 第25部分：聚酯纤维与某些其他纤维的混合物（三氯乙酸/三氯甲烷法）</t>
  </si>
  <si>
    <t>中纺标（深圳）检测有限公司</t>
  </si>
  <si>
    <t>80.75</t>
  </si>
  <si>
    <t>zxzj20191115000220</t>
  </si>
  <si>
    <t>GB/T 37029-2018</t>
  </si>
  <si>
    <t>食品追溯 信息记录要求</t>
  </si>
  <si>
    <t>zxzj20191112000021</t>
  </si>
  <si>
    <t>GB/T 37059-2018</t>
  </si>
  <si>
    <t>集装箱电子箱封编码与标识规范</t>
  </si>
  <si>
    <t>zxzj20191114000112</t>
  </si>
  <si>
    <t>GB/T 35300-2017</t>
  </si>
  <si>
    <t>信息技术 开放系统互连 用于对象标识符解析系统运营机构的规程</t>
  </si>
  <si>
    <t>zxzj20191113000113</t>
  </si>
  <si>
    <t>GB/T 33299-2016</t>
  </si>
  <si>
    <t>涂料用调色机</t>
  </si>
  <si>
    <t>深圳海川新材料科技股份有限公司</t>
  </si>
  <si>
    <t>zxzj20191113000189</t>
  </si>
  <si>
    <t>GB/T 36079-2018</t>
  </si>
  <si>
    <t>声学 单元并排式阻性消声器传声损失、气流再生噪声和全压损失系数的测定 等效法</t>
  </si>
  <si>
    <t>深圳中雅机电实业有限公司</t>
  </si>
  <si>
    <t>zxzj20191107000019</t>
  </si>
  <si>
    <t>GB/T 36364-2018</t>
  </si>
  <si>
    <t>信息技术 射频识别 2.45 GHz 标签 通用规范</t>
  </si>
  <si>
    <t>深圳赛西信息技术有限公司</t>
  </si>
  <si>
    <t>zxzj20191115000108</t>
  </si>
  <si>
    <t>GB/T 36622.1-2018</t>
  </si>
  <si>
    <t>智慧城市 公共信息与服务支撑平台 第1部分：总体要求</t>
  </si>
  <si>
    <t>zxzj20191115000199</t>
  </si>
  <si>
    <t>GB/T 5169.45-2019</t>
  </si>
  <si>
    <t>电工电子产品着火危险试验 第45部分：着火危险评定导则 防火安全工程</t>
  </si>
  <si>
    <t>zxzj20191117000073</t>
  </si>
  <si>
    <t>GB/T 37371-2019</t>
  </si>
  <si>
    <t>压铸单元 术语</t>
  </si>
  <si>
    <t>深圳领威科技有限公司</t>
  </si>
  <si>
    <t>80.25</t>
  </si>
  <si>
    <t>zxzj20191115000263</t>
  </si>
  <si>
    <t>GB/T 35253-2017</t>
  </si>
  <si>
    <t>产品质量安全风险预警分级导则</t>
  </si>
  <si>
    <t>zxzj20191112000042</t>
  </si>
  <si>
    <t>GB/T 33059-2016</t>
  </si>
  <si>
    <t>锂离子电池材料废弃物回收利用的处理方法</t>
  </si>
  <si>
    <t>2016-10-13</t>
  </si>
  <si>
    <t>格林美股份有限公司</t>
  </si>
  <si>
    <t>zxzj20191113000046</t>
  </si>
  <si>
    <t>GB/T 18490.1-2017</t>
  </si>
  <si>
    <t>机械安全 激光加工机 第1部分：通用安全要求</t>
  </si>
  <si>
    <t>大族激光科技产业集团股份有限公司</t>
  </si>
  <si>
    <t>zxzj20191115000154</t>
  </si>
  <si>
    <t>GB/T 35319-2017</t>
  </si>
  <si>
    <t>物联网 系统接口要求</t>
  </si>
  <si>
    <t>zxzj20191115000082</t>
  </si>
  <si>
    <t>GB/T 29265.403-2017</t>
  </si>
  <si>
    <t>信息技术 信息设备资源共享协同服务 第403部分：远程音视频访问框架</t>
  </si>
  <si>
    <t>zxzj20191114000041</t>
  </si>
  <si>
    <t>GB/T 36596-2018</t>
  </si>
  <si>
    <t>国际贸易商业发票标识符编制规则</t>
  </si>
  <si>
    <t>深圳市坤鑫国际货运代理有限公司</t>
  </si>
  <si>
    <t>zxzj20191115000019</t>
  </si>
  <si>
    <t>GB/T 35259-2017</t>
  </si>
  <si>
    <t>纺织品 色牢度试验 试样颜色随照明体变化的仪器评定方法（CMCCON02）</t>
  </si>
  <si>
    <t>zxzj20191115000058</t>
  </si>
  <si>
    <t>GB/T 29265.302-2017</t>
  </si>
  <si>
    <t>信息技术 信息设备资源共享协同服务 第302部分：服务类型</t>
  </si>
  <si>
    <t>2017-05-12</t>
  </si>
  <si>
    <t>zxzj20191113000142</t>
  </si>
  <si>
    <t>GB/T 26831.4-2017</t>
  </si>
  <si>
    <t>社区能源计量抄收系统规范 第4部分：仪表的无线抄读</t>
  </si>
  <si>
    <t>2017-07-12</t>
  </si>
  <si>
    <t>深圳市航天泰瑞捷电子有限公司</t>
  </si>
  <si>
    <t>zxzj20191111000008</t>
  </si>
  <si>
    <t>GB/T 36625.2-2018</t>
  </si>
  <si>
    <t>智慧城市 数据融合 第2部分：数据编码规范</t>
  </si>
  <si>
    <t>zxzj20191115000272</t>
  </si>
  <si>
    <t>GB/T 36229-2018</t>
  </si>
  <si>
    <t>光电保护装置可靠性考核方法和指标</t>
  </si>
  <si>
    <t>深圳市华测检测有限公司</t>
  </si>
  <si>
    <t>zxzj20191114000040</t>
  </si>
  <si>
    <t>GB/T 36597-2018</t>
  </si>
  <si>
    <t>建立国际贸易单一窗口指南</t>
  </si>
  <si>
    <t>zxzj20191117000028</t>
  </si>
  <si>
    <t>GB/T 36413.1-2018</t>
  </si>
  <si>
    <t>自动化系统 嵌入式智能控制器 第1部分：通用要求</t>
  </si>
  <si>
    <t>zxzj20191117000023</t>
  </si>
  <si>
    <t>GB/T 36333-2018</t>
  </si>
  <si>
    <t>智慧城市 顶层设计指南</t>
  </si>
  <si>
    <t>中电科新型智慧城市研究院有限公司</t>
  </si>
  <si>
    <t>zxzj20191115000307</t>
  </si>
  <si>
    <t>GB/T 34606-2017</t>
  </si>
  <si>
    <t>建筑围护结构整体节能性能评价方法</t>
  </si>
  <si>
    <t>深圳市建筑科学研究院股份有限公司</t>
  </si>
  <si>
    <t>zxzj20191113000197</t>
  </si>
  <si>
    <t>GB/T 36304-2018</t>
  </si>
  <si>
    <t>电子商务信用 第三方网络零售平台信用管理体系要求</t>
  </si>
  <si>
    <t>zxzj20191113000171</t>
  </si>
  <si>
    <t>GB/T 34657.2-2017</t>
  </si>
  <si>
    <t>电动汽车传导充电互操作性测试规范 第2部分：车辆</t>
  </si>
  <si>
    <t>zxzj20191117000019</t>
  </si>
  <si>
    <t>GB/T 34053.4-2017</t>
  </si>
  <si>
    <t>纸质印刷产品印制质量检验规范 第4部分：中小学教科书</t>
  </si>
  <si>
    <t>深圳市三上高分子环保新材料股份有限公司</t>
  </si>
  <si>
    <t>zxzj20191114000144</t>
  </si>
  <si>
    <t>GB/T 4857.1-2019</t>
  </si>
  <si>
    <t>包装 运输包装件基本试验 第1部分：试验时各部位的标示方法</t>
  </si>
  <si>
    <t>zxzj20191114000176</t>
  </si>
  <si>
    <t>GB/T 37836-2019</t>
  </si>
  <si>
    <t>聚乳酸/聚丁二酸丁二酯复合材料空气过滤板</t>
  </si>
  <si>
    <t>zxzj20191113000006</t>
  </si>
  <si>
    <t>GB/T 30269.805-2019</t>
  </si>
  <si>
    <t>信息技术 传感器网络 第805部分：测试：传感器网关测试规范</t>
  </si>
  <si>
    <t>zxzj20191114000103</t>
  </si>
  <si>
    <t>GB/T 36952-2018</t>
  </si>
  <si>
    <t>平板显示器(FPD)偏光膜表面耐划伤性的测试方法</t>
  </si>
  <si>
    <t>80.00</t>
  </si>
  <si>
    <t>zxzj20191117000006</t>
  </si>
  <si>
    <t>GB/T 34992-2017</t>
  </si>
  <si>
    <t>基于12.5kHz信道的时分多址（TDMA）专用数字集群通信系统 空中接口呼叫控制层技术规范</t>
  </si>
  <si>
    <t>zxzj20191113000151</t>
  </si>
  <si>
    <t>GB/T 37101-2018</t>
  </si>
  <si>
    <t>聚合物材料中3,3'-二氯-4,4'-二氨基二苯基甲烷的测定 气相色谱-质谱法</t>
  </si>
  <si>
    <t>zxzj20191115000219</t>
  </si>
  <si>
    <t>GB∕T 37600.6-2018</t>
  </si>
  <si>
    <t>全国主要产品分类 产品类别核心元数据 第6部分：钟表</t>
  </si>
  <si>
    <t>zxzj20191112000075</t>
  </si>
  <si>
    <t>GB/T 14449-2017</t>
  </si>
  <si>
    <t>气雾剂产品测试方法</t>
  </si>
  <si>
    <t>2017-09-29</t>
  </si>
  <si>
    <t>深圳市兆新能源股份有限公司</t>
  </si>
  <si>
    <t>zxzj20191114000199</t>
  </si>
  <si>
    <t>GB/T 37742-2019</t>
  </si>
  <si>
    <t>信息技术  生物特征识别  指纹识别设备通用规范</t>
  </si>
  <si>
    <t>zxzj20191113000019</t>
  </si>
  <si>
    <t>GB/T 23866-2019</t>
  </si>
  <si>
    <t>体育用品标准编写要求</t>
  </si>
  <si>
    <t>行业标准</t>
  </si>
  <si>
    <t>zxzj20191115000288</t>
  </si>
  <si>
    <t xml:space="preserve">YY/T 0588-2017 </t>
  </si>
  <si>
    <t>流式细胞仪</t>
  </si>
  <si>
    <t>2017-12-05</t>
  </si>
  <si>
    <t>深圳迈瑞生物医疗电子股份有限公司</t>
  </si>
  <si>
    <t>zxzj20191112000027</t>
  </si>
  <si>
    <t>NB/T 20452-2017</t>
  </si>
  <si>
    <t>核电工程安全管理技术规程</t>
  </si>
  <si>
    <t>2017-04-01</t>
  </si>
  <si>
    <t>中广核工程有限公司</t>
  </si>
  <si>
    <t>zxzj20191113000180</t>
  </si>
  <si>
    <t>QC/T 1088-2017</t>
  </si>
  <si>
    <t>电动汽车用充放电式电机控制器技术条件</t>
  </si>
  <si>
    <t>2017-04-12</t>
  </si>
  <si>
    <t>zxzj20191115000033</t>
  </si>
  <si>
    <t>NB/T 20471-2017</t>
  </si>
  <si>
    <t>非能动压水堆核电厂厂用水系统设计准则</t>
  </si>
  <si>
    <t>zxzj20191117000005</t>
  </si>
  <si>
    <t>GA/T 1364~1368-2017；GA/T 1255-2016</t>
  </si>
  <si>
    <t>警用数字集群（PDT）通信系统 工程技术规范/功能测试方法/移动台技术规范/网管技术规范/互联技术规范/射频设备技术要求和测试方法</t>
  </si>
  <si>
    <t>2017-02-08</t>
  </si>
  <si>
    <t>zxzj20191114000107</t>
  </si>
  <si>
    <t>YD/T 3311-2017</t>
  </si>
  <si>
    <t>组播迁移技术要求 基于Radius的IPv6组播迁移</t>
  </si>
  <si>
    <t>2017-11-07</t>
  </si>
  <si>
    <t>83.60</t>
  </si>
  <si>
    <t>zxzj20191114000102</t>
  </si>
  <si>
    <t>YD/T 3330-2018</t>
  </si>
  <si>
    <t>支持通信应用的北斗授时设备测试方法</t>
  </si>
  <si>
    <t>2018-10-22</t>
  </si>
  <si>
    <t>zxzj20191114000111</t>
  </si>
  <si>
    <t>YD/T 3416-2018</t>
  </si>
  <si>
    <t>软件定义分组传送网（SPTN）控制器层间接口技术要求</t>
  </si>
  <si>
    <t>2018-12-21</t>
  </si>
  <si>
    <t>zxzj20191114000109</t>
  </si>
  <si>
    <t>YD/T 3310-2017</t>
  </si>
  <si>
    <t>组播迁移技术要求 基于DHCP的IPv6组播迁移</t>
  </si>
  <si>
    <t>zxzj20191117000007</t>
  </si>
  <si>
    <t>JT/T 1281-2019</t>
  </si>
  <si>
    <t>近海潜水支持船选择技术要求</t>
  </si>
  <si>
    <t>2019-07-05</t>
  </si>
  <si>
    <t>深圳市杉叶实业有限公司</t>
  </si>
  <si>
    <t>zxzj20191115000192</t>
  </si>
  <si>
    <t>NB/T 25073-2017</t>
  </si>
  <si>
    <t>氢冷发电机供氢系统防爆安全验收导则</t>
  </si>
  <si>
    <t>2017-02-10</t>
  </si>
  <si>
    <t>zxzj20191113000158</t>
  </si>
  <si>
    <t>GM/T 0064-2018</t>
  </si>
  <si>
    <t>限域通信（RCC）密码检测要求</t>
  </si>
  <si>
    <t>2018-08-20</t>
  </si>
  <si>
    <t>国民技术股份有限公司</t>
  </si>
  <si>
    <t>zxzj20191113000001</t>
  </si>
  <si>
    <t>SB/T 11160-2016</t>
  </si>
  <si>
    <t>报废汽车破碎技术规范</t>
  </si>
  <si>
    <t>2016-09-18</t>
  </si>
  <si>
    <t>zxzj20191116000085</t>
  </si>
  <si>
    <t>NB/T 33002-2018</t>
  </si>
  <si>
    <t>电动汽车交流充电桩技术条件</t>
  </si>
  <si>
    <t>2018-12-25</t>
  </si>
  <si>
    <t>深圳奥特迅电力设备股份有限公司</t>
  </si>
  <si>
    <t>zxzj20191113000087</t>
  </si>
  <si>
    <t>GM/T 0044.2-2016</t>
  </si>
  <si>
    <t>SM9标识密码算法 第2部分：数字签名算法</t>
  </si>
  <si>
    <t>2016-03-28</t>
  </si>
  <si>
    <t>zxzj20191115000237</t>
  </si>
  <si>
    <t>YZ/T 0163-2018</t>
  </si>
  <si>
    <t>邮政业信息系统安全等级保护实施指南</t>
  </si>
  <si>
    <t>2018-07-23</t>
  </si>
  <si>
    <t>zxzj20191111000010</t>
  </si>
  <si>
    <t xml:space="preserve"> JB/T 13144-2017  </t>
  </si>
  <si>
    <t xml:space="preserve">电工用聚对苯二甲酸乙二酯（PET）热收缩管 </t>
  </si>
  <si>
    <t>长园长通新材料股份有限公司</t>
  </si>
  <si>
    <t>zxzj20191113000166</t>
  </si>
  <si>
    <t>NB/T 20431-2017</t>
  </si>
  <si>
    <t>压水堆核电厂钢制安全壳结构整体性试验</t>
  </si>
  <si>
    <t>81.25</t>
  </si>
  <si>
    <t>zxzj20191107000029</t>
  </si>
  <si>
    <t>YDT 1536-2018</t>
  </si>
  <si>
    <t>电信设备的电磁辐射信息泄露要求和测量方法</t>
  </si>
  <si>
    <t>深圳信息通信研究院</t>
  </si>
  <si>
    <t>zxzj20191113000105</t>
  </si>
  <si>
    <t>HG/T 5207-2017</t>
  </si>
  <si>
    <t>化学镀镍废液处理处置方法</t>
  </si>
  <si>
    <t>深圳市深投环保科技有限公司</t>
  </si>
  <si>
    <t>zxzj20191113000052</t>
  </si>
  <si>
    <t>JB/T 13382.2-2018</t>
  </si>
  <si>
    <t>激光切割机床 第2部分：技术要求</t>
  </si>
  <si>
    <t>2018-04-30</t>
  </si>
  <si>
    <t>zxzj20191113000071</t>
  </si>
  <si>
    <t>YD/T 3392-2018</t>
  </si>
  <si>
    <t>通信电缆  聚四氟乙烯绝缘射频同轴电缆实心绝缘镀银铜带绕包编织外导体型</t>
  </si>
  <si>
    <t>zxzj20191114000065</t>
  </si>
  <si>
    <t>JG/T 567-2019</t>
  </si>
  <si>
    <t>建筑用轻质高强陶瓷板</t>
  </si>
  <si>
    <t>2019-03-04</t>
  </si>
  <si>
    <t>深圳市新山幕墙技术咨询有限公司</t>
  </si>
  <si>
    <t>zxzj20191114000014</t>
  </si>
  <si>
    <t>SJ/T 11643-2016</t>
  </si>
  <si>
    <t>立体数码摄像设备通用规范</t>
  </si>
  <si>
    <t>2016-10-22</t>
  </si>
  <si>
    <t>深圳市掌网科技股份有限公司</t>
  </si>
  <si>
    <t>zxzj20191115000309</t>
  </si>
  <si>
    <t>YY/T 1439.2-2016</t>
  </si>
  <si>
    <t>医用气体压力调节器 第2部分：汇流排压力调节器和管道压力调节器</t>
  </si>
  <si>
    <t>2016-01-26</t>
  </si>
  <si>
    <t>zxzj20191114000108</t>
  </si>
  <si>
    <t>DL/T 1880-2018</t>
  </si>
  <si>
    <t>智能用电电力线宽带通信技术要求</t>
  </si>
  <si>
    <t>zxzj20191117000027</t>
  </si>
  <si>
    <t>SJ/T 11663-2016</t>
  </si>
  <si>
    <t>应急用车载计算机通用规范</t>
  </si>
  <si>
    <t>zxzj20191115000265</t>
  </si>
  <si>
    <t>YY/T 1419-2016</t>
  </si>
  <si>
    <t>超声 准静态应变弹性性能试验方法</t>
  </si>
  <si>
    <t>zxzj20191114000119</t>
  </si>
  <si>
    <t>BB/T 0047-2018</t>
  </si>
  <si>
    <t>气雾漆</t>
  </si>
  <si>
    <t>zxzj20191115000279</t>
  </si>
  <si>
    <t>GA/T 1154.4-2018</t>
  </si>
  <si>
    <t>视频图像分析仪 第4部分：人脸分析技术要求</t>
  </si>
  <si>
    <t>2018-09-05</t>
  </si>
  <si>
    <t>深圳市华德安科技有限公司</t>
  </si>
  <si>
    <t>zxzj20191113000077</t>
  </si>
  <si>
    <t>NB/T 31137-2018</t>
  </si>
  <si>
    <t>海上用风力发电设备关键部件环境耐久性评价 结构件</t>
  </si>
  <si>
    <t>2018-04-03</t>
  </si>
  <si>
    <t>zxzj20191113000170</t>
  </si>
  <si>
    <t>SJ/T 11592—2016</t>
  </si>
  <si>
    <t>智能电视概念模型</t>
  </si>
  <si>
    <t>2016-01-15</t>
  </si>
  <si>
    <t>康佳集团股份有限公司</t>
  </si>
  <si>
    <t>zxzj20191113000090</t>
  </si>
  <si>
    <t>GM/T 0044.3-2016</t>
  </si>
  <si>
    <t>SM9标识密码算法 第3部分：密钥交换协议</t>
  </si>
  <si>
    <t>zxzj20191114000132</t>
  </si>
  <si>
    <t>QB/T 5234-2018</t>
  </si>
  <si>
    <t>贵金属饰品 回收处理技术规范</t>
  </si>
  <si>
    <t>深圳市宝福珠宝首饰有限公司</t>
  </si>
  <si>
    <t>zxzj20191115000079</t>
  </si>
  <si>
    <t>YD/T 702-2018</t>
  </si>
  <si>
    <t>PIN-FET光接收组件测试方法</t>
  </si>
  <si>
    <t>深圳新飞通光电子技术有限公司</t>
  </si>
  <si>
    <t>zxzj20191115000098</t>
  </si>
  <si>
    <t>YD/T 986-2018</t>
  </si>
  <si>
    <t>155Mb/s和622Mb/s光收发合一模块</t>
  </si>
  <si>
    <t>zxzj20191113000092</t>
  </si>
  <si>
    <t>GM/T 0044.4-2016</t>
  </si>
  <si>
    <t>SM9标识密码算法 第4部分：密钥封装机制和公钥加密算法</t>
  </si>
  <si>
    <t>zxzj20191113000010</t>
  </si>
  <si>
    <t>YS/T 1125-2016</t>
  </si>
  <si>
    <t>镍钴铝酸锂</t>
  </si>
  <si>
    <t>2016-07-11</t>
  </si>
  <si>
    <t>zxzj20191116000022</t>
  </si>
  <si>
    <t>JB/T 13547.2-2018</t>
  </si>
  <si>
    <t>电磁压力机 第2部分：技术条件</t>
  </si>
  <si>
    <t>2018-08-24</t>
  </si>
  <si>
    <t>深圳国技仪器有限公司</t>
  </si>
  <si>
    <t>zxzj20191115000011</t>
  </si>
  <si>
    <t>FZ/T 01148-2019</t>
  </si>
  <si>
    <t>纺织品 己二酸二酰肼的测定  液相色谱-串联质谱法</t>
  </si>
  <si>
    <t>2019-05-02</t>
  </si>
  <si>
    <t>地方标准</t>
  </si>
  <si>
    <t>zxzj20191111000034</t>
  </si>
  <si>
    <t>SZDB/Z 186-2016</t>
  </si>
  <si>
    <t>用于高通量测序研究的人类血液样本采集、 处理、运输和储存规范</t>
  </si>
  <si>
    <t>2016-04-08</t>
  </si>
  <si>
    <t>zxzj20191115000025</t>
  </si>
  <si>
    <t>DB4403/T 20-2019</t>
  </si>
  <si>
    <t>电动汽车车载锂离子动力电池系统检测方法</t>
  </si>
  <si>
    <t>2019-05-29</t>
  </si>
  <si>
    <t>zxzj20191111000043</t>
  </si>
  <si>
    <t>SZDB/Z 243-2017</t>
  </si>
  <si>
    <t>微生物资源库建设与管理规范</t>
  </si>
  <si>
    <t>2017-05-18</t>
  </si>
  <si>
    <t>zxzj20191115000227</t>
  </si>
  <si>
    <t>SZDB/Z 336-2018</t>
  </si>
  <si>
    <t>国际生态安全港建设指南</t>
  </si>
  <si>
    <t>2018-12-05</t>
  </si>
  <si>
    <t>zxzj20191111000046</t>
  </si>
  <si>
    <t>SZDB/Z 255-2017</t>
  </si>
  <si>
    <t>生物样本数据共享平台建设与管理规范</t>
  </si>
  <si>
    <t>2017-07-20</t>
  </si>
  <si>
    <t>zxzj20191114000155</t>
  </si>
  <si>
    <t>SZDB/Z 185-2016</t>
  </si>
  <si>
    <t>人类血液来源免疫细胞库建设与管理规范</t>
  </si>
  <si>
    <t>zxzj20191115000023</t>
  </si>
  <si>
    <t>DB4403/T 30-2019</t>
  </si>
  <si>
    <t>多功能智能杆系统设计与工程建设规范</t>
  </si>
  <si>
    <t>2019-09-23</t>
  </si>
  <si>
    <t>zxzj20191114000071</t>
  </si>
  <si>
    <t>SZDB/Z 263-2017</t>
  </si>
  <si>
    <t>智能手表基本技术要求</t>
  </si>
  <si>
    <t>飞亚达（集团）股份有限公司</t>
  </si>
  <si>
    <t>zxzj20191114000157</t>
  </si>
  <si>
    <t>SZDB/Z 238-2017</t>
  </si>
  <si>
    <t>短串联重复序列基因分型法鉴定人源细胞系技术规范</t>
  </si>
  <si>
    <t>zxzj20191107000013</t>
  </si>
  <si>
    <t>DB4403/T 2-2018</t>
  </si>
  <si>
    <t>反恐怖防范管理规范 地铁</t>
  </si>
  <si>
    <t>2018-09-21</t>
  </si>
  <si>
    <t>深圳市智慧安防行业协会</t>
  </si>
  <si>
    <t>zxzj20191108000308</t>
  </si>
  <si>
    <t>SZDB/Z 274—2017</t>
  </si>
  <si>
    <t>路边停车数据采集系统技术规范</t>
  </si>
  <si>
    <t>2017-11-13</t>
  </si>
  <si>
    <t>zxzj20191116000078</t>
  </si>
  <si>
    <t>SZDB /Z 277—2017</t>
  </si>
  <si>
    <t>电动汽车柔性充电堆技术要求</t>
  </si>
  <si>
    <t>2017-11-22</t>
  </si>
  <si>
    <t>zxzj20191115000027</t>
  </si>
  <si>
    <t>SZDB/Z 302-2018</t>
  </si>
  <si>
    <t>集装箱门式起重机远程自动化控制系统检验规范</t>
  </si>
  <si>
    <t>2018-05-21</t>
  </si>
  <si>
    <t>深圳市特种设备安全检验研究院</t>
  </si>
  <si>
    <t>zxzj20191111000004</t>
  </si>
  <si>
    <t>DB4403/T 7-2019</t>
  </si>
  <si>
    <t>公共建筑电梯性能和选型配置要求</t>
  </si>
  <si>
    <t>2019-02-27</t>
  </si>
  <si>
    <t>团体标准</t>
  </si>
  <si>
    <t>zxzj20191112000031</t>
  </si>
  <si>
    <t>T/SZGIA 2-2018</t>
  </si>
  <si>
    <t>人类全基因组遗传变异解读的高通量测序数据规范</t>
  </si>
  <si>
    <t>2018-01-30</t>
  </si>
  <si>
    <t>深圳市生命科技产学研资联盟</t>
  </si>
  <si>
    <t>zxzj20191111000035</t>
  </si>
  <si>
    <t>T/SCA 003—2018</t>
  </si>
  <si>
    <t>集装箱智能终端通用技术要求</t>
  </si>
  <si>
    <t>2018-01-18</t>
  </si>
  <si>
    <t>深圳市智能集装箱技术协会</t>
  </si>
  <si>
    <t>zxzj20191115000104</t>
  </si>
  <si>
    <t>IEC 62820-2:2017</t>
  </si>
  <si>
    <t>楼寓对讲系统 第2部分：高安全楼寓对讲系统要求（ASBIS）</t>
  </si>
  <si>
    <t>2017-09-15</t>
  </si>
  <si>
    <t>78.60</t>
  </si>
  <si>
    <t>一般资助</t>
  </si>
  <si>
    <t>zxzj20191115000076</t>
  </si>
  <si>
    <t>IEC 62820-3-2:2018</t>
  </si>
  <si>
    <t>楼寓对讲系统 第3-2部分：高安全性楼寓对讲系统应用指南</t>
  </si>
  <si>
    <t>78.40</t>
  </si>
  <si>
    <t>zxzj20191115000353</t>
  </si>
  <si>
    <t>ISO 20909：2019</t>
  </si>
  <si>
    <t>轮胎用射频识别（RFID）电子标签</t>
  </si>
  <si>
    <t>78.00</t>
  </si>
  <si>
    <t>zxzj20191113000204</t>
  </si>
  <si>
    <t>TS 23.287</t>
  </si>
  <si>
    <t>5G V2X架构规范</t>
  </si>
  <si>
    <t>77.80</t>
  </si>
  <si>
    <t>zxzj20191113000086</t>
  </si>
  <si>
    <t>ISO 15858-2016</t>
  </si>
  <si>
    <t>紫外消毒设备-安全信息-允许人体接受阈值</t>
  </si>
  <si>
    <t>2016-07-15</t>
  </si>
  <si>
    <t>77.60</t>
  </si>
  <si>
    <t>zxzj20191113000185</t>
  </si>
  <si>
    <t>TS 23.502</t>
  </si>
  <si>
    <t>5G端到端流程规范</t>
  </si>
  <si>
    <t>77.40</t>
  </si>
  <si>
    <t>zxzj20191113000205</t>
  </si>
  <si>
    <t>TS 23.288</t>
  </si>
  <si>
    <t>5G网络数据分析服务增强架构</t>
  </si>
  <si>
    <t>76.80</t>
  </si>
  <si>
    <t>zxzj20191113000187</t>
  </si>
  <si>
    <t>TS 22.186</t>
  </si>
  <si>
    <t>增强型V2X场景的服务要求</t>
  </si>
  <si>
    <t>2019-06-11</t>
  </si>
  <si>
    <t>76.60</t>
  </si>
  <si>
    <t>zxzj20191114000089</t>
  </si>
  <si>
    <t>TS 23.682</t>
  </si>
  <si>
    <t>促进分组数据网络与应用的通信的增强架构</t>
  </si>
  <si>
    <t>76.00</t>
  </si>
  <si>
    <t>zxzj20191113000190</t>
  </si>
  <si>
    <t>TR 22.842</t>
  </si>
  <si>
    <t>5G网络控制交互服务研究报告</t>
  </si>
  <si>
    <t>75.20</t>
  </si>
  <si>
    <t>zxzj20191114000091</t>
  </si>
  <si>
    <t>TR 23.725</t>
  </si>
  <si>
    <t>5G核心网支持增强超可靠低迟延通信的研究报告</t>
  </si>
  <si>
    <t>74.60</t>
  </si>
  <si>
    <t>zxzj20191115000236</t>
  </si>
  <si>
    <t>TR 26.939</t>
  </si>
  <si>
    <t>实时上行链路流框架指南</t>
  </si>
  <si>
    <t>74.20</t>
  </si>
  <si>
    <t>zxzj20191113000188</t>
  </si>
  <si>
    <t>TR 23.786</t>
  </si>
  <si>
    <t>支持V2X的5G和EPS架构研究报告</t>
  </si>
  <si>
    <t>73.80</t>
  </si>
  <si>
    <t>zxzj20191113000194</t>
  </si>
  <si>
    <t>TR 22.832</t>
  </si>
  <si>
    <t>垂直领域增强型网络物理控制应用研究报告</t>
  </si>
  <si>
    <t>73.60</t>
  </si>
  <si>
    <t>zxzj20191113000198</t>
  </si>
  <si>
    <t>TR 22.827</t>
  </si>
  <si>
    <t xml:space="preserve">视听服务产品研究报告 </t>
  </si>
  <si>
    <t>73.40</t>
  </si>
  <si>
    <t>zxzj20191113000157</t>
  </si>
  <si>
    <t>GB/T 36440-2018</t>
  </si>
  <si>
    <t>信息技术 系统间远程通信和信息交换局域网和城域网 特定要求 抗干扰低速无线个域网物理层规范</t>
  </si>
  <si>
    <t>79.60</t>
  </si>
  <si>
    <t>zxzj20191116000048</t>
  </si>
  <si>
    <t>GB/T 36015-2018</t>
  </si>
  <si>
    <t>无损检测仪器 工业X射线数字成像装置性能和检测规则</t>
  </si>
  <si>
    <t>zxzj20191115000051</t>
  </si>
  <si>
    <t>GB/T 37260.1-2018</t>
  </si>
  <si>
    <t>箱型轻钢结构房屋 第1部分：可拆装式</t>
  </si>
  <si>
    <t>深圳雅致集成房屋有限公司</t>
  </si>
  <si>
    <t>zxzj20191114000082</t>
  </si>
  <si>
    <t>GB/T 34837-2017</t>
  </si>
  <si>
    <t>计时仪器零部件分类、名称和编号石英手表机心</t>
  </si>
  <si>
    <t>天王电子（深圳）有限公司</t>
  </si>
  <si>
    <t>zxzj20191113000169</t>
  </si>
  <si>
    <t>GB/T 34585-2017</t>
  </si>
  <si>
    <t>纯电动货车 技术条件</t>
  </si>
  <si>
    <t>zxzj20191108000438</t>
  </si>
  <si>
    <t>GB/T 21099.3-2018</t>
  </si>
  <si>
    <t>过程控制用功能块(FB)第3部分：电子设备描述语言(EDDL)</t>
  </si>
  <si>
    <t>深圳市标利科技开发有限公司</t>
  </si>
  <si>
    <t>78.20</t>
  </si>
  <si>
    <t>zxzj20191114000216</t>
  </si>
  <si>
    <t>GB/T 33795-2017</t>
  </si>
  <si>
    <t>反应染料  水解速率的测定</t>
  </si>
  <si>
    <t>2017-05-31</t>
  </si>
  <si>
    <t>深圳市标色染料科技有限公司</t>
  </si>
  <si>
    <t>zxzj20191114000208</t>
  </si>
  <si>
    <t>GB/T 21231.2-2018</t>
  </si>
  <si>
    <t>声学 小型通风装置辐射的空气噪声和引起的结构振动的测量 第2部分：结构振动测量</t>
  </si>
  <si>
    <t>zxzj20191114000214</t>
  </si>
  <si>
    <t>GB/T 34625-2017</t>
  </si>
  <si>
    <t>金属及其他无机覆盖层  电气、电子和工程用金和金合金电镀层  技术规范和试验方法</t>
  </si>
  <si>
    <t>zxzj20191114000031</t>
  </si>
  <si>
    <t>GB/T 25315-2017</t>
  </si>
  <si>
    <t>家庭控制系统 安全导则</t>
  </si>
  <si>
    <t>华测检测认证集团股份有限公司</t>
  </si>
  <si>
    <t>zxzj20191117000040</t>
  </si>
  <si>
    <t>GB/T 17215.610-2018</t>
  </si>
  <si>
    <t>电测量数据交换 DLMS/COSEM 组件 第10部分：智能测量标准化框架</t>
  </si>
  <si>
    <t>深圳市科陆电子科技股份有限公司</t>
  </si>
  <si>
    <t>zxzj20191115000200</t>
  </si>
  <si>
    <t>GB/T 9851.9-2017</t>
  </si>
  <si>
    <t>印刷技术术语 第9部分：书刊印刷术语</t>
  </si>
  <si>
    <t>深圳市印刷行业协会</t>
  </si>
  <si>
    <t>zxzj20191113000016</t>
  </si>
  <si>
    <t>GB/T 25000.2-2018</t>
  </si>
  <si>
    <t>系统与软件工程 系统与软件质量要求和评价（SQuaRE）第2部分:计划与管理</t>
  </si>
  <si>
    <t>深圳市优特普科技有限公司</t>
  </si>
  <si>
    <t>zxzj20191113000147</t>
  </si>
  <si>
    <t>GB/T 36129-2018</t>
  </si>
  <si>
    <t>珠宝玉石鉴定 阴极发光图像法</t>
  </si>
  <si>
    <t>华津国检（深圳）金银珠宝检验中心有限公司</t>
  </si>
  <si>
    <t>zxzj20191115000168</t>
  </si>
  <si>
    <t>GB/T 35421-2017</t>
  </si>
  <si>
    <t>物联网标识体系 Ecode在射频标签中的存储</t>
  </si>
  <si>
    <t>zxzj20191115000234</t>
  </si>
  <si>
    <t>GB/T 36777-2018</t>
  </si>
  <si>
    <t>材小蠹(非中国种)检疫鉴定方法</t>
  </si>
  <si>
    <t>zxzj20191113000049</t>
  </si>
  <si>
    <t>GB/T 18490.3-2017</t>
  </si>
  <si>
    <t>机械安全 激光加工机 第3部分：激光加工机和手持式加工机及相关辅助设备的噪声降低和噪声测量方法（准确度2级）</t>
  </si>
  <si>
    <t>zxzj20191113000095</t>
  </si>
  <si>
    <t>GB/T 31723.411-2018</t>
  </si>
  <si>
    <t>金属通信电缆试验方法  第4-11部分：电磁兼容 跳线、同轴电缆组件、接连接器电缆的耦合衰减或屏蔽衰减  吸收钳法</t>
  </si>
  <si>
    <t>zxzj20191114000197</t>
  </si>
  <si>
    <t>GB/T 37129-2018</t>
  </si>
  <si>
    <t>纳米技术 纳米材料风险评估</t>
  </si>
  <si>
    <t>深圳市祥根生物科技有限公司</t>
  </si>
  <si>
    <t>zxzj20191113000149</t>
  </si>
  <si>
    <t>GB/T 34394-2017</t>
  </si>
  <si>
    <t>平托盘最大工作载荷</t>
  </si>
  <si>
    <t>深圳市深中原科技有限公司</t>
  </si>
  <si>
    <t>zxzj20191109000019</t>
  </si>
  <si>
    <t>GB/T 25000.24-2017</t>
  </si>
  <si>
    <t>系统与软件工程  系统与软件质量要求和评价 (SQuaRE)第24部分：数据质量测量</t>
  </si>
  <si>
    <t>深圳市赢合科技股份有限公司</t>
  </si>
  <si>
    <t>zxzj20191115000231</t>
  </si>
  <si>
    <t>GB∕T 37600.12-2018</t>
  </si>
  <si>
    <t xml:space="preserve">全国主要产品分类 产品类别核心元数据 第12部分：眼镜 </t>
  </si>
  <si>
    <t>77.20</t>
  </si>
  <si>
    <t>zxzj20191115000133</t>
  </si>
  <si>
    <t>GB∕T 36976-2018</t>
  </si>
  <si>
    <t>纺织品 定量化学分析 聚酰亚胺纤维与某些其他纤维的混合物</t>
  </si>
  <si>
    <t>深圳市昌硕新纺材料有限公司</t>
  </si>
  <si>
    <t>zxzj20191113000138</t>
  </si>
  <si>
    <t>GB/T 17215.831-2017</t>
  </si>
  <si>
    <t>交流电测量设备 验收检验 第31部分：静止式有功电能表的特殊要求(0.2S级、0.5S级、1级和2级)</t>
  </si>
  <si>
    <t>zxzj20191115000134</t>
  </si>
  <si>
    <t>GB∕T 36973-2018</t>
  </si>
  <si>
    <t>纺织品 机织物描述</t>
  </si>
  <si>
    <t>zxzj20191114000063</t>
  </si>
  <si>
    <t>GB/T 37110-2018</t>
  </si>
  <si>
    <t>农产品基本信息描述   谷物类</t>
  </si>
  <si>
    <t>深圳市鑫嘉坡国际货运代理有限公司</t>
  </si>
  <si>
    <t>zxzj20191117000020</t>
  </si>
  <si>
    <t>GB/T 37006-2018</t>
  </si>
  <si>
    <t>数字化电能表检验装置</t>
  </si>
  <si>
    <t>深圳市星龙科技股份有限公司</t>
  </si>
  <si>
    <t>zxzj20191113000134</t>
  </si>
  <si>
    <t>GB/T 34014-2017</t>
  </si>
  <si>
    <t>汽车动力蓄电池编码规则</t>
  </si>
  <si>
    <t>zxzj20191115000346</t>
  </si>
  <si>
    <t>GB/T 37552-2019</t>
  </si>
  <si>
    <t>电子电气产品的生命周期评价导则</t>
  </si>
  <si>
    <t>深圳市科创标准服务中心</t>
  </si>
  <si>
    <t>zxzj20191113000048</t>
  </si>
  <si>
    <t>GB/T 18490.2-2017</t>
  </si>
  <si>
    <t>机械安全 激光加工机 第2部分：手持式激光加工机安全要求</t>
  </si>
  <si>
    <t>77.00</t>
  </si>
  <si>
    <t>zxzj20191113000053</t>
  </si>
  <si>
    <t>GB/T 30269.903-2018</t>
  </si>
  <si>
    <t>信息技术 传感器网络 第903部分：网关：逻辑接口</t>
  </si>
  <si>
    <t>zxzj20191113000035</t>
  </si>
  <si>
    <t>GB/T 35126-2017</t>
  </si>
  <si>
    <t>天文望远镜术语</t>
  </si>
  <si>
    <t>zxzj20191115000246</t>
  </si>
  <si>
    <t>GB/T 36773-2018</t>
  </si>
  <si>
    <t>竹制品检疫处理技术规程</t>
  </si>
  <si>
    <t>zxzj20191115000031</t>
  </si>
  <si>
    <t>GB/T 36818-2018</t>
  </si>
  <si>
    <t>冷杉枯梢病菌检疫鉴定方法</t>
  </si>
  <si>
    <t>zxzj20191115000087</t>
  </si>
  <si>
    <t>GB/T 35973-2018</t>
  </si>
  <si>
    <t>集装箱环保技术要求</t>
  </si>
  <si>
    <t>深圳市嘉达高科产业发展有限公司</t>
  </si>
  <si>
    <t>zxzj20191116000059</t>
  </si>
  <si>
    <t>GB/T 36425-2018</t>
  </si>
  <si>
    <t>表壳体及其附件 金合金覆盖层的颜色范围和名称</t>
  </si>
  <si>
    <t>深圳市飞亚达精密科技有限公司</t>
  </si>
  <si>
    <t>zxzj20191114000046</t>
  </si>
  <si>
    <t>GB/T 36711-2018</t>
  </si>
  <si>
    <t>节能评估技术导则 精对苯二甲酸项目</t>
  </si>
  <si>
    <t>广东华材实业股份有限公司</t>
  </si>
  <si>
    <t>zxzj20191114000150</t>
  </si>
  <si>
    <t>GB/T 37870-2019</t>
  </si>
  <si>
    <t>个体鉴定的高通量测序方法</t>
  </si>
  <si>
    <t>深圳华大智造科技有限公司</t>
  </si>
  <si>
    <t>zxzj20191114000196</t>
  </si>
  <si>
    <t>GB 38189-2019</t>
  </si>
  <si>
    <t>与通信网络电气连接的电子设备的安全</t>
  </si>
  <si>
    <t>2019-10-14</t>
  </si>
  <si>
    <t>zxzj20191112000072</t>
  </si>
  <si>
    <t>GB/T 18233.5-2018</t>
  </si>
  <si>
    <t>信息技术 用户建筑群通用布缆 第5部分：数据中心</t>
  </si>
  <si>
    <t>zxzj20191115000233</t>
  </si>
  <si>
    <t>GB/T 25000.40-2018</t>
  </si>
  <si>
    <t>系统与软件工程 系统与软件质量要求和评价 (SQuaRE)第40部分：评价过程</t>
  </si>
  <si>
    <t>zxzj20191115000350</t>
  </si>
  <si>
    <t>GB/T 33713-2017</t>
  </si>
  <si>
    <t>热固型轮转胶印过程控制要求及检测方法</t>
  </si>
  <si>
    <t>中华商务联合印刷（广东）有限公司</t>
  </si>
  <si>
    <t>zxzj20191114000131</t>
  </si>
  <si>
    <t>GB/T 35541-2017</t>
  </si>
  <si>
    <t>pfu DNA聚合酶</t>
  </si>
  <si>
    <t>zxzj20191116000072</t>
  </si>
  <si>
    <t>GB/T 36380-2018</t>
  </si>
  <si>
    <t>工业废硫酸的处理处置规范</t>
  </si>
  <si>
    <t>深圳市中润水工业技术发展有限公司</t>
  </si>
  <si>
    <t>zxzj20191113000076</t>
  </si>
  <si>
    <t>GB/T 4798.1-2019</t>
  </si>
  <si>
    <t>环境条件分类 环境参数组分类及其严酷程度分级 第一部分：贮存</t>
  </si>
  <si>
    <t>zxzj20191114000141</t>
  </si>
  <si>
    <t>GB/T 37872-2019</t>
  </si>
  <si>
    <t>目标基因区域捕获质量评价通则</t>
  </si>
  <si>
    <t>zxzj20191113000069</t>
  </si>
  <si>
    <t>GB/T 14896.9-2018</t>
  </si>
  <si>
    <t>特种加工机床 术语 第9部分：激光加工机床</t>
  </si>
  <si>
    <t>2018-07-13</t>
  </si>
  <si>
    <t>大族激光智能装备集团有限公司</t>
  </si>
  <si>
    <t>zxzj20191113000136</t>
  </si>
  <si>
    <t>GB/T 37009-2018</t>
  </si>
  <si>
    <t>冶金用变频调速设备</t>
  </si>
  <si>
    <t>深圳市禾望电气股份有限公司</t>
  </si>
  <si>
    <t>zxzj20191114000037</t>
  </si>
  <si>
    <t>GB/T 35077-2018</t>
  </si>
  <si>
    <t>机械安全 局部排气通风系统 安全要求</t>
  </si>
  <si>
    <t>zxzj20191113000164</t>
  </si>
  <si>
    <t>GB/T 37153-2018</t>
  </si>
  <si>
    <t>电动汽车低速提示音</t>
  </si>
  <si>
    <t>zxzj20191115000325</t>
  </si>
  <si>
    <t>GB/T 36679-2018</t>
  </si>
  <si>
    <t>品牌价值评价 自主创新企业</t>
  </si>
  <si>
    <t>深圳市品牌建设促进中心</t>
  </si>
  <si>
    <t>zxzj20191115000179</t>
  </si>
  <si>
    <t>GB/T 36598—2018</t>
  </si>
  <si>
    <t>数字印刷 喷墨印刷图像质量属性的测试方法</t>
  </si>
  <si>
    <t>深圳市印极致数码科技有限公司</t>
  </si>
  <si>
    <t>zxzj20191112000071</t>
  </si>
  <si>
    <t>GB/T 18233.3-2018</t>
  </si>
  <si>
    <t>信息技术 用户建筑群通用布缆 第3部分：工业建筑群</t>
  </si>
  <si>
    <t>76.40</t>
  </si>
  <si>
    <t>zxzj20191114000035</t>
  </si>
  <si>
    <t>GB/T 36444-2018</t>
  </si>
  <si>
    <t>信息技术 开放系统互连 简化目录协议及服务</t>
  </si>
  <si>
    <t>zxzj20191114000133</t>
  </si>
  <si>
    <t>GB/T 35670-2017</t>
  </si>
  <si>
    <t>吡蚜酮水分散粒剂</t>
  </si>
  <si>
    <t>深圳诺普信农化股份有限公司</t>
  </si>
  <si>
    <t>zxzj20191117000021</t>
  </si>
  <si>
    <t>GB/T 35398-2017</t>
  </si>
  <si>
    <t>书刊印刷产品分类</t>
  </si>
  <si>
    <t>zxzj20191114000203</t>
  </si>
  <si>
    <t>GB/T 36372-2018</t>
  </si>
  <si>
    <t>洁净室及相关受控环境 组合式围护结构通用技术要求</t>
  </si>
  <si>
    <t>深圳市丽风净化工程有限公司</t>
  </si>
  <si>
    <t>zxzj20191116000050</t>
  </si>
  <si>
    <t>GB/T 33767.5-2018</t>
  </si>
  <si>
    <t xml:space="preserve"> 信息技术 生物特征样本质量 第5部分：人脸图像数据</t>
  </si>
  <si>
    <t>深圳爱酷智能科技有限公司</t>
  </si>
  <si>
    <t>zxzj20191116000076</t>
  </si>
  <si>
    <t>GB/T 37387-2019</t>
  </si>
  <si>
    <t>工业废磷酸的处理处置规范</t>
  </si>
  <si>
    <t>zxzj20191113000139</t>
  </si>
  <si>
    <t>GB 36246-2018</t>
  </si>
  <si>
    <t>中小学合成材料面层运动场地</t>
  </si>
  <si>
    <t>76.20</t>
  </si>
  <si>
    <t>zxzj20191107000006</t>
  </si>
  <si>
    <t>GB/T 37096-2018</t>
  </si>
  <si>
    <t>信息安全技术 办公信息系统安全测试规范</t>
  </si>
  <si>
    <t>zxzj20191116000082</t>
  </si>
  <si>
    <t>GB/T 33062-2016</t>
  </si>
  <si>
    <t>镍氢电池材料废弃物回收利用的处理方法</t>
  </si>
  <si>
    <t>深圳市豪鹏科技有限公司</t>
  </si>
  <si>
    <t>zxzj20191107000023</t>
  </si>
  <si>
    <t>GB/T 35257-2017</t>
  </si>
  <si>
    <t>纺织品 定量化学分析 壳聚糖纤维与某些其他纤维的混合物（乙酸法）</t>
  </si>
  <si>
    <t>深圳市贝利爽实业有限公司</t>
  </si>
  <si>
    <t>zxzj20191117000066</t>
  </si>
  <si>
    <t>GB/T 37365-2019</t>
  </si>
  <si>
    <t>压铸单元 性能检测方法</t>
  </si>
  <si>
    <t>zxzj20191115000143</t>
  </si>
  <si>
    <t>GB/T 34053.2-2017</t>
  </si>
  <si>
    <t>纸质印刷产品印制质量检验规范 第2部分：抽样判定规则</t>
  </si>
  <si>
    <t>深圳劲嘉集团股份有限公司</t>
  </si>
  <si>
    <t>zxzj20191115000322</t>
  </si>
  <si>
    <t>GB/T 36066-2018</t>
  </si>
  <si>
    <t>洁净室及相关受控环境检测技术分析与应用</t>
  </si>
  <si>
    <t>深圳市亿天净化技术有限公司</t>
  </si>
  <si>
    <t>zxzj20191117000036</t>
  </si>
  <si>
    <t>GB/T 17215.324-2017</t>
  </si>
  <si>
    <t>交流电测量设备 特殊要求 第24部分：静止式基波频率无功电能表(0.5S 级、1S 级和1级)</t>
  </si>
  <si>
    <t>75.80</t>
  </si>
  <si>
    <t>zxzj20191114000184</t>
  </si>
  <si>
    <t>GB/T 35937-2018</t>
  </si>
  <si>
    <t>家用和类似用途饮用水处理装置性能测试方法</t>
  </si>
  <si>
    <t>zxzj20191112000087</t>
  </si>
  <si>
    <t>GB/T 34828-2017</t>
  </si>
  <si>
    <t>声学 自由场环境评定测试方法</t>
  </si>
  <si>
    <t>75.60</t>
  </si>
  <si>
    <t>zxzj20191113000011</t>
  </si>
  <si>
    <t>GB/T 36638-2018</t>
  </si>
  <si>
    <t>信息技术 终端设备远程供电通信布缆要求</t>
  </si>
  <si>
    <t>zxzj20191108000177</t>
  </si>
  <si>
    <t>GB/T 35419-2017</t>
  </si>
  <si>
    <t>物联网标识体系 Ecode在一维条码中的存储</t>
  </si>
  <si>
    <t>zxzj20191117000017</t>
  </si>
  <si>
    <t>GB/T 34859-2017</t>
  </si>
  <si>
    <t>无刷旋转变压器通用技术条件</t>
  </si>
  <si>
    <t>深圳市正德智控股份有限公司</t>
  </si>
  <si>
    <t>zxzj20191116000049</t>
  </si>
  <si>
    <t>GB/T 33767.6-2018</t>
  </si>
  <si>
    <t>信息技术 生物特征样本质量 第6部分：虹膜图像数据</t>
  </si>
  <si>
    <t>zxzj20191113000061</t>
  </si>
  <si>
    <t>GB/T 36478.4-2019</t>
  </si>
  <si>
    <t>物联网 信息交换和共享 第4部分:数据接口</t>
  </si>
  <si>
    <t>zxzj20191116000046</t>
  </si>
  <si>
    <t xml:space="preserve"> GB/T 35830-2018</t>
  </si>
  <si>
    <t>洗涤用品 三氯生含量的测定</t>
  </si>
  <si>
    <t>深圳市芭格美生物科技有限公司</t>
  </si>
  <si>
    <t>75.40</t>
  </si>
  <si>
    <t>zxzj20191107000003</t>
  </si>
  <si>
    <t>GB/T 37094-2018</t>
  </si>
  <si>
    <t>信息安全技术 办公信息系统安全管理要求</t>
  </si>
  <si>
    <t>zxzj20191117000044</t>
  </si>
  <si>
    <t>GB/T 17215.697-2018</t>
  </si>
  <si>
    <t>电测量数据交换 DLMS/COSEM组件 第97部分：基于TCP-UDP/IP网络的通信配置</t>
  </si>
  <si>
    <t>zxzj20191113000155</t>
  </si>
  <si>
    <t>GB/T 26857.4-2018</t>
  </si>
  <si>
    <t>信息技术 开放系统互连 测试方法和规范(MTS) 测试和测试控制记法 第3版 第4部分：TTCN-3操作语义</t>
  </si>
  <si>
    <t>zxzj20191112000084</t>
  </si>
  <si>
    <t>GB/T 17215.646-2018</t>
  </si>
  <si>
    <t>电测量数据交换 DLMS/COSEM组件 第46部分：使用HDLC协议的数据链路层</t>
  </si>
  <si>
    <t>zxzj20191108000090</t>
  </si>
  <si>
    <t>GB/T 35255-2017</t>
  </si>
  <si>
    <t>LED公共照明智能系统接口应用层通信协议</t>
  </si>
  <si>
    <t>深圳市洲明科技股份有限公司</t>
  </si>
  <si>
    <t>zxzj20191115000039</t>
  </si>
  <si>
    <t>GB/T 33788-2017</t>
  </si>
  <si>
    <t>反应染料 色光和强度的测定 低盐染色法</t>
  </si>
  <si>
    <t>深圳泛胜塑胶助剂有限公司</t>
  </si>
  <si>
    <t>zxzj20191113000207</t>
  </si>
  <si>
    <t>GB/T 36140-2018</t>
  </si>
  <si>
    <t>装配式玻纤增强无机材料复合保温墙体技术要求</t>
  </si>
  <si>
    <t>哈尔滨工业大学（深圳）</t>
  </si>
  <si>
    <t>zxzj20191117000054</t>
  </si>
  <si>
    <t>GB/T 37064-2018</t>
  </si>
  <si>
    <t>国际货运代理系列单证 基于ebXML货运委托书报文</t>
  </si>
  <si>
    <t>深圳市联合纵横国际货运代理有限公司</t>
  </si>
  <si>
    <t>zxzj20191113000054</t>
  </si>
  <si>
    <t>GB/T 30269.902-2018</t>
  </si>
  <si>
    <t>信息技术 传感器网络 第902部分：网关：远程管理技术要求</t>
  </si>
  <si>
    <t>zxzj20191115000118</t>
  </si>
  <si>
    <t>GB/T 36621-2018</t>
  </si>
  <si>
    <t>智慧城市 信息技术运营指南</t>
  </si>
  <si>
    <t>zxzj20191117000043</t>
  </si>
  <si>
    <t>GB/T 17215.676-2018</t>
  </si>
  <si>
    <t>电测量数据交换DLMS/COSEM组件 第76部分：基于HDLC的面向连接的三层通信配置</t>
  </si>
  <si>
    <t>zxzj20191117000053</t>
  </si>
  <si>
    <t>GB/T 37065-2018</t>
  </si>
  <si>
    <t>国际货运代理系列单证 基于ebXML费用结算单报文</t>
  </si>
  <si>
    <t>zxzj20191114000158</t>
  </si>
  <si>
    <t>GB/T 36385-2018</t>
  </si>
  <si>
    <t>感光材料冲洗行业废液处理处置方法</t>
  </si>
  <si>
    <t>深圳翰脉环保科技有限公司</t>
  </si>
  <si>
    <t>zxzj20191113000152</t>
  </si>
  <si>
    <t>GB/T 34397-2017</t>
  </si>
  <si>
    <t>托盘共用系统管理规范</t>
  </si>
  <si>
    <t>zxzj20191114000211</t>
  </si>
  <si>
    <t>GB/T 35018-2018</t>
  </si>
  <si>
    <t>民用无人驾驶航空器系统分类及分级</t>
  </si>
  <si>
    <t>zxzj20191105000064</t>
  </si>
  <si>
    <t>GB/T 25000.45-2018</t>
  </si>
  <si>
    <t>系统与软件工程 系统与软件质量要求和评价(SQuaRE) 第45部分：易恢复性的评价模块</t>
  </si>
  <si>
    <t>深圳市中安测标准技术有限公司</t>
  </si>
  <si>
    <t>zxzj20191117000037</t>
  </si>
  <si>
    <t>GB/T 36376-2018</t>
  </si>
  <si>
    <t>太阳能熔盐（硝基型）</t>
  </si>
  <si>
    <t>深圳市爱能森科技有限公司</t>
  </si>
  <si>
    <t>zxzj20191115000151</t>
  </si>
  <si>
    <t>GB∕T 36971-2018</t>
  </si>
  <si>
    <t>纺织品 色牢度试验 织物染料向聚氯乙烯涂层迁移的评定</t>
  </si>
  <si>
    <t>75.00</t>
  </si>
  <si>
    <t>zxzj20191114000135</t>
  </si>
  <si>
    <t>GB/T 37111 -2018</t>
  </si>
  <si>
    <t>农产品基本信息描述  坚果类</t>
  </si>
  <si>
    <t>zxzj20191114000219</t>
  </si>
  <si>
    <t>GB/T 33421-2016</t>
  </si>
  <si>
    <t>液体酸性染料 色光和强度的测定</t>
  </si>
  <si>
    <t>2016-12-30</t>
  </si>
  <si>
    <t>zxzj20191112000011</t>
  </si>
  <si>
    <t>GB/T 37070-2018</t>
  </si>
  <si>
    <t>农业生产资料供应服务 农资仓储服务规范</t>
  </si>
  <si>
    <t>2018-12-18</t>
  </si>
  <si>
    <t>深圳市芭田生态工程股份有限公司</t>
  </si>
  <si>
    <t>zxzj20191111000014</t>
  </si>
  <si>
    <t>GB/T 18318.6-2017</t>
  </si>
  <si>
    <t>纺织品 弯曲性能的测定 第6部分：马鞍法</t>
  </si>
  <si>
    <t>zxzj20191112000007</t>
  </si>
  <si>
    <t>GB/T 18924-2018</t>
  </si>
  <si>
    <t>钢丝捆扎箱</t>
  </si>
  <si>
    <t>深圳市东江富包装材料有限公司</t>
  </si>
  <si>
    <t>zxzj20191114000137</t>
  </si>
  <si>
    <t>GB/T 37108-2018</t>
  </si>
  <si>
    <t>农产品基本信息描述  禽蛋类</t>
  </si>
  <si>
    <t>深圳市金土地网络科技有限公司</t>
  </si>
  <si>
    <t>zxzj20191115000150</t>
  </si>
  <si>
    <t>GB/T 36062-2018</t>
  </si>
  <si>
    <t>数字印刷系统的使用要求及检验方法</t>
  </si>
  <si>
    <t>74.80</t>
  </si>
  <si>
    <t>zxzj20191116000113</t>
  </si>
  <si>
    <t>GB/T 36591-2018</t>
  </si>
  <si>
    <t>硬质合金制品的涂层金相检测方法</t>
  </si>
  <si>
    <t>深圳市注成科技股份有限公司</t>
  </si>
  <si>
    <t>zxzj20191108000082</t>
  </si>
  <si>
    <t>GB/T 34996-2017</t>
  </si>
  <si>
    <t>800/900MHz射频识别读/写设备规范</t>
  </si>
  <si>
    <t>zxzj20191114000113</t>
  </si>
  <si>
    <t>GB/T 35207-2017</t>
  </si>
  <si>
    <t>电励磁直驱风力发电机组</t>
  </si>
  <si>
    <t>zxzj20191114000043</t>
  </si>
  <si>
    <t>GB/T 36451-2018</t>
  </si>
  <si>
    <t>信息技术 系统间远程通信和信息交换 社区节能控制网络协议</t>
  </si>
  <si>
    <t>zxzj20191114000217</t>
  </si>
  <si>
    <t>GB/T 24101-2018</t>
  </si>
  <si>
    <t>染料产品中4-氨基偶氮苯的限量及测定</t>
  </si>
  <si>
    <t>zxzj20191116000146</t>
  </si>
  <si>
    <t>GB/T 36382-2018</t>
  </si>
  <si>
    <t>废汞触媒处理处置方法</t>
  </si>
  <si>
    <t>深圳慧欣环境技术有限公司</t>
  </si>
  <si>
    <t>zxzj20191114000138</t>
  </si>
  <si>
    <t>GB/T 37109-2018</t>
  </si>
  <si>
    <t>农产品基本信息描述  食用菌类</t>
  </si>
  <si>
    <t>zxzj20191115000169</t>
  </si>
  <si>
    <t>GB/T 34688-2017</t>
  </si>
  <si>
    <t>数字印刷纸张印刷适性及检验方法</t>
  </si>
  <si>
    <t>zxzj20191115000258</t>
  </si>
  <si>
    <t>GB/T 11024.3-2019</t>
  </si>
  <si>
    <t>标称电压 1000V 以上交流电力系统用并联电容器 第3部分：并联电容器和并联电容器组的保护</t>
  </si>
  <si>
    <t>深圳市三和电力科技有限公司</t>
  </si>
  <si>
    <t>zxzj20191115000114</t>
  </si>
  <si>
    <t>GB/T 36622.2-2018</t>
  </si>
  <si>
    <t>智慧城市 公共信息与服务支撑平台 第2部分：目录管理与服务要求</t>
  </si>
  <si>
    <t>zxzj20191113000013</t>
  </si>
  <si>
    <t>GB/T 21671-2018</t>
  </si>
  <si>
    <t>基于以太网技术的局域网（LAN）系统验收测试方法</t>
  </si>
  <si>
    <t>zxzj20191107000004</t>
  </si>
  <si>
    <t>GB/T 37095-2018</t>
  </si>
  <si>
    <t>信息安全技术 办公信息系统安全基本技术要求</t>
  </si>
  <si>
    <t>zxzj20191113000059</t>
  </si>
  <si>
    <t>GB/T 7247.5-2017</t>
  </si>
  <si>
    <t>激光产品的安全 第5部分：生产者关于GB7247.1的检查清单</t>
  </si>
  <si>
    <t>zxzj20191116000018</t>
  </si>
  <si>
    <t>GB/T 34690.10-2018</t>
  </si>
  <si>
    <t>印刷技术 胶印数字化过程控制 第10部分：评价方法</t>
  </si>
  <si>
    <t>深圳市裕同包装科技股份有限公司</t>
  </si>
  <si>
    <t>zxzj20191113000182</t>
  </si>
  <si>
    <t>GB/T 3768-2017</t>
  </si>
  <si>
    <t>声学 声压法测定噪声源声功率级和声能量级 采用反射面上方包络测量面的简易法</t>
  </si>
  <si>
    <t>zxzj20191114000056</t>
  </si>
  <si>
    <t>GB/T 33260.2-2018</t>
  </si>
  <si>
    <t>检出能力 第2部分：线性校准情形检出限的确定方法</t>
  </si>
  <si>
    <t>zxzj20191115000158</t>
  </si>
  <si>
    <t xml:space="preserve"> GB/T 25915.9-2018</t>
  </si>
  <si>
    <t>洁净室及相关受控环境 第9部分：按粒子浓度划分表面洁净度等级</t>
  </si>
  <si>
    <t>深圳市吉隆洁净技术有限公司</t>
  </si>
  <si>
    <t>zxzj20191113000141</t>
  </si>
  <si>
    <t>GB/T 17215.821-2017</t>
  </si>
  <si>
    <t>交流电测量设备 验收检验 第21部分：机电式有功电能表的特殊要求(0.5级、1级和2级)</t>
  </si>
  <si>
    <t>74.40</t>
  </si>
  <si>
    <t>zxzj20191117000068</t>
  </si>
  <si>
    <t>GB/T 21269-2018</t>
  </si>
  <si>
    <t>冷室压铸机</t>
  </si>
  <si>
    <t>zxzj20191116000056</t>
  </si>
  <si>
    <t>GB/T 34839-2017</t>
  </si>
  <si>
    <t>计时仪器  柄头和密封管的设计和尺寸</t>
  </si>
  <si>
    <t>zxzj20191114000049</t>
  </si>
  <si>
    <t>GB/T 4678.12-2018</t>
  </si>
  <si>
    <t>压铸模 零件 第12部分：复位杆</t>
  </si>
  <si>
    <t>深圳中航技术检测所有限公司</t>
  </si>
  <si>
    <t>zxzj20191108000252</t>
  </si>
  <si>
    <t>GB/T 35422-2017</t>
  </si>
  <si>
    <t>物联网标识体系 Ecode的注册与管理</t>
  </si>
  <si>
    <t>zxzj20191114000042</t>
  </si>
  <si>
    <t>GB/T 36371-2018</t>
  </si>
  <si>
    <t>需求规范映射 跨行业发票开具过程</t>
  </si>
  <si>
    <t>zxzj20191113000100</t>
  </si>
  <si>
    <t>GB/T 36496-2018</t>
  </si>
  <si>
    <t>含氨（铵）废液处理处置方法</t>
  </si>
  <si>
    <t>zxzj20191114000139</t>
  </si>
  <si>
    <t>GB/T 37148-2018</t>
  </si>
  <si>
    <t>跨境电子商务电子报关单基础信息描述</t>
  </si>
  <si>
    <t>zxzj20191114000099</t>
  </si>
  <si>
    <t>GB12899—2018</t>
  </si>
  <si>
    <t>手持式金属探测器通用技术规范</t>
  </si>
  <si>
    <t>2018-11-19</t>
  </si>
  <si>
    <t>深圳市鑫源通电子有限公司</t>
  </si>
  <si>
    <t>zxzj20191115000351</t>
  </si>
  <si>
    <t>GB/T 34549-2017</t>
  </si>
  <si>
    <t>卫生洁具 智能坐便器</t>
  </si>
  <si>
    <t>深圳麦格米特电气股份有限公司</t>
  </si>
  <si>
    <t>zxzj20191115000244</t>
  </si>
  <si>
    <t>GB/T 11024.2-2019</t>
  </si>
  <si>
    <t>标称电压 1000V 以上交流电力系统用并联电容器 第2部分：老化试验</t>
  </si>
  <si>
    <t>zxzj20191114000194</t>
  </si>
  <si>
    <t>GB/T 21231.1-2018</t>
  </si>
  <si>
    <t>声学 小型通风装置辐射的空气噪声和引起的结构振动的测量 第1部分：空气噪声测量</t>
  </si>
  <si>
    <t>74.00</t>
  </si>
  <si>
    <t>zxzj20191112000089</t>
  </si>
  <si>
    <t>GB/T 33071-2016</t>
  </si>
  <si>
    <t>含钴废料处理处置技术规范</t>
  </si>
  <si>
    <t>zxzj20191114000221</t>
  </si>
  <si>
    <t>GB/T 33792-2017</t>
  </si>
  <si>
    <t>2，4-二氨基苯磺酸钠</t>
  </si>
  <si>
    <t>zxzj20191114000029</t>
  </si>
  <si>
    <t>GB/T 18831-2017</t>
  </si>
  <si>
    <t>机械安全 与防护装置相关的联锁装置 设计和选择原则</t>
  </si>
  <si>
    <t>zxzj20191114000220</t>
  </si>
  <si>
    <t>GB/T 33786-2017</t>
  </si>
  <si>
    <t>反应红LS-7B(C.I.反应红250）</t>
  </si>
  <si>
    <t>zxzj20191112000047</t>
  </si>
  <si>
    <t>GB/T 37704-2019</t>
  </si>
  <si>
    <t>运动康复训练机器人通用技术条件</t>
  </si>
  <si>
    <t>zxzj20191116000110</t>
  </si>
  <si>
    <t xml:space="preserve"> GB/T 11107-2018</t>
  </si>
  <si>
    <t>金属及其化合物粉末 比表面积和粒度测定 空气透过法</t>
  </si>
  <si>
    <t>zxzj20191115000099</t>
  </si>
  <si>
    <t>GB/T 35420-2017</t>
  </si>
  <si>
    <t>物联网标识体系 Ecode在二维码中的存储</t>
  </si>
  <si>
    <t>zxzj20191115000312</t>
  </si>
  <si>
    <t>GB/T 17215.631-2018；GB/T 17215.653-2018</t>
  </si>
  <si>
    <t>电测量数据交换DLMS/COSEM 组件 第31部分、第53部分</t>
  </si>
  <si>
    <t>深圳友讯达科技股份有限公司</t>
  </si>
  <si>
    <t>zxzj20191115000311</t>
  </si>
  <si>
    <t>GB/T 16160-2017</t>
  </si>
  <si>
    <t>服装用人体测量的尺寸定义与方法</t>
  </si>
  <si>
    <t>安莉芳（中国）服装有限公司</t>
  </si>
  <si>
    <t>zxzj20191117000045</t>
  </si>
  <si>
    <t>GB/T 17215.653-2018</t>
  </si>
  <si>
    <t>电测量数据交换 DLMS/COSEM组件 第53部分：DLMS/COSEM 应用层</t>
  </si>
  <si>
    <t>zxzj20191115000204</t>
  </si>
  <si>
    <t>GB/T 16716.2-2018</t>
  </si>
  <si>
    <t>包装与环境 第2部分：包装系统优化</t>
  </si>
  <si>
    <t>zxzj20191116000068</t>
  </si>
  <si>
    <t>GB/T 37600.8-2018</t>
  </si>
  <si>
    <t>全国主要产品分类 产品类别核心元数据 第8部分：LED电视</t>
  </si>
  <si>
    <t>深圳市中福信息科技有限公司</t>
  </si>
  <si>
    <t>zxzj20191117000048</t>
  </si>
  <si>
    <t>GB/T 17215.304-2017</t>
  </si>
  <si>
    <t>交流电测量设备 特殊要求 第4 部分：经电子 互感器接入的静止式电能表</t>
  </si>
  <si>
    <t>2017-07-31</t>
  </si>
  <si>
    <t>zxzj20191115000310</t>
  </si>
  <si>
    <t>GB/T 22044-2017</t>
  </si>
  <si>
    <t>婴幼儿服装用人体测量的尺寸定义与方法</t>
  </si>
  <si>
    <t>zxzj20191108000108</t>
  </si>
  <si>
    <t>GB/T 35269-2017</t>
  </si>
  <si>
    <t>LED照明应用与接口要求 非集成式LED模块的道路灯具</t>
  </si>
  <si>
    <t>zxzj20191115000251</t>
  </si>
  <si>
    <t>GB/T 33856-2017</t>
  </si>
  <si>
    <t>应急声系统设备主要性能测试方法</t>
  </si>
  <si>
    <t>深圳市奋达科技股份有限公司</t>
  </si>
  <si>
    <t>zxzj20191112000009</t>
  </si>
  <si>
    <t>GB/T 36209-2018</t>
  </si>
  <si>
    <t>农业社会化服务 农机跨区作业服务规范</t>
  </si>
  <si>
    <t>zxzj20191113000091</t>
  </si>
  <si>
    <t>GB/T 25000.41-2018</t>
  </si>
  <si>
    <t>系统与软件工程 系统与软件质量要求和评价（SQuaRE) 第41部分：开发方、需方和独立评价方评价指南</t>
  </si>
  <si>
    <t>深圳市全球通检测服务有限公司</t>
  </si>
  <si>
    <t>zxzj20191114000204</t>
  </si>
  <si>
    <t>GB/T 35969-2018</t>
  </si>
  <si>
    <t>标签符合性测试通用技术规范</t>
  </si>
  <si>
    <t>zxzj20191115000343</t>
  </si>
  <si>
    <t>GB/T 36272-2018</t>
  </si>
  <si>
    <t>电子电气产品系统生态效率评估原则、要求与指南</t>
  </si>
  <si>
    <t>深圳市恒绿低碳发展促进中心</t>
  </si>
  <si>
    <t>zxzj20191113000002</t>
  </si>
  <si>
    <t>GB/T 37990-2019</t>
  </si>
  <si>
    <t>水下不分散混凝土絮凝剂技术要求</t>
  </si>
  <si>
    <t>深圳市陆基建材技术有限公司</t>
  </si>
  <si>
    <t>zxzj20191113000005</t>
  </si>
  <si>
    <t>GB/T 30269.504-2019</t>
  </si>
  <si>
    <t>信息技术 传感器网络 第504部分：标识：传感节点标识符管理</t>
  </si>
  <si>
    <t>zxzj20191114000149</t>
  </si>
  <si>
    <t>GB/T 37394-2019</t>
  </si>
  <si>
    <t>锻造机器人通用技术条件</t>
  </si>
  <si>
    <t>深圳吉阳智能科技有限公司</t>
  </si>
  <si>
    <t>zxzj20191112000065</t>
  </si>
  <si>
    <t>GB/T 33460-2016</t>
  </si>
  <si>
    <t>报废汽车拆解指导手册编制规范</t>
  </si>
  <si>
    <t>zxzj20191113000098</t>
  </si>
  <si>
    <t>电测量数据交换 DLMS/COSEM组件 第10部分：智能测量标准化框架</t>
  </si>
  <si>
    <t>zxzj20191116000066</t>
  </si>
  <si>
    <t>GB/T 5174-2018</t>
  </si>
  <si>
    <t>表面活性剂 洗涤剂 阳离子活性物含量的测定 直接两相滴定法</t>
  </si>
  <si>
    <t>zxzj20191115000302</t>
  </si>
  <si>
    <t>GB/T 27748.4-2017</t>
  </si>
  <si>
    <t>固定式燃料电池发电系统 第4部分：小型燃料电池发电系统性能试验方法</t>
  </si>
  <si>
    <t>zxzj20191114000115</t>
  </si>
  <si>
    <t>GB/T 8363-2018</t>
  </si>
  <si>
    <t>钢材 落锤撕裂试验方法</t>
  </si>
  <si>
    <t>深圳万测试验设备有限公司</t>
  </si>
  <si>
    <t>zxzj20191115000316</t>
  </si>
  <si>
    <t>GB/T 20422-2018</t>
  </si>
  <si>
    <t>无铅钎料</t>
  </si>
  <si>
    <t>深圳市汉尔信电子科技有限公司</t>
  </si>
  <si>
    <t>zxzj20191117000025</t>
  </si>
  <si>
    <t>GB/T 37043-2018</t>
  </si>
  <si>
    <t>智慧城市 术语</t>
  </si>
  <si>
    <t>zxzj20191117000052</t>
  </si>
  <si>
    <t>GB/T 24986.5-2017</t>
  </si>
  <si>
    <t>家用和类似用途电器可靠性评价方法第5部分：室内加热器的特殊要求</t>
  </si>
  <si>
    <t>深圳市联创科技集团有限公司</t>
  </si>
  <si>
    <t>zxzj20191114000045</t>
  </si>
  <si>
    <t>GB/T 15463-2018</t>
  </si>
  <si>
    <t>静电安全术语</t>
  </si>
  <si>
    <t>zxzj20191106000002</t>
  </si>
  <si>
    <t>GB/T 37099-2018</t>
  </si>
  <si>
    <t xml:space="preserve">绿色物流指标构成与核算方法 </t>
  </si>
  <si>
    <t>深圳市凯东源现代物流股份有限公司</t>
  </si>
  <si>
    <t>73.20</t>
  </si>
  <si>
    <t>zxzj20191115000270</t>
  </si>
  <si>
    <t>GB/T 12668.8-2017</t>
  </si>
  <si>
    <t>调速电气传动系统 第8部分：功率接口的电压规范</t>
  </si>
  <si>
    <t>深圳市宝安任达电器实业有限公司</t>
  </si>
  <si>
    <t>zxzj20191115000208</t>
  </si>
  <si>
    <t>GB/T 37123-2018</t>
  </si>
  <si>
    <t>汽车用电驱动空调器</t>
  </si>
  <si>
    <t>深圳市科泰新能源车用空调技术有限公司</t>
  </si>
  <si>
    <t>zxzj20191114000052</t>
  </si>
  <si>
    <t>GB/T 36404-2018</t>
  </si>
  <si>
    <t>平板玻璃点状缺陷在线检测</t>
  </si>
  <si>
    <t>zxzj20191112000073</t>
  </si>
  <si>
    <t>GB/T 36210-2018</t>
  </si>
  <si>
    <t>农业良种繁育与推广 种植业良种繁育基地建设及评价指南</t>
  </si>
  <si>
    <t>深圳成武金石农业开发有限公司</t>
  </si>
  <si>
    <t>zxzj20191115000308</t>
  </si>
  <si>
    <t>GB/T 36087-2018</t>
  </si>
  <si>
    <t>数码信息防伪烫印箔</t>
  </si>
  <si>
    <t>深圳市宜美特科技有限公司</t>
  </si>
  <si>
    <t>zxzj20191115000038</t>
  </si>
  <si>
    <t>GB/T 36803-2018</t>
  </si>
  <si>
    <t>胶粘剂挥发性有机化合物释放量的测定 袋式法</t>
  </si>
  <si>
    <t>深圳市北测检测技术有限公司</t>
  </si>
  <si>
    <t>zxzj20191105000117</t>
  </si>
  <si>
    <t>GB/T 21655.2-2019</t>
  </si>
  <si>
    <t>纺织品 吸湿速干性的评定 第2部分 动态水分传递法</t>
  </si>
  <si>
    <t>锡莱亚太拉斯（深圳）有限公司</t>
  </si>
  <si>
    <t>zxzj20191116000155</t>
  </si>
  <si>
    <t>GB/T 37597-2019</t>
  </si>
  <si>
    <t>电动食品加工器具 性能测试方法</t>
  </si>
  <si>
    <t>深圳市联创三金电器有限公司</t>
  </si>
  <si>
    <t>zxzj20191113000025</t>
  </si>
  <si>
    <t>GB/T 35124-2017</t>
  </si>
  <si>
    <t>天文望远镜技术要求</t>
  </si>
  <si>
    <t>73.00</t>
  </si>
  <si>
    <t>zxzj20191116000109</t>
  </si>
  <si>
    <t>GB/T 7160-2017</t>
  </si>
  <si>
    <t>羰基镍粉</t>
  </si>
  <si>
    <t>zxzj20191116000033</t>
  </si>
  <si>
    <t>GB/T 16716.4-2018</t>
  </si>
  <si>
    <t>包装与环境 第4部分：材料循环再生</t>
  </si>
  <si>
    <t>是</t>
  </si>
  <si>
    <t>zxzj20191115000141</t>
  </si>
  <si>
    <t>GB/T 36059-2018</t>
  </si>
  <si>
    <t>纸包装凹版印刷过程质量控制及检验方法</t>
  </si>
  <si>
    <t>zxzj20191114000069</t>
  </si>
  <si>
    <t>GB/T 32782-2016</t>
  </si>
  <si>
    <t>冰淇淋和冷冻甜食品中的脂肪测定 哥特里-罗紫法</t>
  </si>
  <si>
    <t>2016-06-14</t>
  </si>
  <si>
    <t>zxzj20191117000013</t>
  </si>
  <si>
    <t>GB/T 34114-2017</t>
  </si>
  <si>
    <t>电动机用电磁制动器通用技术条件</t>
  </si>
  <si>
    <t>zxzj20191114000005</t>
  </si>
  <si>
    <t>GB/T 32710.7-2016</t>
  </si>
  <si>
    <t>环境试验仪器及设备安全规范 第7部分：气候环境试验箱</t>
  </si>
  <si>
    <t>zxzj20191112000049</t>
  </si>
  <si>
    <t>GB/T 36427-2018</t>
  </si>
  <si>
    <t>物联网家电一致性测试规范</t>
  </si>
  <si>
    <t>72.80</t>
  </si>
  <si>
    <t>zxzj20191116000141</t>
  </si>
  <si>
    <t>GB/T 6908-2018</t>
  </si>
  <si>
    <t>锅炉用水和冷却水分析方法 电导率的测定</t>
  </si>
  <si>
    <t>深圳准诺检测有限公司</t>
  </si>
  <si>
    <t>zxzj20191114000146</t>
  </si>
  <si>
    <t>GB/T 6881.2-2017</t>
  </si>
  <si>
    <t>声学 声压法测定噪声源声功率级和声能量级 混响场内小型可移动声源工程法 硬壁测试室比较法</t>
  </si>
  <si>
    <t>zxzj20191116000128</t>
  </si>
  <si>
    <t>GB/T 36594-2018</t>
  </si>
  <si>
    <t>硬质合金超声检测方法</t>
  </si>
  <si>
    <t>zxzj20191112000057</t>
  </si>
  <si>
    <t>GB/T 33060-2016</t>
  </si>
  <si>
    <t>废电池处理中废液的处理处置方法</t>
  </si>
  <si>
    <t>zxzj20191114000215</t>
  </si>
  <si>
    <t>GB/T 36908-2018</t>
  </si>
  <si>
    <t>染料产品中致敏染料的限量和测定</t>
  </si>
  <si>
    <t>zxzj20191116000101</t>
  </si>
  <si>
    <t>GB/T 34008-2017</t>
  </si>
  <si>
    <t>防辐射混凝土</t>
  </si>
  <si>
    <t>深圳市为海建材有限公司</t>
  </si>
  <si>
    <t>zxzj20191115000259</t>
  </si>
  <si>
    <t xml:space="preserve"> GB/T 35248-2017</t>
  </si>
  <si>
    <t>消费品安全 供应商指南</t>
  </si>
  <si>
    <t>72.60</t>
  </si>
  <si>
    <t>zxzj20191115000313</t>
  </si>
  <si>
    <t>GB/T 20936.4-2017</t>
  </si>
  <si>
    <t>爆炸性环境用气体探测器 第4部分：开放路径可燃气体探测器性能要求</t>
  </si>
  <si>
    <t>深圳市吉安达科技有限公司</t>
  </si>
  <si>
    <t>zxzj20191114000004</t>
  </si>
  <si>
    <t>GB/T 32710.3-2016</t>
  </si>
  <si>
    <t>环境试验仪器及设备安全规范 第3部分：低温恒温槽</t>
  </si>
  <si>
    <t>zxzj20191111000036</t>
  </si>
  <si>
    <t>GB/T 21202-2018</t>
  </si>
  <si>
    <t>数字式多功能黑白静电复印（打印）设备</t>
  </si>
  <si>
    <t>理光图像技术（上海）有限公司深圳分公司</t>
  </si>
  <si>
    <t>72.40</t>
  </si>
  <si>
    <t>zxzj20191115000229</t>
  </si>
  <si>
    <t>GB/T 11024.1-2019</t>
  </si>
  <si>
    <t>标称电压 1000V 以上交流电力系统用并联电容器 第1部分：总则</t>
  </si>
  <si>
    <t>zxzj20191116000020</t>
  </si>
  <si>
    <t>GB/T 37902-2019</t>
  </si>
  <si>
    <t>数控高速压力机</t>
  </si>
  <si>
    <t>zxzj20191116000089</t>
  </si>
  <si>
    <t>GB/T 18487.2-2017</t>
  </si>
  <si>
    <t>电动汽车传导充电系统 第2部分：非车载传导供电设备电磁兼容要求</t>
  </si>
  <si>
    <t>72.20</t>
  </si>
  <si>
    <t>zxzj20191116000123</t>
  </si>
  <si>
    <t>GB/T 5167-2018</t>
  </si>
  <si>
    <t>烧结金属材料和硬质合金 电阻率的测定</t>
  </si>
  <si>
    <t>zxzj20191117000035</t>
  </si>
  <si>
    <t>GB/T 17215.661-2018</t>
  </si>
  <si>
    <t>电测量数据交换 DLMS/COSEM组件 第61部分：对象标识系统(OBIS)</t>
  </si>
  <si>
    <t>zxzj20191116000075</t>
  </si>
  <si>
    <t>GB/T 34658-2017</t>
  </si>
  <si>
    <t>电动汽车非车载传导式充电机与电池管理系统之间的通信协议一致性测试</t>
  </si>
  <si>
    <t>zxzj20191115000194</t>
  </si>
  <si>
    <t>GB/T 2918-2018</t>
  </si>
  <si>
    <t>塑料 试样状态调节和试验的标准环境</t>
  </si>
  <si>
    <t>zxzj20191115000211</t>
  </si>
  <si>
    <t>GB/T 16716.1—2018</t>
  </si>
  <si>
    <t>包装与环境 第1部分：通则</t>
  </si>
  <si>
    <t>zxzj20191114000224</t>
  </si>
  <si>
    <t>GB/T 37047-2018</t>
  </si>
  <si>
    <t>基于雷电定位系统（LLS）的地闪密度 总则</t>
  </si>
  <si>
    <t>深圳市麦斯达夫科技有限公司</t>
  </si>
  <si>
    <t>zxzj20191113000036</t>
  </si>
  <si>
    <t>GB/T 36434-2018</t>
  </si>
  <si>
    <t>复杂机械手表机心 万年历和打簧机构零部件的名称</t>
  </si>
  <si>
    <t>zxzj20191115000341</t>
  </si>
  <si>
    <t>GB/T 36680-2018</t>
  </si>
  <si>
    <t>品牌 分类</t>
  </si>
  <si>
    <t>72.00</t>
  </si>
  <si>
    <t>zxzj20191116000143</t>
  </si>
  <si>
    <t>GB/T 6909-2018</t>
  </si>
  <si>
    <t>锅炉用水和冷却水分析方法 硬度的测定</t>
  </si>
  <si>
    <t>zxzj20191114000179</t>
  </si>
  <si>
    <t>GB/T 35108-2017</t>
  </si>
  <si>
    <t>矿物油农药中矿物油的测定方法</t>
  </si>
  <si>
    <t>zxzj20191114000064</t>
  </si>
  <si>
    <t>GB/T 6378.4-2018</t>
  </si>
  <si>
    <t>计量抽样检验程序 第4部分：对均值的声称质量水平的评定程序</t>
  </si>
  <si>
    <t>zxzj20191114000047</t>
  </si>
  <si>
    <t>GB/T 36717-2018</t>
  </si>
  <si>
    <t>节能评估技术导则 尿素项目</t>
  </si>
  <si>
    <t>zxzj20191115000317</t>
  </si>
  <si>
    <t>GB/T 33148-2016</t>
  </si>
  <si>
    <t>钎焊术语</t>
  </si>
  <si>
    <t>zxzj20191114000167</t>
  </si>
  <si>
    <t>GB/T 25000.21-2019</t>
  </si>
  <si>
    <t>系统与软件工程 系统与软件质量要求和评价(SQuaRE) 第21部分：质量测度元素</t>
  </si>
  <si>
    <t>zxzj20191113000043</t>
  </si>
  <si>
    <t>GB/T 36368-2018</t>
  </si>
  <si>
    <t>业务需求规范跨行业发票开具过程</t>
  </si>
  <si>
    <t>71.80</t>
  </si>
  <si>
    <t>zxzj20191113000009</t>
  </si>
  <si>
    <t>GB/T 36458-2018</t>
  </si>
  <si>
    <t>信息技术 无线接入点的用户建筑群布缆</t>
  </si>
  <si>
    <t>zxzj20191116000124</t>
  </si>
  <si>
    <t>GB/T 5124.4-2017</t>
  </si>
  <si>
    <t>硬质合金化学分析方法 第4部分：钛量的测定过氧化氢分光光度法</t>
  </si>
  <si>
    <t>zxzj20191116000038</t>
  </si>
  <si>
    <t>GB/T 36230-2018</t>
  </si>
  <si>
    <t>数控闭式多连杆压力机性能要求与试验方法</t>
  </si>
  <si>
    <t>zxzj20191115000043</t>
  </si>
  <si>
    <t>GB/T 36799-2018</t>
  </si>
  <si>
    <t>胶粘剂挥发性有机化合物释放量的测定 微舱法</t>
  </si>
  <si>
    <t>zxzj20191115000080</t>
  </si>
  <si>
    <t>GB/T 37914-2019</t>
  </si>
  <si>
    <t>信用信息分类与编码规范</t>
  </si>
  <si>
    <t>zxzj20191116000086</t>
  </si>
  <si>
    <t>GB/T 34657.1-2017</t>
  </si>
  <si>
    <t>电动汽车传导充电互操作性测试规范 第1部分：供电设备</t>
  </si>
  <si>
    <t>71.60</t>
  </si>
  <si>
    <t>zxzj20191116000112</t>
  </si>
  <si>
    <t>GB/T 5242-2017</t>
  </si>
  <si>
    <t>硬质合金制品检验规则与试验方法</t>
  </si>
  <si>
    <t>zxzj20191115000225</t>
  </si>
  <si>
    <t>GB/T 35429-2017</t>
  </si>
  <si>
    <t>质量技术服务分类与代码</t>
  </si>
  <si>
    <t>zxzj20191115000228</t>
  </si>
  <si>
    <t>GB/T 35432-2017</t>
  </si>
  <si>
    <t>检测技术服务分类与代码</t>
  </si>
  <si>
    <t>zxzj20191116000125</t>
  </si>
  <si>
    <t>GB/T 5124.3-2017</t>
  </si>
  <si>
    <t>硬质合金化学分析方法 第3部分：钴量的测定 电位滴定法</t>
  </si>
  <si>
    <t>zxzj20191112000064</t>
  </si>
  <si>
    <t>GB/T 31916.3-2018</t>
  </si>
  <si>
    <t>信息技术 云数据存储和管理 第3部分：分布式文件存储应用接口</t>
  </si>
  <si>
    <t>zxzj20191114000136</t>
  </si>
  <si>
    <t>GB/T 37146-2018</t>
  </si>
  <si>
    <t>跨境电子商务电子舱单信息描述</t>
  </si>
  <si>
    <t>zxzj20191116000129</t>
  </si>
  <si>
    <t>GB/T 5318-2017</t>
  </si>
  <si>
    <t>烧结金属材料（不包括硬质合金） 无切口冲击试样</t>
  </si>
  <si>
    <t>zxzj20191115000205</t>
  </si>
  <si>
    <t>GB/T 33014.3-2016</t>
  </si>
  <si>
    <t>道路车辆　电气/电子部件对窄带辐射电磁能的抗扰性试验方法　第3部分：横电磁波(TEM)小室法</t>
  </si>
  <si>
    <t>深圳市航盛电子股份有限公司</t>
  </si>
  <si>
    <t>zxzj20191114000057</t>
  </si>
  <si>
    <t>GB/T 37266-2018</t>
  </si>
  <si>
    <t>建筑幕墙用点支承装置</t>
  </si>
  <si>
    <t>zxzj20191114000172</t>
  </si>
  <si>
    <t>GB/T 34938-2017</t>
  </si>
  <si>
    <t>平面型电磁屏蔽材料通用技术要求</t>
  </si>
  <si>
    <t>zxzj20191115000324</t>
  </si>
  <si>
    <t>GB/T 11024.4-2019</t>
  </si>
  <si>
    <t>标称电压 1000V 以上交流电力系统用并联电容器 第4部分：内部熔丝</t>
  </si>
  <si>
    <t>zxzj20191116000041</t>
  </si>
  <si>
    <t>GB/T 38102-2019</t>
  </si>
  <si>
    <t>湿法磷酸及磷肥生产中氟硅酸废液处理处置方法</t>
  </si>
  <si>
    <t>zxzj20191114000159</t>
  </si>
  <si>
    <t>GB/T 37415-2019</t>
  </si>
  <si>
    <t>桁架式机器人通用技术条件</t>
  </si>
  <si>
    <t>zxzj20191116000053</t>
  </si>
  <si>
    <t xml:space="preserve"> GB/T 15818-2018</t>
  </si>
  <si>
    <t>表面活性剂生物降解度试验方法</t>
  </si>
  <si>
    <t>71.40</t>
  </si>
  <si>
    <t>zxzj20191115000286</t>
  </si>
  <si>
    <t>GB/T 16611-2017</t>
  </si>
  <si>
    <t>无线数据传输收发信机通用规范</t>
  </si>
  <si>
    <t>zxzj20191116000127</t>
  </si>
  <si>
    <t>GB/T 1817-2017</t>
  </si>
  <si>
    <t>硬质合金常温冲击韧性试验方法</t>
  </si>
  <si>
    <t>zxzj20191112000090</t>
  </si>
  <si>
    <t>GB/T 33073-2016</t>
  </si>
  <si>
    <t>含镍废料处理处置技术规范</t>
  </si>
  <si>
    <t>zxzj20191106000006</t>
  </si>
  <si>
    <t>GB/T 37106-2018</t>
  </si>
  <si>
    <t>托盘单元化物流系统 托盘设计准则</t>
  </si>
  <si>
    <t>zxzj20191114000180</t>
  </si>
  <si>
    <t>GB 15210-2018</t>
  </si>
  <si>
    <t>通过式金属探测门通用技术规范</t>
  </si>
  <si>
    <t>zxzj20191113000137</t>
  </si>
  <si>
    <t>GB/T 38127-2019</t>
  </si>
  <si>
    <t>用于电缆导引的铰链式和柔性的电缆管理系统</t>
  </si>
  <si>
    <t>深圳市德众科技有限公司</t>
  </si>
  <si>
    <t>zxzj20191112000091</t>
  </si>
  <si>
    <t>GB/T 33598-2017</t>
  </si>
  <si>
    <t>车用动力电池回收利用 拆解规范</t>
  </si>
  <si>
    <t>71.20</t>
  </si>
  <si>
    <t>zxzj20191115000283</t>
  </si>
  <si>
    <t>GB/T 12192-2017</t>
  </si>
  <si>
    <t xml:space="preserve"> 移动通信调频发射机测量方法</t>
  </si>
  <si>
    <t>zxzj20191115000032</t>
  </si>
  <si>
    <t>清华大学深圳国际研究生院</t>
  </si>
  <si>
    <t>zxzj20191115000047</t>
  </si>
  <si>
    <t>GB 3796-2018</t>
  </si>
  <si>
    <t>农药包装通则</t>
  </si>
  <si>
    <t>zxzj20191114000062</t>
  </si>
  <si>
    <t>GB/T 36416.1-2018</t>
  </si>
  <si>
    <t>试验机词汇 第1部分：材料试验机</t>
  </si>
  <si>
    <t>zxzj20191114000147</t>
  </si>
  <si>
    <t>GB/T 35967-2018</t>
  </si>
  <si>
    <t>标签符合性测试指南</t>
  </si>
  <si>
    <t>zxzj20191115000221</t>
  </si>
  <si>
    <t>GB/T 37741-2019</t>
  </si>
  <si>
    <t>信息技术 云计算 云服务交付要求</t>
  </si>
  <si>
    <t>深信服科技股份有限公司</t>
  </si>
  <si>
    <t>zxzj20191113000102</t>
  </si>
  <si>
    <t>71.00</t>
  </si>
  <si>
    <t>zxzj20191117000042</t>
  </si>
  <si>
    <t>GB/T 17215.631-2018</t>
  </si>
  <si>
    <t>电测量数据交换DLMS/COSEM组件 第31部分：基于双绞线载波信号的局域网使用</t>
  </si>
  <si>
    <t>zxzj20191115000101</t>
  </si>
  <si>
    <t>GB/T 34706-2017</t>
  </si>
  <si>
    <t>涂料中有机锡含量的测定 气质联用法</t>
  </si>
  <si>
    <t>中华制漆（深圳）有限公司</t>
  </si>
  <si>
    <t>zxzj20191114000173</t>
  </si>
  <si>
    <t>GB/T 35674-2017</t>
  </si>
  <si>
    <t>电磁屏蔽用全方位导电海绵通用技术要求</t>
  </si>
  <si>
    <t>zxzj20191107000088</t>
  </si>
  <si>
    <t>GB/T 51223-2017</t>
  </si>
  <si>
    <t>公共建筑标识系统技术规范</t>
  </si>
  <si>
    <t>2017-01-21</t>
  </si>
  <si>
    <t>深圳市标识行业协会</t>
  </si>
  <si>
    <t>zxzj20191115000254</t>
  </si>
  <si>
    <t>GB/T 21254-2017</t>
  </si>
  <si>
    <t>呼出气体酒精含量检测仪</t>
  </si>
  <si>
    <t>深圳市威尔电器有限公司</t>
  </si>
  <si>
    <t>zxzj20191115000284</t>
  </si>
  <si>
    <t>GB/T 12193-2017</t>
  </si>
  <si>
    <t>移动通信调频接收机测量方法</t>
  </si>
  <si>
    <t>70.80</t>
  </si>
  <si>
    <t>zxzj20191113000109</t>
  </si>
  <si>
    <t>电测量数据交换 DLMS/COSEM组件 第76部分：基于HDLC的面向连接的三层通信配置</t>
  </si>
  <si>
    <t>zxzj20191114000012</t>
  </si>
  <si>
    <t>GB/T 4678.2—2017</t>
  </si>
  <si>
    <t xml:space="preserve">压铸模 零件 第2部分：圆形镶块 </t>
  </si>
  <si>
    <t>zxzj20191117000038</t>
  </si>
  <si>
    <t>GBT 17215.662-2018</t>
  </si>
  <si>
    <t>电测量数据交换 DLMSCOSEM 组件 第62部分：COSEM接口类</t>
  </si>
  <si>
    <t>zxzj20191114000007</t>
  </si>
  <si>
    <t>GB/T 32710.10-2016</t>
  </si>
  <si>
    <t>环境试验仪器及设备安全规范 第10部分：电热干燥箱及电热鼓风干燥箱</t>
  </si>
  <si>
    <t>zxzj20191111000027</t>
  </si>
  <si>
    <t>GB/T 36677-2018</t>
  </si>
  <si>
    <t>复印（包括多功能）设备细颗粒物排放量的测定方法</t>
  </si>
  <si>
    <t>深圳市领航标准化技术有限公司</t>
  </si>
  <si>
    <t>zxzj20191114000008</t>
  </si>
  <si>
    <t>GB/T 32710.12-2016</t>
  </si>
  <si>
    <t>环境试验仪器及设备安全规范 第12部分：盐槽</t>
  </si>
  <si>
    <t>zxzj20191112000092</t>
  </si>
  <si>
    <t>GB/T 34015-2017</t>
  </si>
  <si>
    <t>车用动力电池回收利用 余能检测</t>
  </si>
  <si>
    <t>70.60</t>
  </si>
  <si>
    <t>zxzj20191114000028</t>
  </si>
  <si>
    <t>GB/T 4678.4-2017</t>
  </si>
  <si>
    <t>压铸模 零件 第4部分：方导柱</t>
  </si>
  <si>
    <t>zxzj20191116000130</t>
  </si>
  <si>
    <t>GB/T 6883-2017</t>
  </si>
  <si>
    <t>线、棒、管拉模用硬质合金烧结品 尺寸</t>
  </si>
  <si>
    <t>zxzj20191113000030</t>
  </si>
  <si>
    <t>GB/T 35125-2017</t>
  </si>
  <si>
    <t>天文望远镜试验方法</t>
  </si>
  <si>
    <t>zxzj20191117000046</t>
  </si>
  <si>
    <t>电测量数据交换 DLMS/COSEM 组件 第46部分：使用HDLC协议的数据链路层</t>
  </si>
  <si>
    <t>zxzj20191115000120</t>
  </si>
  <si>
    <t>GB/T 36024-2018</t>
  </si>
  <si>
    <t>金属材料 薄板和薄带 十字形试样双向拉伸试验方法</t>
  </si>
  <si>
    <t>zxzj20191113000034</t>
  </si>
  <si>
    <t>GB/Ｔ 36143-2018</t>
  </si>
  <si>
    <t>道路用高模量抗疲劳沥青混合料</t>
  </si>
  <si>
    <t>zxzj20191117000014</t>
  </si>
  <si>
    <t>GB/T 37287-2019</t>
  </si>
  <si>
    <t>基于LTE技术的宽带集群通信(B-TrunC)系统 接口技术要求(第一阶段) 集群核心网到调度台接口</t>
  </si>
  <si>
    <t>zxzj20191111000037</t>
  </si>
  <si>
    <t>GB/T 33191-2016</t>
  </si>
  <si>
    <t>机动车安全技术检测仪器设备计算机控制与通信技术条件</t>
  </si>
  <si>
    <t>深圳市安车检测股份有限公司</t>
  </si>
  <si>
    <t>70.40</t>
  </si>
  <si>
    <t>zxzj20191108000394</t>
  </si>
  <si>
    <t>GBT 36128-2018</t>
  </si>
  <si>
    <t>珠宝贵金属产品质量测量允差的规定</t>
  </si>
  <si>
    <t>周大福珠宝金行（深圳）有限公司</t>
  </si>
  <si>
    <t>zxzj20191112000088</t>
  </si>
  <si>
    <t>GB/T 36586.1-2018</t>
  </si>
  <si>
    <t>冲模 耐磨板 第1部分：A型</t>
  </si>
  <si>
    <t>深圳市国标易技术有限公司</t>
  </si>
  <si>
    <t>zxzj20191112000074</t>
  </si>
  <si>
    <t>GB/T 36994-2018</t>
  </si>
  <si>
    <t>风力发电机组 电网适应性测试规程</t>
  </si>
  <si>
    <t>70.20</t>
  </si>
  <si>
    <t>zxzj20191113000145</t>
  </si>
  <si>
    <t>电测量数据交换 DLMS/COSEM组件 第31部分：基于双绞线载波信号的局域网使用</t>
  </si>
  <si>
    <t>zxzj20191114000061</t>
  </si>
  <si>
    <t>GB/T 4103.17-2018</t>
  </si>
  <si>
    <t>铅及铅合金化学分析方法 第17部分：钠量、镁量的测定 火焰原子吸收光谱法</t>
  </si>
  <si>
    <t>zxzj20191114000010</t>
  </si>
  <si>
    <t>GB/T 32710.13-2016</t>
  </si>
  <si>
    <t>环境试验仪器及设备安全规范 第13部分：振荡器、振荡恒温水槽和振荡恒温培养箱</t>
  </si>
  <si>
    <t>zxzj20191114000058</t>
  </si>
  <si>
    <t>GB/T 36416.3-2018</t>
  </si>
  <si>
    <t>试验机词汇 第3部分：振动试验系统与冲击试验机</t>
  </si>
  <si>
    <t>zxzj20191115000218</t>
  </si>
  <si>
    <t>zxzj20191115000297</t>
  </si>
  <si>
    <t xml:space="preserve">GB/T 1634.1-2019；GB/T 1634.2-2019 </t>
  </si>
  <si>
    <t>塑料 负荷变形温度的测定 第1部分：通用试验方法：塑料 负荷变形温度的测定 第2部分：塑料和硬橡胶</t>
  </si>
  <si>
    <t>zxzj20191115000100</t>
  </si>
  <si>
    <t>GB/T 36488-2018</t>
  </si>
  <si>
    <t>涂料中多环芳烃的测定</t>
  </si>
  <si>
    <t>70.00</t>
  </si>
  <si>
    <t>zxzj20191116000071</t>
  </si>
  <si>
    <t xml:space="preserve"> GB/T 5173-2018</t>
  </si>
  <si>
    <t>表面活性剂 洗涤剂 阴离子活性物含量的测定 直接两相滴定法</t>
  </si>
  <si>
    <t>zxzj20191114000032</t>
  </si>
  <si>
    <t>GB/T 4678.9-2017</t>
  </si>
  <si>
    <t>压铸模 零件 第9部分：推板导柱</t>
  </si>
  <si>
    <t>zxzj20191113000150</t>
  </si>
  <si>
    <t>GB/T 21120-2018</t>
  </si>
  <si>
    <t>水泥混凝土和砂浆用合成纤维</t>
  </si>
  <si>
    <t>深圳市维特耐新材料有限公司</t>
  </si>
  <si>
    <t>zxzj20191105000167</t>
  </si>
  <si>
    <t>GB/T 36699-2018</t>
  </si>
  <si>
    <t>锅炉用液体和气体燃料燃烧器技术条件</t>
  </si>
  <si>
    <t>深圳市佳运通电子有限公司</t>
  </si>
  <si>
    <t>zxzj20191115000214</t>
  </si>
  <si>
    <t>GB/T 37956-2019</t>
  </si>
  <si>
    <t>信息安全技术 网站安全云防护平台技术要求</t>
  </si>
  <si>
    <t>zxzj20191112000015</t>
  </si>
  <si>
    <t>GB/T 37675-2019</t>
  </si>
  <si>
    <t>农业生产资料供应服务 农资电子商务交易服务规范</t>
  </si>
  <si>
    <t>zxzj20191116000140</t>
  </si>
  <si>
    <t>GB/T 538-2018</t>
  </si>
  <si>
    <t>工业硼酸</t>
  </si>
  <si>
    <t>69.80</t>
  </si>
  <si>
    <t>zxzj20191113000129</t>
  </si>
  <si>
    <t>GB/T 35092-2018</t>
  </si>
  <si>
    <t>液压机静载变形测量方法</t>
  </si>
  <si>
    <t>zxzj20191115000319</t>
  </si>
  <si>
    <t>GB/T 33979-2017</t>
  </si>
  <si>
    <t>质子交换膜燃料电池发电系统低温特性测试方法</t>
  </si>
  <si>
    <t>zxzj20191112000044</t>
  </si>
  <si>
    <r>
      <rPr>
        <sz val="10"/>
        <rFont val="宋体"/>
        <charset val="134"/>
      </rPr>
      <t xml:space="preserve"> </t>
    </r>
    <r>
      <rPr>
        <sz val="10"/>
        <rFont val="Arial"/>
        <charset val="134"/>
      </rPr>
      <t xml:space="preserve">	</t>
    </r>
    <r>
      <rPr>
        <sz val="10"/>
        <rFont val="宋体"/>
        <charset val="134"/>
      </rPr>
      <t>GB/T 37703-2019</t>
    </r>
  </si>
  <si>
    <r>
      <rPr>
        <sz val="10"/>
        <rFont val="宋体"/>
        <charset val="134"/>
      </rPr>
      <t xml:space="preserve"> </t>
    </r>
    <r>
      <rPr>
        <sz val="10"/>
        <rFont val="Arial"/>
        <charset val="134"/>
      </rPr>
      <t xml:space="preserve">	</t>
    </r>
    <r>
      <rPr>
        <sz val="10"/>
        <rFont val="宋体"/>
        <charset val="134"/>
      </rPr>
      <t>地面废墟搜救机器人通用技术条件</t>
    </r>
  </si>
  <si>
    <t>zxzj20191117000018</t>
  </si>
  <si>
    <t>GB/T 37888-2019</t>
  </si>
  <si>
    <t>地面光伏组件用密封材料 压敏胶粘带</t>
  </si>
  <si>
    <t>深圳市美信电子有限公司</t>
  </si>
  <si>
    <t>zxzj20191112000086</t>
  </si>
  <si>
    <t>GB/T 37507-2019</t>
  </si>
  <si>
    <t>项目管理指南</t>
  </si>
  <si>
    <t>深圳斯坦达咨询有限公司</t>
  </si>
  <si>
    <t>zxzj20191113000131</t>
  </si>
  <si>
    <t>GB/T 35091-2018</t>
  </si>
  <si>
    <t>闭式高速压力机 型式与基本参数</t>
  </si>
  <si>
    <t>69.60</t>
  </si>
  <si>
    <t>zxzj20191112000034</t>
  </si>
  <si>
    <t>GB/T 36344-2018</t>
  </si>
  <si>
    <t>信息技术 数据质量评价指标</t>
  </si>
  <si>
    <t>zxzj20191115000213</t>
  </si>
  <si>
    <t>GB/T 33014.1-2016</t>
  </si>
  <si>
    <t>道路车辆 电气/电子部件对窄带辐射电磁能的抗扰性试验方法 第1部分:一般规定</t>
  </si>
  <si>
    <t>zxzj20191117000039</t>
  </si>
  <si>
    <t>GB/T 37663.1~3-2019</t>
  </si>
  <si>
    <t>湿热带分布式光伏户外实证试验要求 第1部分：光伏组件/第2部分：光伏背板/第3部分：并网光伏系统</t>
  </si>
  <si>
    <t>中检集团南方测试股份有限公司</t>
  </si>
  <si>
    <t>zxzj20191113000124</t>
  </si>
  <si>
    <t>69.40</t>
  </si>
  <si>
    <t>zxzj20191116000111</t>
  </si>
  <si>
    <t>GB/T 11108-2017</t>
  </si>
  <si>
    <t>硬质合金热扩散率的测定方法</t>
  </si>
  <si>
    <t>zxzj20191116000045</t>
  </si>
  <si>
    <t>GB/T 38104-2019</t>
  </si>
  <si>
    <t>磷尾矿处理处置技术规范</t>
  </si>
  <si>
    <t>zxzj20191116000034</t>
  </si>
  <si>
    <t>GB/T 37306.1-2019；GB/T 37306.2-2019</t>
  </si>
  <si>
    <t>金属材料 疲劳试验 变幅疲劳试验 第1部分：总则、试验方法和报告要求；金属材料 疲劳试验 变幅疲劳试验 第2部分：循环计数和相关数据缩减方法</t>
  </si>
  <si>
    <t>zxzj20191114000122</t>
  </si>
  <si>
    <t>GB/T 36995-2018</t>
  </si>
  <si>
    <t>风力发电机组 故障电压穿越能力测试规程</t>
  </si>
  <si>
    <t>69.20</t>
  </si>
  <si>
    <t>zxzj20191116000122</t>
  </si>
  <si>
    <t xml:space="preserve">GB/T 2081-2018 </t>
  </si>
  <si>
    <t>带修光刃、无固定孔的硬质合金可转位铣刀片 尺寸</t>
  </si>
  <si>
    <t>zxzj20191115000006</t>
  </si>
  <si>
    <t>GB/T 16811-2018</t>
  </si>
  <si>
    <t>工业锅炉水处理设施运行效果与监测</t>
  </si>
  <si>
    <t>zxzj20191113000148</t>
  </si>
  <si>
    <t>GB/T 7739.13-2019</t>
  </si>
  <si>
    <t>金精矿化学分析方法 第13部分： 铅、锌、铋、镉、铬、砷和汞量的测定 电感耦合等离子体原子发射光谱法</t>
  </si>
  <si>
    <t>zxzj20191113000026</t>
  </si>
  <si>
    <t>GB/T 37383-2019</t>
  </si>
  <si>
    <t>沥青混合料名词术语</t>
  </si>
  <si>
    <t>zxzj20191116000139</t>
  </si>
  <si>
    <t>GB/T 36384-2018</t>
  </si>
  <si>
    <t>无机化工产品中汞的测定 原子荧光光谱法</t>
  </si>
  <si>
    <t>69.00</t>
  </si>
  <si>
    <t>zxzj20191115000102</t>
  </si>
  <si>
    <t>GB/T 34683-2017</t>
  </si>
  <si>
    <t>水性涂料中甲醛含量的测定 高效液相色谱法</t>
  </si>
  <si>
    <t>zxzj20191115000030</t>
  </si>
  <si>
    <t>GB/T 34626.2-2017</t>
  </si>
  <si>
    <t>金属及其他无机覆盖层 金属表面的清洗和准备  第2部分：有色金属及其合金</t>
  </si>
  <si>
    <t>zxzj20191115000299</t>
  </si>
  <si>
    <t>GB/T 20936.1-2017</t>
  </si>
  <si>
    <t>爆炸性环境用气体探测器 第1部分：可燃气体探测器性能要求</t>
  </si>
  <si>
    <t>zxzj20191116000126</t>
  </si>
  <si>
    <t>GB/T 14445-2017</t>
  </si>
  <si>
    <t>煤炭采掘工具用硬质合金制品</t>
  </si>
  <si>
    <t>68.80</t>
  </si>
  <si>
    <t>zxzj20191111000042</t>
  </si>
  <si>
    <t>GB/T 35347-2017</t>
  </si>
  <si>
    <t>机动车安全技术检测站</t>
  </si>
  <si>
    <t>zxzj20191109000008</t>
  </si>
  <si>
    <t>GB/T 36970-2018</t>
  </si>
  <si>
    <t>消费品使用说明 洗涤用品标签</t>
  </si>
  <si>
    <t>深圳市妍倩科技有限公司</t>
  </si>
  <si>
    <t>zxzj20191112000061</t>
  </si>
  <si>
    <t>GB/T 37689-2019</t>
  </si>
  <si>
    <t>农业社会化服务 水产养殖病害防治服务规范</t>
  </si>
  <si>
    <t>zxzj20191112000085</t>
  </si>
  <si>
    <t>GB/T 37915-2019</t>
  </si>
  <si>
    <t xml:space="preserve"> 社区商业设施设置与功能要求</t>
  </si>
  <si>
    <t>zxzj20191116000026</t>
  </si>
  <si>
    <t>GB/T 35773-2017</t>
  </si>
  <si>
    <t>包装材料及制品气味的评价</t>
  </si>
  <si>
    <t>68.60</t>
  </si>
  <si>
    <t>zxzj20191113000058</t>
  </si>
  <si>
    <t>GB/T 7247.3-2016</t>
  </si>
  <si>
    <t>激光产品的安全 第3部分：激光显示和表演指南</t>
  </si>
  <si>
    <t>2016-08-29</t>
  </si>
  <si>
    <t>68.40</t>
  </si>
  <si>
    <t>zxzj20191116000039</t>
  </si>
  <si>
    <t>GB/T 35833-2018</t>
  </si>
  <si>
    <t>厨房油污清洁剂</t>
  </si>
  <si>
    <t>zxzj20191108000083</t>
  </si>
  <si>
    <t>GB/T 24218.15-2018</t>
  </si>
  <si>
    <t>纺织品 非制造布试验方法 第15部分：透气性的测定</t>
  </si>
  <si>
    <t>深圳市宜丽环保科技股份有限公司</t>
  </si>
  <si>
    <t>zxzj20191107000002</t>
  </si>
  <si>
    <t>GB/T 36245-2018</t>
  </si>
  <si>
    <t>工业过程测量与控制仪表可靠性分配指南</t>
  </si>
  <si>
    <t>zxzj20191114000038</t>
  </si>
  <si>
    <t>GB/T 4678.10-2017</t>
  </si>
  <si>
    <t>压铸模 零件 第10部分：推板导套</t>
  </si>
  <si>
    <t>68.20</t>
  </si>
  <si>
    <t>zxzj20191117000071</t>
  </si>
  <si>
    <t>GB/T 1175-2018</t>
  </si>
  <si>
    <t>铸造锌合金</t>
  </si>
  <si>
    <t>zxzj20191116000133</t>
  </si>
  <si>
    <t>GB/T 22594-2018</t>
  </si>
  <si>
    <t>水处理剂 密度测定方法通则</t>
  </si>
  <si>
    <t>68.00</t>
  </si>
  <si>
    <t>zxzj20191111000039</t>
  </si>
  <si>
    <t>GB/T 36987-2018</t>
  </si>
  <si>
    <t>汽车防抱制动系统(ABS)性能检测方法</t>
  </si>
  <si>
    <t>zxzj20191114000033</t>
  </si>
  <si>
    <t>GB/T 35995-2018</t>
  </si>
  <si>
    <t>一氧化碳</t>
  </si>
  <si>
    <t>zxzj20191112000014</t>
  </si>
  <si>
    <t>GB/T 37670-2019</t>
  </si>
  <si>
    <t>农业生产资料供应服务 农资销售服务通则</t>
  </si>
  <si>
    <t>zxzj20191117000072</t>
  </si>
  <si>
    <t>GB/T 16746-2018</t>
  </si>
  <si>
    <t>锌合金铸件</t>
  </si>
  <si>
    <t>67.80</t>
  </si>
  <si>
    <t>zxzj20191115000296</t>
  </si>
  <si>
    <t>GB/T 24276-2017</t>
  </si>
  <si>
    <t>通过计算进行低压成套开关设备和控制设备温升验证的一种方法</t>
  </si>
  <si>
    <t>深圳市光辉电器实业有限公司</t>
  </si>
  <si>
    <t>zxzj20191113000003</t>
  </si>
  <si>
    <t>交流电测量设备 特殊要求 第24部分：静止式基波频率无功电能表(0.5S级,1S级和1级)</t>
  </si>
  <si>
    <t>67.60</t>
  </si>
  <si>
    <t>zxzj20191113000115</t>
  </si>
  <si>
    <t>GB/T 17215.662-2018</t>
  </si>
  <si>
    <t>电测量数据交换 DLMS/COSEM组件 第62部分：COSEM 接口类</t>
  </si>
  <si>
    <t>67.20</t>
  </si>
  <si>
    <t>zxzj20191112000046</t>
  </si>
  <si>
    <t>GB/T 37690-2019</t>
  </si>
  <si>
    <t>农业社会化服务 农业信息服务导则</t>
  </si>
  <si>
    <t>zxzj20191112000018</t>
  </si>
  <si>
    <t>GB/T 37680-2019</t>
  </si>
  <si>
    <t>农业生产资料供应服务 农资配送服务质量要求</t>
  </si>
  <si>
    <t>67.00</t>
  </si>
  <si>
    <t>zxzj20191116000142</t>
  </si>
  <si>
    <t xml:space="preserve">GB/T 15453-2018 </t>
  </si>
  <si>
    <t>工业循环冷却水和锅炉用水中氯离子的测定</t>
  </si>
  <si>
    <t>65.80</t>
  </si>
  <si>
    <t>zxzj20191112000054</t>
  </si>
  <si>
    <t>GB/T 34450-2017</t>
  </si>
  <si>
    <t>家用和类似用途电器的模块化设计  通则</t>
  </si>
  <si>
    <t>65.60</t>
  </si>
  <si>
    <t>zxzj20191112000053</t>
  </si>
  <si>
    <t>62.60</t>
  </si>
  <si>
    <t>zxzj20191115000106</t>
  </si>
  <si>
    <t>YY/T 1293.4-2016；YY/T 1293.5-2017</t>
  </si>
  <si>
    <t>接触性创面敷料 第4部分：水胶体敷料/接触性创面敷料 第5部分：藻酸盐敷料</t>
  </si>
  <si>
    <t>2016-07-29</t>
  </si>
  <si>
    <t>稳健医疗用品股份有限公司</t>
  </si>
  <si>
    <t>79.00</t>
  </si>
  <si>
    <t>zxzj20191114000018</t>
  </si>
  <si>
    <t>YY/T 1613-2018</t>
  </si>
  <si>
    <t>医疗器械辐照灭菌过程特征及控制要求</t>
  </si>
  <si>
    <t>2018-09-28</t>
  </si>
  <si>
    <t>中金辐照股份有限公司</t>
  </si>
  <si>
    <t>zxzj20191114000118</t>
  </si>
  <si>
    <t>SN/T 1554-2016</t>
  </si>
  <si>
    <t>鸡法氏囊病检疫技术规范</t>
  </si>
  <si>
    <t>2016-12-12</t>
  </si>
  <si>
    <t>zxzj20191114000195</t>
  </si>
  <si>
    <t>SN/T 4686-2016</t>
  </si>
  <si>
    <t>出口玩具技术档案指南</t>
  </si>
  <si>
    <t>zxzj20191115000267</t>
  </si>
  <si>
    <t>YY/T 1496-2016</t>
  </si>
  <si>
    <t>红光治疗设备</t>
  </si>
  <si>
    <t>深圳普门科技股份有限公司</t>
  </si>
  <si>
    <t>zxzj20191113000173</t>
  </si>
  <si>
    <t>GM/T 0058-2018</t>
  </si>
  <si>
    <t>可信计算  TCM服务模块接口规范</t>
  </si>
  <si>
    <t>2018-05-02</t>
  </si>
  <si>
    <t>zxzj20191115000001</t>
  </si>
  <si>
    <t>NB/T 20437-2017</t>
  </si>
  <si>
    <t>核电工程混凝土试验、检验规程</t>
  </si>
  <si>
    <t>zxzj20191111000018</t>
  </si>
  <si>
    <t>TB/T 3370.2-2018</t>
  </si>
  <si>
    <t>铁路数字移动通信系统（GSM-R）车载通信模块 第2部分：试验方法</t>
  </si>
  <si>
    <t>2018-04-12</t>
  </si>
  <si>
    <t>深圳市桑达无线通讯技术有限公司</t>
  </si>
  <si>
    <t>zxzj20191116000153</t>
  </si>
  <si>
    <t>SJ/T 11645-2016</t>
  </si>
  <si>
    <t>裸眼立体电视通用技术要求</t>
  </si>
  <si>
    <t>深圳创维-RGB电子有限公司</t>
  </si>
  <si>
    <t>zxzj20191115000304</t>
  </si>
  <si>
    <t>YY/T 1440-2015</t>
  </si>
  <si>
    <t>与医用气体系统一起使用的高压挠性连接</t>
  </si>
  <si>
    <t>zxzj20191111000021</t>
  </si>
  <si>
    <t>TB/T 3370.1-2018</t>
  </si>
  <si>
    <t>铁路数字移动通信系统（GSM-R）车载通信模块 第1部分：技术要求</t>
  </si>
  <si>
    <t>zxzj20191114000021</t>
  </si>
  <si>
    <t>NB/T 25069-2017</t>
  </si>
  <si>
    <t>压水堆核电厂常规岛及辅助配套设施逆变器技术要求</t>
  </si>
  <si>
    <t>zxzj20191113000177</t>
  </si>
  <si>
    <t>GM/T 0062-2018</t>
  </si>
  <si>
    <t>密码产品随机数检测要求</t>
  </si>
  <si>
    <t>zxzj20191115000068</t>
  </si>
  <si>
    <t>YD/T 3357.2-2018</t>
  </si>
  <si>
    <t>100Gb/s QSFP28 光收发合一模块 第2部分：4×25Gb/s LR4</t>
  </si>
  <si>
    <t>zxzj20191113000103</t>
  </si>
  <si>
    <t>HG/T 5215-2017</t>
  </si>
  <si>
    <t>工业硫酸铜</t>
  </si>
  <si>
    <t>zxzj20191117000064</t>
  </si>
  <si>
    <t>JB/T 13236-2017</t>
  </si>
  <si>
    <t>铜合金低压铸造机  技术条件</t>
  </si>
  <si>
    <t>zxzj20191115000003</t>
  </si>
  <si>
    <t>NB/T 20433-2017</t>
  </si>
  <si>
    <t>核电厂气态排出流(放射性)活度连续监测设备要求</t>
  </si>
  <si>
    <t>zxzj20191115000127</t>
  </si>
  <si>
    <t>NB/T 20451-2017</t>
  </si>
  <si>
    <t>核电工程施工信息化管理通用要求</t>
  </si>
  <si>
    <t>zxzj20191115000111</t>
  </si>
  <si>
    <t>YD/T 1351-2018</t>
  </si>
  <si>
    <t>粗波分复用光收发合一模块</t>
  </si>
  <si>
    <t>zxzj20191115000070</t>
  </si>
  <si>
    <t>YD/T 3129.2-2017</t>
  </si>
  <si>
    <t>通信用集成光发射组件 第2部分：10x10Gbit/s 强度调制</t>
  </si>
  <si>
    <t>zxzj20191114000154</t>
  </si>
  <si>
    <t>YY/T 1542-2017</t>
  </si>
  <si>
    <t>数字化医用X射线设备自动曝光控制评价方法</t>
  </si>
  <si>
    <t>2017-05-02</t>
  </si>
  <si>
    <t>深圳安科高技术股份有限公司</t>
  </si>
  <si>
    <t>zxzj20191113000175</t>
  </si>
  <si>
    <t>SJ/T 11326-2016</t>
  </si>
  <si>
    <t>数字电视接收及显示设备环境试验方法</t>
  </si>
  <si>
    <t>zxzj20191114000017</t>
  </si>
  <si>
    <t>JB/T 13219-2017</t>
  </si>
  <si>
    <t>非接触式引伸计系统</t>
  </si>
  <si>
    <t>zxzj20191113000119</t>
  </si>
  <si>
    <t>YS/T 1219-2018</t>
  </si>
  <si>
    <t>草酸镍</t>
  </si>
  <si>
    <t>zxzj20191115000072</t>
  </si>
  <si>
    <t>YD/T 2904.2-2018</t>
  </si>
  <si>
    <t>集成可调谐激光器组件 第2部分：小型化组件</t>
  </si>
  <si>
    <t>zxzj20191115000191</t>
  </si>
  <si>
    <t>SN/T 4691-2016</t>
  </si>
  <si>
    <t>木材及木制品中氮丙啶的测定气相色谱法</t>
  </si>
  <si>
    <t>zxzj20191115000222</t>
  </si>
  <si>
    <t>SJ/T 11573-2016</t>
  </si>
  <si>
    <t>网络智能机顶盒技术要求和测试方法</t>
  </si>
  <si>
    <t>zxzj20191115000306</t>
  </si>
  <si>
    <t>FZ/T 73012-2017</t>
  </si>
  <si>
    <t>文胸</t>
  </si>
  <si>
    <t>zxzj20191114000121</t>
  </si>
  <si>
    <t>YZ/T 0167-2018</t>
  </si>
  <si>
    <t>快件集装容器 第2部分：集装袋</t>
  </si>
  <si>
    <t>2018-11-29</t>
  </si>
  <si>
    <t>zxzj20191116000156</t>
  </si>
  <si>
    <t>SJ/T 11646-2016</t>
  </si>
  <si>
    <t>裸眼立体电视图像质量测试方法</t>
  </si>
  <si>
    <t>zxzj20191114000034</t>
  </si>
  <si>
    <t>NB/T 25076-2017</t>
  </si>
  <si>
    <t>压水堆核电厂常规岛用全绝缘中压浇注母线技术要求</t>
  </si>
  <si>
    <t>zxzj20191115000282</t>
  </si>
  <si>
    <t>FZ/T 73062-2019</t>
  </si>
  <si>
    <t>针织沙滩服</t>
  </si>
  <si>
    <t>zxzj20191116000116</t>
  </si>
  <si>
    <t>YS/T 1250-2018</t>
  </si>
  <si>
    <t>难熔金属板材和棒材 高温拉伸性能试验方法</t>
  </si>
  <si>
    <t>zxzj20191115000170</t>
  </si>
  <si>
    <t>JG/T 206-2018</t>
  </si>
  <si>
    <t>外墙外保温用丙烯酸涂料</t>
  </si>
  <si>
    <t>2018-03-20</t>
  </si>
  <si>
    <t>深圳市嘉达产业投资控股集团有限公司</t>
  </si>
  <si>
    <t>zxzj20191114000188</t>
  </si>
  <si>
    <t>NB/T 25074-2017</t>
  </si>
  <si>
    <t>核电厂混凝土蜗壳循环水泵叶轮技术要求</t>
  </si>
  <si>
    <t>zxzj20191115000016</t>
  </si>
  <si>
    <t>SN/T 4529.3—2016</t>
  </si>
  <si>
    <t>供港食品全程RFID溯源规程 第3部分：冷冻食品</t>
  </si>
  <si>
    <t>2016-06-28</t>
  </si>
  <si>
    <t>zxzj20191113000181</t>
  </si>
  <si>
    <t>NB/T 20472-2017RK</t>
  </si>
  <si>
    <t>压水堆核电厂核岛工艺系统管道布置设计准则</t>
  </si>
  <si>
    <t>zxzj20191113000057</t>
  </si>
  <si>
    <t>JB/T 13382.1-2018</t>
  </si>
  <si>
    <t>激光切割机床 第1部分：精度检验</t>
  </si>
  <si>
    <t>zxzj20191115000096</t>
  </si>
  <si>
    <t>SJ/T 11727-2018</t>
  </si>
  <si>
    <t>便携式显示设备图像质量测量方法</t>
  </si>
  <si>
    <t>zxzj20191116000077</t>
  </si>
  <si>
    <t>NB/T 33001-2018</t>
  </si>
  <si>
    <t>电动汽车非车载传导式充电机技术条件</t>
  </si>
  <si>
    <t>zxzj20191113000014</t>
  </si>
  <si>
    <t>NB/T 20473-2017RK</t>
  </si>
  <si>
    <t>核电厂应急柴油发电机压缩空气启动系统设计准则</t>
  </si>
  <si>
    <t>2017-07-01</t>
  </si>
  <si>
    <t>zxzj20191113000176</t>
  </si>
  <si>
    <t>JT/T 1096-2016</t>
  </si>
  <si>
    <t>电动公共汽车配置要求</t>
  </si>
  <si>
    <t>zxzj20191113000060</t>
  </si>
  <si>
    <t>HG/T 5015-2016</t>
  </si>
  <si>
    <t>含镍废液处理处置方法</t>
  </si>
  <si>
    <t>zxzj20191108000279</t>
  </si>
  <si>
    <t>FZ/T 32022-2018</t>
  </si>
  <si>
    <t>精梳大麻棉混纺色纺纱</t>
  </si>
  <si>
    <t>zxzj20191115000105</t>
  </si>
  <si>
    <t>LY/T 2855-2017</t>
  </si>
  <si>
    <t>三色堇盆花生产技术规程</t>
  </si>
  <si>
    <t>2017-06-05</t>
  </si>
  <si>
    <t>深圳市铁汉生态环境股份有限公司</t>
  </si>
  <si>
    <t>zxzj20191115000097</t>
  </si>
  <si>
    <t>SJ/T 11687-2017</t>
  </si>
  <si>
    <t>透明液晶显示终端通用技术要求</t>
  </si>
  <si>
    <t>zxzj20191113000101</t>
  </si>
  <si>
    <t>YS/T 1171.2-2017</t>
  </si>
  <si>
    <t>再生锌原料化学分析方法 第2部分：铅量的测定 原子吸收光谱法和Na2EDTA滴定法</t>
  </si>
  <si>
    <t>zxzj20191114000225</t>
  </si>
  <si>
    <t>NB/T 20467-2017</t>
  </si>
  <si>
    <t>压水堆核电厂反应堆保护系统调试技术导则</t>
  </si>
  <si>
    <t>zxzj20191113000114</t>
  </si>
  <si>
    <t>YS/T 1171.8-2017</t>
  </si>
  <si>
    <t>再生锌原料化学分析方法 第8部分：汞量的测定 原子荧光光谱法和冷原子吸收光谱法</t>
  </si>
  <si>
    <t>zxzj20191115000103</t>
  </si>
  <si>
    <t>HG/T 5443-2018</t>
  </si>
  <si>
    <t>噻虫嗪种子处理悬浮剂</t>
  </si>
  <si>
    <t>zxzj20191113000120</t>
  </si>
  <si>
    <t>NB/T 25067-2017</t>
  </si>
  <si>
    <t>核电厂汽轮发电机仪表和控制技术条件</t>
  </si>
  <si>
    <t>2017-02-01</t>
  </si>
  <si>
    <t>zxzj20191114000096</t>
  </si>
  <si>
    <t>NB/T 20469-2017</t>
  </si>
  <si>
    <t>压水堆核电厂失去厂外电源试验技术导则</t>
  </si>
  <si>
    <t>zxzj20191115000074</t>
  </si>
  <si>
    <t>YD/T 2796.3-2018</t>
  </si>
  <si>
    <t>并行传输有源光缆光模块 第3部分：4×25Gb/s AOC</t>
  </si>
  <si>
    <t>zxzj20191116000043</t>
  </si>
  <si>
    <t>JC/T 2474-2018</t>
  </si>
  <si>
    <t>机械喷涂抹灰石膏</t>
  </si>
  <si>
    <t>深圳摩盾环保新材料有限公司</t>
  </si>
  <si>
    <t>zxzj20191115000177</t>
  </si>
  <si>
    <t>HG/T 5236-2017</t>
  </si>
  <si>
    <t>吡唑醚菌酯悬浮剂</t>
  </si>
  <si>
    <t>zxzj20191114000212</t>
  </si>
  <si>
    <t>QB/T 5174-2017</t>
  </si>
  <si>
    <t>表用高碳钢带</t>
  </si>
  <si>
    <t>zxzj20191116000108</t>
  </si>
  <si>
    <t>JG/T 223-2017</t>
  </si>
  <si>
    <t>聚羧酸系高性能减水剂</t>
  </si>
  <si>
    <t>2017-05-27</t>
  </si>
  <si>
    <t>zxzj20191116000037</t>
  </si>
  <si>
    <t>NB/T 34074-2018</t>
  </si>
  <si>
    <t>平板型太阳能集热器技术规范</t>
  </si>
  <si>
    <t>2018-06-06</t>
  </si>
  <si>
    <t>深圳嘉普通太阳能股份有限公司</t>
  </si>
  <si>
    <t>zxzj20191113000179</t>
  </si>
  <si>
    <t>QC/T 1086-2017</t>
  </si>
  <si>
    <t>电动汽车用增程器技术条件</t>
  </si>
  <si>
    <t>zxzj20191115000160</t>
  </si>
  <si>
    <t>JC/T 1004-2017</t>
  </si>
  <si>
    <t>陶瓷砖填缝剂</t>
  </si>
  <si>
    <t>2017-07-07</t>
  </si>
  <si>
    <t>zxzj20191111000047</t>
  </si>
  <si>
    <t>FZ/T 33017-2018</t>
  </si>
  <si>
    <t>苎麻手工夏布</t>
  </si>
  <si>
    <t>zxzj20191113000107</t>
  </si>
  <si>
    <t>HG/T 5365-2018</t>
  </si>
  <si>
    <t>含锡废液处理处置方法</t>
  </si>
  <si>
    <t>2018-07-04</t>
  </si>
  <si>
    <t>zxzj20191111000045</t>
  </si>
  <si>
    <t>JT/T 478-2017</t>
  </si>
  <si>
    <t>汽车检验机构计算机控制系统技术规范</t>
  </si>
  <si>
    <t>2017-07-04</t>
  </si>
  <si>
    <t>zxzj20191113000022</t>
  </si>
  <si>
    <t>HG/T 5364-2018</t>
  </si>
  <si>
    <t>含铜污泥中铜含量测定方法</t>
  </si>
  <si>
    <t>zxzj20191113000178</t>
  </si>
  <si>
    <t>JT/T 1241-2019</t>
  </si>
  <si>
    <t>城市公共汽电车驾驶区防护隔离设施技术要求</t>
  </si>
  <si>
    <t>2019-03-15</t>
  </si>
  <si>
    <t>zxzj20191116000149</t>
  </si>
  <si>
    <t>HG/T 2430-2018</t>
  </si>
  <si>
    <t>水处理剂 阻垢缓蚀剂Ⅱ</t>
  </si>
  <si>
    <t>深圳市长隆科技有限公司</t>
  </si>
  <si>
    <t>zxzj20191114000160</t>
  </si>
  <si>
    <t>NB/T 20462-2017</t>
  </si>
  <si>
    <t>压水堆乏燃料干法贮存设施热工分析</t>
  </si>
  <si>
    <t>zxzj20191115000255</t>
  </si>
  <si>
    <r>
      <rPr>
        <sz val="10"/>
        <rFont val="Arial"/>
        <charset val="134"/>
      </rPr>
      <t xml:space="preserve">	</t>
    </r>
    <r>
      <rPr>
        <sz val="10"/>
        <rFont val="宋体"/>
        <charset val="134"/>
      </rPr>
      <t>WB/T 1100-2018</t>
    </r>
  </si>
  <si>
    <t>活体海产品冷链物流作业规范</t>
  </si>
  <si>
    <t>2018-07-16</t>
  </si>
  <si>
    <t>zxzj20191117000031</t>
  </si>
  <si>
    <r>
      <rPr>
        <sz val="10"/>
        <color rgb="FFFF0000"/>
        <rFont val="宋体"/>
        <charset val="134"/>
      </rPr>
      <t>NB</t>
    </r>
    <r>
      <rPr>
        <sz val="10"/>
        <rFont val="宋体"/>
        <charset val="134"/>
      </rPr>
      <t>/T 42104.1~4-2016</t>
    </r>
  </si>
  <si>
    <t>地面用晶体硅光伏组件环境适应性测试要求 第1部分：一般气候条件/第2部分：干热气候条件/第3部分：湿热气候条件/第4部分：高原气候条件</t>
  </si>
  <si>
    <t>2016-12-05</t>
  </si>
  <si>
    <t>zxzj20191115000187</t>
  </si>
  <si>
    <t>GA/T 1456-2017</t>
  </si>
  <si>
    <t>唾液毒品检测装置通用技术要求</t>
  </si>
  <si>
    <t>2017-11-27</t>
  </si>
  <si>
    <t>zxzj20191115000280</t>
  </si>
  <si>
    <t>NB/T 25075-2017</t>
  </si>
  <si>
    <t>核电厂电力变压器、油浸电抗器、互感器施工及验收规范</t>
  </si>
  <si>
    <t>zxzj20191113000108</t>
  </si>
  <si>
    <t>YS/T 1171.4-2017</t>
  </si>
  <si>
    <t>再生锌原料化学分析方法 第4部分：氟量的测定 离子选择电极法</t>
  </si>
  <si>
    <t>zxzj20191114000189</t>
  </si>
  <si>
    <t>NB/T 25068-2017</t>
  </si>
  <si>
    <t>核电厂发电机氢油水系统技术条件</t>
  </si>
  <si>
    <t>zxzj20191116000040</t>
  </si>
  <si>
    <t>BB/T 0078-2018</t>
  </si>
  <si>
    <t>茶叶包装通用技术要求</t>
  </si>
  <si>
    <t>zxzj20191115000014</t>
  </si>
  <si>
    <t>QB/T 1095-2018</t>
  </si>
  <si>
    <t>玩具塑料件通用技术条件</t>
  </si>
  <si>
    <t>zxzj20191115000172</t>
  </si>
  <si>
    <t>JC/T 2415-2017</t>
  </si>
  <si>
    <t>用于陶瓷砖粘结层下的防水涂膜</t>
  </si>
  <si>
    <t>zxzj20191113000160</t>
  </si>
  <si>
    <t>NB/T 25072-2017</t>
  </si>
  <si>
    <t>核电厂常规岛和BOP涂装技术规范</t>
  </si>
  <si>
    <t>zxzj20191116000083</t>
  </si>
  <si>
    <t>NB/T 33008.2-2018</t>
  </si>
  <si>
    <t>电动汽车充电设备检验试验规范 第2部分：交流充电桩</t>
  </si>
  <si>
    <t>zxzj20191113000018</t>
  </si>
  <si>
    <t>YS/T 1127-2016</t>
  </si>
  <si>
    <t>镍钴铝三元素复合氢氧化物</t>
  </si>
  <si>
    <t>zxzj20191113000074</t>
  </si>
  <si>
    <t>HG/T 5354-2018</t>
  </si>
  <si>
    <t>工业活性氧化铜</t>
  </si>
  <si>
    <t>zxzj20191113000184</t>
  </si>
  <si>
    <t>NB/T 31018-2018</t>
  </si>
  <si>
    <t>风力发电机组电动变桨控制系统技术规范</t>
  </si>
  <si>
    <t>zxzj20191116000091</t>
  </si>
  <si>
    <t>HG/T 5363-2018</t>
  </si>
  <si>
    <t>含磷废液处理处置方法</t>
  </si>
  <si>
    <t>zxzj20191114000143</t>
  </si>
  <si>
    <t>RB/T 311-2017</t>
  </si>
  <si>
    <t>公共航空旅客运输服务认证要求</t>
  </si>
  <si>
    <t>zxzj20191114000124</t>
  </si>
  <si>
    <t>QB/T 5232-2018</t>
  </si>
  <si>
    <t>贵金属摆件制造工艺规范</t>
  </si>
  <si>
    <t>深圳百泰投资控股集团有限公司</t>
  </si>
  <si>
    <t>zxzj20191113000122</t>
  </si>
  <si>
    <t>QX/T 399-2017</t>
  </si>
  <si>
    <t>供水系统防雷技术规范</t>
  </si>
  <si>
    <t>2017-10-30</t>
  </si>
  <si>
    <t>zxzj20191108000039</t>
  </si>
  <si>
    <t>JT/T 1237—2019</t>
  </si>
  <si>
    <t>开式潜水钟</t>
  </si>
  <si>
    <t>2019-01-02</t>
  </si>
  <si>
    <t>zxzj20191115000084</t>
  </si>
  <si>
    <t>YD/T 3356.1-2018</t>
  </si>
  <si>
    <t>100Gb/s及以上速率光收发组件 第1部分：4×25Gb/s CLR4</t>
  </si>
  <si>
    <t>zxzj20191114000013</t>
  </si>
  <si>
    <t>JB/T 7797-2017</t>
  </si>
  <si>
    <t>橡胶、塑料拉力试验机</t>
  </si>
  <si>
    <t>zxzj20191113000088</t>
  </si>
  <si>
    <t>YS/T 1171.1-2017</t>
  </si>
  <si>
    <t>再生锌原料化学分析方法 第1部分：锌量的测定 Na2EDTA滴定法</t>
  </si>
  <si>
    <t>zxzj20191113000116</t>
  </si>
  <si>
    <t>YS/T 1171.9-2017</t>
  </si>
  <si>
    <t>再生锌原料化学分析方法 第9部分：镉量的测定 原子吸收光谱法</t>
  </si>
  <si>
    <t>zxzj20191107000064</t>
  </si>
  <si>
    <t>FZ/T 01140-2017</t>
  </si>
  <si>
    <t>纺织品 定量化学分析聚丙烯腈纤维与某些改性聚丙烯腈纤维的混合物</t>
  </si>
  <si>
    <t>zxzj20191115000095</t>
  </si>
  <si>
    <t>NB/T 20468-2017</t>
  </si>
  <si>
    <t>压水堆核电厂甩负荷试验技术导则</t>
  </si>
  <si>
    <t>zxzj20191116000095</t>
  </si>
  <si>
    <t>JB/T 13249-2018</t>
  </si>
  <si>
    <t>压铸铝熔炉能耗测定方法</t>
  </si>
  <si>
    <t>zxzj20191114000142</t>
  </si>
  <si>
    <t>SN/T 4811-2017</t>
  </si>
  <si>
    <t>进出口食用动物艾玛菌素残留量的测定 液相色谱-质谱/质谱法</t>
  </si>
  <si>
    <t>2017-07-21</t>
  </si>
  <si>
    <t>zxzj20191115000248</t>
  </si>
  <si>
    <t>YZ/T 0162-2017</t>
  </si>
  <si>
    <t>冷链快递服务</t>
  </si>
  <si>
    <t>2017-12-20</t>
  </si>
  <si>
    <t>zxzj20191113000121</t>
  </si>
  <si>
    <t>YS/T 1286-2018</t>
  </si>
  <si>
    <t>粗锌</t>
  </si>
  <si>
    <t>zxzj20191116000144</t>
  </si>
  <si>
    <t>NB/T 20441-2017</t>
  </si>
  <si>
    <t>压水堆核电厂蒸汽发生器二次侧水压试验技术规程</t>
  </si>
  <si>
    <t>zxzj20191113000128</t>
  </si>
  <si>
    <t>JB/T 13283-2017</t>
  </si>
  <si>
    <t>精密棒料剪断机</t>
  </si>
  <si>
    <t>zxzj20191116000154</t>
  </si>
  <si>
    <t>QB/T 5265-2018</t>
  </si>
  <si>
    <t>家用和类似用途面试加工机</t>
  </si>
  <si>
    <t>zxzj20191115000339</t>
  </si>
  <si>
    <t>FZ/T 01142-2018</t>
  </si>
  <si>
    <t>品牌培育管理体系实施指南 纺织行业</t>
  </si>
  <si>
    <t>zxzj20191114000019</t>
  </si>
  <si>
    <t>NB/T 25077-2017</t>
  </si>
  <si>
    <t>核电厂真空泵选型技术要求</t>
  </si>
  <si>
    <t>zxzj20191114000027</t>
  </si>
  <si>
    <t>JB/T13396-2018</t>
  </si>
  <si>
    <t>电气用热缩型压接端子</t>
  </si>
  <si>
    <t>深圳市沃尔核材股份有限公司</t>
  </si>
  <si>
    <t>zxzj20191113000027</t>
  </si>
  <si>
    <t>YS/T 1157.1-2016</t>
  </si>
  <si>
    <t xml:space="preserve">粗氢氧化钴化学分析方法  第1部分：钴量的测定  电位滴定法 </t>
  </si>
  <si>
    <t>zxzj20191115000149</t>
  </si>
  <si>
    <t>NB/T 20419-2017</t>
  </si>
  <si>
    <t>压水堆核电厂安全壳过滤排放系统设计准则</t>
  </si>
  <si>
    <t>zxzj20191113000079</t>
  </si>
  <si>
    <t>NB/T 31135-2018</t>
  </si>
  <si>
    <t>海上用风力发电设备关键部件环境耐久性评价 控制系统</t>
  </si>
  <si>
    <t>zxzj20191113000099</t>
  </si>
  <si>
    <t>YS/T 1174-2017</t>
  </si>
  <si>
    <t>废旧电池破碎分选回收技术规范</t>
  </si>
  <si>
    <t>zxzj20191117000003</t>
  </si>
  <si>
    <t>NB/T 42141-2017</t>
  </si>
  <si>
    <t>矿热炉供电系统用无功补偿装置设计与应用导则</t>
  </si>
  <si>
    <t>2017-11-15</t>
  </si>
  <si>
    <t>深圳市恒力电源设备有限公司</t>
  </si>
  <si>
    <t>zxzj20191117000022</t>
  </si>
  <si>
    <t>CY/T 130.2-2017</t>
  </si>
  <si>
    <t>绿色印刷 通用技术要求与评价方法 第2部分：凹版印刷</t>
  </si>
  <si>
    <t>zxzj20191115000008</t>
  </si>
  <si>
    <t>RB/T 313-2017</t>
  </si>
  <si>
    <t>汽车租赁服务认证要求</t>
  </si>
  <si>
    <t>zxzj20191113000072</t>
  </si>
  <si>
    <t>HG/T  5019-2016</t>
  </si>
  <si>
    <t>废电池中镍钴回收方法</t>
  </si>
  <si>
    <t>zxzj20191113000085</t>
  </si>
  <si>
    <t>GM/T 0044.1-2016</t>
  </si>
  <si>
    <t>SM9标识密码算法 第1部分：总则</t>
  </si>
  <si>
    <t>zxzj20191115000301</t>
  </si>
  <si>
    <t>RB/T 144-2018</t>
  </si>
  <si>
    <t>建材领域检测机构技术能力评价指南</t>
  </si>
  <si>
    <t>2018-06-04</t>
  </si>
  <si>
    <t>zxzj20191116000079</t>
  </si>
  <si>
    <t>HG/T 2677-2017</t>
  </si>
  <si>
    <t>工业聚氯化铝</t>
  </si>
  <si>
    <t>zxzj20191114000222</t>
  </si>
  <si>
    <t>SN/T 4692-2016</t>
  </si>
  <si>
    <t>皮革 化学试验 乙二醇醚类有机溶剂残留量的测定</t>
  </si>
  <si>
    <t>zxzj20191115000289</t>
  </si>
  <si>
    <t>FZ/T 82006-2018</t>
  </si>
  <si>
    <t>机织配饰品</t>
  </si>
  <si>
    <t>zxzj20191115000035</t>
  </si>
  <si>
    <t>NB/T 20463-2017</t>
  </si>
  <si>
    <t>压水堆乏燃料转运与干法贮存设施物项分级</t>
  </si>
  <si>
    <t>zxzj20191113000125</t>
  </si>
  <si>
    <t xml:space="preserve">QB/T 5175.1-2017 </t>
  </si>
  <si>
    <t>手表外观件佩戴环境试验方法  第1部分：通用要求</t>
  </si>
  <si>
    <t>zxzj20191115000180</t>
  </si>
  <si>
    <t>NB/T 25071-2017</t>
  </si>
  <si>
    <t>核电厂常规岛及BOP机械设备工程建设阶段腐蚀管理导则</t>
  </si>
  <si>
    <t>zxzj20191115000110</t>
  </si>
  <si>
    <t>NB/T 20423-2017</t>
  </si>
  <si>
    <t>核电厂移动式应急柴油发电机组调试技术导则</t>
  </si>
  <si>
    <t>zxzj20191116000062</t>
  </si>
  <si>
    <t>GA 1461-2018</t>
  </si>
  <si>
    <t>警用电子装备通用技术要求</t>
  </si>
  <si>
    <t>2018-06-20</t>
  </si>
  <si>
    <t>zxzj20191116000028</t>
  </si>
  <si>
    <t>JB/T 13546.3-2018</t>
  </si>
  <si>
    <t>闭式单轴四点高速超精密压力机 第3部分：精度</t>
  </si>
  <si>
    <t>zxzj20191116000032</t>
  </si>
  <si>
    <t>NB/T 34072-2018</t>
  </si>
  <si>
    <t>平板型太阳能集热器吸热体耐候性技术规范</t>
  </si>
  <si>
    <t>zxzj20191115000024</t>
  </si>
  <si>
    <t>JB/T 9189-2016</t>
  </si>
  <si>
    <t>水基材料防锈试验方法 铸铁屑试验</t>
  </si>
  <si>
    <t>2016-04-05</t>
  </si>
  <si>
    <t>zxzj20191115000121</t>
  </si>
  <si>
    <t>NB/T 20422-2017</t>
  </si>
  <si>
    <t>压水堆核电厂非能动氢气复合器的鉴定</t>
  </si>
  <si>
    <t>zxzj20191114000024</t>
  </si>
  <si>
    <t>JB/T 13223—2017</t>
  </si>
  <si>
    <t>固体材料原位拉伸—弯曲复合力学性能测试系统</t>
  </si>
  <si>
    <t>zxzj20191114000126</t>
  </si>
  <si>
    <t>SN/T 1221-2016</t>
  </si>
  <si>
    <t>鸡传染性支气管炎检疫技术规范</t>
  </si>
  <si>
    <t>2016-03-09</t>
  </si>
  <si>
    <t>zxzj20191115000260</t>
  </si>
  <si>
    <t xml:space="preserve">JB/T 9386-2017 </t>
  </si>
  <si>
    <t>摆杆阻尼试验仪</t>
  </si>
  <si>
    <t>zxzj20191113000143</t>
  </si>
  <si>
    <t>JB/T 13286-2017</t>
  </si>
  <si>
    <t>无轨模具转运台车</t>
  </si>
  <si>
    <t>zxzj20191115000010</t>
  </si>
  <si>
    <t>NB/T 20424-2017</t>
  </si>
  <si>
    <t>核电厂限流孔板设置要求</t>
  </si>
  <si>
    <t>zxzj20191115000148</t>
  </si>
  <si>
    <t>HG/T 5422-2018</t>
  </si>
  <si>
    <t>噻唑膦颗粒剂</t>
  </si>
  <si>
    <t>zxzj20191117000069</t>
  </si>
  <si>
    <t>JB/T 13237-2017</t>
  </si>
  <si>
    <t>压铸单元 技术条件</t>
  </si>
  <si>
    <t>zxzj20191115000062</t>
  </si>
  <si>
    <t>NB/T 20461-2017</t>
  </si>
  <si>
    <t>压水堆乏燃料干法贮存设施设计准则</t>
  </si>
  <si>
    <t>zxzj20191113000017</t>
  </si>
  <si>
    <t>FZ/T 75008-2018</t>
  </si>
  <si>
    <t>涂层织物 缝孔撕破性能试验方法</t>
  </si>
  <si>
    <t>zxzj20191115000174</t>
  </si>
  <si>
    <t>JG/T 521-2017</t>
  </si>
  <si>
    <t>轻质砂浆</t>
  </si>
  <si>
    <t>2017-09-05</t>
  </si>
  <si>
    <t>深圳广田集团股份有限公司</t>
  </si>
  <si>
    <t>zxzj20191116000084</t>
  </si>
  <si>
    <t>HG/T 5359-2018</t>
  </si>
  <si>
    <t>水处理剂 聚氯化铝铁</t>
  </si>
  <si>
    <t>zxzj20191116000088</t>
  </si>
  <si>
    <t>HG/T 5019-2016</t>
  </si>
  <si>
    <t>zxzj20191115000139</t>
  </si>
  <si>
    <t>SN/T 4573-2016</t>
  </si>
  <si>
    <t>涂料、油墨、胶粘剂中二乙二醇二甲醚的测定 气相色谱-质谱法</t>
  </si>
  <si>
    <t>2016-08-23</t>
  </si>
  <si>
    <t>zxzj20191116000023</t>
  </si>
  <si>
    <t>JB/T 13546.1-2018</t>
  </si>
  <si>
    <t>闭式单轴四点高速超精密压力机 第1部分：型式与基本参数</t>
  </si>
  <si>
    <t>zxzj20191113000127</t>
  </si>
  <si>
    <t>JB/T 13285-2017</t>
  </si>
  <si>
    <t>数控金属薄板波形剪切机</t>
  </si>
  <si>
    <t>zxzj20191117000063</t>
  </si>
  <si>
    <t>JB/T 13235-2017</t>
  </si>
  <si>
    <t>差压铸造机  技术条件</t>
  </si>
  <si>
    <t>zxzj20191116000021</t>
  </si>
  <si>
    <t>JB/T 13548-2018</t>
  </si>
  <si>
    <t>冷弯成型C型檀条自动化生产线</t>
  </si>
  <si>
    <t>zxzj20191113000084</t>
  </si>
  <si>
    <t>SB/T 11176-2016</t>
  </si>
  <si>
    <t>废弃电器电子产品分类</t>
  </si>
  <si>
    <t>zxzj20191114000030</t>
  </si>
  <si>
    <t>JB/T 13395-2018</t>
  </si>
  <si>
    <t>电气用热收缩焊锡管</t>
  </si>
  <si>
    <t>zxzj20191115000329</t>
  </si>
  <si>
    <t>JB/T 7796-2017</t>
  </si>
  <si>
    <t>弹簧拉压试验机</t>
  </si>
  <si>
    <t>zxzj20191115000037</t>
  </si>
  <si>
    <t xml:space="preserve"> JC/T 2350-2016</t>
  </si>
  <si>
    <t xml:space="preserve">室内装饰装修选材指南 </t>
  </si>
  <si>
    <t>zxzj20191114000153</t>
  </si>
  <si>
    <t>YZ/T 0166-2018</t>
  </si>
  <si>
    <t>邮件快件包装填充物技术要求</t>
  </si>
  <si>
    <t>zxzj20191113000110</t>
  </si>
  <si>
    <t>YS/T 1175-2017</t>
  </si>
  <si>
    <t>废旧铅酸蓄电池自动分选金属技术规范</t>
  </si>
  <si>
    <t>2017-07-11</t>
  </si>
  <si>
    <t>zxzj20191116000114</t>
  </si>
  <si>
    <t>YS/T 413-2016</t>
  </si>
  <si>
    <t>硬质合金螺旋刀片</t>
  </si>
  <si>
    <t>zxzj20191113000106</t>
  </si>
  <si>
    <t>HG/T 5362-2018</t>
  </si>
  <si>
    <t>含铬废液处理处置方法</t>
  </si>
  <si>
    <t>zxzj20191115000245</t>
  </si>
  <si>
    <t>JT/T 1133-2017</t>
  </si>
  <si>
    <t>机动车维修费用结算清单</t>
  </si>
  <si>
    <t>2017-04-27</t>
  </si>
  <si>
    <t>深圳市永兴元科技股份有限公司</t>
  </si>
  <si>
    <t>zxzj20191116000107</t>
  </si>
  <si>
    <t>YS/T 1138-2016</t>
  </si>
  <si>
    <t>硬质合金六方拼模</t>
  </si>
  <si>
    <t>zxzj20191115000015</t>
  </si>
  <si>
    <t>RB/T 314-2017</t>
  </si>
  <si>
    <t>合格评定 服务认证模式选择与应用指南</t>
  </si>
  <si>
    <t>zxzj20191116000120</t>
  </si>
  <si>
    <t>YS/T 1137-2016</t>
  </si>
  <si>
    <t>硬质合金板材</t>
  </si>
  <si>
    <t>zxzj20191113000055</t>
  </si>
  <si>
    <t>YS/T 1157.4-2016</t>
  </si>
  <si>
    <t>粗氢氧化钴化学分析方法 第4部分：锰量的测定 电位滴定法</t>
  </si>
  <si>
    <t>zxzj20191116000103</t>
  </si>
  <si>
    <t>DL/T 1724-2017</t>
  </si>
  <si>
    <t>电能质量评估技术导则 电压波动和闪变</t>
  </si>
  <si>
    <t>2017-08-02</t>
  </si>
  <si>
    <t>zxzj20191115000155</t>
  </si>
  <si>
    <t>SN/T 4664-2016</t>
  </si>
  <si>
    <t>进出口纺织品 苯并三唑类防紫外线整理剂的测定 高效液相色谱法</t>
  </si>
  <si>
    <t>zxzj20191114000016</t>
  </si>
  <si>
    <t>YS/T 1171.10-2017</t>
  </si>
  <si>
    <t>再生锌原料化学分析方法 第10部分：氧化锌量的测定 Na2EDTA法滴定</t>
  </si>
  <si>
    <t>zxzj20191115000241</t>
  </si>
  <si>
    <t>JT/T 1132.1~4-2017</t>
  </si>
  <si>
    <t>汽车维修电子健康档案系统  第1部分：总体技术要求/第2部分：数据采集技术要求/第3部分：数据元/第4部分：数据交换与共享</t>
  </si>
  <si>
    <t>zxzj20191114000200</t>
  </si>
  <si>
    <t>NB/T 20458-2017</t>
  </si>
  <si>
    <t>压水堆核电厂建安阶段清洁度管理规定</t>
  </si>
  <si>
    <t>zxzj20191116000102</t>
  </si>
  <si>
    <t>HG/T 5309-2018</t>
  </si>
  <si>
    <t>电镀含铜废水处理及回收技术规范</t>
  </si>
  <si>
    <t>深圳市澳洁源环保科技有限公司</t>
  </si>
  <si>
    <t>zxzj20191113000031</t>
  </si>
  <si>
    <t>JG/T 559-2018</t>
  </si>
  <si>
    <t>建筑用免烧釉面装饰板</t>
  </si>
  <si>
    <t>2018-06-26</t>
  </si>
  <si>
    <t>深圳市爱思宝科技发展有限公司</t>
  </si>
  <si>
    <t>zxzj20191116000061</t>
  </si>
  <si>
    <t>QB/T 2400-2018</t>
  </si>
  <si>
    <t>手表用金属后盖</t>
  </si>
  <si>
    <t>zxzj20191114000223</t>
  </si>
  <si>
    <t>SN/T 4663-2016</t>
  </si>
  <si>
    <t>纺织专业物理检测方法标准的验证规则</t>
  </si>
  <si>
    <t>zxzj20191114000036</t>
  </si>
  <si>
    <t>SJ/T 11711-2018</t>
  </si>
  <si>
    <t>室内用LED显示屏多媒体系统验收规范</t>
  </si>
  <si>
    <t>zxzj20191116000054</t>
  </si>
  <si>
    <t>QB/T 5175.2-2017</t>
  </si>
  <si>
    <t>手表外观件佩戴环境试验方法 第2部分：化妆品试验</t>
  </si>
  <si>
    <t>zxzj20191114000218</t>
  </si>
  <si>
    <t>QB/T 5175.3-2018</t>
  </si>
  <si>
    <t>手表外观件佩戴环境试验方法  第3部分：光照试验</t>
  </si>
  <si>
    <t>zxzj20191116000135</t>
  </si>
  <si>
    <t>HG/T 5357-2018</t>
  </si>
  <si>
    <t>工业五氧化二磷</t>
  </si>
  <si>
    <t>zxzj20191114000055</t>
  </si>
  <si>
    <t>YS/T 1229.4-2018</t>
  </si>
  <si>
    <t>粗氢氧化镍化学分析方法 第4部分：氯量的测定 比浊法</t>
  </si>
  <si>
    <t>zxzj20191114000090</t>
  </si>
  <si>
    <t>WB/T 1081-2018</t>
  </si>
  <si>
    <t>液压高度调节板</t>
  </si>
  <si>
    <t>zxzj20191114000134</t>
  </si>
  <si>
    <t xml:space="preserve"> LY/T 2856-2017</t>
  </si>
  <si>
    <t>马拉巴栗盆栽生产技术规程</t>
  </si>
  <si>
    <t>深圳市日昇园林绿化有限公司</t>
  </si>
  <si>
    <t>zxzj20191116000096</t>
  </si>
  <si>
    <t>JB/T 13238-2017</t>
  </si>
  <si>
    <t>压铸机熔炉 技术条件</t>
  </si>
  <si>
    <t>zxzj20191113000135</t>
  </si>
  <si>
    <t>YS/T 1228-2018</t>
  </si>
  <si>
    <t>粗氢氧化镍</t>
  </si>
  <si>
    <t>zxzj20191116000087</t>
  </si>
  <si>
    <t>HG/T 3251-2018</t>
  </si>
  <si>
    <t>工业结晶氯化铝</t>
  </si>
  <si>
    <t>zxzj20191114000053</t>
  </si>
  <si>
    <t>JG/T 139-2017</t>
  </si>
  <si>
    <t>吊挂式玻璃幕墙用吊夹</t>
  </si>
  <si>
    <t>2017-12-27</t>
  </si>
  <si>
    <t>zxzj20191115000294</t>
  </si>
  <si>
    <t>FZ/T 72023-2017</t>
  </si>
  <si>
    <t>自由裁针织面料</t>
  </si>
  <si>
    <t>zxzj20191115000009</t>
  </si>
  <si>
    <t>FZ/T 74006-2017</t>
  </si>
  <si>
    <t>自行车骑行服</t>
  </si>
  <si>
    <t>zxzj20191114000060</t>
  </si>
  <si>
    <t>JB/T 12174.3-2018</t>
  </si>
  <si>
    <t>热收缩模制型材 第3部分：尺寸</t>
  </si>
  <si>
    <t>zxzj20191114000080</t>
  </si>
  <si>
    <t>YS/T 1288.1-2018</t>
  </si>
  <si>
    <t>高纯锌化学分析方法 第1部分：镁、铝、钴、铁、镍、铜、砷、银、镉、铟、锡、铅、铋量的测定 电感耦合等离子体质谱法</t>
  </si>
  <si>
    <t>zxzj20191115000300</t>
  </si>
  <si>
    <t>FZ/T 73013-2017</t>
  </si>
  <si>
    <t>针织泳装</t>
  </si>
  <si>
    <t>zxzj20191117000047</t>
  </si>
  <si>
    <t>SN/T 4574-2016</t>
  </si>
  <si>
    <t>涂料、油墨中2,4-二硝基甲苯的测定 气相色谱-质谱法</t>
  </si>
  <si>
    <t>zxzj20191115000004</t>
  </si>
  <si>
    <t>HG/T 5497-2018</t>
  </si>
  <si>
    <t>纺织染整助剂产品中苯并三唑类化合物的测定</t>
  </si>
  <si>
    <t>zxzj20191114000077</t>
  </si>
  <si>
    <t>YS/T 1287-2018</t>
  </si>
  <si>
    <t>高纯镉化学分析方法 镁、铝、钙、铬、铁、镍、铜、锌、银、锡、锑、铅、铋量的测定 电感耦合等离子体质谱法</t>
  </si>
  <si>
    <t>zxzj20191115000287</t>
  </si>
  <si>
    <t>FZ/T 73063-2019</t>
  </si>
  <si>
    <t>针织孕妇装</t>
  </si>
  <si>
    <t>zxzj20191114000022</t>
  </si>
  <si>
    <t>GH/T 1132-2017</t>
  </si>
  <si>
    <t>干制金针菇</t>
  </si>
  <si>
    <t>2017-02-28</t>
  </si>
  <si>
    <t>深圳市三六五保健食品有限公司</t>
  </si>
  <si>
    <t>zxzj20191116000042</t>
  </si>
  <si>
    <t>HG/T 5352-2018</t>
  </si>
  <si>
    <t>水化氯铝酸钙</t>
  </si>
  <si>
    <t>zxzj20191116000047</t>
  </si>
  <si>
    <t>BB/T 0079-2018</t>
  </si>
  <si>
    <t>热带水果包装通用技术要求</t>
  </si>
  <si>
    <t>zxzj20191116000137</t>
  </si>
  <si>
    <t>HG/T 5355-2018</t>
  </si>
  <si>
    <t>工业四氯化锆</t>
  </si>
  <si>
    <t>zxzj20191116000119</t>
  </si>
  <si>
    <t>YS/T 1248-2018</t>
  </si>
  <si>
    <t>硬质合金防滑钉</t>
  </si>
  <si>
    <t>zxzj20191116000070</t>
  </si>
  <si>
    <t>HG/T 2225-2018</t>
  </si>
  <si>
    <t>工业硫酸铝</t>
  </si>
  <si>
    <t>zxzj20191114000023</t>
  </si>
  <si>
    <t>YS/T 1229.1-2018</t>
  </si>
  <si>
    <t>粗氢氧化镍化学分析方法 第1部分：镍量的测定 丁二酮肟重量法</t>
  </si>
  <si>
    <t>zxzj20191114000048</t>
  </si>
  <si>
    <t>YS/T 1229.2-2018</t>
  </si>
  <si>
    <t>粗氢氧化镍化学分析方法 第2部分：钴量的测定 火焰原子吸收光谱法</t>
  </si>
  <si>
    <t>zxzj20191116000145</t>
  </si>
  <si>
    <t>HG/T 5360-2018</t>
  </si>
  <si>
    <t>水处理剂用二甲基二烯丙基氯化铵</t>
  </si>
  <si>
    <t>zxzj20191112000045</t>
  </si>
  <si>
    <t>FZ/T 75005-2018</t>
  </si>
  <si>
    <t>涂层织物 在无张力下尺寸变化的测定</t>
  </si>
  <si>
    <t>zxzj20191116000136</t>
  </si>
  <si>
    <t>HG/T 5356-2018</t>
  </si>
  <si>
    <t>工业碳化锆</t>
  </si>
  <si>
    <t>zxzj20191113000051</t>
  </si>
  <si>
    <t>YS/T 1157.3-2016</t>
  </si>
  <si>
    <t>粗氢氧化钴化学分析方法 第3部分：钙量和镁量的测定 火焰原子吸收光谱法和电感耦合等离子体原子发射光谱法</t>
  </si>
  <si>
    <t>zxzj20191113000073</t>
  </si>
  <si>
    <t>FZ/T 60014-2017</t>
  </si>
  <si>
    <t>絮片耐洗涤性能试验方法</t>
  </si>
  <si>
    <t>zxzj20191111000024</t>
  </si>
  <si>
    <t>SN/T 4687-2016</t>
  </si>
  <si>
    <t>电玩具的电磁兼容测量方法</t>
  </si>
  <si>
    <t>深圳市鼎信科技有限公司</t>
  </si>
  <si>
    <t>zxzj20191113000042</t>
  </si>
  <si>
    <t>YS/T 1157.2-2016</t>
  </si>
  <si>
    <t xml:space="preserve">粗氢氧化钴化学分析方法  第2部分：镍、铜、铁、锰、锌、铅、砷和镉量的测定 电感耦合等离子体发射光谱法   </t>
  </si>
  <si>
    <t>zxzj20191114000152</t>
  </si>
  <si>
    <t>RB/T 308-2017</t>
  </si>
  <si>
    <t>展会服务认证要求</t>
  </si>
  <si>
    <t>zxzj20191114000025</t>
  </si>
  <si>
    <t>GH/T 1134-2017</t>
  </si>
  <si>
    <t>灰树花提取物</t>
  </si>
  <si>
    <t>zxzj20191116000132</t>
  </si>
  <si>
    <t>HG/T 5358-2018</t>
  </si>
  <si>
    <t>工业六水合硝酸镁</t>
  </si>
  <si>
    <t>zxzj20191116000104</t>
  </si>
  <si>
    <t>QB/T 5321-2018</t>
  </si>
  <si>
    <t>制鞋机械 内底成型机</t>
  </si>
  <si>
    <t>深圳市宝龙辉鞋业有限公司</t>
  </si>
  <si>
    <t>zxzj20191116000148</t>
  </si>
  <si>
    <t>HG/T 2431-2018</t>
  </si>
  <si>
    <t>水处理剂 阻垢缓蚀剂 III</t>
  </si>
  <si>
    <t>zxzj20191114000130</t>
  </si>
  <si>
    <t>QB/T 5233-2018</t>
  </si>
  <si>
    <t>贵金属饰品制造工艺术语</t>
  </si>
  <si>
    <t>zxzj20191117000016</t>
  </si>
  <si>
    <t>HG/T 3658-2018</t>
  </si>
  <si>
    <t>双面压敏胶粘带</t>
  </si>
  <si>
    <t>zxzj20191116000063</t>
  </si>
  <si>
    <t>JB/T 13148-2017</t>
  </si>
  <si>
    <t>粘箱机</t>
  </si>
  <si>
    <t>深圳市东京文洪印刷机械有限公司</t>
  </si>
  <si>
    <t>zxzj20191116000092</t>
  </si>
  <si>
    <t>QB/T 5181-2017</t>
  </si>
  <si>
    <t>制鞋机械 液压四柱裁断机</t>
  </si>
  <si>
    <t>深圳市全利成机械制造有限公司</t>
  </si>
  <si>
    <t>zxzj20191106000001</t>
  </si>
  <si>
    <t xml:space="preserve"> WB/T 1081-2018</t>
  </si>
  <si>
    <t>zxzj20191115000126</t>
  </si>
  <si>
    <t>FZ∕T 75008-2018</t>
  </si>
  <si>
    <t>zxzj20191116000098</t>
  </si>
  <si>
    <t xml:space="preserve">QB/T 5183-2017 </t>
  </si>
  <si>
    <t>制鞋机械 移动平台式鞋底成型机</t>
  </si>
  <si>
    <t>深圳市涂氏精怡科技有限公司</t>
  </si>
  <si>
    <t>zxzj20191116000118</t>
  </si>
  <si>
    <t>QB/T 5316-2018</t>
  </si>
  <si>
    <t>制鞋机械 帮口敲平机</t>
  </si>
  <si>
    <t>zxzj20191116000138</t>
  </si>
  <si>
    <t>HG/T 5353-2018</t>
  </si>
  <si>
    <t>工业氨水</t>
  </si>
  <si>
    <t>zxzj20191106000012</t>
  </si>
  <si>
    <t>DL / T 1651 - 2016</t>
  </si>
  <si>
    <t>继电保护光纤通道检验规程</t>
  </si>
  <si>
    <t>深圳市夏光时间技术有限公司</t>
  </si>
  <si>
    <t>zxzj20191115000295</t>
  </si>
  <si>
    <t>FZ/T 73057-2017</t>
  </si>
  <si>
    <t>自由裁针织服装</t>
  </si>
  <si>
    <t>zxzj20191115000298</t>
  </si>
  <si>
    <t>FZ/T 72022-2017</t>
  </si>
  <si>
    <t>高弹塑身内衣用针织面料</t>
  </si>
  <si>
    <t>zxzj20191106000004</t>
  </si>
  <si>
    <t>WB/T 1077-2018</t>
  </si>
  <si>
    <t>搁板式货架</t>
  </si>
  <si>
    <t>zxzj20191115000129</t>
  </si>
  <si>
    <t>FZ∕T 75005-2018</t>
  </si>
  <si>
    <t>涂层织物在无张力下尺寸变化的测定</t>
  </si>
  <si>
    <t>zxzj20191116000100</t>
  </si>
  <si>
    <t>QB/T 5186-2017</t>
  </si>
  <si>
    <t>制鞋机械 真空缩模机</t>
  </si>
  <si>
    <t>zxzj20191113000056</t>
  </si>
  <si>
    <t>JB/T 13493-2018</t>
  </si>
  <si>
    <t>电自动控制器 差动式电子膨胀阀</t>
  </si>
  <si>
    <t>深圳巴斯巴科技发展有限公司</t>
  </si>
  <si>
    <t>zxzj20191115000130</t>
  </si>
  <si>
    <t>FZ/T 01146-2018</t>
  </si>
  <si>
    <t>纺织品织物起拱变形试验方法</t>
  </si>
  <si>
    <t>zxzj20191106000005</t>
  </si>
  <si>
    <t>WB/T 1073-2018</t>
  </si>
  <si>
    <t>库架合一式货架</t>
  </si>
  <si>
    <t>zxzj20191106000003</t>
  </si>
  <si>
    <t>WB/T 1076-2018</t>
  </si>
  <si>
    <t>冷库用货架</t>
  </si>
  <si>
    <t>zxzj20191115000291</t>
  </si>
  <si>
    <t>FZ/T 73059-2017</t>
  </si>
  <si>
    <t>双面穿服装</t>
  </si>
  <si>
    <t>zxzj20191115000132</t>
  </si>
  <si>
    <t>FZ∕T 01143-2018</t>
  </si>
  <si>
    <t>涂层织物 低温耐折性能试验方法</t>
  </si>
  <si>
    <t>zxzj20191115000131</t>
  </si>
  <si>
    <t>FZ∕T 01145-2018</t>
  </si>
  <si>
    <t>纺织品 机织物交织阻力试验方法</t>
  </si>
  <si>
    <t>zxzj20191115000026</t>
  </si>
  <si>
    <t>JB/T 12857-2016</t>
  </si>
  <si>
    <t>无六价铬电镀装饰镀层工艺规范</t>
  </si>
  <si>
    <t>zxzj20191115000036</t>
  </si>
  <si>
    <t>JB/T 4108-2016</t>
  </si>
  <si>
    <t>热喷涂设备 分类及型号编制方法</t>
  </si>
  <si>
    <t>zxzj20191115000028</t>
  </si>
  <si>
    <t>JB/T 6978-2016</t>
  </si>
  <si>
    <t>涂装前处理准备 酸洗</t>
  </si>
  <si>
    <t>66.20</t>
  </si>
  <si>
    <t>zxzj20191114000026</t>
  </si>
  <si>
    <t>GH/T 1133-2017</t>
  </si>
  <si>
    <t>灵芝破壁孢子粉</t>
  </si>
  <si>
    <t>64.40</t>
  </si>
  <si>
    <t>zxzj20191115000181</t>
  </si>
  <si>
    <t>SZDB/Z 272-2017</t>
  </si>
  <si>
    <t>可穿戴智能手环通用技术要求</t>
  </si>
  <si>
    <t>2017-10-18</t>
  </si>
  <si>
    <t>深圳市计算机用户协会</t>
  </si>
  <si>
    <t>zxzj20191111000049</t>
  </si>
  <si>
    <t>SZDB/Z 244-2017</t>
  </si>
  <si>
    <t>生物样本库中人类组织样本收集、处理、运输和储存规范</t>
  </si>
  <si>
    <t>2017-05-22</t>
  </si>
  <si>
    <t>zxzj20191113000196</t>
  </si>
  <si>
    <t>SZDB /Z 240-2017</t>
  </si>
  <si>
    <t>社区老年人日间照料服务规范</t>
  </si>
  <si>
    <t>深圳市社会福利协会</t>
  </si>
  <si>
    <t>79.40</t>
  </si>
  <si>
    <t>zxzj20191112000050</t>
  </si>
  <si>
    <t>SZDB/Z 304.5—2018</t>
  </si>
  <si>
    <t>跨境电子商务综合试验区单一窗口服务 第5部分：检验检疫物流跟踪</t>
  </si>
  <si>
    <t>2018-05-28</t>
  </si>
  <si>
    <t>深圳前海信息技术有限公司</t>
  </si>
  <si>
    <t>79.20</t>
  </si>
  <si>
    <t>zxzj20191111000040</t>
  </si>
  <si>
    <t>SZDB/Z 187-2016</t>
  </si>
  <si>
    <t>鱼类精子库建设与管理规范</t>
  </si>
  <si>
    <t>zxzj20191115000269</t>
  </si>
  <si>
    <t>SZDB/Z 254-2017</t>
  </si>
  <si>
    <t>饮食业油烟排放控制规范</t>
  </si>
  <si>
    <t>2017-07-17</t>
  </si>
  <si>
    <t>深圳市环境监测协会</t>
  </si>
  <si>
    <t>zxzj20191113000038</t>
  </si>
  <si>
    <t>SZDB/Z 328—2018</t>
  </si>
  <si>
    <t>河湖污泥处理厂运行管理与监测技术规范</t>
  </si>
  <si>
    <t>2018-11-01</t>
  </si>
  <si>
    <t>中电建生态环境集团有限公司</t>
  </si>
  <si>
    <t>zxzj20191114000076</t>
  </si>
  <si>
    <t>DB4403/T 28—2019</t>
  </si>
  <si>
    <t>供应链企业分类与评估</t>
  </si>
  <si>
    <t>2019-08-26</t>
  </si>
  <si>
    <t>深圳市物流与供应链管理协会</t>
  </si>
  <si>
    <t>zxzj20191107000014</t>
  </si>
  <si>
    <t>DB4403/T 26-2019</t>
  </si>
  <si>
    <t>反恐怖防范管理规范   中小学、幼儿园</t>
  </si>
  <si>
    <t>zxzj20191115000252</t>
  </si>
  <si>
    <t>SZDB/Z 324-2018</t>
  </si>
  <si>
    <t>纯电动公共汽车运营安全管理规范</t>
  </si>
  <si>
    <t>2018-09-10</t>
  </si>
  <si>
    <t>深圳巴士集团股份有限公司</t>
  </si>
  <si>
    <t>zxzj20191114000067</t>
  </si>
  <si>
    <t>SZDB/Z 270-2017</t>
  </si>
  <si>
    <t>城市可持续发展 城市服务和生活品质评价指标体系</t>
  </si>
  <si>
    <t>2017-09-30</t>
  </si>
  <si>
    <t>zxzj20191114000174</t>
  </si>
  <si>
    <t>SZDB/Z 202-2016</t>
  </si>
  <si>
    <t>电动汽车维修站通用技术要求</t>
  </si>
  <si>
    <t>2016-09-12</t>
  </si>
  <si>
    <t>深圳市综合交通设计研究院有限公司</t>
  </si>
  <si>
    <t>zxzj20191115000002</t>
  </si>
  <si>
    <t>SZDB/Z 334-2018</t>
  </si>
  <si>
    <t>政府服务企业满意度测评规范</t>
  </si>
  <si>
    <t>2018-11-21</t>
  </si>
  <si>
    <t>zxzj20191114000098</t>
  </si>
  <si>
    <t xml:space="preserve">SZDB/Z 245-2017 </t>
  </si>
  <si>
    <t>反贿赂管理体系</t>
  </si>
  <si>
    <t>2017-06-12</t>
  </si>
  <si>
    <t>zxzj20191114000072</t>
  </si>
  <si>
    <t>SZDB/Z  241-2017</t>
  </si>
  <si>
    <t>收养能力调查评估工作规范</t>
  </si>
  <si>
    <t>2017-05-17</t>
  </si>
  <si>
    <t>zxzj20191115000230</t>
  </si>
  <si>
    <t>SZDB/Z 337-2018</t>
  </si>
  <si>
    <t>国际生态安全港建设技术及管理要求</t>
  </si>
  <si>
    <t>zxzj20191113000167</t>
  </si>
  <si>
    <t>SZJG 55-2018</t>
  </si>
  <si>
    <t>儿童塑胶地垫化学安全技术要求</t>
  </si>
  <si>
    <t>2018-04-19</t>
  </si>
  <si>
    <t>zxzj20191114000094</t>
  </si>
  <si>
    <t>SZDB/Z 173-2016</t>
  </si>
  <si>
    <t>物业绿化养护管理规范</t>
  </si>
  <si>
    <t>2016-01-28</t>
  </si>
  <si>
    <t>中航物业管理有限公司</t>
  </si>
  <si>
    <t>zxzj20191113000066</t>
  </si>
  <si>
    <t>SZDB/Z 316-2018</t>
  </si>
  <si>
    <t>动态人脸识别系统前端建设规范</t>
  </si>
  <si>
    <t>2018-08-13</t>
  </si>
  <si>
    <t>zxzj20191115000337</t>
  </si>
  <si>
    <t>DB4403/T 17-2019</t>
  </si>
  <si>
    <t>品牌价值评价</t>
  </si>
  <si>
    <t>2019-05-07</t>
  </si>
  <si>
    <t>zxzj20191113000004</t>
  </si>
  <si>
    <t>DB4403/T 12—2019</t>
  </si>
  <si>
    <t>物业服务要求 商务写字楼</t>
  </si>
  <si>
    <t>2019-03-26</t>
  </si>
  <si>
    <t>zxzj20191115000089</t>
  </si>
  <si>
    <t>SZDB/Z 304.2—2018</t>
  </si>
  <si>
    <t>跨境电子商务综合试验区单一窗口服务 第2部分：检验检疫备案</t>
  </si>
  <si>
    <t>zxzj20191114000075</t>
  </si>
  <si>
    <t>DB 4403/T 19-2019</t>
  </si>
  <si>
    <t>绿道建设规范</t>
  </si>
  <si>
    <t>zxzj20191112000059</t>
  </si>
  <si>
    <t>DB4403/T 22-2019</t>
  </si>
  <si>
    <t>城市辐射防控 γ射线成像探测系统技术规范</t>
  </si>
  <si>
    <t>zxzj20191115000340</t>
  </si>
  <si>
    <t>DB4403/T 16-2019</t>
  </si>
  <si>
    <t>品牌管理体系 要求及实施</t>
  </si>
  <si>
    <t>zxzj20191113000044</t>
  </si>
  <si>
    <t>SZDB/Z 236-2017</t>
  </si>
  <si>
    <t>河湖污泥处理厂产出物处置技术规范</t>
  </si>
  <si>
    <t>2017-03-19</t>
  </si>
  <si>
    <t>zxzj20191115000261</t>
  </si>
  <si>
    <t>SZDB/Z 318-2018</t>
  </si>
  <si>
    <t>纯电动公共汽车运营应急处置规范</t>
  </si>
  <si>
    <t>zxzj20191115000088</t>
  </si>
  <si>
    <t>SZDB/Z 259-2017</t>
  </si>
  <si>
    <t>智慧检验检测实验室建设指南</t>
  </si>
  <si>
    <t>zxzj20191115000344</t>
  </si>
  <si>
    <t>DB4403/T 15-2019</t>
  </si>
  <si>
    <t>品牌培育指南</t>
  </si>
  <si>
    <t>zxzj20191108000255</t>
  </si>
  <si>
    <t>SZDB/Z 266—2017</t>
  </si>
  <si>
    <t>综合细胞库设置和管理规范</t>
  </si>
  <si>
    <t>2017-09-12</t>
  </si>
  <si>
    <t>深圳市北科生物科技有限公司</t>
  </si>
  <si>
    <t>zxzj20191115000066</t>
  </si>
  <si>
    <t>SZDB/Z 297-2018</t>
  </si>
  <si>
    <t>室内LED 光信息传输系统通用技术要求</t>
  </si>
  <si>
    <t>2018-04-04</t>
  </si>
  <si>
    <t>zxzj20191113000200</t>
  </si>
  <si>
    <t xml:space="preserve"> SZDB/Z 344-2018</t>
  </si>
  <si>
    <t>电子商务企业信用评价准则</t>
  </si>
  <si>
    <t>zxzj20191114000085</t>
  </si>
  <si>
    <t>SZDB/Z 242-2017</t>
  </si>
  <si>
    <t>居家养老服务与绩效评估规范</t>
  </si>
  <si>
    <t>zxzj20191113000078</t>
  </si>
  <si>
    <t>SZDB/Z 253-2017</t>
  </si>
  <si>
    <t>城市停车诱导系统技术规范</t>
  </si>
  <si>
    <t>zxzj20191115000273</t>
  </si>
  <si>
    <t>SZDB/Z 249-2017</t>
  </si>
  <si>
    <t>家庭吸油烟机排放控制规范</t>
  </si>
  <si>
    <t>2017-07-05</t>
  </si>
  <si>
    <t>zxzj20191114000183</t>
  </si>
  <si>
    <t>SZDB/Z 251-2017</t>
  </si>
  <si>
    <t>软性角膜接触镜验配技术规范</t>
  </si>
  <si>
    <t>深圳市视光学会</t>
  </si>
  <si>
    <t>zxzj20191113000202</t>
  </si>
  <si>
    <t>SZDB/Z 304.3-2018</t>
  </si>
  <si>
    <t>跨境电子商务综合试验区单一窗口服务 第3部分：检验检疫申报</t>
  </si>
  <si>
    <t>深圳市研迅诚科技有限公司</t>
  </si>
  <si>
    <t>zxzj20191115000175</t>
  </si>
  <si>
    <t>SZDB/Z 301-2018</t>
  </si>
  <si>
    <t>标准创新示范基地评价规范</t>
  </si>
  <si>
    <t>2018-05-17</t>
  </si>
  <si>
    <t>深圳市卓越绩效管理促进会</t>
  </si>
  <si>
    <t>zxzj20191115000007</t>
  </si>
  <si>
    <t>SZDB/Z 319-2018</t>
  </si>
  <si>
    <t>政府采购项目合同履约抽检及评价规范</t>
  </si>
  <si>
    <t>2018-08-14</t>
  </si>
  <si>
    <t>zxzj20191114000059</t>
  </si>
  <si>
    <t>SZDB/Z 231-2017</t>
  </si>
  <si>
    <t>医养融合服务规范</t>
  </si>
  <si>
    <t>2017-02-23</t>
  </si>
  <si>
    <t>zxzj20191113000191</t>
  </si>
  <si>
    <t>SZDB/Z 304.7—2018</t>
  </si>
  <si>
    <t>跨境电子商务综合试验区单一窗口服务 第7部分：检验检疫风险预警</t>
  </si>
  <si>
    <t>zxzj20191115000090</t>
  </si>
  <si>
    <t>SZDB/Z 304.1—2018</t>
  </si>
  <si>
    <t>跨境电子商务综合试验区单一窗口服务 第1部分：检验检疫总则</t>
  </si>
  <si>
    <t>zxzj20191115000328</t>
  </si>
  <si>
    <t>SZDB/Z 239-2017</t>
  </si>
  <si>
    <t>低压排污、排水用高性能硬聚氯乙烯管材</t>
  </si>
  <si>
    <t>2017-04-18</t>
  </si>
  <si>
    <t>深圳市高分子行业协会</t>
  </si>
  <si>
    <t>zxzj20191113000201</t>
  </si>
  <si>
    <t>SZDB/Z 345-2018</t>
  </si>
  <si>
    <t>电子商务企业实地验证规范</t>
  </si>
  <si>
    <t>zxzj20191111000013</t>
  </si>
  <si>
    <t>SZDB/Z 276-2017</t>
  </si>
  <si>
    <t>客运车辆安全配套设施技术规范</t>
  </si>
  <si>
    <t>zxzj20191115000182</t>
  </si>
  <si>
    <t>SZDB/Z 290-2018</t>
  </si>
  <si>
    <t>深圳标准认证实施规则 婴幼儿纺织服装</t>
  </si>
  <si>
    <t>2018-02-28</t>
  </si>
  <si>
    <t>zxzj20191113000068</t>
  </si>
  <si>
    <t>SZDB/Z 282-2017</t>
  </si>
  <si>
    <t xml:space="preserve"> 停车库（场）车位引导及定位系统技术要求</t>
  </si>
  <si>
    <t>2017-12-25</t>
  </si>
  <si>
    <t>zxzj20191115000093</t>
  </si>
  <si>
    <t>SZDB/Z 262-2017</t>
  </si>
  <si>
    <t>直接接触人体皮肤的手表外观件有害物质限量及测定</t>
  </si>
  <si>
    <t>zxzj20191114000095</t>
  </si>
  <si>
    <t>SZDB/Z 278—2017</t>
  </si>
  <si>
    <t>片猪肉激光灼刻检疫标识</t>
  </si>
  <si>
    <t>zxzj20191114000193</t>
  </si>
  <si>
    <t>深圳市罗湖区人民医院</t>
  </si>
  <si>
    <t>zxzj20191113000203</t>
  </si>
  <si>
    <t>SZDB/Z 304.4-2018</t>
  </si>
  <si>
    <t>跨境电子商务综合试验区单一窗口服务 第4部分：检验检疫查询</t>
  </si>
  <si>
    <t>zxzj20191115000193</t>
  </si>
  <si>
    <t>SZDB/Z 293-2018</t>
  </si>
  <si>
    <t>深圳标准认证实施规则 Android智能手机</t>
  </si>
  <si>
    <t>zxzj20191107000012</t>
  </si>
  <si>
    <t>SZDB/Z 271.1-2017</t>
  </si>
  <si>
    <t>反恐怖防范管理规范  第1部分：总则</t>
  </si>
  <si>
    <t>2017-10-09</t>
  </si>
  <si>
    <t>zxzj20191115000065</t>
  </si>
  <si>
    <t>SZDB/Z 269-2017</t>
  </si>
  <si>
    <t>跨境电子商务产品质量信息监测  进口乳粉</t>
  </si>
  <si>
    <t>zxzj20191113000063</t>
  </si>
  <si>
    <t>SZDB/Z 237-2017</t>
  </si>
  <si>
    <t>社会公共场所人员信息采集系统技术规范</t>
  </si>
  <si>
    <t>zxzj20191113000064</t>
  </si>
  <si>
    <t>SZDB/Z 317-2018</t>
  </si>
  <si>
    <t>大中型商场、超市安全防范规范</t>
  </si>
  <si>
    <t>2018-08-15</t>
  </si>
  <si>
    <t>zxzj20191113000192</t>
  </si>
  <si>
    <t>SZDB/Z 304.6-2018</t>
  </si>
  <si>
    <t>跨境电子商务综合试验区单一窗口服务 第6部分：检验检疫统计分析</t>
  </si>
  <si>
    <t>zxzj20191115000190</t>
  </si>
  <si>
    <t>SZDB/Z 291-2018</t>
  </si>
  <si>
    <t>深圳标准认证实施规则文胸</t>
  </si>
  <si>
    <t>zxzj20191113000065</t>
  </si>
  <si>
    <t>SZDB/Z 329-2018</t>
  </si>
  <si>
    <t>警务云终端系统建设与管理规范</t>
  </si>
  <si>
    <t>2018-11-02</t>
  </si>
  <si>
    <t>zxzj20191112000004</t>
  </si>
  <si>
    <t>SZDB/Z 260-2017</t>
  </si>
  <si>
    <t>公园基础术语</t>
  </si>
  <si>
    <t>zxzj20191115000216</t>
  </si>
  <si>
    <t>SZDB/Z 311-2018</t>
  </si>
  <si>
    <t>低碳商场评价指南</t>
  </si>
  <si>
    <t>zxzj20191112000048</t>
  </si>
  <si>
    <t>SZDB/Z 303-2018</t>
  </si>
  <si>
    <t>政府购买第三方食品检测机构服务的满意度测评规范</t>
  </si>
  <si>
    <t>2018-05-24</t>
  </si>
  <si>
    <t>zxzj20191115000067</t>
  </si>
  <si>
    <t>SZDB/Z 257-2017</t>
  </si>
  <si>
    <t>跨境电子商务产品质量信息监测 进口葡萄酒</t>
  </si>
  <si>
    <t>2017-08-09</t>
  </si>
  <si>
    <t>zxzj20191108000278</t>
  </si>
  <si>
    <t>SZDB/Z 275-2017</t>
  </si>
  <si>
    <t>公共图书馆统一服务书目质量控制规范</t>
  </si>
  <si>
    <t>zxzj20191115000195</t>
  </si>
  <si>
    <t>SZDB/Z 292-2018</t>
  </si>
  <si>
    <t>深圳标准认证实施规则 木制写字桌</t>
  </si>
  <si>
    <t>zxzj20191106000025</t>
  </si>
  <si>
    <t>SZDB/Z 285-2017</t>
  </si>
  <si>
    <t>反恐怖防范目标硬质隔离设施建设规范</t>
  </si>
  <si>
    <t>2017-12-30</t>
  </si>
  <si>
    <t>zxzj20191115000198</t>
  </si>
  <si>
    <t>SZDB/Z 309-2018</t>
  </si>
  <si>
    <t>低碳企业评价指南</t>
  </si>
  <si>
    <t>2018-06-22</t>
  </si>
  <si>
    <t>zxzj20191111000032</t>
  </si>
  <si>
    <t>T/SCA 002-2018</t>
  </si>
  <si>
    <t>集装箱智能终端编码与标识规范</t>
  </si>
  <si>
    <t>zxzj20191111000022</t>
  </si>
  <si>
    <t>T/SCA 001—2018</t>
  </si>
  <si>
    <t>集装箱二维码通用技术规范</t>
  </si>
  <si>
    <t>zxzj20191115000085</t>
  </si>
  <si>
    <t>SZTT/SSCT 001-2018</t>
  </si>
  <si>
    <t>临床研究用 人脂肪组织来源间充质干细胞制剂规范</t>
  </si>
  <si>
    <t>深圳市细胞治疗技术协会</t>
  </si>
  <si>
    <t>zxzj20191115000336</t>
  </si>
  <si>
    <t>SZTT/SZMCA 0001—2016</t>
  </si>
  <si>
    <t>便携式移动电源通用技术要求</t>
  </si>
  <si>
    <t>2016-07-19</t>
  </si>
  <si>
    <t>深圳市移动通信联合会</t>
  </si>
  <si>
    <t>zxzj20191113000040</t>
  </si>
  <si>
    <t>T/SZSSPGYXH 001-2016</t>
  </si>
  <si>
    <t>早午餐工程食品安全管理规范</t>
  </si>
  <si>
    <t>深圳市食品工业协会</t>
  </si>
  <si>
    <t>zxzj20191115000332</t>
  </si>
  <si>
    <t>T/SGX 003-2018</t>
  </si>
  <si>
    <t>动力锂离子电池用 混合涂覆隔膜 粘结性</t>
  </si>
  <si>
    <t>2018-01-01</t>
  </si>
  <si>
    <t>zxzj20191115000345</t>
  </si>
  <si>
    <t>T/SGX 006-2018</t>
  </si>
  <si>
    <t>聚乙烯（HDPE）再生瓶片</t>
  </si>
  <si>
    <t>2018-10-18</t>
  </si>
  <si>
    <t>zxzj20191115000347</t>
  </si>
  <si>
    <t>T/SGX 005-2018</t>
  </si>
  <si>
    <t>聚丙烯（PP）再生瓶片</t>
  </si>
  <si>
    <t>zxzj20191115000207</t>
  </si>
  <si>
    <t>SZTT/SATA 0007-2018</t>
  </si>
  <si>
    <t>生活饮用水消毒副产物氯乙酸的测定 高效液相色谱-串联质谱法</t>
  </si>
  <si>
    <t>2018-05-01</t>
  </si>
  <si>
    <t>深圳市分析测试协会</t>
  </si>
  <si>
    <t>zxzj20191115000338</t>
  </si>
  <si>
    <t>T/SGX 002-2018</t>
  </si>
  <si>
    <t>动力锂离子电池用 陶瓷涂覆隔膜 第2部分：水分含量</t>
  </si>
  <si>
    <t>zxzj20191117000056</t>
  </si>
  <si>
    <t>SZTT/JSLM 0002-2017</t>
  </si>
  <si>
    <t>家用超滤净水器</t>
  </si>
  <si>
    <t>2017-04-08</t>
  </si>
  <si>
    <t>深圳市净水产业协会</t>
  </si>
  <si>
    <t>zxzj20191113000111</t>
  </si>
  <si>
    <t>SZTT/SATA  0002-2017</t>
  </si>
  <si>
    <t>婴幼儿食品和乳品中叶酸（叶酸盐活性）含量的测定 微孔板法</t>
  </si>
  <si>
    <t>2017-07-25</t>
  </si>
  <si>
    <t>zxzj20191115000083</t>
  </si>
  <si>
    <t>SZTT/SSCT 002-2018</t>
  </si>
  <si>
    <t>临床研究用人脐带来源间充质干细胞制剂规范</t>
  </si>
  <si>
    <t>zxzj20191117000055</t>
  </si>
  <si>
    <t>SZTT/JSLM 0001-2017</t>
  </si>
  <si>
    <t>家用反渗透净水器</t>
  </si>
  <si>
    <t>zxzj20191115000334</t>
  </si>
  <si>
    <t>T/SGX 001-2018</t>
  </si>
  <si>
    <t>动力锂离子电池用 陶瓷涂覆隔膜 第1 部分：热尺寸稳定性</t>
  </si>
  <si>
    <t>zxzj20191117000057</t>
  </si>
  <si>
    <t>SZTT/JSLM 0003-2017</t>
  </si>
  <si>
    <t>家用反渗透膜元件</t>
  </si>
  <si>
    <t>zxzj20191117000058</t>
  </si>
  <si>
    <t>SZTT/JSLM 0004-2017</t>
  </si>
  <si>
    <t>超滤膜滤芯</t>
  </si>
  <si>
    <t>zxzj20191113000045</t>
  </si>
  <si>
    <t>T/SZGCA 001-2016</t>
  </si>
  <si>
    <t>团餐行业食品安全管理规范</t>
  </si>
  <si>
    <t>深圳市团餐行业协会</t>
  </si>
  <si>
    <t>zxzj20191114000086</t>
  </si>
  <si>
    <t>SZTT/SATA 0006-2018</t>
  </si>
  <si>
    <t>金合金饰品 表面耐磨性测定 介质研磨法</t>
  </si>
  <si>
    <t>zxzj20191112000013</t>
  </si>
  <si>
    <t>SZTT/ SZJCH 0001-2018</t>
  </si>
  <si>
    <t>保健行业会议营销运营规范</t>
  </si>
  <si>
    <t>2018-03-10</t>
  </si>
  <si>
    <t>深圳市健康产业发展促进会</t>
  </si>
  <si>
    <t>zxzj20191115000314</t>
  </si>
  <si>
    <t>SZTT/SGX 004-2018</t>
  </si>
  <si>
    <t>进口再生塑料颗粒与进口固体废塑料的快速鉴别方法</t>
  </si>
  <si>
    <t>2018-09-13</t>
  </si>
  <si>
    <t>zxzj20191113000112</t>
  </si>
  <si>
    <t xml:space="preserve">SZTT/SZAT 0001-2017 </t>
  </si>
  <si>
    <t>灵芝孢子油中麦角甾醇的含量测定 高效液相色谱法</t>
  </si>
  <si>
    <t>备注：共评审标准制修订项目820项：国际标准35项、国家标准411项、行业标准269项、地方标准81项、团体标准24项。重点资助占162项，其中，国际标准20项、国家标准86项、行业标准40项、地方标准14项、团体标准2项，其余658项一般资助。</t>
  </si>
  <si>
    <t>2019年度深圳标准领域专项资金资助奖励评审清单（标准活动类）</t>
  </si>
  <si>
    <t>项目编号/
人才名称</t>
  </si>
  <si>
    <t>评审结果</t>
  </si>
  <si>
    <t>不予资助及原因</t>
  </si>
  <si>
    <t>全国专业标准化技术委员会（TC）主任委员或副主任委员以及全国专业标准化技术委员会分技术委员会（SC）主任委员</t>
  </si>
  <si>
    <t>zxzj20191116000025</t>
  </si>
  <si>
    <t>李新胜</t>
  </si>
  <si>
    <t>全麻醉和呼吸设备标准化技术委员会（SAC/TC116)副主任委员</t>
  </si>
  <si>
    <t>93.80</t>
  </si>
  <si>
    <t/>
  </si>
  <si>
    <t>定额资助</t>
  </si>
  <si>
    <t>标准创新贡献奖</t>
  </si>
  <si>
    <t>zxzj20191116000090</t>
  </si>
  <si>
    <t xml:space="preserve">ISO 8124-6：2014 </t>
  </si>
  <si>
    <t>玩具安全 第6部分：玩具及儿童用品中特定邻苯二甲酸酯增塑剂</t>
  </si>
  <si>
    <t>93.20</t>
  </si>
  <si>
    <t>国家级标准验证检验检测点</t>
  </si>
  <si>
    <t>zxzj20191113000067</t>
  </si>
  <si>
    <t>92.80</t>
  </si>
  <si>
    <t>深圳标准认证</t>
  </si>
  <si>
    <t>zxzj20191114000213</t>
  </si>
  <si>
    <t>自带影像系统多旋翼小型无人机-P4P</t>
  </si>
  <si>
    <t>92.60</t>
  </si>
  <si>
    <t>国际专业标准化技术委员会（TC）/分技术委员会（SC）主席或副主席</t>
  </si>
  <si>
    <t>zxzj20191111000028</t>
  </si>
  <si>
    <t>徐讯</t>
  </si>
  <si>
    <t>国际专业标准化技术委员会（TC）副主席</t>
  </si>
  <si>
    <t>zxzj20191114000206</t>
  </si>
  <si>
    <t>鲍贤勇</t>
  </si>
  <si>
    <t>SAC/TC160/SC3主任委员</t>
  </si>
  <si>
    <t>92.40</t>
  </si>
  <si>
    <t>国际电工委员会1906奖（IEC 1906 Award）</t>
  </si>
  <si>
    <t>zxzj20191115000034</t>
  </si>
  <si>
    <t>李铭盛</t>
  </si>
  <si>
    <t>深圳天祥质量技术服务有限公司</t>
  </si>
  <si>
    <t>91.80</t>
  </si>
  <si>
    <t>zxzj20191109000045</t>
  </si>
  <si>
    <t>刘生应</t>
  </si>
  <si>
    <t>全国复印机械标准化技术委员会（SAC/TC147)副主任委员</t>
  </si>
  <si>
    <t>深圳市沃德研发管理咨询有限公司</t>
  </si>
  <si>
    <t>91.20</t>
  </si>
  <si>
    <t>zxzj20191115000135</t>
  </si>
  <si>
    <t>毫米波人体安检设备</t>
  </si>
  <si>
    <t>90.60</t>
  </si>
  <si>
    <t>企业标准“领跑者”评估机构</t>
  </si>
  <si>
    <t>zxzj20191115000276</t>
  </si>
  <si>
    <t>深圳市标准化协会</t>
  </si>
  <si>
    <t>zxzj20191116000060</t>
  </si>
  <si>
    <t>俞朝晖</t>
  </si>
  <si>
    <t>全国印刷机械标准化技术委员会（SAC/TC192）副主任委员</t>
  </si>
  <si>
    <t>试点示范</t>
  </si>
  <si>
    <t>zxzj20191113000206</t>
  </si>
  <si>
    <t>城市矿产资源化循环经济标准化试点</t>
  </si>
  <si>
    <t>90.40</t>
  </si>
  <si>
    <t>zxzj20191114000209</t>
  </si>
  <si>
    <t>全国钟表标准化技术委员会（SAC/TC160）副主任委员</t>
  </si>
  <si>
    <t>90.20</t>
  </si>
  <si>
    <t>zxzj20191114000074</t>
  </si>
  <si>
    <t>自动体外除颤器（除颤监护仪）</t>
  </si>
  <si>
    <t>90.00</t>
  </si>
  <si>
    <t>zxzj20191114000169</t>
  </si>
  <si>
    <t>基因测序仪（MGISEQ-200）</t>
  </si>
  <si>
    <t>zxzj20191112000051</t>
  </si>
  <si>
    <t>毫米波人体安全检查设备</t>
  </si>
  <si>
    <t>华讯方舟科技有限公司</t>
  </si>
  <si>
    <t>zxzj20191114000011</t>
  </si>
  <si>
    <t>阿尔法智能机器人</t>
  </si>
  <si>
    <t>深圳市优必选科技股份有限公司</t>
  </si>
  <si>
    <t>zxzj20191114000181</t>
  </si>
  <si>
    <t>企业标准“领跑者”</t>
  </si>
  <si>
    <t>zxzj20191115000196</t>
  </si>
  <si>
    <t>zxzj20191111000025</t>
  </si>
  <si>
    <t>科技成果转化为技术标准试点</t>
  </si>
  <si>
    <t>89.80</t>
  </si>
  <si>
    <t>zxzj20191114000185</t>
  </si>
  <si>
    <t>89.60</t>
  </si>
  <si>
    <t>zxzj20191114000177</t>
  </si>
  <si>
    <t>zxzj20191113000161</t>
  </si>
  <si>
    <t>深圳市凯迪仕智能科技有限公司</t>
  </si>
  <si>
    <t>zxzj20191115000185</t>
  </si>
  <si>
    <t>万魔声学科技有限公司</t>
  </si>
  <si>
    <t>zxzj20191115000176</t>
  </si>
  <si>
    <t>zxzj20191112000062</t>
  </si>
  <si>
    <t>刘文波</t>
  </si>
  <si>
    <t>全国物业服务标准化技术委员会（SAC/TC560）副主任委员</t>
  </si>
  <si>
    <t>zxzj20191117000026</t>
  </si>
  <si>
    <t>深圳标准创新示范基地</t>
  </si>
  <si>
    <t>zxzj20191106000011</t>
  </si>
  <si>
    <t>研发与标准化同步示范企业</t>
  </si>
  <si>
    <t>zxzj20191115000140</t>
  </si>
  <si>
    <t>自动体外除颤器</t>
  </si>
  <si>
    <t>zxzj20191115000215</t>
  </si>
  <si>
    <t>张永东</t>
  </si>
  <si>
    <t>全国印刷标准化技术委员会包装印刷分技术委员会（SAC/TC170/SC3）主任委员</t>
  </si>
  <si>
    <t>zxzj20191113000029</t>
  </si>
  <si>
    <t>王岩民</t>
  </si>
  <si>
    <t>zxzj20191114000163</t>
  </si>
  <si>
    <t>基因测序仪（MGISEQ-2000）</t>
  </si>
  <si>
    <t>89.20</t>
  </si>
  <si>
    <t>zxzj20191116000017</t>
  </si>
  <si>
    <t>便携式个体采样器/气体采样器</t>
  </si>
  <si>
    <t>zxzj20191114000186</t>
  </si>
  <si>
    <t>zxzj20191114000182</t>
  </si>
  <si>
    <t>zxzj20191114000078</t>
  </si>
  <si>
    <t>89.00</t>
  </si>
  <si>
    <t>zxzj20191115000138</t>
  </si>
  <si>
    <t>深圳市赛德检测技术有限公司</t>
  </si>
  <si>
    <t>TBT</t>
  </si>
  <si>
    <t>zxzj20191113000024</t>
  </si>
  <si>
    <t>5G移动终端欧美市场准入体系研究</t>
  </si>
  <si>
    <t>88.80</t>
  </si>
  <si>
    <t>zxzj20191115000232</t>
  </si>
  <si>
    <t>深圳全棉时代科技有限公司</t>
  </si>
  <si>
    <t>zxzj20191115000171</t>
  </si>
  <si>
    <t>深圳怡化电脑股份有限公司</t>
  </si>
  <si>
    <t>88.40</t>
  </si>
  <si>
    <t>zxzj20191115000271</t>
  </si>
  <si>
    <t>深圳市联嘉祥科技股份有限公司</t>
  </si>
  <si>
    <t>zxzj20191116000069</t>
  </si>
  <si>
    <t>深圳市金环宇电线电缆有限公司</t>
  </si>
  <si>
    <t>zxzj20191115000167</t>
  </si>
  <si>
    <t>zxzj20191111000048</t>
  </si>
  <si>
    <t>88.20</t>
  </si>
  <si>
    <t>zxzj20191116000073</t>
  </si>
  <si>
    <t>深圳中缆电缆集团有限公司</t>
  </si>
  <si>
    <t>会议</t>
  </si>
  <si>
    <t>zxzj20191115000349</t>
  </si>
  <si>
    <t>“一带一路”生命科技促进联盟第一次会员大会暨“一带一路”区域国际标准专题会议</t>
  </si>
  <si>
    <t>88.00</t>
  </si>
  <si>
    <t>理论研究</t>
  </si>
  <si>
    <t>zxzj20191112000063</t>
  </si>
  <si>
    <t>多旋翼飞行器飞行品质标准研究</t>
  </si>
  <si>
    <t>zxzj20191107000059</t>
  </si>
  <si>
    <t>深圳市蓝盾环保科技有限公司</t>
  </si>
  <si>
    <t>zxzj20191113000104</t>
  </si>
  <si>
    <t>基于飞秒激光器的太赫兹时域光谱成像扫描仪</t>
  </si>
  <si>
    <t>深圳市太赫兹科技创新研究院有限公司</t>
  </si>
  <si>
    <t>zxzj20191115000005</t>
  </si>
  <si>
    <t>机场信息大楼</t>
  </si>
  <si>
    <t>深圳市机场物业服务有限公司</t>
  </si>
  <si>
    <t>zxzj20191111000041</t>
  </si>
  <si>
    <t>深圳市标准创新示范基地</t>
  </si>
  <si>
    <t>87.80</t>
  </si>
  <si>
    <t>zxzj20191115000144</t>
  </si>
  <si>
    <t>激光电视</t>
  </si>
  <si>
    <t>zxzj20191115000238</t>
  </si>
  <si>
    <t>zxzj20191116000058</t>
  </si>
  <si>
    <t>深圳市奔达康电缆股份有限公司</t>
  </si>
  <si>
    <t>zxzj20191114000202</t>
  </si>
  <si>
    <t>深圳怡丰自动化科技有限公司</t>
  </si>
  <si>
    <t>87.60</t>
  </si>
  <si>
    <t>zxzj20191114000192</t>
  </si>
  <si>
    <t>zxzj20191115000147</t>
  </si>
  <si>
    <t>旅客登机桥</t>
  </si>
  <si>
    <t>zxzj20191115000128</t>
  </si>
  <si>
    <t>道路和隧道照明用LED灯具</t>
  </si>
  <si>
    <t>zxzj20191113000062</t>
  </si>
  <si>
    <t>深圳汇洁集团股份有限公司</t>
  </si>
  <si>
    <t>87.40</t>
  </si>
  <si>
    <t>zxzj20191116000117</t>
  </si>
  <si>
    <t>深圳市品质消费研究院</t>
  </si>
  <si>
    <t>zxzj20191115000119</t>
  </si>
  <si>
    <t>深圳标准认证实施规则——大气采样器（便携式）</t>
  </si>
  <si>
    <t>zxzj20191115000137</t>
  </si>
  <si>
    <t>康佳研发大厦</t>
  </si>
  <si>
    <t>深圳市华侨城物业服务有限公司康佳研发大厦管理服务中心</t>
  </si>
  <si>
    <t>zxzj20191115000146</t>
  </si>
  <si>
    <t>深圳市格调家私有限公司</t>
  </si>
  <si>
    <t>zxzj20191114000201</t>
  </si>
  <si>
    <t>87.00</t>
  </si>
  <si>
    <t>zxzj20191112000076</t>
  </si>
  <si>
    <t>中航物业管理有限公司中航中心项目</t>
  </si>
  <si>
    <t>zxzj20191112000012</t>
  </si>
  <si>
    <t>8801009骑士商务系列 超薄高精度机械手表</t>
  </si>
  <si>
    <t>深圳市雷诺表业有限公司</t>
  </si>
  <si>
    <t>zxzj20191115000321</t>
  </si>
  <si>
    <t>zxzj20191113000050</t>
  </si>
  <si>
    <t>深圳市民乐管业有限公司</t>
  </si>
  <si>
    <t>86.60</t>
  </si>
  <si>
    <t>zxzj20191113000089</t>
  </si>
  <si>
    <t>培训</t>
  </si>
  <si>
    <t>zxzj20191112000005</t>
  </si>
  <si>
    <t>《行政机关推进实施“标准+”战略工作指南》宣贯培训</t>
  </si>
  <si>
    <t>zxzj20191114000207</t>
  </si>
  <si>
    <t>深圳长江家具有限公司</t>
  </si>
  <si>
    <t>86.20</t>
  </si>
  <si>
    <t>zxzj20191111000033</t>
  </si>
  <si>
    <t>成人衬衫</t>
  </si>
  <si>
    <t>深圳市梵思诺时尚服饰有限公司</t>
  </si>
  <si>
    <t>zxzj20191108000298</t>
  </si>
  <si>
    <t>卡尔丹顿服饰股份有限公司</t>
  </si>
  <si>
    <t>zxzj20191115000331</t>
  </si>
  <si>
    <t>木制椅凳</t>
  </si>
  <si>
    <t>深圳市松堡王国家居有限公司</t>
  </si>
  <si>
    <t>zxzj20191113000007</t>
  </si>
  <si>
    <t>独立袋装弹簧软床垫</t>
  </si>
  <si>
    <t>深圳远超实业有限公司</t>
  </si>
  <si>
    <t>zxzj20191114000198</t>
  </si>
  <si>
    <t>2020年深圳市企业标准“领跑者”宣贯培训会</t>
  </si>
  <si>
    <t>85.80</t>
  </si>
  <si>
    <t>zxzj20191105000111</t>
  </si>
  <si>
    <t>深圳市泛海三江电子股份有限公司</t>
  </si>
  <si>
    <t>国家SC</t>
  </si>
  <si>
    <t>zxzj20191108000326</t>
  </si>
  <si>
    <t>全国质量监管重点产品检验方法标准化技术委员会快速检测方法和产品评价专业工作组</t>
  </si>
  <si>
    <t>zxzj20191115000112</t>
  </si>
  <si>
    <t>床上用品</t>
  </si>
  <si>
    <t>zxzj20191115000342</t>
  </si>
  <si>
    <t>主动降噪耳机</t>
  </si>
  <si>
    <t>深圳市冠旭电子股份有限公司</t>
  </si>
  <si>
    <t>zxzj20191116000036</t>
  </si>
  <si>
    <t>深圳中集天达空港设备有限公司</t>
  </si>
  <si>
    <t>zxzj20191115000330</t>
  </si>
  <si>
    <t>zxzj20191115000069</t>
  </si>
  <si>
    <t>深圳市雅兰家纺科技有限公司</t>
  </si>
  <si>
    <t>国际TC</t>
  </si>
  <si>
    <t>zxzj20191112000022</t>
  </si>
  <si>
    <t>国际标准化组织/机构治理技术委员会(ISO/TC 309)</t>
  </si>
  <si>
    <t>zxzj20191107000028</t>
  </si>
  <si>
    <t>深圳英飞拓科技股份有限公司</t>
  </si>
  <si>
    <t>zxzj20191115000161</t>
  </si>
  <si>
    <t>物业服务 商务写字楼</t>
  </si>
  <si>
    <t>国家WG</t>
  </si>
  <si>
    <t>zxzj20191112000052</t>
  </si>
  <si>
    <t>广东省知识产权服务标准化技术委员会（GD/TC 123）</t>
  </si>
  <si>
    <t>zxzj20191112000019</t>
  </si>
  <si>
    <t>国际标准化组织/合作商业关系管理标准化技术委员会(ISO/TC 286)</t>
  </si>
  <si>
    <t>zxzj20191115000201</t>
  </si>
  <si>
    <t xml:space="preserve">研发与标准化同步示范企业 </t>
  </si>
  <si>
    <t>惠科股份有限公司</t>
  </si>
  <si>
    <t>zxzj20191108000185</t>
  </si>
  <si>
    <t>深圳高科新农技术有限公司</t>
  </si>
  <si>
    <t>zxzj20191108000166</t>
  </si>
  <si>
    <t>深圳市海鹏信电子股份有限公司</t>
  </si>
  <si>
    <t>zxzj20191113000041</t>
  </si>
  <si>
    <t>深圳市凯达尔科技实业有限公司</t>
  </si>
  <si>
    <t>zxzj20191117000049</t>
  </si>
  <si>
    <t>欧美发达国家无人机技术性贸易措施新变化及深圳相关产业对策研究</t>
  </si>
  <si>
    <t>zxzj20191112000029</t>
  </si>
  <si>
    <t>工业互联网安全标准体系研究</t>
  </si>
  <si>
    <t>zxzj20191115000240</t>
  </si>
  <si>
    <t>“一带一路”背景下欧盟食品准入制度对深圳的启示研究</t>
  </si>
  <si>
    <t>zxzj20191114000070</t>
  </si>
  <si>
    <t>深圳麦科田生物医疗技术有限公司</t>
  </si>
  <si>
    <t>zxzj20191115000052</t>
  </si>
  <si>
    <t>深圳市金凯科技有限公司</t>
  </si>
  <si>
    <t>zxzj20191108000207</t>
  </si>
  <si>
    <t>深圳市富士智能系统有限公司</t>
  </si>
  <si>
    <t>zxzj20191113000012</t>
  </si>
  <si>
    <t>深圳中物兴华科技发展有限公司</t>
  </si>
  <si>
    <t>zxzj20191111000006</t>
  </si>
  <si>
    <t>区块链行业标准宣传培训</t>
  </si>
  <si>
    <t>zxzj20191113000096</t>
  </si>
  <si>
    <t>废弃电子电器化学品处理处置工作组 (SAC/TC294/WG2)</t>
  </si>
  <si>
    <t>zxzj20191115000044</t>
  </si>
  <si>
    <t>深圳市吉上润达电子有限公司</t>
  </si>
  <si>
    <t>zxzj20191112000078</t>
  </si>
  <si>
    <t>中航物业管理有限公司深圳国际创新中心项目</t>
  </si>
  <si>
    <t>zxzj20191115000017</t>
  </si>
  <si>
    <t>婴幼儿全棉纱布服装</t>
  </si>
  <si>
    <t>zxzj20191112000017</t>
  </si>
  <si>
    <t>ISO/TC174“首饰和贵金属”第17次会议</t>
  </si>
  <si>
    <t>深圳市宝联珠宝标准与信息技术促进中心</t>
  </si>
  <si>
    <t>国家TC</t>
  </si>
  <si>
    <t>zxzj20191114000083</t>
  </si>
  <si>
    <t>全国纺织品标准化技术委员会麻纺织品分技术委员会（SAC/TC209/SC4）</t>
  </si>
  <si>
    <t>zxzj20191108000399</t>
  </si>
  <si>
    <t>深圳市兴业卓辉实业有限公司</t>
  </si>
  <si>
    <t>zxzj20191113000039</t>
  </si>
  <si>
    <t>印度MTCTE计划及其应对策略研究</t>
  </si>
  <si>
    <t>zxzj20191115000063</t>
  </si>
  <si>
    <t>深圳市道尔智控科技股份有限公司</t>
  </si>
  <si>
    <t>国际WG</t>
  </si>
  <si>
    <t>zxzj20191115000020</t>
  </si>
  <si>
    <t>渗滤液工作组秘书处（ISO/TC282/SC2/WG5）</t>
  </si>
  <si>
    <t>深圳市海川实业股份有限公司</t>
  </si>
  <si>
    <t>83.00</t>
  </si>
  <si>
    <t>zxzj20191113000162</t>
  </si>
  <si>
    <t>天健商务大厦</t>
  </si>
  <si>
    <t>深圳市天健物业管理有限公司</t>
  </si>
  <si>
    <t>zxzj20191115000186</t>
  </si>
  <si>
    <t>深圳市石墨烯产学研创新与标准体系战略研究</t>
  </si>
  <si>
    <t>深圳石墨烯创新中心有限公司</t>
  </si>
  <si>
    <t>zxzj20191117000061</t>
  </si>
  <si>
    <t>深圳市打造深圳标准培训服务项目</t>
  </si>
  <si>
    <t>zxzj20191114000068</t>
  </si>
  <si>
    <t>国际贸易摩擦背景下医疗器械出口贸易壁垒和深圳对策研究</t>
  </si>
  <si>
    <t>zxzj20191114000073</t>
  </si>
  <si>
    <t>国内外自动驾驶产业政策与监管规制对深圳产业发展的影响及借鉴研究</t>
  </si>
  <si>
    <t>zxzj20191113000023</t>
  </si>
  <si>
    <t>全国集装箱标准化技术委员会智能运输工作组</t>
  </si>
  <si>
    <t>深圳中集智能科技有限公司</t>
  </si>
  <si>
    <t>zxzj20191116000074</t>
  </si>
  <si>
    <t>中国人寿大厦</t>
  </si>
  <si>
    <t>深圳市龙城物业管理有限公司</t>
  </si>
  <si>
    <t>zxzj20191115000262</t>
  </si>
  <si>
    <t>基因组识别工作组</t>
  </si>
  <si>
    <t>深圳华大基因科技有限公司</t>
  </si>
  <si>
    <t>zxzj20191113000130</t>
  </si>
  <si>
    <t>ISO/TC224/WG14第三次工作组会议</t>
  </si>
  <si>
    <t>zxzj20191115000022</t>
  </si>
  <si>
    <t>ISO/TC224/WG14水务企业治理及用户服务</t>
  </si>
  <si>
    <t>zxzj20191113000032</t>
  </si>
  <si>
    <t>SAC/TC160/WG1“智能手表国家标准研制工作组”</t>
  </si>
  <si>
    <t>zxzj20191113000146</t>
  </si>
  <si>
    <t>新产品研发过程中的标准化</t>
  </si>
  <si>
    <t>zxzj20191113000082</t>
  </si>
  <si>
    <t>技术标准国际化与专利</t>
  </si>
  <si>
    <t>zxzj20191116000097</t>
  </si>
  <si>
    <t>持续进行的中美贸易摩擦对我市先进制造业影响动态分析</t>
  </si>
  <si>
    <t>zxzj20191117000060</t>
  </si>
  <si>
    <t>深圳市标准奖定位研究报告</t>
  </si>
  <si>
    <t>zxzj20191115000153</t>
  </si>
  <si>
    <t>深圳市团体标准化发展研究</t>
  </si>
  <si>
    <t>深圳市深圳标准促进会</t>
  </si>
  <si>
    <t>78.80</t>
  </si>
  <si>
    <t>zxzj20191111000044</t>
  </si>
  <si>
    <t>《组织精益管理评价准则》（T／CAQ 10103-2016）标准宣贯培训</t>
  </si>
  <si>
    <t>深圳市质量协会</t>
  </si>
  <si>
    <t>zxzj20191113000123</t>
  </si>
  <si>
    <t>标准化助力企业拓展“一带一路”市场和贸易</t>
  </si>
  <si>
    <t>zxzj20191115000125</t>
  </si>
  <si>
    <t>团体标准编写实务及能力提升</t>
  </si>
  <si>
    <t>zxzj20191116000151</t>
  </si>
  <si>
    <t>如何提高《机动车安全技术检测项目和方法》GB21861-2014的执行力</t>
  </si>
  <si>
    <t>深圳市质量检验协会</t>
  </si>
  <si>
    <t>zxzj20191117000009</t>
  </si>
  <si>
    <t>深圳市智能家居标准及人才培训项目实施方案</t>
  </si>
  <si>
    <t>深圳市吾往科技有限公司</t>
  </si>
  <si>
    <t>zxzj20191116000051</t>
  </si>
  <si>
    <t>如何提高《贵金属质量检验标准》的贯彻落实</t>
  </si>
  <si>
    <t>深圳市金质金银珠宝检验研究中心有限公司</t>
  </si>
  <si>
    <t>zxzj20191114000050</t>
  </si>
  <si>
    <t>欧盟产品合规及市场监管规则的启示与对策研究</t>
  </si>
  <si>
    <t>不予资助</t>
  </si>
  <si>
    <t>不予资助，超出资助项目数量限制。</t>
  </si>
  <si>
    <t>备注:共评审标准制修订项目133项,1项因超出资助项目数量限制不予资助。</t>
  </si>
  <si>
    <t>上限</t>
  </si>
  <si>
    <t>测算</t>
  </si>
  <si>
    <t>测算系数</t>
  </si>
  <si>
    <t>超限500万折算后测算金额</t>
  </si>
  <si>
    <t>否</t>
  </si>
  <si>
    <t>无</t>
  </si>
  <si>
    <t>有</t>
  </si>
  <si>
    <t>华为技术有限公司</t>
  </si>
  <si>
    <t>贝特瑞新材料集团股份有限公司</t>
  </si>
  <si>
    <t>深圳市华因康高通量生物技术研究院</t>
  </si>
  <si>
    <t>深圳光启高等理工研究院</t>
  </si>
  <si>
    <t>深圳光启超材料技术有限公司</t>
  </si>
  <si>
    <t>深圳报业集团电子商务有限公司</t>
  </si>
  <si>
    <t>深圳市腾邦国际商业服务股份有限公司</t>
  </si>
  <si>
    <t>深圳华大基因股份有限公司</t>
  </si>
  <si>
    <t>深圳市海恒智能技术有限公司</t>
  </si>
  <si>
    <t>深圳市远望谷信息技术股份有限公司</t>
  </si>
  <si>
    <t>深圳融合高科信息技术有限公司</t>
  </si>
  <si>
    <t>清华大学深圳研究生院</t>
  </si>
  <si>
    <t>中科三维成型技术（深圳）有限公司</t>
  </si>
  <si>
    <t>深圳市裕富照明有限公司</t>
  </si>
  <si>
    <t>旭宇光电（深圳）股份有限公司</t>
  </si>
  <si>
    <t>深圳市淘淘谷信息技术有限公司</t>
  </si>
  <si>
    <t>深圳走秀网络科技有限公司</t>
  </si>
  <si>
    <t>深圳科立讯电子有限公司</t>
  </si>
  <si>
    <t>深圳一电航空技术有限公司</t>
  </si>
  <si>
    <t>深圳市科比特航空科技有限公司</t>
  </si>
  <si>
    <t>深圳市祥鸿辉科技有限公司</t>
  </si>
  <si>
    <t>深圳市得鑫宝实业有限公司</t>
  </si>
  <si>
    <t>深圳市诚迈包装制品有限公司</t>
  </si>
  <si>
    <r>
      <rPr>
        <sz val="10"/>
        <rFont val="宋体"/>
        <charset val="134"/>
      </rPr>
      <t>标准编号</t>
    </r>
    <r>
      <rPr>
        <sz val="10"/>
        <rFont val="Arial"/>
        <charset val="134"/>
      </rPr>
      <t xml:space="preserve">	</t>
    </r>
    <r>
      <rPr>
        <sz val="10"/>
        <rFont val="宋体"/>
        <charset val="134"/>
      </rPr>
      <t>GB/T 4937-2018</t>
    </r>
  </si>
  <si>
    <t>华润怡宝饮料（中国）有限公司</t>
  </si>
  <si>
    <t>深圳南海粮食工业有限公司</t>
  </si>
  <si>
    <t>深圳中集科技有限公司</t>
  </si>
  <si>
    <t>中国国际海运集装箱（集团）股份有限公司</t>
  </si>
  <si>
    <t>深圳市优瑞特检测技术有限公司</t>
  </si>
  <si>
    <t>深圳鑫昌裕实业有限公司</t>
  </si>
  <si>
    <t>百信泓科技（深圳）有限公司</t>
  </si>
  <si>
    <t>深圳华星光电技术有限公司</t>
  </si>
  <si>
    <t>深圳市八六三新材料技术有限责任公司</t>
  </si>
  <si>
    <t>深圳华威近海船舶运输股份有限公司</t>
  </si>
  <si>
    <t>深圳长城开发科技股份有限公司</t>
  </si>
  <si>
    <t>深圳职业技术学院</t>
  </si>
  <si>
    <t>深圳市装饰行业协会</t>
  </si>
  <si>
    <t>深圳金粤幕墙装饰工程有限公司</t>
  </si>
  <si>
    <t>深圳市科源建设集团有限公司</t>
  </si>
  <si>
    <t>深圳市赛亚气雾剂有限公司</t>
  </si>
  <si>
    <t>深圳TCL新技术公司</t>
  </si>
  <si>
    <t>深圳茁壮网络股份有限公司</t>
  </si>
  <si>
    <t>深圳数字电视国家工程实验室</t>
  </si>
  <si>
    <t>贵金属及珠宝玉石饰品企业标准联盟</t>
  </si>
  <si>
    <t>深圳市科泰珠宝首饰有限公司</t>
  </si>
  <si>
    <t>深圳市缘与美实业有限公司</t>
  </si>
  <si>
    <t>深圳市宝怡珠宝首饰有限公司</t>
  </si>
  <si>
    <t>深圳翠绿珠宝集团有限公司</t>
  </si>
  <si>
    <t>深圳市甘露珠宝首饰有限公司</t>
  </si>
  <si>
    <t>深圳市天骄科技开发有限公司</t>
  </si>
  <si>
    <t>深圳市盐田区人民政府</t>
  </si>
  <si>
    <t>盐田国际集装箱码头有限公司</t>
  </si>
  <si>
    <t>深圳市环境科学研究院</t>
  </si>
  <si>
    <t>深圳市盐田港集团有限公司</t>
  </si>
  <si>
    <t>深圳市中大环保科技创新工程中心有限公司</t>
  </si>
  <si>
    <t>深圳市灯光环境管理中心</t>
  </si>
  <si>
    <t>深圳市智慧杆产业促进会</t>
  </si>
  <si>
    <t>深圳市南山区质量技术协会</t>
  </si>
  <si>
    <t>深圳市公安局反恐怖工作支队</t>
  </si>
  <si>
    <t>深圳市公安局公交分局</t>
  </si>
  <si>
    <t>深圳市地铁集团有限公司</t>
  </si>
  <si>
    <t>港铁轨道交通（深圳）有限公司</t>
  </si>
  <si>
    <t>深圳市交通运输委员会</t>
  </si>
  <si>
    <t>深圳市道路交通管理事务中心</t>
  </si>
  <si>
    <t>深圳市综合交通运行指挥中心</t>
  </si>
  <si>
    <t>赤湾集装箱码头有限公司</t>
  </si>
  <si>
    <t xml:space="preserve"> 深圳市腾讯计算机系统有限公司</t>
  </si>
  <si>
    <t>深圳市新南山控股（集团）股份有限公司</t>
  </si>
  <si>
    <t>深圳市飞亚达科技发展有限公司</t>
  </si>
  <si>
    <t>深圳市振鹏与品牌促进中心</t>
  </si>
  <si>
    <t>深圳市科彩印务有限公司</t>
  </si>
  <si>
    <t>深圳市绍永福印刷有限公司</t>
  </si>
  <si>
    <t>深圳市森广源实业发展有限公司</t>
  </si>
  <si>
    <t>深圳大族彼岸数字控制软件技术有限公司</t>
  </si>
  <si>
    <t>招商银行股份有限公司</t>
  </si>
  <si>
    <t>深圳基因产学研资联盟</t>
  </si>
  <si>
    <t>深圳技术职业学院</t>
  </si>
  <si>
    <t>深圳华大生命科学研究院(原深圳华大基因研究院)</t>
  </si>
  <si>
    <t>深圳华大临床检验中心有限公司</t>
  </si>
  <si>
    <t>深圳市美普达环保设备有限公司</t>
  </si>
  <si>
    <t>雅昌文化（集团）有限公司</t>
  </si>
  <si>
    <t xml:space="preserve"> 深圳市航天泰瑞捷电子有限公司</t>
  </si>
  <si>
    <t>深圳市家乐士净水科技有限公司</t>
  </si>
  <si>
    <t>德昌电机（深圳）有限公司</t>
  </si>
  <si>
    <t>深圳一电科技有限公司</t>
  </si>
  <si>
    <t>中华商务(广东)印刷有限公司</t>
  </si>
  <si>
    <t>4、6</t>
  </si>
  <si>
    <t>深圳龙电电气股份有限公司</t>
  </si>
  <si>
    <t>深圳市亿铖达工业有限公司</t>
  </si>
  <si>
    <t>艾美特电器（深圳）有限公司</t>
  </si>
  <si>
    <t>深圳市法兰智联股份有限公司</t>
  </si>
  <si>
    <t>深圳市中原科技有限公司</t>
  </si>
  <si>
    <t>深圳市安托山混凝土有限公司</t>
  </si>
  <si>
    <t>中国科学院深圳先进技术研究院</t>
  </si>
  <si>
    <t>深圳市华夏盛科技有限公司</t>
  </si>
  <si>
    <t>科立讯通信股份有限公司</t>
  </si>
  <si>
    <t xml:space="preserve"> 招商银行股份有限公司</t>
  </si>
  <si>
    <t>中国平安保险（集团）股份有限公司</t>
  </si>
  <si>
    <t>佳思德科技（深圳）有限公司</t>
  </si>
  <si>
    <t>深圳市大帝科技发展有限公司</t>
  </si>
  <si>
    <t xml:space="preserve">深圳市威尔电器有限公司 </t>
  </si>
  <si>
    <t>东芝泰格信息系统（深圳）有限公司</t>
  </si>
  <si>
    <t xml:space="preserve"> 深圳市金蝶天燕中间件股份有限公司</t>
  </si>
  <si>
    <t>深圳市特安电子有限公司</t>
  </si>
  <si>
    <t>海思半导体有限公司</t>
  </si>
  <si>
    <t>深圳中广核工程设计有限公司</t>
  </si>
  <si>
    <t>深圳数字电视国家工程实验室股份有限公司</t>
  </si>
  <si>
    <t>丽晶维珍妮内衣（深圳）有限公司</t>
  </si>
  <si>
    <t>天纺标（深圳）检测认证股份有限公司</t>
  </si>
  <si>
    <t>深圳市嘉达节能环保科技有限公司</t>
  </si>
  <si>
    <t>深圳市华保科技有限公司</t>
  </si>
  <si>
    <t>深圳职业技术学院深圳职业技术学院</t>
  </si>
  <si>
    <t>深圳润和制罐有限公司</t>
  </si>
  <si>
    <t>深圳先进储能材料国家工程研究中心有限公司</t>
  </si>
  <si>
    <t>深圳市百泰投资控股集团有限公司</t>
  </si>
  <si>
    <t>深圳市科谨咨询有限公司</t>
  </si>
  <si>
    <t>深圳市佑福珠宝首饰有限公司</t>
  </si>
  <si>
    <t>深圳市气象公共安全技术支持中心</t>
  </si>
  <si>
    <t>深圳市水务（集团）有限公司</t>
  </si>
  <si>
    <t xml:space="preserve">深圳市鑫旺杰节能环保科技有限公司  </t>
  </si>
  <si>
    <t>长园集团股份有限公司</t>
  </si>
  <si>
    <t>深圳警圣技术股份有限公司</t>
  </si>
  <si>
    <t>深圳市银翔科技有限公司</t>
  </si>
  <si>
    <t>深圳昌硕新纺材料有限公司</t>
  </si>
  <si>
    <t>深装总建设集团股份有限公司</t>
  </si>
  <si>
    <t>深建工程集团有限公司</t>
  </si>
  <si>
    <t>深圳市建艺装饰集团股份有限公司</t>
  </si>
  <si>
    <t>深圳市建筑装饰（集团）有限公司</t>
  </si>
  <si>
    <t>深圳万达杰环保新材料股份有限公司</t>
  </si>
  <si>
    <t>深圳市检验检疫局科学研究院</t>
  </si>
  <si>
    <t>深圳市康益保健用品有限公司</t>
  </si>
  <si>
    <t>深圳市凯宏膜环保科技有限公司</t>
  </si>
  <si>
    <t>招商局蛇口工业区控股股份有限公司</t>
  </si>
  <si>
    <t>深业集团有限公司</t>
  </si>
  <si>
    <t>深圳市华汇设计有限公司</t>
  </si>
  <si>
    <t>依波精品（深圳）有限公司</t>
  </si>
  <si>
    <t>深圳市鼎正鑫科技有限公司</t>
  </si>
  <si>
    <t>深圳市路歌体育用品有限公司</t>
  </si>
  <si>
    <t>深圳市南山区西丽果场</t>
  </si>
  <si>
    <t>深圳市威通科技有限公司</t>
  </si>
  <si>
    <t>深圳市吉盟珠宝股份有限公司</t>
  </si>
  <si>
    <t>深圳市星光达珠宝首饰实业有限公司</t>
  </si>
  <si>
    <t>深圳立欧实业有限公司</t>
  </si>
  <si>
    <t>深圳市急救中心</t>
  </si>
  <si>
    <t>深圳市民政局</t>
  </si>
  <si>
    <t>深圳市环境监测中心站</t>
  </si>
  <si>
    <t>深圳市现代供应链管理研究院</t>
  </si>
  <si>
    <t>深圳市前海深港现代服务业合作区管理局</t>
  </si>
  <si>
    <t>深圳市公安局治安巡警支队</t>
  </si>
  <si>
    <t>深圳市公安局视频警察支队</t>
  </si>
  <si>
    <t>深圳市教育局</t>
  </si>
  <si>
    <t>深圳市交通运输委员会港航和货运交通管理局</t>
  </si>
  <si>
    <t>0</t>
  </si>
  <si>
    <t>深圳市福田区企业发展服务中心</t>
  </si>
  <si>
    <t>深圳市康达信卓睿管理顾问有限公司</t>
  </si>
  <si>
    <t>万科企业股份有限公司</t>
  </si>
  <si>
    <t>深圳市社会福利中心</t>
  </si>
  <si>
    <t>深圳市上城物业管理有限公司</t>
  </si>
  <si>
    <t>深圳市特科物业管理有限公司</t>
  </si>
  <si>
    <t>深圳云天励飞技术有限公司</t>
  </si>
  <si>
    <t>深圳市星火电子工程公司</t>
  </si>
  <si>
    <t>深圳市商汤科技有限公司</t>
  </si>
  <si>
    <t>深圳市市场监督管理局</t>
  </si>
  <si>
    <t>深圳市绿化管理处</t>
  </si>
  <si>
    <t>岭南设计集团有限公司</t>
  </si>
  <si>
    <t>深圳市生态环境局</t>
  </si>
  <si>
    <t>深圳市水务规划设计院股份有限公司</t>
  </si>
  <si>
    <t>深圳市先通网信息科技有限公司</t>
  </si>
  <si>
    <t>深圳市维爱希电子科技有限公司</t>
  </si>
  <si>
    <t>深圳市宝安区社会福利中心</t>
  </si>
  <si>
    <t>红门智能科技股份有限公司</t>
  </si>
  <si>
    <t>深圳市捷顺科技实业股份有限公司</t>
  </si>
  <si>
    <t>深圳市博思高科技有限公司</t>
  </si>
  <si>
    <t>深圳市车安科技发展有限公司</t>
  </si>
  <si>
    <t>深圳市德立达科技有限公司</t>
  </si>
  <si>
    <t>深圳第二高级技工学校</t>
  </si>
  <si>
    <t>深圳市政府采购中心</t>
  </si>
  <si>
    <t>深圳市罗湖区福利中心</t>
  </si>
  <si>
    <t>深圳市卓越绩效管理促进会（深圳标准认证联盟秘书处）</t>
  </si>
  <si>
    <t>深圳华测国际认证有限公司</t>
  </si>
  <si>
    <t>深圳市卓越标准事务有限公司</t>
  </si>
  <si>
    <t>深圳市宝安区动物卫生监督所</t>
  </si>
  <si>
    <t>深圳市动物卫生监督所</t>
  </si>
  <si>
    <t>深圳市罗湖区社会福利中心</t>
  </si>
  <si>
    <t>中国质量认证中心深圳分中心</t>
  </si>
  <si>
    <t>深圳市奔凯安全技术股份有限公司</t>
  </si>
  <si>
    <t>深圳金盾防务科技有限公司</t>
  </si>
  <si>
    <t>深圳市未然安全管理有限公司</t>
  </si>
  <si>
    <t>深圳丽泽智能科技有限公司</t>
  </si>
  <si>
    <t>深圳市诚业通信技术有限公司</t>
  </si>
  <si>
    <t>深圳市信义科技有限公司</t>
  </si>
  <si>
    <t>中国电信股份有限公司深圳分公司</t>
  </si>
  <si>
    <t>深圳市筑泰防务智能科技有限公司</t>
  </si>
  <si>
    <t>盛视科技股份有限公司</t>
  </si>
  <si>
    <t>深圳市共济科技股份有限公司</t>
  </si>
  <si>
    <t>深圳市光明新区管理委员会</t>
  </si>
  <si>
    <t>深圳图书馆</t>
  </si>
  <si>
    <t>深圳市金鼎安全技术有限公司</t>
  </si>
  <si>
    <t>保勒开美智控（深圳）有限公司</t>
  </si>
  <si>
    <t>深圳市歌诗图机电有限公司</t>
  </si>
  <si>
    <t>深圳市茵冠生物科技有限公司</t>
  </si>
  <si>
    <t>深圳市技术资料开发供应站</t>
  </si>
  <si>
    <t>深圳市细胞治疗技术协会深</t>
  </si>
  <si>
    <t>深圳市合一康生物科技股份有 限公司</t>
  </si>
  <si>
    <t>深圳市越健管理咨询有限公司</t>
  </si>
  <si>
    <t>深圳市保健协会</t>
  </si>
  <si>
    <t>中科健康产业集团股份有限公司深圳分公司</t>
  </si>
  <si>
    <t>深圳市德人科技有限公司</t>
  </si>
  <si>
    <t>深圳市积土电子商务有限公司</t>
  </si>
  <si>
    <t>单独申报/联合申报</t>
  </si>
  <si>
    <t>联合申报单位</t>
  </si>
  <si>
    <t>联合申报</t>
  </si>
  <si>
    <t>单独申报</t>
  </si>
  <si>
    <r>
      <rPr>
        <sz val="10"/>
        <color rgb="FFFF0000"/>
        <rFont val="宋体"/>
        <charset val="134"/>
      </rPr>
      <t>3GPP/</t>
    </r>
    <r>
      <rPr>
        <sz val="10"/>
        <rFont val="宋体"/>
        <charset val="134"/>
      </rPr>
      <t>TS 23.287</t>
    </r>
  </si>
  <si>
    <r>
      <rPr>
        <sz val="10"/>
        <color rgb="FFFF0000"/>
        <rFont val="宋体"/>
        <charset val="134"/>
      </rPr>
      <t>3GPP</t>
    </r>
    <r>
      <rPr>
        <sz val="10"/>
        <rFont val="宋体"/>
        <charset val="134"/>
      </rPr>
      <t>/TS 23.502</t>
    </r>
  </si>
  <si>
    <r>
      <rPr>
        <sz val="10"/>
        <color rgb="FFFF0000"/>
        <rFont val="宋体"/>
        <charset val="134"/>
      </rPr>
      <t>3GPP/</t>
    </r>
    <r>
      <rPr>
        <sz val="10"/>
        <rFont val="宋体"/>
        <charset val="134"/>
      </rPr>
      <t>TS 23.288</t>
    </r>
  </si>
  <si>
    <r>
      <rPr>
        <sz val="10"/>
        <color rgb="FFFF0000"/>
        <rFont val="宋体"/>
        <charset val="134"/>
      </rPr>
      <t>3GPP/</t>
    </r>
    <r>
      <rPr>
        <sz val="10"/>
        <rFont val="宋体"/>
        <charset val="134"/>
      </rPr>
      <t>TS 22.186</t>
    </r>
  </si>
  <si>
    <r>
      <rPr>
        <sz val="10"/>
        <color rgb="FFFF0000"/>
        <rFont val="宋体"/>
        <charset val="134"/>
      </rPr>
      <t>3GPP/</t>
    </r>
    <r>
      <rPr>
        <sz val="10"/>
        <rFont val="宋体"/>
        <charset val="134"/>
      </rPr>
      <t>TS 23.682</t>
    </r>
  </si>
  <si>
    <r>
      <rPr>
        <sz val="10"/>
        <color rgb="FFFF0000"/>
        <rFont val="宋体"/>
        <charset val="134"/>
      </rPr>
      <t>3GPP/</t>
    </r>
    <r>
      <rPr>
        <sz val="10"/>
        <rFont val="宋体"/>
        <charset val="134"/>
      </rPr>
      <t>TR 22.842</t>
    </r>
  </si>
  <si>
    <r>
      <rPr>
        <sz val="10"/>
        <color rgb="FFFF0000"/>
        <rFont val="宋体"/>
        <charset val="134"/>
      </rPr>
      <t>3GPP/</t>
    </r>
    <r>
      <rPr>
        <sz val="10"/>
        <rFont val="宋体"/>
        <charset val="134"/>
      </rPr>
      <t>TR 23.725</t>
    </r>
  </si>
  <si>
    <r>
      <rPr>
        <sz val="10"/>
        <color rgb="FFFF0000"/>
        <rFont val="宋体"/>
        <charset val="134"/>
      </rPr>
      <t>3GPP/</t>
    </r>
    <r>
      <rPr>
        <sz val="10"/>
        <rFont val="宋体"/>
        <charset val="134"/>
      </rPr>
      <t>TR 26.939</t>
    </r>
  </si>
  <si>
    <r>
      <rPr>
        <sz val="10"/>
        <color rgb="FFFF0000"/>
        <rFont val="宋体"/>
        <charset val="134"/>
      </rPr>
      <t>3GPP/</t>
    </r>
    <r>
      <rPr>
        <sz val="10"/>
        <rFont val="宋体"/>
        <charset val="134"/>
      </rPr>
      <t>TR 23.786</t>
    </r>
  </si>
  <si>
    <r>
      <rPr>
        <sz val="10"/>
        <color rgb="FFFF0000"/>
        <rFont val="宋体"/>
        <charset val="134"/>
      </rPr>
      <t>3GPP/</t>
    </r>
    <r>
      <rPr>
        <sz val="10"/>
        <rFont val="宋体"/>
        <charset val="134"/>
      </rPr>
      <t>TR 22.832</t>
    </r>
  </si>
  <si>
    <r>
      <rPr>
        <sz val="10"/>
        <color rgb="FFFF0000"/>
        <rFont val="宋体"/>
        <charset val="134"/>
      </rPr>
      <t>3GPP/</t>
    </r>
    <r>
      <rPr>
        <sz val="10"/>
        <rFont val="宋体"/>
        <charset val="134"/>
      </rPr>
      <t>TR 22.827</t>
    </r>
  </si>
  <si>
    <t>电测量数据交换DLMS/COSEM 组件 第31部分</t>
  </si>
  <si>
    <t>电测量数据交换DLMS/COSEM 组件 第53部分</t>
  </si>
  <si>
    <r>
      <rPr>
        <sz val="10"/>
        <rFont val="宋体"/>
        <charset val="134"/>
      </rPr>
      <t>深圳市卓越绩效管理促进会</t>
    </r>
    <r>
      <rPr>
        <sz val="10"/>
        <color rgb="FFFF0000"/>
        <rFont val="宋体"/>
        <charset val="134"/>
      </rPr>
      <t>（深圳标准认证联盟秘书处）</t>
    </r>
  </si>
  <si>
    <t>占比</t>
  </si>
  <si>
    <t>中科三维成型技术（深圳）有限公司、深圳市虹彩新材料科技有限公司</t>
  </si>
  <si>
    <t>深圳市裕富照明有限公司、深圳市计量质量检测研究院、旭宇光电（深圳）股份有限公司</t>
  </si>
  <si>
    <t>深圳一电航空技术有限公司、深圳市科比特航空科技有限公司</t>
  </si>
  <si>
    <t>深圳赛西信息技术有限公司、中兴通讯股份有限公司</t>
  </si>
  <si>
    <t>深圳市中润水工业技术发展有限公司、深圳慧欣环境技术有限公司</t>
  </si>
  <si>
    <t>深圳市装饰行业协会、深圳金粤幕墙装饰工程有限公司、深圳市科源建设集团有限公司</t>
  </si>
  <si>
    <t>深圳市新南山控股（集团）股份有限公司、深圳市建筑科学研究院股份有限公司、深圳市标准技术研究院</t>
  </si>
  <si>
    <t>深圳市泰坦时钟表科技有限公司、深圳市飞亚达科技发展有限公司</t>
  </si>
  <si>
    <t>深圳市科彩印务有限公司、深圳市绍永福印刷有限公司、深圳市森广源实业发展有限公司</t>
  </si>
  <si>
    <t>深圳市泰坦时钟表科技有限公司、深圳市泰坦时钟表科技有限公司、深圳市雷诺表业有限公司、天王电子（深圳）有限公司</t>
  </si>
  <si>
    <t>深圳华大基因科技有限公司、深圳基因产学研资联盟</t>
  </si>
  <si>
    <t>深圳市科彩印务有限公司、深圳市森广源实业发展有限公司</t>
  </si>
  <si>
    <t>深圳一电科技有限公司、深圳市科比特航空科技有限公司</t>
  </si>
  <si>
    <t>深圳市科彩印务有限公司、深圳劲嘉集团股份有限公司、深圳市裕同包装科技股份有限公司</t>
  </si>
  <si>
    <t>深圳市中原科技有限公司、深圳市印刷行业协会</t>
  </si>
  <si>
    <t>深圳市飞亚达科技发展有限公司、天王电子（深圳）有限公司</t>
  </si>
  <si>
    <t>深圳汇洁集团股份有限公司、丽晶维珍妮内衣（深圳）有限公司</t>
  </si>
  <si>
    <t>深圳市嘉达节能环保科技有限公司、深圳市标准技术研究院</t>
  </si>
  <si>
    <t>深圳市华保科技有限公司、深圳准诺检测有限公司</t>
  </si>
  <si>
    <t>深圳市鑫旺杰节能环保科技有限公司</t>
  </si>
  <si>
    <t>飞亚达（集团）股份有限公司、天王电子（深圳）有限公司、深圳市雷诺表业有限公司、深圳市雷诺表业有限公司</t>
  </si>
  <si>
    <t>深装总建设集团股份有限公司、深建工程集团有限公司、深圳市建艺装饰集团股份有限公司、深圳市建筑装饰（集团）有限公司</t>
  </si>
  <si>
    <t>深圳市雷诺表业有限公司、天王电子（深圳）有限公司、依波精品（深圳）有限公司</t>
  </si>
  <si>
    <t>深圳市泰坦时钟表科技有限公司、深圳市雷诺表业有限公司</t>
  </si>
  <si>
    <t>深圳市泰坦时钟表科技有限公司、深圳市飞亚达科技发展有限公司、天王电子（深圳）有限公司、依波精品（深圳）有限公司</t>
  </si>
  <si>
    <t>深圳市先通网信息科技有限公司、深圳市维爱希电子科技有限公司</t>
  </si>
  <si>
    <t>深圳市泰坦时钟表科技有限公司、深圳市飞亚达精密科技有限公司</t>
  </si>
  <si>
    <t>按重点、一般测算</t>
  </si>
  <si>
    <t>设重点1一般0.6系数</t>
  </si>
  <si>
    <t>按7591.271折算</t>
  </si>
  <si>
    <t>按系列标准测算</t>
  </si>
  <si>
    <t>按总盘子测算</t>
  </si>
  <si>
    <t>合计</t>
  </si>
  <si>
    <t>测算步骤</t>
  </si>
  <si>
    <t>1、按国际、国家、行业、地方、团体标准，制定、修订类别，设定资助上限。</t>
  </si>
  <si>
    <t>2、按重点资助、一般资助设定系数1、0.6</t>
  </si>
  <si>
    <t>3、计算出820项资助总额17153万。</t>
  </si>
  <si>
    <t>4、按系列标准计算几分之几，再计算出资助总额。(14176.9803万）</t>
  </si>
  <si>
    <t>5、按总盘子10000万，减去标准奖450万，减去第一批标准活动类1958.729万，剩7591.271万。</t>
  </si>
  <si>
    <t>6、按7591.271/（资助总额）设定折算系数。</t>
  </si>
  <si>
    <t>7、计算出820项，单个项目资助额度，总和应该为7591.271万。</t>
  </si>
  <si>
    <t>8、有多个单位共同参与的项目，按协议分配、系数分配，进行分配。</t>
  </si>
  <si>
    <t>9、统计各个单位有无超出500万资助额度，有的话，再次对该单位的项目进行折算。</t>
  </si>
  <si>
    <t>10、对所有单位超出500万的折算额度，对其余项目进行平均分配。</t>
  </si>
  <si>
    <t>附件2</t>
  </si>
  <si>
    <t>深圳标准领域2019年度专项资金拟资助奖励标准制定修订类项目清单</t>
  </si>
  <si>
    <t>项目类别</t>
  </si>
  <si>
    <t>项目单位</t>
  </si>
  <si>
    <t>拟资助奖励金额（单位：元）</t>
  </si>
  <si>
    <t xml:space="preserve">  </t>
  </si>
  <si>
    <t>3GPP/TS 23.287</t>
  </si>
  <si>
    <t>3GPP/TS 23.502</t>
  </si>
  <si>
    <t>3GPP/TS 23.288</t>
  </si>
  <si>
    <t>3GPP/TS 22.186</t>
  </si>
  <si>
    <t>3GPP/TS 23.682</t>
  </si>
  <si>
    <t>3GPP/TR 22.842</t>
  </si>
  <si>
    <t>3GPP/TR 23.725</t>
  </si>
  <si>
    <t>3GPP/TR 26.939</t>
  </si>
  <si>
    <t>3GPP/TR 23.786</t>
  </si>
  <si>
    <t>3GPP/TR 22.832</t>
  </si>
  <si>
    <t>3GPP/TR 22.827</t>
  </si>
  <si>
    <t>NB/T 42104.1~4-2016</t>
  </si>
  <si>
    <t>备注：  序号重复，是因为同一个项目多个单位申报的情况，为方便计算拆开，序号和项目编号保持不变。</t>
  </si>
  <si>
    <t>申报公司</t>
  </si>
  <si>
    <t>资助金额按公司汇总</t>
  </si>
</sst>
</file>

<file path=xl/styles.xml><?xml version="1.0" encoding="utf-8"?>
<styleSheet xmlns="http://schemas.openxmlformats.org/spreadsheetml/2006/main">
  <numFmts count="7">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00_ "/>
    <numFmt numFmtId="177" formatCode="yyyy&quot;年&quot;m&quot;月&quot;d&quot;日&quot;;@"/>
    <numFmt numFmtId="178" formatCode="0.00_);[Red]\(0.00\)"/>
  </numFmts>
  <fonts count="36">
    <font>
      <sz val="11"/>
      <color theme="1"/>
      <name val="宋体"/>
      <charset val="134"/>
      <scheme val="minor"/>
    </font>
    <font>
      <sz val="10"/>
      <color theme="1"/>
      <name val="宋体"/>
      <charset val="134"/>
      <scheme val="minor"/>
    </font>
    <font>
      <sz val="11"/>
      <name val="黑体"/>
      <charset val="134"/>
    </font>
    <font>
      <sz val="11"/>
      <name val="宋体"/>
      <charset val="134"/>
      <scheme val="minor"/>
    </font>
    <font>
      <b/>
      <sz val="20"/>
      <name val="宋体"/>
      <charset val="134"/>
      <scheme val="minor"/>
    </font>
    <font>
      <b/>
      <sz val="10"/>
      <name val="宋体"/>
      <charset val="134"/>
    </font>
    <font>
      <sz val="10"/>
      <name val="宋体"/>
      <charset val="134"/>
    </font>
    <font>
      <sz val="10"/>
      <name val="宋体"/>
      <charset val="134"/>
      <scheme val="minor"/>
    </font>
    <font>
      <sz val="10"/>
      <name val="Arial"/>
      <charset val="134"/>
    </font>
    <font>
      <b/>
      <sz val="10"/>
      <color theme="1"/>
      <name val="宋体"/>
      <charset val="134"/>
      <scheme val="minor"/>
    </font>
    <font>
      <b/>
      <sz val="14"/>
      <color theme="1"/>
      <name val="宋体"/>
      <charset val="134"/>
      <scheme val="minor"/>
    </font>
    <font>
      <b/>
      <sz val="10"/>
      <color indexed="8"/>
      <name val="宋体"/>
      <charset val="134"/>
    </font>
    <font>
      <sz val="10"/>
      <color indexed="8"/>
      <name val="宋体"/>
      <charset val="134"/>
    </font>
    <font>
      <sz val="10"/>
      <color rgb="FFFF0000"/>
      <name val="宋体"/>
      <charset val="134"/>
    </font>
    <font>
      <b/>
      <sz val="10"/>
      <color theme="1"/>
      <name val="宋体"/>
      <charset val="134"/>
    </font>
    <font>
      <sz val="10"/>
      <color theme="1"/>
      <name val="宋体"/>
      <charset val="134"/>
    </font>
    <font>
      <sz val="12"/>
      <color indexed="8"/>
      <name val="宋体"/>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006100"/>
      <name val="宋体"/>
      <charset val="0"/>
      <scheme val="minor"/>
    </font>
  </fonts>
  <fills count="49">
    <fill>
      <patternFill patternType="none"/>
    </fill>
    <fill>
      <patternFill patternType="gray125"/>
    </fill>
    <fill>
      <patternFill patternType="solid">
        <fgColor theme="7" tint="0.599993896298105"/>
        <bgColor indexed="64"/>
      </patternFill>
    </fill>
    <fill>
      <patternFill patternType="solid">
        <fgColor rgb="FF92D050"/>
        <bgColor indexed="64"/>
      </patternFill>
    </fill>
    <fill>
      <patternFill patternType="solid">
        <fgColor theme="3" tint="0.799890133365886"/>
        <bgColor indexed="64"/>
      </patternFill>
    </fill>
    <fill>
      <patternFill patternType="solid">
        <fgColor theme="9" tint="0.799890133365886"/>
        <bgColor indexed="64"/>
      </patternFill>
    </fill>
    <fill>
      <patternFill patternType="solid">
        <fgColor theme="9"/>
        <bgColor indexed="64"/>
      </patternFill>
    </fill>
    <fill>
      <patternFill patternType="solid">
        <fgColor rgb="FF00B0F0"/>
        <bgColor indexed="64"/>
      </patternFill>
    </fill>
    <fill>
      <patternFill patternType="solid">
        <fgColor theme="5" tint="0.799890133365886"/>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5"/>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7" tint="0.799890133365886"/>
        <bgColor indexed="64"/>
      </patternFill>
    </fill>
    <fill>
      <patternFill patternType="solid">
        <fgColor theme="2"/>
        <bgColor indexed="64"/>
      </patternFill>
    </fill>
    <fill>
      <patternFill patternType="solid">
        <fgColor theme="3" tint="0.399884029663991"/>
        <bgColor indexed="64"/>
      </patternFill>
    </fill>
    <fill>
      <patternFill patternType="solid">
        <fgColor theme="8" tint="0.799890133365886"/>
        <bgColor indexed="64"/>
      </patternFill>
    </fill>
    <fill>
      <patternFill patternType="solid">
        <fgColor theme="6" tint="0.799890133365886"/>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17" fillId="35" borderId="0" applyNumberFormat="0" applyBorder="0" applyAlignment="0" applyProtection="0">
      <alignment vertical="center"/>
    </xf>
    <xf numFmtId="0" fontId="27" fillId="31"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13" borderId="0" applyNumberFormat="0" applyBorder="0" applyAlignment="0" applyProtection="0">
      <alignment vertical="center"/>
    </xf>
    <xf numFmtId="0" fontId="21" fillId="23" borderId="0" applyNumberFormat="0" applyBorder="0" applyAlignment="0" applyProtection="0">
      <alignment vertical="center"/>
    </xf>
    <xf numFmtId="43" fontId="0" fillId="0" borderId="0" applyFont="0" applyFill="0" applyBorder="0" applyAlignment="0" applyProtection="0">
      <alignment vertical="center"/>
    </xf>
    <xf numFmtId="0" fontId="25" fillId="38"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44" borderId="14" applyNumberFormat="0" applyFont="0" applyAlignment="0" applyProtection="0">
      <alignment vertical="center"/>
    </xf>
    <xf numFmtId="0" fontId="25" fillId="30" borderId="0" applyNumberFormat="0" applyBorder="0" applyAlignment="0" applyProtection="0">
      <alignment vertical="center"/>
    </xf>
    <xf numFmtId="0" fontId="19"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4" fillId="0" borderId="8" applyNumberFormat="0" applyFill="0" applyAlignment="0" applyProtection="0">
      <alignment vertical="center"/>
    </xf>
    <xf numFmtId="0" fontId="23" fillId="0" borderId="8" applyNumberFormat="0" applyFill="0" applyAlignment="0" applyProtection="0">
      <alignment vertical="center"/>
    </xf>
    <xf numFmtId="0" fontId="25" fillId="37" borderId="0" applyNumberFormat="0" applyBorder="0" applyAlignment="0" applyProtection="0">
      <alignment vertical="center"/>
    </xf>
    <xf numFmtId="0" fontId="19" fillId="0" borderId="12" applyNumberFormat="0" applyFill="0" applyAlignment="0" applyProtection="0">
      <alignment vertical="center"/>
    </xf>
    <xf numFmtId="0" fontId="25" fillId="29" borderId="0" applyNumberFormat="0" applyBorder="0" applyAlignment="0" applyProtection="0">
      <alignment vertical="center"/>
    </xf>
    <xf numFmtId="0" fontId="33" fillId="34" borderId="13" applyNumberFormat="0" applyAlignment="0" applyProtection="0">
      <alignment vertical="center"/>
    </xf>
    <xf numFmtId="0" fontId="28" fillId="34" borderId="9" applyNumberFormat="0" applyAlignment="0" applyProtection="0">
      <alignment vertical="center"/>
    </xf>
    <xf numFmtId="0" fontId="22" fillId="26" borderId="7" applyNumberFormat="0" applyAlignment="0" applyProtection="0">
      <alignment vertical="center"/>
    </xf>
    <xf numFmtId="0" fontId="17" fillId="48" borderId="0" applyNumberFormat="0" applyBorder="0" applyAlignment="0" applyProtection="0">
      <alignment vertical="center"/>
    </xf>
    <xf numFmtId="0" fontId="25" fillId="40" borderId="0" applyNumberFormat="0" applyBorder="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5" fillId="47" borderId="0" applyNumberFormat="0" applyBorder="0" applyAlignment="0" applyProtection="0">
      <alignment vertical="center"/>
    </xf>
    <xf numFmtId="0" fontId="26" fillId="28" borderId="0" applyNumberFormat="0" applyBorder="0" applyAlignment="0" applyProtection="0">
      <alignment vertical="center"/>
    </xf>
    <xf numFmtId="0" fontId="17" fillId="33" borderId="0" applyNumberFormat="0" applyBorder="0" applyAlignment="0" applyProtection="0">
      <alignment vertical="center"/>
    </xf>
    <xf numFmtId="0" fontId="25" fillId="43" borderId="0" applyNumberFormat="0" applyBorder="0" applyAlignment="0" applyProtection="0">
      <alignment vertical="center"/>
    </xf>
    <xf numFmtId="0" fontId="17" fillId="32" borderId="0" applyNumberFormat="0" applyBorder="0" applyAlignment="0" applyProtection="0">
      <alignment vertical="center"/>
    </xf>
    <xf numFmtId="0" fontId="17" fillId="25" borderId="0" applyNumberFormat="0" applyBorder="0" applyAlignment="0" applyProtection="0">
      <alignment vertical="center"/>
    </xf>
    <xf numFmtId="0" fontId="17" fillId="46" borderId="0" applyNumberFormat="0" applyBorder="0" applyAlignment="0" applyProtection="0">
      <alignment vertical="center"/>
    </xf>
    <xf numFmtId="0" fontId="17" fillId="22" borderId="0" applyNumberFormat="0" applyBorder="0" applyAlignment="0" applyProtection="0">
      <alignment vertical="center"/>
    </xf>
    <xf numFmtId="0" fontId="25" fillId="42" borderId="0" applyNumberFormat="0" applyBorder="0" applyAlignment="0" applyProtection="0">
      <alignment vertical="center"/>
    </xf>
    <xf numFmtId="0" fontId="25" fillId="39" borderId="0" applyNumberFormat="0" applyBorder="0" applyAlignment="0" applyProtection="0">
      <alignment vertical="center"/>
    </xf>
    <xf numFmtId="0" fontId="17" fillId="45" borderId="0" applyNumberFormat="0" applyBorder="0" applyAlignment="0" applyProtection="0">
      <alignment vertical="center"/>
    </xf>
    <xf numFmtId="0" fontId="17" fillId="2" borderId="0" applyNumberFormat="0" applyBorder="0" applyAlignment="0" applyProtection="0">
      <alignment vertical="center"/>
    </xf>
    <xf numFmtId="0" fontId="25" fillId="41" borderId="0" applyNumberFormat="0" applyBorder="0" applyAlignment="0" applyProtection="0">
      <alignment vertical="center"/>
    </xf>
    <xf numFmtId="0" fontId="17" fillId="24" borderId="0" applyNumberFormat="0" applyBorder="0" applyAlignment="0" applyProtection="0">
      <alignment vertical="center"/>
    </xf>
    <xf numFmtId="0" fontId="25" fillId="36" borderId="0" applyNumberFormat="0" applyBorder="0" applyAlignment="0" applyProtection="0">
      <alignment vertical="center"/>
    </xf>
    <xf numFmtId="0" fontId="25" fillId="6" borderId="0" applyNumberFormat="0" applyBorder="0" applyAlignment="0" applyProtection="0">
      <alignment vertical="center"/>
    </xf>
    <xf numFmtId="0" fontId="17" fillId="21" borderId="0" applyNumberFormat="0" applyBorder="0" applyAlignment="0" applyProtection="0">
      <alignment vertical="center"/>
    </xf>
    <xf numFmtId="0" fontId="25" fillId="27" borderId="0" applyNumberFormat="0" applyBorder="0" applyAlignment="0" applyProtection="0">
      <alignment vertical="center"/>
    </xf>
  </cellStyleXfs>
  <cellXfs count="122">
    <xf numFmtId="0" fontId="0" fillId="0" borderId="0" xfId="0">
      <alignment vertical="center"/>
    </xf>
    <xf numFmtId="0" fontId="1" fillId="0" borderId="1" xfId="0" applyFont="1" applyBorder="1">
      <alignment vertical="center"/>
    </xf>
    <xf numFmtId="0" fontId="1" fillId="0" borderId="1" xfId="0" applyFont="1" applyBorder="1" applyAlignment="1">
      <alignment horizontal="center" vertical="center"/>
    </xf>
    <xf numFmtId="0" fontId="0" fillId="0" borderId="0" xfId="0" applyFill="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center"/>
    </xf>
    <xf numFmtId="0" fontId="3" fillId="0" borderId="0" xfId="0" applyFont="1" applyFill="1" applyAlignment="1">
      <alignment horizontal="center" vertical="center"/>
    </xf>
    <xf numFmtId="0" fontId="3" fillId="0" borderId="0" xfId="0" applyFont="1" applyAlignment="1">
      <alignment horizontal="center" vertical="center"/>
    </xf>
    <xf numFmtId="0" fontId="4" fillId="0" borderId="0" xfId="0" applyFont="1" applyFill="1" applyAlignment="1">
      <alignment horizontal="center" vertical="center"/>
    </xf>
    <xf numFmtId="0"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0" xfId="0" applyNumberFormat="1" applyFont="1" applyFill="1" applyAlignment="1">
      <alignment horizontal="center" vertical="center" wrapText="1"/>
    </xf>
    <xf numFmtId="0" fontId="0" fillId="0" borderId="0" xfId="0" applyFill="1" applyBorder="1" applyAlignment="1">
      <alignment horizontal="center" vertical="center"/>
    </xf>
    <xf numFmtId="0" fontId="1" fillId="0" borderId="0" xfId="0"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0" fillId="3" borderId="0" xfId="0" applyFill="1" applyAlignment="1">
      <alignment horizontal="center" vertical="center"/>
    </xf>
    <xf numFmtId="0" fontId="0" fillId="4" borderId="0" xfId="0" applyFill="1" applyAlignment="1">
      <alignment horizontal="center" vertical="center"/>
    </xf>
    <xf numFmtId="0" fontId="0" fillId="5" borderId="0" xfId="0" applyFill="1" applyAlignment="1">
      <alignment horizontal="center" vertical="center"/>
    </xf>
    <xf numFmtId="0" fontId="10" fillId="0" borderId="0" xfId="0" applyFont="1" applyAlignment="1">
      <alignment horizontal="center" vertical="center"/>
    </xf>
    <xf numFmtId="0" fontId="11" fillId="4" borderId="1" xfId="0" applyNumberFormat="1" applyFont="1" applyFill="1" applyBorder="1" applyAlignment="1">
      <alignment horizontal="center" vertical="center" wrapText="1"/>
    </xf>
    <xf numFmtId="0" fontId="11" fillId="4" borderId="4" xfId="0" applyNumberFormat="1" applyFont="1" applyFill="1" applyBorder="1" applyAlignment="1">
      <alignment horizontal="center" vertical="center" wrapText="1"/>
    </xf>
    <xf numFmtId="0" fontId="12" fillId="4" borderId="1" xfId="0" applyNumberFormat="1" applyFont="1" applyFill="1" applyBorder="1" applyAlignment="1">
      <alignment horizontal="center" vertical="center" wrapText="1"/>
    </xf>
    <xf numFmtId="177" fontId="12" fillId="4"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6" fillId="6"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6" fillId="8" borderId="1" xfId="0" applyNumberFormat="1" applyFont="1" applyFill="1" applyBorder="1" applyAlignment="1">
      <alignment horizontal="center" vertical="center" wrapText="1"/>
    </xf>
    <xf numFmtId="0" fontId="6" fillId="5" borderId="1" xfId="0" applyNumberFormat="1" applyFont="1" applyFill="1" applyBorder="1" applyAlignment="1">
      <alignment horizontal="center" vertical="center" wrapText="1"/>
    </xf>
    <xf numFmtId="0" fontId="13" fillId="7" borderId="1" xfId="0" applyNumberFormat="1" applyFont="1" applyFill="1" applyBorder="1" applyAlignment="1">
      <alignment horizontal="center" vertical="center" wrapText="1"/>
    </xf>
    <xf numFmtId="0" fontId="6" fillId="9" borderId="1" xfId="0" applyNumberFormat="1" applyFont="1" applyFill="1" applyBorder="1" applyAlignment="1">
      <alignment horizontal="center" vertical="center" wrapText="1"/>
    </xf>
    <xf numFmtId="0" fontId="13" fillId="10" borderId="1" xfId="0" applyNumberFormat="1" applyFont="1" applyFill="1" applyBorder="1" applyAlignment="1">
      <alignment horizontal="center" vertical="center" wrapText="1"/>
    </xf>
    <xf numFmtId="0" fontId="6" fillId="10" borderId="1" xfId="0" applyNumberFormat="1"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0" borderId="1" xfId="0" applyFont="1" applyBorder="1" applyAlignment="1">
      <alignment horizontal="center" vertical="center"/>
    </xf>
    <xf numFmtId="176" fontId="0" fillId="0" borderId="1" xfId="0" applyNumberFormat="1" applyFont="1" applyBorder="1" applyAlignment="1">
      <alignment horizontal="center" vertical="center"/>
    </xf>
    <xf numFmtId="176" fontId="0" fillId="1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vertical="center"/>
    </xf>
    <xf numFmtId="0" fontId="0" fillId="0" borderId="0" xfId="0" applyAlignment="1">
      <alignment horizontal="center" vertical="center" wrapText="1"/>
    </xf>
    <xf numFmtId="0" fontId="6" fillId="11"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6" fillId="3" borderId="1" xfId="0" applyNumberFormat="1" applyFont="1" applyFill="1" applyBorder="1" applyAlignment="1">
      <alignment horizontal="center" vertical="center" wrapText="1"/>
    </xf>
    <xf numFmtId="0" fontId="6" fillId="3" borderId="4" xfId="0" applyNumberFormat="1" applyFont="1" applyFill="1" applyBorder="1" applyAlignment="1">
      <alignment horizontal="center" vertical="center" wrapText="1"/>
    </xf>
    <xf numFmtId="0" fontId="12" fillId="4" borderId="4" xfId="0" applyNumberFormat="1" applyFont="1" applyFill="1" applyBorder="1" applyAlignment="1">
      <alignment horizontal="center" vertical="center" wrapText="1"/>
    </xf>
    <xf numFmtId="0" fontId="12" fillId="4" borderId="5" xfId="0" applyNumberFormat="1" applyFont="1" applyFill="1" applyBorder="1" applyAlignment="1">
      <alignment horizontal="center" vertical="center" wrapText="1"/>
    </xf>
    <xf numFmtId="0" fontId="6" fillId="4" borderId="1" xfId="0" applyNumberFormat="1" applyFont="1" applyFill="1" applyBorder="1" applyAlignment="1">
      <alignment horizontal="center" vertical="center" wrapText="1"/>
    </xf>
    <xf numFmtId="0" fontId="0" fillId="4" borderId="1" xfId="0" applyFont="1" applyFill="1" applyBorder="1" applyAlignment="1">
      <alignment horizontal="center" vertical="center"/>
    </xf>
    <xf numFmtId="0" fontId="12" fillId="5" borderId="1" xfId="0" applyNumberFormat="1" applyFont="1" applyFill="1" applyBorder="1" applyAlignment="1">
      <alignment horizontal="center" vertical="center" wrapText="1"/>
    </xf>
    <xf numFmtId="0" fontId="6" fillId="5" borderId="4" xfId="0" applyNumberFormat="1" applyFont="1" applyFill="1" applyBorder="1" applyAlignment="1">
      <alignment horizontal="center" vertical="center" wrapText="1"/>
    </xf>
    <xf numFmtId="0" fontId="6" fillId="12" borderId="1" xfId="0" applyNumberFormat="1" applyFont="1" applyFill="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xf>
    <xf numFmtId="0" fontId="0" fillId="0" borderId="0" xfId="0" applyBorder="1" applyAlignment="1">
      <alignment horizontal="center" vertical="center"/>
    </xf>
    <xf numFmtId="0" fontId="1" fillId="0" borderId="6" xfId="0" applyFont="1" applyBorder="1" applyAlignment="1">
      <alignment horizontal="center" vertical="center" wrapText="1"/>
    </xf>
    <xf numFmtId="0" fontId="0" fillId="10" borderId="1" xfId="0" applyFill="1" applyBorder="1" applyAlignment="1">
      <alignment horizontal="left" vertical="center"/>
    </xf>
    <xf numFmtId="0" fontId="0" fillId="0" borderId="0" xfId="0" applyAlignment="1">
      <alignment vertical="center"/>
    </xf>
    <xf numFmtId="0" fontId="0" fillId="0" borderId="0" xfId="0" applyFill="1">
      <alignment vertical="center"/>
    </xf>
    <xf numFmtId="0" fontId="0" fillId="4" borderId="0" xfId="0" applyFill="1">
      <alignment vertical="center"/>
    </xf>
    <xf numFmtId="0" fontId="0" fillId="2" borderId="0" xfId="0" applyFill="1">
      <alignment vertical="center"/>
    </xf>
    <xf numFmtId="0" fontId="0" fillId="5" borderId="0" xfId="0" applyFill="1">
      <alignment vertical="center"/>
    </xf>
    <xf numFmtId="0" fontId="10" fillId="0" borderId="0" xfId="0" applyFont="1" applyBorder="1" applyAlignment="1">
      <alignment vertical="center"/>
    </xf>
    <xf numFmtId="177" fontId="11" fillId="4" borderId="1" xfId="0" applyNumberFormat="1" applyFont="1" applyFill="1" applyBorder="1" applyAlignment="1">
      <alignment horizontal="center" vertical="center" wrapText="1"/>
    </xf>
    <xf numFmtId="0" fontId="0" fillId="0" borderId="0" xfId="0" applyAlignment="1">
      <alignment vertical="center" wrapText="1"/>
    </xf>
    <xf numFmtId="0" fontId="6" fillId="13" borderId="1" xfId="0" applyNumberFormat="1" applyFont="1" applyFill="1" applyBorder="1" applyAlignment="1">
      <alignment horizontal="center" vertical="center" wrapText="1"/>
    </xf>
    <xf numFmtId="0" fontId="6" fillId="14" borderId="1" xfId="0" applyNumberFormat="1" applyFont="1" applyFill="1" applyBorder="1" applyAlignment="1">
      <alignment horizontal="center" vertical="center" wrapText="1"/>
    </xf>
    <xf numFmtId="0" fontId="6" fillId="15" borderId="1" xfId="0" applyNumberFormat="1" applyFont="1" applyFill="1" applyBorder="1" applyAlignment="1">
      <alignment horizontal="center" vertical="center" wrapText="1"/>
    </xf>
    <xf numFmtId="0" fontId="6" fillId="4" borderId="5"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6" fillId="16" borderId="1" xfId="0" applyNumberFormat="1"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6" fillId="9"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6" fillId="4" borderId="3"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12" fillId="9" borderId="1" xfId="0" applyNumberFormat="1" applyFont="1" applyFill="1" applyBorder="1" applyAlignment="1">
      <alignment horizontal="center" vertical="center" wrapText="1"/>
    </xf>
    <xf numFmtId="0" fontId="6" fillId="17" borderId="1"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18" borderId="1" xfId="0" applyNumberFormat="1" applyFont="1" applyFill="1" applyBorder="1" applyAlignment="1">
      <alignment horizontal="center" vertical="center" wrapText="1"/>
    </xf>
    <xf numFmtId="0" fontId="6" fillId="19" borderId="1" xfId="0" applyNumberFormat="1" applyFont="1" applyFill="1" applyBorder="1" applyAlignment="1">
      <alignment horizontal="center" vertical="center" wrapText="1"/>
    </xf>
    <xf numFmtId="0" fontId="1" fillId="0" borderId="4" xfId="0" applyFont="1" applyBorder="1" applyAlignment="1">
      <alignment vertical="center"/>
    </xf>
    <xf numFmtId="0" fontId="1" fillId="0" borderId="5" xfId="0" applyFont="1" applyBorder="1" applyAlignment="1">
      <alignment vertical="center" wrapText="1"/>
    </xf>
    <xf numFmtId="0" fontId="1" fillId="0" borderId="6" xfId="0" applyFont="1" applyBorder="1" applyAlignment="1">
      <alignment vertical="center" wrapText="1"/>
    </xf>
    <xf numFmtId="0" fontId="12" fillId="2" borderId="1" xfId="0"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0" fontId="6" fillId="20" borderId="1" xfId="0" applyNumberFormat="1" applyFont="1" applyFill="1" applyBorder="1" applyAlignment="1">
      <alignment horizontal="center" vertical="center" wrapText="1"/>
    </xf>
    <xf numFmtId="0" fontId="10" fillId="0" borderId="0" xfId="0" applyFont="1" applyFill="1" applyBorder="1" applyAlignment="1">
      <alignment vertical="center"/>
    </xf>
    <xf numFmtId="0" fontId="12" fillId="4" borderId="6" xfId="0" applyNumberFormat="1" applyFont="1" applyFill="1" applyBorder="1" applyAlignment="1">
      <alignment horizontal="center" vertical="center" wrapText="1"/>
    </xf>
    <xf numFmtId="0" fontId="6" fillId="4" borderId="2" xfId="0" applyNumberFormat="1" applyFont="1" applyFill="1" applyBorder="1" applyAlignment="1">
      <alignment horizontal="center" vertical="center" wrapText="1"/>
    </xf>
    <xf numFmtId="0" fontId="0" fillId="20" borderId="0" xfId="0" applyFill="1" applyAlignment="1">
      <alignment horizontal="center" vertical="center"/>
    </xf>
    <xf numFmtId="0" fontId="0" fillId="4" borderId="1" xfId="0" applyFill="1" applyBorder="1" applyAlignment="1">
      <alignment horizontal="center" vertical="center"/>
    </xf>
    <xf numFmtId="0" fontId="0" fillId="4" borderId="1" xfId="0" applyFill="1" applyBorder="1">
      <alignment vertical="center"/>
    </xf>
    <xf numFmtId="0" fontId="0" fillId="0" borderId="2" xfId="0" applyBorder="1" applyAlignment="1">
      <alignment horizontal="center" vertical="center"/>
    </xf>
    <xf numFmtId="0" fontId="0" fillId="0" borderId="3" xfId="0" applyBorder="1" applyAlignment="1">
      <alignment horizontal="center" vertical="center"/>
    </xf>
    <xf numFmtId="177" fontId="6" fillId="5" borderId="1" xfId="0" applyNumberFormat="1" applyFont="1" applyFill="1" applyBorder="1" applyAlignment="1">
      <alignment horizontal="center" vertical="center" wrapText="1"/>
    </xf>
    <xf numFmtId="0" fontId="1" fillId="0" borderId="5" xfId="0" applyFont="1" applyFill="1" applyBorder="1" applyAlignment="1">
      <alignment vertical="center" wrapText="1"/>
    </xf>
    <xf numFmtId="0" fontId="11" fillId="4" borderId="1" xfId="0" applyNumberFormat="1" applyFont="1" applyFill="1" applyBorder="1" applyAlignment="1">
      <alignment horizontal="center" vertical="center"/>
    </xf>
    <xf numFmtId="0" fontId="14" fillId="4" borderId="1" xfId="0" applyNumberFormat="1" applyFont="1" applyFill="1" applyBorder="1" applyAlignment="1">
      <alignment horizontal="center" vertical="center"/>
    </xf>
    <xf numFmtId="0" fontId="12"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4" fillId="4" borderId="1" xfId="0" applyNumberFormat="1" applyFont="1" applyFill="1" applyBorder="1" applyAlignment="1">
      <alignment horizontal="center" vertical="center" wrapText="1"/>
    </xf>
    <xf numFmtId="0" fontId="15" fillId="0" borderId="1" xfId="0" applyFont="1" applyBorder="1" applyAlignment="1">
      <alignment horizontal="center" vertical="center"/>
    </xf>
    <xf numFmtId="0" fontId="16" fillId="0" borderId="0" xfId="0" applyNumberFormat="1" applyFont="1" applyFill="1" applyBorder="1" applyAlignment="1">
      <alignment wrapText="1"/>
    </xf>
    <xf numFmtId="0" fontId="0" fillId="0" borderId="1" xfId="0" applyBorder="1">
      <alignment vertical="center"/>
    </xf>
    <xf numFmtId="0" fontId="16" fillId="0" borderId="1" xfId="0" applyNumberFormat="1" applyFont="1" applyFill="1" applyBorder="1" applyAlignment="1">
      <alignment wrapText="1"/>
    </xf>
    <xf numFmtId="0" fontId="12" fillId="9" borderId="1" xfId="0" applyNumberFormat="1" applyFont="1" applyFill="1" applyBorder="1" applyAlignment="1">
      <alignment horizontal="center"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3" fillId="19" borderId="1"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700;&#38754;&#25991;&#20214;\&#65288;&#24179;&#23433;&#65289;2019&#36164;&#37329;&#30003;&#25253;&#34920;&#26684;20190515\&#36716;&#21457;_%20&#26631;&#20934;&#39046;&#22495;&#22870;&#26597;&#37325;&#35268;&#21017;&#30830;&#35748;\20200326&#26631;&#20934;&#20462;&#35746;&#29983;&#20135;&#25968;&#25454;&#20462;&#259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700;&#38754;&#25991;&#20214;\2020&#24180;&#19987;&#39033;&#36164;&#37329;&#19987;&#23478;&#35780;&#23457;&#20250;\2019&#24180;&#24230;&#19987;&#39033;&#36164;&#37329;&#30003;&#25253;&#28165;&#21333;%20-%20202004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原始"/>
      <sheetName val="匹配"/>
    </sheetNames>
    <sheetDataSet>
      <sheetData sheetId="0"/>
      <sheetData sheetId="1">
        <row r="1">
          <cell r="A1" t="str">
            <v>流水号</v>
          </cell>
          <cell r="B1" t="str">
            <v>名称</v>
          </cell>
          <cell r="C1" t="str">
            <v>标准名称</v>
          </cell>
          <cell r="D1" t="str">
            <v>标准编号</v>
          </cell>
          <cell r="E1" t="str">
            <v>是否系列标准</v>
          </cell>
          <cell r="F1" t="str">
            <v>系列标准数量</v>
          </cell>
          <cell r="G1" t="str">
            <v>申报单位排名</v>
          </cell>
          <cell r="H1" t="str">
            <v>有无其他深圳参与单位</v>
          </cell>
          <cell r="I1" t="str">
            <v>单位排名1</v>
          </cell>
          <cell r="J1" t="str">
            <v>申报资助奖励金额分配比例1</v>
          </cell>
          <cell r="K1" t="str">
            <v>单位名称1</v>
          </cell>
          <cell r="L1" t="str">
            <v>单位排名2</v>
          </cell>
          <cell r="M1" t="str">
            <v>申报资助奖励金额分配比例2</v>
          </cell>
          <cell r="N1" t="str">
            <v>单位名称2</v>
          </cell>
          <cell r="O1" t="str">
            <v>单位排名3</v>
          </cell>
          <cell r="P1" t="str">
            <v>申报资助奖励金额分配比例3</v>
          </cell>
          <cell r="Q1" t="str">
            <v>单位名称3</v>
          </cell>
          <cell r="R1" t="str">
            <v>单位排名4</v>
          </cell>
          <cell r="S1" t="str">
            <v>申报资助奖励金额分配比例4</v>
          </cell>
          <cell r="T1" t="str">
            <v>单位名称4</v>
          </cell>
          <cell r="U1" t="str">
            <v>单位排名5</v>
          </cell>
          <cell r="V1" t="str">
            <v>申报资助奖励金额分配比例5</v>
          </cell>
          <cell r="W1" t="str">
            <v>单位名称5</v>
          </cell>
          <cell r="X1" t="str">
            <v>单位排名6</v>
          </cell>
          <cell r="Y1" t="str">
            <v>申报资助奖励金额分配比例6</v>
          </cell>
          <cell r="Z1" t="str">
            <v>单位名称6</v>
          </cell>
          <cell r="AA1" t="str">
            <v>单位排名7</v>
          </cell>
          <cell r="AB1" t="str">
            <v>申报资助奖励金额分配比例7</v>
          </cell>
          <cell r="AC1" t="str">
            <v>单位名称7</v>
          </cell>
          <cell r="AD1" t="str">
            <v>单位排名8</v>
          </cell>
          <cell r="AE1" t="str">
            <v>申报资助奖励金额分配比例8</v>
          </cell>
          <cell r="AF1" t="str">
            <v>单位名称8</v>
          </cell>
        </row>
        <row r="2">
          <cell r="A2" t="str">
            <v>zxzj20191115000263</v>
          </cell>
          <cell r="B2" t="str">
            <v>深圳市标准技术研究院</v>
          </cell>
          <cell r="C2" t="str">
            <v>产品质量安全风险预警分级导则</v>
          </cell>
          <cell r="D2" t="str">
            <v>GB/T 35253-2017</v>
          </cell>
          <cell r="E2" t="str">
            <v>否</v>
          </cell>
          <cell r="F2">
            <v>0</v>
          </cell>
          <cell r="G2">
            <v>2</v>
          </cell>
          <cell r="H2" t="str">
            <v>无</v>
          </cell>
          <cell r="I2">
            <v>1</v>
          </cell>
          <cell r="J2">
            <v>100</v>
          </cell>
          <cell r="K2" t="str">
            <v>深圳市标准技术研究院</v>
          </cell>
          <cell r="L2">
            <v>0</v>
          </cell>
          <cell r="M2">
            <v>0</v>
          </cell>
        </row>
        <row r="2">
          <cell r="O2">
            <v>0</v>
          </cell>
          <cell r="P2">
            <v>0</v>
          </cell>
        </row>
        <row r="2">
          <cell r="R2">
            <v>0</v>
          </cell>
          <cell r="S2">
            <v>0</v>
          </cell>
        </row>
        <row r="2">
          <cell r="U2">
            <v>0</v>
          </cell>
          <cell r="V2">
            <v>0</v>
          </cell>
        </row>
        <row r="2">
          <cell r="X2">
            <v>0</v>
          </cell>
          <cell r="Y2">
            <v>0</v>
          </cell>
        </row>
        <row r="2">
          <cell r="AA2">
            <v>0</v>
          </cell>
          <cell r="AB2">
            <v>0</v>
          </cell>
        </row>
        <row r="2">
          <cell r="AD2">
            <v>0</v>
          </cell>
          <cell r="AE2">
            <v>0</v>
          </cell>
        </row>
        <row r="3">
          <cell r="A3" t="str">
            <v>zxzj20191115000328</v>
          </cell>
          <cell r="B3" t="str">
            <v>深圳市高分子行业协会</v>
          </cell>
          <cell r="C3" t="str">
            <v>低压排污、排水用高性能硬聚氯乙烯管材</v>
          </cell>
          <cell r="D3" t="str">
            <v>SZDB/Z 239-2017</v>
          </cell>
          <cell r="E3" t="str">
            <v>否</v>
          </cell>
          <cell r="F3">
            <v>0</v>
          </cell>
          <cell r="G3">
            <v>1</v>
          </cell>
          <cell r="H3" t="str">
            <v>有</v>
          </cell>
          <cell r="I3">
            <v>1</v>
          </cell>
          <cell r="J3">
            <v>60</v>
          </cell>
          <cell r="K3" t="str">
            <v>深圳市高分子行业协会</v>
          </cell>
          <cell r="L3">
            <v>3</v>
          </cell>
          <cell r="M3">
            <v>40</v>
          </cell>
          <cell r="N3" t="str">
            <v>深圳市标准技术研究院</v>
          </cell>
          <cell r="O3">
            <v>0</v>
          </cell>
          <cell r="P3">
            <v>0</v>
          </cell>
        </row>
        <row r="3">
          <cell r="R3">
            <v>0</v>
          </cell>
          <cell r="S3">
            <v>0</v>
          </cell>
        </row>
        <row r="3">
          <cell r="U3">
            <v>0</v>
          </cell>
          <cell r="V3">
            <v>0</v>
          </cell>
        </row>
        <row r="3">
          <cell r="X3">
            <v>0</v>
          </cell>
          <cell r="Y3">
            <v>0</v>
          </cell>
        </row>
        <row r="3">
          <cell r="AA3">
            <v>0</v>
          </cell>
          <cell r="AB3">
            <v>0</v>
          </cell>
        </row>
        <row r="3">
          <cell r="AD3">
            <v>0</v>
          </cell>
          <cell r="AE3">
            <v>0</v>
          </cell>
        </row>
        <row r="4">
          <cell r="A4" t="str">
            <v>zxzj20191112000004</v>
          </cell>
          <cell r="B4" t="str">
            <v>深圳市标准技术研究院</v>
          </cell>
          <cell r="C4" t="str">
            <v>公园基础术语</v>
          </cell>
          <cell r="D4" t="str">
            <v>SZDB/Z 260-2017</v>
          </cell>
          <cell r="E4" t="str">
            <v>否</v>
          </cell>
          <cell r="F4">
            <v>0</v>
          </cell>
          <cell r="G4">
            <v>2</v>
          </cell>
          <cell r="H4" t="str">
            <v>无</v>
          </cell>
          <cell r="I4">
            <v>2</v>
          </cell>
          <cell r="J4">
            <v>100</v>
          </cell>
          <cell r="K4" t="str">
            <v>深圳市标准技术研究院</v>
          </cell>
          <cell r="L4">
            <v>0</v>
          </cell>
          <cell r="M4">
            <v>0</v>
          </cell>
        </row>
        <row r="4">
          <cell r="O4">
            <v>0</v>
          </cell>
          <cell r="P4">
            <v>0</v>
          </cell>
        </row>
        <row r="4">
          <cell r="R4">
            <v>0</v>
          </cell>
          <cell r="S4">
            <v>0</v>
          </cell>
        </row>
        <row r="4">
          <cell r="U4">
            <v>0</v>
          </cell>
          <cell r="V4">
            <v>0</v>
          </cell>
        </row>
        <row r="4">
          <cell r="X4">
            <v>0</v>
          </cell>
          <cell r="Y4">
            <v>0</v>
          </cell>
        </row>
        <row r="4">
          <cell r="AA4">
            <v>0</v>
          </cell>
          <cell r="AB4">
            <v>0</v>
          </cell>
        </row>
        <row r="4">
          <cell r="AD4">
            <v>0</v>
          </cell>
          <cell r="AE4">
            <v>0</v>
          </cell>
        </row>
        <row r="5">
          <cell r="A5" t="str">
            <v>zxzj20191116000096</v>
          </cell>
          <cell r="B5" t="str">
            <v>深圳领威科技有限公司</v>
          </cell>
          <cell r="C5" t="str">
            <v>压铸机熔炉 技术条件</v>
          </cell>
          <cell r="D5" t="str">
            <v>JB/T 13238-2017</v>
          </cell>
          <cell r="E5" t="str">
            <v>否</v>
          </cell>
          <cell r="F5">
            <v>0</v>
          </cell>
          <cell r="G5">
            <v>1</v>
          </cell>
          <cell r="H5" t="str">
            <v>有</v>
          </cell>
          <cell r="I5">
            <v>1</v>
          </cell>
          <cell r="J5">
            <v>60</v>
          </cell>
          <cell r="K5" t="str">
            <v>深圳领威科技有限公司</v>
          </cell>
          <cell r="L5">
            <v>4</v>
          </cell>
          <cell r="M5">
            <v>40</v>
          </cell>
          <cell r="N5" t="str">
            <v>深圳市鼎正鑫科技有限公司</v>
          </cell>
          <cell r="O5">
            <v>0</v>
          </cell>
          <cell r="P5">
            <v>0</v>
          </cell>
        </row>
        <row r="5">
          <cell r="R5">
            <v>0</v>
          </cell>
          <cell r="S5">
            <v>0</v>
          </cell>
        </row>
        <row r="5">
          <cell r="U5">
            <v>0</v>
          </cell>
          <cell r="V5">
            <v>0</v>
          </cell>
        </row>
        <row r="5">
          <cell r="X5">
            <v>0</v>
          </cell>
          <cell r="Y5">
            <v>0</v>
          </cell>
        </row>
        <row r="5">
          <cell r="AA5">
            <v>0</v>
          </cell>
          <cell r="AB5">
            <v>0</v>
          </cell>
        </row>
        <row r="5">
          <cell r="AD5">
            <v>0</v>
          </cell>
          <cell r="AE5">
            <v>0</v>
          </cell>
        </row>
        <row r="6">
          <cell r="A6" t="str">
            <v>zxzj20191114000135</v>
          </cell>
          <cell r="B6" t="str">
            <v>深圳市鑫嘉坡国际货运代理有限公司</v>
          </cell>
          <cell r="C6" t="str">
            <v>农产品基本信息描述  坚果类</v>
          </cell>
          <cell r="D6" t="str">
            <v>GB/T 37111 -2018</v>
          </cell>
          <cell r="E6" t="str">
            <v>否</v>
          </cell>
          <cell r="F6">
            <v>0</v>
          </cell>
          <cell r="G6">
            <v>2</v>
          </cell>
          <cell r="H6" t="str">
            <v>无</v>
          </cell>
          <cell r="I6">
            <v>2</v>
          </cell>
          <cell r="J6">
            <v>100</v>
          </cell>
          <cell r="K6" t="str">
            <v>深圳市鑫嘉坡国际货运代理有限公司</v>
          </cell>
          <cell r="L6">
            <v>0</v>
          </cell>
          <cell r="M6">
            <v>0</v>
          </cell>
        </row>
        <row r="6">
          <cell r="O6">
            <v>0</v>
          </cell>
          <cell r="P6">
            <v>0</v>
          </cell>
        </row>
        <row r="6">
          <cell r="R6">
            <v>0</v>
          </cell>
          <cell r="S6">
            <v>0</v>
          </cell>
        </row>
        <row r="6">
          <cell r="U6">
            <v>0</v>
          </cell>
          <cell r="V6">
            <v>0</v>
          </cell>
        </row>
        <row r="6">
          <cell r="X6">
            <v>0</v>
          </cell>
          <cell r="Y6">
            <v>0</v>
          </cell>
        </row>
        <row r="6">
          <cell r="AA6">
            <v>0</v>
          </cell>
          <cell r="AB6">
            <v>0</v>
          </cell>
        </row>
        <row r="6">
          <cell r="AD6">
            <v>0</v>
          </cell>
          <cell r="AE6">
            <v>0</v>
          </cell>
        </row>
        <row r="7">
          <cell r="A7" t="str">
            <v>zxzj20191116000041</v>
          </cell>
          <cell r="B7" t="str">
            <v>深圳市中润水工业技术发展有限公司</v>
          </cell>
          <cell r="C7" t="str">
            <v>湿法磷酸及磷肥生产中氟硅酸废液处理处置方法</v>
          </cell>
          <cell r="D7" t="str">
            <v>GB/T 38102-2019</v>
          </cell>
          <cell r="E7" t="str">
            <v>否</v>
          </cell>
          <cell r="F7">
            <v>0</v>
          </cell>
          <cell r="G7">
            <v>4</v>
          </cell>
          <cell r="H7" t="str">
            <v>有</v>
          </cell>
          <cell r="I7">
            <v>4</v>
          </cell>
          <cell r="J7">
            <v>52.63</v>
          </cell>
          <cell r="K7" t="str">
            <v>深圳市中润水工业技术发展有限公司</v>
          </cell>
          <cell r="L7">
            <v>5</v>
          </cell>
          <cell r="M7">
            <v>47.36</v>
          </cell>
          <cell r="N7" t="str">
            <v>深圳市长隆科技有限公司</v>
          </cell>
          <cell r="O7">
            <v>0</v>
          </cell>
          <cell r="P7">
            <v>0</v>
          </cell>
        </row>
        <row r="7">
          <cell r="R7">
            <v>0</v>
          </cell>
          <cell r="S7">
            <v>0</v>
          </cell>
        </row>
        <row r="7">
          <cell r="U7">
            <v>0</v>
          </cell>
          <cell r="V7">
            <v>0</v>
          </cell>
        </row>
        <row r="7">
          <cell r="X7">
            <v>0</v>
          </cell>
          <cell r="Y7">
            <v>0</v>
          </cell>
        </row>
        <row r="7">
          <cell r="AA7">
            <v>0</v>
          </cell>
          <cell r="AB7">
            <v>0</v>
          </cell>
        </row>
        <row r="7">
          <cell r="AD7">
            <v>0</v>
          </cell>
          <cell r="AE7">
            <v>0</v>
          </cell>
        </row>
        <row r="8">
          <cell r="A8" t="str">
            <v>zxzj20191115000202</v>
          </cell>
          <cell r="B8" t="str">
            <v>深圳市标准技术研究院</v>
          </cell>
          <cell r="C8" t="str">
            <v>全国主要产品分类 产品类别核心元数据 第3部分：照明产品</v>
          </cell>
          <cell r="D8" t="str">
            <v>GB∕T 37600.3-2018</v>
          </cell>
          <cell r="E8" t="str">
            <v>是</v>
          </cell>
          <cell r="F8">
            <v>13</v>
          </cell>
          <cell r="G8">
            <v>1</v>
          </cell>
          <cell r="H8" t="str">
            <v>有</v>
          </cell>
          <cell r="I8">
            <v>1</v>
          </cell>
          <cell r="J8">
            <v>39.68</v>
          </cell>
          <cell r="K8" t="str">
            <v>深圳市标准技术研究院</v>
          </cell>
          <cell r="L8">
            <v>2</v>
          </cell>
          <cell r="M8">
            <v>31.74</v>
          </cell>
          <cell r="N8" t="str">
            <v>深圳市裕富照明有限公司</v>
          </cell>
          <cell r="O8">
            <v>4</v>
          </cell>
          <cell r="P8">
            <v>15.87</v>
          </cell>
          <cell r="Q8" t="str">
            <v>深圳市计量质量检测研究院</v>
          </cell>
          <cell r="R8">
            <v>6</v>
          </cell>
          <cell r="S8">
            <v>12.69</v>
          </cell>
          <cell r="T8" t="str">
            <v>旭宇光电（深圳）股份有限公司</v>
          </cell>
          <cell r="U8">
            <v>0</v>
          </cell>
          <cell r="V8">
            <v>0</v>
          </cell>
        </row>
        <row r="8">
          <cell r="X8">
            <v>0</v>
          </cell>
          <cell r="Y8">
            <v>0</v>
          </cell>
        </row>
        <row r="8">
          <cell r="AA8">
            <v>0</v>
          </cell>
          <cell r="AB8">
            <v>0</v>
          </cell>
        </row>
        <row r="8">
          <cell r="AD8">
            <v>0</v>
          </cell>
          <cell r="AE8">
            <v>0</v>
          </cell>
        </row>
        <row r="9">
          <cell r="A9" t="str">
            <v>zxzj20191115000021</v>
          </cell>
          <cell r="B9" t="str">
            <v>深圳市检验检疫科学研究院</v>
          </cell>
          <cell r="C9" t="str">
            <v>大豆茎褐腐病菌检疫鉴定方法</v>
          </cell>
          <cell r="D9" t="str">
            <v>GB/T 35338-2017</v>
          </cell>
          <cell r="E9" t="str">
            <v>否</v>
          </cell>
          <cell r="F9">
            <v>0</v>
          </cell>
          <cell r="G9">
            <v>1</v>
          </cell>
          <cell r="H9" t="str">
            <v>无</v>
          </cell>
          <cell r="I9">
            <v>1</v>
          </cell>
          <cell r="J9">
            <v>100</v>
          </cell>
          <cell r="K9" t="str">
            <v>深圳市检验检疫科学研究院</v>
          </cell>
          <cell r="L9">
            <v>0</v>
          </cell>
          <cell r="M9">
            <v>0</v>
          </cell>
        </row>
        <row r="9">
          <cell r="O9">
            <v>0</v>
          </cell>
          <cell r="P9">
            <v>0</v>
          </cell>
        </row>
        <row r="9">
          <cell r="R9">
            <v>0</v>
          </cell>
          <cell r="S9">
            <v>0</v>
          </cell>
        </row>
        <row r="9">
          <cell r="U9">
            <v>0</v>
          </cell>
          <cell r="V9">
            <v>0</v>
          </cell>
        </row>
        <row r="9">
          <cell r="X9">
            <v>0</v>
          </cell>
          <cell r="Y9">
            <v>0</v>
          </cell>
        </row>
        <row r="9">
          <cell r="AA9">
            <v>0</v>
          </cell>
          <cell r="AB9">
            <v>0</v>
          </cell>
        </row>
        <row r="9">
          <cell r="AD9">
            <v>0</v>
          </cell>
          <cell r="AE9">
            <v>0</v>
          </cell>
        </row>
        <row r="10">
          <cell r="A10" t="str">
            <v>zxzj20191115000269</v>
          </cell>
          <cell r="B10" t="str">
            <v>深圳市环境监测协会</v>
          </cell>
          <cell r="C10" t="str">
            <v>饮食业油烟排放控制规范</v>
          </cell>
          <cell r="D10" t="str">
            <v>SZDB/Z 254-2017</v>
          </cell>
          <cell r="E10" t="str">
            <v>否</v>
          </cell>
          <cell r="F10">
            <v>0</v>
          </cell>
          <cell r="G10">
            <v>1</v>
          </cell>
          <cell r="H10" t="str">
            <v>有</v>
          </cell>
          <cell r="I10">
            <v>1</v>
          </cell>
          <cell r="J10">
            <v>100</v>
          </cell>
          <cell r="K10" t="str">
            <v>深圳市环境监测协会</v>
          </cell>
          <cell r="L10">
            <v>2</v>
          </cell>
          <cell r="M10">
            <v>0</v>
          </cell>
          <cell r="N10" t="str">
            <v>深圳市环境监测中心站</v>
          </cell>
          <cell r="O10">
            <v>0</v>
          </cell>
          <cell r="P10">
            <v>0</v>
          </cell>
        </row>
        <row r="10">
          <cell r="R10">
            <v>0</v>
          </cell>
          <cell r="S10">
            <v>0</v>
          </cell>
        </row>
        <row r="10">
          <cell r="U10">
            <v>0</v>
          </cell>
          <cell r="V10">
            <v>0</v>
          </cell>
        </row>
        <row r="10">
          <cell r="X10">
            <v>0</v>
          </cell>
          <cell r="Y10">
            <v>0</v>
          </cell>
        </row>
        <row r="10">
          <cell r="AA10">
            <v>0</v>
          </cell>
          <cell r="AB10">
            <v>0</v>
          </cell>
        </row>
        <row r="10">
          <cell r="AD10">
            <v>0</v>
          </cell>
          <cell r="AE10">
            <v>0</v>
          </cell>
        </row>
        <row r="11">
          <cell r="A11" t="str">
            <v>zxzj20191112000018</v>
          </cell>
          <cell r="B11" t="str">
            <v>深圳市芭田生态工程股份有限公司</v>
          </cell>
          <cell r="C11" t="str">
            <v>农业生产资料供应服务 农资配送服务质量要求</v>
          </cell>
          <cell r="D11" t="str">
            <v>GB/T 37680-2019</v>
          </cell>
          <cell r="E11" t="str">
            <v>否</v>
          </cell>
          <cell r="F11">
            <v>0</v>
          </cell>
          <cell r="G11">
            <v>8</v>
          </cell>
          <cell r="H11" t="str">
            <v>无</v>
          </cell>
          <cell r="I11">
            <v>8</v>
          </cell>
          <cell r="J11">
            <v>100</v>
          </cell>
          <cell r="K11" t="str">
            <v>深圳市芭田生态工程股份有限公司</v>
          </cell>
          <cell r="L11">
            <v>0</v>
          </cell>
          <cell r="M11">
            <v>0</v>
          </cell>
        </row>
        <row r="11">
          <cell r="O11">
            <v>0</v>
          </cell>
          <cell r="P11">
            <v>0</v>
          </cell>
        </row>
        <row r="11">
          <cell r="R11">
            <v>0</v>
          </cell>
          <cell r="S11">
            <v>0</v>
          </cell>
        </row>
        <row r="11">
          <cell r="U11">
            <v>0</v>
          </cell>
          <cell r="V11">
            <v>0</v>
          </cell>
        </row>
        <row r="11">
          <cell r="X11">
            <v>0</v>
          </cell>
          <cell r="Y11">
            <v>0</v>
          </cell>
        </row>
        <row r="11">
          <cell r="AA11">
            <v>0</v>
          </cell>
          <cell r="AB11">
            <v>0</v>
          </cell>
        </row>
        <row r="11">
          <cell r="AD11">
            <v>0</v>
          </cell>
          <cell r="AE11">
            <v>0</v>
          </cell>
        </row>
        <row r="12">
          <cell r="A12" t="str">
            <v>zxzj20191115000296</v>
          </cell>
          <cell r="B12" t="str">
            <v>深圳市光辉电器实业有限公司</v>
          </cell>
          <cell r="C12" t="str">
            <v>通过计算进行低压成套开关设备和控制设备温升验证的一种方法</v>
          </cell>
          <cell r="D12" t="str">
            <v>GB/T 24276-2017</v>
          </cell>
          <cell r="E12" t="str">
            <v>否</v>
          </cell>
          <cell r="F12">
            <v>0</v>
          </cell>
          <cell r="G12">
            <v>7</v>
          </cell>
          <cell r="H12" t="str">
            <v>无</v>
          </cell>
          <cell r="I12">
            <v>7</v>
          </cell>
          <cell r="J12">
            <v>100</v>
          </cell>
          <cell r="K12" t="str">
            <v>深圳市光辉电器实业有限公司</v>
          </cell>
          <cell r="L12">
            <v>0</v>
          </cell>
          <cell r="M12">
            <v>0</v>
          </cell>
        </row>
        <row r="12">
          <cell r="O12">
            <v>0</v>
          </cell>
          <cell r="P12">
            <v>0</v>
          </cell>
        </row>
        <row r="12">
          <cell r="R12">
            <v>0</v>
          </cell>
          <cell r="S12">
            <v>0</v>
          </cell>
        </row>
        <row r="12">
          <cell r="U12">
            <v>0</v>
          </cell>
          <cell r="V12">
            <v>0</v>
          </cell>
        </row>
        <row r="12">
          <cell r="X12">
            <v>0</v>
          </cell>
          <cell r="Y12">
            <v>0</v>
          </cell>
        </row>
        <row r="12">
          <cell r="AA12">
            <v>0</v>
          </cell>
          <cell r="AB12">
            <v>0</v>
          </cell>
        </row>
        <row r="12">
          <cell r="AD12">
            <v>0</v>
          </cell>
          <cell r="AE12">
            <v>0</v>
          </cell>
        </row>
        <row r="13">
          <cell r="A13" t="str">
            <v>zxzj20191117000066</v>
          </cell>
          <cell r="B13" t="str">
            <v>深圳领威科技有限公司</v>
          </cell>
          <cell r="C13" t="str">
            <v>压铸单元 性能检测方法</v>
          </cell>
          <cell r="D13" t="str">
            <v>GB/T 37365-2019</v>
          </cell>
          <cell r="E13" t="str">
            <v>否</v>
          </cell>
          <cell r="F13">
            <v>0</v>
          </cell>
          <cell r="G13">
            <v>2</v>
          </cell>
          <cell r="H13" t="str">
            <v>无</v>
          </cell>
          <cell r="I13">
            <v>2</v>
          </cell>
          <cell r="J13">
            <v>100</v>
          </cell>
          <cell r="K13" t="str">
            <v>深圳领威科技有限公司</v>
          </cell>
          <cell r="L13">
            <v>0</v>
          </cell>
          <cell r="M13">
            <v>0</v>
          </cell>
        </row>
        <row r="13">
          <cell r="O13">
            <v>0</v>
          </cell>
          <cell r="P13">
            <v>0</v>
          </cell>
        </row>
        <row r="13">
          <cell r="R13">
            <v>0</v>
          </cell>
          <cell r="S13">
            <v>0</v>
          </cell>
        </row>
        <row r="13">
          <cell r="U13">
            <v>0</v>
          </cell>
          <cell r="V13">
            <v>0</v>
          </cell>
        </row>
        <row r="13">
          <cell r="X13">
            <v>0</v>
          </cell>
          <cell r="Y13">
            <v>0</v>
          </cell>
        </row>
        <row r="13">
          <cell r="AA13">
            <v>0</v>
          </cell>
          <cell r="AB13">
            <v>0</v>
          </cell>
        </row>
        <row r="13">
          <cell r="AD13">
            <v>0</v>
          </cell>
          <cell r="AE13">
            <v>0</v>
          </cell>
        </row>
        <row r="14">
          <cell r="A14" t="str">
            <v>zxzj20191115000218</v>
          </cell>
          <cell r="B14" t="str">
            <v>深信服科技股份有限公司</v>
          </cell>
          <cell r="C14" t="str">
            <v>信息技术 云计算 平台即服务部署要求</v>
          </cell>
          <cell r="D14" t="str">
            <v>GB/T 37739-2019</v>
          </cell>
          <cell r="E14" t="str">
            <v>否</v>
          </cell>
          <cell r="F14">
            <v>0</v>
          </cell>
          <cell r="G14">
            <v>6</v>
          </cell>
          <cell r="H14" t="str">
            <v>有</v>
          </cell>
          <cell r="I14">
            <v>1</v>
          </cell>
          <cell r="J14">
            <v>75.75</v>
          </cell>
          <cell r="K14" t="str">
            <v>深圳市金蝶天燕中间件股份有限公司</v>
          </cell>
          <cell r="L14">
            <v>6</v>
          </cell>
          <cell r="M14">
            <v>24.24</v>
          </cell>
          <cell r="N14" t="str">
            <v>深信服科技股份有限公司</v>
          </cell>
          <cell r="O14">
            <v>0</v>
          </cell>
          <cell r="P14">
            <v>0</v>
          </cell>
        </row>
        <row r="14">
          <cell r="R14">
            <v>0</v>
          </cell>
          <cell r="S14">
            <v>0</v>
          </cell>
        </row>
        <row r="14">
          <cell r="U14">
            <v>0</v>
          </cell>
          <cell r="V14">
            <v>0</v>
          </cell>
        </row>
        <row r="14">
          <cell r="X14">
            <v>0</v>
          </cell>
          <cell r="Y14">
            <v>0</v>
          </cell>
        </row>
        <row r="14">
          <cell r="AA14">
            <v>0</v>
          </cell>
          <cell r="AB14">
            <v>0</v>
          </cell>
        </row>
        <row r="14">
          <cell r="AD14">
            <v>0</v>
          </cell>
          <cell r="AE14">
            <v>0</v>
          </cell>
        </row>
        <row r="15">
          <cell r="A15" t="str">
            <v>zxzj20191114000154</v>
          </cell>
          <cell r="B15" t="str">
            <v>深圳安科高技术股份有限公司</v>
          </cell>
          <cell r="C15" t="str">
            <v>数字化医用X射线设备自动曝光控制评价方法</v>
          </cell>
          <cell r="D15" t="str">
            <v>YY/T 1542-2017</v>
          </cell>
          <cell r="E15" t="str">
            <v>否</v>
          </cell>
          <cell r="F15">
            <v>0</v>
          </cell>
          <cell r="G15">
            <v>2</v>
          </cell>
          <cell r="H15" t="str">
            <v>无</v>
          </cell>
          <cell r="I15">
            <v>2</v>
          </cell>
          <cell r="J15">
            <v>100</v>
          </cell>
          <cell r="K15" t="str">
            <v>深圳安科高技术股份有限公司</v>
          </cell>
          <cell r="L15">
            <v>0</v>
          </cell>
          <cell r="M15">
            <v>0</v>
          </cell>
        </row>
        <row r="15">
          <cell r="O15">
            <v>0</v>
          </cell>
          <cell r="P15">
            <v>0</v>
          </cell>
        </row>
        <row r="15">
          <cell r="R15">
            <v>0</v>
          </cell>
          <cell r="S15">
            <v>0</v>
          </cell>
        </row>
        <row r="15">
          <cell r="U15">
            <v>0</v>
          </cell>
          <cell r="V15">
            <v>0</v>
          </cell>
        </row>
        <row r="15">
          <cell r="X15">
            <v>0</v>
          </cell>
          <cell r="Y15">
            <v>0</v>
          </cell>
        </row>
        <row r="15">
          <cell r="AA15">
            <v>0</v>
          </cell>
          <cell r="AB15">
            <v>0</v>
          </cell>
        </row>
        <row r="15">
          <cell r="AD15">
            <v>0</v>
          </cell>
          <cell r="AE15">
            <v>0</v>
          </cell>
        </row>
        <row r="16">
          <cell r="A16" t="str">
            <v>zxzj20191115000211</v>
          </cell>
          <cell r="B16" t="str">
            <v>深圳市印刷行业协会</v>
          </cell>
          <cell r="C16" t="str">
            <v>包装与环境 第1部分：通则</v>
          </cell>
          <cell r="D16" t="str">
            <v>GB/T 16716.1—2018</v>
          </cell>
          <cell r="E16" t="str">
            <v>是</v>
          </cell>
          <cell r="F16">
            <v>6</v>
          </cell>
          <cell r="G16">
            <v>7</v>
          </cell>
          <cell r="H16" t="str">
            <v>无</v>
          </cell>
          <cell r="I16">
            <v>7</v>
          </cell>
          <cell r="J16">
            <v>100</v>
          </cell>
          <cell r="K16" t="str">
            <v>深圳市印刷行业协会</v>
          </cell>
          <cell r="L16">
            <v>0</v>
          </cell>
          <cell r="M16">
            <v>0</v>
          </cell>
        </row>
        <row r="16">
          <cell r="O16">
            <v>0</v>
          </cell>
          <cell r="P16">
            <v>0</v>
          </cell>
        </row>
        <row r="16">
          <cell r="R16">
            <v>0</v>
          </cell>
          <cell r="S16">
            <v>0</v>
          </cell>
        </row>
        <row r="16">
          <cell r="U16">
            <v>0</v>
          </cell>
          <cell r="V16">
            <v>0</v>
          </cell>
        </row>
        <row r="16">
          <cell r="X16">
            <v>0</v>
          </cell>
          <cell r="Y16">
            <v>0</v>
          </cell>
        </row>
        <row r="16">
          <cell r="AA16">
            <v>0</v>
          </cell>
          <cell r="AB16">
            <v>0</v>
          </cell>
        </row>
        <row r="16">
          <cell r="AD16">
            <v>0</v>
          </cell>
          <cell r="AE16">
            <v>0</v>
          </cell>
        </row>
        <row r="17">
          <cell r="A17" t="str">
            <v>zxzj20191114000194</v>
          </cell>
          <cell r="B17" t="str">
            <v>深圳中雅机电实业有限公司</v>
          </cell>
          <cell r="C17" t="str">
            <v>声学 小型通风装置辐射的空气噪声和引起的结构振动的测量 第1部分：空气噪声测量</v>
          </cell>
          <cell r="D17" t="str">
            <v>GB/T 21231.1-2018</v>
          </cell>
          <cell r="E17" t="str">
            <v>是</v>
          </cell>
          <cell r="F17">
            <v>2</v>
          </cell>
          <cell r="G17">
            <v>2</v>
          </cell>
          <cell r="H17" t="str">
            <v>无</v>
          </cell>
          <cell r="I17">
            <v>2</v>
          </cell>
          <cell r="J17">
            <v>100</v>
          </cell>
          <cell r="K17" t="str">
            <v>深圳中雅机电实业有限公司</v>
          </cell>
          <cell r="L17">
            <v>0</v>
          </cell>
          <cell r="M17">
            <v>0</v>
          </cell>
        </row>
        <row r="17">
          <cell r="O17">
            <v>0</v>
          </cell>
          <cell r="P17">
            <v>0</v>
          </cell>
        </row>
        <row r="17">
          <cell r="R17">
            <v>0</v>
          </cell>
          <cell r="S17">
            <v>0</v>
          </cell>
        </row>
        <row r="17">
          <cell r="U17">
            <v>0</v>
          </cell>
          <cell r="V17">
            <v>0</v>
          </cell>
        </row>
        <row r="17">
          <cell r="X17">
            <v>0</v>
          </cell>
          <cell r="Y17">
            <v>0</v>
          </cell>
        </row>
        <row r="17">
          <cell r="AA17">
            <v>0</v>
          </cell>
          <cell r="AB17">
            <v>0</v>
          </cell>
        </row>
        <row r="17">
          <cell r="AD17">
            <v>0</v>
          </cell>
          <cell r="AE17">
            <v>0</v>
          </cell>
        </row>
        <row r="18">
          <cell r="A18" t="str">
            <v>zxzj20191114000225</v>
          </cell>
          <cell r="B18" t="str">
            <v>中广核工程有限公司</v>
          </cell>
          <cell r="C18" t="str">
            <v>压水堆核电厂反应堆保护系统调试技术导则</v>
          </cell>
          <cell r="D18" t="str">
            <v>NB/T 20467-2017</v>
          </cell>
          <cell r="E18" t="str">
            <v>否</v>
          </cell>
          <cell r="F18">
            <v>0</v>
          </cell>
          <cell r="G18">
            <v>1</v>
          </cell>
          <cell r="H18" t="str">
            <v>无</v>
          </cell>
          <cell r="I18">
            <v>1</v>
          </cell>
          <cell r="J18">
            <v>100</v>
          </cell>
          <cell r="K18" t="str">
            <v>中广核工程有限公司</v>
          </cell>
          <cell r="L18">
            <v>0</v>
          </cell>
          <cell r="M18">
            <v>0</v>
          </cell>
        </row>
        <row r="18">
          <cell r="O18">
            <v>0</v>
          </cell>
          <cell r="P18">
            <v>0</v>
          </cell>
        </row>
        <row r="18">
          <cell r="R18">
            <v>0</v>
          </cell>
          <cell r="S18">
            <v>0</v>
          </cell>
        </row>
        <row r="18">
          <cell r="U18">
            <v>0</v>
          </cell>
          <cell r="V18">
            <v>0</v>
          </cell>
        </row>
        <row r="18">
          <cell r="X18">
            <v>0</v>
          </cell>
          <cell r="Y18">
            <v>0</v>
          </cell>
        </row>
        <row r="18">
          <cell r="AA18">
            <v>0</v>
          </cell>
          <cell r="AB18">
            <v>0</v>
          </cell>
        </row>
        <row r="18">
          <cell r="AD18">
            <v>0</v>
          </cell>
          <cell r="AE18">
            <v>0</v>
          </cell>
        </row>
        <row r="19">
          <cell r="A19" t="str">
            <v>zxzj20191113000107</v>
          </cell>
          <cell r="B19" t="str">
            <v>深圳市深投环保科技有限公司</v>
          </cell>
          <cell r="C19" t="str">
            <v>含锡废液处理处置方法</v>
          </cell>
          <cell r="D19" t="str">
            <v>HG/T 5365-2018</v>
          </cell>
          <cell r="E19" t="str">
            <v>否</v>
          </cell>
          <cell r="F19">
            <v>0</v>
          </cell>
          <cell r="G19">
            <v>1</v>
          </cell>
          <cell r="H19" t="str">
            <v>有</v>
          </cell>
          <cell r="I19">
            <v>1</v>
          </cell>
          <cell r="J19">
            <v>75</v>
          </cell>
          <cell r="K19" t="str">
            <v>深圳市深投环保科技有限公司</v>
          </cell>
          <cell r="L19">
            <v>4</v>
          </cell>
          <cell r="M19">
            <v>25</v>
          </cell>
          <cell r="N19" t="str">
            <v>深圳慧欣环境技术有限公司</v>
          </cell>
          <cell r="O19">
            <v>0</v>
          </cell>
          <cell r="P19">
            <v>0</v>
          </cell>
        </row>
        <row r="19">
          <cell r="R19">
            <v>0</v>
          </cell>
          <cell r="S19">
            <v>0</v>
          </cell>
        </row>
        <row r="19">
          <cell r="U19">
            <v>0</v>
          </cell>
          <cell r="V19">
            <v>0</v>
          </cell>
        </row>
        <row r="19">
          <cell r="X19">
            <v>0</v>
          </cell>
          <cell r="Y19">
            <v>0</v>
          </cell>
        </row>
        <row r="19">
          <cell r="AA19">
            <v>0</v>
          </cell>
          <cell r="AB19">
            <v>0</v>
          </cell>
        </row>
        <row r="19">
          <cell r="AD19">
            <v>0</v>
          </cell>
          <cell r="AE19">
            <v>0</v>
          </cell>
        </row>
        <row r="20">
          <cell r="A20" t="str">
            <v>zxzj20191113000083</v>
          </cell>
          <cell r="B20" t="str">
            <v>深圳奥联信息安全技术有限公司</v>
          </cell>
          <cell r="C20" t="str">
            <v>信息安全技术 电子邮件系统安全技术要求</v>
          </cell>
          <cell r="D20" t="str">
            <v>GB/T 37002-2018</v>
          </cell>
          <cell r="E20" t="str">
            <v>否</v>
          </cell>
          <cell r="F20">
            <v>0</v>
          </cell>
          <cell r="G20">
            <v>3</v>
          </cell>
          <cell r="H20" t="str">
            <v>无</v>
          </cell>
          <cell r="I20">
            <v>3</v>
          </cell>
          <cell r="J20">
            <v>100</v>
          </cell>
          <cell r="K20" t="str">
            <v>深圳奥联信息安全技术有限公司</v>
          </cell>
          <cell r="L20">
            <v>0</v>
          </cell>
          <cell r="M20">
            <v>0</v>
          </cell>
        </row>
        <row r="20">
          <cell r="O20">
            <v>0</v>
          </cell>
          <cell r="P20">
            <v>0</v>
          </cell>
        </row>
        <row r="20">
          <cell r="R20">
            <v>0</v>
          </cell>
          <cell r="S20">
            <v>0</v>
          </cell>
        </row>
        <row r="20">
          <cell r="U20">
            <v>0</v>
          </cell>
          <cell r="V20">
            <v>0</v>
          </cell>
        </row>
        <row r="20">
          <cell r="X20">
            <v>0</v>
          </cell>
          <cell r="Y20">
            <v>0</v>
          </cell>
        </row>
        <row r="20">
          <cell r="AA20">
            <v>0</v>
          </cell>
          <cell r="AB20">
            <v>0</v>
          </cell>
        </row>
        <row r="20">
          <cell r="AD20">
            <v>0</v>
          </cell>
          <cell r="AE20">
            <v>0</v>
          </cell>
        </row>
        <row r="21">
          <cell r="A21" t="str">
            <v>zxzj20191108000252</v>
          </cell>
          <cell r="B21" t="str">
            <v>深圳市标准技术研究院</v>
          </cell>
          <cell r="C21" t="str">
            <v>物联网标识体系 Ecode的注册与管理</v>
          </cell>
          <cell r="D21" t="str">
            <v>GB/T 35422-2017</v>
          </cell>
          <cell r="E21" t="str">
            <v>否</v>
          </cell>
          <cell r="F21">
            <v>0</v>
          </cell>
          <cell r="G21">
            <v>2</v>
          </cell>
          <cell r="H21" t="str">
            <v>无</v>
          </cell>
          <cell r="I21">
            <v>2</v>
          </cell>
          <cell r="J21">
            <v>100</v>
          </cell>
          <cell r="K21" t="str">
            <v>深圳市标准技术研究院</v>
          </cell>
          <cell r="L21">
            <v>0</v>
          </cell>
          <cell r="M21">
            <v>0</v>
          </cell>
        </row>
        <row r="21">
          <cell r="O21">
            <v>0</v>
          </cell>
          <cell r="P21">
            <v>0</v>
          </cell>
        </row>
        <row r="21">
          <cell r="R21">
            <v>0</v>
          </cell>
          <cell r="S21">
            <v>0</v>
          </cell>
        </row>
        <row r="21">
          <cell r="U21">
            <v>0</v>
          </cell>
          <cell r="V21">
            <v>0</v>
          </cell>
        </row>
        <row r="21">
          <cell r="X21">
            <v>0</v>
          </cell>
          <cell r="Y21">
            <v>0</v>
          </cell>
        </row>
        <row r="21">
          <cell r="AA21">
            <v>0</v>
          </cell>
          <cell r="AB21">
            <v>0</v>
          </cell>
        </row>
        <row r="21">
          <cell r="AD21">
            <v>0</v>
          </cell>
          <cell r="AE21">
            <v>0</v>
          </cell>
        </row>
        <row r="22">
          <cell r="A22" t="str">
            <v>zxzj20191114000117</v>
          </cell>
          <cell r="B22" t="str">
            <v>中兴通讯股份有限公司</v>
          </cell>
          <cell r="C22" t="str">
            <v>未来网络（包括IMT-2020）中机器学习的架构</v>
          </cell>
          <cell r="D22" t="str">
            <v>Y.3172</v>
          </cell>
          <cell r="E22" t="str">
            <v>否</v>
          </cell>
          <cell r="F22">
            <v>0</v>
          </cell>
          <cell r="G22">
            <v>1</v>
          </cell>
          <cell r="H22" t="str">
            <v>无</v>
          </cell>
          <cell r="I22">
            <v>1</v>
          </cell>
          <cell r="J22">
            <v>100</v>
          </cell>
          <cell r="K22" t="str">
            <v>中兴通讯股份有限公司</v>
          </cell>
          <cell r="L22">
            <v>0</v>
          </cell>
          <cell r="M22">
            <v>0</v>
          </cell>
        </row>
        <row r="22">
          <cell r="O22">
            <v>0</v>
          </cell>
          <cell r="P22">
            <v>0</v>
          </cell>
        </row>
        <row r="22">
          <cell r="R22">
            <v>0</v>
          </cell>
          <cell r="S22">
            <v>0</v>
          </cell>
        </row>
        <row r="22">
          <cell r="U22">
            <v>0</v>
          </cell>
          <cell r="V22">
            <v>0</v>
          </cell>
        </row>
        <row r="22">
          <cell r="X22">
            <v>0</v>
          </cell>
          <cell r="Y22">
            <v>0</v>
          </cell>
        </row>
        <row r="22">
          <cell r="AA22">
            <v>0</v>
          </cell>
          <cell r="AB22">
            <v>0</v>
          </cell>
        </row>
        <row r="22">
          <cell r="AD22">
            <v>0</v>
          </cell>
          <cell r="AE22">
            <v>0</v>
          </cell>
        </row>
        <row r="23">
          <cell r="A23" t="str">
            <v>zxzj20191105000064</v>
          </cell>
          <cell r="B23" t="str">
            <v>深圳市中安测标准技术有限公司</v>
          </cell>
          <cell r="C23" t="str">
            <v>系统与软件工程 系统与软件质量要求和评价(SQuaRE) 第45部分：易恢复性的评价模块</v>
          </cell>
          <cell r="D23" t="str">
            <v>GB/T 25000.45-2018</v>
          </cell>
          <cell r="E23" t="str">
            <v>是</v>
          </cell>
          <cell r="F23">
            <v>21</v>
          </cell>
          <cell r="G23">
            <v>3</v>
          </cell>
          <cell r="H23" t="str">
            <v>无</v>
          </cell>
          <cell r="I23">
            <v>3</v>
          </cell>
          <cell r="J23">
            <v>100</v>
          </cell>
          <cell r="K23" t="str">
            <v>深圳市中安测标准技术有限公司</v>
          </cell>
          <cell r="L23">
            <v>0</v>
          </cell>
          <cell r="M23">
            <v>0</v>
          </cell>
        </row>
        <row r="23">
          <cell r="O23">
            <v>0</v>
          </cell>
          <cell r="P23">
            <v>0</v>
          </cell>
        </row>
        <row r="23">
          <cell r="R23">
            <v>0</v>
          </cell>
          <cell r="S23">
            <v>0</v>
          </cell>
        </row>
        <row r="23">
          <cell r="U23">
            <v>0</v>
          </cell>
          <cell r="V23">
            <v>0</v>
          </cell>
        </row>
        <row r="23">
          <cell r="X23">
            <v>0</v>
          </cell>
          <cell r="Y23">
            <v>0</v>
          </cell>
        </row>
        <row r="23">
          <cell r="AA23">
            <v>0</v>
          </cell>
          <cell r="AB23">
            <v>0</v>
          </cell>
        </row>
        <row r="23">
          <cell r="AD23">
            <v>0</v>
          </cell>
          <cell r="AE23">
            <v>0</v>
          </cell>
        </row>
        <row r="24">
          <cell r="A24" t="str">
            <v>zxzj20191116000133</v>
          </cell>
          <cell r="B24" t="str">
            <v>深圳准诺检测有限公司</v>
          </cell>
          <cell r="C24" t="str">
            <v>水处理剂 密度测定方法通则</v>
          </cell>
          <cell r="D24" t="str">
            <v>GB/T 22594-2018</v>
          </cell>
          <cell r="E24" t="str">
            <v>否</v>
          </cell>
          <cell r="F24">
            <v>0</v>
          </cell>
          <cell r="G24">
            <v>5</v>
          </cell>
          <cell r="H24" t="str">
            <v>无</v>
          </cell>
          <cell r="I24">
            <v>5</v>
          </cell>
          <cell r="J24">
            <v>100</v>
          </cell>
          <cell r="K24" t="str">
            <v>深圳准诺检测有限公司</v>
          </cell>
          <cell r="L24">
            <v>0</v>
          </cell>
          <cell r="M24">
            <v>0</v>
          </cell>
        </row>
        <row r="24">
          <cell r="O24">
            <v>0</v>
          </cell>
          <cell r="P24">
            <v>0</v>
          </cell>
        </row>
        <row r="24">
          <cell r="R24">
            <v>0</v>
          </cell>
          <cell r="S24">
            <v>0</v>
          </cell>
        </row>
        <row r="24">
          <cell r="U24">
            <v>0</v>
          </cell>
          <cell r="V24">
            <v>0</v>
          </cell>
        </row>
        <row r="24">
          <cell r="X24">
            <v>0</v>
          </cell>
          <cell r="Y24">
            <v>0</v>
          </cell>
        </row>
        <row r="24">
          <cell r="AA24">
            <v>0</v>
          </cell>
          <cell r="AB24">
            <v>0</v>
          </cell>
        </row>
        <row r="24">
          <cell r="AD24">
            <v>0</v>
          </cell>
          <cell r="AE24">
            <v>0</v>
          </cell>
        </row>
        <row r="25">
          <cell r="A25" t="str">
            <v>zxzj20191112000021</v>
          </cell>
          <cell r="B25" t="str">
            <v>深圳市标准技术研究院</v>
          </cell>
          <cell r="C25" t="str">
            <v>集装箱电子箱封编码与标识规范</v>
          </cell>
          <cell r="D25" t="str">
            <v>GB/T 37059-2018</v>
          </cell>
          <cell r="E25" t="str">
            <v>否</v>
          </cell>
          <cell r="F25">
            <v>0</v>
          </cell>
          <cell r="G25">
            <v>1</v>
          </cell>
          <cell r="H25" t="str">
            <v>有</v>
          </cell>
          <cell r="I25">
            <v>1</v>
          </cell>
          <cell r="J25">
            <v>50</v>
          </cell>
          <cell r="K25" t="str">
            <v>深圳市标准技术研究院</v>
          </cell>
          <cell r="L25">
            <v>4</v>
          </cell>
          <cell r="M25">
            <v>50</v>
          </cell>
          <cell r="N25" t="str">
            <v>深圳中集科技有限公司</v>
          </cell>
          <cell r="O25">
            <v>5</v>
          </cell>
          <cell r="P25">
            <v>0</v>
          </cell>
          <cell r="Q25" t="str">
            <v>中国国际海运集装箱（集团）股份有限公司</v>
          </cell>
          <cell r="R25">
            <v>8</v>
          </cell>
          <cell r="S25">
            <v>0</v>
          </cell>
          <cell r="T25" t="str">
            <v>深圳市远望谷信息技术股份有限公司</v>
          </cell>
          <cell r="U25">
            <v>0</v>
          </cell>
          <cell r="V25">
            <v>0</v>
          </cell>
        </row>
        <row r="25">
          <cell r="X25">
            <v>0</v>
          </cell>
          <cell r="Y25">
            <v>0</v>
          </cell>
        </row>
        <row r="25">
          <cell r="AA25">
            <v>0</v>
          </cell>
          <cell r="AB25">
            <v>0</v>
          </cell>
        </row>
        <row r="25">
          <cell r="AD25">
            <v>0</v>
          </cell>
          <cell r="AE25">
            <v>0</v>
          </cell>
        </row>
        <row r="26">
          <cell r="A26" t="str">
            <v>zxzj20191114000119</v>
          </cell>
          <cell r="B26" t="str">
            <v>深圳市兆新能源股份有限公司</v>
          </cell>
          <cell r="C26" t="str">
            <v>气雾漆</v>
          </cell>
          <cell r="D26" t="str">
            <v>BB/T 0047-2018</v>
          </cell>
          <cell r="E26" t="str">
            <v>否</v>
          </cell>
          <cell r="F26">
            <v>0</v>
          </cell>
          <cell r="G26">
            <v>1</v>
          </cell>
          <cell r="H26" t="str">
            <v>有</v>
          </cell>
          <cell r="I26">
            <v>1</v>
          </cell>
          <cell r="J26">
            <v>70</v>
          </cell>
          <cell r="K26" t="str">
            <v>深圳市兆新能源股份有限公司</v>
          </cell>
          <cell r="L26">
            <v>3</v>
          </cell>
          <cell r="M26">
            <v>30</v>
          </cell>
          <cell r="N26" t="str">
            <v>深圳市赛亚气雾剂有限公司</v>
          </cell>
          <cell r="O26">
            <v>0</v>
          </cell>
          <cell r="P26">
            <v>0</v>
          </cell>
        </row>
        <row r="26">
          <cell r="R26">
            <v>0</v>
          </cell>
          <cell r="S26">
            <v>0</v>
          </cell>
        </row>
        <row r="26">
          <cell r="U26">
            <v>0</v>
          </cell>
          <cell r="V26">
            <v>0</v>
          </cell>
        </row>
        <row r="26">
          <cell r="X26">
            <v>0</v>
          </cell>
          <cell r="Y26">
            <v>0</v>
          </cell>
        </row>
        <row r="26">
          <cell r="AA26">
            <v>0</v>
          </cell>
          <cell r="AB26">
            <v>0</v>
          </cell>
        </row>
        <row r="26">
          <cell r="AD26">
            <v>0</v>
          </cell>
          <cell r="AE26">
            <v>0</v>
          </cell>
        </row>
        <row r="27">
          <cell r="A27" t="str">
            <v>zxzj20191115000289</v>
          </cell>
          <cell r="B27" t="str">
            <v>安莉芳（中国）服装有限公司</v>
          </cell>
          <cell r="C27" t="str">
            <v>机织配饰品</v>
          </cell>
          <cell r="D27" t="str">
            <v>FZ/T 82006-2018</v>
          </cell>
          <cell r="E27" t="str">
            <v>否</v>
          </cell>
          <cell r="F27">
            <v>0</v>
          </cell>
          <cell r="G27">
            <v>3</v>
          </cell>
          <cell r="H27" t="str">
            <v>无</v>
          </cell>
          <cell r="I27">
            <v>3</v>
          </cell>
          <cell r="J27">
            <v>100</v>
          </cell>
          <cell r="K27" t="str">
            <v>安莉芳（中国）服装有限公司</v>
          </cell>
          <cell r="L27">
            <v>0</v>
          </cell>
          <cell r="M27">
            <v>0</v>
          </cell>
        </row>
        <row r="27">
          <cell r="O27">
            <v>0</v>
          </cell>
          <cell r="P27">
            <v>0</v>
          </cell>
        </row>
        <row r="27">
          <cell r="R27">
            <v>0</v>
          </cell>
          <cell r="S27">
            <v>0</v>
          </cell>
        </row>
        <row r="27">
          <cell r="U27">
            <v>0</v>
          </cell>
          <cell r="V27">
            <v>0</v>
          </cell>
        </row>
        <row r="27">
          <cell r="X27">
            <v>0</v>
          </cell>
          <cell r="Y27">
            <v>0</v>
          </cell>
        </row>
        <row r="27">
          <cell r="AA27">
            <v>0</v>
          </cell>
          <cell r="AB27">
            <v>0</v>
          </cell>
        </row>
        <row r="27">
          <cell r="AD27">
            <v>0</v>
          </cell>
          <cell r="AE27">
            <v>0</v>
          </cell>
        </row>
        <row r="28">
          <cell r="A28" t="str">
            <v>zxzj20191114000212</v>
          </cell>
          <cell r="B28" t="str">
            <v>飞亚达（集团）股份有限公司</v>
          </cell>
          <cell r="C28" t="str">
            <v>表用高碳钢带</v>
          </cell>
          <cell r="D28" t="str">
            <v>QB/T 5174-2017</v>
          </cell>
          <cell r="E28" t="str">
            <v>否</v>
          </cell>
          <cell r="F28">
            <v>0</v>
          </cell>
          <cell r="G28">
            <v>2</v>
          </cell>
          <cell r="H28" t="str">
            <v>无</v>
          </cell>
          <cell r="I28">
            <v>2</v>
          </cell>
          <cell r="J28">
            <v>100</v>
          </cell>
          <cell r="K28" t="str">
            <v>飞亚达（集团）股份有限公司</v>
          </cell>
          <cell r="L28">
            <v>0</v>
          </cell>
          <cell r="M28">
            <v>0</v>
          </cell>
        </row>
        <row r="28">
          <cell r="O28">
            <v>0</v>
          </cell>
          <cell r="P28">
            <v>0</v>
          </cell>
        </row>
        <row r="28">
          <cell r="R28">
            <v>0</v>
          </cell>
          <cell r="S28">
            <v>0</v>
          </cell>
        </row>
        <row r="28">
          <cell r="U28">
            <v>0</v>
          </cell>
          <cell r="V28">
            <v>0</v>
          </cell>
        </row>
        <row r="28">
          <cell r="X28">
            <v>0</v>
          </cell>
          <cell r="Y28">
            <v>0</v>
          </cell>
        </row>
        <row r="28">
          <cell r="AA28">
            <v>0</v>
          </cell>
          <cell r="AB28">
            <v>0</v>
          </cell>
        </row>
        <row r="28">
          <cell r="AD28">
            <v>0</v>
          </cell>
          <cell r="AE28">
            <v>0</v>
          </cell>
        </row>
        <row r="29">
          <cell r="A29" t="str">
            <v>zxzj20191113000191</v>
          </cell>
          <cell r="B29" t="str">
            <v>清华大学深圳国际研究生院</v>
          </cell>
          <cell r="C29" t="str">
            <v>跨境电子商务综合试验区单一窗口服务 第7部分：检验检疫风险预警</v>
          </cell>
          <cell r="D29" t="str">
            <v>SZDB/Z 304.7—2018</v>
          </cell>
          <cell r="E29" t="str">
            <v>是</v>
          </cell>
          <cell r="F29">
            <v>7</v>
          </cell>
          <cell r="G29">
            <v>2</v>
          </cell>
          <cell r="H29" t="str">
            <v>无</v>
          </cell>
          <cell r="I29">
            <v>2</v>
          </cell>
          <cell r="J29">
            <v>100</v>
          </cell>
          <cell r="K29" t="str">
            <v>清华大学深圳国际研究生院</v>
          </cell>
          <cell r="L29">
            <v>0</v>
          </cell>
          <cell r="M29">
            <v>0</v>
          </cell>
        </row>
        <row r="29">
          <cell r="O29">
            <v>0</v>
          </cell>
          <cell r="P29">
            <v>0</v>
          </cell>
        </row>
        <row r="29">
          <cell r="R29">
            <v>0</v>
          </cell>
          <cell r="S29">
            <v>0</v>
          </cell>
        </row>
        <row r="29">
          <cell r="U29">
            <v>0</v>
          </cell>
          <cell r="V29">
            <v>0</v>
          </cell>
        </row>
        <row r="29">
          <cell r="X29">
            <v>0</v>
          </cell>
          <cell r="Y29">
            <v>0</v>
          </cell>
        </row>
        <row r="29">
          <cell r="AA29">
            <v>0</v>
          </cell>
          <cell r="AB29">
            <v>0</v>
          </cell>
        </row>
        <row r="29">
          <cell r="AD29">
            <v>0</v>
          </cell>
          <cell r="AE29">
            <v>0</v>
          </cell>
        </row>
        <row r="30">
          <cell r="A30" t="str">
            <v>zxzj20191114000069</v>
          </cell>
          <cell r="B30" t="str">
            <v>华测检测认证集团股份有限公司</v>
          </cell>
          <cell r="C30" t="str">
            <v>冰淇淋和冷冻甜食品中的脂肪测定 哥特里-罗紫法</v>
          </cell>
          <cell r="D30" t="str">
            <v>GB/T 32782-2016</v>
          </cell>
          <cell r="E30" t="str">
            <v>否</v>
          </cell>
          <cell r="F30">
            <v>0</v>
          </cell>
          <cell r="G30">
            <v>1</v>
          </cell>
          <cell r="H30" t="str">
            <v>无</v>
          </cell>
          <cell r="I30">
            <v>1</v>
          </cell>
          <cell r="J30">
            <v>100</v>
          </cell>
          <cell r="K30" t="str">
            <v>华测检测认证集团股份有限公司</v>
          </cell>
          <cell r="L30">
            <v>0</v>
          </cell>
          <cell r="M30">
            <v>0</v>
          </cell>
        </row>
        <row r="30">
          <cell r="O30">
            <v>0</v>
          </cell>
          <cell r="P30">
            <v>0</v>
          </cell>
        </row>
        <row r="30">
          <cell r="R30">
            <v>0</v>
          </cell>
          <cell r="S30">
            <v>0</v>
          </cell>
        </row>
        <row r="30">
          <cell r="U30">
            <v>0</v>
          </cell>
          <cell r="V30">
            <v>0</v>
          </cell>
        </row>
        <row r="30">
          <cell r="X30">
            <v>0</v>
          </cell>
          <cell r="Y30">
            <v>0</v>
          </cell>
        </row>
        <row r="30">
          <cell r="AA30">
            <v>0</v>
          </cell>
          <cell r="AB30">
            <v>0</v>
          </cell>
        </row>
        <row r="30">
          <cell r="AD30">
            <v>0</v>
          </cell>
          <cell r="AE30">
            <v>0</v>
          </cell>
        </row>
        <row r="31">
          <cell r="A31" t="str">
            <v>zxzj20191113000094</v>
          </cell>
          <cell r="B31" t="str">
            <v>深圳市中金岭南有色金属股份有限公司</v>
          </cell>
          <cell r="C31" t="str">
            <v>铅精矿化学分析方法 第13部分：铊量的测定　电感耦合等离子体质谱法和电感耦合等离子体-原子发射光谱法</v>
          </cell>
          <cell r="D31" t="str">
            <v>GB/T 8152.13-2017</v>
          </cell>
          <cell r="E31" t="str">
            <v>是</v>
          </cell>
          <cell r="F31">
            <v>13</v>
          </cell>
          <cell r="G31">
            <v>1</v>
          </cell>
          <cell r="H31" t="str">
            <v>无</v>
          </cell>
          <cell r="I31">
            <v>1</v>
          </cell>
          <cell r="J31">
            <v>100</v>
          </cell>
          <cell r="K31" t="str">
            <v>深圳市中金岭南有色金属股份有限公司</v>
          </cell>
          <cell r="L31">
            <v>0</v>
          </cell>
          <cell r="M31">
            <v>0</v>
          </cell>
        </row>
        <row r="31">
          <cell r="O31">
            <v>0</v>
          </cell>
          <cell r="P31">
            <v>0</v>
          </cell>
        </row>
        <row r="31">
          <cell r="R31">
            <v>0</v>
          </cell>
          <cell r="S31">
            <v>0</v>
          </cell>
        </row>
        <row r="31">
          <cell r="U31">
            <v>0</v>
          </cell>
          <cell r="V31">
            <v>0</v>
          </cell>
        </row>
        <row r="31">
          <cell r="X31">
            <v>0</v>
          </cell>
          <cell r="Y31">
            <v>0</v>
          </cell>
        </row>
        <row r="31">
          <cell r="AA31">
            <v>0</v>
          </cell>
          <cell r="AB31">
            <v>0</v>
          </cell>
        </row>
        <row r="31">
          <cell r="AD31">
            <v>0</v>
          </cell>
          <cell r="AE31">
            <v>0</v>
          </cell>
        </row>
        <row r="32">
          <cell r="A32" t="str">
            <v>zxzj20191113000159</v>
          </cell>
          <cell r="B32" t="str">
            <v>深圳安吉尔饮水产业集团有限公司</v>
          </cell>
          <cell r="C32" t="str">
            <v>反渗透净水机水效限定值及水效等级</v>
          </cell>
          <cell r="D32" t="str">
            <v>GB 34914-2017</v>
          </cell>
          <cell r="E32" t="str">
            <v>否</v>
          </cell>
          <cell r="F32">
            <v>0</v>
          </cell>
          <cell r="G32">
            <v>3</v>
          </cell>
          <cell r="H32" t="str">
            <v>无</v>
          </cell>
          <cell r="I32">
            <v>3</v>
          </cell>
          <cell r="J32">
            <v>100</v>
          </cell>
          <cell r="K32" t="str">
            <v>深圳安吉尔饮水产业集团有限公司</v>
          </cell>
          <cell r="L32">
            <v>0</v>
          </cell>
          <cell r="M32">
            <v>0</v>
          </cell>
        </row>
        <row r="32">
          <cell r="O32">
            <v>0</v>
          </cell>
          <cell r="P32">
            <v>0</v>
          </cell>
        </row>
        <row r="32">
          <cell r="R32">
            <v>0</v>
          </cell>
          <cell r="S32">
            <v>0</v>
          </cell>
        </row>
        <row r="32">
          <cell r="U32">
            <v>0</v>
          </cell>
          <cell r="V32">
            <v>0</v>
          </cell>
        </row>
        <row r="32">
          <cell r="X32">
            <v>0</v>
          </cell>
          <cell r="Y32">
            <v>0</v>
          </cell>
        </row>
        <row r="32">
          <cell r="AA32">
            <v>0</v>
          </cell>
          <cell r="AB32">
            <v>0</v>
          </cell>
        </row>
        <row r="32">
          <cell r="AD32">
            <v>0</v>
          </cell>
          <cell r="AE32">
            <v>0</v>
          </cell>
        </row>
        <row r="33">
          <cell r="A33" t="str">
            <v>zxzj20191115000258</v>
          </cell>
          <cell r="B33" t="str">
            <v>深圳市三和电力科技有限公司</v>
          </cell>
          <cell r="C33" t="str">
            <v>标称电压 1000V 以上交流电力系统用并联电容器 第3部分：并联电容器和并联电容器组的保护</v>
          </cell>
          <cell r="D33" t="str">
            <v>GB/T 11024.3-2019</v>
          </cell>
          <cell r="E33" t="str">
            <v>是</v>
          </cell>
          <cell r="F33">
            <v>4</v>
          </cell>
          <cell r="G33">
            <v>2</v>
          </cell>
          <cell r="H33" t="str">
            <v>无</v>
          </cell>
          <cell r="I33">
            <v>2</v>
          </cell>
          <cell r="J33">
            <v>100</v>
          </cell>
          <cell r="K33" t="str">
            <v>深圳市三和电力科技有限公司</v>
          </cell>
          <cell r="L33">
            <v>0</v>
          </cell>
          <cell r="M33">
            <v>0</v>
          </cell>
        </row>
        <row r="33">
          <cell r="O33">
            <v>0</v>
          </cell>
          <cell r="P33">
            <v>0</v>
          </cell>
        </row>
        <row r="33">
          <cell r="R33">
            <v>0</v>
          </cell>
          <cell r="S33">
            <v>0</v>
          </cell>
        </row>
        <row r="33">
          <cell r="U33">
            <v>0</v>
          </cell>
          <cell r="V33">
            <v>0</v>
          </cell>
        </row>
        <row r="33">
          <cell r="X33">
            <v>0</v>
          </cell>
          <cell r="Y33">
            <v>0</v>
          </cell>
        </row>
        <row r="33">
          <cell r="AA33">
            <v>0</v>
          </cell>
          <cell r="AB33">
            <v>0</v>
          </cell>
        </row>
        <row r="33">
          <cell r="AD33">
            <v>0</v>
          </cell>
          <cell r="AE33">
            <v>0</v>
          </cell>
        </row>
        <row r="34">
          <cell r="A34" t="str">
            <v>zxzj20191112000031</v>
          </cell>
          <cell r="B34" t="str">
            <v>深圳市生命科技产学研资联盟</v>
          </cell>
          <cell r="C34" t="str">
            <v>人类全基因组遗传变异解读的高通量测序数据规范</v>
          </cell>
          <cell r="D34" t="str">
            <v>T/SZGIA 2-2018</v>
          </cell>
          <cell r="E34" t="str">
            <v>否</v>
          </cell>
          <cell r="F34">
            <v>0</v>
          </cell>
          <cell r="G34">
            <v>1</v>
          </cell>
          <cell r="H34" t="str">
            <v>无</v>
          </cell>
          <cell r="I34">
            <v>1</v>
          </cell>
          <cell r="J34">
            <v>100</v>
          </cell>
          <cell r="K34" t="str">
            <v>深圳市生命科技产学研资联盟</v>
          </cell>
          <cell r="L34">
            <v>0</v>
          </cell>
          <cell r="M34">
            <v>0</v>
          </cell>
        </row>
        <row r="34">
          <cell r="O34">
            <v>0</v>
          </cell>
          <cell r="P34">
            <v>0</v>
          </cell>
        </row>
        <row r="34">
          <cell r="R34">
            <v>0</v>
          </cell>
          <cell r="S34">
            <v>0</v>
          </cell>
        </row>
        <row r="34">
          <cell r="U34">
            <v>0</v>
          </cell>
          <cell r="V34">
            <v>0</v>
          </cell>
        </row>
        <row r="34">
          <cell r="X34">
            <v>0</v>
          </cell>
          <cell r="Y34">
            <v>0</v>
          </cell>
        </row>
        <row r="34">
          <cell r="AA34">
            <v>0</v>
          </cell>
          <cell r="AB34">
            <v>0</v>
          </cell>
        </row>
        <row r="34">
          <cell r="AD34">
            <v>0</v>
          </cell>
          <cell r="AE34">
            <v>0</v>
          </cell>
        </row>
        <row r="35">
          <cell r="A35" t="str">
            <v>zxzj20191113000076</v>
          </cell>
          <cell r="B35" t="str">
            <v>深圳市计量质量检测研究院</v>
          </cell>
          <cell r="C35" t="str">
            <v>环境条件分类 环境参数组分类及其严酷程度分级 第一部分：贮存</v>
          </cell>
          <cell r="D35" t="str">
            <v>GB/T 4798.1-2019</v>
          </cell>
          <cell r="E35" t="str">
            <v>是</v>
          </cell>
          <cell r="F35">
            <v>9</v>
          </cell>
          <cell r="G35">
            <v>2</v>
          </cell>
          <cell r="H35" t="str">
            <v>有</v>
          </cell>
          <cell r="I35">
            <v>2</v>
          </cell>
          <cell r="J35">
            <v>57.14</v>
          </cell>
          <cell r="K35" t="str">
            <v>深圳市计量质量检测研究院</v>
          </cell>
          <cell r="L35">
            <v>3</v>
          </cell>
          <cell r="M35">
            <v>42.85</v>
          </cell>
          <cell r="N35" t="str">
            <v>深圳市优瑞特检测技术有限公司</v>
          </cell>
          <cell r="O35">
            <v>0</v>
          </cell>
          <cell r="P35">
            <v>0</v>
          </cell>
        </row>
        <row r="35">
          <cell r="R35">
            <v>0</v>
          </cell>
          <cell r="S35">
            <v>0</v>
          </cell>
        </row>
        <row r="35">
          <cell r="U35">
            <v>0</v>
          </cell>
          <cell r="V35">
            <v>0</v>
          </cell>
        </row>
        <row r="35">
          <cell r="X35">
            <v>0</v>
          </cell>
          <cell r="Y35">
            <v>0</v>
          </cell>
        </row>
        <row r="35">
          <cell r="AA35">
            <v>0</v>
          </cell>
          <cell r="AB35">
            <v>0</v>
          </cell>
        </row>
        <row r="35">
          <cell r="AD35">
            <v>0</v>
          </cell>
          <cell r="AE35">
            <v>0</v>
          </cell>
        </row>
        <row r="36">
          <cell r="A36" t="str">
            <v>zxzj20191115000270</v>
          </cell>
          <cell r="B36" t="str">
            <v>深圳市宝安任达电器实业有限公司</v>
          </cell>
          <cell r="C36" t="str">
            <v>调速电气传动系统 第8部分：功率接口的电压规范</v>
          </cell>
          <cell r="D36" t="str">
            <v>GB/T 12668.8-2017</v>
          </cell>
          <cell r="E36" t="str">
            <v>是</v>
          </cell>
          <cell r="F36">
            <v>9</v>
          </cell>
          <cell r="G36">
            <v>2</v>
          </cell>
          <cell r="H36" t="str">
            <v>无</v>
          </cell>
          <cell r="I36">
            <v>2</v>
          </cell>
          <cell r="J36">
            <v>100</v>
          </cell>
          <cell r="K36" t="str">
            <v>深圳市宝安任达电器实业有限公司</v>
          </cell>
          <cell r="L36">
            <v>0</v>
          </cell>
          <cell r="M36">
            <v>0</v>
          </cell>
        </row>
        <row r="36">
          <cell r="O36">
            <v>0</v>
          </cell>
          <cell r="P36">
            <v>0</v>
          </cell>
        </row>
        <row r="36">
          <cell r="R36">
            <v>0</v>
          </cell>
          <cell r="S36">
            <v>0</v>
          </cell>
        </row>
        <row r="36">
          <cell r="U36">
            <v>0</v>
          </cell>
          <cell r="V36">
            <v>0</v>
          </cell>
        </row>
        <row r="36">
          <cell r="X36">
            <v>0</v>
          </cell>
          <cell r="Y36">
            <v>0</v>
          </cell>
        </row>
        <row r="36">
          <cell r="AA36">
            <v>0</v>
          </cell>
          <cell r="AB36">
            <v>0</v>
          </cell>
        </row>
        <row r="36">
          <cell r="AD36">
            <v>0</v>
          </cell>
          <cell r="AE36">
            <v>0</v>
          </cell>
        </row>
        <row r="37">
          <cell r="A37" t="str">
            <v>zxzj20191117000037</v>
          </cell>
          <cell r="B37" t="str">
            <v>深圳市爱能森科技有限公司</v>
          </cell>
          <cell r="C37" t="str">
            <v>太阳能熔盐（硝基型）</v>
          </cell>
          <cell r="D37" t="str">
            <v>GB/T 36376-2018</v>
          </cell>
          <cell r="E37" t="str">
            <v>否</v>
          </cell>
          <cell r="F37">
            <v>0</v>
          </cell>
          <cell r="G37">
            <v>2</v>
          </cell>
          <cell r="H37" t="str">
            <v>无</v>
          </cell>
          <cell r="I37">
            <v>2</v>
          </cell>
          <cell r="J37">
            <v>100</v>
          </cell>
          <cell r="K37" t="str">
            <v>深圳市爱能森科技有限公司</v>
          </cell>
          <cell r="L37">
            <v>0</v>
          </cell>
          <cell r="M37">
            <v>0</v>
          </cell>
        </row>
        <row r="37">
          <cell r="O37">
            <v>0</v>
          </cell>
          <cell r="P37">
            <v>0</v>
          </cell>
        </row>
        <row r="37">
          <cell r="R37">
            <v>0</v>
          </cell>
          <cell r="S37">
            <v>0</v>
          </cell>
        </row>
        <row r="37">
          <cell r="U37">
            <v>0</v>
          </cell>
          <cell r="V37">
            <v>0</v>
          </cell>
        </row>
        <row r="37">
          <cell r="X37">
            <v>0</v>
          </cell>
          <cell r="Y37">
            <v>0</v>
          </cell>
        </row>
        <row r="37">
          <cell r="AA37">
            <v>0</v>
          </cell>
          <cell r="AB37">
            <v>0</v>
          </cell>
        </row>
        <row r="37">
          <cell r="AD37">
            <v>0</v>
          </cell>
          <cell r="AE37">
            <v>0</v>
          </cell>
        </row>
        <row r="38">
          <cell r="A38" t="str">
            <v>zxzj20191114000215</v>
          </cell>
          <cell r="B38" t="str">
            <v>深圳市标色染料科技有限公司</v>
          </cell>
          <cell r="C38" t="str">
            <v>染料产品中致敏染料的限量和测定</v>
          </cell>
          <cell r="D38" t="str">
            <v>GB/T 36908-2018</v>
          </cell>
          <cell r="E38" t="str">
            <v>否</v>
          </cell>
          <cell r="F38">
            <v>0</v>
          </cell>
          <cell r="G38">
            <v>5</v>
          </cell>
          <cell r="H38" t="str">
            <v>无</v>
          </cell>
          <cell r="I38">
            <v>5</v>
          </cell>
          <cell r="J38">
            <v>100</v>
          </cell>
          <cell r="K38" t="str">
            <v>深圳市标色染料科技有限公司</v>
          </cell>
          <cell r="L38">
            <v>0</v>
          </cell>
          <cell r="M38">
            <v>0</v>
          </cell>
        </row>
        <row r="38">
          <cell r="O38">
            <v>0</v>
          </cell>
          <cell r="P38">
            <v>0</v>
          </cell>
        </row>
        <row r="38">
          <cell r="R38">
            <v>0</v>
          </cell>
          <cell r="S38">
            <v>0</v>
          </cell>
        </row>
        <row r="38">
          <cell r="U38">
            <v>0</v>
          </cell>
          <cell r="V38">
            <v>0</v>
          </cell>
        </row>
        <row r="38">
          <cell r="X38">
            <v>0</v>
          </cell>
          <cell r="Y38">
            <v>0</v>
          </cell>
        </row>
        <row r="38">
          <cell r="AA38">
            <v>0</v>
          </cell>
          <cell r="AB38">
            <v>0</v>
          </cell>
        </row>
        <row r="38">
          <cell r="AD38">
            <v>0</v>
          </cell>
          <cell r="AE38">
            <v>0</v>
          </cell>
        </row>
        <row r="39">
          <cell r="A39" t="str">
            <v>zxzj20191113000006</v>
          </cell>
          <cell r="B39" t="str">
            <v>深圳赛西信息技术有限公司</v>
          </cell>
          <cell r="C39" t="str">
            <v>信息技术 传感器网络 第805部分：测试：传感器网关测试规范</v>
          </cell>
          <cell r="D39" t="str">
            <v>GB/T 30269.805-2019</v>
          </cell>
          <cell r="E39" t="str">
            <v>是</v>
          </cell>
          <cell r="F39">
            <v>28</v>
          </cell>
          <cell r="G39">
            <v>2</v>
          </cell>
          <cell r="H39" t="str">
            <v>无</v>
          </cell>
          <cell r="I39">
            <v>2</v>
          </cell>
          <cell r="J39">
            <v>100</v>
          </cell>
          <cell r="K39" t="str">
            <v>深圳赛西信息技术有限公司</v>
          </cell>
          <cell r="L39">
            <v>0</v>
          </cell>
          <cell r="M39">
            <v>0</v>
          </cell>
        </row>
        <row r="39">
          <cell r="O39">
            <v>0</v>
          </cell>
          <cell r="P39">
            <v>0</v>
          </cell>
        </row>
        <row r="39">
          <cell r="R39">
            <v>0</v>
          </cell>
          <cell r="S39">
            <v>0</v>
          </cell>
        </row>
        <row r="39">
          <cell r="U39">
            <v>0</v>
          </cell>
          <cell r="V39">
            <v>0</v>
          </cell>
        </row>
        <row r="39">
          <cell r="X39">
            <v>0</v>
          </cell>
          <cell r="Y39">
            <v>0</v>
          </cell>
        </row>
        <row r="39">
          <cell r="AA39">
            <v>0</v>
          </cell>
          <cell r="AB39">
            <v>0</v>
          </cell>
        </row>
        <row r="39">
          <cell r="AD39">
            <v>0</v>
          </cell>
          <cell r="AE39">
            <v>0</v>
          </cell>
        </row>
        <row r="40">
          <cell r="A40" t="str">
            <v>zxzj20191115000304</v>
          </cell>
          <cell r="B40" t="str">
            <v>深圳迈瑞生物医疗电子股份有限公司</v>
          </cell>
          <cell r="C40" t="str">
            <v>与医用气体系统一起使用的高压挠性连接</v>
          </cell>
          <cell r="D40" t="str">
            <v>YY/T 1440-2015</v>
          </cell>
          <cell r="E40" t="str">
            <v>否</v>
          </cell>
          <cell r="F40">
            <v>0</v>
          </cell>
          <cell r="G40">
            <v>1</v>
          </cell>
          <cell r="H40" t="str">
            <v>无</v>
          </cell>
          <cell r="I40">
            <v>1</v>
          </cell>
          <cell r="J40">
            <v>100</v>
          </cell>
          <cell r="K40" t="str">
            <v>深圳迈瑞生物医疗电子股份有限公司</v>
          </cell>
          <cell r="L40">
            <v>0</v>
          </cell>
          <cell r="M40">
            <v>0</v>
          </cell>
        </row>
        <row r="40">
          <cell r="O40">
            <v>0</v>
          </cell>
          <cell r="P40">
            <v>0</v>
          </cell>
        </row>
        <row r="40">
          <cell r="R40">
            <v>0</v>
          </cell>
          <cell r="S40">
            <v>0</v>
          </cell>
        </row>
        <row r="40">
          <cell r="U40">
            <v>0</v>
          </cell>
          <cell r="V40">
            <v>0</v>
          </cell>
        </row>
        <row r="40">
          <cell r="X40">
            <v>0</v>
          </cell>
          <cell r="Y40">
            <v>0</v>
          </cell>
        </row>
        <row r="40">
          <cell r="AA40">
            <v>0</v>
          </cell>
          <cell r="AB40">
            <v>0</v>
          </cell>
        </row>
        <row r="40">
          <cell r="AD40">
            <v>0</v>
          </cell>
          <cell r="AE40">
            <v>0</v>
          </cell>
        </row>
        <row r="41">
          <cell r="A41" t="str">
            <v>zxzj20191115000095</v>
          </cell>
          <cell r="B41" t="str">
            <v>中广核工程有限公司</v>
          </cell>
          <cell r="C41" t="str">
            <v>压水堆核电厂甩负荷试验技术导则</v>
          </cell>
          <cell r="D41" t="str">
            <v>NB/T 20468-2017</v>
          </cell>
          <cell r="E41" t="str">
            <v>否</v>
          </cell>
          <cell r="F41">
            <v>0</v>
          </cell>
          <cell r="G41">
            <v>1</v>
          </cell>
          <cell r="H41" t="str">
            <v>无</v>
          </cell>
          <cell r="I41">
            <v>1</v>
          </cell>
          <cell r="J41">
            <v>100</v>
          </cell>
          <cell r="K41" t="str">
            <v>中广核工程有限公司</v>
          </cell>
          <cell r="L41">
            <v>0</v>
          </cell>
          <cell r="M41">
            <v>0</v>
          </cell>
        </row>
        <row r="41">
          <cell r="O41">
            <v>0</v>
          </cell>
          <cell r="P41">
            <v>0</v>
          </cell>
        </row>
        <row r="41">
          <cell r="R41">
            <v>0</v>
          </cell>
          <cell r="S41">
            <v>0</v>
          </cell>
        </row>
        <row r="41">
          <cell r="U41">
            <v>0</v>
          </cell>
          <cell r="V41">
            <v>0</v>
          </cell>
        </row>
        <row r="41">
          <cell r="X41">
            <v>0</v>
          </cell>
          <cell r="Y41">
            <v>0</v>
          </cell>
        </row>
        <row r="41">
          <cell r="AA41">
            <v>0</v>
          </cell>
          <cell r="AB41">
            <v>0</v>
          </cell>
        </row>
        <row r="41">
          <cell r="AD41">
            <v>0</v>
          </cell>
          <cell r="AE41">
            <v>0</v>
          </cell>
        </row>
        <row r="42">
          <cell r="A42" t="str">
            <v>zxzj20191117000019</v>
          </cell>
          <cell r="B42" t="str">
            <v>深圳市三上高分子环保新材料股份有限公司</v>
          </cell>
          <cell r="C42" t="str">
            <v>纸质印刷产品印制质量检验规范 第4部分：中小学教科书</v>
          </cell>
          <cell r="D42" t="str">
            <v>GB/T 34053.4-2017</v>
          </cell>
          <cell r="E42" t="str">
            <v>是</v>
          </cell>
          <cell r="F42">
            <v>6</v>
          </cell>
          <cell r="G42">
            <v>2</v>
          </cell>
          <cell r="H42" t="str">
            <v>无</v>
          </cell>
          <cell r="I42">
            <v>1</v>
          </cell>
          <cell r="J42">
            <v>100</v>
          </cell>
          <cell r="K42" t="str">
            <v>深圳市三上高分子环保新材料股份有限公司</v>
          </cell>
          <cell r="L42">
            <v>0</v>
          </cell>
          <cell r="M42">
            <v>0</v>
          </cell>
        </row>
        <row r="42">
          <cell r="O42">
            <v>0</v>
          </cell>
          <cell r="P42">
            <v>0</v>
          </cell>
        </row>
        <row r="42">
          <cell r="R42">
            <v>0</v>
          </cell>
          <cell r="S42">
            <v>0</v>
          </cell>
        </row>
        <row r="42">
          <cell r="U42">
            <v>0</v>
          </cell>
          <cell r="V42">
            <v>0</v>
          </cell>
        </row>
        <row r="42">
          <cell r="X42">
            <v>0</v>
          </cell>
          <cell r="Y42">
            <v>0</v>
          </cell>
        </row>
        <row r="42">
          <cell r="AA42">
            <v>0</v>
          </cell>
          <cell r="AB42">
            <v>0</v>
          </cell>
        </row>
        <row r="42">
          <cell r="AD42">
            <v>0</v>
          </cell>
          <cell r="AE42">
            <v>0</v>
          </cell>
        </row>
        <row r="43">
          <cell r="A43" t="str">
            <v>zxzj20191112000071</v>
          </cell>
          <cell r="B43" t="str">
            <v>深圳赛西信息技术有限公司</v>
          </cell>
          <cell r="C43" t="str">
            <v>信息技术 用户建筑群通用布缆 第3部分：工业建筑群</v>
          </cell>
          <cell r="D43" t="str">
            <v>GB/T 18233.3-2018</v>
          </cell>
          <cell r="E43" t="str">
            <v>是</v>
          </cell>
          <cell r="F43">
            <v>6</v>
          </cell>
          <cell r="G43">
            <v>3</v>
          </cell>
          <cell r="H43" t="str">
            <v>无</v>
          </cell>
          <cell r="I43">
            <v>3</v>
          </cell>
          <cell r="J43">
            <v>100</v>
          </cell>
          <cell r="K43" t="str">
            <v>深圳赛西信息技术有限公司</v>
          </cell>
          <cell r="L43">
            <v>0</v>
          </cell>
          <cell r="M43">
            <v>0</v>
          </cell>
        </row>
        <row r="43">
          <cell r="O43">
            <v>0</v>
          </cell>
          <cell r="P43">
            <v>0</v>
          </cell>
        </row>
        <row r="43">
          <cell r="R43">
            <v>0</v>
          </cell>
          <cell r="S43">
            <v>0</v>
          </cell>
        </row>
        <row r="43">
          <cell r="U43">
            <v>0</v>
          </cell>
          <cell r="V43">
            <v>0</v>
          </cell>
        </row>
        <row r="43">
          <cell r="X43">
            <v>0</v>
          </cell>
          <cell r="Y43">
            <v>0</v>
          </cell>
        </row>
        <row r="43">
          <cell r="AA43">
            <v>0</v>
          </cell>
          <cell r="AB43">
            <v>0</v>
          </cell>
        </row>
        <row r="43">
          <cell r="AD43">
            <v>0</v>
          </cell>
          <cell r="AE43">
            <v>0</v>
          </cell>
        </row>
        <row r="44">
          <cell r="A44" t="str">
            <v>zxzj20191107000014</v>
          </cell>
          <cell r="B44" t="str">
            <v>深圳市智慧安防行业协会</v>
          </cell>
          <cell r="C44" t="str">
            <v>反恐怖防范管理规范   中小学、幼儿园</v>
          </cell>
          <cell r="D44" t="str">
            <v>DB4403/T 26-2019</v>
          </cell>
          <cell r="E44" t="str">
            <v>是</v>
          </cell>
          <cell r="F44">
            <v>14</v>
          </cell>
          <cell r="G44">
            <v>1</v>
          </cell>
          <cell r="H44" t="str">
            <v>有</v>
          </cell>
          <cell r="I44">
            <v>1</v>
          </cell>
          <cell r="J44">
            <v>100</v>
          </cell>
          <cell r="K44" t="str">
            <v>深圳市智慧安防行业协会</v>
          </cell>
          <cell r="L44">
            <v>2</v>
          </cell>
          <cell r="M44">
            <v>0</v>
          </cell>
          <cell r="N44" t="str">
            <v>深圳市公安局反恐怖工作支队</v>
          </cell>
          <cell r="O44">
            <v>3</v>
          </cell>
          <cell r="P44">
            <v>0</v>
          </cell>
          <cell r="Q44" t="str">
            <v>深圳市公安局治安巡警支队</v>
          </cell>
          <cell r="R44">
            <v>4</v>
          </cell>
          <cell r="S44">
            <v>0</v>
          </cell>
          <cell r="T44" t="str">
            <v>深圳市公安局视频警察支队</v>
          </cell>
          <cell r="U44">
            <v>5</v>
          </cell>
          <cell r="V44">
            <v>0</v>
          </cell>
          <cell r="W44" t="str">
            <v>深圳市教育局</v>
          </cell>
          <cell r="X44">
            <v>0</v>
          </cell>
          <cell r="Y44">
            <v>0</v>
          </cell>
        </row>
        <row r="44">
          <cell r="AA44">
            <v>0</v>
          </cell>
          <cell r="AB44">
            <v>0</v>
          </cell>
        </row>
        <row r="44">
          <cell r="AD44">
            <v>0</v>
          </cell>
          <cell r="AE44">
            <v>0</v>
          </cell>
        </row>
        <row r="45">
          <cell r="A45" t="str">
            <v>zxzj20191114000210</v>
          </cell>
          <cell r="B45" t="str">
            <v>深圳市大疆创新科技有限公司</v>
          </cell>
          <cell r="C45" t="str">
            <v>民用多旋翼无人机系统试验方法</v>
          </cell>
          <cell r="D45" t="str">
            <v>GB/T 38058-2019</v>
          </cell>
          <cell r="E45" t="str">
            <v>否</v>
          </cell>
          <cell r="F45">
            <v>0</v>
          </cell>
          <cell r="G45">
            <v>3</v>
          </cell>
          <cell r="H45" t="str">
            <v>有</v>
          </cell>
          <cell r="I45">
            <v>2</v>
          </cell>
          <cell r="J45">
            <v>33.34</v>
          </cell>
          <cell r="K45" t="str">
            <v>深圳一电航空技术有限公司</v>
          </cell>
          <cell r="L45">
            <v>3</v>
          </cell>
          <cell r="M45">
            <v>33.33</v>
          </cell>
          <cell r="N45" t="str">
            <v>深圳市大疆创新科技有限公司</v>
          </cell>
          <cell r="O45">
            <v>4</v>
          </cell>
          <cell r="P45">
            <v>33.33</v>
          </cell>
          <cell r="Q45" t="str">
            <v>深圳市科比特航空科技有限公司</v>
          </cell>
          <cell r="R45">
            <v>0</v>
          </cell>
          <cell r="S45">
            <v>0</v>
          </cell>
        </row>
        <row r="45">
          <cell r="U45">
            <v>0</v>
          </cell>
          <cell r="V45">
            <v>0</v>
          </cell>
        </row>
        <row r="45">
          <cell r="X45">
            <v>0</v>
          </cell>
          <cell r="Y45">
            <v>0</v>
          </cell>
        </row>
        <row r="45">
          <cell r="AA45">
            <v>0</v>
          </cell>
          <cell r="AB45">
            <v>0</v>
          </cell>
        </row>
        <row r="45">
          <cell r="AD45">
            <v>0</v>
          </cell>
          <cell r="AE45">
            <v>0</v>
          </cell>
        </row>
        <row r="46">
          <cell r="A46" t="str">
            <v>zxzj20191114000063</v>
          </cell>
          <cell r="B46" t="str">
            <v>深圳市鑫嘉坡国际货运代理有限公司</v>
          </cell>
          <cell r="C46" t="str">
            <v>农产品基本信息描述   谷物类</v>
          </cell>
          <cell r="D46" t="str">
            <v>GB/T 37110-2018</v>
          </cell>
          <cell r="E46" t="str">
            <v>否</v>
          </cell>
          <cell r="F46">
            <v>0</v>
          </cell>
          <cell r="G46">
            <v>2</v>
          </cell>
          <cell r="H46" t="str">
            <v>无</v>
          </cell>
          <cell r="I46">
            <v>2</v>
          </cell>
          <cell r="J46">
            <v>100</v>
          </cell>
          <cell r="K46" t="str">
            <v>深圳市鑫嘉坡国际货运代理有限公司</v>
          </cell>
          <cell r="L46">
            <v>0</v>
          </cell>
          <cell r="M46">
            <v>0</v>
          </cell>
        </row>
        <row r="46">
          <cell r="O46">
            <v>0</v>
          </cell>
          <cell r="P46">
            <v>0</v>
          </cell>
        </row>
        <row r="46">
          <cell r="R46">
            <v>0</v>
          </cell>
          <cell r="S46">
            <v>0</v>
          </cell>
        </row>
        <row r="46">
          <cell r="U46">
            <v>0</v>
          </cell>
          <cell r="V46">
            <v>0</v>
          </cell>
        </row>
        <row r="46">
          <cell r="X46">
            <v>0</v>
          </cell>
          <cell r="Y46">
            <v>0</v>
          </cell>
        </row>
        <row r="46">
          <cell r="AA46">
            <v>0</v>
          </cell>
          <cell r="AB46">
            <v>0</v>
          </cell>
        </row>
        <row r="46">
          <cell r="AD46">
            <v>0</v>
          </cell>
          <cell r="AE46">
            <v>0</v>
          </cell>
        </row>
        <row r="47">
          <cell r="A47" t="str">
            <v>zxzj20191111000043</v>
          </cell>
          <cell r="B47" t="str">
            <v>深圳华大生命科学研究院</v>
          </cell>
          <cell r="C47" t="str">
            <v>微生物资源库建设与管理规范</v>
          </cell>
          <cell r="D47" t="str">
            <v>SZDB/Z 243-2017</v>
          </cell>
          <cell r="E47" t="str">
            <v>否</v>
          </cell>
          <cell r="F47">
            <v>0</v>
          </cell>
          <cell r="G47">
            <v>1</v>
          </cell>
          <cell r="H47" t="str">
            <v>无</v>
          </cell>
          <cell r="I47">
            <v>1</v>
          </cell>
          <cell r="J47">
            <v>100</v>
          </cell>
          <cell r="K47" t="str">
            <v>深圳华大生命科学研究院</v>
          </cell>
          <cell r="L47">
            <v>0</v>
          </cell>
          <cell r="M47">
            <v>0</v>
          </cell>
        </row>
        <row r="47">
          <cell r="O47">
            <v>0</v>
          </cell>
          <cell r="P47">
            <v>0</v>
          </cell>
        </row>
        <row r="47">
          <cell r="R47">
            <v>0</v>
          </cell>
          <cell r="S47">
            <v>0</v>
          </cell>
        </row>
        <row r="47">
          <cell r="U47">
            <v>0</v>
          </cell>
          <cell r="V47">
            <v>0</v>
          </cell>
        </row>
        <row r="47">
          <cell r="X47">
            <v>0</v>
          </cell>
          <cell r="Y47">
            <v>0</v>
          </cell>
        </row>
        <row r="47">
          <cell r="AA47">
            <v>0</v>
          </cell>
          <cell r="AB47">
            <v>0</v>
          </cell>
        </row>
        <row r="47">
          <cell r="AD47">
            <v>0</v>
          </cell>
          <cell r="AE47">
            <v>0</v>
          </cell>
        </row>
        <row r="48">
          <cell r="A48" t="str">
            <v>zxzj20191115000104</v>
          </cell>
          <cell r="B48" t="str">
            <v>深圳市视得安罗格朗电子有限公司</v>
          </cell>
          <cell r="C48" t="str">
            <v>楼寓对讲系统 第2部分：高安全楼寓对讲系统要求（ASBIS）</v>
          </cell>
          <cell r="D48" t="str">
            <v>IEC 62820-2:2017</v>
          </cell>
          <cell r="E48" t="str">
            <v>否</v>
          </cell>
          <cell r="F48">
            <v>0</v>
          </cell>
          <cell r="G48">
            <v>7</v>
          </cell>
          <cell r="H48" t="str">
            <v>无</v>
          </cell>
          <cell r="I48">
            <v>1</v>
          </cell>
          <cell r="J48">
            <v>100</v>
          </cell>
          <cell r="K48" t="str">
            <v>深圳市视得安罗格朗电子有限公司</v>
          </cell>
          <cell r="L48">
            <v>0</v>
          </cell>
          <cell r="M48">
            <v>0</v>
          </cell>
        </row>
        <row r="48">
          <cell r="O48">
            <v>0</v>
          </cell>
          <cell r="P48">
            <v>0</v>
          </cell>
        </row>
        <row r="48">
          <cell r="R48">
            <v>0</v>
          </cell>
          <cell r="S48">
            <v>0</v>
          </cell>
        </row>
        <row r="48">
          <cell r="U48">
            <v>0</v>
          </cell>
          <cell r="V48">
            <v>0</v>
          </cell>
        </row>
        <row r="48">
          <cell r="X48">
            <v>0</v>
          </cell>
          <cell r="Y48">
            <v>0</v>
          </cell>
        </row>
        <row r="48">
          <cell r="AA48">
            <v>0</v>
          </cell>
          <cell r="AB48">
            <v>0</v>
          </cell>
        </row>
        <row r="48">
          <cell r="AD48">
            <v>0</v>
          </cell>
          <cell r="AE48">
            <v>0</v>
          </cell>
        </row>
        <row r="49">
          <cell r="A49" t="str">
            <v>zxzj20191115000230</v>
          </cell>
          <cell r="B49" t="str">
            <v>深圳市检验检疫科学研究院</v>
          </cell>
          <cell r="C49" t="str">
            <v>国际生态安全港建设技术及管理要求</v>
          </cell>
          <cell r="D49" t="str">
            <v>SZDB/Z 337-2018</v>
          </cell>
          <cell r="E49" t="str">
            <v>否</v>
          </cell>
          <cell r="F49">
            <v>0</v>
          </cell>
          <cell r="G49">
            <v>1</v>
          </cell>
          <cell r="H49" t="str">
            <v>有</v>
          </cell>
          <cell r="I49">
            <v>1</v>
          </cell>
          <cell r="J49">
            <v>100</v>
          </cell>
          <cell r="K49" t="str">
            <v>深圳市检验检疫科学研究院</v>
          </cell>
          <cell r="L49">
            <v>2</v>
          </cell>
          <cell r="M49">
            <v>0</v>
          </cell>
          <cell r="N49" t="str">
            <v>深圳市盐田区人民政府</v>
          </cell>
          <cell r="O49">
            <v>3</v>
          </cell>
          <cell r="P49">
            <v>0</v>
          </cell>
          <cell r="Q49" t="str">
            <v>盐田国际集装箱码头有限公司</v>
          </cell>
          <cell r="R49">
            <v>4</v>
          </cell>
          <cell r="S49">
            <v>0</v>
          </cell>
          <cell r="T49" t="str">
            <v>深圳市盐田港集团有限公司</v>
          </cell>
          <cell r="U49">
            <v>5</v>
          </cell>
          <cell r="V49">
            <v>0</v>
          </cell>
          <cell r="W49" t="str">
            <v>深圳市中大环保科技创新工程中心有限公司</v>
          </cell>
          <cell r="X49">
            <v>0</v>
          </cell>
          <cell r="Y49">
            <v>0</v>
          </cell>
        </row>
        <row r="49">
          <cell r="AA49">
            <v>0</v>
          </cell>
          <cell r="AB49">
            <v>0</v>
          </cell>
        </row>
        <row r="49">
          <cell r="AD49">
            <v>0</v>
          </cell>
          <cell r="AE49">
            <v>0</v>
          </cell>
        </row>
        <row r="50">
          <cell r="A50" t="str">
            <v>zxzj20191116000083</v>
          </cell>
          <cell r="B50" t="str">
            <v>深圳奥特迅电力设备股份有限公司</v>
          </cell>
          <cell r="C50" t="str">
            <v>电动汽车充电设备检验试验规范 第2部分：交流充电桩</v>
          </cell>
          <cell r="D50" t="str">
            <v>NB/T 33008.2-2018</v>
          </cell>
          <cell r="E50" t="str">
            <v>是</v>
          </cell>
          <cell r="F50">
            <v>2</v>
          </cell>
          <cell r="G50">
            <v>6</v>
          </cell>
          <cell r="H50" t="str">
            <v>无</v>
          </cell>
          <cell r="I50">
            <v>6</v>
          </cell>
          <cell r="J50">
            <v>100</v>
          </cell>
          <cell r="K50" t="str">
            <v>深圳奥特迅电力设备股份有限公司</v>
          </cell>
          <cell r="L50">
            <v>0</v>
          </cell>
          <cell r="M50">
            <v>0</v>
          </cell>
        </row>
        <row r="50">
          <cell r="O50">
            <v>0</v>
          </cell>
          <cell r="P50">
            <v>0</v>
          </cell>
        </row>
        <row r="50">
          <cell r="R50">
            <v>0</v>
          </cell>
          <cell r="S50">
            <v>0</v>
          </cell>
        </row>
        <row r="50">
          <cell r="U50">
            <v>0</v>
          </cell>
          <cell r="V50">
            <v>0</v>
          </cell>
        </row>
        <row r="50">
          <cell r="X50">
            <v>0</v>
          </cell>
          <cell r="Y50">
            <v>0</v>
          </cell>
        </row>
        <row r="50">
          <cell r="AA50">
            <v>0</v>
          </cell>
          <cell r="AB50">
            <v>0</v>
          </cell>
        </row>
        <row r="50">
          <cell r="AD50">
            <v>0</v>
          </cell>
          <cell r="AE50">
            <v>0</v>
          </cell>
        </row>
        <row r="51">
          <cell r="A51" t="str">
            <v>zxzj20191115000080</v>
          </cell>
          <cell r="B51" t="str">
            <v>深圳市宝安区信用促进会</v>
          </cell>
          <cell r="C51" t="str">
            <v>信用信息分类与编码规范</v>
          </cell>
          <cell r="D51" t="str">
            <v>GB/T 37914-2019</v>
          </cell>
          <cell r="E51" t="str">
            <v>否</v>
          </cell>
          <cell r="F51">
            <v>0</v>
          </cell>
          <cell r="G51">
            <v>5</v>
          </cell>
          <cell r="H51" t="str">
            <v>无</v>
          </cell>
          <cell r="I51">
            <v>1</v>
          </cell>
          <cell r="J51">
            <v>100</v>
          </cell>
          <cell r="K51" t="str">
            <v>深圳市宝安区信用促进会</v>
          </cell>
          <cell r="L51">
            <v>0</v>
          </cell>
          <cell r="M51">
            <v>0</v>
          </cell>
        </row>
        <row r="51">
          <cell r="O51">
            <v>0</v>
          </cell>
          <cell r="P51">
            <v>0</v>
          </cell>
        </row>
        <row r="51">
          <cell r="R51">
            <v>0</v>
          </cell>
          <cell r="S51">
            <v>0</v>
          </cell>
        </row>
        <row r="51">
          <cell r="U51">
            <v>0</v>
          </cell>
          <cell r="V51">
            <v>0</v>
          </cell>
        </row>
        <row r="51">
          <cell r="X51">
            <v>0</v>
          </cell>
          <cell r="Y51">
            <v>0</v>
          </cell>
        </row>
        <row r="51">
          <cell r="AA51">
            <v>0</v>
          </cell>
          <cell r="AB51">
            <v>0</v>
          </cell>
        </row>
        <row r="51">
          <cell r="AD51">
            <v>0</v>
          </cell>
          <cell r="AE51">
            <v>0</v>
          </cell>
        </row>
        <row r="52">
          <cell r="A52" t="str">
            <v>zxzj20191116000095</v>
          </cell>
          <cell r="B52" t="str">
            <v>深圳领威科技有限公司</v>
          </cell>
          <cell r="C52" t="str">
            <v>压铸铝熔炉能耗测定方法</v>
          </cell>
          <cell r="D52" t="str">
            <v>JB/T 13249-2018</v>
          </cell>
          <cell r="E52" t="str">
            <v>否</v>
          </cell>
          <cell r="F52">
            <v>0</v>
          </cell>
          <cell r="G52">
            <v>1</v>
          </cell>
          <cell r="H52" t="str">
            <v>有</v>
          </cell>
          <cell r="I52">
            <v>1</v>
          </cell>
          <cell r="J52">
            <v>90</v>
          </cell>
          <cell r="K52" t="str">
            <v>深圳领威科技有限公司</v>
          </cell>
          <cell r="L52">
            <v>5</v>
          </cell>
          <cell r="M52">
            <v>10</v>
          </cell>
          <cell r="N52" t="str">
            <v>深圳市鑫旺杰节能环保科技有限公司</v>
          </cell>
          <cell r="O52">
            <v>0</v>
          </cell>
          <cell r="P52">
            <v>0</v>
          </cell>
        </row>
        <row r="52">
          <cell r="R52">
            <v>0</v>
          </cell>
          <cell r="S52">
            <v>0</v>
          </cell>
        </row>
        <row r="52">
          <cell r="U52">
            <v>0</v>
          </cell>
          <cell r="V52">
            <v>0</v>
          </cell>
        </row>
        <row r="52">
          <cell r="X52">
            <v>0</v>
          </cell>
          <cell r="Y52">
            <v>0</v>
          </cell>
        </row>
        <row r="52">
          <cell r="AA52">
            <v>0</v>
          </cell>
          <cell r="AB52">
            <v>0</v>
          </cell>
        </row>
        <row r="52">
          <cell r="AD52">
            <v>0</v>
          </cell>
          <cell r="AE52">
            <v>0</v>
          </cell>
        </row>
        <row r="53">
          <cell r="A53" t="str">
            <v>zxzj20191115000004</v>
          </cell>
          <cell r="B53" t="str">
            <v>深圳市计量质量检测研究院</v>
          </cell>
          <cell r="C53" t="str">
            <v>纺织染整助剂产品中苯并三唑类化合物的测定</v>
          </cell>
          <cell r="D53" t="str">
            <v>HG/T 5497-2018</v>
          </cell>
          <cell r="E53" t="str">
            <v>否</v>
          </cell>
          <cell r="F53">
            <v>0</v>
          </cell>
          <cell r="G53">
            <v>4</v>
          </cell>
          <cell r="H53" t="str">
            <v>无</v>
          </cell>
          <cell r="I53">
            <v>4</v>
          </cell>
          <cell r="J53">
            <v>100</v>
          </cell>
          <cell r="K53" t="str">
            <v>深圳市计量质量检测研究院</v>
          </cell>
          <cell r="L53">
            <v>0</v>
          </cell>
          <cell r="M53">
            <v>0</v>
          </cell>
        </row>
        <row r="53">
          <cell r="O53">
            <v>0</v>
          </cell>
          <cell r="P53">
            <v>0</v>
          </cell>
        </row>
        <row r="53">
          <cell r="R53">
            <v>0</v>
          </cell>
          <cell r="S53">
            <v>0</v>
          </cell>
        </row>
        <row r="53">
          <cell r="U53">
            <v>0</v>
          </cell>
          <cell r="V53">
            <v>0</v>
          </cell>
        </row>
        <row r="53">
          <cell r="X53">
            <v>0</v>
          </cell>
          <cell r="Y53">
            <v>0</v>
          </cell>
        </row>
        <row r="53">
          <cell r="AA53">
            <v>0</v>
          </cell>
          <cell r="AB53">
            <v>0</v>
          </cell>
        </row>
        <row r="53">
          <cell r="AD53">
            <v>0</v>
          </cell>
          <cell r="AE53">
            <v>0</v>
          </cell>
        </row>
        <row r="54">
          <cell r="A54" t="str">
            <v>zxzj20191114000059</v>
          </cell>
          <cell r="B54" t="str">
            <v>深圳市标准技术研究院</v>
          </cell>
          <cell r="C54" t="str">
            <v>医养融合服务规范</v>
          </cell>
          <cell r="D54" t="str">
            <v>SZDB/Z 231-2017</v>
          </cell>
          <cell r="E54" t="str">
            <v>否</v>
          </cell>
          <cell r="F54">
            <v>0</v>
          </cell>
          <cell r="G54">
            <v>2</v>
          </cell>
          <cell r="H54" t="str">
            <v>有</v>
          </cell>
          <cell r="I54">
            <v>1</v>
          </cell>
          <cell r="J54">
            <v>41.66</v>
          </cell>
          <cell r="K54" t="str">
            <v>深圳市罗湖区人民医院</v>
          </cell>
          <cell r="L54">
            <v>2</v>
          </cell>
          <cell r="M54">
            <v>33.33</v>
          </cell>
          <cell r="N54" t="str">
            <v>深圳市标准技术研究院</v>
          </cell>
          <cell r="O54">
            <v>3</v>
          </cell>
          <cell r="P54">
            <v>25</v>
          </cell>
          <cell r="Q54" t="str">
            <v>深圳市罗湖区福利中心</v>
          </cell>
          <cell r="R54">
            <v>0</v>
          </cell>
          <cell r="S54">
            <v>0</v>
          </cell>
        </row>
        <row r="54">
          <cell r="U54">
            <v>0</v>
          </cell>
          <cell r="V54">
            <v>0</v>
          </cell>
        </row>
        <row r="54">
          <cell r="X54">
            <v>0</v>
          </cell>
          <cell r="Y54">
            <v>0</v>
          </cell>
        </row>
        <row r="54">
          <cell r="AA54">
            <v>0</v>
          </cell>
          <cell r="AB54">
            <v>0</v>
          </cell>
        </row>
        <row r="54">
          <cell r="AD54">
            <v>0</v>
          </cell>
          <cell r="AE54">
            <v>0</v>
          </cell>
        </row>
        <row r="55">
          <cell r="A55" t="str">
            <v>zxzj20191116000043</v>
          </cell>
          <cell r="B55" t="str">
            <v>深圳摩盾环保新材料有限公司</v>
          </cell>
          <cell r="C55" t="str">
            <v>机械喷涂抹灰石膏</v>
          </cell>
          <cell r="D55" t="str">
            <v>JC/T 2474-2018</v>
          </cell>
          <cell r="E55" t="str">
            <v>否</v>
          </cell>
          <cell r="F55">
            <v>0</v>
          </cell>
          <cell r="G55">
            <v>5</v>
          </cell>
          <cell r="H55" t="str">
            <v>无</v>
          </cell>
          <cell r="I55">
            <v>1</v>
          </cell>
          <cell r="J55">
            <v>100</v>
          </cell>
          <cell r="K55" t="str">
            <v>深圳摩盾环保新材料有限公司</v>
          </cell>
          <cell r="L55">
            <v>0</v>
          </cell>
          <cell r="M55">
            <v>0</v>
          </cell>
        </row>
        <row r="55">
          <cell r="O55">
            <v>0</v>
          </cell>
          <cell r="P55">
            <v>0</v>
          </cell>
        </row>
        <row r="55">
          <cell r="R55">
            <v>0</v>
          </cell>
          <cell r="S55">
            <v>0</v>
          </cell>
        </row>
        <row r="55">
          <cell r="U55">
            <v>0</v>
          </cell>
          <cell r="V55">
            <v>0</v>
          </cell>
        </row>
        <row r="55">
          <cell r="X55">
            <v>0</v>
          </cell>
          <cell r="Y55">
            <v>0</v>
          </cell>
        </row>
        <row r="55">
          <cell r="AA55">
            <v>0</v>
          </cell>
          <cell r="AB55">
            <v>0</v>
          </cell>
        </row>
        <row r="55">
          <cell r="AD55">
            <v>0</v>
          </cell>
          <cell r="AE55">
            <v>0</v>
          </cell>
        </row>
        <row r="56">
          <cell r="A56" t="str">
            <v>zxzj20191112000087</v>
          </cell>
          <cell r="B56" t="str">
            <v>深圳中雅机电实业有限公司</v>
          </cell>
          <cell r="C56" t="str">
            <v>声学 自由场环境评定测试方法</v>
          </cell>
          <cell r="D56" t="str">
            <v>GB/T34828-2017</v>
          </cell>
          <cell r="E56" t="str">
            <v>否</v>
          </cell>
          <cell r="F56">
            <v>0</v>
          </cell>
          <cell r="G56">
            <v>2</v>
          </cell>
          <cell r="H56" t="str">
            <v>无</v>
          </cell>
          <cell r="I56">
            <v>2</v>
          </cell>
          <cell r="J56">
            <v>100</v>
          </cell>
          <cell r="K56" t="str">
            <v>深圳中雅机电实业有限公司</v>
          </cell>
          <cell r="L56">
            <v>0</v>
          </cell>
          <cell r="M56">
            <v>0</v>
          </cell>
        </row>
        <row r="56">
          <cell r="O56">
            <v>0</v>
          </cell>
          <cell r="P56">
            <v>0</v>
          </cell>
        </row>
        <row r="56">
          <cell r="R56">
            <v>0</v>
          </cell>
          <cell r="S56">
            <v>0</v>
          </cell>
        </row>
        <row r="56">
          <cell r="U56">
            <v>0</v>
          </cell>
          <cell r="V56">
            <v>0</v>
          </cell>
        </row>
        <row r="56">
          <cell r="X56">
            <v>0</v>
          </cell>
          <cell r="Y56">
            <v>0</v>
          </cell>
        </row>
        <row r="56">
          <cell r="AA56">
            <v>0</v>
          </cell>
          <cell r="AB56">
            <v>0</v>
          </cell>
        </row>
        <row r="56">
          <cell r="AD56">
            <v>0</v>
          </cell>
          <cell r="AE56">
            <v>0</v>
          </cell>
        </row>
        <row r="57">
          <cell r="A57" t="str">
            <v>zxzj20191114000145</v>
          </cell>
          <cell r="B57" t="str">
            <v>深圳市闪联信息技术有限公司</v>
          </cell>
          <cell r="C57" t="str">
            <v>信息技术 信息设备资源共享协同服务 远程访问 基础协议</v>
          </cell>
          <cell r="D57" t="str">
            <v>ISO/IEC 14543-5-8 2017</v>
          </cell>
          <cell r="E57" t="str">
            <v>是</v>
          </cell>
          <cell r="F57">
            <v>2</v>
          </cell>
          <cell r="G57">
            <v>1</v>
          </cell>
          <cell r="H57" t="str">
            <v>无</v>
          </cell>
          <cell r="I57">
            <v>1</v>
          </cell>
          <cell r="J57">
            <v>100</v>
          </cell>
          <cell r="K57" t="str">
            <v>深圳市闪联信息技术有限公司</v>
          </cell>
          <cell r="L57">
            <v>0</v>
          </cell>
          <cell r="M57">
            <v>0</v>
          </cell>
        </row>
        <row r="57">
          <cell r="O57">
            <v>0</v>
          </cell>
          <cell r="P57">
            <v>0</v>
          </cell>
        </row>
        <row r="57">
          <cell r="R57">
            <v>0</v>
          </cell>
          <cell r="S57">
            <v>0</v>
          </cell>
        </row>
        <row r="57">
          <cell r="U57">
            <v>0</v>
          </cell>
          <cell r="V57">
            <v>0</v>
          </cell>
        </row>
        <row r="57">
          <cell r="X57">
            <v>0</v>
          </cell>
          <cell r="Y57">
            <v>0</v>
          </cell>
        </row>
        <row r="57">
          <cell r="AA57">
            <v>0</v>
          </cell>
          <cell r="AB57">
            <v>0</v>
          </cell>
        </row>
        <row r="57">
          <cell r="AD57">
            <v>0</v>
          </cell>
          <cell r="AE57">
            <v>0</v>
          </cell>
        </row>
        <row r="58">
          <cell r="A58" t="str">
            <v>zxzj20191114000220</v>
          </cell>
          <cell r="B58" t="str">
            <v>深圳泛胜塑胶助剂有限公司</v>
          </cell>
          <cell r="C58" t="str">
            <v>反应红LS-7B(C.I.反应红250）</v>
          </cell>
          <cell r="D58" t="str">
            <v>GB/T 33786-2017</v>
          </cell>
          <cell r="E58" t="str">
            <v>否</v>
          </cell>
          <cell r="F58">
            <v>0</v>
          </cell>
          <cell r="G58">
            <v>2</v>
          </cell>
          <cell r="H58" t="str">
            <v>无</v>
          </cell>
          <cell r="I58">
            <v>2</v>
          </cell>
          <cell r="J58">
            <v>100</v>
          </cell>
          <cell r="K58" t="str">
            <v>深圳泛胜塑胶助剂有限公司</v>
          </cell>
          <cell r="L58">
            <v>0</v>
          </cell>
          <cell r="M58">
            <v>0</v>
          </cell>
        </row>
        <row r="58">
          <cell r="O58">
            <v>0</v>
          </cell>
          <cell r="P58">
            <v>0</v>
          </cell>
        </row>
        <row r="58">
          <cell r="R58">
            <v>0</v>
          </cell>
          <cell r="S58">
            <v>0</v>
          </cell>
        </row>
        <row r="58">
          <cell r="U58">
            <v>0</v>
          </cell>
          <cell r="V58">
            <v>0</v>
          </cell>
        </row>
        <row r="58">
          <cell r="X58">
            <v>0</v>
          </cell>
          <cell r="Y58">
            <v>0</v>
          </cell>
        </row>
        <row r="58">
          <cell r="AA58">
            <v>0</v>
          </cell>
          <cell r="AB58">
            <v>0</v>
          </cell>
        </row>
        <row r="58">
          <cell r="AD58">
            <v>0</v>
          </cell>
          <cell r="AE58">
            <v>0</v>
          </cell>
        </row>
        <row r="59">
          <cell r="A59" t="str">
            <v>zxzj20191114000048</v>
          </cell>
          <cell r="B59" t="str">
            <v>深圳市中金岭南有色金属股份有限公司</v>
          </cell>
          <cell r="C59" t="str">
            <v>粗氢氧化镍化学分析方法 第2部分：钴量的测定 火焰原子吸收光谱法</v>
          </cell>
          <cell r="D59" t="str">
            <v>YS/T 1229.2-2018</v>
          </cell>
          <cell r="E59" t="str">
            <v>是</v>
          </cell>
          <cell r="F59">
            <v>4</v>
          </cell>
          <cell r="G59">
            <v>8</v>
          </cell>
          <cell r="H59" t="str">
            <v>无</v>
          </cell>
          <cell r="I59">
            <v>8</v>
          </cell>
          <cell r="J59">
            <v>100</v>
          </cell>
          <cell r="K59" t="str">
            <v>深圳市中金岭南有色金属股份有限公司</v>
          </cell>
          <cell r="L59">
            <v>0</v>
          </cell>
          <cell r="M59">
            <v>0</v>
          </cell>
        </row>
        <row r="59">
          <cell r="O59">
            <v>0</v>
          </cell>
          <cell r="P59">
            <v>0</v>
          </cell>
        </row>
        <row r="59">
          <cell r="R59">
            <v>0</v>
          </cell>
          <cell r="S59">
            <v>0</v>
          </cell>
        </row>
        <row r="59">
          <cell r="U59">
            <v>0</v>
          </cell>
          <cell r="V59">
            <v>0</v>
          </cell>
        </row>
        <row r="59">
          <cell r="X59">
            <v>0</v>
          </cell>
          <cell r="Y59">
            <v>0</v>
          </cell>
        </row>
        <row r="59">
          <cell r="AA59">
            <v>0</v>
          </cell>
          <cell r="AB59">
            <v>0</v>
          </cell>
        </row>
        <row r="59">
          <cell r="AD59">
            <v>0</v>
          </cell>
          <cell r="AE59">
            <v>0</v>
          </cell>
        </row>
        <row r="60">
          <cell r="A60" t="str">
            <v>zxzj20191112000072</v>
          </cell>
          <cell r="B60" t="str">
            <v>深圳赛西信息技术有限公司</v>
          </cell>
          <cell r="C60" t="str">
            <v>信息技术 用户建筑群通用布缆 第5部分：数据中心</v>
          </cell>
          <cell r="D60" t="str">
            <v>GB/T 18233.5-2018</v>
          </cell>
          <cell r="E60" t="str">
            <v>是</v>
          </cell>
          <cell r="F60">
            <v>6</v>
          </cell>
          <cell r="G60">
            <v>3</v>
          </cell>
          <cell r="H60" t="str">
            <v>无</v>
          </cell>
          <cell r="I60">
            <v>3</v>
          </cell>
          <cell r="J60">
            <v>100</v>
          </cell>
          <cell r="K60" t="str">
            <v>深圳赛西信息技术有限公司</v>
          </cell>
          <cell r="L60">
            <v>0</v>
          </cell>
          <cell r="M60">
            <v>0</v>
          </cell>
        </row>
        <row r="60">
          <cell r="O60">
            <v>0</v>
          </cell>
          <cell r="P60">
            <v>0</v>
          </cell>
        </row>
        <row r="60">
          <cell r="R60">
            <v>0</v>
          </cell>
          <cell r="S60">
            <v>0</v>
          </cell>
        </row>
        <row r="60">
          <cell r="U60">
            <v>0</v>
          </cell>
          <cell r="V60">
            <v>0</v>
          </cell>
        </row>
        <row r="60">
          <cell r="X60">
            <v>0</v>
          </cell>
          <cell r="Y60">
            <v>0</v>
          </cell>
        </row>
        <row r="60">
          <cell r="AA60">
            <v>0</v>
          </cell>
          <cell r="AB60">
            <v>0</v>
          </cell>
        </row>
        <row r="60">
          <cell r="AD60">
            <v>0</v>
          </cell>
          <cell r="AE60">
            <v>0</v>
          </cell>
        </row>
        <row r="61">
          <cell r="A61" t="str">
            <v>zxzj20191116000066</v>
          </cell>
          <cell r="B61" t="str">
            <v>深圳市芭格美生物科技有限公司</v>
          </cell>
          <cell r="C61" t="str">
            <v>表面活性剂 洗涤剂 阳离子活性物含量的测定 直接两相滴定法</v>
          </cell>
          <cell r="D61" t="str">
            <v>GB/T 5174-2018</v>
          </cell>
          <cell r="E61" t="str">
            <v>否</v>
          </cell>
          <cell r="F61">
            <v>0</v>
          </cell>
          <cell r="G61">
            <v>2</v>
          </cell>
          <cell r="H61" t="str">
            <v>无</v>
          </cell>
          <cell r="I61">
            <v>2</v>
          </cell>
          <cell r="J61">
            <v>100</v>
          </cell>
          <cell r="K61" t="str">
            <v>深圳市芭格美生物科技有限公司</v>
          </cell>
          <cell r="L61">
            <v>0</v>
          </cell>
          <cell r="M61">
            <v>0</v>
          </cell>
        </row>
        <row r="61">
          <cell r="O61">
            <v>0</v>
          </cell>
          <cell r="P61">
            <v>0</v>
          </cell>
        </row>
        <row r="61">
          <cell r="R61">
            <v>0</v>
          </cell>
          <cell r="S61">
            <v>0</v>
          </cell>
        </row>
        <row r="61">
          <cell r="U61">
            <v>0</v>
          </cell>
          <cell r="V61">
            <v>0</v>
          </cell>
        </row>
        <row r="61">
          <cell r="X61">
            <v>0</v>
          </cell>
          <cell r="Y61">
            <v>0</v>
          </cell>
        </row>
        <row r="61">
          <cell r="AA61">
            <v>0</v>
          </cell>
          <cell r="AB61">
            <v>0</v>
          </cell>
        </row>
        <row r="61">
          <cell r="AD61">
            <v>0</v>
          </cell>
          <cell r="AE61">
            <v>0</v>
          </cell>
        </row>
        <row r="62">
          <cell r="A62" t="str">
            <v>zxzj20191114000188</v>
          </cell>
          <cell r="B62" t="str">
            <v>中广核工程有限公司</v>
          </cell>
          <cell r="C62" t="str">
            <v>核电厂混凝土蜗壳循环水泵叶轮技术要求</v>
          </cell>
          <cell r="D62" t="str">
            <v>NB/T 25074-2017</v>
          </cell>
          <cell r="E62" t="str">
            <v>否</v>
          </cell>
          <cell r="F62">
            <v>0</v>
          </cell>
          <cell r="G62">
            <v>1</v>
          </cell>
          <cell r="H62" t="str">
            <v>无</v>
          </cell>
          <cell r="I62">
            <v>1</v>
          </cell>
          <cell r="J62">
            <v>100</v>
          </cell>
          <cell r="K62" t="str">
            <v>中广核工程有限公司</v>
          </cell>
          <cell r="L62">
            <v>0</v>
          </cell>
          <cell r="M62">
            <v>0</v>
          </cell>
        </row>
        <row r="62">
          <cell r="O62">
            <v>0</v>
          </cell>
          <cell r="P62">
            <v>0</v>
          </cell>
        </row>
        <row r="62">
          <cell r="R62">
            <v>0</v>
          </cell>
          <cell r="S62">
            <v>0</v>
          </cell>
        </row>
        <row r="62">
          <cell r="U62">
            <v>0</v>
          </cell>
          <cell r="V62">
            <v>0</v>
          </cell>
        </row>
        <row r="62">
          <cell r="X62">
            <v>0</v>
          </cell>
          <cell r="Y62">
            <v>0</v>
          </cell>
        </row>
        <row r="62">
          <cell r="AA62">
            <v>0</v>
          </cell>
          <cell r="AB62">
            <v>0</v>
          </cell>
        </row>
        <row r="62">
          <cell r="AD62">
            <v>0</v>
          </cell>
          <cell r="AE62">
            <v>0</v>
          </cell>
        </row>
        <row r="63">
          <cell r="A63" t="str">
            <v>zxzj20191114000049</v>
          </cell>
          <cell r="B63" t="str">
            <v>深圳中航技术检测所有限公司</v>
          </cell>
          <cell r="C63" t="str">
            <v>压铸模 零件 第12部分：复位杆</v>
          </cell>
          <cell r="D63" t="str">
            <v>GB/T 4678.12-2018</v>
          </cell>
          <cell r="E63" t="str">
            <v>是</v>
          </cell>
          <cell r="F63">
            <v>19</v>
          </cell>
          <cell r="G63">
            <v>1</v>
          </cell>
          <cell r="H63" t="str">
            <v>无</v>
          </cell>
          <cell r="I63">
            <v>1</v>
          </cell>
          <cell r="J63">
            <v>100</v>
          </cell>
          <cell r="K63" t="str">
            <v>深圳中航技术检测所有限公司</v>
          </cell>
          <cell r="L63">
            <v>0</v>
          </cell>
          <cell r="M63">
            <v>0</v>
          </cell>
        </row>
        <row r="63">
          <cell r="O63">
            <v>0</v>
          </cell>
          <cell r="P63">
            <v>0</v>
          </cell>
        </row>
        <row r="63">
          <cell r="R63">
            <v>0</v>
          </cell>
          <cell r="S63">
            <v>0</v>
          </cell>
        </row>
        <row r="63">
          <cell r="U63">
            <v>0</v>
          </cell>
          <cell r="V63">
            <v>0</v>
          </cell>
        </row>
        <row r="63">
          <cell r="X63">
            <v>0</v>
          </cell>
          <cell r="Y63">
            <v>0</v>
          </cell>
        </row>
        <row r="63">
          <cell r="AA63">
            <v>0</v>
          </cell>
          <cell r="AB63">
            <v>0</v>
          </cell>
        </row>
        <row r="63">
          <cell r="AD63">
            <v>0</v>
          </cell>
          <cell r="AE63">
            <v>0</v>
          </cell>
        </row>
        <row r="64">
          <cell r="A64" t="str">
            <v>zxzj20191116000079</v>
          </cell>
          <cell r="B64" t="str">
            <v>深圳市中润水工业技术发展有限公司</v>
          </cell>
          <cell r="C64" t="str">
            <v>工业聚氯化铝</v>
          </cell>
          <cell r="D64" t="str">
            <v>HG/T 2677-2017</v>
          </cell>
          <cell r="E64" t="str">
            <v>否</v>
          </cell>
          <cell r="F64">
            <v>0</v>
          </cell>
          <cell r="G64">
            <v>1</v>
          </cell>
          <cell r="H64" t="str">
            <v>无</v>
          </cell>
          <cell r="I64">
            <v>1</v>
          </cell>
          <cell r="J64">
            <v>100</v>
          </cell>
          <cell r="K64" t="str">
            <v>深圳市中润水工业技术发展有限公司</v>
          </cell>
          <cell r="L64">
            <v>0</v>
          </cell>
          <cell r="M64">
            <v>0</v>
          </cell>
        </row>
        <row r="64">
          <cell r="O64">
            <v>0</v>
          </cell>
          <cell r="P64">
            <v>0</v>
          </cell>
        </row>
        <row r="64">
          <cell r="R64">
            <v>0</v>
          </cell>
          <cell r="S64">
            <v>0</v>
          </cell>
        </row>
        <row r="64">
          <cell r="U64">
            <v>0</v>
          </cell>
          <cell r="V64">
            <v>0</v>
          </cell>
        </row>
        <row r="64">
          <cell r="X64">
            <v>0</v>
          </cell>
          <cell r="Y64">
            <v>0</v>
          </cell>
        </row>
        <row r="64">
          <cell r="AA64">
            <v>0</v>
          </cell>
          <cell r="AB64">
            <v>0</v>
          </cell>
        </row>
        <row r="64">
          <cell r="AD64">
            <v>0</v>
          </cell>
          <cell r="AE64">
            <v>0</v>
          </cell>
        </row>
        <row r="65">
          <cell r="A65" t="str">
            <v>zxzj20191117000046</v>
          </cell>
          <cell r="B65" t="str">
            <v>深圳市科陆电子科技股份有限公司</v>
          </cell>
          <cell r="C65" t="str">
            <v>电测量数据交换 DLMS/COSEM 组件 第46部分：使用HDLC协议的数据链路层</v>
          </cell>
          <cell r="D65" t="str">
            <v>GB/T 17215.646-2018</v>
          </cell>
          <cell r="E65" t="str">
            <v>是</v>
          </cell>
          <cell r="F65">
            <v>12</v>
          </cell>
          <cell r="G65">
            <v>6</v>
          </cell>
          <cell r="H65" t="str">
            <v>有</v>
          </cell>
          <cell r="I65">
            <v>3</v>
          </cell>
          <cell r="J65">
            <v>65.21</v>
          </cell>
          <cell r="K65" t="str">
            <v>深圳市航天泰瑞捷电子有限公司</v>
          </cell>
          <cell r="L65">
            <v>6</v>
          </cell>
          <cell r="M65">
            <v>34.78</v>
          </cell>
          <cell r="N65" t="str">
            <v>深圳市科陆电子科技股份有限公司</v>
          </cell>
          <cell r="O65">
            <v>0</v>
          </cell>
          <cell r="P65">
            <v>0</v>
          </cell>
        </row>
        <row r="65">
          <cell r="R65">
            <v>0</v>
          </cell>
          <cell r="S65">
            <v>0</v>
          </cell>
        </row>
        <row r="65">
          <cell r="U65">
            <v>0</v>
          </cell>
          <cell r="V65">
            <v>0</v>
          </cell>
        </row>
        <row r="65">
          <cell r="X65">
            <v>0</v>
          </cell>
          <cell r="Y65">
            <v>0</v>
          </cell>
        </row>
        <row r="65">
          <cell r="AA65">
            <v>0</v>
          </cell>
          <cell r="AB65">
            <v>0</v>
          </cell>
        </row>
        <row r="65">
          <cell r="AD65">
            <v>0</v>
          </cell>
          <cell r="AE65">
            <v>0</v>
          </cell>
        </row>
        <row r="66">
          <cell r="A66" t="str">
            <v>zxzj20191115000088</v>
          </cell>
          <cell r="B66" t="str">
            <v>深圳市检验检疫科学研究院</v>
          </cell>
          <cell r="C66" t="str">
            <v>智慧检验检测实验室建设指南</v>
          </cell>
          <cell r="D66" t="str">
            <v>SZDB/Z 259-2017</v>
          </cell>
          <cell r="E66" t="str">
            <v>否</v>
          </cell>
          <cell r="F66">
            <v>0</v>
          </cell>
          <cell r="G66">
            <v>1</v>
          </cell>
          <cell r="H66" t="str">
            <v>无</v>
          </cell>
          <cell r="I66">
            <v>1</v>
          </cell>
          <cell r="J66">
            <v>100</v>
          </cell>
          <cell r="K66" t="str">
            <v>深圳市检验检疫科学研究院</v>
          </cell>
          <cell r="L66">
            <v>0</v>
          </cell>
          <cell r="M66">
            <v>0</v>
          </cell>
        </row>
        <row r="66">
          <cell r="O66">
            <v>0</v>
          </cell>
          <cell r="P66">
            <v>0</v>
          </cell>
        </row>
        <row r="66">
          <cell r="R66">
            <v>0</v>
          </cell>
          <cell r="S66">
            <v>0</v>
          </cell>
        </row>
        <row r="66">
          <cell r="U66">
            <v>0</v>
          </cell>
          <cell r="V66">
            <v>0</v>
          </cell>
        </row>
        <row r="66">
          <cell r="X66">
            <v>0</v>
          </cell>
          <cell r="Y66">
            <v>0</v>
          </cell>
        </row>
        <row r="66">
          <cell r="AA66">
            <v>0</v>
          </cell>
          <cell r="AB66">
            <v>0</v>
          </cell>
        </row>
        <row r="66">
          <cell r="AD66">
            <v>0</v>
          </cell>
          <cell r="AE66">
            <v>0</v>
          </cell>
        </row>
        <row r="67">
          <cell r="A67" t="str">
            <v>zxzj20191113000001</v>
          </cell>
          <cell r="B67" t="str">
            <v>格林美股份有限公司</v>
          </cell>
          <cell r="C67" t="str">
            <v>报废汽车破碎技术规范</v>
          </cell>
          <cell r="D67" t="str">
            <v>SB/T 11160-2016</v>
          </cell>
          <cell r="E67" t="str">
            <v>否</v>
          </cell>
          <cell r="F67">
            <v>0</v>
          </cell>
          <cell r="G67">
            <v>3</v>
          </cell>
          <cell r="H67" t="str">
            <v>无</v>
          </cell>
          <cell r="I67">
            <v>3</v>
          </cell>
          <cell r="J67">
            <v>100</v>
          </cell>
          <cell r="K67" t="str">
            <v>格林美股份有限公司</v>
          </cell>
          <cell r="L67">
            <v>0</v>
          </cell>
          <cell r="M67">
            <v>0</v>
          </cell>
        </row>
        <row r="67">
          <cell r="O67">
            <v>0</v>
          </cell>
          <cell r="P67">
            <v>0</v>
          </cell>
        </row>
        <row r="67">
          <cell r="R67">
            <v>0</v>
          </cell>
          <cell r="S67">
            <v>0</v>
          </cell>
        </row>
        <row r="67">
          <cell r="U67">
            <v>0</v>
          </cell>
          <cell r="V67">
            <v>0</v>
          </cell>
        </row>
        <row r="67">
          <cell r="X67">
            <v>0</v>
          </cell>
          <cell r="Y67">
            <v>0</v>
          </cell>
        </row>
        <row r="67">
          <cell r="AA67">
            <v>0</v>
          </cell>
          <cell r="AB67">
            <v>0</v>
          </cell>
        </row>
        <row r="67">
          <cell r="AD67">
            <v>0</v>
          </cell>
          <cell r="AE67">
            <v>0</v>
          </cell>
        </row>
        <row r="68">
          <cell r="A68" t="str">
            <v>zxzj20191117000032</v>
          </cell>
          <cell r="B68" t="str">
            <v>深圳市德方纳米科技股份有限公司</v>
          </cell>
          <cell r="C68" t="str">
            <v>纳米技术 碳纳米管无定形碳、灰分和挥发物的分析 热重法</v>
          </cell>
          <cell r="D68" t="str">
            <v>GB/T 36065-2018</v>
          </cell>
          <cell r="E68" t="str">
            <v>否</v>
          </cell>
          <cell r="F68">
            <v>0</v>
          </cell>
          <cell r="G68">
            <v>2</v>
          </cell>
          <cell r="H68" t="str">
            <v>无</v>
          </cell>
          <cell r="I68">
            <v>2</v>
          </cell>
          <cell r="J68">
            <v>100</v>
          </cell>
          <cell r="K68" t="str">
            <v>深圳市德方纳米科技股份有限公司</v>
          </cell>
          <cell r="L68">
            <v>0</v>
          </cell>
          <cell r="M68">
            <v>0</v>
          </cell>
        </row>
        <row r="68">
          <cell r="O68">
            <v>0</v>
          </cell>
          <cell r="P68">
            <v>0</v>
          </cell>
        </row>
        <row r="68">
          <cell r="R68">
            <v>0</v>
          </cell>
          <cell r="S68">
            <v>0</v>
          </cell>
        </row>
        <row r="68">
          <cell r="U68">
            <v>0</v>
          </cell>
          <cell r="V68">
            <v>0</v>
          </cell>
        </row>
        <row r="68">
          <cell r="X68">
            <v>0</v>
          </cell>
          <cell r="Y68">
            <v>0</v>
          </cell>
        </row>
        <row r="68">
          <cell r="AA68">
            <v>0</v>
          </cell>
          <cell r="AB68">
            <v>0</v>
          </cell>
        </row>
        <row r="68">
          <cell r="AD68">
            <v>0</v>
          </cell>
          <cell r="AE68">
            <v>0</v>
          </cell>
        </row>
        <row r="69">
          <cell r="A69" t="str">
            <v>zxzj20191115000222</v>
          </cell>
          <cell r="B69" t="str">
            <v>深圳创维-RGB电子有限公司</v>
          </cell>
          <cell r="C69" t="str">
            <v>网络智能机顶盒技术要求和测试方法</v>
          </cell>
          <cell r="D69" t="str">
            <v>SJ/T 11573-2016</v>
          </cell>
          <cell r="E69" t="str">
            <v>否</v>
          </cell>
          <cell r="F69">
            <v>0</v>
          </cell>
          <cell r="G69">
            <v>6</v>
          </cell>
          <cell r="H69" t="str">
            <v>有</v>
          </cell>
          <cell r="I69">
            <v>5</v>
          </cell>
          <cell r="J69">
            <v>40</v>
          </cell>
          <cell r="K69" t="str">
            <v>深圳数字电视国家工程实验室股份有限公司</v>
          </cell>
          <cell r="L69">
            <v>6</v>
          </cell>
          <cell r="M69">
            <v>60</v>
          </cell>
          <cell r="N69" t="str">
            <v>深圳创维-RGB电子有限公司</v>
          </cell>
          <cell r="O69">
            <v>0</v>
          </cell>
          <cell r="P69">
            <v>0</v>
          </cell>
        </row>
        <row r="69">
          <cell r="R69">
            <v>0</v>
          </cell>
          <cell r="S69">
            <v>0</v>
          </cell>
        </row>
        <row r="69">
          <cell r="U69">
            <v>0</v>
          </cell>
          <cell r="V69">
            <v>0</v>
          </cell>
        </row>
        <row r="69">
          <cell r="X69">
            <v>0</v>
          </cell>
          <cell r="Y69">
            <v>0</v>
          </cell>
        </row>
        <row r="69">
          <cell r="AA69">
            <v>0</v>
          </cell>
          <cell r="AB69">
            <v>0</v>
          </cell>
        </row>
        <row r="69">
          <cell r="AD69">
            <v>0</v>
          </cell>
          <cell r="AE69">
            <v>0</v>
          </cell>
        </row>
        <row r="70">
          <cell r="A70" t="str">
            <v>zxzj20191111000027</v>
          </cell>
          <cell r="B70" t="str">
            <v>深圳市领航标准化技术有限公司</v>
          </cell>
          <cell r="C70" t="str">
            <v>复印（包括多功能）设备细颗粒物排放量的测定方法</v>
          </cell>
          <cell r="D70" t="str">
            <v>GB/T 36677-2018</v>
          </cell>
          <cell r="E70" t="str">
            <v>否</v>
          </cell>
          <cell r="F70">
            <v>0</v>
          </cell>
          <cell r="G70">
            <v>5</v>
          </cell>
          <cell r="H70" t="str">
            <v>有</v>
          </cell>
          <cell r="I70">
            <v>5</v>
          </cell>
          <cell r="J70">
            <v>60</v>
          </cell>
          <cell r="K70" t="str">
            <v>深圳市领航标准化技术有限公司</v>
          </cell>
          <cell r="L70">
            <v>7</v>
          </cell>
          <cell r="M70">
            <v>40</v>
          </cell>
          <cell r="N70" t="str">
            <v>东芝泰格信息系统（深圳）有限公司</v>
          </cell>
          <cell r="O70">
            <v>0</v>
          </cell>
          <cell r="P70">
            <v>0</v>
          </cell>
        </row>
        <row r="70">
          <cell r="R70">
            <v>0</v>
          </cell>
          <cell r="S70">
            <v>0</v>
          </cell>
        </row>
        <row r="70">
          <cell r="U70">
            <v>0</v>
          </cell>
          <cell r="V70">
            <v>0</v>
          </cell>
        </row>
        <row r="70">
          <cell r="X70">
            <v>0</v>
          </cell>
          <cell r="Y70">
            <v>0</v>
          </cell>
        </row>
        <row r="70">
          <cell r="AA70">
            <v>0</v>
          </cell>
          <cell r="AB70">
            <v>0</v>
          </cell>
        </row>
        <row r="70">
          <cell r="AD70">
            <v>0</v>
          </cell>
          <cell r="AE70">
            <v>0</v>
          </cell>
        </row>
        <row r="71">
          <cell r="A71" t="str">
            <v>zxzj20191114000102</v>
          </cell>
          <cell r="B71" t="str">
            <v>中兴通讯股份有限公司</v>
          </cell>
          <cell r="C71" t="str">
            <v>支持通信应用的北斗授时设备测试方法</v>
          </cell>
          <cell r="D71" t="str">
            <v>YD/T 3330-2018</v>
          </cell>
          <cell r="E71" t="str">
            <v>否</v>
          </cell>
          <cell r="F71">
            <v>0</v>
          </cell>
          <cell r="G71">
            <v>2</v>
          </cell>
          <cell r="H71" t="str">
            <v>无</v>
          </cell>
          <cell r="I71">
            <v>2</v>
          </cell>
          <cell r="J71">
            <v>100</v>
          </cell>
          <cell r="K71" t="str">
            <v>中兴通讯股份有限公司</v>
          </cell>
          <cell r="L71">
            <v>0</v>
          </cell>
          <cell r="M71">
            <v>0</v>
          </cell>
        </row>
        <row r="71">
          <cell r="O71">
            <v>0</v>
          </cell>
          <cell r="P71">
            <v>0</v>
          </cell>
        </row>
        <row r="71">
          <cell r="R71">
            <v>0</v>
          </cell>
          <cell r="S71">
            <v>0</v>
          </cell>
        </row>
        <row r="71">
          <cell r="U71">
            <v>0</v>
          </cell>
          <cell r="V71">
            <v>0</v>
          </cell>
        </row>
        <row r="71">
          <cell r="X71">
            <v>0</v>
          </cell>
          <cell r="Y71">
            <v>0</v>
          </cell>
        </row>
        <row r="71">
          <cell r="AA71">
            <v>0</v>
          </cell>
          <cell r="AB71">
            <v>0</v>
          </cell>
        </row>
        <row r="71">
          <cell r="AD71">
            <v>0</v>
          </cell>
          <cell r="AE71">
            <v>0</v>
          </cell>
        </row>
        <row r="72">
          <cell r="A72" t="str">
            <v>zxzj20191115000127</v>
          </cell>
          <cell r="B72" t="str">
            <v>中广核工程有限公司</v>
          </cell>
          <cell r="C72" t="str">
            <v>核电工程施工信息化管理通用要求</v>
          </cell>
          <cell r="D72" t="str">
            <v>NB/T 20451-2017</v>
          </cell>
          <cell r="E72" t="str">
            <v>否</v>
          </cell>
          <cell r="F72">
            <v>0</v>
          </cell>
          <cell r="G72">
            <v>1</v>
          </cell>
          <cell r="H72" t="str">
            <v>无</v>
          </cell>
          <cell r="I72">
            <v>1</v>
          </cell>
          <cell r="J72">
            <v>100</v>
          </cell>
          <cell r="K72" t="str">
            <v>中广核工程有限公司</v>
          </cell>
          <cell r="L72">
            <v>0</v>
          </cell>
          <cell r="M72">
            <v>0</v>
          </cell>
        </row>
        <row r="72">
          <cell r="O72">
            <v>0</v>
          </cell>
          <cell r="P72">
            <v>0</v>
          </cell>
        </row>
        <row r="72">
          <cell r="R72">
            <v>0</v>
          </cell>
          <cell r="S72">
            <v>0</v>
          </cell>
        </row>
        <row r="72">
          <cell r="U72">
            <v>0</v>
          </cell>
          <cell r="V72">
            <v>0</v>
          </cell>
        </row>
        <row r="72">
          <cell r="X72">
            <v>0</v>
          </cell>
          <cell r="Y72">
            <v>0</v>
          </cell>
        </row>
        <row r="72">
          <cell r="AA72">
            <v>0</v>
          </cell>
          <cell r="AB72">
            <v>0</v>
          </cell>
        </row>
        <row r="72">
          <cell r="AD72">
            <v>0</v>
          </cell>
          <cell r="AE72">
            <v>0</v>
          </cell>
        </row>
        <row r="73">
          <cell r="A73" t="str">
            <v>zxzj20191115000190</v>
          </cell>
          <cell r="B73" t="str">
            <v>深圳市卓越绩效管理促进会</v>
          </cell>
          <cell r="C73" t="str">
            <v>深圳标准认证实施规则文胸</v>
          </cell>
          <cell r="D73" t="str">
            <v>SZDB/Z 291-2018</v>
          </cell>
          <cell r="E73" t="str">
            <v>否</v>
          </cell>
          <cell r="F73">
            <v>0</v>
          </cell>
          <cell r="G73">
            <v>1</v>
          </cell>
          <cell r="H73" t="str">
            <v>有</v>
          </cell>
          <cell r="I73">
            <v>1</v>
          </cell>
          <cell r="J73">
            <v>100</v>
          </cell>
          <cell r="K73" t="str">
            <v>深圳市卓越绩效管理促进会</v>
          </cell>
          <cell r="L73">
            <v>2</v>
          </cell>
          <cell r="M73">
            <v>0</v>
          </cell>
          <cell r="N73" t="str">
            <v>深圳市计量质量检测研究院</v>
          </cell>
          <cell r="O73">
            <v>3</v>
          </cell>
          <cell r="P73">
            <v>0</v>
          </cell>
          <cell r="Q73" t="str">
            <v>深圳市卓越标准事务有限公司</v>
          </cell>
          <cell r="R73">
            <v>0</v>
          </cell>
          <cell r="S73">
            <v>0</v>
          </cell>
        </row>
        <row r="73">
          <cell r="U73">
            <v>0</v>
          </cell>
          <cell r="V73">
            <v>0</v>
          </cell>
        </row>
        <row r="73">
          <cell r="X73">
            <v>0</v>
          </cell>
          <cell r="Y73">
            <v>0</v>
          </cell>
        </row>
        <row r="73">
          <cell r="AA73">
            <v>0</v>
          </cell>
          <cell r="AB73">
            <v>0</v>
          </cell>
        </row>
        <row r="73">
          <cell r="AD73">
            <v>0</v>
          </cell>
          <cell r="AE73">
            <v>0</v>
          </cell>
        </row>
        <row r="74">
          <cell r="A74" t="str">
            <v>zxzj20191114000101</v>
          </cell>
          <cell r="B74" t="str">
            <v>深圳华因康基因科技有限公司</v>
          </cell>
          <cell r="C74" t="str">
            <v>Sanger法测序技术指南</v>
          </cell>
          <cell r="D74" t="str">
            <v>GB/T 34265-2017</v>
          </cell>
          <cell r="E74" t="str">
            <v>否</v>
          </cell>
          <cell r="F74">
            <v>0</v>
          </cell>
          <cell r="G74">
            <v>1</v>
          </cell>
          <cell r="H74" t="str">
            <v>有</v>
          </cell>
          <cell r="I74">
            <v>1</v>
          </cell>
          <cell r="J74">
            <v>100</v>
          </cell>
          <cell r="K74" t="str">
            <v>深圳华因康基因科技有限公司</v>
          </cell>
          <cell r="L74">
            <v>2</v>
          </cell>
          <cell r="M74">
            <v>0</v>
          </cell>
          <cell r="N74" t="str">
            <v>深圳市华因康高通量生物技术研究院</v>
          </cell>
          <cell r="O74">
            <v>0</v>
          </cell>
          <cell r="P74">
            <v>0</v>
          </cell>
        </row>
        <row r="74">
          <cell r="R74">
            <v>0</v>
          </cell>
          <cell r="S74">
            <v>0</v>
          </cell>
        </row>
        <row r="74">
          <cell r="U74">
            <v>0</v>
          </cell>
          <cell r="V74">
            <v>0</v>
          </cell>
        </row>
        <row r="74">
          <cell r="X74">
            <v>0</v>
          </cell>
          <cell r="Y74">
            <v>0</v>
          </cell>
        </row>
        <row r="74">
          <cell r="AA74">
            <v>0</v>
          </cell>
          <cell r="AB74">
            <v>0</v>
          </cell>
        </row>
        <row r="74">
          <cell r="AD74">
            <v>0</v>
          </cell>
          <cell r="AE74">
            <v>0</v>
          </cell>
        </row>
        <row r="75">
          <cell r="A75" t="str">
            <v>zxzj20191113000168</v>
          </cell>
          <cell r="B75" t="str">
            <v>深圳市宝安区信用促进会</v>
          </cell>
          <cell r="C75" t="str">
            <v>科研信用信息征集规范</v>
          </cell>
          <cell r="D75" t="str">
            <v>GB/T 37927-2019</v>
          </cell>
          <cell r="E75" t="str">
            <v>否</v>
          </cell>
          <cell r="F75">
            <v>0</v>
          </cell>
          <cell r="G75">
            <v>2</v>
          </cell>
          <cell r="H75" t="str">
            <v>无</v>
          </cell>
          <cell r="I75">
            <v>1</v>
          </cell>
          <cell r="J75">
            <v>100</v>
          </cell>
          <cell r="K75" t="str">
            <v>深圳市宝安区信用促进会</v>
          </cell>
          <cell r="L75">
            <v>0</v>
          </cell>
          <cell r="M75">
            <v>0</v>
          </cell>
        </row>
        <row r="75">
          <cell r="O75">
            <v>0</v>
          </cell>
          <cell r="P75">
            <v>0</v>
          </cell>
        </row>
        <row r="75">
          <cell r="R75">
            <v>0</v>
          </cell>
          <cell r="S75">
            <v>0</v>
          </cell>
        </row>
        <row r="75">
          <cell r="U75">
            <v>0</v>
          </cell>
          <cell r="V75">
            <v>0</v>
          </cell>
        </row>
        <row r="75">
          <cell r="X75">
            <v>0</v>
          </cell>
          <cell r="Y75">
            <v>0</v>
          </cell>
        </row>
        <row r="75">
          <cell r="AA75">
            <v>0</v>
          </cell>
          <cell r="AB75">
            <v>0</v>
          </cell>
        </row>
        <row r="75">
          <cell r="AD75">
            <v>0</v>
          </cell>
          <cell r="AE75">
            <v>0</v>
          </cell>
        </row>
        <row r="76">
          <cell r="A76" t="str">
            <v>zxzj20191116000033</v>
          </cell>
          <cell r="B76" t="str">
            <v>深圳市裕同包装科技股份有限公司</v>
          </cell>
          <cell r="C76" t="str">
            <v>包装与环境 第4部分：材料循环再生</v>
          </cell>
          <cell r="D76" t="str">
            <v>GB/T 16716.4-2018</v>
          </cell>
          <cell r="E76" t="str">
            <v>否</v>
          </cell>
          <cell r="F76">
            <v>0</v>
          </cell>
          <cell r="G76">
            <v>2</v>
          </cell>
          <cell r="H76" t="str">
            <v>有</v>
          </cell>
          <cell r="I76">
            <v>2</v>
          </cell>
          <cell r="J76">
            <v>66.66</v>
          </cell>
          <cell r="K76" t="str">
            <v>深圳市裕同包装科技股份有限公司</v>
          </cell>
          <cell r="L76">
            <v>4</v>
          </cell>
          <cell r="M76">
            <v>33.33</v>
          </cell>
          <cell r="N76" t="str">
            <v>深圳市中原科技有限公司</v>
          </cell>
          <cell r="O76">
            <v>7</v>
          </cell>
          <cell r="P76">
            <v>19</v>
          </cell>
          <cell r="Q76" t="str">
            <v>深圳市印刷行业协会</v>
          </cell>
          <cell r="R76">
            <v>0</v>
          </cell>
          <cell r="S76">
            <v>0</v>
          </cell>
        </row>
        <row r="76">
          <cell r="U76">
            <v>0</v>
          </cell>
          <cell r="V76">
            <v>0</v>
          </cell>
        </row>
        <row r="76">
          <cell r="X76">
            <v>0</v>
          </cell>
          <cell r="Y76">
            <v>0</v>
          </cell>
        </row>
        <row r="76">
          <cell r="AA76">
            <v>0</v>
          </cell>
          <cell r="AB76">
            <v>0</v>
          </cell>
        </row>
        <row r="76">
          <cell r="AD76">
            <v>0</v>
          </cell>
          <cell r="AE76">
            <v>0</v>
          </cell>
        </row>
        <row r="77">
          <cell r="A77" t="str">
            <v>zxzj20191112000089</v>
          </cell>
          <cell r="B77" t="str">
            <v>格林美股份有限公司</v>
          </cell>
          <cell r="C77" t="str">
            <v>含钴废料处理处置技术规范</v>
          </cell>
          <cell r="D77" t="str">
            <v>GB/T 33071-2016</v>
          </cell>
          <cell r="E77" t="str">
            <v>否</v>
          </cell>
          <cell r="F77">
            <v>0</v>
          </cell>
          <cell r="G77">
            <v>4</v>
          </cell>
          <cell r="H77" t="str">
            <v>无</v>
          </cell>
          <cell r="I77">
            <v>1</v>
          </cell>
          <cell r="J77">
            <v>100</v>
          </cell>
          <cell r="K77" t="str">
            <v>格林美股份有限公司</v>
          </cell>
          <cell r="L77">
            <v>0</v>
          </cell>
          <cell r="M77">
            <v>0</v>
          </cell>
        </row>
        <row r="77">
          <cell r="O77">
            <v>0</v>
          </cell>
          <cell r="P77">
            <v>0</v>
          </cell>
        </row>
        <row r="77">
          <cell r="R77">
            <v>0</v>
          </cell>
          <cell r="S77">
            <v>0</v>
          </cell>
        </row>
        <row r="77">
          <cell r="U77">
            <v>0</v>
          </cell>
          <cell r="V77">
            <v>0</v>
          </cell>
        </row>
        <row r="77">
          <cell r="X77">
            <v>0</v>
          </cell>
          <cell r="Y77">
            <v>0</v>
          </cell>
        </row>
        <row r="77">
          <cell r="AA77">
            <v>0</v>
          </cell>
          <cell r="AB77">
            <v>0</v>
          </cell>
        </row>
        <row r="77">
          <cell r="AD77">
            <v>0</v>
          </cell>
          <cell r="AE77">
            <v>0</v>
          </cell>
        </row>
        <row r="78">
          <cell r="A78" t="str">
            <v>zxzj20191113000071</v>
          </cell>
          <cell r="B78" t="str">
            <v>深圳金信诺高新技术股份有限公司</v>
          </cell>
          <cell r="C78" t="str">
            <v>通信电缆  聚四氟乙烯绝缘射频同轴电缆实心绝缘镀银铜带绕包编织外导体型</v>
          </cell>
          <cell r="D78" t="str">
            <v>YD/T 3392-2018</v>
          </cell>
          <cell r="E78" t="str">
            <v>否</v>
          </cell>
          <cell r="F78">
            <v>0</v>
          </cell>
          <cell r="G78">
            <v>1</v>
          </cell>
          <cell r="H78" t="str">
            <v>无</v>
          </cell>
          <cell r="I78">
            <v>1</v>
          </cell>
          <cell r="J78">
            <v>100</v>
          </cell>
          <cell r="K78" t="str">
            <v>深圳金信诺高新技术股份有限公司</v>
          </cell>
          <cell r="L78">
            <v>0</v>
          </cell>
          <cell r="M78">
            <v>0</v>
          </cell>
        </row>
        <row r="78">
          <cell r="O78">
            <v>0</v>
          </cell>
          <cell r="P78">
            <v>0</v>
          </cell>
        </row>
        <row r="78">
          <cell r="R78">
            <v>0</v>
          </cell>
          <cell r="S78">
            <v>0</v>
          </cell>
        </row>
        <row r="78">
          <cell r="U78">
            <v>0</v>
          </cell>
          <cell r="V78">
            <v>0</v>
          </cell>
        </row>
        <row r="78">
          <cell r="X78">
            <v>0</v>
          </cell>
          <cell r="Y78">
            <v>0</v>
          </cell>
        </row>
        <row r="78">
          <cell r="AA78">
            <v>0</v>
          </cell>
          <cell r="AB78">
            <v>0</v>
          </cell>
        </row>
        <row r="78">
          <cell r="AD78">
            <v>0</v>
          </cell>
          <cell r="AE78">
            <v>0</v>
          </cell>
        </row>
        <row r="79">
          <cell r="A79" t="str">
            <v>zxzj20191112000009</v>
          </cell>
          <cell r="B79" t="str">
            <v>深圳市芭田生态工程股份有限公司</v>
          </cell>
          <cell r="C79" t="str">
            <v>农业社会化服务 农机跨区作业服务规范</v>
          </cell>
          <cell r="D79" t="str">
            <v>GB/T 36209-2018</v>
          </cell>
          <cell r="E79" t="str">
            <v>否</v>
          </cell>
          <cell r="F79">
            <v>0</v>
          </cell>
          <cell r="G79">
            <v>4</v>
          </cell>
          <cell r="H79" t="str">
            <v>无</v>
          </cell>
          <cell r="I79">
            <v>4</v>
          </cell>
          <cell r="J79">
            <v>100</v>
          </cell>
          <cell r="K79" t="str">
            <v>深圳市芭田生态工程股份有限公司</v>
          </cell>
          <cell r="L79">
            <v>0</v>
          </cell>
          <cell r="M79">
            <v>0</v>
          </cell>
        </row>
        <row r="79">
          <cell r="O79">
            <v>0</v>
          </cell>
          <cell r="P79">
            <v>0</v>
          </cell>
        </row>
        <row r="79">
          <cell r="R79">
            <v>0</v>
          </cell>
          <cell r="S79">
            <v>0</v>
          </cell>
        </row>
        <row r="79">
          <cell r="U79">
            <v>0</v>
          </cell>
          <cell r="V79">
            <v>0</v>
          </cell>
        </row>
        <row r="79">
          <cell r="X79">
            <v>0</v>
          </cell>
          <cell r="Y79">
            <v>0</v>
          </cell>
        </row>
        <row r="79">
          <cell r="AA79">
            <v>0</v>
          </cell>
          <cell r="AB79">
            <v>0</v>
          </cell>
        </row>
        <row r="79">
          <cell r="AD79">
            <v>0</v>
          </cell>
          <cell r="AE79">
            <v>0</v>
          </cell>
        </row>
        <row r="80">
          <cell r="A80" t="str">
            <v>zxzj20191114000107</v>
          </cell>
          <cell r="B80" t="str">
            <v>中兴通讯股份有限公司</v>
          </cell>
          <cell r="C80" t="str">
            <v>组播迁移技术要求 基于Radius的IPv6组播迁移</v>
          </cell>
          <cell r="D80" t="str">
            <v>YD/T 3311-2017</v>
          </cell>
          <cell r="E80" t="str">
            <v>否</v>
          </cell>
          <cell r="F80">
            <v>0</v>
          </cell>
          <cell r="G80">
            <v>1</v>
          </cell>
          <cell r="H80" t="str">
            <v>无</v>
          </cell>
          <cell r="I80">
            <v>1</v>
          </cell>
          <cell r="J80">
            <v>100</v>
          </cell>
          <cell r="K80" t="str">
            <v>中兴通讯股份有限公司</v>
          </cell>
          <cell r="L80">
            <v>0</v>
          </cell>
          <cell r="M80">
            <v>0</v>
          </cell>
        </row>
        <row r="80">
          <cell r="O80">
            <v>0</v>
          </cell>
          <cell r="P80">
            <v>0</v>
          </cell>
        </row>
        <row r="80">
          <cell r="R80">
            <v>0</v>
          </cell>
          <cell r="S80">
            <v>0</v>
          </cell>
        </row>
        <row r="80">
          <cell r="U80">
            <v>0</v>
          </cell>
          <cell r="V80">
            <v>0</v>
          </cell>
        </row>
        <row r="80">
          <cell r="X80">
            <v>0</v>
          </cell>
          <cell r="Y80">
            <v>0</v>
          </cell>
        </row>
        <row r="80">
          <cell r="AA80">
            <v>0</v>
          </cell>
          <cell r="AB80">
            <v>0</v>
          </cell>
        </row>
        <row r="80">
          <cell r="AD80">
            <v>0</v>
          </cell>
          <cell r="AE80">
            <v>0</v>
          </cell>
        </row>
        <row r="81">
          <cell r="A81" t="str">
            <v>zxzj20191115000015</v>
          </cell>
          <cell r="B81" t="str">
            <v>深圳市标准技术研究院</v>
          </cell>
          <cell r="C81" t="str">
            <v>合格评定 服务认证模式选择与应用指南</v>
          </cell>
          <cell r="D81" t="str">
            <v>RB/T 314-2017</v>
          </cell>
          <cell r="E81" t="str">
            <v>否</v>
          </cell>
          <cell r="F81">
            <v>0</v>
          </cell>
          <cell r="G81">
            <v>5</v>
          </cell>
          <cell r="H81" t="str">
            <v>无</v>
          </cell>
          <cell r="I81">
            <v>5</v>
          </cell>
          <cell r="J81">
            <v>100</v>
          </cell>
          <cell r="K81" t="str">
            <v>深圳市标准技术研究院</v>
          </cell>
          <cell r="L81">
            <v>0</v>
          </cell>
          <cell r="M81">
            <v>0</v>
          </cell>
        </row>
        <row r="81">
          <cell r="O81">
            <v>0</v>
          </cell>
          <cell r="P81">
            <v>0</v>
          </cell>
        </row>
        <row r="81">
          <cell r="R81">
            <v>0</v>
          </cell>
          <cell r="S81">
            <v>0</v>
          </cell>
        </row>
        <row r="81">
          <cell r="U81">
            <v>0</v>
          </cell>
          <cell r="V81">
            <v>0</v>
          </cell>
        </row>
        <row r="81">
          <cell r="X81">
            <v>0</v>
          </cell>
          <cell r="Y81">
            <v>0</v>
          </cell>
        </row>
        <row r="81">
          <cell r="AA81">
            <v>0</v>
          </cell>
          <cell r="AB81">
            <v>0</v>
          </cell>
        </row>
        <row r="81">
          <cell r="AD81">
            <v>0</v>
          </cell>
          <cell r="AE81">
            <v>0</v>
          </cell>
        </row>
        <row r="82">
          <cell r="A82" t="str">
            <v>zxzj20191113000142</v>
          </cell>
          <cell r="B82" t="str">
            <v>深圳市航天泰瑞捷电子有限公司</v>
          </cell>
          <cell r="C82" t="str">
            <v>社区能源计量抄收系统规范 第4部分：仪表的无线抄读</v>
          </cell>
          <cell r="D82" t="str">
            <v>GB/T 26831.4-2017</v>
          </cell>
          <cell r="E82" t="str">
            <v>是</v>
          </cell>
          <cell r="F82">
            <v>6</v>
          </cell>
          <cell r="G82">
            <v>3</v>
          </cell>
          <cell r="H82" t="str">
            <v>有</v>
          </cell>
          <cell r="I82">
            <v>2</v>
          </cell>
          <cell r="J82">
            <v>57.14</v>
          </cell>
          <cell r="K82" t="str">
            <v>深圳友讯达科技股份有限公司</v>
          </cell>
          <cell r="L82">
            <v>3</v>
          </cell>
          <cell r="M82">
            <v>42.85</v>
          </cell>
          <cell r="N82" t="str">
            <v>深圳市航天泰瑞捷电子有限公司</v>
          </cell>
          <cell r="O82">
            <v>0</v>
          </cell>
          <cell r="P82">
            <v>0</v>
          </cell>
        </row>
        <row r="82">
          <cell r="R82">
            <v>0</v>
          </cell>
          <cell r="S82">
            <v>0</v>
          </cell>
        </row>
        <row r="82">
          <cell r="U82">
            <v>0</v>
          </cell>
          <cell r="V82">
            <v>0</v>
          </cell>
        </row>
        <row r="82">
          <cell r="X82">
            <v>0</v>
          </cell>
          <cell r="Y82">
            <v>0</v>
          </cell>
        </row>
        <row r="82">
          <cell r="AA82">
            <v>0</v>
          </cell>
          <cell r="AB82">
            <v>0</v>
          </cell>
        </row>
        <row r="82">
          <cell r="AD82">
            <v>0</v>
          </cell>
          <cell r="AE82">
            <v>0</v>
          </cell>
        </row>
        <row r="83">
          <cell r="A83" t="str">
            <v>zxzj20191116000099</v>
          </cell>
          <cell r="B83" t="str">
            <v>深圳市中电电力技术股份有限公司</v>
          </cell>
          <cell r="C83" t="str">
            <v>用户端能源管理系统 第3-1部分：子系统接口网关一般要求</v>
          </cell>
          <cell r="D83" t="str">
            <v>GB/T 35031.301-2018</v>
          </cell>
          <cell r="E83" t="str">
            <v>是</v>
          </cell>
          <cell r="F83">
            <v>8</v>
          </cell>
          <cell r="G83">
            <v>2</v>
          </cell>
          <cell r="H83" t="str">
            <v>无</v>
          </cell>
          <cell r="I83">
            <v>2</v>
          </cell>
          <cell r="J83">
            <v>100</v>
          </cell>
          <cell r="K83" t="str">
            <v>深圳市中电电力技术股份有限公司</v>
          </cell>
          <cell r="L83">
            <v>0</v>
          </cell>
          <cell r="M83">
            <v>0</v>
          </cell>
        </row>
        <row r="83">
          <cell r="O83">
            <v>0</v>
          </cell>
          <cell r="P83">
            <v>0</v>
          </cell>
        </row>
        <row r="83">
          <cell r="R83">
            <v>0</v>
          </cell>
          <cell r="S83">
            <v>0</v>
          </cell>
        </row>
        <row r="83">
          <cell r="U83">
            <v>0</v>
          </cell>
          <cell r="V83">
            <v>0</v>
          </cell>
        </row>
        <row r="83">
          <cell r="X83">
            <v>0</v>
          </cell>
          <cell r="Y83">
            <v>0</v>
          </cell>
        </row>
        <row r="83">
          <cell r="AA83">
            <v>0</v>
          </cell>
          <cell r="AB83">
            <v>0</v>
          </cell>
        </row>
        <row r="83">
          <cell r="AD83">
            <v>0</v>
          </cell>
          <cell r="AE83">
            <v>0</v>
          </cell>
        </row>
        <row r="84">
          <cell r="A84" t="str">
            <v>zxzj20191114000165</v>
          </cell>
          <cell r="B84" t="str">
            <v>深圳华大生命科学研究院</v>
          </cell>
          <cell r="C84" t="str">
            <v>高通量测序数据序列格式规范</v>
          </cell>
          <cell r="D84" t="str">
            <v>GB/T 35890-2018</v>
          </cell>
          <cell r="E84" t="str">
            <v>否</v>
          </cell>
          <cell r="F84">
            <v>0</v>
          </cell>
          <cell r="G84">
            <v>1</v>
          </cell>
          <cell r="H84" t="str">
            <v>无</v>
          </cell>
          <cell r="I84">
            <v>1</v>
          </cell>
          <cell r="J84">
            <v>100</v>
          </cell>
          <cell r="K84" t="str">
            <v>深圳华大生命科学研究院</v>
          </cell>
          <cell r="L84">
            <v>0</v>
          </cell>
          <cell r="M84">
            <v>0</v>
          </cell>
        </row>
        <row r="84">
          <cell r="O84">
            <v>0</v>
          </cell>
          <cell r="P84">
            <v>0</v>
          </cell>
        </row>
        <row r="84">
          <cell r="R84">
            <v>0</v>
          </cell>
          <cell r="S84">
            <v>0</v>
          </cell>
        </row>
        <row r="84">
          <cell r="U84">
            <v>0</v>
          </cell>
          <cell r="V84">
            <v>0</v>
          </cell>
        </row>
        <row r="84">
          <cell r="X84">
            <v>0</v>
          </cell>
          <cell r="Y84">
            <v>0</v>
          </cell>
        </row>
        <row r="84">
          <cell r="AA84">
            <v>0</v>
          </cell>
          <cell r="AB84">
            <v>0</v>
          </cell>
        </row>
        <row r="84">
          <cell r="AD84">
            <v>0</v>
          </cell>
          <cell r="AE84">
            <v>0</v>
          </cell>
        </row>
        <row r="85">
          <cell r="A85" t="str">
            <v>zxzj20191112000065</v>
          </cell>
          <cell r="B85" t="str">
            <v>格林美股份有限公司</v>
          </cell>
          <cell r="C85" t="str">
            <v>报废汽车拆解指导手册编制规范</v>
          </cell>
          <cell r="D85" t="str">
            <v>GB/T 33460-2016</v>
          </cell>
          <cell r="E85" t="str">
            <v>否</v>
          </cell>
          <cell r="F85">
            <v>0</v>
          </cell>
          <cell r="G85">
            <v>4</v>
          </cell>
          <cell r="H85" t="str">
            <v>无</v>
          </cell>
          <cell r="I85">
            <v>1</v>
          </cell>
          <cell r="J85">
            <v>100</v>
          </cell>
          <cell r="K85" t="str">
            <v>格林美股份有限公司</v>
          </cell>
          <cell r="L85">
            <v>0</v>
          </cell>
          <cell r="M85">
            <v>0</v>
          </cell>
        </row>
        <row r="85">
          <cell r="O85">
            <v>0</v>
          </cell>
          <cell r="P85">
            <v>0</v>
          </cell>
        </row>
        <row r="85">
          <cell r="R85">
            <v>0</v>
          </cell>
          <cell r="S85">
            <v>0</v>
          </cell>
        </row>
        <row r="85">
          <cell r="U85">
            <v>0</v>
          </cell>
          <cell r="V85">
            <v>0</v>
          </cell>
        </row>
        <row r="85">
          <cell r="X85">
            <v>0</v>
          </cell>
          <cell r="Y85">
            <v>0</v>
          </cell>
        </row>
        <row r="85">
          <cell r="AA85">
            <v>0</v>
          </cell>
          <cell r="AB85">
            <v>0</v>
          </cell>
        </row>
        <row r="85">
          <cell r="AD85">
            <v>0</v>
          </cell>
          <cell r="AE85">
            <v>0</v>
          </cell>
        </row>
        <row r="86">
          <cell r="A86" t="str">
            <v>zxzj20191116000070</v>
          </cell>
          <cell r="B86" t="str">
            <v>深圳市中润水工业技术发展有限公司</v>
          </cell>
          <cell r="C86" t="str">
            <v>工业硫酸铝</v>
          </cell>
          <cell r="D86" t="str">
            <v>HG/T 2225-2018</v>
          </cell>
          <cell r="E86" t="str">
            <v>否</v>
          </cell>
          <cell r="F86">
            <v>0</v>
          </cell>
          <cell r="G86">
            <v>4</v>
          </cell>
          <cell r="H86" t="str">
            <v>无</v>
          </cell>
          <cell r="I86">
            <v>4</v>
          </cell>
          <cell r="J86">
            <v>100</v>
          </cell>
          <cell r="K86" t="str">
            <v>深圳市中润水工业技术发展有限公司</v>
          </cell>
          <cell r="L86">
            <v>0</v>
          </cell>
          <cell r="M86">
            <v>0</v>
          </cell>
        </row>
        <row r="86">
          <cell r="O86">
            <v>0</v>
          </cell>
          <cell r="P86">
            <v>0</v>
          </cell>
        </row>
        <row r="86">
          <cell r="R86">
            <v>0</v>
          </cell>
          <cell r="S86">
            <v>0</v>
          </cell>
        </row>
        <row r="86">
          <cell r="U86">
            <v>0</v>
          </cell>
          <cell r="V86">
            <v>0</v>
          </cell>
        </row>
        <row r="86">
          <cell r="X86">
            <v>0</v>
          </cell>
          <cell r="Y86">
            <v>0</v>
          </cell>
        </row>
        <row r="86">
          <cell r="AA86">
            <v>0</v>
          </cell>
          <cell r="AB86">
            <v>0</v>
          </cell>
        </row>
        <row r="86">
          <cell r="AD86">
            <v>0</v>
          </cell>
          <cell r="AE86">
            <v>0</v>
          </cell>
        </row>
        <row r="87">
          <cell r="A87" t="str">
            <v>zxzj20191116000153</v>
          </cell>
          <cell r="B87" t="str">
            <v>深圳创维-RGB电子有限公司</v>
          </cell>
          <cell r="C87" t="str">
            <v>裸眼立体电视通用技术要求</v>
          </cell>
          <cell r="D87" t="str">
            <v>SJ/T 11645-2016</v>
          </cell>
          <cell r="E87" t="str">
            <v>否</v>
          </cell>
          <cell r="F87">
            <v>0</v>
          </cell>
          <cell r="G87">
            <v>6</v>
          </cell>
          <cell r="H87" t="str">
            <v>有</v>
          </cell>
          <cell r="I87">
            <v>4</v>
          </cell>
          <cell r="J87">
            <v>41.66</v>
          </cell>
          <cell r="K87" t="str">
            <v>海思半导体有限公司</v>
          </cell>
          <cell r="L87">
            <v>6</v>
          </cell>
          <cell r="M87">
            <v>33.33</v>
          </cell>
          <cell r="N87" t="str">
            <v>深圳创维-RGB电子有限公司</v>
          </cell>
          <cell r="O87">
            <v>8</v>
          </cell>
          <cell r="P87">
            <v>25</v>
          </cell>
          <cell r="Q87" t="str">
            <v>深圳TCL新技术公司</v>
          </cell>
          <cell r="R87">
            <v>0</v>
          </cell>
          <cell r="S87">
            <v>0</v>
          </cell>
        </row>
        <row r="87">
          <cell r="U87">
            <v>0</v>
          </cell>
          <cell r="V87">
            <v>0</v>
          </cell>
        </row>
        <row r="87">
          <cell r="X87">
            <v>0</v>
          </cell>
          <cell r="Y87">
            <v>0</v>
          </cell>
        </row>
        <row r="87">
          <cell r="AA87">
            <v>0</v>
          </cell>
          <cell r="AB87">
            <v>0</v>
          </cell>
        </row>
        <row r="87">
          <cell r="AD87">
            <v>0</v>
          </cell>
          <cell r="AE87">
            <v>0</v>
          </cell>
        </row>
        <row r="88">
          <cell r="A88" t="str">
            <v>zxzj20191114000159</v>
          </cell>
          <cell r="B88" t="str">
            <v>深圳吉阳智能科技有限公司</v>
          </cell>
          <cell r="C88" t="str">
            <v>桁架式机器人通用技术条件</v>
          </cell>
          <cell r="D88" t="str">
            <v>GB/T 37415-2019</v>
          </cell>
          <cell r="E88" t="str">
            <v>否</v>
          </cell>
          <cell r="F88">
            <v>0</v>
          </cell>
          <cell r="G88">
            <v>6</v>
          </cell>
          <cell r="H88" t="str">
            <v>无</v>
          </cell>
          <cell r="I88">
            <v>1</v>
          </cell>
          <cell r="J88">
            <v>100</v>
          </cell>
          <cell r="K88" t="str">
            <v>深圳吉阳智能科技有限公司</v>
          </cell>
          <cell r="L88">
            <v>0</v>
          </cell>
          <cell r="M88">
            <v>0</v>
          </cell>
        </row>
        <row r="88">
          <cell r="O88">
            <v>0</v>
          </cell>
          <cell r="P88">
            <v>0</v>
          </cell>
        </row>
        <row r="88">
          <cell r="R88">
            <v>0</v>
          </cell>
          <cell r="S88">
            <v>0</v>
          </cell>
        </row>
        <row r="88">
          <cell r="U88">
            <v>0</v>
          </cell>
          <cell r="V88">
            <v>0</v>
          </cell>
        </row>
        <row r="88">
          <cell r="X88">
            <v>0</v>
          </cell>
          <cell r="Y88">
            <v>0</v>
          </cell>
        </row>
        <row r="88">
          <cell r="AA88">
            <v>0</v>
          </cell>
          <cell r="AB88">
            <v>0</v>
          </cell>
        </row>
        <row r="88">
          <cell r="AD88">
            <v>0</v>
          </cell>
          <cell r="AE88">
            <v>0</v>
          </cell>
        </row>
        <row r="89">
          <cell r="A89" t="str">
            <v>zxzj20191113000065</v>
          </cell>
          <cell r="B89" t="str">
            <v>深圳市中安测标准技术有限公司</v>
          </cell>
          <cell r="C89" t="str">
            <v>警务云终端系统建设与管理规范</v>
          </cell>
          <cell r="D89" t="str">
            <v>SZDB/Z 329-2018</v>
          </cell>
          <cell r="E89" t="str">
            <v>否</v>
          </cell>
          <cell r="F89">
            <v>0</v>
          </cell>
          <cell r="G89">
            <v>1</v>
          </cell>
          <cell r="H89" t="str">
            <v>有</v>
          </cell>
          <cell r="I89">
            <v>1</v>
          </cell>
          <cell r="J89">
            <v>100</v>
          </cell>
          <cell r="K89" t="str">
            <v>深圳市中安测标准技术有限公司</v>
          </cell>
          <cell r="L89">
            <v>2</v>
          </cell>
          <cell r="M89">
            <v>0</v>
          </cell>
          <cell r="N89" t="str">
            <v>中国电信股份有限公司深圳分公司</v>
          </cell>
          <cell r="O89">
            <v>3</v>
          </cell>
          <cell r="P89">
            <v>0</v>
          </cell>
          <cell r="Q89" t="str">
            <v>深圳市星火电子工程公司</v>
          </cell>
          <cell r="R89">
            <v>4</v>
          </cell>
          <cell r="S89">
            <v>0</v>
          </cell>
          <cell r="T89" t="str">
            <v>深圳市筑泰防务智能科技有限公司</v>
          </cell>
          <cell r="U89">
            <v>5</v>
          </cell>
          <cell r="V89">
            <v>0</v>
          </cell>
          <cell r="W89" t="str">
            <v>深圳市信义科技有限公司</v>
          </cell>
          <cell r="X89">
            <v>6</v>
          </cell>
          <cell r="Y89">
            <v>0</v>
          </cell>
          <cell r="Z89" t="str">
            <v>深圳英飞拓科技股份有限公司</v>
          </cell>
          <cell r="AA89">
            <v>7</v>
          </cell>
          <cell r="AB89">
            <v>0</v>
          </cell>
          <cell r="AC89" t="str">
            <v>盛视科技股份有限公司</v>
          </cell>
          <cell r="AD89">
            <v>8</v>
          </cell>
          <cell r="AE89">
            <v>0</v>
          </cell>
          <cell r="AF89" t="str">
            <v>深圳市共济科技股份有限公司</v>
          </cell>
        </row>
        <row r="90">
          <cell r="A90" t="str">
            <v>zxzj20191113000157</v>
          </cell>
          <cell r="B90" t="str">
            <v>深圳赛西信息技术有限公司</v>
          </cell>
          <cell r="C90" t="str">
            <v>信息技术 系统间远程通信和信息交换局域网和城域网 特定要求 抗干扰低速无线个域网物理层规范</v>
          </cell>
          <cell r="D90" t="str">
            <v>GB/T 36440-2018</v>
          </cell>
          <cell r="E90" t="str">
            <v>否</v>
          </cell>
          <cell r="F90">
            <v>0</v>
          </cell>
          <cell r="G90">
            <v>2</v>
          </cell>
          <cell r="H90" t="str">
            <v>无</v>
          </cell>
          <cell r="I90">
            <v>2</v>
          </cell>
          <cell r="J90">
            <v>100</v>
          </cell>
          <cell r="K90" t="str">
            <v>深圳赛西信息技术有限公司</v>
          </cell>
          <cell r="L90">
            <v>0</v>
          </cell>
          <cell r="M90">
            <v>0</v>
          </cell>
        </row>
        <row r="90">
          <cell r="O90">
            <v>0</v>
          </cell>
          <cell r="P90">
            <v>0</v>
          </cell>
        </row>
        <row r="90">
          <cell r="R90">
            <v>0</v>
          </cell>
          <cell r="S90">
            <v>0</v>
          </cell>
        </row>
        <row r="90">
          <cell r="U90">
            <v>0</v>
          </cell>
          <cell r="V90">
            <v>0</v>
          </cell>
        </row>
        <row r="90">
          <cell r="X90">
            <v>0</v>
          </cell>
          <cell r="Y90">
            <v>0</v>
          </cell>
        </row>
        <row r="90">
          <cell r="AA90">
            <v>0</v>
          </cell>
          <cell r="AB90">
            <v>0</v>
          </cell>
        </row>
        <row r="90">
          <cell r="AD90">
            <v>0</v>
          </cell>
          <cell r="AE90">
            <v>0</v>
          </cell>
        </row>
        <row r="91">
          <cell r="A91" t="str">
            <v>zxzj20191117000020</v>
          </cell>
          <cell r="B91" t="str">
            <v>深圳市星龙科技股份有限公司</v>
          </cell>
          <cell r="C91" t="str">
            <v>数字化电能表检验装置</v>
          </cell>
          <cell r="D91" t="str">
            <v>GB/T 37006-2018</v>
          </cell>
          <cell r="E91" t="str">
            <v>否</v>
          </cell>
          <cell r="F91">
            <v>0</v>
          </cell>
          <cell r="G91">
            <v>3</v>
          </cell>
          <cell r="H91" t="str">
            <v>有</v>
          </cell>
          <cell r="I91">
            <v>3</v>
          </cell>
          <cell r="J91">
            <v>90</v>
          </cell>
          <cell r="K91" t="str">
            <v>深圳市星龙科技股份有限公司</v>
          </cell>
          <cell r="L91">
            <v>4</v>
          </cell>
          <cell r="M91">
            <v>10</v>
          </cell>
          <cell r="N91" t="str">
            <v>深圳市科陆电子科技股份有限公司</v>
          </cell>
          <cell r="O91">
            <v>0</v>
          </cell>
          <cell r="P91">
            <v>0</v>
          </cell>
        </row>
        <row r="91">
          <cell r="R91">
            <v>0</v>
          </cell>
          <cell r="S91">
            <v>0</v>
          </cell>
        </row>
        <row r="91">
          <cell r="U91">
            <v>0</v>
          </cell>
          <cell r="V91">
            <v>0</v>
          </cell>
        </row>
        <row r="91">
          <cell r="X91">
            <v>0</v>
          </cell>
          <cell r="Y91">
            <v>0</v>
          </cell>
        </row>
        <row r="91">
          <cell r="AA91">
            <v>0</v>
          </cell>
          <cell r="AB91">
            <v>0</v>
          </cell>
        </row>
        <row r="91">
          <cell r="AD91">
            <v>0</v>
          </cell>
          <cell r="AE91">
            <v>0</v>
          </cell>
        </row>
        <row r="92">
          <cell r="A92" t="str">
            <v>zxzj20191117000008</v>
          </cell>
          <cell r="B92" t="str">
            <v>海能达通信股份有限公司</v>
          </cell>
          <cell r="C92" t="str">
            <v>基于12.5kHz信道的时分多址（TDMA）专用数字集群通信系统 空中接口物理层及数据链路层技术规范</v>
          </cell>
          <cell r="D92" t="str">
            <v>GB/T 34991-2017</v>
          </cell>
          <cell r="E92" t="str">
            <v>是</v>
          </cell>
          <cell r="F92">
            <v>6</v>
          </cell>
          <cell r="G92">
            <v>2</v>
          </cell>
          <cell r="H92" t="str">
            <v>有</v>
          </cell>
          <cell r="I92">
            <v>2</v>
          </cell>
          <cell r="J92">
            <v>55.55</v>
          </cell>
          <cell r="K92" t="str">
            <v>海能达通信股份有限公司</v>
          </cell>
          <cell r="L92">
            <v>8</v>
          </cell>
          <cell r="M92">
            <v>44.44</v>
          </cell>
          <cell r="N92" t="str">
            <v>深圳科立讯电子有限公司</v>
          </cell>
          <cell r="O92">
            <v>0</v>
          </cell>
          <cell r="P92">
            <v>0</v>
          </cell>
        </row>
        <row r="92">
          <cell r="R92">
            <v>0</v>
          </cell>
          <cell r="S92">
            <v>0</v>
          </cell>
        </row>
        <row r="92">
          <cell r="U92">
            <v>0</v>
          </cell>
          <cell r="V92">
            <v>0</v>
          </cell>
        </row>
        <row r="92">
          <cell r="X92">
            <v>0</v>
          </cell>
          <cell r="Y92">
            <v>0</v>
          </cell>
        </row>
        <row r="92">
          <cell r="AA92">
            <v>0</v>
          </cell>
          <cell r="AB92">
            <v>0</v>
          </cell>
        </row>
        <row r="92">
          <cell r="AD92">
            <v>0</v>
          </cell>
          <cell r="AE92">
            <v>0</v>
          </cell>
        </row>
        <row r="93">
          <cell r="A93" t="str">
            <v>zxzj20191113000004</v>
          </cell>
          <cell r="B93" t="str">
            <v>中航物业管理有限公司</v>
          </cell>
          <cell r="C93" t="str">
            <v>物业服务要求 商务写字楼</v>
          </cell>
          <cell r="D93" t="str">
            <v>DB4403/T 12—2019</v>
          </cell>
          <cell r="E93" t="str">
            <v>否</v>
          </cell>
          <cell r="F93">
            <v>0</v>
          </cell>
          <cell r="G93">
            <v>1</v>
          </cell>
          <cell r="H93" t="str">
            <v>无</v>
          </cell>
          <cell r="I93">
            <v>1</v>
          </cell>
          <cell r="J93">
            <v>100</v>
          </cell>
          <cell r="K93" t="str">
            <v>中航物业管理有限公司</v>
          </cell>
          <cell r="L93">
            <v>2</v>
          </cell>
          <cell r="M93">
            <v>0</v>
          </cell>
        </row>
        <row r="93">
          <cell r="O93">
            <v>0</v>
          </cell>
          <cell r="P93">
            <v>0</v>
          </cell>
        </row>
        <row r="93">
          <cell r="R93">
            <v>0</v>
          </cell>
          <cell r="S93">
            <v>0</v>
          </cell>
        </row>
        <row r="93">
          <cell r="U93">
            <v>0</v>
          </cell>
          <cell r="V93">
            <v>0</v>
          </cell>
        </row>
        <row r="93">
          <cell r="X93">
            <v>0</v>
          </cell>
          <cell r="Y93">
            <v>0</v>
          </cell>
        </row>
        <row r="93">
          <cell r="AA93">
            <v>0</v>
          </cell>
          <cell r="AB93">
            <v>0</v>
          </cell>
        </row>
        <row r="93">
          <cell r="AD93">
            <v>0</v>
          </cell>
          <cell r="AE93">
            <v>0</v>
          </cell>
        </row>
        <row r="94">
          <cell r="A94" t="str">
            <v>zxzj20191115000237</v>
          </cell>
          <cell r="B94" t="str">
            <v>顺丰速运有限公司</v>
          </cell>
          <cell r="C94" t="str">
            <v>邮政业信息系统安全等级保护实施指南</v>
          </cell>
          <cell r="D94" t="str">
            <v>YZ/T 0163-2018</v>
          </cell>
          <cell r="E94" t="str">
            <v>否</v>
          </cell>
          <cell r="F94">
            <v>0</v>
          </cell>
          <cell r="G94">
            <v>1</v>
          </cell>
          <cell r="H94" t="str">
            <v>有</v>
          </cell>
          <cell r="I94">
            <v>1</v>
          </cell>
          <cell r="J94">
            <v>100</v>
          </cell>
          <cell r="K94" t="str">
            <v>顺丰速运有限公司</v>
          </cell>
          <cell r="L94">
            <v>2</v>
          </cell>
          <cell r="M94">
            <v>0</v>
          </cell>
          <cell r="N94" t="str">
            <v>深圳职业技术学院</v>
          </cell>
          <cell r="O94">
            <v>0</v>
          </cell>
          <cell r="P94">
            <v>0</v>
          </cell>
        </row>
        <row r="94">
          <cell r="R94">
            <v>0</v>
          </cell>
          <cell r="S94">
            <v>0</v>
          </cell>
        </row>
        <row r="94">
          <cell r="U94">
            <v>0</v>
          </cell>
          <cell r="V94">
            <v>0</v>
          </cell>
        </row>
        <row r="94">
          <cell r="X94">
            <v>0</v>
          </cell>
          <cell r="Y94">
            <v>0</v>
          </cell>
        </row>
        <row r="94">
          <cell r="AA94">
            <v>0</v>
          </cell>
          <cell r="AB94">
            <v>0</v>
          </cell>
        </row>
        <row r="94">
          <cell r="AD94">
            <v>0</v>
          </cell>
          <cell r="AE94">
            <v>0</v>
          </cell>
        </row>
        <row r="95">
          <cell r="A95" t="str">
            <v>zxzj20191116000098</v>
          </cell>
          <cell r="B95" t="str">
            <v>深圳市涂氏精怡科技有限公司</v>
          </cell>
          <cell r="C95" t="str">
            <v>制鞋机械 移动平台式鞋底成型机</v>
          </cell>
          <cell r="D95" t="str">
            <v>QB/T 5183-2017</v>
          </cell>
          <cell r="E95" t="str">
            <v>否</v>
          </cell>
          <cell r="F95">
            <v>0</v>
          </cell>
          <cell r="G95">
            <v>2</v>
          </cell>
          <cell r="H95" t="str">
            <v>无</v>
          </cell>
          <cell r="I95">
            <v>2</v>
          </cell>
          <cell r="J95">
            <v>100</v>
          </cell>
          <cell r="K95" t="str">
            <v>深圳市涂氏精怡科技有限公司</v>
          </cell>
          <cell r="L95">
            <v>0</v>
          </cell>
          <cell r="M95">
            <v>0</v>
          </cell>
        </row>
        <row r="95">
          <cell r="O95">
            <v>0</v>
          </cell>
          <cell r="P95">
            <v>0</v>
          </cell>
        </row>
        <row r="95">
          <cell r="R95">
            <v>0</v>
          </cell>
          <cell r="S95">
            <v>0</v>
          </cell>
        </row>
        <row r="95">
          <cell r="U95">
            <v>0</v>
          </cell>
          <cell r="V95">
            <v>0</v>
          </cell>
        </row>
        <row r="95">
          <cell r="X95">
            <v>0</v>
          </cell>
          <cell r="Y95">
            <v>0</v>
          </cell>
        </row>
        <row r="95">
          <cell r="AA95">
            <v>0</v>
          </cell>
          <cell r="AB95">
            <v>0</v>
          </cell>
        </row>
        <row r="95">
          <cell r="AD95">
            <v>0</v>
          </cell>
          <cell r="AE95">
            <v>0</v>
          </cell>
        </row>
        <row r="96">
          <cell r="A96" t="str">
            <v>zxzj20191115000234</v>
          </cell>
          <cell r="B96" t="str">
            <v>深圳市检验检疫科学研究院</v>
          </cell>
          <cell r="C96" t="str">
            <v>材小蠹(非中国种)检疫鉴定方法</v>
          </cell>
          <cell r="D96" t="str">
            <v>GB/T 36777-2018</v>
          </cell>
          <cell r="E96" t="str">
            <v>否</v>
          </cell>
          <cell r="F96">
            <v>0</v>
          </cell>
          <cell r="G96">
            <v>2</v>
          </cell>
          <cell r="H96" t="str">
            <v>无</v>
          </cell>
          <cell r="I96">
            <v>2</v>
          </cell>
          <cell r="J96">
            <v>100</v>
          </cell>
          <cell r="K96" t="str">
            <v>深圳市检验检疫科学研究院</v>
          </cell>
          <cell r="L96">
            <v>0</v>
          </cell>
          <cell r="M96">
            <v>0</v>
          </cell>
        </row>
        <row r="96">
          <cell r="O96">
            <v>0</v>
          </cell>
          <cell r="P96">
            <v>0</v>
          </cell>
        </row>
        <row r="96">
          <cell r="R96">
            <v>0</v>
          </cell>
          <cell r="S96">
            <v>0</v>
          </cell>
        </row>
        <row r="96">
          <cell r="U96">
            <v>0</v>
          </cell>
          <cell r="V96">
            <v>0</v>
          </cell>
        </row>
        <row r="96">
          <cell r="X96">
            <v>0</v>
          </cell>
          <cell r="Y96">
            <v>0</v>
          </cell>
        </row>
        <row r="96">
          <cell r="AA96">
            <v>0</v>
          </cell>
          <cell r="AB96">
            <v>0</v>
          </cell>
        </row>
        <row r="96">
          <cell r="AD96">
            <v>0</v>
          </cell>
          <cell r="AE96">
            <v>0</v>
          </cell>
        </row>
        <row r="97">
          <cell r="A97" t="str">
            <v>zxzj20191113000190</v>
          </cell>
          <cell r="B97" t="str">
            <v>深圳市腾讯计算机系统有限公司</v>
          </cell>
          <cell r="C97" t="str">
            <v>5G网络控制交互服务研究报告</v>
          </cell>
          <cell r="D97" t="str">
            <v>TR 22.842</v>
          </cell>
          <cell r="E97" t="str">
            <v>否</v>
          </cell>
          <cell r="F97">
            <v>0</v>
          </cell>
          <cell r="G97">
            <v>4</v>
          </cell>
          <cell r="H97" t="str">
            <v>有</v>
          </cell>
          <cell r="I97">
            <v>1</v>
          </cell>
          <cell r="J97">
            <v>0</v>
          </cell>
          <cell r="K97" t="str">
            <v>华为技术有限公司</v>
          </cell>
          <cell r="L97">
            <v>2</v>
          </cell>
          <cell r="M97">
            <v>100</v>
          </cell>
          <cell r="N97" t="str">
            <v>深圳市腾讯计算机系统有限公司</v>
          </cell>
          <cell r="O97">
            <v>3</v>
          </cell>
          <cell r="P97">
            <v>0</v>
          </cell>
          <cell r="Q97" t="str">
            <v>中兴通讯股份有限公司</v>
          </cell>
          <cell r="R97">
            <v>0</v>
          </cell>
          <cell r="S97">
            <v>0</v>
          </cell>
        </row>
        <row r="97">
          <cell r="U97">
            <v>0</v>
          </cell>
          <cell r="V97">
            <v>0</v>
          </cell>
        </row>
        <row r="97">
          <cell r="X97">
            <v>0</v>
          </cell>
          <cell r="Y97">
            <v>0</v>
          </cell>
        </row>
        <row r="97">
          <cell r="AA97">
            <v>0</v>
          </cell>
          <cell r="AB97">
            <v>0</v>
          </cell>
        </row>
        <row r="97">
          <cell r="AD97">
            <v>0</v>
          </cell>
          <cell r="AE97">
            <v>0</v>
          </cell>
        </row>
        <row r="98">
          <cell r="A98" t="str">
            <v>zxzj20191115000031</v>
          </cell>
          <cell r="B98" t="str">
            <v>深圳市检验检疫科学研究院</v>
          </cell>
          <cell r="C98" t="str">
            <v>冷杉枯梢病菌检疫鉴定方法</v>
          </cell>
          <cell r="D98" t="str">
            <v>GB/T 36818-2018</v>
          </cell>
          <cell r="E98" t="str">
            <v>否</v>
          </cell>
          <cell r="F98">
            <v>0</v>
          </cell>
          <cell r="G98">
            <v>2</v>
          </cell>
          <cell r="H98" t="str">
            <v>无</v>
          </cell>
          <cell r="I98">
            <v>2</v>
          </cell>
          <cell r="J98">
            <v>100</v>
          </cell>
          <cell r="K98" t="str">
            <v>深圳市检验检疫科学研究院</v>
          </cell>
          <cell r="L98">
            <v>0</v>
          </cell>
          <cell r="M98">
            <v>0</v>
          </cell>
        </row>
        <row r="98">
          <cell r="O98">
            <v>0</v>
          </cell>
          <cell r="P98">
            <v>0</v>
          </cell>
        </row>
        <row r="98">
          <cell r="R98">
            <v>0</v>
          </cell>
          <cell r="S98">
            <v>0</v>
          </cell>
        </row>
        <row r="98">
          <cell r="U98">
            <v>0</v>
          </cell>
          <cell r="V98">
            <v>0</v>
          </cell>
        </row>
        <row r="98">
          <cell r="X98">
            <v>0</v>
          </cell>
          <cell r="Y98">
            <v>0</v>
          </cell>
        </row>
        <row r="98">
          <cell r="AA98">
            <v>0</v>
          </cell>
          <cell r="AB98">
            <v>0</v>
          </cell>
        </row>
        <row r="98">
          <cell r="AD98">
            <v>0</v>
          </cell>
          <cell r="AE98">
            <v>0</v>
          </cell>
        </row>
        <row r="99">
          <cell r="A99" t="str">
            <v>zxzj20191115000150</v>
          </cell>
          <cell r="B99" t="str">
            <v>深圳劲嘉集团股份有限公司</v>
          </cell>
          <cell r="C99" t="str">
            <v>数字印刷系统的使用要求及检验方法</v>
          </cell>
          <cell r="D99" t="str">
            <v>GB/T 36062-2018</v>
          </cell>
          <cell r="E99" t="str">
            <v>否</v>
          </cell>
          <cell r="F99">
            <v>0</v>
          </cell>
          <cell r="G99">
            <v>4</v>
          </cell>
          <cell r="H99" t="str">
            <v>有</v>
          </cell>
          <cell r="I99">
            <v>4</v>
          </cell>
          <cell r="J99">
            <v>59</v>
          </cell>
          <cell r="K99" t="str">
            <v>深圳劲嘉集团股份有限公司</v>
          </cell>
          <cell r="L99">
            <v>7</v>
          </cell>
          <cell r="M99">
            <v>41</v>
          </cell>
          <cell r="N99" t="str">
            <v>深圳市裕同包装科技股份有限公司</v>
          </cell>
          <cell r="O99">
            <v>0</v>
          </cell>
          <cell r="P99">
            <v>0</v>
          </cell>
        </row>
        <row r="99">
          <cell r="R99">
            <v>0</v>
          </cell>
          <cell r="S99">
            <v>0</v>
          </cell>
        </row>
        <row r="99">
          <cell r="U99">
            <v>0</v>
          </cell>
          <cell r="V99">
            <v>0</v>
          </cell>
        </row>
        <row r="99">
          <cell r="X99">
            <v>0</v>
          </cell>
          <cell r="Y99">
            <v>0</v>
          </cell>
        </row>
        <row r="99">
          <cell r="AA99">
            <v>0</v>
          </cell>
          <cell r="AB99">
            <v>0</v>
          </cell>
        </row>
        <row r="99">
          <cell r="AD99">
            <v>0</v>
          </cell>
          <cell r="AE99">
            <v>0</v>
          </cell>
        </row>
        <row r="100">
          <cell r="A100" t="str">
            <v>zxzj20191113000031</v>
          </cell>
          <cell r="B100" t="str">
            <v>深圳市爱思宝科技发展有限公司</v>
          </cell>
          <cell r="C100" t="str">
            <v>建筑用免烧釉面装饰板</v>
          </cell>
          <cell r="D100" t="str">
            <v>JG/T 559-2018</v>
          </cell>
          <cell r="E100" t="str">
            <v>否</v>
          </cell>
          <cell r="F100">
            <v>0</v>
          </cell>
          <cell r="G100">
            <v>1</v>
          </cell>
          <cell r="H100" t="str">
            <v>有</v>
          </cell>
          <cell r="I100">
            <v>1</v>
          </cell>
          <cell r="J100">
            <v>33.78</v>
          </cell>
          <cell r="K100" t="str">
            <v>深圳市爱思宝科技发展有限公司</v>
          </cell>
          <cell r="L100">
            <v>2</v>
          </cell>
          <cell r="M100">
            <v>27.02</v>
          </cell>
          <cell r="N100" t="str">
            <v>招商局蛇口工业区控股股份有限公司</v>
          </cell>
          <cell r="O100">
            <v>3</v>
          </cell>
          <cell r="P100">
            <v>20.27</v>
          </cell>
          <cell r="Q100" t="str">
            <v>深圳市新山幕墙技术咨询有限公司</v>
          </cell>
          <cell r="R100">
            <v>6</v>
          </cell>
          <cell r="S100">
            <v>10.81</v>
          </cell>
          <cell r="T100" t="str">
            <v>深业集团有限公司</v>
          </cell>
          <cell r="U100">
            <v>8</v>
          </cell>
          <cell r="V100">
            <v>8.1</v>
          </cell>
          <cell r="W100" t="str">
            <v>深圳市华汇设计有限公司</v>
          </cell>
          <cell r="X100">
            <v>0</v>
          </cell>
          <cell r="Y100">
            <v>0</v>
          </cell>
        </row>
        <row r="100">
          <cell r="AA100">
            <v>0</v>
          </cell>
          <cell r="AB100">
            <v>0</v>
          </cell>
        </row>
        <row r="100">
          <cell r="AD100">
            <v>0</v>
          </cell>
          <cell r="AE100">
            <v>0</v>
          </cell>
        </row>
        <row r="101">
          <cell r="A101" t="str">
            <v>zxzj20191107000012</v>
          </cell>
          <cell r="B101" t="str">
            <v>深圳市智慧安防行业协会</v>
          </cell>
          <cell r="C101" t="str">
            <v>反恐怖防范管理规范  第1部分：总则</v>
          </cell>
          <cell r="D101" t="str">
            <v>SZDB/Z 271.1-2017</v>
          </cell>
          <cell r="E101" t="str">
            <v>是</v>
          </cell>
          <cell r="F101">
            <v>14</v>
          </cell>
          <cell r="G101">
            <v>1</v>
          </cell>
          <cell r="H101" t="str">
            <v>有</v>
          </cell>
          <cell r="I101">
            <v>1</v>
          </cell>
          <cell r="J101">
            <v>100</v>
          </cell>
          <cell r="K101" t="str">
            <v>深圳市智慧安防行业协会</v>
          </cell>
          <cell r="L101">
            <v>2</v>
          </cell>
          <cell r="M101">
            <v>0</v>
          </cell>
          <cell r="N101" t="str">
            <v>深圳市公安局反恐怖工作支队</v>
          </cell>
          <cell r="O101">
            <v>3</v>
          </cell>
          <cell r="P101">
            <v>0</v>
          </cell>
          <cell r="Q101" t="str">
            <v>深圳市奔凯安全技术股份有限公司</v>
          </cell>
          <cell r="R101">
            <v>4</v>
          </cell>
          <cell r="S101">
            <v>0</v>
          </cell>
          <cell r="T101" t="str">
            <v>深圳金盾防务科技有限公司</v>
          </cell>
          <cell r="U101">
            <v>5</v>
          </cell>
          <cell r="V101">
            <v>0</v>
          </cell>
          <cell r="W101" t="str">
            <v>深圳市未然安全管理有限公司</v>
          </cell>
          <cell r="X101">
            <v>0</v>
          </cell>
          <cell r="Y101">
            <v>0</v>
          </cell>
        </row>
        <row r="101">
          <cell r="AA101">
            <v>0</v>
          </cell>
          <cell r="AB101">
            <v>0</v>
          </cell>
        </row>
        <row r="101">
          <cell r="AD101">
            <v>0</v>
          </cell>
          <cell r="AE101">
            <v>0</v>
          </cell>
        </row>
        <row r="102">
          <cell r="A102" t="str">
            <v>zxzj20191117000055</v>
          </cell>
          <cell r="B102" t="str">
            <v>深圳市净水产业协会</v>
          </cell>
          <cell r="C102" t="str">
            <v>家用反渗透净水器</v>
          </cell>
          <cell r="D102" t="str">
            <v>SZTT/JSLM 0001-2017</v>
          </cell>
          <cell r="E102" t="str">
            <v>否</v>
          </cell>
          <cell r="F102">
            <v>0</v>
          </cell>
          <cell r="G102">
            <v>1</v>
          </cell>
          <cell r="H102" t="str">
            <v>无</v>
          </cell>
          <cell r="I102">
            <v>1</v>
          </cell>
          <cell r="J102">
            <v>100</v>
          </cell>
          <cell r="K102" t="str">
            <v>深圳市净水产业协会</v>
          </cell>
          <cell r="L102">
            <v>2</v>
          </cell>
          <cell r="M102">
            <v>0</v>
          </cell>
        </row>
        <row r="102">
          <cell r="O102">
            <v>3</v>
          </cell>
          <cell r="P102">
            <v>0</v>
          </cell>
        </row>
        <row r="102">
          <cell r="R102">
            <v>4</v>
          </cell>
          <cell r="S102">
            <v>0</v>
          </cell>
        </row>
        <row r="102">
          <cell r="U102">
            <v>5</v>
          </cell>
          <cell r="V102">
            <v>0</v>
          </cell>
        </row>
        <row r="102">
          <cell r="X102">
            <v>6</v>
          </cell>
          <cell r="Y102">
            <v>0</v>
          </cell>
        </row>
        <row r="102">
          <cell r="AA102">
            <v>7</v>
          </cell>
          <cell r="AB102">
            <v>0</v>
          </cell>
        </row>
        <row r="102">
          <cell r="AD102">
            <v>0</v>
          </cell>
          <cell r="AE102">
            <v>0</v>
          </cell>
        </row>
        <row r="103">
          <cell r="A103" t="str">
            <v>zxzj20191114000216</v>
          </cell>
          <cell r="B103" t="str">
            <v>深圳市标色染料科技有限公司</v>
          </cell>
          <cell r="C103" t="str">
            <v>反应染料  水解速率的测定</v>
          </cell>
          <cell r="D103" t="str">
            <v>GB/T 33795-2017</v>
          </cell>
          <cell r="E103" t="str">
            <v>否</v>
          </cell>
          <cell r="F103">
            <v>0</v>
          </cell>
          <cell r="G103">
            <v>2</v>
          </cell>
          <cell r="H103" t="str">
            <v>无</v>
          </cell>
          <cell r="I103">
            <v>2</v>
          </cell>
          <cell r="J103">
            <v>100</v>
          </cell>
          <cell r="K103" t="str">
            <v>深圳市标色染料科技有限公司</v>
          </cell>
          <cell r="L103">
            <v>0</v>
          </cell>
          <cell r="M103">
            <v>0</v>
          </cell>
        </row>
        <row r="103">
          <cell r="O103">
            <v>0</v>
          </cell>
          <cell r="P103">
            <v>0</v>
          </cell>
        </row>
        <row r="103">
          <cell r="R103">
            <v>0</v>
          </cell>
          <cell r="S103">
            <v>0</v>
          </cell>
        </row>
        <row r="103">
          <cell r="U103">
            <v>0</v>
          </cell>
          <cell r="V103">
            <v>0</v>
          </cell>
        </row>
        <row r="103">
          <cell r="X103">
            <v>0</v>
          </cell>
          <cell r="Y103">
            <v>0</v>
          </cell>
        </row>
        <row r="103">
          <cell r="AA103">
            <v>0</v>
          </cell>
          <cell r="AB103">
            <v>0</v>
          </cell>
        </row>
        <row r="103">
          <cell r="AD103">
            <v>0</v>
          </cell>
          <cell r="AE103">
            <v>0</v>
          </cell>
        </row>
        <row r="104">
          <cell r="A104" t="str">
            <v>zxzj20191114000173</v>
          </cell>
          <cell r="B104" t="str">
            <v>深圳市飞荣达科技股份有限公司</v>
          </cell>
          <cell r="C104" t="str">
            <v>电磁屏蔽用全方位导电海绵通用技术要求</v>
          </cell>
          <cell r="D104" t="str">
            <v>GB/T 35674-2017</v>
          </cell>
          <cell r="E104" t="str">
            <v>否</v>
          </cell>
          <cell r="F104">
            <v>0</v>
          </cell>
          <cell r="G104">
            <v>6</v>
          </cell>
          <cell r="H104" t="str">
            <v>无</v>
          </cell>
          <cell r="I104">
            <v>6</v>
          </cell>
          <cell r="J104">
            <v>100</v>
          </cell>
          <cell r="K104" t="str">
            <v>深圳市飞荣达科技股份有限公司</v>
          </cell>
          <cell r="L104">
            <v>0</v>
          </cell>
          <cell r="M104">
            <v>0</v>
          </cell>
        </row>
        <row r="104">
          <cell r="O104">
            <v>0</v>
          </cell>
          <cell r="P104">
            <v>0</v>
          </cell>
        </row>
        <row r="104">
          <cell r="R104">
            <v>0</v>
          </cell>
          <cell r="S104">
            <v>0</v>
          </cell>
        </row>
        <row r="104">
          <cell r="U104">
            <v>0</v>
          </cell>
          <cell r="V104">
            <v>0</v>
          </cell>
        </row>
        <row r="104">
          <cell r="X104">
            <v>0</v>
          </cell>
          <cell r="Y104">
            <v>0</v>
          </cell>
        </row>
        <row r="104">
          <cell r="AA104">
            <v>0</v>
          </cell>
          <cell r="AB104">
            <v>0</v>
          </cell>
        </row>
        <row r="104">
          <cell r="AD104">
            <v>0</v>
          </cell>
          <cell r="AE104">
            <v>0</v>
          </cell>
        </row>
        <row r="105">
          <cell r="A105" t="str">
            <v>zxzj20191113000026</v>
          </cell>
          <cell r="B105" t="str">
            <v>深圳海川新材料科技股份有限公司</v>
          </cell>
          <cell r="C105" t="str">
            <v>沥青混合料名词术语</v>
          </cell>
          <cell r="D105" t="str">
            <v>GB/T 37383-2019</v>
          </cell>
          <cell r="E105" t="str">
            <v>否</v>
          </cell>
          <cell r="F105">
            <v>0</v>
          </cell>
          <cell r="G105">
            <v>6</v>
          </cell>
          <cell r="H105" t="str">
            <v>无</v>
          </cell>
          <cell r="I105">
            <v>6</v>
          </cell>
          <cell r="J105">
            <v>100</v>
          </cell>
          <cell r="K105" t="str">
            <v>深圳海川新材料科技股份有限公司</v>
          </cell>
          <cell r="L105">
            <v>0</v>
          </cell>
          <cell r="M105">
            <v>0</v>
          </cell>
        </row>
        <row r="105">
          <cell r="O105">
            <v>0</v>
          </cell>
          <cell r="P105">
            <v>0</v>
          </cell>
        </row>
        <row r="105">
          <cell r="R105">
            <v>0</v>
          </cell>
          <cell r="S105">
            <v>0</v>
          </cell>
        </row>
        <row r="105">
          <cell r="U105">
            <v>0</v>
          </cell>
          <cell r="V105">
            <v>0</v>
          </cell>
        </row>
        <row r="105">
          <cell r="X105">
            <v>0</v>
          </cell>
          <cell r="Y105">
            <v>0</v>
          </cell>
        </row>
        <row r="105">
          <cell r="AA105">
            <v>0</v>
          </cell>
          <cell r="AB105">
            <v>0</v>
          </cell>
        </row>
        <row r="105">
          <cell r="AD105">
            <v>0</v>
          </cell>
          <cell r="AE105">
            <v>0</v>
          </cell>
        </row>
        <row r="106">
          <cell r="A106" t="str">
            <v>zxzj20191112000027</v>
          </cell>
          <cell r="B106" t="str">
            <v>中广核工程有限公司</v>
          </cell>
          <cell r="C106" t="str">
            <v>核电工程安全管理技术规程</v>
          </cell>
          <cell r="D106" t="str">
            <v>NB/T 20452-2017</v>
          </cell>
          <cell r="E106" t="str">
            <v>否</v>
          </cell>
          <cell r="F106">
            <v>0</v>
          </cell>
          <cell r="G106">
            <v>2</v>
          </cell>
          <cell r="H106" t="str">
            <v>无</v>
          </cell>
          <cell r="I106">
            <v>2</v>
          </cell>
          <cell r="J106">
            <v>100</v>
          </cell>
          <cell r="K106" t="str">
            <v>中广核工程有限公司</v>
          </cell>
          <cell r="L106">
            <v>0</v>
          </cell>
          <cell r="M106">
            <v>0</v>
          </cell>
        </row>
        <row r="106">
          <cell r="O106">
            <v>0</v>
          </cell>
          <cell r="P106">
            <v>0</v>
          </cell>
        </row>
        <row r="106">
          <cell r="R106">
            <v>0</v>
          </cell>
          <cell r="S106">
            <v>0</v>
          </cell>
        </row>
        <row r="106">
          <cell r="U106">
            <v>0</v>
          </cell>
          <cell r="V106">
            <v>0</v>
          </cell>
        </row>
        <row r="106">
          <cell r="X106">
            <v>0</v>
          </cell>
          <cell r="Y106">
            <v>0</v>
          </cell>
        </row>
        <row r="106">
          <cell r="AA106">
            <v>0</v>
          </cell>
          <cell r="AB106">
            <v>0</v>
          </cell>
        </row>
        <row r="106">
          <cell r="AD106">
            <v>0</v>
          </cell>
          <cell r="AE106">
            <v>0</v>
          </cell>
        </row>
        <row r="107">
          <cell r="A107" t="str">
            <v>zxzj20191113000135</v>
          </cell>
          <cell r="B107" t="str">
            <v>格林美股份有限公司</v>
          </cell>
          <cell r="C107" t="str">
            <v>粗氢氧化镍</v>
          </cell>
          <cell r="D107" t="str">
            <v>YS/T 1228-2018</v>
          </cell>
          <cell r="E107" t="str">
            <v>否</v>
          </cell>
          <cell r="F107">
            <v>0</v>
          </cell>
          <cell r="G107">
            <v>3</v>
          </cell>
          <cell r="H107" t="str">
            <v>无</v>
          </cell>
          <cell r="I107">
            <v>1</v>
          </cell>
          <cell r="J107">
            <v>100</v>
          </cell>
          <cell r="K107" t="str">
            <v>格林美股份有限公司</v>
          </cell>
          <cell r="L107">
            <v>0</v>
          </cell>
          <cell r="M107">
            <v>0</v>
          </cell>
        </row>
        <row r="107">
          <cell r="O107">
            <v>0</v>
          </cell>
          <cell r="P107">
            <v>0</v>
          </cell>
        </row>
        <row r="107">
          <cell r="R107">
            <v>0</v>
          </cell>
          <cell r="S107">
            <v>0</v>
          </cell>
        </row>
        <row r="107">
          <cell r="U107">
            <v>0</v>
          </cell>
          <cell r="V107">
            <v>0</v>
          </cell>
        </row>
        <row r="107">
          <cell r="X107">
            <v>0</v>
          </cell>
          <cell r="Y107">
            <v>0</v>
          </cell>
        </row>
        <row r="107">
          <cell r="AA107">
            <v>0</v>
          </cell>
          <cell r="AB107">
            <v>0</v>
          </cell>
        </row>
        <row r="107">
          <cell r="AD107">
            <v>0</v>
          </cell>
          <cell r="AE107">
            <v>0</v>
          </cell>
        </row>
        <row r="108">
          <cell r="A108" t="str">
            <v>zxzj20191116000056</v>
          </cell>
          <cell r="B108" t="str">
            <v>深圳市飞亚达精密科技有限公司</v>
          </cell>
          <cell r="C108" t="str">
            <v>计时仪器  柄头和密封管的设计和尺寸</v>
          </cell>
          <cell r="D108" t="str">
            <v>GB/T 34839-2017</v>
          </cell>
          <cell r="E108" t="str">
            <v>否</v>
          </cell>
          <cell r="F108">
            <v>0</v>
          </cell>
          <cell r="G108">
            <v>4</v>
          </cell>
          <cell r="H108" t="str">
            <v>有</v>
          </cell>
          <cell r="I108">
            <v>4</v>
          </cell>
          <cell r="J108">
            <v>64</v>
          </cell>
          <cell r="K108" t="str">
            <v>深圳市飞亚达精密科技有限公司</v>
          </cell>
          <cell r="L108">
            <v>6</v>
          </cell>
          <cell r="M108">
            <v>36</v>
          </cell>
          <cell r="N108" t="str">
            <v>天王电子（深圳）有限公司</v>
          </cell>
          <cell r="O108">
            <v>0</v>
          </cell>
          <cell r="P108">
            <v>0</v>
          </cell>
        </row>
        <row r="108">
          <cell r="R108">
            <v>0</v>
          </cell>
          <cell r="S108">
            <v>0</v>
          </cell>
        </row>
        <row r="108">
          <cell r="U108">
            <v>0</v>
          </cell>
          <cell r="V108">
            <v>0</v>
          </cell>
        </row>
        <row r="108">
          <cell r="X108">
            <v>0</v>
          </cell>
          <cell r="Y108">
            <v>0</v>
          </cell>
        </row>
        <row r="108">
          <cell r="AA108">
            <v>0</v>
          </cell>
          <cell r="AB108">
            <v>0</v>
          </cell>
        </row>
        <row r="108">
          <cell r="AD108">
            <v>0</v>
          </cell>
          <cell r="AE108">
            <v>0</v>
          </cell>
        </row>
        <row r="109">
          <cell r="A109" t="str">
            <v>zxzj20191114000081</v>
          </cell>
          <cell r="B109" t="str">
            <v>深圳市标准技术研究院</v>
          </cell>
          <cell r="C109" t="str">
            <v>信息技术 射频识别2.45GHz空中接口协议</v>
          </cell>
          <cell r="D109" t="str">
            <v>ISO/IEC 18000-4-2018</v>
          </cell>
          <cell r="E109" t="str">
            <v>否</v>
          </cell>
          <cell r="F109">
            <v>0</v>
          </cell>
          <cell r="G109">
            <v>0</v>
          </cell>
          <cell r="H109" t="str">
            <v>无</v>
          </cell>
          <cell r="I109">
            <v>0</v>
          </cell>
          <cell r="J109">
            <v>100</v>
          </cell>
          <cell r="K109" t="str">
            <v>深圳市标准技术研究院</v>
          </cell>
          <cell r="L109">
            <v>0</v>
          </cell>
          <cell r="M109">
            <v>0</v>
          </cell>
        </row>
        <row r="109">
          <cell r="O109">
            <v>0</v>
          </cell>
          <cell r="P109">
            <v>0</v>
          </cell>
        </row>
        <row r="109">
          <cell r="R109">
            <v>0</v>
          </cell>
          <cell r="S109">
            <v>0</v>
          </cell>
        </row>
        <row r="109">
          <cell r="U109">
            <v>0</v>
          </cell>
          <cell r="V109">
            <v>0</v>
          </cell>
        </row>
        <row r="109">
          <cell r="X109">
            <v>0</v>
          </cell>
          <cell r="Y109">
            <v>0</v>
          </cell>
        </row>
        <row r="109">
          <cell r="AA109">
            <v>0</v>
          </cell>
          <cell r="AB109">
            <v>0</v>
          </cell>
        </row>
        <row r="109">
          <cell r="AD109">
            <v>0</v>
          </cell>
          <cell r="AE109">
            <v>0</v>
          </cell>
        </row>
        <row r="110">
          <cell r="A110" t="str">
            <v>zxzj20191115000282</v>
          </cell>
          <cell r="B110" t="str">
            <v>安莉芳（中国）服装有限公司</v>
          </cell>
          <cell r="C110" t="str">
            <v>针织沙滩服</v>
          </cell>
          <cell r="D110" t="str">
            <v>FZ/T 73062-2019</v>
          </cell>
          <cell r="E110" t="str">
            <v>否</v>
          </cell>
          <cell r="F110">
            <v>0</v>
          </cell>
          <cell r="G110">
            <v>1</v>
          </cell>
          <cell r="H110" t="str">
            <v>有</v>
          </cell>
          <cell r="I110">
            <v>1</v>
          </cell>
          <cell r="J110">
            <v>50</v>
          </cell>
          <cell r="K110" t="str">
            <v>安莉芳（中国）服装有限公司</v>
          </cell>
          <cell r="L110">
            <v>5</v>
          </cell>
          <cell r="M110">
            <v>50</v>
          </cell>
          <cell r="N110" t="str">
            <v>天纺标（深圳）检测认证股份有限公司</v>
          </cell>
          <cell r="O110">
            <v>0</v>
          </cell>
          <cell r="P110">
            <v>0</v>
          </cell>
        </row>
        <row r="110">
          <cell r="R110">
            <v>0</v>
          </cell>
          <cell r="S110">
            <v>0</v>
          </cell>
        </row>
        <row r="110">
          <cell r="U110">
            <v>0</v>
          </cell>
          <cell r="V110">
            <v>0</v>
          </cell>
        </row>
        <row r="110">
          <cell r="X110">
            <v>0</v>
          </cell>
          <cell r="Y110">
            <v>0</v>
          </cell>
        </row>
        <row r="110">
          <cell r="AA110">
            <v>0</v>
          </cell>
          <cell r="AB110">
            <v>0</v>
          </cell>
        </row>
        <row r="110">
          <cell r="AD110">
            <v>0</v>
          </cell>
          <cell r="AE110">
            <v>0</v>
          </cell>
        </row>
        <row r="111">
          <cell r="A111" t="str">
            <v>zxzj20191108000308</v>
          </cell>
          <cell r="B111" t="str">
            <v>深圳市标准技术研究院</v>
          </cell>
          <cell r="C111" t="str">
            <v>路边停车数据采集系统技术规范</v>
          </cell>
          <cell r="D111" t="str">
            <v>SZDB/Z 274—2017</v>
          </cell>
          <cell r="E111" t="str">
            <v>是</v>
          </cell>
          <cell r="F111">
            <v>6</v>
          </cell>
          <cell r="G111">
            <v>2</v>
          </cell>
          <cell r="H111" t="str">
            <v>有</v>
          </cell>
          <cell r="I111">
            <v>2</v>
          </cell>
          <cell r="J111">
            <v>100</v>
          </cell>
          <cell r="K111" t="str">
            <v>深圳市标准技术研究院</v>
          </cell>
          <cell r="L111">
            <v>1</v>
          </cell>
          <cell r="M111">
            <v>0</v>
          </cell>
          <cell r="N111" t="str">
            <v>深圳市交通运输委员会</v>
          </cell>
          <cell r="O111">
            <v>3</v>
          </cell>
          <cell r="P111">
            <v>0</v>
          </cell>
          <cell r="Q111" t="str">
            <v>深圳市道路交通管理事务中心</v>
          </cell>
          <cell r="R111">
            <v>4</v>
          </cell>
          <cell r="S111">
            <v>0</v>
          </cell>
          <cell r="T111" t="str">
            <v>深圳市综合交通运行指挥中心</v>
          </cell>
          <cell r="U111">
            <v>0</v>
          </cell>
          <cell r="V111">
            <v>0</v>
          </cell>
        </row>
        <row r="111">
          <cell r="X111">
            <v>0</v>
          </cell>
          <cell r="Y111">
            <v>0</v>
          </cell>
        </row>
        <row r="111">
          <cell r="AA111">
            <v>0</v>
          </cell>
          <cell r="AB111">
            <v>0</v>
          </cell>
        </row>
        <row r="111">
          <cell r="AD111">
            <v>0</v>
          </cell>
          <cell r="AE111">
            <v>0</v>
          </cell>
        </row>
        <row r="112">
          <cell r="A112" t="str">
            <v>zxzj20191114000217</v>
          </cell>
          <cell r="B112" t="str">
            <v>深圳市标色染料科技有限公司</v>
          </cell>
          <cell r="C112" t="str">
            <v>染料产品中4-氨基偶氮苯的限量及测定</v>
          </cell>
          <cell r="D112" t="str">
            <v>GB/T 24101-2018</v>
          </cell>
          <cell r="E112" t="str">
            <v>否</v>
          </cell>
          <cell r="F112">
            <v>0</v>
          </cell>
          <cell r="G112">
            <v>2</v>
          </cell>
          <cell r="H112" t="str">
            <v>无</v>
          </cell>
          <cell r="I112">
            <v>2</v>
          </cell>
          <cell r="J112">
            <v>100</v>
          </cell>
          <cell r="K112" t="str">
            <v>深圳市标色染料科技有限公司</v>
          </cell>
          <cell r="L112">
            <v>0</v>
          </cell>
          <cell r="M112">
            <v>0</v>
          </cell>
        </row>
        <row r="112">
          <cell r="O112">
            <v>0</v>
          </cell>
          <cell r="P112">
            <v>0</v>
          </cell>
        </row>
        <row r="112">
          <cell r="R112">
            <v>0</v>
          </cell>
          <cell r="S112">
            <v>0</v>
          </cell>
        </row>
        <row r="112">
          <cell r="U112">
            <v>0</v>
          </cell>
          <cell r="V112">
            <v>0</v>
          </cell>
        </row>
        <row r="112">
          <cell r="X112">
            <v>0</v>
          </cell>
          <cell r="Y112">
            <v>0</v>
          </cell>
        </row>
        <row r="112">
          <cell r="AA112">
            <v>0</v>
          </cell>
          <cell r="AB112">
            <v>0</v>
          </cell>
        </row>
        <row r="112">
          <cell r="AD112">
            <v>0</v>
          </cell>
          <cell r="AE112">
            <v>0</v>
          </cell>
        </row>
        <row r="113">
          <cell r="A113" t="str">
            <v>zxzj20191115000300</v>
          </cell>
          <cell r="B113" t="str">
            <v>安莉芳（中国）服装有限公司</v>
          </cell>
          <cell r="C113" t="str">
            <v>针织泳装</v>
          </cell>
          <cell r="D113" t="str">
            <v>FZ/T 73013-2017</v>
          </cell>
          <cell r="E113" t="str">
            <v>否</v>
          </cell>
          <cell r="F113">
            <v>0</v>
          </cell>
          <cell r="G113">
            <v>2</v>
          </cell>
          <cell r="H113" t="str">
            <v>有</v>
          </cell>
          <cell r="I113">
            <v>2</v>
          </cell>
          <cell r="J113">
            <v>50</v>
          </cell>
          <cell r="K113" t="str">
            <v>安莉芳（中国）服装有限公司</v>
          </cell>
          <cell r="L113">
            <v>5</v>
          </cell>
          <cell r="M113">
            <v>50</v>
          </cell>
          <cell r="N113" t="str">
            <v>深圳汇洁集团股份有限公司</v>
          </cell>
          <cell r="O113">
            <v>0</v>
          </cell>
          <cell r="P113">
            <v>0</v>
          </cell>
        </row>
        <row r="113">
          <cell r="R113">
            <v>0</v>
          </cell>
          <cell r="S113">
            <v>0</v>
          </cell>
        </row>
        <row r="113">
          <cell r="U113">
            <v>0</v>
          </cell>
          <cell r="V113">
            <v>0</v>
          </cell>
        </row>
        <row r="113">
          <cell r="X113">
            <v>0</v>
          </cell>
          <cell r="Y113">
            <v>0</v>
          </cell>
        </row>
        <row r="113">
          <cell r="AA113">
            <v>0</v>
          </cell>
          <cell r="AB113">
            <v>0</v>
          </cell>
        </row>
        <row r="113">
          <cell r="AD113">
            <v>0</v>
          </cell>
          <cell r="AE113">
            <v>0</v>
          </cell>
        </row>
        <row r="114">
          <cell r="A114" t="str">
            <v>zxzj20191113000074</v>
          </cell>
          <cell r="B114" t="str">
            <v>深圳市深投环保科技有限公司</v>
          </cell>
          <cell r="C114" t="str">
            <v>工业活性氧化铜</v>
          </cell>
          <cell r="D114" t="str">
            <v>HG/T 5354-2018</v>
          </cell>
          <cell r="E114" t="str">
            <v>否</v>
          </cell>
          <cell r="F114">
            <v>0</v>
          </cell>
          <cell r="G114">
            <v>3</v>
          </cell>
          <cell r="H114" t="str">
            <v>无</v>
          </cell>
          <cell r="I114">
            <v>3</v>
          </cell>
          <cell r="J114">
            <v>100</v>
          </cell>
          <cell r="K114" t="str">
            <v>深圳市深投环保科技有限公司</v>
          </cell>
          <cell r="L114">
            <v>0</v>
          </cell>
          <cell r="M114">
            <v>0</v>
          </cell>
        </row>
        <row r="114">
          <cell r="O114">
            <v>0</v>
          </cell>
          <cell r="P114">
            <v>0</v>
          </cell>
        </row>
        <row r="114">
          <cell r="R114">
            <v>0</v>
          </cell>
          <cell r="S114">
            <v>0</v>
          </cell>
        </row>
        <row r="114">
          <cell r="U114">
            <v>0</v>
          </cell>
          <cell r="V114">
            <v>0</v>
          </cell>
        </row>
        <row r="114">
          <cell r="X114">
            <v>0</v>
          </cell>
          <cell r="Y114">
            <v>0</v>
          </cell>
        </row>
        <row r="114">
          <cell r="AA114">
            <v>0</v>
          </cell>
          <cell r="AB114">
            <v>0</v>
          </cell>
        </row>
        <row r="114">
          <cell r="AD114">
            <v>0</v>
          </cell>
          <cell r="AE114">
            <v>0</v>
          </cell>
        </row>
        <row r="115">
          <cell r="A115" t="str">
            <v>zxzj20191115000039</v>
          </cell>
          <cell r="B115" t="str">
            <v>深圳泛胜塑胶助剂有限公司</v>
          </cell>
          <cell r="C115" t="str">
            <v>反应染料 色光和强度的测定 低盐染色法</v>
          </cell>
          <cell r="D115" t="str">
            <v>GB/T 33788-2017</v>
          </cell>
          <cell r="E115" t="str">
            <v>否</v>
          </cell>
          <cell r="F115">
            <v>0</v>
          </cell>
          <cell r="G115">
            <v>2</v>
          </cell>
          <cell r="H115" t="str">
            <v>无</v>
          </cell>
          <cell r="I115">
            <v>2</v>
          </cell>
          <cell r="J115">
            <v>100</v>
          </cell>
          <cell r="K115" t="str">
            <v>深圳泛胜塑胶助剂有限公司</v>
          </cell>
          <cell r="L115">
            <v>0</v>
          </cell>
          <cell r="M115">
            <v>0</v>
          </cell>
        </row>
        <row r="115">
          <cell r="O115">
            <v>0</v>
          </cell>
          <cell r="P115">
            <v>0</v>
          </cell>
        </row>
        <row r="115">
          <cell r="R115">
            <v>0</v>
          </cell>
          <cell r="S115">
            <v>0</v>
          </cell>
        </row>
        <row r="115">
          <cell r="U115">
            <v>0</v>
          </cell>
          <cell r="V115">
            <v>0</v>
          </cell>
        </row>
        <row r="115">
          <cell r="X115">
            <v>0</v>
          </cell>
          <cell r="Y115">
            <v>0</v>
          </cell>
        </row>
        <row r="115">
          <cell r="AA115">
            <v>0</v>
          </cell>
          <cell r="AB115">
            <v>0</v>
          </cell>
        </row>
        <row r="115">
          <cell r="AD115">
            <v>0</v>
          </cell>
          <cell r="AE115">
            <v>0</v>
          </cell>
        </row>
        <row r="116">
          <cell r="A116" t="str">
            <v>zxzj20191111000004</v>
          </cell>
          <cell r="B116" t="str">
            <v>深圳市特种设备安全检验研究院</v>
          </cell>
          <cell r="C116" t="str">
            <v>公共建筑电梯性能和选型配置要求</v>
          </cell>
          <cell r="D116" t="str">
            <v>DB4403/T 7-2019</v>
          </cell>
          <cell r="E116" t="str">
            <v>否</v>
          </cell>
          <cell r="F116">
            <v>0</v>
          </cell>
          <cell r="G116">
            <v>1</v>
          </cell>
          <cell r="H116" t="str">
            <v>无</v>
          </cell>
          <cell r="I116">
            <v>1</v>
          </cell>
          <cell r="J116">
            <v>100</v>
          </cell>
          <cell r="K116" t="str">
            <v>深圳市特种设备安全检验研究院</v>
          </cell>
          <cell r="L116">
            <v>0</v>
          </cell>
          <cell r="M116">
            <v>0</v>
          </cell>
        </row>
        <row r="116">
          <cell r="O116">
            <v>0</v>
          </cell>
          <cell r="P116">
            <v>0</v>
          </cell>
        </row>
        <row r="116">
          <cell r="R116">
            <v>0</v>
          </cell>
          <cell r="S116">
            <v>0</v>
          </cell>
        </row>
        <row r="116">
          <cell r="U116">
            <v>0</v>
          </cell>
          <cell r="V116">
            <v>0</v>
          </cell>
        </row>
        <row r="116">
          <cell r="X116">
            <v>0</v>
          </cell>
          <cell r="Y116">
            <v>0</v>
          </cell>
        </row>
        <row r="116">
          <cell r="AA116">
            <v>0</v>
          </cell>
          <cell r="AB116">
            <v>0</v>
          </cell>
        </row>
        <row r="116">
          <cell r="AD116">
            <v>0</v>
          </cell>
          <cell r="AE116">
            <v>0</v>
          </cell>
        </row>
        <row r="117">
          <cell r="A117" t="str">
            <v>zxzj20191111000042</v>
          </cell>
          <cell r="B117" t="str">
            <v>深圳市安车检测股份有限公司</v>
          </cell>
          <cell r="C117" t="str">
            <v>机动车安全技术检测站</v>
          </cell>
          <cell r="D117" t="str">
            <v>GB/T 35347-2017</v>
          </cell>
          <cell r="E117" t="str">
            <v>否</v>
          </cell>
          <cell r="F117">
            <v>0</v>
          </cell>
          <cell r="G117">
            <v>5</v>
          </cell>
          <cell r="H117" t="str">
            <v>无</v>
          </cell>
          <cell r="I117">
            <v>5</v>
          </cell>
          <cell r="J117">
            <v>100</v>
          </cell>
          <cell r="K117" t="str">
            <v>深圳市安车检测股份有限公司</v>
          </cell>
          <cell r="L117">
            <v>0</v>
          </cell>
          <cell r="M117">
            <v>0</v>
          </cell>
        </row>
        <row r="117">
          <cell r="O117">
            <v>0</v>
          </cell>
          <cell r="P117">
            <v>0</v>
          </cell>
        </row>
        <row r="117">
          <cell r="R117">
            <v>0</v>
          </cell>
          <cell r="S117">
            <v>0</v>
          </cell>
        </row>
        <row r="117">
          <cell r="U117">
            <v>0</v>
          </cell>
          <cell r="V117">
            <v>0</v>
          </cell>
        </row>
        <row r="117">
          <cell r="X117">
            <v>0</v>
          </cell>
          <cell r="Y117">
            <v>0</v>
          </cell>
        </row>
        <row r="117">
          <cell r="AA117">
            <v>0</v>
          </cell>
          <cell r="AB117">
            <v>0</v>
          </cell>
        </row>
        <row r="117">
          <cell r="AD117">
            <v>0</v>
          </cell>
          <cell r="AE117">
            <v>0</v>
          </cell>
        </row>
        <row r="118">
          <cell r="A118" t="str">
            <v>zxzj20191113000073</v>
          </cell>
          <cell r="B118" t="str">
            <v>中纺标（深圳）检测有限公司</v>
          </cell>
          <cell r="C118" t="str">
            <v>絮片耐洗涤性能试验方法</v>
          </cell>
          <cell r="D118" t="str">
            <v>FZ/T 60014-2017</v>
          </cell>
          <cell r="E118" t="str">
            <v>否</v>
          </cell>
          <cell r="F118">
            <v>0</v>
          </cell>
          <cell r="G118">
            <v>2</v>
          </cell>
          <cell r="H118" t="str">
            <v>无</v>
          </cell>
          <cell r="I118">
            <v>2</v>
          </cell>
          <cell r="J118">
            <v>100</v>
          </cell>
          <cell r="K118" t="str">
            <v>中纺标（深圳）检测有限公司</v>
          </cell>
          <cell r="L118">
            <v>0</v>
          </cell>
          <cell r="M118">
            <v>0</v>
          </cell>
        </row>
        <row r="118">
          <cell r="O118">
            <v>0</v>
          </cell>
          <cell r="P118">
            <v>0</v>
          </cell>
        </row>
        <row r="118">
          <cell r="R118">
            <v>0</v>
          </cell>
          <cell r="S118">
            <v>0</v>
          </cell>
        </row>
        <row r="118">
          <cell r="U118">
            <v>0</v>
          </cell>
          <cell r="V118">
            <v>0</v>
          </cell>
        </row>
        <row r="118">
          <cell r="X118">
            <v>0</v>
          </cell>
          <cell r="Y118">
            <v>0</v>
          </cell>
        </row>
        <row r="118">
          <cell r="AA118">
            <v>0</v>
          </cell>
          <cell r="AB118">
            <v>0</v>
          </cell>
        </row>
        <row r="118">
          <cell r="AD118">
            <v>0</v>
          </cell>
          <cell r="AE118">
            <v>0</v>
          </cell>
        </row>
        <row r="119">
          <cell r="A119" t="str">
            <v>zxzj20191116000040</v>
          </cell>
          <cell r="B119" t="str">
            <v>深圳市裕同包装科技股份有限公司</v>
          </cell>
          <cell r="C119" t="str">
            <v>茶叶包装通用技术要求</v>
          </cell>
          <cell r="D119" t="str">
            <v>BB/T 0078-2018</v>
          </cell>
          <cell r="E119" t="str">
            <v>否</v>
          </cell>
          <cell r="F119">
            <v>0</v>
          </cell>
          <cell r="G119">
            <v>2</v>
          </cell>
          <cell r="H119" t="str">
            <v>有</v>
          </cell>
          <cell r="I119">
            <v>1</v>
          </cell>
          <cell r="J119">
            <v>0</v>
          </cell>
          <cell r="K119" t="str">
            <v>深圳职业技术学院深圳职业技术学院</v>
          </cell>
          <cell r="L119">
            <v>2</v>
          </cell>
          <cell r="M119">
            <v>57</v>
          </cell>
          <cell r="N119" t="str">
            <v>深圳市裕同包装科技股份有限公司</v>
          </cell>
          <cell r="O119">
            <v>3</v>
          </cell>
          <cell r="P119">
            <v>43</v>
          </cell>
          <cell r="Q119" t="str">
            <v>深圳润和制罐有限公司</v>
          </cell>
          <cell r="R119">
            <v>0</v>
          </cell>
          <cell r="S119">
            <v>0</v>
          </cell>
        </row>
        <row r="119">
          <cell r="U119">
            <v>0</v>
          </cell>
          <cell r="V119">
            <v>0</v>
          </cell>
        </row>
        <row r="119">
          <cell r="X119">
            <v>0</v>
          </cell>
          <cell r="Y119">
            <v>0</v>
          </cell>
        </row>
        <row r="119">
          <cell r="AA119">
            <v>0</v>
          </cell>
          <cell r="AB119">
            <v>0</v>
          </cell>
        </row>
        <row r="119">
          <cell r="AD119">
            <v>0</v>
          </cell>
          <cell r="AE119">
            <v>0</v>
          </cell>
        </row>
        <row r="120">
          <cell r="A120" t="str">
            <v>zxzj20191115000307</v>
          </cell>
          <cell r="B120" t="str">
            <v>深圳市建筑科学研究院股份有限公司</v>
          </cell>
          <cell r="C120" t="str">
            <v>建筑围护结构整体节能性能评价方法</v>
          </cell>
          <cell r="D120" t="str">
            <v>GB/T 34606-2017</v>
          </cell>
          <cell r="E120" t="str">
            <v>否</v>
          </cell>
          <cell r="F120">
            <v>0</v>
          </cell>
          <cell r="G120">
            <v>2</v>
          </cell>
          <cell r="H120" t="str">
            <v>无</v>
          </cell>
          <cell r="I120">
            <v>2</v>
          </cell>
          <cell r="J120">
            <v>100</v>
          </cell>
          <cell r="K120" t="str">
            <v>深圳市建筑科学研究院股份有限公司</v>
          </cell>
          <cell r="L120">
            <v>0</v>
          </cell>
          <cell r="M120">
            <v>0</v>
          </cell>
        </row>
        <row r="120">
          <cell r="O120">
            <v>0</v>
          </cell>
          <cell r="P120">
            <v>0</v>
          </cell>
        </row>
        <row r="120">
          <cell r="R120">
            <v>0</v>
          </cell>
          <cell r="S120">
            <v>0</v>
          </cell>
        </row>
        <row r="120">
          <cell r="U120">
            <v>0</v>
          </cell>
          <cell r="V120">
            <v>0</v>
          </cell>
        </row>
        <row r="120">
          <cell r="X120">
            <v>0</v>
          </cell>
          <cell r="Y120">
            <v>0</v>
          </cell>
        </row>
        <row r="120">
          <cell r="AA120">
            <v>0</v>
          </cell>
          <cell r="AB120">
            <v>0</v>
          </cell>
        </row>
        <row r="120">
          <cell r="AD120">
            <v>0</v>
          </cell>
          <cell r="AE120">
            <v>0</v>
          </cell>
        </row>
        <row r="121">
          <cell r="A121" t="str">
            <v>zxzj20191114000111</v>
          </cell>
          <cell r="B121" t="str">
            <v>中兴通讯股份有限公司</v>
          </cell>
          <cell r="C121" t="str">
            <v>软件定义分组传送网（SPTN）控制器层间接口技术要求</v>
          </cell>
          <cell r="D121" t="str">
            <v>YD/T 3416-2018</v>
          </cell>
          <cell r="E121" t="str">
            <v>否</v>
          </cell>
          <cell r="F121">
            <v>0</v>
          </cell>
          <cell r="G121">
            <v>2</v>
          </cell>
          <cell r="H121" t="str">
            <v>无</v>
          </cell>
          <cell r="I121">
            <v>1</v>
          </cell>
          <cell r="J121">
            <v>100</v>
          </cell>
          <cell r="K121" t="str">
            <v>中兴通讯股份有限公司</v>
          </cell>
          <cell r="L121">
            <v>0</v>
          </cell>
          <cell r="M121">
            <v>0</v>
          </cell>
        </row>
        <row r="121">
          <cell r="O121">
            <v>0</v>
          </cell>
          <cell r="P121">
            <v>0</v>
          </cell>
        </row>
        <row r="121">
          <cell r="R121">
            <v>0</v>
          </cell>
          <cell r="S121">
            <v>0</v>
          </cell>
        </row>
        <row r="121">
          <cell r="U121">
            <v>0</v>
          </cell>
          <cell r="V121">
            <v>0</v>
          </cell>
        </row>
        <row r="121">
          <cell r="X121">
            <v>0</v>
          </cell>
          <cell r="Y121">
            <v>0</v>
          </cell>
        </row>
        <row r="121">
          <cell r="AA121">
            <v>0</v>
          </cell>
          <cell r="AB121">
            <v>0</v>
          </cell>
        </row>
        <row r="121">
          <cell r="AD121">
            <v>0</v>
          </cell>
          <cell r="AE121">
            <v>0</v>
          </cell>
        </row>
        <row r="122">
          <cell r="A122" t="str">
            <v>zxzj20191112000074</v>
          </cell>
          <cell r="B122" t="str">
            <v>深圳市禾望电气股份有限公司</v>
          </cell>
          <cell r="C122" t="str">
            <v>风力发电机组 电网适应性测试规程</v>
          </cell>
          <cell r="D122" t="str">
            <v>GB/T 36994-2018</v>
          </cell>
          <cell r="E122" t="str">
            <v>否</v>
          </cell>
          <cell r="F122">
            <v>0</v>
          </cell>
          <cell r="G122">
            <v>8</v>
          </cell>
          <cell r="H122" t="str">
            <v>无</v>
          </cell>
          <cell r="I122">
            <v>8</v>
          </cell>
          <cell r="J122">
            <v>100</v>
          </cell>
          <cell r="K122" t="str">
            <v>深圳市禾望电气股份有限公司</v>
          </cell>
          <cell r="L122">
            <v>0</v>
          </cell>
          <cell r="M122">
            <v>0</v>
          </cell>
        </row>
        <row r="122">
          <cell r="O122">
            <v>0</v>
          </cell>
          <cell r="P122">
            <v>0</v>
          </cell>
        </row>
        <row r="122">
          <cell r="R122">
            <v>0</v>
          </cell>
          <cell r="S122">
            <v>0</v>
          </cell>
        </row>
        <row r="122">
          <cell r="U122">
            <v>0</v>
          </cell>
          <cell r="V122">
            <v>0</v>
          </cell>
        </row>
        <row r="122">
          <cell r="X122">
            <v>0</v>
          </cell>
          <cell r="Y122">
            <v>0</v>
          </cell>
        </row>
        <row r="122">
          <cell r="AA122">
            <v>0</v>
          </cell>
          <cell r="AB122">
            <v>0</v>
          </cell>
        </row>
        <row r="122">
          <cell r="AD122">
            <v>0</v>
          </cell>
          <cell r="AE122">
            <v>0</v>
          </cell>
        </row>
        <row r="123">
          <cell r="A123" t="str">
            <v>zxzj20191114000076</v>
          </cell>
          <cell r="B123" t="str">
            <v>深圳市物流与供应链管理协会</v>
          </cell>
          <cell r="C123" t="str">
            <v>供应链企业分类与评估</v>
          </cell>
          <cell r="D123" t="str">
            <v>DB4403/T 28—2019</v>
          </cell>
          <cell r="E123" t="str">
            <v>否</v>
          </cell>
          <cell r="F123">
            <v>0</v>
          </cell>
          <cell r="G123">
            <v>1</v>
          </cell>
          <cell r="H123" t="str">
            <v>有</v>
          </cell>
          <cell r="I123">
            <v>1</v>
          </cell>
          <cell r="J123">
            <v>100</v>
          </cell>
          <cell r="K123" t="str">
            <v>深圳市物流与供应链管理协会</v>
          </cell>
          <cell r="L123">
            <v>2</v>
          </cell>
          <cell r="M123">
            <v>0</v>
          </cell>
          <cell r="N123" t="str">
            <v>深圳市现代供应链管理研究院</v>
          </cell>
          <cell r="O123">
            <v>3</v>
          </cell>
          <cell r="P123">
            <v>0</v>
          </cell>
          <cell r="Q123" t="str">
            <v>深圳市前海深港现代服务业合作区管理局</v>
          </cell>
          <cell r="R123">
            <v>0</v>
          </cell>
          <cell r="S123">
            <v>0</v>
          </cell>
        </row>
        <row r="123">
          <cell r="U123">
            <v>0</v>
          </cell>
          <cell r="V123">
            <v>0</v>
          </cell>
        </row>
        <row r="123">
          <cell r="X123">
            <v>0</v>
          </cell>
          <cell r="Y123">
            <v>0</v>
          </cell>
        </row>
        <row r="123">
          <cell r="AA123">
            <v>0</v>
          </cell>
          <cell r="AB123">
            <v>0</v>
          </cell>
        </row>
        <row r="123">
          <cell r="AD123">
            <v>0</v>
          </cell>
          <cell r="AE123">
            <v>0</v>
          </cell>
        </row>
        <row r="124">
          <cell r="A124" t="str">
            <v>zxzj20191116000130</v>
          </cell>
          <cell r="B124" t="str">
            <v>深圳市注成科技股份有限公司</v>
          </cell>
          <cell r="C124" t="str">
            <v>线、棒、管拉模用硬质合金烧结品 尺寸</v>
          </cell>
          <cell r="D124" t="str">
            <v>GB/T 6883-2017</v>
          </cell>
          <cell r="E124" t="str">
            <v>否</v>
          </cell>
          <cell r="F124">
            <v>0</v>
          </cell>
          <cell r="G124">
            <v>3</v>
          </cell>
          <cell r="H124" t="str">
            <v>无</v>
          </cell>
          <cell r="I124">
            <v>3</v>
          </cell>
          <cell r="J124">
            <v>100</v>
          </cell>
          <cell r="K124" t="str">
            <v>深圳市注成科技股份有限公司</v>
          </cell>
          <cell r="L124">
            <v>0</v>
          </cell>
          <cell r="M124">
            <v>0</v>
          </cell>
        </row>
        <row r="124">
          <cell r="O124">
            <v>0</v>
          </cell>
          <cell r="P124">
            <v>0</v>
          </cell>
        </row>
        <row r="124">
          <cell r="R124">
            <v>0</v>
          </cell>
          <cell r="S124">
            <v>0</v>
          </cell>
        </row>
        <row r="124">
          <cell r="U124">
            <v>0</v>
          </cell>
          <cell r="V124">
            <v>0</v>
          </cell>
        </row>
        <row r="124">
          <cell r="X124">
            <v>0</v>
          </cell>
          <cell r="Y124">
            <v>0</v>
          </cell>
        </row>
        <row r="124">
          <cell r="AA124">
            <v>0</v>
          </cell>
          <cell r="AB124">
            <v>0</v>
          </cell>
        </row>
        <row r="124">
          <cell r="AD124">
            <v>0</v>
          </cell>
          <cell r="AE124">
            <v>0</v>
          </cell>
        </row>
        <row r="125">
          <cell r="A125" t="str">
            <v>zxzj20191113000139</v>
          </cell>
          <cell r="B125" t="str">
            <v>深圳市计量质量检测研究院</v>
          </cell>
          <cell r="C125" t="str">
            <v>中小学合成材料面层运动场地</v>
          </cell>
          <cell r="D125" t="str">
            <v>GB 36246-2018</v>
          </cell>
          <cell r="E125" t="str">
            <v>否</v>
          </cell>
          <cell r="F125">
            <v>0</v>
          </cell>
          <cell r="G125">
            <v>4</v>
          </cell>
          <cell r="H125" t="str">
            <v>无</v>
          </cell>
          <cell r="I125">
            <v>1</v>
          </cell>
          <cell r="J125">
            <v>100</v>
          </cell>
          <cell r="K125" t="str">
            <v>深圳市计量质量检测研究院</v>
          </cell>
          <cell r="L125">
            <v>0</v>
          </cell>
          <cell r="M125">
            <v>0</v>
          </cell>
        </row>
        <row r="125">
          <cell r="O125">
            <v>0</v>
          </cell>
          <cell r="P125">
            <v>0</v>
          </cell>
        </row>
        <row r="125">
          <cell r="R125">
            <v>0</v>
          </cell>
          <cell r="S125">
            <v>0</v>
          </cell>
        </row>
        <row r="125">
          <cell r="U125">
            <v>0</v>
          </cell>
          <cell r="V125">
            <v>0</v>
          </cell>
        </row>
        <row r="125">
          <cell r="X125">
            <v>0</v>
          </cell>
          <cell r="Y125">
            <v>0</v>
          </cell>
        </row>
        <row r="125">
          <cell r="AA125">
            <v>0</v>
          </cell>
          <cell r="AB125">
            <v>0</v>
          </cell>
        </row>
        <row r="125">
          <cell r="AD125">
            <v>0</v>
          </cell>
          <cell r="AE125">
            <v>0</v>
          </cell>
        </row>
        <row r="126">
          <cell r="A126" t="str">
            <v>zxzj20191115000299</v>
          </cell>
          <cell r="B126" t="str">
            <v>深圳市吉安达科技有限公司</v>
          </cell>
          <cell r="C126" t="str">
            <v>爆炸性环境用气体探测器 第1部分：可燃气体探测器性能要求</v>
          </cell>
          <cell r="D126" t="str">
            <v>GB/T 20936.1-2017</v>
          </cell>
          <cell r="E126" t="str">
            <v>是</v>
          </cell>
          <cell r="F126">
            <v>4</v>
          </cell>
          <cell r="G126">
            <v>6</v>
          </cell>
          <cell r="H126" t="str">
            <v>有</v>
          </cell>
          <cell r="I126">
            <v>4</v>
          </cell>
          <cell r="J126">
            <v>55.55</v>
          </cell>
          <cell r="K126" t="str">
            <v>深圳市特安电子有限公司</v>
          </cell>
          <cell r="L126">
            <v>6</v>
          </cell>
          <cell r="M126">
            <v>44.44</v>
          </cell>
          <cell r="N126" t="str">
            <v>深圳市吉安达科技有限公司</v>
          </cell>
          <cell r="O126">
            <v>0</v>
          </cell>
          <cell r="P126">
            <v>0</v>
          </cell>
        </row>
        <row r="126">
          <cell r="R126">
            <v>0</v>
          </cell>
          <cell r="S126">
            <v>0</v>
          </cell>
        </row>
        <row r="126">
          <cell r="U126">
            <v>0</v>
          </cell>
          <cell r="V126">
            <v>0</v>
          </cell>
        </row>
        <row r="126">
          <cell r="X126">
            <v>0</v>
          </cell>
          <cell r="Y126">
            <v>0</v>
          </cell>
        </row>
        <row r="126">
          <cell r="AA126">
            <v>0</v>
          </cell>
          <cell r="AB126">
            <v>0</v>
          </cell>
        </row>
        <row r="126">
          <cell r="AD126">
            <v>0</v>
          </cell>
          <cell r="AE126">
            <v>0</v>
          </cell>
        </row>
        <row r="127">
          <cell r="A127" t="str">
            <v>zxzj20191115000151</v>
          </cell>
          <cell r="B127" t="str">
            <v>深圳市昌硕新纺材料有限公司</v>
          </cell>
          <cell r="C127" t="str">
            <v>纺织品 色牢度试验 织物染料向聚氯乙烯涂层迁移的评定</v>
          </cell>
          <cell r="D127" t="str">
            <v>GB∕T 36971-2018</v>
          </cell>
          <cell r="E127" t="str">
            <v>否</v>
          </cell>
          <cell r="F127">
            <v>0</v>
          </cell>
          <cell r="G127">
            <v>3</v>
          </cell>
          <cell r="H127" t="str">
            <v>无</v>
          </cell>
          <cell r="I127">
            <v>3</v>
          </cell>
          <cell r="J127">
            <v>100</v>
          </cell>
          <cell r="K127" t="str">
            <v>深圳市昌硕新纺材料有限公司</v>
          </cell>
          <cell r="L127">
            <v>0</v>
          </cell>
          <cell r="M127">
            <v>0</v>
          </cell>
        </row>
        <row r="127">
          <cell r="O127">
            <v>0</v>
          </cell>
          <cell r="P127">
            <v>0</v>
          </cell>
        </row>
        <row r="127">
          <cell r="R127">
            <v>0</v>
          </cell>
          <cell r="S127">
            <v>0</v>
          </cell>
        </row>
        <row r="127">
          <cell r="U127">
            <v>0</v>
          </cell>
          <cell r="V127">
            <v>0</v>
          </cell>
        </row>
        <row r="127">
          <cell r="X127">
            <v>0</v>
          </cell>
          <cell r="Y127">
            <v>0</v>
          </cell>
        </row>
        <row r="127">
          <cell r="AA127">
            <v>0</v>
          </cell>
          <cell r="AB127">
            <v>0</v>
          </cell>
        </row>
        <row r="127">
          <cell r="AD127">
            <v>0</v>
          </cell>
          <cell r="AE127">
            <v>0</v>
          </cell>
        </row>
        <row r="128">
          <cell r="A128" t="str">
            <v>zxzj20191107000088</v>
          </cell>
          <cell r="B128" t="str">
            <v>深圳市标识行业协会</v>
          </cell>
          <cell r="C128" t="str">
            <v>公共建筑标识系统技术规范</v>
          </cell>
          <cell r="D128" t="str">
            <v>GB/T 51223-2017</v>
          </cell>
          <cell r="E128" t="str">
            <v>否</v>
          </cell>
          <cell r="F128">
            <v>0</v>
          </cell>
          <cell r="G128">
            <v>7</v>
          </cell>
          <cell r="H128" t="str">
            <v>无</v>
          </cell>
          <cell r="I128">
            <v>7</v>
          </cell>
          <cell r="J128">
            <v>100</v>
          </cell>
          <cell r="K128" t="str">
            <v>深圳市标识行业协会</v>
          </cell>
          <cell r="L128">
            <v>0</v>
          </cell>
          <cell r="M128">
            <v>0</v>
          </cell>
        </row>
        <row r="128">
          <cell r="O128">
            <v>0</v>
          </cell>
          <cell r="P128">
            <v>0</v>
          </cell>
        </row>
        <row r="128">
          <cell r="R128">
            <v>0</v>
          </cell>
          <cell r="S128">
            <v>0</v>
          </cell>
        </row>
        <row r="128">
          <cell r="U128">
            <v>0</v>
          </cell>
          <cell r="V128">
            <v>0</v>
          </cell>
        </row>
        <row r="128">
          <cell r="X128">
            <v>0</v>
          </cell>
          <cell r="Y128">
            <v>0</v>
          </cell>
        </row>
        <row r="128">
          <cell r="AA128">
            <v>0</v>
          </cell>
          <cell r="AB128">
            <v>0</v>
          </cell>
        </row>
        <row r="128">
          <cell r="AD128">
            <v>0</v>
          </cell>
          <cell r="AE128">
            <v>0</v>
          </cell>
        </row>
        <row r="129">
          <cell r="A129" t="str">
            <v>zxzj20191113000177</v>
          </cell>
          <cell r="B129" t="str">
            <v>国民技术股份有限公司</v>
          </cell>
          <cell r="C129" t="str">
            <v>密码产品随机数检测要求</v>
          </cell>
          <cell r="D129" t="str">
            <v>GM/T 0062-2018</v>
          </cell>
          <cell r="E129" t="str">
            <v>否</v>
          </cell>
          <cell r="F129">
            <v>0</v>
          </cell>
          <cell r="G129">
            <v>6</v>
          </cell>
          <cell r="H129" t="str">
            <v>无</v>
          </cell>
          <cell r="I129">
            <v>1</v>
          </cell>
          <cell r="J129">
            <v>100</v>
          </cell>
          <cell r="K129" t="str">
            <v>国民技术股份有限公司</v>
          </cell>
          <cell r="L129">
            <v>0</v>
          </cell>
          <cell r="M129">
            <v>0</v>
          </cell>
        </row>
        <row r="129">
          <cell r="O129">
            <v>0</v>
          </cell>
          <cell r="P129">
            <v>0</v>
          </cell>
        </row>
        <row r="129">
          <cell r="R129">
            <v>0</v>
          </cell>
          <cell r="S129">
            <v>0</v>
          </cell>
        </row>
        <row r="129">
          <cell r="U129">
            <v>0</v>
          </cell>
          <cell r="V129">
            <v>0</v>
          </cell>
        </row>
        <row r="129">
          <cell r="X129">
            <v>0</v>
          </cell>
          <cell r="Y129">
            <v>0</v>
          </cell>
        </row>
        <row r="129">
          <cell r="AA129">
            <v>0</v>
          </cell>
          <cell r="AB129">
            <v>0</v>
          </cell>
        </row>
        <row r="129">
          <cell r="AD129">
            <v>0</v>
          </cell>
          <cell r="AE129">
            <v>0</v>
          </cell>
        </row>
        <row r="130">
          <cell r="A130" t="str">
            <v>zxzj20191114000037</v>
          </cell>
          <cell r="B130" t="str">
            <v>华测检测认证集团股份有限公司</v>
          </cell>
          <cell r="C130" t="str">
            <v>机械安全 局部排气通风系统 安全要求</v>
          </cell>
          <cell r="D130" t="str">
            <v>GB/T 35077-2018</v>
          </cell>
          <cell r="E130" t="str">
            <v>否</v>
          </cell>
          <cell r="F130">
            <v>0</v>
          </cell>
          <cell r="G130">
            <v>1</v>
          </cell>
          <cell r="H130" t="str">
            <v>有</v>
          </cell>
          <cell r="I130">
            <v>1</v>
          </cell>
          <cell r="J130">
            <v>60</v>
          </cell>
          <cell r="K130" t="str">
            <v>华测检测认证集团股份有限公司</v>
          </cell>
          <cell r="L130">
            <v>2</v>
          </cell>
          <cell r="M130">
            <v>40</v>
          </cell>
          <cell r="N130" t="str">
            <v>深圳市美普达环保设备有限公司</v>
          </cell>
          <cell r="O130">
            <v>0</v>
          </cell>
          <cell r="P130">
            <v>0</v>
          </cell>
        </row>
        <row r="130">
          <cell r="R130">
            <v>0</v>
          </cell>
          <cell r="S130">
            <v>0</v>
          </cell>
        </row>
        <row r="130">
          <cell r="U130">
            <v>0</v>
          </cell>
          <cell r="V130">
            <v>0</v>
          </cell>
        </row>
        <row r="130">
          <cell r="X130">
            <v>0</v>
          </cell>
          <cell r="Y130">
            <v>0</v>
          </cell>
        </row>
        <row r="130">
          <cell r="AA130">
            <v>0</v>
          </cell>
          <cell r="AB130">
            <v>0</v>
          </cell>
        </row>
        <row r="130">
          <cell r="AD130">
            <v>0</v>
          </cell>
          <cell r="AE130">
            <v>0</v>
          </cell>
        </row>
        <row r="131">
          <cell r="A131" t="str">
            <v>zxzj20191115000155</v>
          </cell>
          <cell r="B131" t="str">
            <v>深圳市检验检疫科学研究院</v>
          </cell>
          <cell r="C131" t="str">
            <v>进出口纺织品 苯并三唑类防紫外线整理剂的测定 高效液相色谱法</v>
          </cell>
          <cell r="D131" t="str">
            <v>SN/T 4664-2016</v>
          </cell>
          <cell r="E131" t="str">
            <v>否</v>
          </cell>
          <cell r="F131">
            <v>0</v>
          </cell>
          <cell r="G131">
            <v>1</v>
          </cell>
          <cell r="H131" t="str">
            <v>有</v>
          </cell>
          <cell r="I131">
            <v>1</v>
          </cell>
          <cell r="J131">
            <v>71.42</v>
          </cell>
          <cell r="K131" t="str">
            <v>深圳市检验检疫局科学研究院</v>
          </cell>
          <cell r="L131">
            <v>4</v>
          </cell>
          <cell r="M131">
            <v>28.57</v>
          </cell>
          <cell r="N131" t="str">
            <v>深圳市康益保健用品有限公司</v>
          </cell>
          <cell r="O131">
            <v>0</v>
          </cell>
          <cell r="P131">
            <v>0</v>
          </cell>
        </row>
        <row r="131">
          <cell r="R131">
            <v>0</v>
          </cell>
          <cell r="S131">
            <v>0</v>
          </cell>
        </row>
        <row r="131">
          <cell r="U131">
            <v>0</v>
          </cell>
          <cell r="V131">
            <v>0</v>
          </cell>
        </row>
        <row r="131">
          <cell r="X131">
            <v>0</v>
          </cell>
          <cell r="Y131">
            <v>0</v>
          </cell>
        </row>
        <row r="131">
          <cell r="AA131">
            <v>0</v>
          </cell>
          <cell r="AB131">
            <v>0</v>
          </cell>
        </row>
        <row r="131">
          <cell r="AD131">
            <v>0</v>
          </cell>
          <cell r="AE131">
            <v>0</v>
          </cell>
        </row>
        <row r="132">
          <cell r="A132" t="str">
            <v>zxzj20191113000038</v>
          </cell>
          <cell r="B132" t="str">
            <v>中电建生态环境集团有限公司</v>
          </cell>
          <cell r="C132" t="str">
            <v>河湖污泥处理厂运行管理与监测技术规范</v>
          </cell>
          <cell r="D132" t="str">
            <v>SZDB/Z 328—2018</v>
          </cell>
          <cell r="E132" t="str">
            <v>否</v>
          </cell>
          <cell r="F132">
            <v>0</v>
          </cell>
          <cell r="G132">
            <v>1</v>
          </cell>
          <cell r="H132" t="str">
            <v>无</v>
          </cell>
          <cell r="I132">
            <v>1</v>
          </cell>
          <cell r="J132">
            <v>100</v>
          </cell>
          <cell r="K132" t="str">
            <v>中电建生态环境集团有限公司</v>
          </cell>
          <cell r="L132">
            <v>0</v>
          </cell>
          <cell r="M132">
            <v>0</v>
          </cell>
        </row>
        <row r="132">
          <cell r="O132">
            <v>0</v>
          </cell>
          <cell r="P132">
            <v>0</v>
          </cell>
        </row>
        <row r="132">
          <cell r="R132">
            <v>0</v>
          </cell>
          <cell r="S132">
            <v>0</v>
          </cell>
        </row>
        <row r="132">
          <cell r="U132">
            <v>0</v>
          </cell>
          <cell r="V132">
            <v>0</v>
          </cell>
        </row>
        <row r="132">
          <cell r="X132">
            <v>0</v>
          </cell>
          <cell r="Y132">
            <v>0</v>
          </cell>
        </row>
        <row r="132">
          <cell r="AA132">
            <v>0</v>
          </cell>
          <cell r="AB132">
            <v>0</v>
          </cell>
        </row>
        <row r="132">
          <cell r="AD132">
            <v>0</v>
          </cell>
          <cell r="AE132">
            <v>0</v>
          </cell>
        </row>
        <row r="133">
          <cell r="A133" t="str">
            <v>zxzj20191115000221</v>
          </cell>
          <cell r="B133" t="str">
            <v>深信服科技股份有限公司</v>
          </cell>
          <cell r="C133" t="str">
            <v>信息技术 云计算 云服务交付要求</v>
          </cell>
          <cell r="D133" t="str">
            <v>GB/T 37741-2019</v>
          </cell>
          <cell r="E133" t="str">
            <v>否</v>
          </cell>
          <cell r="F133">
            <v>0</v>
          </cell>
          <cell r="G133">
            <v>4</v>
          </cell>
          <cell r="H133" t="str">
            <v>有</v>
          </cell>
          <cell r="I133">
            <v>1</v>
          </cell>
          <cell r="J133">
            <v>45.45</v>
          </cell>
          <cell r="K133" t="str">
            <v>招商银行股份有限公司</v>
          </cell>
          <cell r="L133">
            <v>2</v>
          </cell>
          <cell r="M133">
            <v>36.36</v>
          </cell>
          <cell r="N133" t="str">
            <v>中国平安保险（集团）股份有限公司</v>
          </cell>
          <cell r="O133">
            <v>4</v>
          </cell>
          <cell r="P133">
            <v>18.18</v>
          </cell>
          <cell r="Q133" t="str">
            <v>深信服科技股份有限公司</v>
          </cell>
          <cell r="R133">
            <v>0</v>
          </cell>
          <cell r="S133">
            <v>0</v>
          </cell>
        </row>
        <row r="133">
          <cell r="U133">
            <v>0</v>
          </cell>
          <cell r="V133">
            <v>0</v>
          </cell>
        </row>
        <row r="133">
          <cell r="X133">
            <v>0</v>
          </cell>
          <cell r="Y133">
            <v>0</v>
          </cell>
        </row>
        <row r="133">
          <cell r="AA133">
            <v>0</v>
          </cell>
          <cell r="AB133">
            <v>0</v>
          </cell>
        </row>
        <row r="133">
          <cell r="AD133">
            <v>0</v>
          </cell>
          <cell r="AE133">
            <v>0</v>
          </cell>
        </row>
        <row r="134">
          <cell r="A134" t="str">
            <v>zxzj20191107000004</v>
          </cell>
          <cell r="B134" t="str">
            <v>深圳赛西信息技术有限公司</v>
          </cell>
          <cell r="C134" t="str">
            <v>信息安全技术 办公信息系统安全基本技术要求</v>
          </cell>
          <cell r="D134" t="str">
            <v>GB/T 37095-2018</v>
          </cell>
          <cell r="E134" t="str">
            <v>否</v>
          </cell>
          <cell r="F134">
            <v>0</v>
          </cell>
          <cell r="G134">
            <v>3</v>
          </cell>
          <cell r="H134" t="str">
            <v>无</v>
          </cell>
          <cell r="I134">
            <v>3</v>
          </cell>
          <cell r="J134">
            <v>100</v>
          </cell>
          <cell r="K134" t="str">
            <v>深圳赛西信息技术有限公司</v>
          </cell>
          <cell r="L134">
            <v>0</v>
          </cell>
          <cell r="M134">
            <v>0</v>
          </cell>
        </row>
        <row r="134">
          <cell r="O134">
            <v>0</v>
          </cell>
          <cell r="P134">
            <v>0</v>
          </cell>
        </row>
        <row r="134">
          <cell r="R134">
            <v>0</v>
          </cell>
          <cell r="S134">
            <v>0</v>
          </cell>
        </row>
        <row r="134">
          <cell r="U134">
            <v>0</v>
          </cell>
          <cell r="V134">
            <v>0</v>
          </cell>
        </row>
        <row r="134">
          <cell r="X134">
            <v>0</v>
          </cell>
          <cell r="Y134">
            <v>0</v>
          </cell>
        </row>
        <row r="134">
          <cell r="AA134">
            <v>0</v>
          </cell>
          <cell r="AB134">
            <v>0</v>
          </cell>
        </row>
        <row r="134">
          <cell r="AD134">
            <v>0</v>
          </cell>
          <cell r="AE134">
            <v>0</v>
          </cell>
        </row>
        <row r="135">
          <cell r="A135" t="str">
            <v>zxzj20191113000061</v>
          </cell>
          <cell r="B135" t="str">
            <v>深圳赛西信息技术有限公司</v>
          </cell>
          <cell r="C135" t="str">
            <v>物联网 信息交换和共享 第4部分:数据接口</v>
          </cell>
          <cell r="D135" t="str">
            <v>GB/T 36478.4-2019</v>
          </cell>
          <cell r="E135" t="str">
            <v>是</v>
          </cell>
          <cell r="F135">
            <v>4</v>
          </cell>
          <cell r="G135">
            <v>3</v>
          </cell>
          <cell r="H135" t="str">
            <v>无</v>
          </cell>
          <cell r="I135">
            <v>3</v>
          </cell>
          <cell r="J135">
            <v>100</v>
          </cell>
          <cell r="K135" t="str">
            <v>深圳赛西信息技术有限公司</v>
          </cell>
          <cell r="L135">
            <v>0</v>
          </cell>
          <cell r="M135">
            <v>0</v>
          </cell>
        </row>
        <row r="135">
          <cell r="O135">
            <v>0</v>
          </cell>
          <cell r="P135">
            <v>0</v>
          </cell>
        </row>
        <row r="135">
          <cell r="R135">
            <v>0</v>
          </cell>
          <cell r="S135">
            <v>0</v>
          </cell>
        </row>
        <row r="135">
          <cell r="U135">
            <v>0</v>
          </cell>
          <cell r="V135">
            <v>0</v>
          </cell>
        </row>
        <row r="135">
          <cell r="X135">
            <v>0</v>
          </cell>
          <cell r="Y135">
            <v>0</v>
          </cell>
        </row>
        <row r="135">
          <cell r="AA135">
            <v>0</v>
          </cell>
          <cell r="AB135">
            <v>0</v>
          </cell>
        </row>
        <row r="135">
          <cell r="AD135">
            <v>0</v>
          </cell>
          <cell r="AE135">
            <v>0</v>
          </cell>
        </row>
        <row r="136">
          <cell r="A136" t="str">
            <v>zxzj20191114000052</v>
          </cell>
          <cell r="B136" t="str">
            <v>华测检测认证集团股份有限公司</v>
          </cell>
          <cell r="C136" t="str">
            <v>平板玻璃点状缺陷在线检测</v>
          </cell>
          <cell r="D136" t="str">
            <v>GB/T 36404-2018</v>
          </cell>
          <cell r="E136" t="str">
            <v>否</v>
          </cell>
          <cell r="F136">
            <v>0</v>
          </cell>
          <cell r="G136">
            <v>2</v>
          </cell>
          <cell r="H136" t="str">
            <v>无</v>
          </cell>
          <cell r="I136">
            <v>2</v>
          </cell>
          <cell r="J136">
            <v>100</v>
          </cell>
          <cell r="K136" t="str">
            <v>华测检测认证集团股份有限公司</v>
          </cell>
          <cell r="L136">
            <v>0</v>
          </cell>
          <cell r="M136">
            <v>0</v>
          </cell>
        </row>
        <row r="136">
          <cell r="O136">
            <v>0</v>
          </cell>
          <cell r="P136">
            <v>0</v>
          </cell>
        </row>
        <row r="136">
          <cell r="R136">
            <v>0</v>
          </cell>
          <cell r="S136">
            <v>0</v>
          </cell>
        </row>
        <row r="136">
          <cell r="U136">
            <v>0</v>
          </cell>
          <cell r="V136">
            <v>0</v>
          </cell>
        </row>
        <row r="136">
          <cell r="X136">
            <v>0</v>
          </cell>
          <cell r="Y136">
            <v>0</v>
          </cell>
        </row>
        <row r="136">
          <cell r="AA136">
            <v>0</v>
          </cell>
          <cell r="AB136">
            <v>0</v>
          </cell>
        </row>
        <row r="136">
          <cell r="AD136">
            <v>0</v>
          </cell>
          <cell r="AE136">
            <v>0</v>
          </cell>
        </row>
        <row r="137">
          <cell r="A137" t="str">
            <v>zxzj20191115000133</v>
          </cell>
          <cell r="B137" t="str">
            <v>深圳市昌硕新纺材料有限公司</v>
          </cell>
          <cell r="C137" t="str">
            <v>纺织品 定量化学分析 聚酰亚胺纤维与某些其他纤维的混合物</v>
          </cell>
          <cell r="D137" t="str">
            <v>GB∕T 36976-2018</v>
          </cell>
          <cell r="E137" t="str">
            <v>否</v>
          </cell>
          <cell r="F137">
            <v>0</v>
          </cell>
          <cell r="G137">
            <v>3</v>
          </cell>
          <cell r="H137" t="str">
            <v>无</v>
          </cell>
          <cell r="I137">
            <v>3</v>
          </cell>
          <cell r="J137">
            <v>100</v>
          </cell>
          <cell r="K137" t="str">
            <v>深圳市昌硕新纺材料有限公司</v>
          </cell>
          <cell r="L137">
            <v>0</v>
          </cell>
          <cell r="M137">
            <v>0</v>
          </cell>
        </row>
        <row r="137">
          <cell r="O137">
            <v>0</v>
          </cell>
          <cell r="P137">
            <v>0</v>
          </cell>
        </row>
        <row r="137">
          <cell r="R137">
            <v>0</v>
          </cell>
          <cell r="S137">
            <v>0</v>
          </cell>
        </row>
        <row r="137">
          <cell r="U137">
            <v>0</v>
          </cell>
          <cell r="V137">
            <v>0</v>
          </cell>
        </row>
        <row r="137">
          <cell r="X137">
            <v>0</v>
          </cell>
          <cell r="Y137">
            <v>0</v>
          </cell>
        </row>
        <row r="137">
          <cell r="AA137">
            <v>0</v>
          </cell>
          <cell r="AB137">
            <v>0</v>
          </cell>
        </row>
        <row r="137">
          <cell r="AD137">
            <v>0</v>
          </cell>
          <cell r="AE137">
            <v>0</v>
          </cell>
        </row>
        <row r="138">
          <cell r="A138" t="str">
            <v>zxzj20191114000134</v>
          </cell>
          <cell r="B138" t="str">
            <v>深圳市日昇园林绿化有限公司</v>
          </cell>
          <cell r="C138" t="str">
            <v>马拉巴栗盆栽生产技术规程</v>
          </cell>
          <cell r="D138" t="str">
            <v>LY/T 2856-2017</v>
          </cell>
          <cell r="E138" t="str">
            <v>否</v>
          </cell>
          <cell r="F138">
            <v>0</v>
          </cell>
          <cell r="G138">
            <v>2</v>
          </cell>
          <cell r="H138" t="str">
            <v>有</v>
          </cell>
          <cell r="I138">
            <v>1</v>
          </cell>
          <cell r="J138">
            <v>0</v>
          </cell>
          <cell r="K138" t="str">
            <v>深圳职业技术学院</v>
          </cell>
          <cell r="L138">
            <v>2</v>
          </cell>
          <cell r="M138">
            <v>100</v>
          </cell>
          <cell r="N138" t="str">
            <v>深圳市日昇园林绿化有限公司</v>
          </cell>
          <cell r="O138">
            <v>3</v>
          </cell>
          <cell r="P138">
            <v>0</v>
          </cell>
          <cell r="Q138" t="str">
            <v>深圳市铁汉生态环境股份有限公司</v>
          </cell>
          <cell r="R138">
            <v>0</v>
          </cell>
          <cell r="S138">
            <v>0</v>
          </cell>
        </row>
        <row r="138">
          <cell r="U138">
            <v>0</v>
          </cell>
          <cell r="V138">
            <v>0</v>
          </cell>
        </row>
        <row r="138">
          <cell r="X138">
            <v>0</v>
          </cell>
          <cell r="Y138">
            <v>0</v>
          </cell>
        </row>
        <row r="138">
          <cell r="AA138">
            <v>0</v>
          </cell>
          <cell r="AB138">
            <v>0</v>
          </cell>
        </row>
        <row r="138">
          <cell r="AD138">
            <v>0</v>
          </cell>
          <cell r="AE138">
            <v>0</v>
          </cell>
        </row>
        <row r="139">
          <cell r="A139" t="str">
            <v>zxzj20191113000108</v>
          </cell>
          <cell r="B139" t="str">
            <v>深圳市中金岭南有色金属股份有限公司</v>
          </cell>
          <cell r="C139" t="str">
            <v>再生锌原料化学分析方法 第4部分：氟量的测定 离子选择电极法</v>
          </cell>
          <cell r="D139" t="str">
            <v>YS/T 1171.4-2017</v>
          </cell>
          <cell r="E139" t="str">
            <v>是</v>
          </cell>
          <cell r="F139">
            <v>10</v>
          </cell>
          <cell r="G139">
            <v>4</v>
          </cell>
          <cell r="H139" t="str">
            <v>无</v>
          </cell>
          <cell r="I139">
            <v>4</v>
          </cell>
          <cell r="J139">
            <v>100</v>
          </cell>
          <cell r="K139" t="str">
            <v>深圳市中金岭南有色金属股份有限公司</v>
          </cell>
          <cell r="L139">
            <v>0</v>
          </cell>
          <cell r="M139">
            <v>0</v>
          </cell>
        </row>
        <row r="139">
          <cell r="O139">
            <v>0</v>
          </cell>
          <cell r="P139">
            <v>0</v>
          </cell>
        </row>
        <row r="139">
          <cell r="R139">
            <v>0</v>
          </cell>
          <cell r="S139">
            <v>0</v>
          </cell>
        </row>
        <row r="139">
          <cell r="U139">
            <v>0</v>
          </cell>
          <cell r="V139">
            <v>0</v>
          </cell>
        </row>
        <row r="139">
          <cell r="X139">
            <v>0</v>
          </cell>
          <cell r="Y139">
            <v>0</v>
          </cell>
        </row>
        <row r="139">
          <cell r="AA139">
            <v>0</v>
          </cell>
          <cell r="AB139">
            <v>0</v>
          </cell>
        </row>
        <row r="139">
          <cell r="AD139">
            <v>0</v>
          </cell>
          <cell r="AE139">
            <v>0</v>
          </cell>
        </row>
        <row r="140">
          <cell r="A140" t="str">
            <v>zxzj20191112000075</v>
          </cell>
          <cell r="B140" t="str">
            <v>深圳市兆新能源股份有限公司</v>
          </cell>
          <cell r="C140" t="str">
            <v>气雾剂产品测试方法</v>
          </cell>
          <cell r="D140" t="str">
            <v>GB/T 14449-2017</v>
          </cell>
          <cell r="E140" t="str">
            <v>否</v>
          </cell>
          <cell r="F140">
            <v>0</v>
          </cell>
          <cell r="G140">
            <v>3</v>
          </cell>
          <cell r="H140" t="str">
            <v>无</v>
          </cell>
          <cell r="I140">
            <v>3</v>
          </cell>
          <cell r="J140">
            <v>100</v>
          </cell>
          <cell r="K140" t="str">
            <v>深圳市兆新能源股份有限公司</v>
          </cell>
          <cell r="L140">
            <v>0</v>
          </cell>
          <cell r="M140">
            <v>0</v>
          </cell>
        </row>
        <row r="140">
          <cell r="O140">
            <v>0</v>
          </cell>
          <cell r="P140">
            <v>0</v>
          </cell>
        </row>
        <row r="140">
          <cell r="R140">
            <v>0</v>
          </cell>
          <cell r="S140">
            <v>0</v>
          </cell>
        </row>
        <row r="140">
          <cell r="U140">
            <v>0</v>
          </cell>
          <cell r="V140">
            <v>0</v>
          </cell>
        </row>
        <row r="140">
          <cell r="X140">
            <v>0</v>
          </cell>
          <cell r="Y140">
            <v>0</v>
          </cell>
        </row>
        <row r="140">
          <cell r="AA140">
            <v>0</v>
          </cell>
          <cell r="AB140">
            <v>0</v>
          </cell>
        </row>
        <row r="140">
          <cell r="AD140">
            <v>0</v>
          </cell>
          <cell r="AE140">
            <v>0</v>
          </cell>
        </row>
        <row r="141">
          <cell r="A141" t="str">
            <v>zxzj20191115000273</v>
          </cell>
          <cell r="B141" t="str">
            <v>深圳市环境监测协会</v>
          </cell>
          <cell r="C141" t="str">
            <v>家庭吸油烟机排放控制规范</v>
          </cell>
          <cell r="D141" t="str">
            <v>SZDB/Z 249-2017</v>
          </cell>
          <cell r="E141" t="str">
            <v>否</v>
          </cell>
          <cell r="F141">
            <v>0</v>
          </cell>
          <cell r="G141">
            <v>1</v>
          </cell>
          <cell r="H141" t="str">
            <v>有</v>
          </cell>
          <cell r="I141">
            <v>1</v>
          </cell>
          <cell r="J141">
            <v>100</v>
          </cell>
          <cell r="K141" t="str">
            <v>深圳市环境监测协会</v>
          </cell>
          <cell r="L141">
            <v>2</v>
          </cell>
          <cell r="M141">
            <v>0</v>
          </cell>
          <cell r="N141" t="str">
            <v>深圳市环境监测中心站</v>
          </cell>
          <cell r="O141">
            <v>0</v>
          </cell>
          <cell r="P141">
            <v>0</v>
          </cell>
        </row>
        <row r="141">
          <cell r="R141">
            <v>0</v>
          </cell>
          <cell r="S141">
            <v>0</v>
          </cell>
        </row>
        <row r="141">
          <cell r="U141">
            <v>0</v>
          </cell>
          <cell r="V141">
            <v>0</v>
          </cell>
        </row>
        <row r="141">
          <cell r="X141">
            <v>0</v>
          </cell>
          <cell r="Y141">
            <v>0</v>
          </cell>
        </row>
        <row r="141">
          <cell r="AA141">
            <v>0</v>
          </cell>
          <cell r="AB141">
            <v>0</v>
          </cell>
        </row>
        <row r="141">
          <cell r="AD141">
            <v>0</v>
          </cell>
          <cell r="AE141">
            <v>0</v>
          </cell>
        </row>
        <row r="142">
          <cell r="A142" t="str">
            <v>zxzj20191115000090</v>
          </cell>
          <cell r="B142" t="str">
            <v>深圳市检验检疫科学研究院</v>
          </cell>
          <cell r="C142" t="str">
            <v>跨境电子商务综合试验区单一窗口服务 第1部分：检验检疫总则</v>
          </cell>
          <cell r="D142" t="str">
            <v>SZDB/Z 304.1—2018</v>
          </cell>
          <cell r="E142" t="str">
            <v>是</v>
          </cell>
          <cell r="F142">
            <v>7</v>
          </cell>
          <cell r="G142">
            <v>1</v>
          </cell>
          <cell r="H142" t="str">
            <v>无</v>
          </cell>
          <cell r="I142">
            <v>1</v>
          </cell>
          <cell r="J142">
            <v>100</v>
          </cell>
          <cell r="K142" t="str">
            <v>深圳市检验检疫科学研究院</v>
          </cell>
          <cell r="L142">
            <v>2</v>
          </cell>
          <cell r="M142">
            <v>0</v>
          </cell>
        </row>
        <row r="142">
          <cell r="O142">
            <v>0</v>
          </cell>
          <cell r="P142">
            <v>0</v>
          </cell>
        </row>
        <row r="142">
          <cell r="R142">
            <v>0</v>
          </cell>
          <cell r="S142">
            <v>0</v>
          </cell>
        </row>
        <row r="142">
          <cell r="U142">
            <v>0</v>
          </cell>
          <cell r="V142">
            <v>0</v>
          </cell>
        </row>
        <row r="142">
          <cell r="X142">
            <v>0</v>
          </cell>
          <cell r="Y142">
            <v>0</v>
          </cell>
        </row>
        <row r="142">
          <cell r="AA142">
            <v>0</v>
          </cell>
          <cell r="AB142">
            <v>0</v>
          </cell>
        </row>
        <row r="142">
          <cell r="AD142">
            <v>0</v>
          </cell>
          <cell r="AE142">
            <v>0</v>
          </cell>
        </row>
        <row r="143">
          <cell r="A143" t="str">
            <v>zxzj20191113000196</v>
          </cell>
          <cell r="B143" t="str">
            <v>深圳市社会福利协会</v>
          </cell>
          <cell r="C143" t="str">
            <v>社区老年人日间照料服务规范</v>
          </cell>
          <cell r="D143" t="str">
            <v>SZDB /Z 240-2017</v>
          </cell>
          <cell r="E143" t="str">
            <v>否</v>
          </cell>
          <cell r="F143">
            <v>0</v>
          </cell>
          <cell r="G143">
            <v>2</v>
          </cell>
          <cell r="H143" t="str">
            <v>有</v>
          </cell>
          <cell r="I143">
            <v>1</v>
          </cell>
          <cell r="J143">
            <v>0</v>
          </cell>
          <cell r="K143" t="str">
            <v>深圳市民政局</v>
          </cell>
          <cell r="L143">
            <v>2</v>
          </cell>
          <cell r="M143">
            <v>100</v>
          </cell>
          <cell r="N143" t="str">
            <v>深圳市社会福利协会</v>
          </cell>
          <cell r="O143">
            <v>0</v>
          </cell>
          <cell r="P143">
            <v>0</v>
          </cell>
        </row>
        <row r="143">
          <cell r="R143">
            <v>0</v>
          </cell>
          <cell r="S143">
            <v>0</v>
          </cell>
        </row>
        <row r="143">
          <cell r="U143">
            <v>0</v>
          </cell>
          <cell r="V143">
            <v>0</v>
          </cell>
        </row>
        <row r="143">
          <cell r="X143">
            <v>0</v>
          </cell>
          <cell r="Y143">
            <v>0</v>
          </cell>
        </row>
        <row r="143">
          <cell r="AA143">
            <v>0</v>
          </cell>
          <cell r="AB143">
            <v>0</v>
          </cell>
        </row>
        <row r="143">
          <cell r="AD143">
            <v>0</v>
          </cell>
          <cell r="AE143">
            <v>0</v>
          </cell>
        </row>
        <row r="144">
          <cell r="A144" t="str">
            <v>zxzj20191116000110</v>
          </cell>
          <cell r="B144" t="str">
            <v>深圳市注成科技股份有限公司</v>
          </cell>
          <cell r="C144" t="str">
            <v>金属及其化合物粉末 比表面积和粒度测定 空气透过法</v>
          </cell>
          <cell r="D144" t="str">
            <v>GB/T 11107-2018</v>
          </cell>
          <cell r="E144" t="str">
            <v>否</v>
          </cell>
          <cell r="F144">
            <v>0</v>
          </cell>
          <cell r="G144">
            <v>2</v>
          </cell>
          <cell r="H144" t="str">
            <v>无</v>
          </cell>
          <cell r="I144">
            <v>2</v>
          </cell>
          <cell r="J144">
            <v>100</v>
          </cell>
          <cell r="K144" t="str">
            <v>深圳市注成科技股份有限公司</v>
          </cell>
          <cell r="L144">
            <v>0</v>
          </cell>
          <cell r="M144">
            <v>0</v>
          </cell>
        </row>
        <row r="144">
          <cell r="O144">
            <v>0</v>
          </cell>
          <cell r="P144">
            <v>0</v>
          </cell>
        </row>
        <row r="144">
          <cell r="R144">
            <v>0</v>
          </cell>
          <cell r="S144">
            <v>0</v>
          </cell>
        </row>
        <row r="144">
          <cell r="U144">
            <v>0</v>
          </cell>
          <cell r="V144">
            <v>0</v>
          </cell>
        </row>
        <row r="144">
          <cell r="X144">
            <v>0</v>
          </cell>
          <cell r="Y144">
            <v>0</v>
          </cell>
        </row>
        <row r="144">
          <cell r="AA144">
            <v>0</v>
          </cell>
          <cell r="AB144">
            <v>0</v>
          </cell>
        </row>
        <row r="144">
          <cell r="AD144">
            <v>0</v>
          </cell>
          <cell r="AE144">
            <v>0</v>
          </cell>
        </row>
        <row r="145">
          <cell r="A145" t="str">
            <v>zxzj20191113000048</v>
          </cell>
          <cell r="B145" t="str">
            <v>大族激光科技产业集团股份有限公司</v>
          </cell>
          <cell r="C145" t="str">
            <v>机械安全 激光加工机 第2部分：手持式激光加工机安全要求</v>
          </cell>
          <cell r="D145" t="str">
            <v>GB/T 18490.2-2017</v>
          </cell>
          <cell r="E145" t="str">
            <v>是</v>
          </cell>
          <cell r="F145">
            <v>3</v>
          </cell>
          <cell r="G145">
            <v>3</v>
          </cell>
          <cell r="H145" t="str">
            <v>无</v>
          </cell>
          <cell r="I145">
            <v>3</v>
          </cell>
          <cell r="J145">
            <v>100</v>
          </cell>
          <cell r="K145" t="str">
            <v>大族激光科技产业集团股份有限公司</v>
          </cell>
          <cell r="L145">
            <v>0</v>
          </cell>
          <cell r="M145">
            <v>0</v>
          </cell>
        </row>
        <row r="145">
          <cell r="O145">
            <v>0</v>
          </cell>
          <cell r="P145">
            <v>0</v>
          </cell>
        </row>
        <row r="145">
          <cell r="R145">
            <v>0</v>
          </cell>
          <cell r="S145">
            <v>0</v>
          </cell>
        </row>
        <row r="145">
          <cell r="U145">
            <v>0</v>
          </cell>
          <cell r="V145">
            <v>0</v>
          </cell>
        </row>
        <row r="145">
          <cell r="X145">
            <v>0</v>
          </cell>
          <cell r="Y145">
            <v>0</v>
          </cell>
        </row>
        <row r="145">
          <cell r="AA145">
            <v>0</v>
          </cell>
          <cell r="AB145">
            <v>0</v>
          </cell>
        </row>
        <row r="145">
          <cell r="AD145">
            <v>0</v>
          </cell>
          <cell r="AE145">
            <v>0</v>
          </cell>
        </row>
        <row r="146">
          <cell r="A146" t="str">
            <v>zxzj20191115000011</v>
          </cell>
          <cell r="B146" t="str">
            <v>深圳市计量质量检测研究院</v>
          </cell>
          <cell r="C146" t="str">
            <v>纺织品 己二酸二酰肼的测定  液相色谱-串联质谱法</v>
          </cell>
          <cell r="D146" t="str">
            <v>FZ/T 01148-2019</v>
          </cell>
          <cell r="E146" t="str">
            <v>否</v>
          </cell>
          <cell r="F146">
            <v>0</v>
          </cell>
          <cell r="G146">
            <v>1</v>
          </cell>
          <cell r="H146" t="str">
            <v>有</v>
          </cell>
          <cell r="I146">
            <v>1</v>
          </cell>
          <cell r="J146">
            <v>70</v>
          </cell>
          <cell r="K146" t="str">
            <v>深圳市计量质量检测研究院</v>
          </cell>
          <cell r="L146">
            <v>2</v>
          </cell>
          <cell r="M146">
            <v>30</v>
          </cell>
          <cell r="N146" t="str">
            <v>安莉芳（中国）服装有限公司</v>
          </cell>
          <cell r="O146">
            <v>0</v>
          </cell>
          <cell r="P146">
            <v>0</v>
          </cell>
        </row>
        <row r="146">
          <cell r="R146">
            <v>0</v>
          </cell>
          <cell r="S146">
            <v>0</v>
          </cell>
        </row>
        <row r="146">
          <cell r="U146">
            <v>0</v>
          </cell>
          <cell r="V146">
            <v>0</v>
          </cell>
        </row>
        <row r="146">
          <cell r="X146">
            <v>0</v>
          </cell>
          <cell r="Y146">
            <v>0</v>
          </cell>
        </row>
        <row r="146">
          <cell r="AA146">
            <v>0</v>
          </cell>
          <cell r="AB146">
            <v>0</v>
          </cell>
        </row>
        <row r="146">
          <cell r="AD146">
            <v>0</v>
          </cell>
          <cell r="AE146">
            <v>0</v>
          </cell>
        </row>
        <row r="147">
          <cell r="A147" t="str">
            <v>zxzj20191115000179</v>
          </cell>
          <cell r="B147" t="str">
            <v>深圳市印极致数码科技有限公司</v>
          </cell>
          <cell r="C147" t="str">
            <v>数字印刷 喷墨印刷图像质量属性的测试方法</v>
          </cell>
          <cell r="D147" t="str">
            <v>GB/T 36598—2018</v>
          </cell>
          <cell r="E147" t="str">
            <v>否</v>
          </cell>
          <cell r="F147">
            <v>0</v>
          </cell>
          <cell r="G147">
            <v>2</v>
          </cell>
          <cell r="H147" t="str">
            <v>有</v>
          </cell>
          <cell r="I147">
            <v>2</v>
          </cell>
          <cell r="J147">
            <v>80</v>
          </cell>
          <cell r="K147" t="str">
            <v>深圳市印极致数码科技有限公司</v>
          </cell>
          <cell r="L147">
            <v>7</v>
          </cell>
          <cell r="M147">
            <v>20</v>
          </cell>
          <cell r="N147" t="str">
            <v>雅昌文化（集团）有限公司</v>
          </cell>
          <cell r="O147">
            <v>0</v>
          </cell>
          <cell r="P147">
            <v>0</v>
          </cell>
        </row>
        <row r="147">
          <cell r="R147">
            <v>0</v>
          </cell>
          <cell r="S147">
            <v>0</v>
          </cell>
        </row>
        <row r="147">
          <cell r="U147">
            <v>0</v>
          </cell>
          <cell r="V147">
            <v>0</v>
          </cell>
        </row>
        <row r="147">
          <cell r="X147">
            <v>0</v>
          </cell>
          <cell r="Y147">
            <v>0</v>
          </cell>
        </row>
        <row r="147">
          <cell r="AA147">
            <v>0</v>
          </cell>
          <cell r="AB147">
            <v>0</v>
          </cell>
        </row>
        <row r="147">
          <cell r="AD147">
            <v>0</v>
          </cell>
          <cell r="AE147">
            <v>0</v>
          </cell>
        </row>
        <row r="148">
          <cell r="A148" t="str">
            <v>zxzj20191113000207</v>
          </cell>
          <cell r="B148" t="str">
            <v>哈尔滨工业大学（深圳）</v>
          </cell>
          <cell r="C148" t="str">
            <v>装配式玻纤增强无机材料复合保温墙体技术要求</v>
          </cell>
          <cell r="D148" t="str">
            <v>GB/T 36140-2018</v>
          </cell>
          <cell r="E148" t="str">
            <v>否</v>
          </cell>
          <cell r="F148">
            <v>0</v>
          </cell>
          <cell r="G148">
            <v>6</v>
          </cell>
          <cell r="H148" t="str">
            <v>无</v>
          </cell>
          <cell r="I148">
            <v>6</v>
          </cell>
          <cell r="J148">
            <v>100</v>
          </cell>
          <cell r="K148" t="str">
            <v>哈尔滨工业大学（深圳）</v>
          </cell>
          <cell r="L148">
            <v>0</v>
          </cell>
          <cell r="M148">
            <v>0</v>
          </cell>
        </row>
        <row r="148">
          <cell r="O148">
            <v>0</v>
          </cell>
          <cell r="P148">
            <v>0</v>
          </cell>
        </row>
        <row r="148">
          <cell r="R148">
            <v>0</v>
          </cell>
          <cell r="S148">
            <v>0</v>
          </cell>
        </row>
        <row r="148">
          <cell r="U148">
            <v>0</v>
          </cell>
          <cell r="V148">
            <v>0</v>
          </cell>
        </row>
        <row r="148">
          <cell r="X148">
            <v>0</v>
          </cell>
          <cell r="Y148">
            <v>0</v>
          </cell>
        </row>
        <row r="148">
          <cell r="AA148">
            <v>0</v>
          </cell>
          <cell r="AB148">
            <v>0</v>
          </cell>
        </row>
        <row r="148">
          <cell r="AD148">
            <v>0</v>
          </cell>
          <cell r="AE148">
            <v>0</v>
          </cell>
        </row>
        <row r="149">
          <cell r="A149" t="str">
            <v>zxzj20191114000174</v>
          </cell>
          <cell r="B149" t="str">
            <v>深圳市综合交通设计研究院有限公司</v>
          </cell>
          <cell r="C149" t="str">
            <v>电动汽车维修站通用技术要求</v>
          </cell>
          <cell r="D149" t="str">
            <v>SZDB/Z 202-2016</v>
          </cell>
          <cell r="E149" t="str">
            <v>否</v>
          </cell>
          <cell r="F149">
            <v>0</v>
          </cell>
          <cell r="G149">
            <v>3</v>
          </cell>
          <cell r="H149" t="str">
            <v>有</v>
          </cell>
          <cell r="I149">
            <v>1</v>
          </cell>
          <cell r="J149">
            <v>0</v>
          </cell>
          <cell r="K149" t="str">
            <v>深圳市交通运输委员会港航和货运交通管理局</v>
          </cell>
          <cell r="L149">
            <v>2</v>
          </cell>
          <cell r="M149">
            <v>0</v>
          </cell>
          <cell r="N149" t="str">
            <v>深圳市标准技术研究院</v>
          </cell>
          <cell r="O149">
            <v>3</v>
          </cell>
          <cell r="P149">
            <v>100</v>
          </cell>
          <cell r="Q149" t="str">
            <v>深圳市综合交通设计研究院有限公司</v>
          </cell>
          <cell r="R149">
            <v>4</v>
          </cell>
          <cell r="S149">
            <v>0</v>
          </cell>
          <cell r="T149" t="str">
            <v>0</v>
          </cell>
          <cell r="U149">
            <v>5</v>
          </cell>
          <cell r="V149">
            <v>0</v>
          </cell>
          <cell r="W149" t="str">
            <v>0</v>
          </cell>
          <cell r="X149">
            <v>6</v>
          </cell>
          <cell r="Y149">
            <v>0</v>
          </cell>
          <cell r="Z149" t="str">
            <v>0</v>
          </cell>
          <cell r="AA149">
            <v>7</v>
          </cell>
          <cell r="AB149">
            <v>0</v>
          </cell>
          <cell r="AC149" t="str">
            <v>0</v>
          </cell>
          <cell r="AD149">
            <v>8</v>
          </cell>
          <cell r="AE149">
            <v>0</v>
          </cell>
          <cell r="AF149" t="str">
            <v>0</v>
          </cell>
        </row>
        <row r="150">
          <cell r="A150" t="str">
            <v>zxzj20191116000125</v>
          </cell>
          <cell r="B150" t="str">
            <v>深圳市注成科技股份有限公司</v>
          </cell>
          <cell r="C150" t="str">
            <v>硬质合金化学分析方法 第3部分：钴量的测定 电位滴定法</v>
          </cell>
          <cell r="D150" t="str">
            <v>GB/T 5124.3-2017</v>
          </cell>
          <cell r="E150" t="str">
            <v>是</v>
          </cell>
          <cell r="F150">
            <v>4</v>
          </cell>
          <cell r="G150">
            <v>2</v>
          </cell>
          <cell r="H150" t="str">
            <v>无</v>
          </cell>
          <cell r="I150">
            <v>2</v>
          </cell>
          <cell r="J150">
            <v>100</v>
          </cell>
          <cell r="K150" t="str">
            <v>深圳市注成科技股份有限公司</v>
          </cell>
          <cell r="L150">
            <v>0</v>
          </cell>
          <cell r="M150">
            <v>0</v>
          </cell>
        </row>
        <row r="150">
          <cell r="O150">
            <v>0</v>
          </cell>
          <cell r="P150">
            <v>0</v>
          </cell>
        </row>
        <row r="150">
          <cell r="R150">
            <v>0</v>
          </cell>
          <cell r="S150">
            <v>0</v>
          </cell>
        </row>
        <row r="150">
          <cell r="U150">
            <v>0</v>
          </cell>
          <cell r="V150">
            <v>0</v>
          </cell>
        </row>
        <row r="150">
          <cell r="X150">
            <v>0</v>
          </cell>
          <cell r="Y150">
            <v>0</v>
          </cell>
        </row>
        <row r="150">
          <cell r="AA150">
            <v>0</v>
          </cell>
          <cell r="AB150">
            <v>0</v>
          </cell>
        </row>
        <row r="150">
          <cell r="AD150">
            <v>0</v>
          </cell>
          <cell r="AE150">
            <v>0</v>
          </cell>
        </row>
        <row r="151">
          <cell r="A151" t="str">
            <v>zxzj20191114000056</v>
          </cell>
          <cell r="B151" t="str">
            <v>华测检测认证集团股份有限公司</v>
          </cell>
          <cell r="C151" t="str">
            <v>检出能力 第2部分：线性校准情形检出限的确定方法</v>
          </cell>
          <cell r="D151" t="str">
            <v>GB/T 33260.2-2018</v>
          </cell>
          <cell r="E151" t="str">
            <v>是</v>
          </cell>
          <cell r="F151">
            <v>5</v>
          </cell>
          <cell r="G151">
            <v>2</v>
          </cell>
          <cell r="H151" t="str">
            <v>无</v>
          </cell>
          <cell r="I151">
            <v>2</v>
          </cell>
          <cell r="J151">
            <v>100</v>
          </cell>
          <cell r="K151" t="str">
            <v>华测检测认证集团股份有限公司</v>
          </cell>
          <cell r="L151">
            <v>0</v>
          </cell>
          <cell r="M151">
            <v>0</v>
          </cell>
        </row>
        <row r="151">
          <cell r="O151">
            <v>0</v>
          </cell>
          <cell r="P151">
            <v>0</v>
          </cell>
        </row>
        <row r="151">
          <cell r="R151">
            <v>0</v>
          </cell>
          <cell r="S151">
            <v>0</v>
          </cell>
        </row>
        <row r="151">
          <cell r="U151">
            <v>0</v>
          </cell>
          <cell r="V151">
            <v>0</v>
          </cell>
        </row>
        <row r="151">
          <cell r="X151">
            <v>0</v>
          </cell>
          <cell r="Y151">
            <v>0</v>
          </cell>
        </row>
        <row r="151">
          <cell r="AA151">
            <v>0</v>
          </cell>
          <cell r="AB151">
            <v>0</v>
          </cell>
        </row>
        <row r="151">
          <cell r="AD151">
            <v>0</v>
          </cell>
          <cell r="AE151">
            <v>0</v>
          </cell>
        </row>
        <row r="152">
          <cell r="A152" t="str">
            <v>zxzj20191117000053</v>
          </cell>
          <cell r="B152" t="str">
            <v>深圳市联合纵横国际货运代理有限公司</v>
          </cell>
          <cell r="C152" t="str">
            <v>国际货运代理系列单证 基于ebXML费用结算单报文</v>
          </cell>
          <cell r="D152" t="str">
            <v>GB/T 37065-2018</v>
          </cell>
          <cell r="E152" t="str">
            <v>否</v>
          </cell>
          <cell r="F152">
            <v>0</v>
          </cell>
          <cell r="G152">
            <v>4</v>
          </cell>
          <cell r="H152" t="str">
            <v>无</v>
          </cell>
          <cell r="I152">
            <v>4</v>
          </cell>
          <cell r="J152">
            <v>100</v>
          </cell>
          <cell r="K152" t="str">
            <v>深圳市联合纵横国际货运代理有限公司</v>
          </cell>
          <cell r="L152">
            <v>0</v>
          </cell>
          <cell r="M152">
            <v>0</v>
          </cell>
        </row>
        <row r="152">
          <cell r="O152">
            <v>0</v>
          </cell>
          <cell r="P152">
            <v>0</v>
          </cell>
        </row>
        <row r="152">
          <cell r="R152">
            <v>0</v>
          </cell>
          <cell r="S152">
            <v>0</v>
          </cell>
        </row>
        <row r="152">
          <cell r="U152">
            <v>0</v>
          </cell>
          <cell r="V152">
            <v>0</v>
          </cell>
        </row>
        <row r="152">
          <cell r="X152">
            <v>0</v>
          </cell>
          <cell r="Y152">
            <v>0</v>
          </cell>
        </row>
        <row r="152">
          <cell r="AA152">
            <v>0</v>
          </cell>
          <cell r="AB152">
            <v>0</v>
          </cell>
        </row>
        <row r="152">
          <cell r="AD152">
            <v>0</v>
          </cell>
          <cell r="AE152">
            <v>0</v>
          </cell>
        </row>
        <row r="153">
          <cell r="A153" t="str">
            <v>zxzj20191114000058</v>
          </cell>
          <cell r="B153" t="str">
            <v>华测检测认证集团股份有限公司</v>
          </cell>
          <cell r="C153" t="str">
            <v>试验机词汇 第3部分：振动试验系统与冲击试验机</v>
          </cell>
          <cell r="D153" t="str">
            <v>GB/T 36416.3-2018</v>
          </cell>
          <cell r="E153" t="str">
            <v>是</v>
          </cell>
          <cell r="F153">
            <v>3</v>
          </cell>
          <cell r="G153">
            <v>4</v>
          </cell>
          <cell r="H153" t="str">
            <v>无</v>
          </cell>
          <cell r="I153">
            <v>4</v>
          </cell>
          <cell r="J153">
            <v>100</v>
          </cell>
          <cell r="K153" t="str">
            <v>华测检测认证集团股份有限公司</v>
          </cell>
          <cell r="L153">
            <v>0</v>
          </cell>
          <cell r="M153">
            <v>0</v>
          </cell>
        </row>
        <row r="153">
          <cell r="O153">
            <v>0</v>
          </cell>
          <cell r="P153">
            <v>0</v>
          </cell>
        </row>
        <row r="153">
          <cell r="R153">
            <v>0</v>
          </cell>
          <cell r="S153">
            <v>0</v>
          </cell>
        </row>
        <row r="153">
          <cell r="U153">
            <v>0</v>
          </cell>
          <cell r="V153">
            <v>0</v>
          </cell>
        </row>
        <row r="153">
          <cell r="X153">
            <v>0</v>
          </cell>
          <cell r="Y153">
            <v>0</v>
          </cell>
        </row>
        <row r="153">
          <cell r="AA153">
            <v>0</v>
          </cell>
          <cell r="AB153">
            <v>0</v>
          </cell>
        </row>
        <row r="153">
          <cell r="AD153">
            <v>0</v>
          </cell>
          <cell r="AE153">
            <v>0</v>
          </cell>
        </row>
        <row r="154">
          <cell r="A154" t="str">
            <v>zxzj20191114000085</v>
          </cell>
          <cell r="B154" t="str">
            <v>深圳市社会福利协会</v>
          </cell>
          <cell r="C154" t="str">
            <v>居家养老服务与绩效评估规范</v>
          </cell>
          <cell r="D154" t="str">
            <v>SZDB/Z 242-2017</v>
          </cell>
          <cell r="E154" t="str">
            <v>否</v>
          </cell>
          <cell r="F154">
            <v>0</v>
          </cell>
          <cell r="G154">
            <v>2</v>
          </cell>
          <cell r="H154" t="str">
            <v>有</v>
          </cell>
          <cell r="I154">
            <v>1</v>
          </cell>
          <cell r="J154">
            <v>0</v>
          </cell>
          <cell r="K154" t="str">
            <v>深圳市民政局</v>
          </cell>
          <cell r="L154">
            <v>2</v>
          </cell>
          <cell r="M154">
            <v>100</v>
          </cell>
          <cell r="N154" t="str">
            <v>深圳市社会福利协会</v>
          </cell>
          <cell r="O154">
            <v>3</v>
          </cell>
          <cell r="P154">
            <v>0</v>
          </cell>
          <cell r="Q154" t="str">
            <v>深圳市宝安区社会福利中心</v>
          </cell>
          <cell r="R154">
            <v>0</v>
          </cell>
          <cell r="S154">
            <v>0</v>
          </cell>
        </row>
        <row r="154">
          <cell r="U154">
            <v>0</v>
          </cell>
          <cell r="V154">
            <v>0</v>
          </cell>
        </row>
        <row r="154">
          <cell r="X154">
            <v>0</v>
          </cell>
          <cell r="Y154">
            <v>0</v>
          </cell>
        </row>
        <row r="154">
          <cell r="AA154">
            <v>0</v>
          </cell>
          <cell r="AB154">
            <v>0</v>
          </cell>
        </row>
        <row r="154">
          <cell r="AD154">
            <v>0</v>
          </cell>
          <cell r="AE154">
            <v>0</v>
          </cell>
        </row>
        <row r="155">
          <cell r="A155" t="str">
            <v>zxzj20191115000096</v>
          </cell>
          <cell r="B155" t="str">
            <v>深圳赛西信息技术有限公司</v>
          </cell>
          <cell r="C155" t="str">
            <v>便携式显示设备图像质量测量方法</v>
          </cell>
          <cell r="D155" t="str">
            <v>SJ/T 11727-2018</v>
          </cell>
          <cell r="E155" t="str">
            <v>否</v>
          </cell>
          <cell r="F155">
            <v>0</v>
          </cell>
          <cell r="G155">
            <v>2</v>
          </cell>
          <cell r="H155" t="str">
            <v>有</v>
          </cell>
          <cell r="I155">
            <v>2</v>
          </cell>
          <cell r="J155">
            <v>74.07</v>
          </cell>
          <cell r="K155" t="str">
            <v>深圳赛西信息技术有限公司</v>
          </cell>
          <cell r="L155">
            <v>7</v>
          </cell>
          <cell r="M155">
            <v>25.92</v>
          </cell>
          <cell r="N155" t="str">
            <v>华为技术有限公司</v>
          </cell>
          <cell r="O155">
            <v>0</v>
          </cell>
          <cell r="P155">
            <v>0</v>
          </cell>
        </row>
        <row r="155">
          <cell r="R155">
            <v>0</v>
          </cell>
          <cell r="S155">
            <v>0</v>
          </cell>
        </row>
        <row r="155">
          <cell r="U155">
            <v>0</v>
          </cell>
          <cell r="V155">
            <v>0</v>
          </cell>
        </row>
        <row r="155">
          <cell r="X155">
            <v>0</v>
          </cell>
          <cell r="Y155">
            <v>0</v>
          </cell>
        </row>
        <row r="155">
          <cell r="AA155">
            <v>0</v>
          </cell>
          <cell r="AB155">
            <v>0</v>
          </cell>
        </row>
        <row r="155">
          <cell r="AD155">
            <v>0</v>
          </cell>
          <cell r="AE155">
            <v>0</v>
          </cell>
        </row>
        <row r="156">
          <cell r="A156" t="str">
            <v>zxzj20191113000147</v>
          </cell>
          <cell r="B156" t="str">
            <v>华津国检（深圳）金银珠宝检验中心有限公司</v>
          </cell>
          <cell r="C156" t="str">
            <v>珠宝玉石鉴定 阴极发光图像法</v>
          </cell>
          <cell r="D156" t="str">
            <v>GB/T 36129-2018</v>
          </cell>
          <cell r="E156" t="str">
            <v>否</v>
          </cell>
          <cell r="F156">
            <v>0</v>
          </cell>
          <cell r="G156">
            <v>3</v>
          </cell>
          <cell r="H156" t="str">
            <v>无</v>
          </cell>
          <cell r="I156">
            <v>3</v>
          </cell>
          <cell r="J156">
            <v>100</v>
          </cell>
          <cell r="K156" t="str">
            <v>华津国检（深圳）金银珠宝检验中心有限公司</v>
          </cell>
          <cell r="L156">
            <v>0</v>
          </cell>
          <cell r="M156">
            <v>0</v>
          </cell>
        </row>
        <row r="156">
          <cell r="O156">
            <v>0</v>
          </cell>
          <cell r="P156">
            <v>0</v>
          </cell>
        </row>
        <row r="156">
          <cell r="R156">
            <v>0</v>
          </cell>
          <cell r="S156">
            <v>0</v>
          </cell>
        </row>
        <row r="156">
          <cell r="U156">
            <v>0</v>
          </cell>
          <cell r="V156">
            <v>0</v>
          </cell>
        </row>
        <row r="156">
          <cell r="X156">
            <v>0</v>
          </cell>
          <cell r="Y156">
            <v>0</v>
          </cell>
        </row>
        <row r="156">
          <cell r="AA156">
            <v>0</v>
          </cell>
          <cell r="AB156">
            <v>0</v>
          </cell>
        </row>
        <row r="156">
          <cell r="AD156">
            <v>0</v>
          </cell>
          <cell r="AE156">
            <v>0</v>
          </cell>
        </row>
        <row r="157">
          <cell r="A157" t="str">
            <v>zxzj20191111000014</v>
          </cell>
          <cell r="B157" t="str">
            <v>中纺标（深圳）检测有限公司</v>
          </cell>
          <cell r="C157" t="str">
            <v>纺织品 弯曲性能的测定 第6部分：马鞍法</v>
          </cell>
          <cell r="D157" t="str">
            <v>GB/T 18318.6-2017</v>
          </cell>
          <cell r="E157" t="str">
            <v>是</v>
          </cell>
          <cell r="F157">
            <v>6</v>
          </cell>
          <cell r="G157">
            <v>2</v>
          </cell>
          <cell r="H157" t="str">
            <v>无</v>
          </cell>
          <cell r="I157">
            <v>2</v>
          </cell>
          <cell r="J157">
            <v>100</v>
          </cell>
          <cell r="K157" t="str">
            <v>中纺标（深圳）检测有限公司</v>
          </cell>
          <cell r="L157">
            <v>0</v>
          </cell>
          <cell r="M157">
            <v>0</v>
          </cell>
        </row>
        <row r="157">
          <cell r="O157">
            <v>0</v>
          </cell>
          <cell r="P157">
            <v>0</v>
          </cell>
        </row>
        <row r="157">
          <cell r="R157">
            <v>0</v>
          </cell>
          <cell r="S157">
            <v>0</v>
          </cell>
        </row>
        <row r="157">
          <cell r="U157">
            <v>0</v>
          </cell>
          <cell r="V157">
            <v>0</v>
          </cell>
        </row>
        <row r="157">
          <cell r="X157">
            <v>0</v>
          </cell>
          <cell r="Y157">
            <v>0</v>
          </cell>
        </row>
        <row r="157">
          <cell r="AA157">
            <v>0</v>
          </cell>
          <cell r="AB157">
            <v>0</v>
          </cell>
        </row>
        <row r="157">
          <cell r="AD157">
            <v>0</v>
          </cell>
          <cell r="AE157">
            <v>0</v>
          </cell>
        </row>
        <row r="158">
          <cell r="A158" t="str">
            <v>zxzj20191114000121</v>
          </cell>
          <cell r="B158" t="str">
            <v>顺丰速运有限公司</v>
          </cell>
          <cell r="C158" t="str">
            <v>快件集装容器 第2部分：集装袋</v>
          </cell>
          <cell r="D158" t="str">
            <v>YZ/T 0167-2018</v>
          </cell>
          <cell r="E158" t="str">
            <v>是</v>
          </cell>
          <cell r="F158">
            <v>2</v>
          </cell>
          <cell r="G158">
            <v>3</v>
          </cell>
          <cell r="H158" t="str">
            <v>无</v>
          </cell>
          <cell r="I158">
            <v>3</v>
          </cell>
          <cell r="J158">
            <v>100</v>
          </cell>
          <cell r="K158" t="str">
            <v>顺丰速运有限公司</v>
          </cell>
          <cell r="L158">
            <v>0</v>
          </cell>
          <cell r="M158">
            <v>0</v>
          </cell>
        </row>
        <row r="158">
          <cell r="O158">
            <v>0</v>
          </cell>
          <cell r="P158">
            <v>0</v>
          </cell>
        </row>
        <row r="158">
          <cell r="R158">
            <v>0</v>
          </cell>
          <cell r="S158">
            <v>0</v>
          </cell>
        </row>
        <row r="158">
          <cell r="U158">
            <v>0</v>
          </cell>
          <cell r="V158">
            <v>0</v>
          </cell>
        </row>
        <row r="158">
          <cell r="X158">
            <v>0</v>
          </cell>
          <cell r="Y158">
            <v>0</v>
          </cell>
        </row>
        <row r="158">
          <cell r="AA158">
            <v>0</v>
          </cell>
          <cell r="AB158">
            <v>0</v>
          </cell>
        </row>
        <row r="158">
          <cell r="AD158">
            <v>0</v>
          </cell>
          <cell r="AE158">
            <v>0</v>
          </cell>
        </row>
        <row r="159">
          <cell r="A159" t="str">
            <v>zxzj20191114000023</v>
          </cell>
          <cell r="B159" t="str">
            <v>深圳市中金岭南有色金属股份有限公司</v>
          </cell>
          <cell r="C159" t="str">
            <v>粗氢氧化镍化学分析方法 第1部分：镍量的测定 丁二酮肟重量法</v>
          </cell>
          <cell r="D159" t="str">
            <v>YS/T 1229.1-2018</v>
          </cell>
          <cell r="E159" t="str">
            <v>是</v>
          </cell>
          <cell r="F159">
            <v>4</v>
          </cell>
          <cell r="G159">
            <v>7</v>
          </cell>
          <cell r="H159" t="str">
            <v>无</v>
          </cell>
          <cell r="I159">
            <v>7</v>
          </cell>
          <cell r="J159">
            <v>100</v>
          </cell>
          <cell r="K159" t="str">
            <v>深圳市中金岭南有色金属股份有限公司</v>
          </cell>
          <cell r="L159">
            <v>0</v>
          </cell>
          <cell r="M159">
            <v>0</v>
          </cell>
        </row>
        <row r="159">
          <cell r="O159">
            <v>0</v>
          </cell>
          <cell r="P159">
            <v>0</v>
          </cell>
        </row>
        <row r="159">
          <cell r="R159">
            <v>0</v>
          </cell>
          <cell r="S159">
            <v>0</v>
          </cell>
        </row>
        <row r="159">
          <cell r="U159">
            <v>0</v>
          </cell>
          <cell r="V159">
            <v>0</v>
          </cell>
        </row>
        <row r="159">
          <cell r="X159">
            <v>0</v>
          </cell>
          <cell r="Y159">
            <v>0</v>
          </cell>
        </row>
        <row r="159">
          <cell r="AA159">
            <v>0</v>
          </cell>
          <cell r="AB159">
            <v>0</v>
          </cell>
        </row>
        <row r="159">
          <cell r="AD159">
            <v>0</v>
          </cell>
          <cell r="AE159">
            <v>0</v>
          </cell>
        </row>
        <row r="160">
          <cell r="A160" t="str">
            <v>zxzj20191108000121</v>
          </cell>
          <cell r="B160" t="str">
            <v>深圳市标准技术研究院</v>
          </cell>
          <cell r="C160" t="str">
            <v>信息技术 系统间远程通信和信息交换 休眠主机代理</v>
          </cell>
          <cell r="D160" t="str">
            <v>GB/T 34962-2017</v>
          </cell>
          <cell r="E160" t="str">
            <v>否</v>
          </cell>
          <cell r="F160">
            <v>0</v>
          </cell>
          <cell r="G160">
            <v>2</v>
          </cell>
          <cell r="H160" t="str">
            <v>无</v>
          </cell>
          <cell r="I160">
            <v>2</v>
          </cell>
          <cell r="J160">
            <v>100</v>
          </cell>
          <cell r="K160" t="str">
            <v>深圳市标准技术研究院</v>
          </cell>
          <cell r="L160">
            <v>0</v>
          </cell>
          <cell r="M160">
            <v>0</v>
          </cell>
        </row>
        <row r="160">
          <cell r="O160">
            <v>0</v>
          </cell>
          <cell r="P160">
            <v>0</v>
          </cell>
        </row>
        <row r="160">
          <cell r="R160">
            <v>0</v>
          </cell>
          <cell r="S160">
            <v>0</v>
          </cell>
        </row>
        <row r="160">
          <cell r="U160">
            <v>0</v>
          </cell>
          <cell r="V160">
            <v>0</v>
          </cell>
        </row>
        <row r="160">
          <cell r="X160">
            <v>0</v>
          </cell>
          <cell r="Y160">
            <v>0</v>
          </cell>
        </row>
        <row r="160">
          <cell r="AA160">
            <v>0</v>
          </cell>
          <cell r="AB160">
            <v>0</v>
          </cell>
        </row>
        <row r="160">
          <cell r="AD160">
            <v>0</v>
          </cell>
          <cell r="AE160">
            <v>0</v>
          </cell>
        </row>
        <row r="161">
          <cell r="A161" t="str">
            <v>zxzj20191114000149</v>
          </cell>
          <cell r="B161" t="str">
            <v>深圳吉阳智能科技有限公司</v>
          </cell>
          <cell r="C161" t="str">
            <v>锻造机器人通用技术条件</v>
          </cell>
          <cell r="D161" t="str">
            <v>GB/T 37394-2019</v>
          </cell>
          <cell r="E161" t="str">
            <v>否</v>
          </cell>
          <cell r="F161">
            <v>0</v>
          </cell>
          <cell r="G161">
            <v>4</v>
          </cell>
          <cell r="H161" t="str">
            <v>无</v>
          </cell>
          <cell r="I161">
            <v>4</v>
          </cell>
          <cell r="J161">
            <v>100</v>
          </cell>
          <cell r="K161" t="str">
            <v>深圳吉阳智能科技有限公司</v>
          </cell>
          <cell r="L161">
            <v>0</v>
          </cell>
          <cell r="M161">
            <v>0</v>
          </cell>
        </row>
        <row r="161">
          <cell r="O161">
            <v>0</v>
          </cell>
          <cell r="P161">
            <v>0</v>
          </cell>
        </row>
        <row r="161">
          <cell r="R161">
            <v>0</v>
          </cell>
          <cell r="S161">
            <v>0</v>
          </cell>
        </row>
        <row r="161">
          <cell r="U161">
            <v>0</v>
          </cell>
          <cell r="V161">
            <v>0</v>
          </cell>
        </row>
        <row r="161">
          <cell r="X161">
            <v>0</v>
          </cell>
          <cell r="Y161">
            <v>0</v>
          </cell>
        </row>
        <row r="161">
          <cell r="AA161">
            <v>0</v>
          </cell>
          <cell r="AB161">
            <v>0</v>
          </cell>
        </row>
        <row r="161">
          <cell r="AD161">
            <v>0</v>
          </cell>
          <cell r="AE161">
            <v>0</v>
          </cell>
        </row>
        <row r="162">
          <cell r="A162" t="str">
            <v>zxzj20191114000047</v>
          </cell>
          <cell r="B162" t="str">
            <v>广东华材实业股份有限公司</v>
          </cell>
          <cell r="C162" t="str">
            <v>节能评估技术导则 尿素项目</v>
          </cell>
          <cell r="D162" t="str">
            <v>GB/T 36717-2018</v>
          </cell>
          <cell r="E162" t="str">
            <v>否</v>
          </cell>
          <cell r="F162">
            <v>0</v>
          </cell>
          <cell r="G162">
            <v>5</v>
          </cell>
          <cell r="H162" t="str">
            <v>无</v>
          </cell>
          <cell r="I162">
            <v>5</v>
          </cell>
          <cell r="J162">
            <v>100</v>
          </cell>
          <cell r="K162" t="str">
            <v>广东华材实业股份有限公司</v>
          </cell>
          <cell r="L162">
            <v>0</v>
          </cell>
          <cell r="M162">
            <v>0</v>
          </cell>
        </row>
        <row r="162">
          <cell r="O162">
            <v>0</v>
          </cell>
          <cell r="P162">
            <v>0</v>
          </cell>
        </row>
        <row r="162">
          <cell r="R162">
            <v>0</v>
          </cell>
          <cell r="S162">
            <v>0</v>
          </cell>
        </row>
        <row r="162">
          <cell r="U162">
            <v>0</v>
          </cell>
          <cell r="V162">
            <v>0</v>
          </cell>
        </row>
        <row r="162">
          <cell r="X162">
            <v>0</v>
          </cell>
          <cell r="Y162">
            <v>0</v>
          </cell>
        </row>
        <row r="162">
          <cell r="AA162">
            <v>0</v>
          </cell>
          <cell r="AB162">
            <v>0</v>
          </cell>
        </row>
        <row r="162">
          <cell r="AD162">
            <v>0</v>
          </cell>
          <cell r="AE162">
            <v>0</v>
          </cell>
        </row>
        <row r="163">
          <cell r="A163" t="str">
            <v>zxzj20191115000014</v>
          </cell>
          <cell r="B163" t="str">
            <v>深圳市计量质量检测研究院</v>
          </cell>
          <cell r="C163" t="str">
            <v>玩具塑料件通用技术条件</v>
          </cell>
          <cell r="D163" t="str">
            <v>QB/T 1095-2018</v>
          </cell>
          <cell r="E163" t="str">
            <v>否</v>
          </cell>
          <cell r="F163">
            <v>0</v>
          </cell>
          <cell r="G163">
            <v>1</v>
          </cell>
          <cell r="H163" t="str">
            <v>无</v>
          </cell>
          <cell r="I163">
            <v>1</v>
          </cell>
          <cell r="J163">
            <v>100</v>
          </cell>
          <cell r="K163" t="str">
            <v>深圳市计量质量检测研究院</v>
          </cell>
          <cell r="L163">
            <v>0</v>
          </cell>
          <cell r="M163">
            <v>0</v>
          </cell>
        </row>
        <row r="163">
          <cell r="O163">
            <v>0</v>
          </cell>
          <cell r="P163">
            <v>0</v>
          </cell>
        </row>
        <row r="163">
          <cell r="R163">
            <v>0</v>
          </cell>
          <cell r="S163">
            <v>0</v>
          </cell>
        </row>
        <row r="163">
          <cell r="U163">
            <v>0</v>
          </cell>
          <cell r="V163">
            <v>0</v>
          </cell>
        </row>
        <row r="163">
          <cell r="X163">
            <v>0</v>
          </cell>
          <cell r="Y163">
            <v>0</v>
          </cell>
        </row>
        <row r="163">
          <cell r="AA163">
            <v>0</v>
          </cell>
          <cell r="AB163">
            <v>0</v>
          </cell>
        </row>
        <row r="163">
          <cell r="AD163">
            <v>0</v>
          </cell>
          <cell r="AE163">
            <v>0</v>
          </cell>
        </row>
        <row r="164">
          <cell r="A164" t="str">
            <v>zxzj20191116000107</v>
          </cell>
          <cell r="B164" t="str">
            <v>深圳市注成科技股份有限公司</v>
          </cell>
          <cell r="C164" t="str">
            <v>硬质合金六方拼模</v>
          </cell>
          <cell r="D164" t="str">
            <v>YS/T 1138-2016</v>
          </cell>
          <cell r="E164" t="str">
            <v>否</v>
          </cell>
          <cell r="F164">
            <v>0</v>
          </cell>
          <cell r="G164">
            <v>3</v>
          </cell>
          <cell r="H164" t="str">
            <v>无</v>
          </cell>
          <cell r="I164">
            <v>3</v>
          </cell>
          <cell r="J164">
            <v>100</v>
          </cell>
          <cell r="K164" t="str">
            <v>深圳市注成科技股份有限公司</v>
          </cell>
          <cell r="L164">
            <v>0</v>
          </cell>
          <cell r="M164">
            <v>0</v>
          </cell>
        </row>
        <row r="164">
          <cell r="O164">
            <v>0</v>
          </cell>
          <cell r="P164">
            <v>0</v>
          </cell>
        </row>
        <row r="164">
          <cell r="R164">
            <v>0</v>
          </cell>
          <cell r="S164">
            <v>0</v>
          </cell>
        </row>
        <row r="164">
          <cell r="U164">
            <v>0</v>
          </cell>
          <cell r="V164">
            <v>0</v>
          </cell>
        </row>
        <row r="164">
          <cell r="X164">
            <v>0</v>
          </cell>
          <cell r="Y164">
            <v>0</v>
          </cell>
        </row>
        <row r="164">
          <cell r="AA164">
            <v>0</v>
          </cell>
          <cell r="AB164">
            <v>0</v>
          </cell>
        </row>
        <row r="164">
          <cell r="AD164">
            <v>0</v>
          </cell>
          <cell r="AE164">
            <v>0</v>
          </cell>
        </row>
        <row r="165">
          <cell r="A165" t="str">
            <v>zxzj20191112000007</v>
          </cell>
          <cell r="B165" t="str">
            <v>深圳市东江富包装材料有限公司</v>
          </cell>
          <cell r="C165" t="str">
            <v>钢丝捆扎箱</v>
          </cell>
          <cell r="D165" t="str">
            <v>GB/T 18924-2018</v>
          </cell>
          <cell r="E165" t="str">
            <v>否</v>
          </cell>
          <cell r="F165">
            <v>0</v>
          </cell>
          <cell r="G165">
            <v>2</v>
          </cell>
          <cell r="H165" t="str">
            <v>无</v>
          </cell>
          <cell r="I165">
            <v>2</v>
          </cell>
          <cell r="J165">
            <v>100</v>
          </cell>
          <cell r="K165" t="str">
            <v>深圳市东江富包装材料有限公司</v>
          </cell>
          <cell r="L165">
            <v>0</v>
          </cell>
          <cell r="M165">
            <v>0</v>
          </cell>
        </row>
        <row r="165">
          <cell r="O165">
            <v>0</v>
          </cell>
          <cell r="P165">
            <v>0</v>
          </cell>
        </row>
        <row r="165">
          <cell r="R165">
            <v>0</v>
          </cell>
          <cell r="S165">
            <v>0</v>
          </cell>
        </row>
        <row r="165">
          <cell r="U165">
            <v>0</v>
          </cell>
          <cell r="V165">
            <v>0</v>
          </cell>
        </row>
        <row r="165">
          <cell r="X165">
            <v>0</v>
          </cell>
          <cell r="Y165">
            <v>0</v>
          </cell>
        </row>
        <row r="165">
          <cell r="AA165">
            <v>0</v>
          </cell>
          <cell r="AB165">
            <v>0</v>
          </cell>
        </row>
        <row r="165">
          <cell r="AD165">
            <v>0</v>
          </cell>
          <cell r="AE165">
            <v>0</v>
          </cell>
        </row>
        <row r="166">
          <cell r="A166" t="str">
            <v>zxzj20191115000148</v>
          </cell>
          <cell r="B166" t="str">
            <v>深圳诺普信农化股份有限公司</v>
          </cell>
          <cell r="C166" t="str">
            <v>噻唑膦颗粒剂</v>
          </cell>
          <cell r="D166" t="str">
            <v>HG/T 5422-2018</v>
          </cell>
          <cell r="E166" t="str">
            <v>否</v>
          </cell>
          <cell r="F166">
            <v>0</v>
          </cell>
          <cell r="G166">
            <v>2</v>
          </cell>
          <cell r="H166" t="str">
            <v>无</v>
          </cell>
          <cell r="I166">
            <v>2</v>
          </cell>
          <cell r="J166">
            <v>100</v>
          </cell>
          <cell r="K166" t="str">
            <v>深圳诺普信农化股份有限公司</v>
          </cell>
          <cell r="L166">
            <v>0</v>
          </cell>
          <cell r="M166">
            <v>0</v>
          </cell>
        </row>
        <row r="166">
          <cell r="O166">
            <v>0</v>
          </cell>
          <cell r="P166">
            <v>0</v>
          </cell>
        </row>
        <row r="166">
          <cell r="R166">
            <v>0</v>
          </cell>
          <cell r="S166">
            <v>0</v>
          </cell>
        </row>
        <row r="166">
          <cell r="U166">
            <v>0</v>
          </cell>
          <cell r="V166">
            <v>0</v>
          </cell>
        </row>
        <row r="166">
          <cell r="X166">
            <v>0</v>
          </cell>
          <cell r="Y166">
            <v>0</v>
          </cell>
        </row>
        <row r="166">
          <cell r="AA166">
            <v>0</v>
          </cell>
          <cell r="AB166">
            <v>0</v>
          </cell>
        </row>
        <row r="166">
          <cell r="AD166">
            <v>0</v>
          </cell>
          <cell r="AE166">
            <v>0</v>
          </cell>
        </row>
        <row r="167">
          <cell r="A167" t="str">
            <v>zxzj20191113000114</v>
          </cell>
          <cell r="B167" t="str">
            <v>深圳市中金岭南有色金属股份有限公司</v>
          </cell>
          <cell r="C167" t="str">
            <v>再生锌原料化学分析方法 第8部分：汞量的测定 原子荧光光谱法和冷原子吸收光谱法</v>
          </cell>
          <cell r="D167" t="str">
            <v>YS/T 1171.8-2017</v>
          </cell>
          <cell r="E167" t="str">
            <v>是</v>
          </cell>
          <cell r="F167">
            <v>10</v>
          </cell>
          <cell r="G167">
            <v>6</v>
          </cell>
          <cell r="H167" t="str">
            <v>无</v>
          </cell>
          <cell r="I167">
            <v>6</v>
          </cell>
          <cell r="J167">
            <v>100</v>
          </cell>
          <cell r="K167" t="str">
            <v>深圳市中金岭南有色金属股份有限公司</v>
          </cell>
          <cell r="L167">
            <v>0</v>
          </cell>
          <cell r="M167">
            <v>0</v>
          </cell>
        </row>
        <row r="167">
          <cell r="O167">
            <v>0</v>
          </cell>
          <cell r="P167">
            <v>0</v>
          </cell>
        </row>
        <row r="167">
          <cell r="R167">
            <v>0</v>
          </cell>
          <cell r="S167">
            <v>0</v>
          </cell>
        </row>
        <row r="167">
          <cell r="U167">
            <v>0</v>
          </cell>
          <cell r="V167">
            <v>0</v>
          </cell>
        </row>
        <row r="167">
          <cell r="X167">
            <v>0</v>
          </cell>
          <cell r="Y167">
            <v>0</v>
          </cell>
        </row>
        <row r="167">
          <cell r="AA167">
            <v>0</v>
          </cell>
          <cell r="AB167">
            <v>0</v>
          </cell>
        </row>
        <row r="167">
          <cell r="AD167">
            <v>0</v>
          </cell>
          <cell r="AE167">
            <v>0</v>
          </cell>
        </row>
        <row r="168">
          <cell r="A168" t="str">
            <v>zxzj20191115000089</v>
          </cell>
          <cell r="B168" t="str">
            <v>深圳市检验检疫科学研究院</v>
          </cell>
          <cell r="C168" t="str">
            <v>跨境电子商务综合试验区单一窗口服务 第2部分：检验检疫备案</v>
          </cell>
          <cell r="D168" t="str">
            <v>SZDB/Z 304.2—2018</v>
          </cell>
          <cell r="E168" t="str">
            <v>是</v>
          </cell>
          <cell r="F168">
            <v>7</v>
          </cell>
          <cell r="G168">
            <v>1</v>
          </cell>
          <cell r="H168" t="str">
            <v>无</v>
          </cell>
          <cell r="I168">
            <v>1</v>
          </cell>
          <cell r="J168">
            <v>100</v>
          </cell>
          <cell r="K168" t="str">
            <v>深圳市检验检疫科学研究院</v>
          </cell>
          <cell r="L168">
            <v>0</v>
          </cell>
          <cell r="M168">
            <v>0</v>
          </cell>
        </row>
        <row r="168">
          <cell r="O168">
            <v>0</v>
          </cell>
          <cell r="P168">
            <v>0</v>
          </cell>
        </row>
        <row r="168">
          <cell r="R168">
            <v>0</v>
          </cell>
          <cell r="S168">
            <v>0</v>
          </cell>
        </row>
        <row r="168">
          <cell r="U168">
            <v>0</v>
          </cell>
          <cell r="V168">
            <v>0</v>
          </cell>
        </row>
        <row r="168">
          <cell r="X168">
            <v>0</v>
          </cell>
          <cell r="Y168">
            <v>0</v>
          </cell>
        </row>
        <row r="168">
          <cell r="AA168">
            <v>0</v>
          </cell>
          <cell r="AB168">
            <v>0</v>
          </cell>
        </row>
        <row r="168">
          <cell r="AD168">
            <v>0</v>
          </cell>
          <cell r="AE168">
            <v>0</v>
          </cell>
        </row>
        <row r="169">
          <cell r="A169" t="str">
            <v>zxzj20191117000017</v>
          </cell>
          <cell r="B169" t="str">
            <v>深圳市正德智控股份有限公司</v>
          </cell>
          <cell r="C169" t="str">
            <v>无刷旋转变压器通用技术条件</v>
          </cell>
          <cell r="D169" t="str">
            <v>GB/T 34859-2017</v>
          </cell>
          <cell r="E169" t="str">
            <v>否</v>
          </cell>
          <cell r="F169">
            <v>0</v>
          </cell>
          <cell r="G169">
            <v>2</v>
          </cell>
          <cell r="H169" t="str">
            <v>有</v>
          </cell>
          <cell r="I169">
            <v>2</v>
          </cell>
          <cell r="J169">
            <v>71.42</v>
          </cell>
          <cell r="K169" t="str">
            <v>深圳市正德智控股份有限公司</v>
          </cell>
          <cell r="L169">
            <v>6</v>
          </cell>
          <cell r="M169">
            <v>28.57</v>
          </cell>
          <cell r="N169" t="str">
            <v>德昌电机（深圳）有限公司</v>
          </cell>
          <cell r="O169">
            <v>0</v>
          </cell>
          <cell r="P169">
            <v>0</v>
          </cell>
        </row>
        <row r="169">
          <cell r="R169">
            <v>0</v>
          </cell>
          <cell r="S169">
            <v>0</v>
          </cell>
        </row>
        <row r="169">
          <cell r="U169">
            <v>0</v>
          </cell>
          <cell r="V169">
            <v>0</v>
          </cell>
        </row>
        <row r="169">
          <cell r="X169">
            <v>0</v>
          </cell>
          <cell r="Y169">
            <v>0</v>
          </cell>
        </row>
        <row r="169">
          <cell r="AA169">
            <v>0</v>
          </cell>
          <cell r="AB169">
            <v>0</v>
          </cell>
        </row>
        <row r="169">
          <cell r="AD169">
            <v>0</v>
          </cell>
          <cell r="AE169">
            <v>0</v>
          </cell>
        </row>
        <row r="170">
          <cell r="A170" t="str">
            <v>zxzj20191115000288</v>
          </cell>
          <cell r="B170" t="str">
            <v>深圳迈瑞生物医疗电子股份有限公司</v>
          </cell>
          <cell r="C170" t="str">
            <v>流式细胞仪</v>
          </cell>
          <cell r="D170" t="str">
            <v>YY/T 0588-2017</v>
          </cell>
          <cell r="E170" t="str">
            <v>否</v>
          </cell>
          <cell r="F170">
            <v>0</v>
          </cell>
          <cell r="G170">
            <v>4</v>
          </cell>
          <cell r="H170" t="str">
            <v>无</v>
          </cell>
          <cell r="I170">
            <v>1</v>
          </cell>
          <cell r="J170">
            <v>100</v>
          </cell>
          <cell r="K170" t="str">
            <v>深圳迈瑞生物医疗电子股份有限公司</v>
          </cell>
          <cell r="L170">
            <v>0</v>
          </cell>
          <cell r="M170">
            <v>0</v>
          </cell>
        </row>
        <row r="170">
          <cell r="O170">
            <v>0</v>
          </cell>
          <cell r="P170">
            <v>0</v>
          </cell>
        </row>
        <row r="170">
          <cell r="R170">
            <v>0</v>
          </cell>
          <cell r="S170">
            <v>0</v>
          </cell>
        </row>
        <row r="170">
          <cell r="U170">
            <v>0</v>
          </cell>
          <cell r="V170">
            <v>0</v>
          </cell>
        </row>
        <row r="170">
          <cell r="X170">
            <v>0</v>
          </cell>
          <cell r="Y170">
            <v>0</v>
          </cell>
        </row>
        <row r="170">
          <cell r="AA170">
            <v>0</v>
          </cell>
          <cell r="AB170">
            <v>0</v>
          </cell>
        </row>
        <row r="170">
          <cell r="AD170">
            <v>0</v>
          </cell>
          <cell r="AE170">
            <v>0</v>
          </cell>
        </row>
        <row r="171">
          <cell r="A171" t="str">
            <v>zxzj20191113000111</v>
          </cell>
          <cell r="B171" t="str">
            <v>深圳市分析测试协会</v>
          </cell>
          <cell r="C171" t="str">
            <v>婴幼儿食品和乳品中叶酸（叶酸盐活性）含量的测定 微孔板法</v>
          </cell>
          <cell r="D171" t="str">
            <v>SZTT/SATA  0002-2017</v>
          </cell>
          <cell r="E171" t="str">
            <v>否</v>
          </cell>
          <cell r="F171">
            <v>0</v>
          </cell>
          <cell r="G171">
            <v>1</v>
          </cell>
          <cell r="H171" t="str">
            <v>无</v>
          </cell>
          <cell r="I171">
            <v>1</v>
          </cell>
          <cell r="J171">
            <v>100</v>
          </cell>
          <cell r="K171" t="str">
            <v>深圳市分析测试协会</v>
          </cell>
          <cell r="L171">
            <v>0</v>
          </cell>
          <cell r="M171">
            <v>0</v>
          </cell>
        </row>
        <row r="171">
          <cell r="O171">
            <v>0</v>
          </cell>
          <cell r="P171">
            <v>0</v>
          </cell>
        </row>
        <row r="171">
          <cell r="R171">
            <v>0</v>
          </cell>
          <cell r="S171">
            <v>0</v>
          </cell>
        </row>
        <row r="171">
          <cell r="U171">
            <v>0</v>
          </cell>
          <cell r="V171">
            <v>0</v>
          </cell>
        </row>
        <row r="171">
          <cell r="X171">
            <v>0</v>
          </cell>
          <cell r="Y171">
            <v>0</v>
          </cell>
        </row>
        <row r="171">
          <cell r="AA171">
            <v>0</v>
          </cell>
          <cell r="AB171">
            <v>0</v>
          </cell>
        </row>
        <row r="171">
          <cell r="AD171">
            <v>0</v>
          </cell>
          <cell r="AE171">
            <v>0</v>
          </cell>
        </row>
        <row r="172">
          <cell r="A172" t="str">
            <v>zxzj20191113000106</v>
          </cell>
          <cell r="B172" t="str">
            <v>深圳市深投环保科技有限公司</v>
          </cell>
          <cell r="C172" t="str">
            <v>含铬废液处理处置方法</v>
          </cell>
          <cell r="D172" t="str">
            <v>HG/T 5362-2018</v>
          </cell>
          <cell r="E172" t="str">
            <v>否</v>
          </cell>
          <cell r="F172">
            <v>0</v>
          </cell>
          <cell r="G172">
            <v>4</v>
          </cell>
          <cell r="H172" t="str">
            <v>有</v>
          </cell>
          <cell r="I172">
            <v>4</v>
          </cell>
          <cell r="J172">
            <v>54</v>
          </cell>
          <cell r="K172" t="str">
            <v>深圳市深投环保科技有限公司</v>
          </cell>
          <cell r="L172">
            <v>5</v>
          </cell>
          <cell r="M172">
            <v>46</v>
          </cell>
          <cell r="N172" t="str">
            <v>深圳慧欣环境技术有限公司</v>
          </cell>
          <cell r="O172">
            <v>0</v>
          </cell>
          <cell r="P172">
            <v>0</v>
          </cell>
        </row>
        <row r="172">
          <cell r="R172">
            <v>0</v>
          </cell>
          <cell r="S172">
            <v>0</v>
          </cell>
        </row>
        <row r="172">
          <cell r="U172">
            <v>0</v>
          </cell>
          <cell r="V172">
            <v>0</v>
          </cell>
        </row>
        <row r="172">
          <cell r="X172">
            <v>0</v>
          </cell>
          <cell r="Y172">
            <v>0</v>
          </cell>
        </row>
        <row r="172">
          <cell r="AA172">
            <v>0</v>
          </cell>
          <cell r="AB172">
            <v>0</v>
          </cell>
        </row>
        <row r="172">
          <cell r="AD172">
            <v>0</v>
          </cell>
          <cell r="AE172">
            <v>0</v>
          </cell>
        </row>
        <row r="173">
          <cell r="A173" t="str">
            <v>zxzj20191116000146</v>
          </cell>
          <cell r="B173" t="str">
            <v>深圳慧欣环境技术有限公司</v>
          </cell>
          <cell r="C173" t="str">
            <v>废汞触媒处理处置方法</v>
          </cell>
          <cell r="D173" t="str">
            <v>GB/T 36382-2018</v>
          </cell>
          <cell r="E173" t="str">
            <v>否</v>
          </cell>
          <cell r="F173">
            <v>0</v>
          </cell>
          <cell r="G173">
            <v>6</v>
          </cell>
          <cell r="H173" t="str">
            <v>无</v>
          </cell>
          <cell r="I173">
            <v>6</v>
          </cell>
          <cell r="J173">
            <v>100</v>
          </cell>
          <cell r="K173" t="str">
            <v>深圳慧欣环境技术有限公司</v>
          </cell>
          <cell r="L173">
            <v>0</v>
          </cell>
          <cell r="M173">
            <v>0</v>
          </cell>
        </row>
        <row r="173">
          <cell r="O173">
            <v>0</v>
          </cell>
          <cell r="P173">
            <v>0</v>
          </cell>
        </row>
        <row r="173">
          <cell r="R173">
            <v>0</v>
          </cell>
          <cell r="S173">
            <v>0</v>
          </cell>
        </row>
        <row r="173">
          <cell r="U173">
            <v>0</v>
          </cell>
          <cell r="V173">
            <v>0</v>
          </cell>
        </row>
        <row r="173">
          <cell r="X173">
            <v>0</v>
          </cell>
          <cell r="Y173">
            <v>0</v>
          </cell>
        </row>
        <row r="173">
          <cell r="AA173">
            <v>0</v>
          </cell>
          <cell r="AB173">
            <v>0</v>
          </cell>
        </row>
        <row r="173">
          <cell r="AD173">
            <v>0</v>
          </cell>
          <cell r="AE173">
            <v>0</v>
          </cell>
        </row>
        <row r="174">
          <cell r="A174" t="str">
            <v>zxzj20191117000071</v>
          </cell>
          <cell r="B174" t="str">
            <v>深圳领威科技有限公司</v>
          </cell>
          <cell r="C174" t="str">
            <v>铸造锌合金</v>
          </cell>
          <cell r="D174" t="str">
            <v>GB/T 1175-2018</v>
          </cell>
          <cell r="E174" t="str">
            <v>否</v>
          </cell>
          <cell r="F174">
            <v>0</v>
          </cell>
          <cell r="G174">
            <v>6</v>
          </cell>
          <cell r="H174" t="str">
            <v>无</v>
          </cell>
          <cell r="I174">
            <v>6</v>
          </cell>
          <cell r="J174">
            <v>100</v>
          </cell>
          <cell r="K174" t="str">
            <v>深圳领威科技有限公司</v>
          </cell>
          <cell r="L174">
            <v>0</v>
          </cell>
          <cell r="M174">
            <v>0</v>
          </cell>
        </row>
        <row r="174">
          <cell r="O174">
            <v>0</v>
          </cell>
          <cell r="P174">
            <v>0</v>
          </cell>
        </row>
        <row r="174">
          <cell r="R174">
            <v>0</v>
          </cell>
          <cell r="S174">
            <v>0</v>
          </cell>
        </row>
        <row r="174">
          <cell r="U174">
            <v>0</v>
          </cell>
          <cell r="V174">
            <v>0</v>
          </cell>
        </row>
        <row r="174">
          <cell r="X174">
            <v>0</v>
          </cell>
          <cell r="Y174">
            <v>0</v>
          </cell>
        </row>
        <row r="174">
          <cell r="AA174">
            <v>0</v>
          </cell>
          <cell r="AB174">
            <v>0</v>
          </cell>
        </row>
        <row r="174">
          <cell r="AD174">
            <v>0</v>
          </cell>
          <cell r="AE174">
            <v>0</v>
          </cell>
        </row>
        <row r="175">
          <cell r="A175" t="str">
            <v>zxzj20191113000084</v>
          </cell>
          <cell r="B175" t="str">
            <v>格林美股份有限公司</v>
          </cell>
          <cell r="C175" t="str">
            <v>废弃电器电子产品分类</v>
          </cell>
          <cell r="D175" t="str">
            <v>SB/T 11176-2016</v>
          </cell>
          <cell r="E175" t="str">
            <v>否</v>
          </cell>
          <cell r="F175">
            <v>0</v>
          </cell>
          <cell r="G175">
            <v>3</v>
          </cell>
          <cell r="H175" t="str">
            <v>无</v>
          </cell>
          <cell r="I175">
            <v>1</v>
          </cell>
          <cell r="J175">
            <v>100</v>
          </cell>
          <cell r="K175" t="str">
            <v>格林美股份有限公司</v>
          </cell>
          <cell r="L175">
            <v>0</v>
          </cell>
          <cell r="M175">
            <v>0</v>
          </cell>
        </row>
        <row r="175">
          <cell r="O175">
            <v>0</v>
          </cell>
          <cell r="P175">
            <v>0</v>
          </cell>
        </row>
        <row r="175">
          <cell r="R175">
            <v>0</v>
          </cell>
          <cell r="S175">
            <v>0</v>
          </cell>
        </row>
        <row r="175">
          <cell r="U175">
            <v>0</v>
          </cell>
          <cell r="V175">
            <v>0</v>
          </cell>
        </row>
        <row r="175">
          <cell r="X175">
            <v>0</v>
          </cell>
          <cell r="Y175">
            <v>0</v>
          </cell>
        </row>
        <row r="175">
          <cell r="AA175">
            <v>0</v>
          </cell>
          <cell r="AB175">
            <v>0</v>
          </cell>
        </row>
        <row r="175">
          <cell r="AD175">
            <v>0</v>
          </cell>
          <cell r="AE175">
            <v>0</v>
          </cell>
        </row>
        <row r="176">
          <cell r="A176" t="str">
            <v>zxzj20191115000072</v>
          </cell>
          <cell r="B176" t="str">
            <v>深圳新飞通光电子技术有限公司</v>
          </cell>
          <cell r="C176" t="str">
            <v>集成可调谐激光器组件 第2部分：小型化组件</v>
          </cell>
          <cell r="D176" t="str">
            <v>YD/T 2904.2-2018</v>
          </cell>
          <cell r="E176" t="str">
            <v>是</v>
          </cell>
          <cell r="F176">
            <v>2</v>
          </cell>
          <cell r="G176">
            <v>1</v>
          </cell>
          <cell r="H176" t="str">
            <v>有</v>
          </cell>
          <cell r="I176">
            <v>1</v>
          </cell>
          <cell r="J176">
            <v>50</v>
          </cell>
          <cell r="K176" t="str">
            <v>深圳新飞通光电子技术有限公司</v>
          </cell>
          <cell r="L176">
            <v>2</v>
          </cell>
          <cell r="M176">
            <v>50</v>
          </cell>
          <cell r="N176" t="str">
            <v>中兴通讯股份有限公司</v>
          </cell>
          <cell r="O176">
            <v>0</v>
          </cell>
          <cell r="P176">
            <v>0</v>
          </cell>
        </row>
        <row r="176">
          <cell r="R176">
            <v>0</v>
          </cell>
          <cell r="S176">
            <v>0</v>
          </cell>
        </row>
        <row r="176">
          <cell r="U176">
            <v>0</v>
          </cell>
          <cell r="V176">
            <v>0</v>
          </cell>
        </row>
        <row r="176">
          <cell r="X176">
            <v>0</v>
          </cell>
          <cell r="Y176">
            <v>0</v>
          </cell>
        </row>
        <row r="176">
          <cell r="AA176">
            <v>0</v>
          </cell>
          <cell r="AB176">
            <v>0</v>
          </cell>
        </row>
        <row r="176">
          <cell r="AD176">
            <v>0</v>
          </cell>
          <cell r="AE176">
            <v>0</v>
          </cell>
        </row>
        <row r="177">
          <cell r="A177" t="str">
            <v>zxzj20191113000172</v>
          </cell>
          <cell r="B177" t="str">
            <v>比亚迪汽车工业有限公司</v>
          </cell>
          <cell r="C177" t="str">
            <v>电动汽车能量消耗率限值</v>
          </cell>
          <cell r="D177" t="str">
            <v>GB/T 36980-2018</v>
          </cell>
          <cell r="E177" t="str">
            <v>否</v>
          </cell>
          <cell r="F177">
            <v>0</v>
          </cell>
          <cell r="G177">
            <v>3</v>
          </cell>
          <cell r="H177" t="str">
            <v>无</v>
          </cell>
          <cell r="I177">
            <v>3</v>
          </cell>
          <cell r="J177">
            <v>100</v>
          </cell>
          <cell r="K177" t="str">
            <v>比亚迪汽车工业有限公司</v>
          </cell>
          <cell r="L177">
            <v>0</v>
          </cell>
          <cell r="M177">
            <v>0</v>
          </cell>
        </row>
        <row r="177">
          <cell r="O177">
            <v>0</v>
          </cell>
          <cell r="P177">
            <v>0</v>
          </cell>
        </row>
        <row r="177">
          <cell r="R177">
            <v>0</v>
          </cell>
          <cell r="S177">
            <v>0</v>
          </cell>
        </row>
        <row r="177">
          <cell r="U177">
            <v>0</v>
          </cell>
          <cell r="V177">
            <v>0</v>
          </cell>
        </row>
        <row r="177">
          <cell r="X177">
            <v>0</v>
          </cell>
          <cell r="Y177">
            <v>0</v>
          </cell>
        </row>
        <row r="177">
          <cell r="AA177">
            <v>0</v>
          </cell>
          <cell r="AB177">
            <v>0</v>
          </cell>
        </row>
        <row r="177">
          <cell r="AD177">
            <v>0</v>
          </cell>
          <cell r="AE177">
            <v>0</v>
          </cell>
        </row>
        <row r="178">
          <cell r="A178" t="str">
            <v>zxzj20191112000086</v>
          </cell>
          <cell r="B178" t="str">
            <v>深圳斯坦达咨询有限公司</v>
          </cell>
          <cell r="C178" t="str">
            <v>项目管理指南</v>
          </cell>
          <cell r="D178" t="str">
            <v>GB/T 37507-2019</v>
          </cell>
          <cell r="E178" t="str">
            <v>否</v>
          </cell>
          <cell r="F178">
            <v>0</v>
          </cell>
          <cell r="G178">
            <v>8</v>
          </cell>
          <cell r="H178" t="str">
            <v>无</v>
          </cell>
          <cell r="I178">
            <v>8</v>
          </cell>
          <cell r="J178">
            <v>100</v>
          </cell>
          <cell r="K178" t="str">
            <v>深圳斯坦达咨询有限公司</v>
          </cell>
          <cell r="L178">
            <v>0</v>
          </cell>
          <cell r="M178">
            <v>0</v>
          </cell>
        </row>
        <row r="178">
          <cell r="O178">
            <v>0</v>
          </cell>
          <cell r="P178">
            <v>0</v>
          </cell>
        </row>
        <row r="178">
          <cell r="R178">
            <v>0</v>
          </cell>
          <cell r="S178">
            <v>0</v>
          </cell>
        </row>
        <row r="178">
          <cell r="U178">
            <v>0</v>
          </cell>
          <cell r="V178">
            <v>0</v>
          </cell>
        </row>
        <row r="178">
          <cell r="X178">
            <v>0</v>
          </cell>
          <cell r="Y178">
            <v>0</v>
          </cell>
        </row>
        <row r="178">
          <cell r="AA178">
            <v>0</v>
          </cell>
          <cell r="AB178">
            <v>0</v>
          </cell>
        </row>
        <row r="178">
          <cell r="AD178">
            <v>0</v>
          </cell>
          <cell r="AE178">
            <v>0</v>
          </cell>
        </row>
        <row r="179">
          <cell r="A179" t="str">
            <v>zxzj20191114000195</v>
          </cell>
          <cell r="B179" t="str">
            <v>深圳市检验检疫科学研究院</v>
          </cell>
          <cell r="C179" t="str">
            <v>出口玩具技术档案指南</v>
          </cell>
          <cell r="D179" t="str">
            <v>SN/T 4686-2016</v>
          </cell>
          <cell r="E179" t="str">
            <v>否</v>
          </cell>
          <cell r="F179">
            <v>0</v>
          </cell>
          <cell r="G179">
            <v>2</v>
          </cell>
          <cell r="H179" t="str">
            <v>无</v>
          </cell>
          <cell r="I179">
            <v>1</v>
          </cell>
          <cell r="J179">
            <v>100</v>
          </cell>
          <cell r="K179" t="str">
            <v>深圳市检验检疫科学研究院</v>
          </cell>
          <cell r="L179">
            <v>0</v>
          </cell>
          <cell r="M179">
            <v>0</v>
          </cell>
        </row>
        <row r="179">
          <cell r="O179">
            <v>0</v>
          </cell>
          <cell r="P179">
            <v>0</v>
          </cell>
        </row>
        <row r="179">
          <cell r="R179">
            <v>0</v>
          </cell>
          <cell r="S179">
            <v>0</v>
          </cell>
        </row>
        <row r="179">
          <cell r="U179">
            <v>0</v>
          </cell>
          <cell r="V179">
            <v>0</v>
          </cell>
        </row>
        <row r="179">
          <cell r="X179">
            <v>0</v>
          </cell>
          <cell r="Y179">
            <v>0</v>
          </cell>
        </row>
        <row r="179">
          <cell r="AA179">
            <v>0</v>
          </cell>
          <cell r="AB179">
            <v>0</v>
          </cell>
        </row>
        <row r="179">
          <cell r="AD179">
            <v>0</v>
          </cell>
          <cell r="AE179">
            <v>0</v>
          </cell>
        </row>
        <row r="180">
          <cell r="A180" t="str">
            <v>zxzj20191113000017</v>
          </cell>
          <cell r="B180" t="str">
            <v>中纺标（深圳）检测有限公司</v>
          </cell>
          <cell r="C180" t="str">
            <v>涂层织物 缝孔撕破性能试验方法</v>
          </cell>
          <cell r="D180" t="str">
            <v>FZ/T 75008-2018</v>
          </cell>
          <cell r="E180" t="str">
            <v>否</v>
          </cell>
          <cell r="F180">
            <v>0</v>
          </cell>
          <cell r="G180">
            <v>1</v>
          </cell>
          <cell r="H180" t="str">
            <v>有</v>
          </cell>
          <cell r="I180">
            <v>1</v>
          </cell>
          <cell r="J180">
            <v>55.55</v>
          </cell>
          <cell r="K180" t="str">
            <v>中纺标（深圳）检测有限公司</v>
          </cell>
          <cell r="L180">
            <v>2</v>
          </cell>
          <cell r="M180">
            <v>44.44</v>
          </cell>
          <cell r="N180" t="str">
            <v>深圳昌硕新纺材料有限公司</v>
          </cell>
          <cell r="O180">
            <v>0</v>
          </cell>
          <cell r="P180">
            <v>0</v>
          </cell>
        </row>
        <row r="180">
          <cell r="R180">
            <v>0</v>
          </cell>
          <cell r="S180">
            <v>0</v>
          </cell>
        </row>
        <row r="180">
          <cell r="U180">
            <v>0</v>
          </cell>
          <cell r="V180">
            <v>0</v>
          </cell>
        </row>
        <row r="180">
          <cell r="X180">
            <v>0</v>
          </cell>
          <cell r="Y180">
            <v>0</v>
          </cell>
        </row>
        <row r="180">
          <cell r="AA180">
            <v>0</v>
          </cell>
          <cell r="AB180">
            <v>0</v>
          </cell>
        </row>
        <row r="180">
          <cell r="AD180">
            <v>0</v>
          </cell>
          <cell r="AE180">
            <v>0</v>
          </cell>
        </row>
        <row r="181">
          <cell r="A181" t="str">
            <v>zxzj20191115000051</v>
          </cell>
          <cell r="B181" t="str">
            <v>深圳雅致集成房屋有限公司</v>
          </cell>
          <cell r="C181" t="str">
            <v>箱型轻钢结构房屋 第1部分：可拆装式</v>
          </cell>
          <cell r="D181" t="str">
            <v>GB/T 37260.1-2018</v>
          </cell>
          <cell r="E181" t="str">
            <v>是</v>
          </cell>
          <cell r="F181">
            <v>2</v>
          </cell>
          <cell r="G181">
            <v>2</v>
          </cell>
          <cell r="H181" t="str">
            <v>有</v>
          </cell>
          <cell r="I181">
            <v>1</v>
          </cell>
          <cell r="J181">
            <v>41.7</v>
          </cell>
          <cell r="K181" t="str">
            <v>深圳市新南山控股（集团）股份有限公司</v>
          </cell>
          <cell r="L181">
            <v>2</v>
          </cell>
          <cell r="M181">
            <v>33.3</v>
          </cell>
          <cell r="N181" t="str">
            <v>深圳雅致集成房屋有限公司</v>
          </cell>
          <cell r="O181">
            <v>5</v>
          </cell>
          <cell r="P181">
            <v>15</v>
          </cell>
          <cell r="Q181" t="str">
            <v>深圳市建筑科学研究院股份有限公司</v>
          </cell>
          <cell r="R181">
            <v>8</v>
          </cell>
          <cell r="S181">
            <v>10</v>
          </cell>
          <cell r="T181" t="str">
            <v>深圳市标准技术研究院</v>
          </cell>
          <cell r="U181">
            <v>0</v>
          </cell>
          <cell r="V181">
            <v>0</v>
          </cell>
        </row>
        <row r="181">
          <cell r="X181">
            <v>0</v>
          </cell>
          <cell r="Y181">
            <v>0</v>
          </cell>
        </row>
        <row r="181">
          <cell r="AA181">
            <v>0</v>
          </cell>
          <cell r="AB181">
            <v>0</v>
          </cell>
        </row>
        <row r="181">
          <cell r="AD181">
            <v>0</v>
          </cell>
          <cell r="AE181">
            <v>0</v>
          </cell>
        </row>
        <row r="182">
          <cell r="A182" t="str">
            <v>zxzj20191115000286</v>
          </cell>
          <cell r="B182" t="str">
            <v>深圳友讯达科技股份有限公司</v>
          </cell>
          <cell r="C182" t="str">
            <v>无线数据传输收发信机通用规范</v>
          </cell>
          <cell r="D182" t="str">
            <v>GB/T 16611-2017</v>
          </cell>
          <cell r="E182" t="str">
            <v>否</v>
          </cell>
          <cell r="F182">
            <v>0</v>
          </cell>
          <cell r="G182">
            <v>7</v>
          </cell>
          <cell r="H182" t="str">
            <v>有</v>
          </cell>
          <cell r="I182">
            <v>4</v>
          </cell>
          <cell r="J182">
            <v>58.82</v>
          </cell>
          <cell r="K182" t="str">
            <v>深圳市华夏盛科技有限公司</v>
          </cell>
          <cell r="L182">
            <v>7</v>
          </cell>
          <cell r="M182">
            <v>41.17</v>
          </cell>
          <cell r="N182" t="str">
            <v>深圳友讯达科技股份有限公司</v>
          </cell>
          <cell r="O182">
            <v>0</v>
          </cell>
          <cell r="P182">
            <v>0</v>
          </cell>
        </row>
        <row r="182">
          <cell r="R182">
            <v>0</v>
          </cell>
          <cell r="S182">
            <v>0</v>
          </cell>
        </row>
        <row r="182">
          <cell r="U182">
            <v>0</v>
          </cell>
          <cell r="V182">
            <v>0</v>
          </cell>
        </row>
        <row r="182">
          <cell r="X182">
            <v>0</v>
          </cell>
          <cell r="Y182">
            <v>0</v>
          </cell>
        </row>
        <row r="182">
          <cell r="AA182">
            <v>0</v>
          </cell>
          <cell r="AB182">
            <v>0</v>
          </cell>
        </row>
        <row r="182">
          <cell r="AD182">
            <v>0</v>
          </cell>
          <cell r="AE182">
            <v>0</v>
          </cell>
        </row>
        <row r="183">
          <cell r="A183" t="str">
            <v>zxzj20191115000121</v>
          </cell>
          <cell r="B183" t="str">
            <v>中广核工程有限公司</v>
          </cell>
          <cell r="C183" t="str">
            <v>压水堆核电厂非能动氢气复合器的鉴定</v>
          </cell>
          <cell r="D183" t="str">
            <v>NB/T 20422-2017</v>
          </cell>
          <cell r="E183" t="str">
            <v>否</v>
          </cell>
          <cell r="F183">
            <v>0</v>
          </cell>
          <cell r="G183">
            <v>3</v>
          </cell>
          <cell r="H183" t="str">
            <v>无</v>
          </cell>
          <cell r="I183">
            <v>3</v>
          </cell>
          <cell r="J183">
            <v>100</v>
          </cell>
          <cell r="K183" t="str">
            <v>中广核工程有限公司</v>
          </cell>
          <cell r="L183">
            <v>0</v>
          </cell>
          <cell r="M183">
            <v>0</v>
          </cell>
        </row>
        <row r="183">
          <cell r="O183">
            <v>0</v>
          </cell>
          <cell r="P183">
            <v>0</v>
          </cell>
        </row>
        <row r="183">
          <cell r="R183">
            <v>0</v>
          </cell>
          <cell r="S183">
            <v>0</v>
          </cell>
        </row>
        <row r="183">
          <cell r="U183">
            <v>0</v>
          </cell>
          <cell r="V183">
            <v>0</v>
          </cell>
        </row>
        <row r="183">
          <cell r="X183">
            <v>0</v>
          </cell>
          <cell r="Y183">
            <v>0</v>
          </cell>
        </row>
        <row r="183">
          <cell r="AA183">
            <v>0</v>
          </cell>
          <cell r="AB183">
            <v>0</v>
          </cell>
        </row>
        <row r="183">
          <cell r="AD183">
            <v>0</v>
          </cell>
          <cell r="AE183">
            <v>0</v>
          </cell>
        </row>
        <row r="184">
          <cell r="A184" t="str">
            <v>zxzj20191115000156</v>
          </cell>
          <cell r="B184" t="str">
            <v>深圳市建筑科学研究院股份有限公司</v>
          </cell>
          <cell r="C184" t="str">
            <v>深圳市工业建筑绿色设计规范（电子信息类）</v>
          </cell>
          <cell r="D184" t="str">
            <v>SJG 31-2017</v>
          </cell>
          <cell r="E184" t="str">
            <v>否</v>
          </cell>
          <cell r="F184">
            <v>0</v>
          </cell>
          <cell r="G184">
            <v>1</v>
          </cell>
          <cell r="H184" t="str">
            <v>有</v>
          </cell>
          <cell r="I184">
            <v>1</v>
          </cell>
          <cell r="J184">
            <v>60</v>
          </cell>
          <cell r="K184" t="str">
            <v>深圳市建筑科学研究院股份有限公司</v>
          </cell>
          <cell r="L184">
            <v>2</v>
          </cell>
          <cell r="M184">
            <v>20</v>
          </cell>
          <cell r="N184" t="str">
            <v>奥意建筑工程设计有限公司</v>
          </cell>
          <cell r="O184">
            <v>3</v>
          </cell>
          <cell r="P184">
            <v>20</v>
          </cell>
          <cell r="Q184" t="str">
            <v>招商局蛇口工业区控股股份有限公司</v>
          </cell>
          <cell r="R184">
            <v>0</v>
          </cell>
          <cell r="S184">
            <v>0</v>
          </cell>
        </row>
        <row r="184">
          <cell r="U184">
            <v>0</v>
          </cell>
          <cell r="V184">
            <v>0</v>
          </cell>
        </row>
        <row r="184">
          <cell r="X184">
            <v>0</v>
          </cell>
          <cell r="Y184">
            <v>0</v>
          </cell>
        </row>
        <row r="184">
          <cell r="AA184">
            <v>0</v>
          </cell>
          <cell r="AB184">
            <v>0</v>
          </cell>
        </row>
        <row r="184">
          <cell r="AD184">
            <v>0</v>
          </cell>
          <cell r="AE184">
            <v>0</v>
          </cell>
        </row>
        <row r="185">
          <cell r="A185" t="str">
            <v>zxzj20191113000085</v>
          </cell>
          <cell r="B185" t="str">
            <v>深圳奥联信息安全技术有限公司</v>
          </cell>
          <cell r="C185" t="str">
            <v>SM9标识密码算法 第1部分：总则</v>
          </cell>
          <cell r="D185" t="str">
            <v>GM/T 0044.1-2016</v>
          </cell>
          <cell r="E185" t="str">
            <v>是</v>
          </cell>
          <cell r="F185">
            <v>5</v>
          </cell>
          <cell r="G185">
            <v>2</v>
          </cell>
          <cell r="H185" t="str">
            <v>无</v>
          </cell>
          <cell r="I185">
            <v>2</v>
          </cell>
          <cell r="J185">
            <v>100</v>
          </cell>
          <cell r="K185" t="str">
            <v>深圳奥联信息安全技术有限公司</v>
          </cell>
          <cell r="L185">
            <v>0</v>
          </cell>
          <cell r="M185">
            <v>0</v>
          </cell>
        </row>
        <row r="185">
          <cell r="O185">
            <v>0</v>
          </cell>
          <cell r="P185">
            <v>0</v>
          </cell>
        </row>
        <row r="185">
          <cell r="R185">
            <v>0</v>
          </cell>
          <cell r="S185">
            <v>0</v>
          </cell>
        </row>
        <row r="185">
          <cell r="U185">
            <v>0</v>
          </cell>
          <cell r="V185">
            <v>0</v>
          </cell>
        </row>
        <row r="185">
          <cell r="X185">
            <v>0</v>
          </cell>
          <cell r="Y185">
            <v>0</v>
          </cell>
        </row>
        <row r="185">
          <cell r="AA185">
            <v>0</v>
          </cell>
          <cell r="AB185">
            <v>0</v>
          </cell>
        </row>
        <row r="185">
          <cell r="AD185">
            <v>0</v>
          </cell>
          <cell r="AE185">
            <v>0</v>
          </cell>
        </row>
        <row r="186">
          <cell r="A186" t="str">
            <v>zxzj20191115000306</v>
          </cell>
          <cell r="B186" t="str">
            <v>安莉芳（中国）服装有限公司</v>
          </cell>
          <cell r="C186" t="str">
            <v>文胸</v>
          </cell>
          <cell r="D186" t="str">
            <v>FZ/T 73012-2017</v>
          </cell>
          <cell r="E186" t="str">
            <v>否</v>
          </cell>
          <cell r="F186">
            <v>0</v>
          </cell>
          <cell r="G186">
            <v>1</v>
          </cell>
          <cell r="H186" t="str">
            <v>有</v>
          </cell>
          <cell r="I186">
            <v>1</v>
          </cell>
          <cell r="J186">
            <v>34</v>
          </cell>
          <cell r="K186" t="str">
            <v>安莉芳（中国）服装有限公司</v>
          </cell>
          <cell r="L186">
            <v>3</v>
          </cell>
          <cell r="M186">
            <v>33</v>
          </cell>
          <cell r="N186" t="str">
            <v>深圳汇洁集团股份有限公司</v>
          </cell>
          <cell r="O186">
            <v>6</v>
          </cell>
          <cell r="P186">
            <v>33</v>
          </cell>
          <cell r="Q186" t="str">
            <v>丽晶维珍妮内衣（深圳）有限公司</v>
          </cell>
          <cell r="R186">
            <v>0</v>
          </cell>
          <cell r="S186">
            <v>0</v>
          </cell>
        </row>
        <row r="186">
          <cell r="U186">
            <v>0</v>
          </cell>
          <cell r="V186">
            <v>0</v>
          </cell>
        </row>
        <row r="186">
          <cell r="X186">
            <v>0</v>
          </cell>
          <cell r="Y186">
            <v>0</v>
          </cell>
        </row>
        <row r="186">
          <cell r="AA186">
            <v>0</v>
          </cell>
          <cell r="AB186">
            <v>0</v>
          </cell>
        </row>
        <row r="186">
          <cell r="AD186">
            <v>0</v>
          </cell>
          <cell r="AE186">
            <v>0</v>
          </cell>
        </row>
        <row r="187">
          <cell r="A187" t="str">
            <v>zxzj20191117000045</v>
          </cell>
          <cell r="B187" t="str">
            <v>深圳市科陆电子科技股份有限公司</v>
          </cell>
          <cell r="C187" t="str">
            <v>电测量数据交换 DLMS/COSEM组件 第53部分：DLMS/COSEM 应用层</v>
          </cell>
          <cell r="D187" t="str">
            <v>GB/T 17215.653-2018</v>
          </cell>
          <cell r="E187" t="str">
            <v>是</v>
          </cell>
          <cell r="F187">
            <v>12</v>
          </cell>
          <cell r="G187">
            <v>4</v>
          </cell>
          <cell r="H187" t="str">
            <v>有</v>
          </cell>
          <cell r="I187">
            <v>4</v>
          </cell>
          <cell r="J187">
            <v>40</v>
          </cell>
          <cell r="K187" t="str">
            <v>深圳市科陆电子科技股份有限公司</v>
          </cell>
          <cell r="L187">
            <v>6</v>
          </cell>
          <cell r="M187">
            <v>32</v>
          </cell>
          <cell r="N187" t="str">
            <v>深圳友讯达科技股份有限公司</v>
          </cell>
          <cell r="O187">
            <v>7</v>
          </cell>
          <cell r="P187">
            <v>28</v>
          </cell>
          <cell r="Q187" t="str">
            <v>深圳龙电电气股份有限公司</v>
          </cell>
          <cell r="R187">
            <v>0</v>
          </cell>
          <cell r="S187">
            <v>0</v>
          </cell>
        </row>
        <row r="187">
          <cell r="U187">
            <v>0</v>
          </cell>
          <cell r="V187">
            <v>0</v>
          </cell>
        </row>
        <row r="187">
          <cell r="X187">
            <v>0</v>
          </cell>
          <cell r="Y187">
            <v>0</v>
          </cell>
        </row>
        <row r="187">
          <cell r="AA187">
            <v>0</v>
          </cell>
          <cell r="AB187">
            <v>0</v>
          </cell>
        </row>
        <row r="187">
          <cell r="AD187">
            <v>0</v>
          </cell>
          <cell r="AE187">
            <v>0</v>
          </cell>
        </row>
        <row r="188">
          <cell r="A188" t="str">
            <v>zxzj20191115000204</v>
          </cell>
          <cell r="B188" t="str">
            <v>深圳市印刷行业协会</v>
          </cell>
          <cell r="C188" t="str">
            <v>包装与环境 第2部分：包装系统优化</v>
          </cell>
          <cell r="D188" t="str">
            <v>GB/T 16716.2-2018</v>
          </cell>
          <cell r="E188" t="str">
            <v>是</v>
          </cell>
          <cell r="F188">
            <v>6</v>
          </cell>
          <cell r="G188">
            <v>4</v>
          </cell>
          <cell r="H188" t="str">
            <v>无</v>
          </cell>
          <cell r="I188">
            <v>4</v>
          </cell>
          <cell r="J188">
            <v>100</v>
          </cell>
          <cell r="K188" t="str">
            <v>深圳市印刷行业协会</v>
          </cell>
          <cell r="L188">
            <v>0</v>
          </cell>
          <cell r="M188">
            <v>0</v>
          </cell>
        </row>
        <row r="188">
          <cell r="O188">
            <v>0</v>
          </cell>
          <cell r="P188">
            <v>0</v>
          </cell>
        </row>
        <row r="188">
          <cell r="R188">
            <v>0</v>
          </cell>
          <cell r="S188">
            <v>0</v>
          </cell>
        </row>
        <row r="188">
          <cell r="U188">
            <v>0</v>
          </cell>
          <cell r="V188">
            <v>0</v>
          </cell>
        </row>
        <row r="188">
          <cell r="X188">
            <v>0</v>
          </cell>
          <cell r="Y188">
            <v>0</v>
          </cell>
        </row>
        <row r="188">
          <cell r="AA188">
            <v>0</v>
          </cell>
          <cell r="AB188">
            <v>0</v>
          </cell>
        </row>
        <row r="188">
          <cell r="AD188">
            <v>0</v>
          </cell>
          <cell r="AE188">
            <v>0</v>
          </cell>
        </row>
        <row r="189">
          <cell r="A189" t="str">
            <v>zxzj20191117000073</v>
          </cell>
          <cell r="B189" t="str">
            <v>深圳领威科技有限公司</v>
          </cell>
          <cell r="C189" t="str">
            <v>压铸单元 术语</v>
          </cell>
          <cell r="D189" t="str">
            <v>GB/T 37371-2019</v>
          </cell>
          <cell r="E189" t="str">
            <v>否</v>
          </cell>
          <cell r="F189">
            <v>0</v>
          </cell>
          <cell r="G189">
            <v>1</v>
          </cell>
          <cell r="H189" t="str">
            <v>有</v>
          </cell>
          <cell r="I189">
            <v>1</v>
          </cell>
          <cell r="J189">
            <v>100</v>
          </cell>
          <cell r="K189" t="str">
            <v>深圳领威科技有限公司</v>
          </cell>
          <cell r="L189">
            <v>0</v>
          </cell>
          <cell r="M189">
            <v>0</v>
          </cell>
        </row>
        <row r="189">
          <cell r="O189">
            <v>0</v>
          </cell>
          <cell r="P189">
            <v>0</v>
          </cell>
        </row>
        <row r="189">
          <cell r="R189">
            <v>0</v>
          </cell>
          <cell r="S189">
            <v>0</v>
          </cell>
        </row>
        <row r="189">
          <cell r="U189">
            <v>0</v>
          </cell>
          <cell r="V189">
            <v>0</v>
          </cell>
        </row>
        <row r="189">
          <cell r="X189">
            <v>0</v>
          </cell>
          <cell r="Y189">
            <v>0</v>
          </cell>
        </row>
        <row r="189">
          <cell r="AA189">
            <v>0</v>
          </cell>
          <cell r="AB189">
            <v>0</v>
          </cell>
        </row>
        <row r="189">
          <cell r="AD189">
            <v>0</v>
          </cell>
          <cell r="AE189">
            <v>0</v>
          </cell>
        </row>
        <row r="190">
          <cell r="A190" t="str">
            <v>zxzj20191114000144</v>
          </cell>
          <cell r="B190" t="str">
            <v>顺丰科技有限公司</v>
          </cell>
          <cell r="C190" t="str">
            <v>包装 运输包装件基本试验 第1部分：试验时各部位的标示方法</v>
          </cell>
          <cell r="D190" t="str">
            <v>GB/T 4857.1-2019</v>
          </cell>
          <cell r="E190" t="str">
            <v>是</v>
          </cell>
          <cell r="F190">
            <v>19</v>
          </cell>
          <cell r="G190">
            <v>2</v>
          </cell>
          <cell r="H190" t="str">
            <v>有</v>
          </cell>
          <cell r="I190">
            <v>2</v>
          </cell>
          <cell r="J190">
            <v>66.67</v>
          </cell>
          <cell r="K190" t="str">
            <v>顺丰科技有限公司</v>
          </cell>
          <cell r="L190">
            <v>4</v>
          </cell>
          <cell r="M190">
            <v>33.33</v>
          </cell>
          <cell r="N190" t="str">
            <v>深圳市优瑞特检测技术有限公司</v>
          </cell>
          <cell r="O190">
            <v>0</v>
          </cell>
          <cell r="P190">
            <v>0</v>
          </cell>
        </row>
        <row r="190">
          <cell r="R190">
            <v>0</v>
          </cell>
          <cell r="S190">
            <v>0</v>
          </cell>
        </row>
        <row r="190">
          <cell r="U190">
            <v>0</v>
          </cell>
          <cell r="V190">
            <v>0</v>
          </cell>
        </row>
        <row r="190">
          <cell r="X190">
            <v>0</v>
          </cell>
          <cell r="Y190">
            <v>0</v>
          </cell>
        </row>
        <row r="190">
          <cell r="AA190">
            <v>0</v>
          </cell>
          <cell r="AB190">
            <v>0</v>
          </cell>
        </row>
        <row r="190">
          <cell r="AD190">
            <v>0</v>
          </cell>
          <cell r="AE190">
            <v>0</v>
          </cell>
        </row>
        <row r="191">
          <cell r="A191" t="str">
            <v>zxzj20191112000013</v>
          </cell>
          <cell r="B191" t="str">
            <v>深圳市健康产业发展促进会</v>
          </cell>
          <cell r="C191" t="str">
            <v>保健行业会议营销运营规范</v>
          </cell>
          <cell r="D191" t="str">
            <v>SZTT/ SZJCH 0001-2018</v>
          </cell>
          <cell r="E191" t="str">
            <v>否</v>
          </cell>
          <cell r="F191">
            <v>0</v>
          </cell>
          <cell r="G191">
            <v>1</v>
          </cell>
          <cell r="H191" t="str">
            <v>有</v>
          </cell>
          <cell r="I191">
            <v>1</v>
          </cell>
          <cell r="J191">
            <v>100</v>
          </cell>
          <cell r="K191" t="str">
            <v>深圳市健康产业发展促进会</v>
          </cell>
          <cell r="L191">
            <v>2</v>
          </cell>
          <cell r="M191">
            <v>0</v>
          </cell>
          <cell r="N191" t="str">
            <v>深圳市越健管理咨询有限公司</v>
          </cell>
          <cell r="O191">
            <v>3</v>
          </cell>
          <cell r="P191">
            <v>0</v>
          </cell>
          <cell r="Q191" t="str">
            <v>深圳市标准技术研究院</v>
          </cell>
          <cell r="R191">
            <v>4</v>
          </cell>
          <cell r="S191">
            <v>0</v>
          </cell>
          <cell r="T191" t="str">
            <v>深圳市保健协会</v>
          </cell>
          <cell r="U191">
            <v>5</v>
          </cell>
          <cell r="V191">
            <v>0</v>
          </cell>
          <cell r="W191" t="str">
            <v>中科健康产业集团股份有限公司深圳分公司</v>
          </cell>
          <cell r="X191">
            <v>6</v>
          </cell>
          <cell r="Y191">
            <v>0</v>
          </cell>
          <cell r="Z191" t="str">
            <v>深圳市德人科技有限公司</v>
          </cell>
          <cell r="AA191">
            <v>7</v>
          </cell>
          <cell r="AB191">
            <v>0</v>
          </cell>
          <cell r="AC191" t="str">
            <v>深圳市积土电子商务有限公司</v>
          </cell>
          <cell r="AD191">
            <v>0</v>
          </cell>
          <cell r="AE191">
            <v>0</v>
          </cell>
        </row>
        <row r="192">
          <cell r="A192" t="str">
            <v>zxzj20191113000034</v>
          </cell>
          <cell r="B192" t="str">
            <v>深圳海川新材料科技股份有限公司</v>
          </cell>
          <cell r="C192" t="str">
            <v>道路用高模量抗疲劳沥青混合料</v>
          </cell>
          <cell r="D192" t="str">
            <v>GB/Ｔ 36143-2018</v>
          </cell>
          <cell r="E192" t="str">
            <v>否</v>
          </cell>
          <cell r="F192">
            <v>0</v>
          </cell>
          <cell r="G192">
            <v>8</v>
          </cell>
          <cell r="H192" t="str">
            <v>无</v>
          </cell>
          <cell r="I192">
            <v>8</v>
          </cell>
          <cell r="J192">
            <v>100</v>
          </cell>
          <cell r="K192" t="str">
            <v>深圳海川新材料科技股份有限公司</v>
          </cell>
          <cell r="L192">
            <v>0</v>
          </cell>
          <cell r="M192">
            <v>0</v>
          </cell>
        </row>
        <row r="192">
          <cell r="O192">
            <v>0</v>
          </cell>
          <cell r="P192">
            <v>0</v>
          </cell>
        </row>
        <row r="192">
          <cell r="R192">
            <v>0</v>
          </cell>
          <cell r="S192">
            <v>0</v>
          </cell>
        </row>
        <row r="192">
          <cell r="U192">
            <v>0</v>
          </cell>
          <cell r="V192">
            <v>0</v>
          </cell>
        </row>
        <row r="192">
          <cell r="X192">
            <v>0</v>
          </cell>
          <cell r="Y192">
            <v>0</v>
          </cell>
        </row>
        <row r="192">
          <cell r="AA192">
            <v>0</v>
          </cell>
          <cell r="AB192">
            <v>0</v>
          </cell>
        </row>
        <row r="192">
          <cell r="AD192">
            <v>0</v>
          </cell>
          <cell r="AE192">
            <v>0</v>
          </cell>
        </row>
        <row r="193">
          <cell r="A193" t="str">
            <v>zxzj20191115000352</v>
          </cell>
          <cell r="B193" t="str">
            <v>深圳市金瑞铭科技有限公司</v>
          </cell>
          <cell r="C193" t="str">
            <v>轮胎用射频识别(RFID)电子标签编码</v>
          </cell>
          <cell r="D193" t="str">
            <v>ISO 20910: 2019</v>
          </cell>
          <cell r="E193" t="str">
            <v>是</v>
          </cell>
          <cell r="F193">
            <v>4</v>
          </cell>
          <cell r="G193">
            <v>2</v>
          </cell>
          <cell r="H193" t="str">
            <v>无</v>
          </cell>
          <cell r="I193">
            <v>1</v>
          </cell>
          <cell r="J193">
            <v>100</v>
          </cell>
          <cell r="K193" t="str">
            <v>深圳市金瑞铭科技有限公司</v>
          </cell>
          <cell r="L193">
            <v>0</v>
          </cell>
          <cell r="M193">
            <v>0</v>
          </cell>
        </row>
        <row r="193">
          <cell r="O193">
            <v>0</v>
          </cell>
          <cell r="P193">
            <v>0</v>
          </cell>
        </row>
        <row r="193">
          <cell r="R193">
            <v>0</v>
          </cell>
          <cell r="S193">
            <v>0</v>
          </cell>
        </row>
        <row r="193">
          <cell r="U193">
            <v>0</v>
          </cell>
          <cell r="V193">
            <v>0</v>
          </cell>
        </row>
        <row r="193">
          <cell r="X193">
            <v>0</v>
          </cell>
          <cell r="Y193">
            <v>0</v>
          </cell>
        </row>
        <row r="193">
          <cell r="AA193">
            <v>0</v>
          </cell>
          <cell r="AB193">
            <v>0</v>
          </cell>
        </row>
        <row r="193">
          <cell r="AD193">
            <v>0</v>
          </cell>
          <cell r="AE193">
            <v>0</v>
          </cell>
        </row>
        <row r="194">
          <cell r="A194" t="str">
            <v>zxzj20191115000106</v>
          </cell>
          <cell r="B194" t="str">
            <v>稳健医疗用品股份有限公司</v>
          </cell>
          <cell r="C194" t="str">
            <v>接触性创面敷料 第4部分：水胶体敷料/接触性创面敷料 第5部分：藻酸盐敷料</v>
          </cell>
          <cell r="D194" t="str">
            <v>YY/T 1293.4-2016；YY/T 1293.5-2017</v>
          </cell>
          <cell r="E194" t="str">
            <v>是</v>
          </cell>
          <cell r="F194">
            <v>4</v>
          </cell>
          <cell r="G194">
            <v>2</v>
          </cell>
          <cell r="H194" t="str">
            <v>无</v>
          </cell>
          <cell r="I194">
            <v>2</v>
          </cell>
          <cell r="J194">
            <v>100</v>
          </cell>
          <cell r="K194" t="str">
            <v>稳健医疗用品股份有限公司</v>
          </cell>
          <cell r="L194">
            <v>0</v>
          </cell>
          <cell r="M194">
            <v>0</v>
          </cell>
        </row>
        <row r="194">
          <cell r="O194">
            <v>0</v>
          </cell>
          <cell r="P194">
            <v>0</v>
          </cell>
        </row>
        <row r="194">
          <cell r="R194">
            <v>0</v>
          </cell>
          <cell r="S194">
            <v>0</v>
          </cell>
        </row>
        <row r="194">
          <cell r="U194">
            <v>0</v>
          </cell>
          <cell r="V194">
            <v>0</v>
          </cell>
        </row>
        <row r="194">
          <cell r="X194">
            <v>0</v>
          </cell>
          <cell r="Y194">
            <v>0</v>
          </cell>
        </row>
        <row r="194">
          <cell r="AA194">
            <v>0</v>
          </cell>
          <cell r="AB194">
            <v>0</v>
          </cell>
        </row>
        <row r="194">
          <cell r="AD194">
            <v>0</v>
          </cell>
          <cell r="AE194">
            <v>0</v>
          </cell>
        </row>
        <row r="195">
          <cell r="A195" t="str">
            <v>zxzj20191115000110</v>
          </cell>
          <cell r="B195" t="str">
            <v>中广核工程有限公司</v>
          </cell>
          <cell r="C195" t="str">
            <v>核电厂移动式应急柴油发电机组调试技术导则</v>
          </cell>
          <cell r="D195" t="str">
            <v>NB/T 20423-2017</v>
          </cell>
          <cell r="E195" t="str">
            <v>否</v>
          </cell>
          <cell r="F195">
            <v>0</v>
          </cell>
          <cell r="G195">
            <v>1</v>
          </cell>
          <cell r="H195" t="str">
            <v>无</v>
          </cell>
          <cell r="I195">
            <v>1</v>
          </cell>
          <cell r="J195">
            <v>100</v>
          </cell>
          <cell r="K195" t="str">
            <v>中广核工程有限公司</v>
          </cell>
          <cell r="L195">
            <v>0</v>
          </cell>
          <cell r="M195">
            <v>0</v>
          </cell>
        </row>
        <row r="195">
          <cell r="O195">
            <v>0</v>
          </cell>
          <cell r="P195">
            <v>0</v>
          </cell>
        </row>
        <row r="195">
          <cell r="R195">
            <v>0</v>
          </cell>
          <cell r="S195">
            <v>0</v>
          </cell>
        </row>
        <row r="195">
          <cell r="U195">
            <v>0</v>
          </cell>
          <cell r="V195">
            <v>0</v>
          </cell>
        </row>
        <row r="195">
          <cell r="X195">
            <v>0</v>
          </cell>
          <cell r="Y195">
            <v>0</v>
          </cell>
        </row>
        <row r="195">
          <cell r="AA195">
            <v>0</v>
          </cell>
          <cell r="AB195">
            <v>0</v>
          </cell>
        </row>
        <row r="195">
          <cell r="AD195">
            <v>0</v>
          </cell>
          <cell r="AE195">
            <v>0</v>
          </cell>
        </row>
        <row r="196">
          <cell r="A196" t="str">
            <v>zxzj20191106000012</v>
          </cell>
          <cell r="B196" t="str">
            <v>深圳市夏光时间技术有限公司</v>
          </cell>
          <cell r="C196" t="str">
            <v>继电保护光纤通道检验规程</v>
          </cell>
          <cell r="D196" t="str">
            <v>DL / T 1651 - 2016</v>
          </cell>
          <cell r="E196" t="str">
            <v>否</v>
          </cell>
          <cell r="F196">
            <v>0</v>
          </cell>
          <cell r="G196">
            <v>3</v>
          </cell>
          <cell r="H196" t="str">
            <v>无</v>
          </cell>
          <cell r="I196">
            <v>1</v>
          </cell>
          <cell r="J196">
            <v>100</v>
          </cell>
          <cell r="K196" t="str">
            <v>深圳市夏光时间技术有限公司</v>
          </cell>
          <cell r="L196">
            <v>0</v>
          </cell>
          <cell r="M196">
            <v>0</v>
          </cell>
        </row>
        <row r="196">
          <cell r="O196">
            <v>0</v>
          </cell>
          <cell r="P196">
            <v>0</v>
          </cell>
        </row>
        <row r="196">
          <cell r="R196">
            <v>0</v>
          </cell>
          <cell r="S196">
            <v>0</v>
          </cell>
        </row>
        <row r="196">
          <cell r="U196">
            <v>0</v>
          </cell>
          <cell r="V196">
            <v>0</v>
          </cell>
        </row>
        <row r="196">
          <cell r="X196">
            <v>0</v>
          </cell>
          <cell r="Y196">
            <v>0</v>
          </cell>
        </row>
        <row r="196">
          <cell r="AA196">
            <v>0</v>
          </cell>
          <cell r="AB196">
            <v>0</v>
          </cell>
        </row>
        <row r="196">
          <cell r="AD196">
            <v>0</v>
          </cell>
          <cell r="AE196">
            <v>0</v>
          </cell>
        </row>
        <row r="197">
          <cell r="A197" t="str">
            <v>zxzj20191113000124</v>
          </cell>
          <cell r="B197" t="str">
            <v>深圳市航天泰瑞捷电子有限公司</v>
          </cell>
          <cell r="C197" t="str">
            <v>电测量数据交换 DLMS/COSEM组件 第61部分：对象标识系统(OBIS)</v>
          </cell>
          <cell r="D197" t="str">
            <v>GB/T 17215.661-2018</v>
          </cell>
          <cell r="E197" t="str">
            <v>是</v>
          </cell>
          <cell r="F197">
            <v>12</v>
          </cell>
          <cell r="G197">
            <v>6</v>
          </cell>
          <cell r="H197" t="str">
            <v>有</v>
          </cell>
          <cell r="I197">
            <v>4</v>
          </cell>
          <cell r="J197">
            <v>55.55</v>
          </cell>
          <cell r="K197" t="str">
            <v>深圳市科陆电子科技股份有限公司</v>
          </cell>
          <cell r="L197">
            <v>6</v>
          </cell>
          <cell r="M197">
            <v>44.44</v>
          </cell>
          <cell r="N197" t="str">
            <v>深圳市航天泰瑞捷电子有限公司</v>
          </cell>
          <cell r="O197">
            <v>0</v>
          </cell>
          <cell r="P197">
            <v>0</v>
          </cell>
        </row>
        <row r="197">
          <cell r="R197">
            <v>0</v>
          </cell>
          <cell r="S197">
            <v>0</v>
          </cell>
        </row>
        <row r="197">
          <cell r="U197">
            <v>0</v>
          </cell>
          <cell r="V197">
            <v>0</v>
          </cell>
        </row>
        <row r="197">
          <cell r="X197">
            <v>0</v>
          </cell>
          <cell r="Y197">
            <v>0</v>
          </cell>
        </row>
        <row r="197">
          <cell r="AA197">
            <v>0</v>
          </cell>
          <cell r="AB197">
            <v>0</v>
          </cell>
        </row>
        <row r="197">
          <cell r="AD197">
            <v>0</v>
          </cell>
          <cell r="AE197">
            <v>0</v>
          </cell>
        </row>
        <row r="198">
          <cell r="A198" t="str">
            <v>zxzj20191116000144</v>
          </cell>
          <cell r="B198" t="str">
            <v>中广核工程有限公司</v>
          </cell>
          <cell r="C198" t="str">
            <v>压水堆核电厂蒸汽发生器二次侧水压试验技术规程</v>
          </cell>
          <cell r="D198" t="str">
            <v>NB/T 20441-2017</v>
          </cell>
          <cell r="E198" t="str">
            <v>否</v>
          </cell>
          <cell r="F198">
            <v>0</v>
          </cell>
          <cell r="G198">
            <v>1</v>
          </cell>
          <cell r="H198" t="str">
            <v>无</v>
          </cell>
          <cell r="I198">
            <v>1</v>
          </cell>
          <cell r="J198">
            <v>100</v>
          </cell>
          <cell r="K198" t="str">
            <v>中广核工程有限公司</v>
          </cell>
          <cell r="L198">
            <v>0</v>
          </cell>
          <cell r="M198">
            <v>0</v>
          </cell>
        </row>
        <row r="198">
          <cell r="O198">
            <v>0</v>
          </cell>
          <cell r="P198">
            <v>0</v>
          </cell>
        </row>
        <row r="198">
          <cell r="R198">
            <v>0</v>
          </cell>
          <cell r="S198">
            <v>0</v>
          </cell>
        </row>
        <row r="198">
          <cell r="U198">
            <v>0</v>
          </cell>
          <cell r="V198">
            <v>0</v>
          </cell>
        </row>
        <row r="198">
          <cell r="X198">
            <v>0</v>
          </cell>
          <cell r="Y198">
            <v>0</v>
          </cell>
        </row>
        <row r="198">
          <cell r="AA198">
            <v>0</v>
          </cell>
          <cell r="AB198">
            <v>0</v>
          </cell>
        </row>
        <row r="198">
          <cell r="AD198">
            <v>0</v>
          </cell>
          <cell r="AE198">
            <v>0</v>
          </cell>
        </row>
        <row r="199">
          <cell r="A199" t="str">
            <v>zxzj20191112000079</v>
          </cell>
          <cell r="B199" t="str">
            <v>深圳市标准技术研究院</v>
          </cell>
          <cell r="C199" t="str">
            <v>半导体器件 机械和气候试验方法</v>
          </cell>
          <cell r="D199" t="str">
            <v>标准编号	GB/T 4937-2018</v>
          </cell>
          <cell r="E199" t="str">
            <v>是</v>
          </cell>
          <cell r="F199">
            <v>44</v>
          </cell>
          <cell r="G199">
            <v>2</v>
          </cell>
          <cell r="H199" t="str">
            <v>无</v>
          </cell>
          <cell r="I199">
            <v>2</v>
          </cell>
          <cell r="J199">
            <v>100</v>
          </cell>
          <cell r="K199" t="str">
            <v>深圳市标准技术研究院</v>
          </cell>
          <cell r="L199">
            <v>0</v>
          </cell>
          <cell r="M199">
            <v>0</v>
          </cell>
        </row>
        <row r="199">
          <cell r="O199">
            <v>0</v>
          </cell>
          <cell r="P199">
            <v>0</v>
          </cell>
        </row>
        <row r="199">
          <cell r="R199">
            <v>0</v>
          </cell>
          <cell r="S199">
            <v>0</v>
          </cell>
        </row>
        <row r="199">
          <cell r="U199">
            <v>0</v>
          </cell>
          <cell r="V199">
            <v>0</v>
          </cell>
        </row>
        <row r="199">
          <cell r="X199">
            <v>0</v>
          </cell>
          <cell r="Y199">
            <v>0</v>
          </cell>
        </row>
        <row r="199">
          <cell r="AA199">
            <v>0</v>
          </cell>
          <cell r="AB199">
            <v>0</v>
          </cell>
        </row>
        <row r="199">
          <cell r="AD199">
            <v>0</v>
          </cell>
          <cell r="AE199">
            <v>0</v>
          </cell>
        </row>
        <row r="200">
          <cell r="A200" t="str">
            <v>zxzj20191116000113</v>
          </cell>
          <cell r="B200" t="str">
            <v>深圳市注成科技股份有限公司</v>
          </cell>
          <cell r="C200" t="str">
            <v>硬质合金制品的涂层金相检测方法</v>
          </cell>
          <cell r="D200" t="str">
            <v>GB/T 36591-2018</v>
          </cell>
          <cell r="E200" t="str">
            <v>否</v>
          </cell>
          <cell r="F200">
            <v>0</v>
          </cell>
          <cell r="G200">
            <v>3</v>
          </cell>
          <cell r="H200" t="str">
            <v>无</v>
          </cell>
          <cell r="I200">
            <v>3</v>
          </cell>
          <cell r="J200">
            <v>100</v>
          </cell>
          <cell r="K200" t="str">
            <v>深圳市注成科技股份有限公司</v>
          </cell>
          <cell r="L200">
            <v>0</v>
          </cell>
          <cell r="M200">
            <v>0</v>
          </cell>
        </row>
        <row r="200">
          <cell r="O200">
            <v>0</v>
          </cell>
          <cell r="P200">
            <v>0</v>
          </cell>
        </row>
        <row r="200">
          <cell r="R200">
            <v>0</v>
          </cell>
          <cell r="S200">
            <v>0</v>
          </cell>
        </row>
        <row r="200">
          <cell r="U200">
            <v>0</v>
          </cell>
          <cell r="V200">
            <v>0</v>
          </cell>
        </row>
        <row r="200">
          <cell r="X200">
            <v>0</v>
          </cell>
          <cell r="Y200">
            <v>0</v>
          </cell>
        </row>
        <row r="200">
          <cell r="AA200">
            <v>0</v>
          </cell>
          <cell r="AB200">
            <v>0</v>
          </cell>
        </row>
        <row r="200">
          <cell r="AD200">
            <v>0</v>
          </cell>
          <cell r="AE200">
            <v>0</v>
          </cell>
        </row>
        <row r="201">
          <cell r="A201" t="str">
            <v>zxzj20191113000066</v>
          </cell>
          <cell r="B201" t="str">
            <v>深圳市中安测标准技术有限公司</v>
          </cell>
          <cell r="C201" t="str">
            <v>动态人脸识别系统前端建设规范</v>
          </cell>
          <cell r="D201" t="str">
            <v>SZDB/Z 316-2018</v>
          </cell>
          <cell r="E201" t="str">
            <v>否</v>
          </cell>
          <cell r="F201">
            <v>0</v>
          </cell>
          <cell r="G201">
            <v>1</v>
          </cell>
          <cell r="H201" t="str">
            <v>有</v>
          </cell>
          <cell r="I201">
            <v>1</v>
          </cell>
          <cell r="J201">
            <v>100</v>
          </cell>
          <cell r="K201" t="str">
            <v>深圳市中安测标准技术有限公司</v>
          </cell>
          <cell r="L201">
            <v>2</v>
          </cell>
          <cell r="M201">
            <v>0</v>
          </cell>
          <cell r="N201" t="str">
            <v>深圳云天励飞技术有限公司</v>
          </cell>
          <cell r="O201">
            <v>3</v>
          </cell>
          <cell r="P201">
            <v>0</v>
          </cell>
          <cell r="Q201" t="str">
            <v>深圳市星火电子工程公司</v>
          </cell>
          <cell r="R201">
            <v>4</v>
          </cell>
          <cell r="S201">
            <v>0</v>
          </cell>
          <cell r="T201" t="str">
            <v>华为技术有限公司</v>
          </cell>
          <cell r="U201">
            <v>7</v>
          </cell>
          <cell r="V201">
            <v>0</v>
          </cell>
          <cell r="W201" t="str">
            <v>深圳市商汤科技有限公司</v>
          </cell>
          <cell r="X201">
            <v>0</v>
          </cell>
          <cell r="Y201">
            <v>0</v>
          </cell>
        </row>
        <row r="201">
          <cell r="AA201">
            <v>0</v>
          </cell>
          <cell r="AB201">
            <v>0</v>
          </cell>
        </row>
        <row r="201">
          <cell r="AD201">
            <v>0</v>
          </cell>
          <cell r="AE201">
            <v>0</v>
          </cell>
        </row>
        <row r="202">
          <cell r="A202" t="str">
            <v>zxzj20191117000013</v>
          </cell>
          <cell r="B202" t="str">
            <v>深圳市正德智控股份有限公司</v>
          </cell>
          <cell r="C202" t="str">
            <v>电动机用电磁制动器通用技术条件</v>
          </cell>
          <cell r="D202" t="str">
            <v>GB/T 34114-2017</v>
          </cell>
          <cell r="E202" t="str">
            <v>否</v>
          </cell>
          <cell r="F202">
            <v>0</v>
          </cell>
          <cell r="G202">
            <v>5</v>
          </cell>
          <cell r="H202" t="str">
            <v>无</v>
          </cell>
          <cell r="I202">
            <v>5</v>
          </cell>
          <cell r="J202">
            <v>100</v>
          </cell>
          <cell r="K202" t="str">
            <v>深圳市正德智控股份有限公司</v>
          </cell>
          <cell r="L202">
            <v>0</v>
          </cell>
          <cell r="M202">
            <v>0</v>
          </cell>
        </row>
        <row r="202">
          <cell r="O202">
            <v>0</v>
          </cell>
          <cell r="P202">
            <v>0</v>
          </cell>
        </row>
        <row r="202">
          <cell r="R202">
            <v>0</v>
          </cell>
          <cell r="S202">
            <v>0</v>
          </cell>
        </row>
        <row r="202">
          <cell r="U202">
            <v>0</v>
          </cell>
          <cell r="V202">
            <v>0</v>
          </cell>
        </row>
        <row r="202">
          <cell r="X202">
            <v>0</v>
          </cell>
          <cell r="Y202">
            <v>0</v>
          </cell>
        </row>
        <row r="202">
          <cell r="AA202">
            <v>0</v>
          </cell>
          <cell r="AB202">
            <v>0</v>
          </cell>
        </row>
        <row r="202">
          <cell r="AD202">
            <v>0</v>
          </cell>
          <cell r="AE202">
            <v>0</v>
          </cell>
        </row>
        <row r="203">
          <cell r="A203" t="str">
            <v>zxzj20191116000128</v>
          </cell>
          <cell r="B203" t="str">
            <v>深圳市注成科技股份有限公司</v>
          </cell>
          <cell r="C203" t="str">
            <v>硬质合金超声检测方法</v>
          </cell>
          <cell r="D203" t="str">
            <v>GB/T 36594-2018</v>
          </cell>
          <cell r="E203" t="str">
            <v>否</v>
          </cell>
          <cell r="F203">
            <v>0</v>
          </cell>
          <cell r="G203">
            <v>3</v>
          </cell>
          <cell r="H203" t="str">
            <v>无</v>
          </cell>
          <cell r="I203">
            <v>3</v>
          </cell>
          <cell r="J203">
            <v>100</v>
          </cell>
          <cell r="K203" t="str">
            <v>深圳市注成科技股份有限公司</v>
          </cell>
          <cell r="L203">
            <v>0</v>
          </cell>
          <cell r="M203">
            <v>0</v>
          </cell>
        </row>
        <row r="203">
          <cell r="O203">
            <v>0</v>
          </cell>
          <cell r="P203">
            <v>0</v>
          </cell>
        </row>
        <row r="203">
          <cell r="R203">
            <v>0</v>
          </cell>
          <cell r="S203">
            <v>0</v>
          </cell>
        </row>
        <row r="203">
          <cell r="U203">
            <v>0</v>
          </cell>
          <cell r="V203">
            <v>0</v>
          </cell>
        </row>
        <row r="203">
          <cell r="X203">
            <v>0</v>
          </cell>
          <cell r="Y203">
            <v>0</v>
          </cell>
        </row>
        <row r="203">
          <cell r="AA203">
            <v>0</v>
          </cell>
          <cell r="AB203">
            <v>0</v>
          </cell>
        </row>
        <row r="203">
          <cell r="AD203">
            <v>0</v>
          </cell>
          <cell r="AE203">
            <v>0</v>
          </cell>
        </row>
        <row r="204">
          <cell r="A204" t="str">
            <v>zxzj20191113000059</v>
          </cell>
          <cell r="B204" t="str">
            <v>大族激光科技产业集团股份有限公司</v>
          </cell>
          <cell r="C204" t="str">
            <v>激光产品的安全 第5部分：生产者关于GB7247.1的检查清单</v>
          </cell>
          <cell r="D204" t="str">
            <v>GB/T 7247.5-2017</v>
          </cell>
          <cell r="E204" t="str">
            <v>是</v>
          </cell>
          <cell r="F204">
            <v>8</v>
          </cell>
          <cell r="G204">
            <v>2</v>
          </cell>
          <cell r="H204" t="str">
            <v>无</v>
          </cell>
          <cell r="I204">
            <v>2</v>
          </cell>
          <cell r="J204">
            <v>100</v>
          </cell>
          <cell r="K204" t="str">
            <v>大族激光科技产业集团股份有限公司</v>
          </cell>
          <cell r="L204">
            <v>0</v>
          </cell>
          <cell r="M204">
            <v>0</v>
          </cell>
        </row>
        <row r="204">
          <cell r="O204">
            <v>0</v>
          </cell>
          <cell r="P204">
            <v>0</v>
          </cell>
        </row>
        <row r="204">
          <cell r="R204">
            <v>0</v>
          </cell>
          <cell r="S204">
            <v>0</v>
          </cell>
        </row>
        <row r="204">
          <cell r="U204">
            <v>0</v>
          </cell>
          <cell r="V204">
            <v>0</v>
          </cell>
        </row>
        <row r="204">
          <cell r="X204">
            <v>0</v>
          </cell>
          <cell r="Y204">
            <v>0</v>
          </cell>
        </row>
        <row r="204">
          <cell r="AA204">
            <v>0</v>
          </cell>
          <cell r="AB204">
            <v>0</v>
          </cell>
        </row>
        <row r="204">
          <cell r="AD204">
            <v>0</v>
          </cell>
          <cell r="AE204">
            <v>0</v>
          </cell>
        </row>
        <row r="205">
          <cell r="A205" t="str">
            <v>zxzj20191115000181</v>
          </cell>
          <cell r="B205" t="str">
            <v>深圳市计算机用户协会</v>
          </cell>
          <cell r="C205" t="str">
            <v>可穿戴智能手环通用技术要求</v>
          </cell>
          <cell r="D205" t="str">
            <v>SZDB/Z 272-2017</v>
          </cell>
          <cell r="E205" t="str">
            <v>否</v>
          </cell>
          <cell r="F205">
            <v>0</v>
          </cell>
          <cell r="G205">
            <v>3</v>
          </cell>
          <cell r="H205" t="str">
            <v>有</v>
          </cell>
          <cell r="I205">
            <v>1</v>
          </cell>
          <cell r="J205">
            <v>0</v>
          </cell>
          <cell r="K205" t="str">
            <v>深圳立欧实业有限公司</v>
          </cell>
          <cell r="L205">
            <v>2</v>
          </cell>
          <cell r="M205">
            <v>0</v>
          </cell>
          <cell r="N205" t="str">
            <v>深圳市急救中心</v>
          </cell>
          <cell r="O205">
            <v>3</v>
          </cell>
          <cell r="P205">
            <v>100</v>
          </cell>
          <cell r="Q205" t="str">
            <v>深圳市计算机用户协会</v>
          </cell>
          <cell r="R205">
            <v>0</v>
          </cell>
          <cell r="S205">
            <v>0</v>
          </cell>
        </row>
        <row r="205">
          <cell r="U205">
            <v>0</v>
          </cell>
          <cell r="V205">
            <v>0</v>
          </cell>
        </row>
        <row r="205">
          <cell r="X205">
            <v>0</v>
          </cell>
          <cell r="Y205">
            <v>0</v>
          </cell>
        </row>
        <row r="205">
          <cell r="AA205">
            <v>0</v>
          </cell>
          <cell r="AB205">
            <v>0</v>
          </cell>
        </row>
        <row r="205">
          <cell r="AD205">
            <v>0</v>
          </cell>
          <cell r="AE205">
            <v>0</v>
          </cell>
        </row>
        <row r="206">
          <cell r="A206" t="str">
            <v>zxzj20191116000137</v>
          </cell>
          <cell r="B206" t="str">
            <v>深圳准诺检测有限公司</v>
          </cell>
          <cell r="C206" t="str">
            <v>工业四氯化锆</v>
          </cell>
          <cell r="D206" t="str">
            <v>HG/T 5355-2018</v>
          </cell>
          <cell r="E206" t="str">
            <v>否</v>
          </cell>
          <cell r="F206">
            <v>0</v>
          </cell>
          <cell r="G206">
            <v>2</v>
          </cell>
          <cell r="H206" t="str">
            <v>有</v>
          </cell>
          <cell r="I206">
            <v>2</v>
          </cell>
          <cell r="J206">
            <v>67</v>
          </cell>
          <cell r="K206" t="str">
            <v>深圳准诺检测有限公司</v>
          </cell>
          <cell r="L206">
            <v>4</v>
          </cell>
          <cell r="M206">
            <v>33</v>
          </cell>
          <cell r="N206" t="str">
            <v>深圳市中润水工业技术发展有限公司</v>
          </cell>
          <cell r="O206">
            <v>0</v>
          </cell>
          <cell r="P206">
            <v>0</v>
          </cell>
        </row>
        <row r="206">
          <cell r="R206">
            <v>0</v>
          </cell>
          <cell r="S206">
            <v>0</v>
          </cell>
        </row>
        <row r="206">
          <cell r="U206">
            <v>0</v>
          </cell>
          <cell r="V206">
            <v>0</v>
          </cell>
        </row>
        <row r="206">
          <cell r="X206">
            <v>0</v>
          </cell>
          <cell r="Y206">
            <v>0</v>
          </cell>
        </row>
        <row r="206">
          <cell r="AA206">
            <v>0</v>
          </cell>
          <cell r="AB206">
            <v>0</v>
          </cell>
        </row>
        <row r="206">
          <cell r="AD206">
            <v>0</v>
          </cell>
          <cell r="AE206">
            <v>0</v>
          </cell>
        </row>
        <row r="207">
          <cell r="A207" t="str">
            <v>zxzj20191112000049</v>
          </cell>
          <cell r="B207" t="str">
            <v>深圳市检验检疫科学研究院</v>
          </cell>
          <cell r="C207" t="str">
            <v>物联网家电一致性测试规范</v>
          </cell>
          <cell r="D207" t="str">
            <v>GB/T 36427-2018</v>
          </cell>
          <cell r="E207" t="str">
            <v>否</v>
          </cell>
          <cell r="F207">
            <v>0</v>
          </cell>
          <cell r="G207">
            <v>6</v>
          </cell>
          <cell r="H207" t="str">
            <v>无</v>
          </cell>
          <cell r="I207">
            <v>6</v>
          </cell>
          <cell r="J207">
            <v>100</v>
          </cell>
          <cell r="K207" t="str">
            <v>深圳市检验检疫科学研究院</v>
          </cell>
          <cell r="L207">
            <v>0</v>
          </cell>
          <cell r="M207">
            <v>0</v>
          </cell>
        </row>
        <row r="207">
          <cell r="O207">
            <v>0</v>
          </cell>
          <cell r="P207">
            <v>0</v>
          </cell>
        </row>
        <row r="207">
          <cell r="R207">
            <v>0</v>
          </cell>
          <cell r="S207">
            <v>0</v>
          </cell>
        </row>
        <row r="207">
          <cell r="U207">
            <v>0</v>
          </cell>
          <cell r="V207">
            <v>0</v>
          </cell>
        </row>
        <row r="207">
          <cell r="X207">
            <v>0</v>
          </cell>
          <cell r="Y207">
            <v>0</v>
          </cell>
        </row>
        <row r="207">
          <cell r="AA207">
            <v>0</v>
          </cell>
          <cell r="AB207">
            <v>0</v>
          </cell>
        </row>
        <row r="207">
          <cell r="AD207">
            <v>0</v>
          </cell>
          <cell r="AE207">
            <v>0</v>
          </cell>
        </row>
        <row r="208">
          <cell r="A208" t="str">
            <v>zxzj20191114000038</v>
          </cell>
          <cell r="B208" t="str">
            <v>深圳中航技术检测所有限公司</v>
          </cell>
          <cell r="C208" t="str">
            <v>压铸模 零件 第10部分：推板导套</v>
          </cell>
          <cell r="D208" t="str">
            <v>GB/T 4678.10-2017</v>
          </cell>
          <cell r="E208" t="str">
            <v>是</v>
          </cell>
          <cell r="F208">
            <v>19</v>
          </cell>
          <cell r="G208">
            <v>5</v>
          </cell>
          <cell r="H208" t="str">
            <v>无</v>
          </cell>
          <cell r="I208">
            <v>5</v>
          </cell>
          <cell r="J208">
            <v>100</v>
          </cell>
          <cell r="K208" t="str">
            <v>深圳中航技术检测所有限公司</v>
          </cell>
          <cell r="L208">
            <v>0</v>
          </cell>
          <cell r="M208">
            <v>0</v>
          </cell>
        </row>
        <row r="208">
          <cell r="O208">
            <v>0</v>
          </cell>
          <cell r="P208">
            <v>0</v>
          </cell>
        </row>
        <row r="208">
          <cell r="R208">
            <v>0</v>
          </cell>
          <cell r="S208">
            <v>0</v>
          </cell>
        </row>
        <row r="208">
          <cell r="U208">
            <v>0</v>
          </cell>
          <cell r="V208">
            <v>0</v>
          </cell>
        </row>
        <row r="208">
          <cell r="X208">
            <v>0</v>
          </cell>
          <cell r="Y208">
            <v>0</v>
          </cell>
        </row>
        <row r="208">
          <cell r="AA208">
            <v>0</v>
          </cell>
          <cell r="AB208">
            <v>0</v>
          </cell>
        </row>
        <row r="208">
          <cell r="AD208">
            <v>0</v>
          </cell>
          <cell r="AE208">
            <v>0</v>
          </cell>
        </row>
        <row r="209">
          <cell r="A209" t="str">
            <v>zxzj20191116000050</v>
          </cell>
          <cell r="B209" t="str">
            <v>深圳爱酷智能科技有限公司</v>
          </cell>
          <cell r="C209" t="str">
            <v>信息技术 生物特征样本质量 第5部分：人脸图像数据</v>
          </cell>
          <cell r="D209" t="str">
            <v>GB/T 33767.5-2018</v>
          </cell>
          <cell r="E209" t="str">
            <v>是</v>
          </cell>
          <cell r="F209">
            <v>4</v>
          </cell>
          <cell r="G209">
            <v>6</v>
          </cell>
          <cell r="H209" t="str">
            <v>有</v>
          </cell>
          <cell r="I209">
            <v>6</v>
          </cell>
          <cell r="J209">
            <v>100</v>
          </cell>
          <cell r="K209" t="str">
            <v>深圳爱酷智能科技有限公司</v>
          </cell>
          <cell r="L209">
            <v>0</v>
          </cell>
          <cell r="M209">
            <v>0</v>
          </cell>
        </row>
        <row r="209">
          <cell r="O209">
            <v>0</v>
          </cell>
          <cell r="P209">
            <v>0</v>
          </cell>
        </row>
        <row r="209">
          <cell r="R209">
            <v>0</v>
          </cell>
          <cell r="S209">
            <v>0</v>
          </cell>
        </row>
        <row r="209">
          <cell r="U209">
            <v>0</v>
          </cell>
          <cell r="V209">
            <v>0</v>
          </cell>
        </row>
        <row r="209">
          <cell r="X209">
            <v>0</v>
          </cell>
          <cell r="Y209">
            <v>0</v>
          </cell>
        </row>
        <row r="209">
          <cell r="AA209">
            <v>0</v>
          </cell>
          <cell r="AB209">
            <v>0</v>
          </cell>
        </row>
        <row r="209">
          <cell r="AD209">
            <v>0</v>
          </cell>
          <cell r="AE209">
            <v>0</v>
          </cell>
        </row>
        <row r="210">
          <cell r="A210" t="str">
            <v>zxzj20191116000103</v>
          </cell>
          <cell r="B210" t="str">
            <v>深圳市中电电力技术股份有限公司</v>
          </cell>
          <cell r="C210" t="str">
            <v>电能质量评估技术导则 电压波动和闪变</v>
          </cell>
          <cell r="D210" t="str">
            <v>DL/T 1724-2017</v>
          </cell>
          <cell r="E210" t="str">
            <v>否</v>
          </cell>
          <cell r="F210">
            <v>0</v>
          </cell>
          <cell r="G210">
            <v>6</v>
          </cell>
          <cell r="H210" t="str">
            <v>无</v>
          </cell>
          <cell r="I210">
            <v>6</v>
          </cell>
          <cell r="J210">
            <v>100</v>
          </cell>
          <cell r="K210" t="str">
            <v>深圳市中电电力技术股份有限公司</v>
          </cell>
          <cell r="L210">
            <v>0</v>
          </cell>
          <cell r="M210">
            <v>0</v>
          </cell>
        </row>
        <row r="210">
          <cell r="O210">
            <v>0</v>
          </cell>
          <cell r="P210">
            <v>0</v>
          </cell>
        </row>
        <row r="210">
          <cell r="R210">
            <v>0</v>
          </cell>
          <cell r="S210">
            <v>0</v>
          </cell>
        </row>
        <row r="210">
          <cell r="U210">
            <v>0</v>
          </cell>
          <cell r="V210">
            <v>0</v>
          </cell>
        </row>
        <row r="210">
          <cell r="X210">
            <v>0</v>
          </cell>
          <cell r="Y210">
            <v>0</v>
          </cell>
        </row>
        <row r="210">
          <cell r="AA210">
            <v>0</v>
          </cell>
          <cell r="AB210">
            <v>0</v>
          </cell>
        </row>
        <row r="210">
          <cell r="AD210">
            <v>0</v>
          </cell>
          <cell r="AE210">
            <v>0</v>
          </cell>
        </row>
        <row r="211">
          <cell r="A211" t="str">
            <v>zxzj20191116000045</v>
          </cell>
          <cell r="B211" t="str">
            <v>深圳市中润水工业技术发展有限公司</v>
          </cell>
          <cell r="C211" t="str">
            <v>磷尾矿处理处置技术规范</v>
          </cell>
          <cell r="D211" t="str">
            <v>GB/T 38104-2019</v>
          </cell>
          <cell r="E211" t="str">
            <v>否</v>
          </cell>
          <cell r="F211">
            <v>0</v>
          </cell>
          <cell r="G211">
            <v>5</v>
          </cell>
          <cell r="H211" t="str">
            <v>无</v>
          </cell>
          <cell r="I211">
            <v>5</v>
          </cell>
          <cell r="J211">
            <v>100</v>
          </cell>
          <cell r="K211" t="str">
            <v>深圳市中润水工业技术发展有限公司</v>
          </cell>
          <cell r="L211">
            <v>0</v>
          </cell>
          <cell r="M211">
            <v>0</v>
          </cell>
        </row>
        <row r="211">
          <cell r="O211">
            <v>0</v>
          </cell>
          <cell r="P211">
            <v>0</v>
          </cell>
        </row>
        <row r="211">
          <cell r="R211">
            <v>0</v>
          </cell>
          <cell r="S211">
            <v>0</v>
          </cell>
        </row>
        <row r="211">
          <cell r="U211">
            <v>0</v>
          </cell>
          <cell r="V211">
            <v>0</v>
          </cell>
        </row>
        <row r="211">
          <cell r="X211">
            <v>0</v>
          </cell>
          <cell r="Y211">
            <v>0</v>
          </cell>
        </row>
        <row r="211">
          <cell r="AA211">
            <v>0</v>
          </cell>
          <cell r="AB211">
            <v>0</v>
          </cell>
        </row>
        <row r="211">
          <cell r="AD211">
            <v>0</v>
          </cell>
          <cell r="AE211">
            <v>0</v>
          </cell>
        </row>
        <row r="212">
          <cell r="A212" t="str">
            <v>zxzj20191113000044</v>
          </cell>
          <cell r="B212" t="str">
            <v>中电建生态环境集团有限公司</v>
          </cell>
          <cell r="C212" t="str">
            <v>河湖污泥处理厂产出物处置技术规范</v>
          </cell>
          <cell r="D212" t="str">
            <v>SZDB/Z 236-2017</v>
          </cell>
          <cell r="E212" t="str">
            <v>否</v>
          </cell>
          <cell r="F212">
            <v>0</v>
          </cell>
          <cell r="G212">
            <v>1</v>
          </cell>
          <cell r="H212" t="str">
            <v>有</v>
          </cell>
          <cell r="I212">
            <v>1</v>
          </cell>
          <cell r="J212">
            <v>90</v>
          </cell>
          <cell r="K212" t="str">
            <v>中电建生态环境集团有限公司</v>
          </cell>
          <cell r="L212">
            <v>3</v>
          </cell>
          <cell r="M212">
            <v>10</v>
          </cell>
          <cell r="N212" t="str">
            <v>深圳市水务规划设计院股份有限公司</v>
          </cell>
          <cell r="O212">
            <v>0</v>
          </cell>
          <cell r="P212">
            <v>0</v>
          </cell>
        </row>
        <row r="212">
          <cell r="R212">
            <v>0</v>
          </cell>
          <cell r="S212">
            <v>0</v>
          </cell>
        </row>
        <row r="212">
          <cell r="U212">
            <v>0</v>
          </cell>
          <cell r="V212">
            <v>0</v>
          </cell>
        </row>
        <row r="212">
          <cell r="X212">
            <v>0</v>
          </cell>
          <cell r="Y212">
            <v>0</v>
          </cell>
        </row>
        <row r="212">
          <cell r="AA212">
            <v>0</v>
          </cell>
          <cell r="AB212">
            <v>0</v>
          </cell>
        </row>
        <row r="212">
          <cell r="AD212">
            <v>0</v>
          </cell>
          <cell r="AE212">
            <v>0</v>
          </cell>
        </row>
        <row r="213">
          <cell r="A213" t="str">
            <v>zxzj20191111000039</v>
          </cell>
          <cell r="B213" t="str">
            <v>深圳市安车检测股份有限公司</v>
          </cell>
          <cell r="C213" t="str">
            <v>汽车防抱制动系统(ABS)性能检测方法</v>
          </cell>
          <cell r="D213" t="str">
            <v>GB/T 36987-2018</v>
          </cell>
          <cell r="E213" t="str">
            <v>否</v>
          </cell>
          <cell r="F213">
            <v>0</v>
          </cell>
          <cell r="G213">
            <v>7</v>
          </cell>
          <cell r="H213" t="str">
            <v>无</v>
          </cell>
          <cell r="I213">
            <v>7</v>
          </cell>
          <cell r="J213">
            <v>100</v>
          </cell>
          <cell r="K213" t="str">
            <v>深圳市安车检测股份有限公司</v>
          </cell>
          <cell r="L213">
            <v>0</v>
          </cell>
          <cell r="M213">
            <v>0</v>
          </cell>
        </row>
        <row r="213">
          <cell r="O213">
            <v>0</v>
          </cell>
          <cell r="P213">
            <v>0</v>
          </cell>
        </row>
        <row r="213">
          <cell r="R213">
            <v>0</v>
          </cell>
          <cell r="S213">
            <v>0</v>
          </cell>
        </row>
        <row r="213">
          <cell r="U213">
            <v>0</v>
          </cell>
          <cell r="V213">
            <v>0</v>
          </cell>
        </row>
        <row r="213">
          <cell r="X213">
            <v>0</v>
          </cell>
          <cell r="Y213">
            <v>0</v>
          </cell>
        </row>
        <row r="213">
          <cell r="AA213">
            <v>0</v>
          </cell>
          <cell r="AB213">
            <v>0</v>
          </cell>
        </row>
        <row r="213">
          <cell r="AD213">
            <v>0</v>
          </cell>
          <cell r="AE213">
            <v>0</v>
          </cell>
        </row>
        <row r="214">
          <cell r="A214" t="str">
            <v>zxzj20191115000236</v>
          </cell>
          <cell r="B214" t="str">
            <v>深圳市腾讯计算机系统有限公司</v>
          </cell>
          <cell r="C214" t="str">
            <v>实时上行链路流框架指南</v>
          </cell>
          <cell r="D214" t="str">
            <v>TR 26.939</v>
          </cell>
          <cell r="E214" t="str">
            <v>否</v>
          </cell>
          <cell r="F214">
            <v>0</v>
          </cell>
          <cell r="G214">
            <v>4</v>
          </cell>
          <cell r="H214" t="str">
            <v>有</v>
          </cell>
          <cell r="I214">
            <v>4</v>
          </cell>
          <cell r="J214">
            <v>100</v>
          </cell>
          <cell r="K214" t="str">
            <v>深圳市腾讯计算机系统有限公司</v>
          </cell>
          <cell r="L214">
            <v>1</v>
          </cell>
          <cell r="M214">
            <v>0</v>
          </cell>
          <cell r="N214" t="str">
            <v>华为技术有限公司</v>
          </cell>
          <cell r="O214">
            <v>5</v>
          </cell>
          <cell r="P214">
            <v>0</v>
          </cell>
          <cell r="Q214" t="str">
            <v>中兴通讯股份有限公司</v>
          </cell>
          <cell r="R214">
            <v>0</v>
          </cell>
          <cell r="S214">
            <v>0</v>
          </cell>
        </row>
        <row r="214">
          <cell r="U214">
            <v>0</v>
          </cell>
          <cell r="V214">
            <v>0</v>
          </cell>
        </row>
        <row r="214">
          <cell r="X214">
            <v>0</v>
          </cell>
          <cell r="Y214">
            <v>0</v>
          </cell>
        </row>
        <row r="214">
          <cell r="AA214">
            <v>0</v>
          </cell>
          <cell r="AB214">
            <v>0</v>
          </cell>
        </row>
        <row r="214">
          <cell r="AD214">
            <v>0</v>
          </cell>
          <cell r="AE214">
            <v>0</v>
          </cell>
        </row>
        <row r="215">
          <cell r="A215" t="str">
            <v>zxzj20191113000098</v>
          </cell>
          <cell r="B215" t="str">
            <v>深圳市航天泰瑞捷电子有限公司</v>
          </cell>
          <cell r="C215" t="str">
            <v>电测量数据交换 DLMS/COSEM组件 第10部分：智能测量标准化框架</v>
          </cell>
          <cell r="D215" t="str">
            <v>GB/T 17215.610-2018</v>
          </cell>
          <cell r="E215" t="str">
            <v>是</v>
          </cell>
          <cell r="F215">
            <v>12</v>
          </cell>
          <cell r="G215">
            <v>4</v>
          </cell>
          <cell r="H215" t="str">
            <v>有</v>
          </cell>
          <cell r="I215">
            <v>2</v>
          </cell>
          <cell r="J215">
            <v>66.66</v>
          </cell>
          <cell r="K215" t="str">
            <v>深圳市科陆电子科技股份有限公司</v>
          </cell>
          <cell r="L215">
            <v>4</v>
          </cell>
          <cell r="M215">
            <v>33.33</v>
          </cell>
          <cell r="N215" t="str">
            <v>深圳市航天泰瑞捷电子有限公司</v>
          </cell>
          <cell r="O215">
            <v>0</v>
          </cell>
          <cell r="P215">
            <v>0</v>
          </cell>
        </row>
        <row r="215">
          <cell r="R215">
            <v>0</v>
          </cell>
          <cell r="S215">
            <v>0</v>
          </cell>
        </row>
        <row r="215">
          <cell r="U215">
            <v>0</v>
          </cell>
          <cell r="V215">
            <v>0</v>
          </cell>
        </row>
        <row r="215">
          <cell r="X215">
            <v>0</v>
          </cell>
          <cell r="Y215">
            <v>0</v>
          </cell>
        </row>
        <row r="215">
          <cell r="AA215">
            <v>0</v>
          </cell>
          <cell r="AB215">
            <v>0</v>
          </cell>
        </row>
        <row r="215">
          <cell r="AD215">
            <v>0</v>
          </cell>
          <cell r="AE215">
            <v>0</v>
          </cell>
        </row>
        <row r="216">
          <cell r="A216" t="str">
            <v>zxzj20191115000233</v>
          </cell>
          <cell r="B216" t="str">
            <v>深圳市赢合科技股份有限公司</v>
          </cell>
          <cell r="C216" t="str">
            <v>系统与软件工程 系统与软件质量要求和评价 (SQuaRE)第40部分：评价过程</v>
          </cell>
          <cell r="D216" t="str">
            <v>GB/T 25000.40-2018</v>
          </cell>
          <cell r="E216" t="str">
            <v>是</v>
          </cell>
          <cell r="F216">
            <v>21</v>
          </cell>
          <cell r="G216">
            <v>3</v>
          </cell>
          <cell r="H216" t="str">
            <v>无</v>
          </cell>
          <cell r="I216">
            <v>3</v>
          </cell>
          <cell r="J216">
            <v>100</v>
          </cell>
          <cell r="K216" t="str">
            <v>深圳市赢合科技股份有限公司</v>
          </cell>
          <cell r="L216">
            <v>0</v>
          </cell>
          <cell r="M216">
            <v>0</v>
          </cell>
        </row>
        <row r="216">
          <cell r="O216">
            <v>0</v>
          </cell>
          <cell r="P216">
            <v>0</v>
          </cell>
        </row>
        <row r="216">
          <cell r="R216">
            <v>0</v>
          </cell>
          <cell r="S216">
            <v>0</v>
          </cell>
        </row>
        <row r="216">
          <cell r="U216">
            <v>0</v>
          </cell>
          <cell r="V216">
            <v>0</v>
          </cell>
        </row>
        <row r="216">
          <cell r="X216">
            <v>0</v>
          </cell>
          <cell r="Y216">
            <v>0</v>
          </cell>
        </row>
        <row r="216">
          <cell r="AA216">
            <v>0</v>
          </cell>
          <cell r="AB216">
            <v>0</v>
          </cell>
        </row>
        <row r="216">
          <cell r="AD216">
            <v>0</v>
          </cell>
          <cell r="AE216">
            <v>0</v>
          </cell>
        </row>
        <row r="217">
          <cell r="A217" t="str">
            <v>zxzj20191115000141</v>
          </cell>
          <cell r="B217" t="str">
            <v>深圳劲嘉集团股份有限公司</v>
          </cell>
          <cell r="C217" t="str">
            <v>纸包装凹版印刷过程质量控制及检验方法</v>
          </cell>
          <cell r="D217" t="str">
            <v>GB/T 36059-2018</v>
          </cell>
          <cell r="E217" t="str">
            <v>否</v>
          </cell>
          <cell r="F217">
            <v>0</v>
          </cell>
          <cell r="G217">
            <v>4</v>
          </cell>
          <cell r="H217" t="str">
            <v>无</v>
          </cell>
          <cell r="I217">
            <v>4</v>
          </cell>
          <cell r="J217">
            <v>100</v>
          </cell>
          <cell r="K217" t="str">
            <v>深圳劲嘉集团股份有限公司</v>
          </cell>
          <cell r="L217">
            <v>0</v>
          </cell>
          <cell r="M217">
            <v>0</v>
          </cell>
        </row>
        <row r="217">
          <cell r="O217">
            <v>0</v>
          </cell>
          <cell r="P217">
            <v>0</v>
          </cell>
        </row>
        <row r="217">
          <cell r="R217">
            <v>0</v>
          </cell>
          <cell r="S217">
            <v>0</v>
          </cell>
        </row>
        <row r="217">
          <cell r="U217">
            <v>0</v>
          </cell>
          <cell r="V217">
            <v>0</v>
          </cell>
        </row>
        <row r="217">
          <cell r="X217">
            <v>0</v>
          </cell>
          <cell r="Y217">
            <v>0</v>
          </cell>
        </row>
        <row r="217">
          <cell r="AA217">
            <v>0</v>
          </cell>
          <cell r="AB217">
            <v>0</v>
          </cell>
        </row>
        <row r="217">
          <cell r="AD217">
            <v>0</v>
          </cell>
          <cell r="AE217">
            <v>0</v>
          </cell>
        </row>
        <row r="218">
          <cell r="A218" t="str">
            <v>zxzj20191115000158</v>
          </cell>
          <cell r="B218" t="str">
            <v>深圳市吉隆洁净技术有限公司</v>
          </cell>
          <cell r="C218" t="str">
            <v>洁净室及相关受控环境 第9部分：按粒子浓度划分表面洁净度等级</v>
          </cell>
          <cell r="D218" t="str">
            <v>GB/T 25915.9-2018</v>
          </cell>
          <cell r="E218" t="str">
            <v>是</v>
          </cell>
          <cell r="F218">
            <v>10</v>
          </cell>
          <cell r="G218">
            <v>2</v>
          </cell>
          <cell r="H218" t="str">
            <v>无</v>
          </cell>
          <cell r="I218">
            <v>2</v>
          </cell>
          <cell r="J218">
            <v>100</v>
          </cell>
          <cell r="K218" t="str">
            <v>深圳市吉隆洁净技术有限公司</v>
          </cell>
          <cell r="L218">
            <v>0</v>
          </cell>
          <cell r="M218">
            <v>0</v>
          </cell>
        </row>
        <row r="218">
          <cell r="O218">
            <v>0</v>
          </cell>
          <cell r="P218">
            <v>0</v>
          </cell>
        </row>
        <row r="218">
          <cell r="R218">
            <v>0</v>
          </cell>
          <cell r="S218">
            <v>0</v>
          </cell>
        </row>
        <row r="218">
          <cell r="U218">
            <v>0</v>
          </cell>
          <cell r="V218">
            <v>0</v>
          </cell>
        </row>
        <row r="218">
          <cell r="X218">
            <v>0</v>
          </cell>
          <cell r="Y218">
            <v>0</v>
          </cell>
        </row>
        <row r="218">
          <cell r="AA218">
            <v>0</v>
          </cell>
          <cell r="AB218">
            <v>0</v>
          </cell>
        </row>
        <row r="218">
          <cell r="AD218">
            <v>0</v>
          </cell>
          <cell r="AE218">
            <v>0</v>
          </cell>
        </row>
        <row r="219">
          <cell r="A219" t="str">
            <v>zxzj20191114000060</v>
          </cell>
          <cell r="B219" t="str">
            <v>深圳市沃尔核材股份有限公司</v>
          </cell>
          <cell r="C219" t="str">
            <v>热收缩模制型材 第3部分：尺寸</v>
          </cell>
          <cell r="D219" t="str">
            <v>JB/T 12174.3-2018</v>
          </cell>
          <cell r="E219" t="str">
            <v>否</v>
          </cell>
          <cell r="F219">
            <v>0</v>
          </cell>
          <cell r="G219">
            <v>3</v>
          </cell>
          <cell r="H219" t="str">
            <v>有</v>
          </cell>
          <cell r="I219">
            <v>3</v>
          </cell>
          <cell r="J219">
            <v>70</v>
          </cell>
          <cell r="K219" t="str">
            <v>深圳市沃尔核材股份有限公司</v>
          </cell>
          <cell r="L219">
            <v>4</v>
          </cell>
          <cell r="M219">
            <v>30</v>
          </cell>
          <cell r="N219" t="str">
            <v>长园集团股份有限公司</v>
          </cell>
          <cell r="O219">
            <v>0</v>
          </cell>
          <cell r="P219">
            <v>0</v>
          </cell>
        </row>
        <row r="219">
          <cell r="R219">
            <v>0</v>
          </cell>
          <cell r="S219">
            <v>0</v>
          </cell>
        </row>
        <row r="219">
          <cell r="U219">
            <v>0</v>
          </cell>
          <cell r="V219">
            <v>0</v>
          </cell>
        </row>
        <row r="219">
          <cell r="X219">
            <v>0</v>
          </cell>
          <cell r="Y219">
            <v>0</v>
          </cell>
        </row>
        <row r="219">
          <cell r="AA219">
            <v>0</v>
          </cell>
          <cell r="AB219">
            <v>0</v>
          </cell>
        </row>
        <row r="219">
          <cell r="AD219">
            <v>0</v>
          </cell>
          <cell r="AE219">
            <v>0</v>
          </cell>
        </row>
        <row r="220">
          <cell r="A220" t="str">
            <v>zxzj20191116000138</v>
          </cell>
          <cell r="B220" t="str">
            <v>深圳准诺检测有限公司</v>
          </cell>
          <cell r="C220" t="str">
            <v>工业氨水</v>
          </cell>
          <cell r="D220" t="str">
            <v>HG/T 5353-2018</v>
          </cell>
          <cell r="E220" t="str">
            <v>否</v>
          </cell>
          <cell r="F220">
            <v>0</v>
          </cell>
          <cell r="G220">
            <v>3</v>
          </cell>
          <cell r="H220" t="str">
            <v>无</v>
          </cell>
          <cell r="I220">
            <v>3</v>
          </cell>
          <cell r="J220">
            <v>100</v>
          </cell>
          <cell r="K220" t="str">
            <v>深圳准诺检测有限公司</v>
          </cell>
          <cell r="L220">
            <v>0</v>
          </cell>
          <cell r="M220">
            <v>0</v>
          </cell>
        </row>
        <row r="220">
          <cell r="O220">
            <v>0</v>
          </cell>
          <cell r="P220">
            <v>0</v>
          </cell>
        </row>
        <row r="220">
          <cell r="R220">
            <v>0</v>
          </cell>
          <cell r="S220">
            <v>0</v>
          </cell>
        </row>
        <row r="220">
          <cell r="U220">
            <v>0</v>
          </cell>
          <cell r="V220">
            <v>0</v>
          </cell>
        </row>
        <row r="220">
          <cell r="X220">
            <v>0</v>
          </cell>
          <cell r="Y220">
            <v>0</v>
          </cell>
        </row>
        <row r="220">
          <cell r="AA220">
            <v>0</v>
          </cell>
          <cell r="AB220">
            <v>0</v>
          </cell>
        </row>
        <row r="220">
          <cell r="AD220">
            <v>0</v>
          </cell>
          <cell r="AE220">
            <v>0</v>
          </cell>
        </row>
        <row r="221">
          <cell r="A221" t="str">
            <v>zxzj20191113000109</v>
          </cell>
          <cell r="B221" t="str">
            <v>深圳市航天泰瑞捷电子有限公司</v>
          </cell>
          <cell r="C221" t="str">
            <v>电测量数据交换 DLMS/COSEM组件 第76部分：基于HDLC的面向连接的三层通信配置</v>
          </cell>
          <cell r="D221" t="str">
            <v>GB/T 17215.676-2018</v>
          </cell>
          <cell r="E221" t="str">
            <v>是</v>
          </cell>
          <cell r="F221">
            <v>12</v>
          </cell>
          <cell r="G221">
            <v>5</v>
          </cell>
          <cell r="H221" t="str">
            <v>有</v>
          </cell>
          <cell r="I221">
            <v>3</v>
          </cell>
          <cell r="J221">
            <v>62.5</v>
          </cell>
          <cell r="K221" t="str">
            <v>深圳市科陆电子科技股份有限公司</v>
          </cell>
          <cell r="L221">
            <v>5</v>
          </cell>
          <cell r="M221">
            <v>37.5</v>
          </cell>
          <cell r="N221" t="str">
            <v>深圳市航天泰瑞捷电子有限公司</v>
          </cell>
          <cell r="O221">
            <v>0</v>
          </cell>
          <cell r="P221">
            <v>0</v>
          </cell>
        </row>
        <row r="221">
          <cell r="R221">
            <v>0</v>
          </cell>
          <cell r="S221">
            <v>0</v>
          </cell>
        </row>
        <row r="221">
          <cell r="U221">
            <v>0</v>
          </cell>
          <cell r="V221">
            <v>0</v>
          </cell>
        </row>
        <row r="221">
          <cell r="X221">
            <v>0</v>
          </cell>
          <cell r="Y221">
            <v>0</v>
          </cell>
        </row>
        <row r="221">
          <cell r="AA221">
            <v>0</v>
          </cell>
          <cell r="AB221">
            <v>0</v>
          </cell>
        </row>
        <row r="221">
          <cell r="AD221">
            <v>0</v>
          </cell>
          <cell r="AE221">
            <v>0</v>
          </cell>
        </row>
        <row r="222">
          <cell r="A222" t="str">
            <v>zxzj20191105000167</v>
          </cell>
          <cell r="B222" t="str">
            <v>深圳市佳运通电子有限公司</v>
          </cell>
          <cell r="C222" t="str">
            <v>锅炉用液体和气体燃料燃烧器技术条件</v>
          </cell>
          <cell r="D222" t="str">
            <v>GB/T 36699-2018</v>
          </cell>
          <cell r="E222" t="str">
            <v>否</v>
          </cell>
          <cell r="F222">
            <v>0</v>
          </cell>
          <cell r="G222">
            <v>7</v>
          </cell>
          <cell r="H222" t="str">
            <v>无</v>
          </cell>
          <cell r="I222">
            <v>1</v>
          </cell>
          <cell r="J222">
            <v>100</v>
          </cell>
          <cell r="K222" t="str">
            <v>深圳市佳运通电子有限公司</v>
          </cell>
          <cell r="L222">
            <v>0</v>
          </cell>
          <cell r="M222">
            <v>0</v>
          </cell>
        </row>
        <row r="222">
          <cell r="O222">
            <v>0</v>
          </cell>
          <cell r="P222">
            <v>0</v>
          </cell>
        </row>
        <row r="222">
          <cell r="R222">
            <v>0</v>
          </cell>
          <cell r="S222">
            <v>0</v>
          </cell>
        </row>
        <row r="222">
          <cell r="U222">
            <v>0</v>
          </cell>
          <cell r="V222">
            <v>0</v>
          </cell>
        </row>
        <row r="222">
          <cell r="X222">
            <v>0</v>
          </cell>
          <cell r="Y222">
            <v>0</v>
          </cell>
        </row>
        <row r="222">
          <cell r="AA222">
            <v>0</v>
          </cell>
          <cell r="AB222">
            <v>0</v>
          </cell>
        </row>
        <row r="222">
          <cell r="AD222">
            <v>0</v>
          </cell>
          <cell r="AE222">
            <v>0</v>
          </cell>
        </row>
        <row r="223">
          <cell r="A223" t="str">
            <v>zxzj20191116000143</v>
          </cell>
          <cell r="B223" t="str">
            <v>深圳准诺检测有限公司</v>
          </cell>
          <cell r="C223" t="str">
            <v>锅炉用水和冷却水分析方法 硬度的测定</v>
          </cell>
          <cell r="D223" t="str">
            <v>GB/T 6909-2018</v>
          </cell>
          <cell r="E223" t="str">
            <v>否</v>
          </cell>
          <cell r="F223">
            <v>0</v>
          </cell>
          <cell r="G223">
            <v>1</v>
          </cell>
          <cell r="H223" t="str">
            <v>无</v>
          </cell>
          <cell r="I223">
            <v>1</v>
          </cell>
          <cell r="J223">
            <v>100</v>
          </cell>
          <cell r="K223" t="str">
            <v>深圳准诺检测有限公司</v>
          </cell>
          <cell r="L223">
            <v>0</v>
          </cell>
          <cell r="M223">
            <v>0</v>
          </cell>
        </row>
        <row r="223">
          <cell r="O223">
            <v>0</v>
          </cell>
          <cell r="P223">
            <v>0</v>
          </cell>
        </row>
        <row r="223">
          <cell r="R223">
            <v>0</v>
          </cell>
          <cell r="S223">
            <v>0</v>
          </cell>
        </row>
        <row r="223">
          <cell r="U223">
            <v>0</v>
          </cell>
          <cell r="V223">
            <v>0</v>
          </cell>
        </row>
        <row r="223">
          <cell r="X223">
            <v>0</v>
          </cell>
          <cell r="Y223">
            <v>0</v>
          </cell>
        </row>
        <row r="223">
          <cell r="AA223">
            <v>0</v>
          </cell>
          <cell r="AB223">
            <v>0</v>
          </cell>
        </row>
        <row r="223">
          <cell r="AD223">
            <v>0</v>
          </cell>
          <cell r="AE223">
            <v>0</v>
          </cell>
        </row>
        <row r="224">
          <cell r="A224" t="str">
            <v>zxzj20191113000128</v>
          </cell>
          <cell r="B224" t="str">
            <v>深圳市华测检测有限公司</v>
          </cell>
          <cell r="C224" t="str">
            <v>精密棒料剪断机</v>
          </cell>
          <cell r="D224" t="str">
            <v>JB/T 13283-2017</v>
          </cell>
          <cell r="E224" t="str">
            <v>否</v>
          </cell>
          <cell r="F224">
            <v>0</v>
          </cell>
          <cell r="G224">
            <v>2</v>
          </cell>
          <cell r="H224" t="str">
            <v>无</v>
          </cell>
          <cell r="I224">
            <v>2</v>
          </cell>
          <cell r="J224">
            <v>100</v>
          </cell>
          <cell r="K224" t="str">
            <v>深圳市华测检测有限公司</v>
          </cell>
          <cell r="L224">
            <v>0</v>
          </cell>
          <cell r="M224">
            <v>0</v>
          </cell>
        </row>
        <row r="224">
          <cell r="O224">
            <v>0</v>
          </cell>
          <cell r="P224">
            <v>0</v>
          </cell>
        </row>
        <row r="224">
          <cell r="R224">
            <v>0</v>
          </cell>
          <cell r="S224">
            <v>0</v>
          </cell>
        </row>
        <row r="224">
          <cell r="U224">
            <v>0</v>
          </cell>
          <cell r="V224">
            <v>0</v>
          </cell>
        </row>
        <row r="224">
          <cell r="X224">
            <v>0</v>
          </cell>
          <cell r="Y224">
            <v>0</v>
          </cell>
        </row>
        <row r="224">
          <cell r="AA224">
            <v>0</v>
          </cell>
          <cell r="AB224">
            <v>0</v>
          </cell>
        </row>
        <row r="224">
          <cell r="AD224">
            <v>0</v>
          </cell>
          <cell r="AE224">
            <v>0</v>
          </cell>
        </row>
        <row r="225">
          <cell r="A225" t="str">
            <v>zxzj20191111000024</v>
          </cell>
          <cell r="B225" t="str">
            <v>深圳市鼎信科技有限公司</v>
          </cell>
          <cell r="C225" t="str">
            <v>电玩具的电磁兼容测量方法</v>
          </cell>
          <cell r="D225" t="str">
            <v>SN/T 4687-2016</v>
          </cell>
          <cell r="E225" t="str">
            <v>否</v>
          </cell>
          <cell r="F225">
            <v>0</v>
          </cell>
          <cell r="G225">
            <v>4</v>
          </cell>
          <cell r="H225" t="str">
            <v>有</v>
          </cell>
          <cell r="I225">
            <v>4</v>
          </cell>
          <cell r="J225">
            <v>100</v>
          </cell>
          <cell r="K225" t="str">
            <v>深圳市鼎信科技有限公司</v>
          </cell>
          <cell r="L225">
            <v>6</v>
          </cell>
          <cell r="M225">
            <v>0</v>
          </cell>
          <cell r="N225" t="str">
            <v>深圳市威通科技有限公司</v>
          </cell>
          <cell r="O225">
            <v>0</v>
          </cell>
          <cell r="P225">
            <v>0</v>
          </cell>
        </row>
        <row r="225">
          <cell r="R225">
            <v>0</v>
          </cell>
          <cell r="S225">
            <v>0</v>
          </cell>
        </row>
        <row r="225">
          <cell r="U225">
            <v>0</v>
          </cell>
          <cell r="V225">
            <v>0</v>
          </cell>
        </row>
        <row r="225">
          <cell r="X225">
            <v>0</v>
          </cell>
          <cell r="Y225">
            <v>0</v>
          </cell>
        </row>
        <row r="225">
          <cell r="AA225">
            <v>0</v>
          </cell>
          <cell r="AB225">
            <v>0</v>
          </cell>
        </row>
        <row r="225">
          <cell r="AD225">
            <v>0</v>
          </cell>
          <cell r="AE225">
            <v>0</v>
          </cell>
        </row>
        <row r="226">
          <cell r="A226" t="str">
            <v>zxzj20191111000046</v>
          </cell>
          <cell r="B226" t="str">
            <v>深圳华大生命科学研究院</v>
          </cell>
          <cell r="C226" t="str">
            <v>生物样本数据共享平台建设与管理规范</v>
          </cell>
          <cell r="D226" t="str">
            <v>SZDB/Z 255-2017</v>
          </cell>
          <cell r="E226" t="str">
            <v>否</v>
          </cell>
          <cell r="F226">
            <v>0</v>
          </cell>
          <cell r="G226">
            <v>1</v>
          </cell>
          <cell r="H226" t="str">
            <v>无</v>
          </cell>
          <cell r="I226">
            <v>1</v>
          </cell>
          <cell r="J226">
            <v>100</v>
          </cell>
          <cell r="K226" t="str">
            <v>深圳华大生命科学研究院</v>
          </cell>
          <cell r="L226">
            <v>0</v>
          </cell>
          <cell r="M226">
            <v>0</v>
          </cell>
        </row>
        <row r="226">
          <cell r="O226">
            <v>0</v>
          </cell>
          <cell r="P226">
            <v>0</v>
          </cell>
        </row>
        <row r="226">
          <cell r="R226">
            <v>0</v>
          </cell>
          <cell r="S226">
            <v>0</v>
          </cell>
        </row>
        <row r="226">
          <cell r="U226">
            <v>0</v>
          </cell>
          <cell r="V226">
            <v>0</v>
          </cell>
        </row>
        <row r="226">
          <cell r="X226">
            <v>0</v>
          </cell>
          <cell r="Y226">
            <v>0</v>
          </cell>
        </row>
        <row r="226">
          <cell r="AA226">
            <v>0</v>
          </cell>
          <cell r="AB226">
            <v>0</v>
          </cell>
        </row>
        <row r="226">
          <cell r="AD226">
            <v>0</v>
          </cell>
          <cell r="AE226">
            <v>0</v>
          </cell>
        </row>
        <row r="227">
          <cell r="A227" t="str">
            <v>zxzj20191116000104</v>
          </cell>
          <cell r="B227" t="str">
            <v>深圳市宝龙辉鞋业有限公司</v>
          </cell>
          <cell r="C227" t="str">
            <v>制鞋机械 内底成型机</v>
          </cell>
          <cell r="D227" t="str">
            <v>QB/T 5321-2018</v>
          </cell>
          <cell r="E227" t="str">
            <v>否</v>
          </cell>
          <cell r="F227">
            <v>0</v>
          </cell>
          <cell r="G227">
            <v>2</v>
          </cell>
          <cell r="H227" t="str">
            <v>无</v>
          </cell>
          <cell r="I227">
            <v>2</v>
          </cell>
          <cell r="J227">
            <v>100</v>
          </cell>
          <cell r="K227" t="str">
            <v>深圳市宝龙辉鞋业有限公司</v>
          </cell>
          <cell r="L227">
            <v>0</v>
          </cell>
          <cell r="M227">
            <v>0</v>
          </cell>
        </row>
        <row r="227">
          <cell r="O227">
            <v>0</v>
          </cell>
          <cell r="P227">
            <v>0</v>
          </cell>
        </row>
        <row r="227">
          <cell r="R227">
            <v>0</v>
          </cell>
          <cell r="S227">
            <v>0</v>
          </cell>
        </row>
        <row r="227">
          <cell r="U227">
            <v>0</v>
          </cell>
          <cell r="V227">
            <v>0</v>
          </cell>
        </row>
        <row r="227">
          <cell r="X227">
            <v>0</v>
          </cell>
          <cell r="Y227">
            <v>0</v>
          </cell>
        </row>
        <row r="227">
          <cell r="AA227">
            <v>0</v>
          </cell>
          <cell r="AB227">
            <v>0</v>
          </cell>
        </row>
        <row r="227">
          <cell r="AD227">
            <v>0</v>
          </cell>
          <cell r="AE227">
            <v>0</v>
          </cell>
        </row>
        <row r="228">
          <cell r="A228" t="str">
            <v>zxzj20191111000045</v>
          </cell>
          <cell r="B228" t="str">
            <v>深圳市安车检测股份有限公司</v>
          </cell>
          <cell r="C228" t="str">
            <v>汽车检验机构计算机控制系统技术规范</v>
          </cell>
          <cell r="D228" t="str">
            <v>JT/T 478-2017</v>
          </cell>
          <cell r="E228" t="str">
            <v>否</v>
          </cell>
          <cell r="F228">
            <v>0</v>
          </cell>
          <cell r="G228">
            <v>2</v>
          </cell>
          <cell r="H228" t="str">
            <v>无</v>
          </cell>
          <cell r="I228">
            <v>2</v>
          </cell>
          <cell r="J228">
            <v>100</v>
          </cell>
          <cell r="K228" t="str">
            <v>深圳市安车检测股份有限公司</v>
          </cell>
          <cell r="L228">
            <v>0</v>
          </cell>
          <cell r="M228">
            <v>0</v>
          </cell>
        </row>
        <row r="228">
          <cell r="O228">
            <v>0</v>
          </cell>
          <cell r="P228">
            <v>0</v>
          </cell>
        </row>
        <row r="228">
          <cell r="R228">
            <v>0</v>
          </cell>
          <cell r="S228">
            <v>0</v>
          </cell>
        </row>
        <row r="228">
          <cell r="U228">
            <v>0</v>
          </cell>
          <cell r="V228">
            <v>0</v>
          </cell>
        </row>
        <row r="228">
          <cell r="X228">
            <v>0</v>
          </cell>
          <cell r="Y228">
            <v>0</v>
          </cell>
        </row>
        <row r="228">
          <cell r="AA228">
            <v>0</v>
          </cell>
          <cell r="AB228">
            <v>0</v>
          </cell>
        </row>
        <row r="228">
          <cell r="AD228">
            <v>0</v>
          </cell>
          <cell r="AE228">
            <v>0</v>
          </cell>
        </row>
        <row r="229">
          <cell r="A229" t="str">
            <v>zxzj20191115000134</v>
          </cell>
          <cell r="B229" t="str">
            <v>深圳市昌硕新纺材料有限公司</v>
          </cell>
          <cell r="C229" t="str">
            <v>纺织品 机织物描述</v>
          </cell>
          <cell r="D229" t="str">
            <v>GB∕T 36973-2018</v>
          </cell>
          <cell r="E229" t="str">
            <v>否</v>
          </cell>
          <cell r="F229">
            <v>0</v>
          </cell>
          <cell r="G229">
            <v>2</v>
          </cell>
          <cell r="H229" t="str">
            <v>无</v>
          </cell>
          <cell r="I229">
            <v>2</v>
          </cell>
          <cell r="J229">
            <v>100</v>
          </cell>
          <cell r="K229" t="str">
            <v>深圳市昌硕新纺材料有限公司</v>
          </cell>
          <cell r="L229">
            <v>0</v>
          </cell>
          <cell r="M229">
            <v>0</v>
          </cell>
        </row>
        <row r="229">
          <cell r="O229">
            <v>0</v>
          </cell>
          <cell r="P229">
            <v>0</v>
          </cell>
        </row>
        <row r="229">
          <cell r="R229">
            <v>0</v>
          </cell>
          <cell r="S229">
            <v>0</v>
          </cell>
        </row>
        <row r="229">
          <cell r="U229">
            <v>0</v>
          </cell>
          <cell r="V229">
            <v>0</v>
          </cell>
        </row>
        <row r="229">
          <cell r="X229">
            <v>0</v>
          </cell>
          <cell r="Y229">
            <v>0</v>
          </cell>
        </row>
        <row r="229">
          <cell r="AA229">
            <v>0</v>
          </cell>
          <cell r="AB229">
            <v>0</v>
          </cell>
        </row>
        <row r="229">
          <cell r="AD229">
            <v>0</v>
          </cell>
          <cell r="AE229">
            <v>0</v>
          </cell>
        </row>
        <row r="230">
          <cell r="A230" t="str">
            <v>zxzj20191113000086</v>
          </cell>
          <cell r="B230" t="str">
            <v>深圳市智慧安防行业协会</v>
          </cell>
          <cell r="C230" t="str">
            <v>紫外消毒设备-安全信息-允许人体接受阈值</v>
          </cell>
          <cell r="D230" t="str">
            <v>ISO 15858-2016</v>
          </cell>
          <cell r="E230" t="str">
            <v>否</v>
          </cell>
          <cell r="F230">
            <v>0</v>
          </cell>
          <cell r="G230">
            <v>1</v>
          </cell>
          <cell r="H230" t="str">
            <v>无</v>
          </cell>
          <cell r="I230">
            <v>1</v>
          </cell>
          <cell r="J230">
            <v>100</v>
          </cell>
          <cell r="K230" t="str">
            <v>深圳市智慧安防行业协会</v>
          </cell>
          <cell r="L230">
            <v>0</v>
          </cell>
          <cell r="M230">
            <v>0</v>
          </cell>
        </row>
        <row r="230">
          <cell r="O230">
            <v>0</v>
          </cell>
          <cell r="P230">
            <v>0</v>
          </cell>
        </row>
        <row r="230">
          <cell r="R230">
            <v>0</v>
          </cell>
          <cell r="S230">
            <v>0</v>
          </cell>
        </row>
        <row r="230">
          <cell r="U230">
            <v>0</v>
          </cell>
          <cell r="V230">
            <v>0</v>
          </cell>
        </row>
        <row r="230">
          <cell r="X230">
            <v>0</v>
          </cell>
          <cell r="Y230">
            <v>0</v>
          </cell>
        </row>
        <row r="230">
          <cell r="AA230">
            <v>0</v>
          </cell>
          <cell r="AB230">
            <v>0</v>
          </cell>
        </row>
        <row r="230">
          <cell r="AD230">
            <v>0</v>
          </cell>
          <cell r="AE230">
            <v>0</v>
          </cell>
        </row>
        <row r="231">
          <cell r="A231" t="str">
            <v>zxzj20191115000280</v>
          </cell>
          <cell r="B231" t="str">
            <v>中广核工程有限公司</v>
          </cell>
          <cell r="C231" t="str">
            <v>核电厂电力变压器、油浸电抗器、互感器施工及验收规范</v>
          </cell>
          <cell r="D231" t="str">
            <v>NB/T 25075-2017</v>
          </cell>
          <cell r="E231" t="str">
            <v>否</v>
          </cell>
          <cell r="F231">
            <v>0</v>
          </cell>
          <cell r="G231">
            <v>1</v>
          </cell>
          <cell r="H231" t="str">
            <v>无</v>
          </cell>
          <cell r="I231">
            <v>1</v>
          </cell>
          <cell r="J231">
            <v>100</v>
          </cell>
          <cell r="K231" t="str">
            <v>中广核工程有限公司</v>
          </cell>
          <cell r="L231">
            <v>0</v>
          </cell>
          <cell r="M231">
            <v>0</v>
          </cell>
        </row>
        <row r="231">
          <cell r="O231">
            <v>0</v>
          </cell>
          <cell r="P231">
            <v>0</v>
          </cell>
        </row>
        <row r="231">
          <cell r="R231">
            <v>0</v>
          </cell>
          <cell r="S231">
            <v>0</v>
          </cell>
        </row>
        <row r="231">
          <cell r="U231">
            <v>0</v>
          </cell>
          <cell r="V231">
            <v>0</v>
          </cell>
        </row>
        <row r="231">
          <cell r="X231">
            <v>0</v>
          </cell>
          <cell r="Y231">
            <v>0</v>
          </cell>
        </row>
        <row r="231">
          <cell r="AA231">
            <v>0</v>
          </cell>
          <cell r="AB231">
            <v>0</v>
          </cell>
        </row>
        <row r="231">
          <cell r="AD231">
            <v>0</v>
          </cell>
          <cell r="AE231">
            <v>0</v>
          </cell>
        </row>
        <row r="232">
          <cell r="A232" t="str">
            <v>zxzj20191115000172</v>
          </cell>
          <cell r="B232" t="str">
            <v>深圳市建筑科学研究院股份有限公司</v>
          </cell>
          <cell r="C232" t="str">
            <v>用于陶瓷砖粘结层下的防水涂膜</v>
          </cell>
          <cell r="D232" t="str">
            <v>JC/T 2415-2017</v>
          </cell>
          <cell r="E232" t="str">
            <v>否</v>
          </cell>
          <cell r="F232">
            <v>0</v>
          </cell>
          <cell r="G232">
            <v>6</v>
          </cell>
          <cell r="H232" t="str">
            <v>无</v>
          </cell>
          <cell r="I232">
            <v>6</v>
          </cell>
          <cell r="J232">
            <v>100</v>
          </cell>
          <cell r="K232" t="str">
            <v>深圳市建筑科学研究院股份有限公司</v>
          </cell>
          <cell r="L232">
            <v>0</v>
          </cell>
          <cell r="M232">
            <v>0</v>
          </cell>
        </row>
        <row r="232">
          <cell r="O232">
            <v>0</v>
          </cell>
          <cell r="P232">
            <v>0</v>
          </cell>
        </row>
        <row r="232">
          <cell r="R232">
            <v>0</v>
          </cell>
          <cell r="S232">
            <v>0</v>
          </cell>
        </row>
        <row r="232">
          <cell r="U232">
            <v>0</v>
          </cell>
          <cell r="V232">
            <v>0</v>
          </cell>
        </row>
        <row r="232">
          <cell r="X232">
            <v>0</v>
          </cell>
          <cell r="Y232">
            <v>0</v>
          </cell>
        </row>
        <row r="232">
          <cell r="AA232">
            <v>0</v>
          </cell>
          <cell r="AB232">
            <v>0</v>
          </cell>
        </row>
        <row r="232">
          <cell r="AD232">
            <v>0</v>
          </cell>
          <cell r="AE232">
            <v>0</v>
          </cell>
        </row>
        <row r="233">
          <cell r="A233" t="str">
            <v>zxzj20191115000313</v>
          </cell>
          <cell r="B233" t="str">
            <v>深圳市吉安达科技有限公司</v>
          </cell>
          <cell r="C233" t="str">
            <v>爆炸性环境用气体探测器 第4部分：开放路径可燃气体探测器性能要求</v>
          </cell>
          <cell r="D233" t="str">
            <v>GB/T 20936.4-2017</v>
          </cell>
          <cell r="E233" t="str">
            <v>是</v>
          </cell>
          <cell r="F233">
            <v>4</v>
          </cell>
          <cell r="G233">
            <v>4</v>
          </cell>
          <cell r="H233" t="str">
            <v>无</v>
          </cell>
          <cell r="I233">
            <v>4</v>
          </cell>
          <cell r="J233">
            <v>100</v>
          </cell>
          <cell r="K233" t="str">
            <v>深圳市吉安达科技有限公司</v>
          </cell>
          <cell r="L233">
            <v>0</v>
          </cell>
          <cell r="M233">
            <v>0</v>
          </cell>
        </row>
        <row r="233">
          <cell r="O233">
            <v>0</v>
          </cell>
          <cell r="P233">
            <v>0</v>
          </cell>
        </row>
        <row r="233">
          <cell r="R233">
            <v>0</v>
          </cell>
          <cell r="S233">
            <v>0</v>
          </cell>
        </row>
        <row r="233">
          <cell r="U233">
            <v>0</v>
          </cell>
          <cell r="V233">
            <v>0</v>
          </cell>
        </row>
        <row r="233">
          <cell r="X233">
            <v>0</v>
          </cell>
          <cell r="Y233">
            <v>0</v>
          </cell>
        </row>
        <row r="233">
          <cell r="AA233">
            <v>0</v>
          </cell>
          <cell r="AB233">
            <v>0</v>
          </cell>
        </row>
        <row r="233">
          <cell r="AD233">
            <v>0</v>
          </cell>
          <cell r="AE233">
            <v>0</v>
          </cell>
        </row>
        <row r="234">
          <cell r="A234" t="str">
            <v>zxzj20191113000010</v>
          </cell>
          <cell r="B234" t="str">
            <v>格林美股份有限公司</v>
          </cell>
          <cell r="C234" t="str">
            <v>镍钴铝酸锂</v>
          </cell>
          <cell r="D234" t="str">
            <v>YS/T 1125-2016</v>
          </cell>
          <cell r="E234" t="str">
            <v>否</v>
          </cell>
          <cell r="F234">
            <v>0</v>
          </cell>
          <cell r="G234">
            <v>7</v>
          </cell>
          <cell r="H234" t="str">
            <v>有</v>
          </cell>
          <cell r="I234">
            <v>1</v>
          </cell>
          <cell r="J234">
            <v>78.12</v>
          </cell>
          <cell r="K234" t="str">
            <v>深圳市天骄科技开发有限公司</v>
          </cell>
          <cell r="L234">
            <v>7</v>
          </cell>
          <cell r="M234">
            <v>21.87</v>
          </cell>
          <cell r="N234" t="str">
            <v>格林美股份有限公司</v>
          </cell>
          <cell r="O234">
            <v>0</v>
          </cell>
          <cell r="P234">
            <v>0</v>
          </cell>
        </row>
        <row r="234">
          <cell r="R234">
            <v>0</v>
          </cell>
          <cell r="S234">
            <v>0</v>
          </cell>
        </row>
        <row r="234">
          <cell r="U234">
            <v>0</v>
          </cell>
          <cell r="V234">
            <v>0</v>
          </cell>
        </row>
        <row r="234">
          <cell r="X234">
            <v>0</v>
          </cell>
          <cell r="Y234">
            <v>0</v>
          </cell>
        </row>
        <row r="234">
          <cell r="AA234">
            <v>0</v>
          </cell>
          <cell r="AB234">
            <v>0</v>
          </cell>
        </row>
        <row r="234">
          <cell r="AD234">
            <v>0</v>
          </cell>
          <cell r="AE234">
            <v>0</v>
          </cell>
        </row>
        <row r="235">
          <cell r="A235" t="str">
            <v>zxzj20191115000094</v>
          </cell>
          <cell r="B235" t="str">
            <v>深圳市视得安罗格朗电子有限公司</v>
          </cell>
          <cell r="C235" t="str">
            <v>楼寓对讲系统 第3-1部分：通用系统应用指南</v>
          </cell>
          <cell r="D235" t="str">
            <v>IEC 62820-3-1:2017</v>
          </cell>
          <cell r="E235" t="str">
            <v>否</v>
          </cell>
          <cell r="F235">
            <v>0</v>
          </cell>
          <cell r="G235">
            <v>6</v>
          </cell>
          <cell r="H235" t="str">
            <v>无</v>
          </cell>
          <cell r="I235">
            <v>1</v>
          </cell>
          <cell r="J235">
            <v>100</v>
          </cell>
          <cell r="K235" t="str">
            <v>深圳市视得安罗格朗电子有限公司</v>
          </cell>
          <cell r="L235">
            <v>0</v>
          </cell>
          <cell r="M235">
            <v>0</v>
          </cell>
        </row>
        <row r="235">
          <cell r="O235">
            <v>0</v>
          </cell>
          <cell r="P235">
            <v>0</v>
          </cell>
        </row>
        <row r="235">
          <cell r="R235">
            <v>0</v>
          </cell>
          <cell r="S235">
            <v>0</v>
          </cell>
        </row>
        <row r="235">
          <cell r="U235">
            <v>0</v>
          </cell>
          <cell r="V235">
            <v>0</v>
          </cell>
        </row>
        <row r="235">
          <cell r="X235">
            <v>0</v>
          </cell>
          <cell r="Y235">
            <v>0</v>
          </cell>
        </row>
        <row r="235">
          <cell r="AA235">
            <v>0</v>
          </cell>
          <cell r="AB235">
            <v>0</v>
          </cell>
        </row>
        <row r="235">
          <cell r="AD235">
            <v>0</v>
          </cell>
          <cell r="AE235">
            <v>0</v>
          </cell>
        </row>
        <row r="236">
          <cell r="A236" t="str">
            <v>zxzj20191114000022</v>
          </cell>
          <cell r="B236" t="str">
            <v>深圳市三六五保健食品有限公司</v>
          </cell>
          <cell r="C236" t="str">
            <v>干制金针菇</v>
          </cell>
          <cell r="D236" t="str">
            <v>GH/T 1132-2017</v>
          </cell>
          <cell r="E236" t="str">
            <v>否</v>
          </cell>
          <cell r="F236">
            <v>0</v>
          </cell>
          <cell r="G236">
            <v>5</v>
          </cell>
          <cell r="H236" t="str">
            <v>无</v>
          </cell>
          <cell r="I236">
            <v>5</v>
          </cell>
          <cell r="J236">
            <v>100</v>
          </cell>
          <cell r="K236" t="str">
            <v>深圳市三六五保健食品有限公司</v>
          </cell>
          <cell r="L236">
            <v>0</v>
          </cell>
          <cell r="M236">
            <v>0</v>
          </cell>
        </row>
        <row r="236">
          <cell r="O236">
            <v>0</v>
          </cell>
          <cell r="P236">
            <v>0</v>
          </cell>
        </row>
        <row r="236">
          <cell r="R236">
            <v>0</v>
          </cell>
          <cell r="S236">
            <v>0</v>
          </cell>
        </row>
        <row r="236">
          <cell r="U236">
            <v>0</v>
          </cell>
          <cell r="V236">
            <v>0</v>
          </cell>
        </row>
        <row r="236">
          <cell r="X236">
            <v>0</v>
          </cell>
          <cell r="Y236">
            <v>0</v>
          </cell>
        </row>
        <row r="236">
          <cell r="AA236">
            <v>0</v>
          </cell>
          <cell r="AB236">
            <v>0</v>
          </cell>
        </row>
        <row r="236">
          <cell r="AD236">
            <v>0</v>
          </cell>
          <cell r="AE236">
            <v>0</v>
          </cell>
        </row>
        <row r="237">
          <cell r="A237" t="str">
            <v>zxzj20191114000178</v>
          </cell>
          <cell r="B237" t="str">
            <v>深圳市虹彩新材料科技有限公司</v>
          </cell>
          <cell r="C237" t="str">
            <v>聚乳酸热成型一次性验尿杯</v>
          </cell>
          <cell r="D237" t="str">
            <v>GB/T 37857-2019</v>
          </cell>
          <cell r="E237" t="str">
            <v>否</v>
          </cell>
          <cell r="F237">
            <v>0</v>
          </cell>
          <cell r="G237">
            <v>1</v>
          </cell>
          <cell r="H237" t="str">
            <v>有</v>
          </cell>
          <cell r="I237">
            <v>1</v>
          </cell>
          <cell r="J237">
            <v>50</v>
          </cell>
          <cell r="K237" t="str">
            <v>深圳市虹彩新材料科技有限公司</v>
          </cell>
          <cell r="L237">
            <v>2</v>
          </cell>
          <cell r="M237">
            <v>50</v>
          </cell>
          <cell r="N237" t="str">
            <v>深圳市祥鸿辉科技有限公司</v>
          </cell>
          <cell r="O237">
            <v>5</v>
          </cell>
          <cell r="P237">
            <v>0</v>
          </cell>
          <cell r="Q237" t="str">
            <v>深圳市得鑫宝实业有限公司</v>
          </cell>
          <cell r="R237">
            <v>6</v>
          </cell>
          <cell r="S237">
            <v>0</v>
          </cell>
          <cell r="T237" t="str">
            <v>深圳市诚迈包装制品有限公司</v>
          </cell>
          <cell r="U237">
            <v>0</v>
          </cell>
          <cell r="V237">
            <v>0</v>
          </cell>
        </row>
        <row r="237">
          <cell r="X237">
            <v>0</v>
          </cell>
          <cell r="Y237">
            <v>0</v>
          </cell>
        </row>
        <row r="237">
          <cell r="AA237">
            <v>0</v>
          </cell>
          <cell r="AB237">
            <v>0</v>
          </cell>
        </row>
        <row r="237">
          <cell r="AD237">
            <v>0</v>
          </cell>
          <cell r="AE237">
            <v>0</v>
          </cell>
        </row>
        <row r="238">
          <cell r="A238" t="str">
            <v>zxzj20191114000019</v>
          </cell>
          <cell r="B238" t="str">
            <v>中广核工程有限公司</v>
          </cell>
          <cell r="C238" t="str">
            <v>核电厂真空泵选型技术要求</v>
          </cell>
          <cell r="D238" t="str">
            <v>NB/T 25077-2017</v>
          </cell>
          <cell r="E238" t="str">
            <v>否</v>
          </cell>
          <cell r="F238">
            <v>0</v>
          </cell>
          <cell r="G238">
            <v>1</v>
          </cell>
          <cell r="H238" t="str">
            <v>无</v>
          </cell>
          <cell r="I238">
            <v>1</v>
          </cell>
          <cell r="J238">
            <v>100</v>
          </cell>
          <cell r="K238" t="str">
            <v>中广核工程有限公司</v>
          </cell>
          <cell r="L238">
            <v>0</v>
          </cell>
          <cell r="M238">
            <v>0</v>
          </cell>
        </row>
        <row r="238">
          <cell r="O238">
            <v>0</v>
          </cell>
          <cell r="P238">
            <v>0</v>
          </cell>
        </row>
        <row r="238">
          <cell r="R238">
            <v>0</v>
          </cell>
          <cell r="S238">
            <v>0</v>
          </cell>
        </row>
        <row r="238">
          <cell r="U238">
            <v>0</v>
          </cell>
          <cell r="V238">
            <v>0</v>
          </cell>
        </row>
        <row r="238">
          <cell r="X238">
            <v>0</v>
          </cell>
          <cell r="Y238">
            <v>0</v>
          </cell>
        </row>
        <row r="238">
          <cell r="AA238">
            <v>0</v>
          </cell>
          <cell r="AB238">
            <v>0</v>
          </cell>
        </row>
        <row r="238">
          <cell r="AD238">
            <v>0</v>
          </cell>
          <cell r="AE238">
            <v>0</v>
          </cell>
        </row>
        <row r="239">
          <cell r="A239" t="str">
            <v>zxzj20191117000069</v>
          </cell>
          <cell r="B239" t="str">
            <v>深圳领威科技有限公司</v>
          </cell>
          <cell r="C239" t="str">
            <v>压铸单元 技术条件</v>
          </cell>
          <cell r="D239" t="str">
            <v>JB/T 13237-2017</v>
          </cell>
          <cell r="E239" t="str">
            <v>否</v>
          </cell>
          <cell r="F239">
            <v>0</v>
          </cell>
          <cell r="G239">
            <v>3</v>
          </cell>
          <cell r="H239" t="str">
            <v>无</v>
          </cell>
          <cell r="I239">
            <v>3</v>
          </cell>
          <cell r="J239">
            <v>100</v>
          </cell>
          <cell r="K239" t="str">
            <v>深圳领威科技有限公司</v>
          </cell>
          <cell r="L239">
            <v>0</v>
          </cell>
          <cell r="M239">
            <v>0</v>
          </cell>
        </row>
        <row r="239">
          <cell r="O239">
            <v>0</v>
          </cell>
          <cell r="P239">
            <v>0</v>
          </cell>
        </row>
        <row r="239">
          <cell r="R239">
            <v>0</v>
          </cell>
          <cell r="S239">
            <v>0</v>
          </cell>
        </row>
        <row r="239">
          <cell r="U239">
            <v>0</v>
          </cell>
          <cell r="V239">
            <v>0</v>
          </cell>
        </row>
        <row r="239">
          <cell r="X239">
            <v>0</v>
          </cell>
          <cell r="Y239">
            <v>0</v>
          </cell>
        </row>
        <row r="239">
          <cell r="AA239">
            <v>0</v>
          </cell>
          <cell r="AB239">
            <v>0</v>
          </cell>
        </row>
        <row r="239">
          <cell r="AD239">
            <v>0</v>
          </cell>
          <cell r="AE239">
            <v>0</v>
          </cell>
        </row>
        <row r="240">
          <cell r="A240" t="str">
            <v>zxzj20191113000129</v>
          </cell>
          <cell r="B240" t="str">
            <v>深圳市华测检测有限公司</v>
          </cell>
          <cell r="C240" t="str">
            <v>液压机静载变形测量方法</v>
          </cell>
          <cell r="D240" t="str">
            <v>GB/T 35092-2018</v>
          </cell>
          <cell r="E240" t="str">
            <v>否</v>
          </cell>
          <cell r="F240">
            <v>0</v>
          </cell>
          <cell r="G240">
            <v>6</v>
          </cell>
          <cell r="H240" t="str">
            <v>无</v>
          </cell>
          <cell r="I240">
            <v>6</v>
          </cell>
          <cell r="J240">
            <v>100</v>
          </cell>
          <cell r="K240" t="str">
            <v>深圳市华测检测有限公司</v>
          </cell>
          <cell r="L240">
            <v>0</v>
          </cell>
          <cell r="M240">
            <v>0</v>
          </cell>
        </row>
        <row r="240">
          <cell r="O240">
            <v>0</v>
          </cell>
          <cell r="P240">
            <v>0</v>
          </cell>
        </row>
        <row r="240">
          <cell r="R240">
            <v>0</v>
          </cell>
          <cell r="S240">
            <v>0</v>
          </cell>
        </row>
        <row r="240">
          <cell r="U240">
            <v>0</v>
          </cell>
          <cell r="V240">
            <v>0</v>
          </cell>
        </row>
        <row r="240">
          <cell r="X240">
            <v>0</v>
          </cell>
          <cell r="Y240">
            <v>0</v>
          </cell>
        </row>
        <row r="240">
          <cell r="AA240">
            <v>0</v>
          </cell>
          <cell r="AB240">
            <v>0</v>
          </cell>
        </row>
        <row r="240">
          <cell r="AD240">
            <v>0</v>
          </cell>
          <cell r="AE240">
            <v>0</v>
          </cell>
        </row>
        <row r="241">
          <cell r="A241" t="str">
            <v>zxzj20191115000295</v>
          </cell>
          <cell r="B241" t="str">
            <v>安莉芳（中国）服装有限公司</v>
          </cell>
          <cell r="C241" t="str">
            <v>自由裁针织服装</v>
          </cell>
          <cell r="D241" t="str">
            <v>FZ/T 73057-2017</v>
          </cell>
          <cell r="E241" t="str">
            <v>否</v>
          </cell>
          <cell r="F241">
            <v>0</v>
          </cell>
          <cell r="G241">
            <v>2</v>
          </cell>
          <cell r="H241" t="str">
            <v>无</v>
          </cell>
          <cell r="I241">
            <v>2</v>
          </cell>
          <cell r="J241">
            <v>100</v>
          </cell>
          <cell r="K241" t="str">
            <v>安莉芳（中国）服装有限公司</v>
          </cell>
          <cell r="L241">
            <v>0</v>
          </cell>
          <cell r="M241">
            <v>0</v>
          </cell>
        </row>
        <row r="241">
          <cell r="O241">
            <v>0</v>
          </cell>
          <cell r="P241">
            <v>0</v>
          </cell>
        </row>
        <row r="241">
          <cell r="R241">
            <v>0</v>
          </cell>
          <cell r="S241">
            <v>0</v>
          </cell>
        </row>
        <row r="241">
          <cell r="U241">
            <v>0</v>
          </cell>
          <cell r="V241">
            <v>0</v>
          </cell>
        </row>
        <row r="241">
          <cell r="X241">
            <v>0</v>
          </cell>
          <cell r="Y241">
            <v>0</v>
          </cell>
        </row>
        <row r="241">
          <cell r="AA241">
            <v>0</v>
          </cell>
          <cell r="AB241">
            <v>0</v>
          </cell>
        </row>
        <row r="241">
          <cell r="AD241">
            <v>0</v>
          </cell>
          <cell r="AE241">
            <v>0</v>
          </cell>
        </row>
        <row r="242">
          <cell r="A242" t="str">
            <v>zxzj20191114000008</v>
          </cell>
          <cell r="B242" t="str">
            <v>华测检测认证集团股份有限公司</v>
          </cell>
          <cell r="C242" t="str">
            <v>环境试验仪器及设备安全规范 第12部分：盐槽</v>
          </cell>
          <cell r="D242" t="str">
            <v>GB/T 32710.12-2016</v>
          </cell>
          <cell r="E242" t="str">
            <v>是</v>
          </cell>
          <cell r="F242">
            <v>13</v>
          </cell>
          <cell r="G242">
            <v>5</v>
          </cell>
          <cell r="H242" t="str">
            <v>无</v>
          </cell>
          <cell r="I242">
            <v>5</v>
          </cell>
          <cell r="J242">
            <v>100</v>
          </cell>
          <cell r="K242" t="str">
            <v>华测检测认证集团股份有限公司</v>
          </cell>
          <cell r="L242">
            <v>0</v>
          </cell>
          <cell r="M242">
            <v>0</v>
          </cell>
        </row>
        <row r="242">
          <cell r="O242">
            <v>0</v>
          </cell>
          <cell r="P242">
            <v>0</v>
          </cell>
        </row>
        <row r="242">
          <cell r="R242">
            <v>0</v>
          </cell>
          <cell r="S242">
            <v>0</v>
          </cell>
        </row>
        <row r="242">
          <cell r="U242">
            <v>0</v>
          </cell>
          <cell r="V242">
            <v>0</v>
          </cell>
        </row>
        <row r="242">
          <cell r="X242">
            <v>0</v>
          </cell>
          <cell r="Y242">
            <v>0</v>
          </cell>
        </row>
        <row r="242">
          <cell r="AA242">
            <v>0</v>
          </cell>
          <cell r="AB242">
            <v>0</v>
          </cell>
        </row>
        <row r="242">
          <cell r="AD242">
            <v>0</v>
          </cell>
          <cell r="AE242">
            <v>0</v>
          </cell>
        </row>
        <row r="243">
          <cell r="A243" t="str">
            <v>zxzj20191115000101</v>
          </cell>
          <cell r="B243" t="str">
            <v>中华制漆（深圳）有限公司</v>
          </cell>
          <cell r="C243" t="str">
            <v>涂料中有机锡含量的测定 气质联用法</v>
          </cell>
          <cell r="D243" t="str">
            <v>GB/T 34706-2017</v>
          </cell>
          <cell r="E243" t="str">
            <v>否</v>
          </cell>
          <cell r="F243">
            <v>0</v>
          </cell>
          <cell r="G243">
            <v>6</v>
          </cell>
          <cell r="H243" t="str">
            <v>无</v>
          </cell>
          <cell r="I243">
            <v>6</v>
          </cell>
          <cell r="J243">
            <v>100</v>
          </cell>
          <cell r="K243" t="str">
            <v>中华制漆（深圳）有限公司</v>
          </cell>
          <cell r="L243">
            <v>0</v>
          </cell>
          <cell r="M243">
            <v>0</v>
          </cell>
        </row>
        <row r="243">
          <cell r="O243">
            <v>0</v>
          </cell>
          <cell r="P243">
            <v>0</v>
          </cell>
        </row>
        <row r="243">
          <cell r="R243">
            <v>0</v>
          </cell>
          <cell r="S243">
            <v>0</v>
          </cell>
        </row>
        <row r="243">
          <cell r="U243">
            <v>0</v>
          </cell>
          <cell r="V243">
            <v>0</v>
          </cell>
        </row>
        <row r="243">
          <cell r="X243">
            <v>0</v>
          </cell>
          <cell r="Y243">
            <v>0</v>
          </cell>
        </row>
        <row r="243">
          <cell r="AA243">
            <v>0</v>
          </cell>
          <cell r="AB243">
            <v>0</v>
          </cell>
        </row>
        <row r="243">
          <cell r="AD243">
            <v>0</v>
          </cell>
          <cell r="AE243">
            <v>0</v>
          </cell>
        </row>
        <row r="244">
          <cell r="A244" t="str">
            <v>zxzj20191114000004</v>
          </cell>
          <cell r="B244" t="str">
            <v>华测检测认证集团股份有限公司</v>
          </cell>
          <cell r="C244" t="str">
            <v>环境试验仪器及设备安全规范 第3部分：低温恒温槽</v>
          </cell>
          <cell r="D244" t="str">
            <v>GB/T 32710.3-2016</v>
          </cell>
          <cell r="E244" t="str">
            <v>是</v>
          </cell>
          <cell r="F244">
            <v>13</v>
          </cell>
          <cell r="G244">
            <v>5</v>
          </cell>
          <cell r="H244" t="str">
            <v>无</v>
          </cell>
          <cell r="I244">
            <v>5</v>
          </cell>
          <cell r="J244">
            <v>100</v>
          </cell>
          <cell r="K244" t="str">
            <v>华测检测认证集团股份有限公司</v>
          </cell>
          <cell r="L244">
            <v>0</v>
          </cell>
          <cell r="M244">
            <v>0</v>
          </cell>
        </row>
        <row r="244">
          <cell r="O244">
            <v>0</v>
          </cell>
          <cell r="P244">
            <v>0</v>
          </cell>
        </row>
        <row r="244">
          <cell r="R244">
            <v>0</v>
          </cell>
          <cell r="S244">
            <v>0</v>
          </cell>
        </row>
        <row r="244">
          <cell r="U244">
            <v>0</v>
          </cell>
          <cell r="V244">
            <v>0</v>
          </cell>
        </row>
        <row r="244">
          <cell r="X244">
            <v>0</v>
          </cell>
          <cell r="Y244">
            <v>0</v>
          </cell>
        </row>
        <row r="244">
          <cell r="AA244">
            <v>0</v>
          </cell>
          <cell r="AB244">
            <v>0</v>
          </cell>
        </row>
        <row r="244">
          <cell r="AD244">
            <v>0</v>
          </cell>
          <cell r="AE244">
            <v>0</v>
          </cell>
        </row>
        <row r="245">
          <cell r="A245" t="str">
            <v>zxzj20191111000018</v>
          </cell>
          <cell r="B245" t="str">
            <v>深圳市桑达无线通讯技术有限公司</v>
          </cell>
          <cell r="C245" t="str">
            <v>铁路数字移动通信系统（GSM-R）车载通信模块 第2部分：试验方法</v>
          </cell>
          <cell r="D245" t="str">
            <v>TB/T 3370.2-2018</v>
          </cell>
          <cell r="E245" t="str">
            <v>是</v>
          </cell>
          <cell r="F245">
            <v>2</v>
          </cell>
          <cell r="G245">
            <v>2</v>
          </cell>
          <cell r="H245" t="str">
            <v>无</v>
          </cell>
          <cell r="I245">
            <v>2</v>
          </cell>
          <cell r="J245">
            <v>100</v>
          </cell>
          <cell r="K245" t="str">
            <v>深圳市桑达无线通讯技术有限公司</v>
          </cell>
          <cell r="L245">
            <v>0</v>
          </cell>
          <cell r="M245">
            <v>0</v>
          </cell>
        </row>
        <row r="245">
          <cell r="O245">
            <v>0</v>
          </cell>
          <cell r="P245">
            <v>0</v>
          </cell>
        </row>
        <row r="245">
          <cell r="R245">
            <v>0</v>
          </cell>
          <cell r="S245">
            <v>0</v>
          </cell>
        </row>
        <row r="245">
          <cell r="U245">
            <v>0</v>
          </cell>
          <cell r="V245">
            <v>0</v>
          </cell>
        </row>
        <row r="245">
          <cell r="X245">
            <v>0</v>
          </cell>
          <cell r="Y245">
            <v>0</v>
          </cell>
        </row>
        <row r="245">
          <cell r="AA245">
            <v>0</v>
          </cell>
          <cell r="AB245">
            <v>0</v>
          </cell>
        </row>
        <row r="245">
          <cell r="AD245">
            <v>0</v>
          </cell>
          <cell r="AE245">
            <v>0</v>
          </cell>
        </row>
        <row r="246">
          <cell r="A246" t="str">
            <v>zxzj20191113000013</v>
          </cell>
          <cell r="B246" t="str">
            <v>深圳赛西信息技术有限公司</v>
          </cell>
          <cell r="C246" t="str">
            <v>基于以太网技术的局域网（LAN）系统验收测试方法</v>
          </cell>
          <cell r="D246" t="str">
            <v>GB/T 21671-2018</v>
          </cell>
          <cell r="E246" t="str">
            <v>否</v>
          </cell>
          <cell r="F246">
            <v>0</v>
          </cell>
          <cell r="G246">
            <v>4</v>
          </cell>
          <cell r="H246" t="str">
            <v>无</v>
          </cell>
          <cell r="I246">
            <v>4</v>
          </cell>
          <cell r="J246">
            <v>100</v>
          </cell>
          <cell r="K246" t="str">
            <v>深圳赛西信息技术有限公司</v>
          </cell>
          <cell r="L246">
            <v>0</v>
          </cell>
          <cell r="M246">
            <v>0</v>
          </cell>
        </row>
        <row r="246">
          <cell r="O246">
            <v>0</v>
          </cell>
          <cell r="P246">
            <v>0</v>
          </cell>
        </row>
        <row r="246">
          <cell r="R246">
            <v>0</v>
          </cell>
          <cell r="S246">
            <v>0</v>
          </cell>
        </row>
        <row r="246">
          <cell r="U246">
            <v>0</v>
          </cell>
          <cell r="V246">
            <v>0</v>
          </cell>
        </row>
        <row r="246">
          <cell r="X246">
            <v>0</v>
          </cell>
          <cell r="Y246">
            <v>0</v>
          </cell>
        </row>
        <row r="246">
          <cell r="AA246">
            <v>0</v>
          </cell>
          <cell r="AB246">
            <v>0</v>
          </cell>
        </row>
        <row r="246">
          <cell r="AD246">
            <v>0</v>
          </cell>
          <cell r="AE246">
            <v>0</v>
          </cell>
        </row>
        <row r="247">
          <cell r="A247" t="str">
            <v>zxzj20191113000198</v>
          </cell>
          <cell r="B247" t="str">
            <v>深圳市腾讯计算机系统有限公司</v>
          </cell>
          <cell r="C247" t="str">
            <v>视听服务产品研究报告</v>
          </cell>
          <cell r="D247" t="str">
            <v>TR 22.827</v>
          </cell>
          <cell r="E247" t="str">
            <v>否</v>
          </cell>
          <cell r="F247">
            <v>0</v>
          </cell>
          <cell r="G247">
            <v>4</v>
          </cell>
          <cell r="H247" t="str">
            <v>有</v>
          </cell>
          <cell r="I247">
            <v>1</v>
          </cell>
          <cell r="J247">
            <v>0</v>
          </cell>
          <cell r="K247" t="str">
            <v>华为技术有限公司</v>
          </cell>
          <cell r="L247">
            <v>2</v>
          </cell>
          <cell r="M247">
            <v>100</v>
          </cell>
          <cell r="N247" t="str">
            <v>深圳市腾讯计算机系统有限公司</v>
          </cell>
          <cell r="O247">
            <v>3</v>
          </cell>
          <cell r="P247">
            <v>0</v>
          </cell>
          <cell r="Q247" t="str">
            <v>中兴通讯股份有限公司</v>
          </cell>
          <cell r="R247">
            <v>0</v>
          </cell>
          <cell r="S247">
            <v>0</v>
          </cell>
        </row>
        <row r="247">
          <cell r="U247">
            <v>0</v>
          </cell>
          <cell r="V247">
            <v>0</v>
          </cell>
        </row>
        <row r="247">
          <cell r="X247">
            <v>0</v>
          </cell>
          <cell r="Y247">
            <v>0</v>
          </cell>
        </row>
        <row r="247">
          <cell r="AA247">
            <v>0</v>
          </cell>
          <cell r="AB247">
            <v>0</v>
          </cell>
        </row>
        <row r="247">
          <cell r="AD247">
            <v>0</v>
          </cell>
          <cell r="AE247">
            <v>0</v>
          </cell>
        </row>
        <row r="248">
          <cell r="A248" t="str">
            <v>zxzj20191116000108</v>
          </cell>
          <cell r="B248" t="str">
            <v>深圳市为海建材有限公司</v>
          </cell>
          <cell r="C248" t="str">
            <v>聚羧酸系高性能减水剂</v>
          </cell>
          <cell r="D248" t="str">
            <v>JG/T 223-2017</v>
          </cell>
          <cell r="E248" t="str">
            <v>否</v>
          </cell>
          <cell r="F248">
            <v>0</v>
          </cell>
          <cell r="G248">
            <v>7</v>
          </cell>
          <cell r="H248" t="str">
            <v>无</v>
          </cell>
          <cell r="I248">
            <v>7</v>
          </cell>
          <cell r="J248">
            <v>100</v>
          </cell>
          <cell r="K248" t="str">
            <v>深圳市为海建材有限公司</v>
          </cell>
          <cell r="L248">
            <v>0</v>
          </cell>
          <cell r="M248">
            <v>0</v>
          </cell>
        </row>
        <row r="248">
          <cell r="O248">
            <v>0</v>
          </cell>
          <cell r="P248">
            <v>0</v>
          </cell>
        </row>
        <row r="248">
          <cell r="R248">
            <v>0</v>
          </cell>
          <cell r="S248">
            <v>0</v>
          </cell>
        </row>
        <row r="248">
          <cell r="U248">
            <v>0</v>
          </cell>
          <cell r="V248">
            <v>0</v>
          </cell>
        </row>
        <row r="248">
          <cell r="X248">
            <v>0</v>
          </cell>
          <cell r="Y248">
            <v>0</v>
          </cell>
        </row>
        <row r="248">
          <cell r="AA248">
            <v>0</v>
          </cell>
          <cell r="AB248">
            <v>0</v>
          </cell>
        </row>
        <row r="248">
          <cell r="AD248">
            <v>0</v>
          </cell>
          <cell r="AE248">
            <v>0</v>
          </cell>
        </row>
        <row r="249">
          <cell r="A249" t="str">
            <v>zxzj20191114000057</v>
          </cell>
          <cell r="B249" t="str">
            <v>深圳市新山幕墙技术咨询有限公司</v>
          </cell>
          <cell r="C249" t="str">
            <v>建筑幕墙用点支承装置</v>
          </cell>
          <cell r="D249" t="str">
            <v>GB/T 37266-2018</v>
          </cell>
          <cell r="E249" t="str">
            <v>否</v>
          </cell>
          <cell r="F249">
            <v>0</v>
          </cell>
          <cell r="G249">
            <v>6</v>
          </cell>
          <cell r="H249" t="str">
            <v>有</v>
          </cell>
          <cell r="I249">
            <v>6</v>
          </cell>
          <cell r="J249">
            <v>60</v>
          </cell>
          <cell r="K249" t="str">
            <v>深圳市新山幕墙技术咨询有限公司</v>
          </cell>
          <cell r="L249">
            <v>7</v>
          </cell>
          <cell r="M249">
            <v>40</v>
          </cell>
          <cell r="N249" t="str">
            <v>深圳金粤幕墙装饰工程有限公司</v>
          </cell>
          <cell r="O249">
            <v>0</v>
          </cell>
          <cell r="P249">
            <v>0</v>
          </cell>
        </row>
        <row r="249">
          <cell r="R249">
            <v>0</v>
          </cell>
          <cell r="S249">
            <v>0</v>
          </cell>
        </row>
        <row r="249">
          <cell r="U249">
            <v>0</v>
          </cell>
          <cell r="V249">
            <v>0</v>
          </cell>
        </row>
        <row r="249">
          <cell r="X249">
            <v>0</v>
          </cell>
          <cell r="Y249">
            <v>0</v>
          </cell>
        </row>
        <row r="249">
          <cell r="AA249">
            <v>0</v>
          </cell>
          <cell r="AB249">
            <v>0</v>
          </cell>
        </row>
        <row r="249">
          <cell r="AD249">
            <v>0</v>
          </cell>
          <cell r="AE249">
            <v>0</v>
          </cell>
        </row>
        <row r="250">
          <cell r="A250" t="str">
            <v>zxzj20191113000187</v>
          </cell>
          <cell r="B250" t="str">
            <v>深圳市腾讯计算机系统有限公司</v>
          </cell>
          <cell r="C250" t="str">
            <v>增强型V2X场景的服务要求</v>
          </cell>
          <cell r="D250" t="str">
            <v>TS 22.186</v>
          </cell>
          <cell r="E250" t="str">
            <v>否</v>
          </cell>
          <cell r="F250">
            <v>0</v>
          </cell>
          <cell r="G250">
            <v>4</v>
          </cell>
          <cell r="H250" t="str">
            <v>有</v>
          </cell>
          <cell r="I250">
            <v>1</v>
          </cell>
          <cell r="J250">
            <v>0</v>
          </cell>
          <cell r="K250" t="str">
            <v>华为技术有限公司</v>
          </cell>
          <cell r="L250">
            <v>2</v>
          </cell>
          <cell r="M250">
            <v>100</v>
          </cell>
          <cell r="N250" t="str">
            <v>深圳市腾讯计算机系统有限公司</v>
          </cell>
          <cell r="O250">
            <v>3</v>
          </cell>
          <cell r="P250">
            <v>0</v>
          </cell>
          <cell r="Q250" t="str">
            <v>中兴通讯股份有限公司</v>
          </cell>
          <cell r="R250">
            <v>0</v>
          </cell>
          <cell r="S250">
            <v>0</v>
          </cell>
        </row>
        <row r="250">
          <cell r="U250">
            <v>0</v>
          </cell>
          <cell r="V250">
            <v>0</v>
          </cell>
        </row>
        <row r="250">
          <cell r="X250">
            <v>0</v>
          </cell>
          <cell r="Y250">
            <v>0</v>
          </cell>
        </row>
        <row r="250">
          <cell r="AA250">
            <v>0</v>
          </cell>
          <cell r="AB250">
            <v>0</v>
          </cell>
        </row>
        <row r="250">
          <cell r="AD250">
            <v>0</v>
          </cell>
          <cell r="AE250">
            <v>0</v>
          </cell>
        </row>
        <row r="251">
          <cell r="A251" t="str">
            <v>zxzj20191113000115</v>
          </cell>
          <cell r="B251" t="str">
            <v>深圳市航天泰瑞捷电子有限公司</v>
          </cell>
          <cell r="C251" t="str">
            <v>电测量数据交换 DLMS/COSEM组件 第62部分：COSEM 接口类</v>
          </cell>
          <cell r="D251" t="str">
            <v>GB/T 17215.662-2018</v>
          </cell>
          <cell r="E251" t="str">
            <v>是</v>
          </cell>
          <cell r="F251">
            <v>12</v>
          </cell>
          <cell r="G251">
            <v>7</v>
          </cell>
          <cell r="H251" t="str">
            <v>有</v>
          </cell>
          <cell r="I251">
            <v>5</v>
          </cell>
          <cell r="J251">
            <v>56.25</v>
          </cell>
          <cell r="K251" t="str">
            <v>深圳市科陆电子科技股份有限公司</v>
          </cell>
          <cell r="L251">
            <v>7</v>
          </cell>
          <cell r="M251">
            <v>43.75</v>
          </cell>
          <cell r="N251" t="str">
            <v>深圳市航天泰瑞捷电子有限公司</v>
          </cell>
          <cell r="O251">
            <v>0</v>
          </cell>
          <cell r="P251">
            <v>0</v>
          </cell>
        </row>
        <row r="251">
          <cell r="R251">
            <v>0</v>
          </cell>
          <cell r="S251">
            <v>0</v>
          </cell>
        </row>
        <row r="251">
          <cell r="U251">
            <v>0</v>
          </cell>
          <cell r="V251">
            <v>0</v>
          </cell>
        </row>
        <row r="251">
          <cell r="X251">
            <v>0</v>
          </cell>
          <cell r="Y251">
            <v>0</v>
          </cell>
        </row>
        <row r="251">
          <cell r="AA251">
            <v>0</v>
          </cell>
          <cell r="AB251">
            <v>0</v>
          </cell>
        </row>
        <row r="251">
          <cell r="AD251">
            <v>0</v>
          </cell>
          <cell r="AE251">
            <v>0</v>
          </cell>
        </row>
        <row r="252">
          <cell r="A252" t="str">
            <v>zxzj20191115000227</v>
          </cell>
          <cell r="B252" t="str">
            <v>深圳市检验检疫科学研究院</v>
          </cell>
          <cell r="C252" t="str">
            <v>国际生态安全港建设指南</v>
          </cell>
          <cell r="D252" t="str">
            <v>SZDB/Z 336-2018</v>
          </cell>
          <cell r="E252" t="str">
            <v>否</v>
          </cell>
          <cell r="F252">
            <v>0</v>
          </cell>
          <cell r="G252">
            <v>1</v>
          </cell>
          <cell r="H252" t="str">
            <v>有</v>
          </cell>
          <cell r="I252">
            <v>1</v>
          </cell>
          <cell r="J252">
            <v>100</v>
          </cell>
          <cell r="K252" t="str">
            <v>深圳市检验检疫科学研究院</v>
          </cell>
          <cell r="L252">
            <v>2</v>
          </cell>
          <cell r="M252">
            <v>0</v>
          </cell>
          <cell r="N252" t="str">
            <v>深圳市盐田区人民政府</v>
          </cell>
          <cell r="O252">
            <v>3</v>
          </cell>
          <cell r="P252">
            <v>0</v>
          </cell>
          <cell r="Q252" t="str">
            <v>盐田国际集装箱码头有限公司</v>
          </cell>
          <cell r="R252">
            <v>4</v>
          </cell>
          <cell r="S252">
            <v>0</v>
          </cell>
          <cell r="T252" t="str">
            <v>深圳市环境科学研究院</v>
          </cell>
          <cell r="U252">
            <v>5</v>
          </cell>
          <cell r="V252">
            <v>0</v>
          </cell>
          <cell r="W252" t="str">
            <v>深圳市盐田港集团有限公司</v>
          </cell>
          <cell r="X252">
            <v>6</v>
          </cell>
          <cell r="Y252">
            <v>0</v>
          </cell>
          <cell r="Z252" t="str">
            <v>深圳市中大环保科技创新工程中心有限公司</v>
          </cell>
          <cell r="AA252">
            <v>0</v>
          </cell>
          <cell r="AB252">
            <v>0</v>
          </cell>
        </row>
        <row r="252">
          <cell r="AD252">
            <v>0</v>
          </cell>
          <cell r="AE252">
            <v>0</v>
          </cell>
        </row>
        <row r="253">
          <cell r="A253" t="str">
            <v>zxzj20191113000180</v>
          </cell>
          <cell r="B253" t="str">
            <v>比亚迪汽车工业有限公司</v>
          </cell>
          <cell r="C253" t="str">
            <v>电动汽车用充放电式电机控制器技术条件</v>
          </cell>
          <cell r="D253" t="str">
            <v>QC/T 1088-2017</v>
          </cell>
          <cell r="E253" t="str">
            <v>否</v>
          </cell>
          <cell r="F253">
            <v>0</v>
          </cell>
          <cell r="G253">
            <v>1</v>
          </cell>
          <cell r="H253" t="str">
            <v>无</v>
          </cell>
          <cell r="I253">
            <v>1</v>
          </cell>
          <cell r="J253">
            <v>100</v>
          </cell>
          <cell r="K253" t="str">
            <v>比亚迪汽车工业有限公司</v>
          </cell>
          <cell r="L253">
            <v>0</v>
          </cell>
          <cell r="M253">
            <v>0</v>
          </cell>
        </row>
        <row r="253">
          <cell r="O253">
            <v>0</v>
          </cell>
          <cell r="P253">
            <v>0</v>
          </cell>
        </row>
        <row r="253">
          <cell r="R253">
            <v>0</v>
          </cell>
          <cell r="S253">
            <v>0</v>
          </cell>
        </row>
        <row r="253">
          <cell r="U253">
            <v>0</v>
          </cell>
          <cell r="V253">
            <v>0</v>
          </cell>
        </row>
        <row r="253">
          <cell r="X253">
            <v>0</v>
          </cell>
          <cell r="Y253">
            <v>0</v>
          </cell>
        </row>
        <row r="253">
          <cell r="AA253">
            <v>0</v>
          </cell>
          <cell r="AB253">
            <v>0</v>
          </cell>
        </row>
        <row r="253">
          <cell r="AD253">
            <v>0</v>
          </cell>
          <cell r="AE253">
            <v>0</v>
          </cell>
        </row>
        <row r="254">
          <cell r="A254" t="str">
            <v>zxzj20191115000028</v>
          </cell>
          <cell r="B254" t="str">
            <v>深圳市恒绿低碳发展促进中心</v>
          </cell>
          <cell r="C254" t="str">
            <v>涂装前处理准备 酸洗</v>
          </cell>
          <cell r="D254" t="str">
            <v>JB/T 6978-2016</v>
          </cell>
          <cell r="E254" t="str">
            <v>否</v>
          </cell>
          <cell r="F254">
            <v>0</v>
          </cell>
          <cell r="G254">
            <v>4</v>
          </cell>
          <cell r="H254" t="str">
            <v>无</v>
          </cell>
          <cell r="I254">
            <v>4</v>
          </cell>
          <cell r="J254">
            <v>100</v>
          </cell>
          <cell r="K254" t="str">
            <v>深圳市恒绿低碳发展促进中心</v>
          </cell>
          <cell r="L254">
            <v>0</v>
          </cell>
          <cell r="M254">
            <v>0</v>
          </cell>
        </row>
        <row r="254">
          <cell r="O254">
            <v>0</v>
          </cell>
          <cell r="P254">
            <v>0</v>
          </cell>
        </row>
        <row r="254">
          <cell r="R254">
            <v>0</v>
          </cell>
          <cell r="S254">
            <v>0</v>
          </cell>
        </row>
        <row r="254">
          <cell r="U254">
            <v>0</v>
          </cell>
          <cell r="V254">
            <v>0</v>
          </cell>
        </row>
        <row r="254">
          <cell r="X254">
            <v>0</v>
          </cell>
          <cell r="Y254">
            <v>0</v>
          </cell>
        </row>
        <row r="254">
          <cell r="AA254">
            <v>0</v>
          </cell>
          <cell r="AB254">
            <v>0</v>
          </cell>
        </row>
        <row r="254">
          <cell r="AD254">
            <v>0</v>
          </cell>
          <cell r="AE254">
            <v>0</v>
          </cell>
        </row>
        <row r="255">
          <cell r="A255" t="str">
            <v>zxzj20191114000030</v>
          </cell>
          <cell r="B255" t="str">
            <v>深圳市沃尔核材股份有限公司</v>
          </cell>
          <cell r="C255" t="str">
            <v>电气用热收缩焊锡管</v>
          </cell>
          <cell r="D255" t="str">
            <v>JB/T 13395-2018</v>
          </cell>
          <cell r="E255" t="str">
            <v>否</v>
          </cell>
          <cell r="F255">
            <v>0</v>
          </cell>
          <cell r="G255">
            <v>2</v>
          </cell>
          <cell r="H255" t="str">
            <v>有</v>
          </cell>
          <cell r="I255">
            <v>2</v>
          </cell>
          <cell r="J255">
            <v>70</v>
          </cell>
          <cell r="K255" t="str">
            <v>深圳市沃尔核材股份有限公司</v>
          </cell>
          <cell r="L255">
            <v>4</v>
          </cell>
          <cell r="M255">
            <v>30</v>
          </cell>
          <cell r="N255" t="str">
            <v>长园集团股份有限公司</v>
          </cell>
          <cell r="O255">
            <v>0</v>
          </cell>
          <cell r="P255">
            <v>0</v>
          </cell>
        </row>
        <row r="255">
          <cell r="R255">
            <v>0</v>
          </cell>
          <cell r="S255">
            <v>0</v>
          </cell>
        </row>
        <row r="255">
          <cell r="U255">
            <v>0</v>
          </cell>
          <cell r="V255">
            <v>0</v>
          </cell>
        </row>
        <row r="255">
          <cell r="X255">
            <v>0</v>
          </cell>
          <cell r="Y255">
            <v>0</v>
          </cell>
        </row>
        <row r="255">
          <cell r="AA255">
            <v>0</v>
          </cell>
          <cell r="AB255">
            <v>0</v>
          </cell>
        </row>
        <row r="255">
          <cell r="AD255">
            <v>0</v>
          </cell>
          <cell r="AE255">
            <v>0</v>
          </cell>
        </row>
        <row r="256">
          <cell r="A256" t="str">
            <v>zxzj20191112000053</v>
          </cell>
          <cell r="B256" t="str">
            <v>格林美股份有限公司</v>
          </cell>
          <cell r="C256" t="str">
            <v>镍氢电池材料废弃物回收利用的处理方法</v>
          </cell>
          <cell r="D256" t="str">
            <v>GB/T 33062-2016</v>
          </cell>
          <cell r="E256" t="str">
            <v>否</v>
          </cell>
          <cell r="F256">
            <v>0</v>
          </cell>
          <cell r="G256">
            <v>4</v>
          </cell>
          <cell r="H256" t="str">
            <v>有</v>
          </cell>
          <cell r="I256">
            <v>4</v>
          </cell>
          <cell r="J256">
            <v>55.55</v>
          </cell>
          <cell r="K256" t="str">
            <v>格林美股份有限公司</v>
          </cell>
          <cell r="L256">
            <v>6</v>
          </cell>
          <cell r="M256">
            <v>44.44</v>
          </cell>
          <cell r="N256" t="str">
            <v>深圳市豪鹏科技有限公司</v>
          </cell>
          <cell r="O256">
            <v>0</v>
          </cell>
          <cell r="P256">
            <v>0</v>
          </cell>
        </row>
        <row r="256">
          <cell r="R256">
            <v>0</v>
          </cell>
          <cell r="S256">
            <v>0</v>
          </cell>
        </row>
        <row r="256">
          <cell r="U256">
            <v>0</v>
          </cell>
          <cell r="V256">
            <v>0</v>
          </cell>
        </row>
        <row r="256">
          <cell r="X256">
            <v>0</v>
          </cell>
          <cell r="Y256">
            <v>0</v>
          </cell>
        </row>
        <row r="256">
          <cell r="AA256">
            <v>0</v>
          </cell>
          <cell r="AB256">
            <v>0</v>
          </cell>
        </row>
        <row r="256">
          <cell r="AD256">
            <v>0</v>
          </cell>
          <cell r="AE256">
            <v>0</v>
          </cell>
        </row>
        <row r="257">
          <cell r="A257" t="str">
            <v>zxzj20191115000003</v>
          </cell>
          <cell r="B257" t="str">
            <v>中广核工程有限公司</v>
          </cell>
          <cell r="C257" t="str">
            <v>核电厂气态排出流(放射性)活度连续监测设备要求</v>
          </cell>
          <cell r="D257" t="str">
            <v>NB/T 20433-2017</v>
          </cell>
          <cell r="E257" t="str">
            <v>否</v>
          </cell>
          <cell r="F257">
            <v>0</v>
          </cell>
          <cell r="G257">
            <v>1</v>
          </cell>
          <cell r="H257" t="str">
            <v>无</v>
          </cell>
          <cell r="I257">
            <v>1</v>
          </cell>
          <cell r="J257">
            <v>100</v>
          </cell>
          <cell r="K257" t="str">
            <v>中广核工程有限公司</v>
          </cell>
          <cell r="L257">
            <v>0</v>
          </cell>
          <cell r="M257">
            <v>0</v>
          </cell>
        </row>
        <row r="257">
          <cell r="O257">
            <v>0</v>
          </cell>
          <cell r="P257">
            <v>0</v>
          </cell>
        </row>
        <row r="257">
          <cell r="R257">
            <v>0</v>
          </cell>
          <cell r="S257">
            <v>0</v>
          </cell>
        </row>
        <row r="257">
          <cell r="U257">
            <v>0</v>
          </cell>
          <cell r="V257">
            <v>0</v>
          </cell>
        </row>
        <row r="257">
          <cell r="X257">
            <v>0</v>
          </cell>
          <cell r="Y257">
            <v>0</v>
          </cell>
        </row>
        <row r="257">
          <cell r="AA257">
            <v>0</v>
          </cell>
          <cell r="AB257">
            <v>0</v>
          </cell>
        </row>
        <row r="257">
          <cell r="AD257">
            <v>0</v>
          </cell>
          <cell r="AE257">
            <v>0</v>
          </cell>
        </row>
        <row r="258">
          <cell r="A258" t="str">
            <v>zxzj20191115000035</v>
          </cell>
          <cell r="B258" t="str">
            <v>中广核工程有限公司</v>
          </cell>
          <cell r="C258" t="str">
            <v>压水堆乏燃料转运与干法贮存设施物项分级</v>
          </cell>
          <cell r="D258" t="str">
            <v>NB/T 20463-2017</v>
          </cell>
          <cell r="E258" t="str">
            <v>否</v>
          </cell>
          <cell r="F258">
            <v>0</v>
          </cell>
          <cell r="G258">
            <v>1</v>
          </cell>
          <cell r="H258" t="str">
            <v>无</v>
          </cell>
          <cell r="I258">
            <v>1</v>
          </cell>
          <cell r="J258">
            <v>100</v>
          </cell>
          <cell r="K258" t="str">
            <v>中广核工程有限公司</v>
          </cell>
          <cell r="L258">
            <v>0</v>
          </cell>
          <cell r="M258">
            <v>0</v>
          </cell>
        </row>
        <row r="258">
          <cell r="O258">
            <v>0</v>
          </cell>
          <cell r="P258">
            <v>0</v>
          </cell>
        </row>
        <row r="258">
          <cell r="R258">
            <v>0</v>
          </cell>
          <cell r="S258">
            <v>0</v>
          </cell>
        </row>
        <row r="258">
          <cell r="U258">
            <v>0</v>
          </cell>
          <cell r="V258">
            <v>0</v>
          </cell>
        </row>
        <row r="258">
          <cell r="X258">
            <v>0</v>
          </cell>
          <cell r="Y258">
            <v>0</v>
          </cell>
        </row>
        <row r="258">
          <cell r="AA258">
            <v>0</v>
          </cell>
          <cell r="AB258">
            <v>0</v>
          </cell>
        </row>
        <row r="258">
          <cell r="AD258">
            <v>0</v>
          </cell>
          <cell r="AE258">
            <v>0</v>
          </cell>
        </row>
        <row r="259">
          <cell r="A259" t="str">
            <v>zxzj20191115000065</v>
          </cell>
          <cell r="B259" t="str">
            <v>深圳市检验检疫科学研究院</v>
          </cell>
          <cell r="C259" t="str">
            <v>跨境电子商务产品质量信息监测  进口乳粉</v>
          </cell>
          <cell r="D259" t="str">
            <v>SZDB/Z 269-2017</v>
          </cell>
          <cell r="E259" t="str">
            <v>否</v>
          </cell>
          <cell r="F259">
            <v>0</v>
          </cell>
          <cell r="G259">
            <v>1</v>
          </cell>
          <cell r="H259" t="str">
            <v>无</v>
          </cell>
          <cell r="I259">
            <v>1</v>
          </cell>
          <cell r="J259">
            <v>100</v>
          </cell>
          <cell r="K259" t="str">
            <v>深圳市检验检疫科学研究院</v>
          </cell>
          <cell r="L259">
            <v>0</v>
          </cell>
          <cell r="M259">
            <v>0</v>
          </cell>
        </row>
        <row r="259">
          <cell r="O259">
            <v>0</v>
          </cell>
          <cell r="P259">
            <v>0</v>
          </cell>
        </row>
        <row r="259">
          <cell r="R259">
            <v>0</v>
          </cell>
          <cell r="S259">
            <v>0</v>
          </cell>
        </row>
        <row r="259">
          <cell r="U259">
            <v>0</v>
          </cell>
          <cell r="V259">
            <v>0</v>
          </cell>
        </row>
        <row r="259">
          <cell r="X259">
            <v>0</v>
          </cell>
          <cell r="Y259">
            <v>0</v>
          </cell>
        </row>
        <row r="259">
          <cell r="AA259">
            <v>0</v>
          </cell>
          <cell r="AB259">
            <v>0</v>
          </cell>
        </row>
        <row r="259">
          <cell r="AD259">
            <v>0</v>
          </cell>
          <cell r="AE259">
            <v>0</v>
          </cell>
        </row>
        <row r="260">
          <cell r="A260" t="str">
            <v>zxzj20191115000254</v>
          </cell>
          <cell r="B260" t="str">
            <v>深圳市威尔电器有限公司</v>
          </cell>
          <cell r="C260" t="str">
            <v>呼出气体酒精含量检测仪</v>
          </cell>
          <cell r="D260" t="str">
            <v>GB/T 21254-2017</v>
          </cell>
          <cell r="E260" t="str">
            <v>否</v>
          </cell>
          <cell r="F260">
            <v>0</v>
          </cell>
          <cell r="G260">
            <v>6</v>
          </cell>
          <cell r="H260" t="str">
            <v>有</v>
          </cell>
          <cell r="I260">
            <v>4</v>
          </cell>
          <cell r="J260">
            <v>37.04</v>
          </cell>
          <cell r="K260" t="str">
            <v>佳思德科技（深圳）有限公司</v>
          </cell>
          <cell r="L260">
            <v>5</v>
          </cell>
          <cell r="M260">
            <v>33.33</v>
          </cell>
          <cell r="N260" t="str">
            <v>深圳市大帝科技发展有限公司</v>
          </cell>
          <cell r="O260">
            <v>6</v>
          </cell>
          <cell r="P260">
            <v>29.63</v>
          </cell>
          <cell r="Q260" t="str">
            <v>深圳市威尔电器有限公司</v>
          </cell>
          <cell r="R260">
            <v>0</v>
          </cell>
          <cell r="S260">
            <v>0</v>
          </cell>
        </row>
        <row r="260">
          <cell r="U260">
            <v>0</v>
          </cell>
          <cell r="V260">
            <v>0</v>
          </cell>
        </row>
        <row r="260">
          <cell r="X260">
            <v>0</v>
          </cell>
          <cell r="Y260">
            <v>0</v>
          </cell>
        </row>
        <row r="260">
          <cell r="AA260">
            <v>0</v>
          </cell>
          <cell r="AB260">
            <v>0</v>
          </cell>
        </row>
        <row r="260">
          <cell r="AD260">
            <v>0</v>
          </cell>
          <cell r="AE260">
            <v>0</v>
          </cell>
        </row>
        <row r="261">
          <cell r="A261" t="str">
            <v>zxzj20191113000155</v>
          </cell>
          <cell r="B261" t="str">
            <v>深圳赛西信息技术有限公司</v>
          </cell>
          <cell r="C261" t="str">
            <v>信息技术 开放系统互连 测试方法和规范(MTS) 测试和测试控制记法 第3版 第4部分：TTCN-3操作语义</v>
          </cell>
          <cell r="D261" t="str">
            <v>GB/T 26857.4-2018</v>
          </cell>
          <cell r="E261" t="str">
            <v>是</v>
          </cell>
          <cell r="F261">
            <v>4</v>
          </cell>
          <cell r="G261">
            <v>3</v>
          </cell>
          <cell r="H261" t="str">
            <v>无</v>
          </cell>
          <cell r="I261">
            <v>3</v>
          </cell>
          <cell r="J261">
            <v>100</v>
          </cell>
          <cell r="K261" t="str">
            <v>深圳赛西信息技术有限公司</v>
          </cell>
          <cell r="L261">
            <v>0</v>
          </cell>
          <cell r="M261">
            <v>0</v>
          </cell>
        </row>
        <row r="261">
          <cell r="O261">
            <v>0</v>
          </cell>
          <cell r="P261">
            <v>0</v>
          </cell>
        </row>
        <row r="261">
          <cell r="R261">
            <v>0</v>
          </cell>
          <cell r="S261">
            <v>0</v>
          </cell>
        </row>
        <row r="261">
          <cell r="U261">
            <v>0</v>
          </cell>
          <cell r="V261">
            <v>0</v>
          </cell>
        </row>
        <row r="261">
          <cell r="X261">
            <v>0</v>
          </cell>
          <cell r="Y261">
            <v>0</v>
          </cell>
        </row>
        <row r="261">
          <cell r="AA261">
            <v>0</v>
          </cell>
          <cell r="AB261">
            <v>0</v>
          </cell>
        </row>
        <row r="261">
          <cell r="AD261">
            <v>0</v>
          </cell>
          <cell r="AE261">
            <v>0</v>
          </cell>
        </row>
        <row r="262">
          <cell r="A262" t="str">
            <v>zxzj20191117000016</v>
          </cell>
          <cell r="B262" t="str">
            <v>深圳市美信电子有限公司</v>
          </cell>
          <cell r="C262" t="str">
            <v>双面压敏胶粘带</v>
          </cell>
          <cell r="D262" t="str">
            <v>HG/T 3658-2018</v>
          </cell>
          <cell r="E262" t="str">
            <v>否</v>
          </cell>
          <cell r="F262">
            <v>0</v>
          </cell>
          <cell r="G262">
            <v>6</v>
          </cell>
          <cell r="H262" t="str">
            <v>无</v>
          </cell>
          <cell r="I262">
            <v>6</v>
          </cell>
          <cell r="J262">
            <v>100</v>
          </cell>
          <cell r="K262" t="str">
            <v>深圳市美信电子有限公司</v>
          </cell>
          <cell r="L262">
            <v>0</v>
          </cell>
          <cell r="M262">
            <v>0</v>
          </cell>
        </row>
        <row r="262">
          <cell r="O262">
            <v>0</v>
          </cell>
          <cell r="P262">
            <v>0</v>
          </cell>
        </row>
        <row r="262">
          <cell r="R262">
            <v>0</v>
          </cell>
          <cell r="S262">
            <v>0</v>
          </cell>
        </row>
        <row r="262">
          <cell r="U262">
            <v>0</v>
          </cell>
          <cell r="V262">
            <v>0</v>
          </cell>
        </row>
        <row r="262">
          <cell r="X262">
            <v>0</v>
          </cell>
          <cell r="Y262">
            <v>0</v>
          </cell>
        </row>
        <row r="262">
          <cell r="AA262">
            <v>0</v>
          </cell>
          <cell r="AB262">
            <v>0</v>
          </cell>
        </row>
        <row r="262">
          <cell r="AD262">
            <v>0</v>
          </cell>
          <cell r="AE262">
            <v>0</v>
          </cell>
        </row>
        <row r="263">
          <cell r="A263" t="str">
            <v>zxzj20191115000225</v>
          </cell>
          <cell r="B263" t="str">
            <v>深圳市标准技术研究院</v>
          </cell>
          <cell r="C263" t="str">
            <v>质量技术服务分类与代码</v>
          </cell>
          <cell r="D263" t="str">
            <v>GB/T 35429-2017</v>
          </cell>
          <cell r="E263" t="str">
            <v>否</v>
          </cell>
          <cell r="F263">
            <v>0</v>
          </cell>
          <cell r="G263">
            <v>7</v>
          </cell>
          <cell r="H263" t="str">
            <v>无</v>
          </cell>
          <cell r="I263">
            <v>7</v>
          </cell>
          <cell r="J263">
            <v>100</v>
          </cell>
          <cell r="K263" t="str">
            <v>深圳市标准技术研究院</v>
          </cell>
          <cell r="L263">
            <v>0</v>
          </cell>
          <cell r="M263">
            <v>0</v>
          </cell>
        </row>
        <row r="263">
          <cell r="O263">
            <v>0</v>
          </cell>
          <cell r="P263">
            <v>0</v>
          </cell>
        </row>
        <row r="263">
          <cell r="R263">
            <v>0</v>
          </cell>
          <cell r="S263">
            <v>0</v>
          </cell>
        </row>
        <row r="263">
          <cell r="U263">
            <v>0</v>
          </cell>
          <cell r="V263">
            <v>0</v>
          </cell>
        </row>
        <row r="263">
          <cell r="X263">
            <v>0</v>
          </cell>
          <cell r="Y263">
            <v>0</v>
          </cell>
        </row>
        <row r="263">
          <cell r="AA263">
            <v>0</v>
          </cell>
          <cell r="AB263">
            <v>0</v>
          </cell>
        </row>
        <row r="263">
          <cell r="AD263">
            <v>0</v>
          </cell>
          <cell r="AE263">
            <v>0</v>
          </cell>
        </row>
        <row r="264">
          <cell r="A264" t="str">
            <v>zxzj20191112000015</v>
          </cell>
          <cell r="B264" t="str">
            <v>深圳市芭田生态工程股份有限公司</v>
          </cell>
          <cell r="C264" t="str">
            <v>农业生产资料供应服务 农资电子商务交易服务规范</v>
          </cell>
          <cell r="D264" t="str">
            <v>GB/T 37675-2019</v>
          </cell>
          <cell r="E264" t="str">
            <v>否</v>
          </cell>
          <cell r="F264">
            <v>0</v>
          </cell>
          <cell r="G264">
            <v>5</v>
          </cell>
          <cell r="H264" t="str">
            <v>无</v>
          </cell>
          <cell r="I264">
            <v>5</v>
          </cell>
          <cell r="J264">
            <v>100</v>
          </cell>
          <cell r="K264" t="str">
            <v>深圳市芭田生态工程股份有限公司</v>
          </cell>
          <cell r="L264">
            <v>0</v>
          </cell>
          <cell r="M264">
            <v>0</v>
          </cell>
        </row>
        <row r="264">
          <cell r="O264">
            <v>0</v>
          </cell>
          <cell r="P264">
            <v>0</v>
          </cell>
        </row>
        <row r="264">
          <cell r="R264">
            <v>0</v>
          </cell>
          <cell r="S264">
            <v>0</v>
          </cell>
        </row>
        <row r="264">
          <cell r="U264">
            <v>0</v>
          </cell>
          <cell r="V264">
            <v>0</v>
          </cell>
        </row>
        <row r="264">
          <cell r="X264">
            <v>0</v>
          </cell>
          <cell r="Y264">
            <v>0</v>
          </cell>
        </row>
        <row r="264">
          <cell r="AA264">
            <v>0</v>
          </cell>
          <cell r="AB264">
            <v>0</v>
          </cell>
        </row>
        <row r="264">
          <cell r="AD264">
            <v>0</v>
          </cell>
          <cell r="AE264">
            <v>0</v>
          </cell>
        </row>
        <row r="265">
          <cell r="A265" t="str">
            <v>zxzj20191114000204</v>
          </cell>
          <cell r="B265" t="str">
            <v>深圳安吉尔饮水产业集团有限公司</v>
          </cell>
          <cell r="C265" t="str">
            <v>标签符合性测试通用技术规范</v>
          </cell>
          <cell r="D265" t="str">
            <v>GB/T 35969-2018</v>
          </cell>
          <cell r="E265" t="str">
            <v>否</v>
          </cell>
          <cell r="F265">
            <v>0</v>
          </cell>
          <cell r="G265">
            <v>2</v>
          </cell>
          <cell r="H265" t="str">
            <v>无</v>
          </cell>
          <cell r="I265">
            <v>2</v>
          </cell>
          <cell r="J265">
            <v>100</v>
          </cell>
          <cell r="K265" t="str">
            <v>深圳安吉尔饮水产业集团有限公司</v>
          </cell>
          <cell r="L265">
            <v>0</v>
          </cell>
          <cell r="M265">
            <v>0</v>
          </cell>
        </row>
        <row r="265">
          <cell r="O265">
            <v>0</v>
          </cell>
          <cell r="P265">
            <v>0</v>
          </cell>
        </row>
        <row r="265">
          <cell r="R265">
            <v>0</v>
          </cell>
          <cell r="S265">
            <v>0</v>
          </cell>
        </row>
        <row r="265">
          <cell r="U265">
            <v>0</v>
          </cell>
          <cell r="V265">
            <v>0</v>
          </cell>
        </row>
        <row r="265">
          <cell r="X265">
            <v>0</v>
          </cell>
          <cell r="Y265">
            <v>0</v>
          </cell>
        </row>
        <row r="265">
          <cell r="AA265">
            <v>0</v>
          </cell>
          <cell r="AB265">
            <v>0</v>
          </cell>
        </row>
        <row r="265">
          <cell r="AD265">
            <v>0</v>
          </cell>
          <cell r="AE265">
            <v>0</v>
          </cell>
        </row>
        <row r="266">
          <cell r="A266" t="str">
            <v>zxzj20191116000023</v>
          </cell>
          <cell r="B266" t="str">
            <v>深圳国技仪器有限公司</v>
          </cell>
          <cell r="C266" t="str">
            <v>闭式单轴四点高速超精密压力机 第1部分：型式与基本参数</v>
          </cell>
          <cell r="D266" t="str">
            <v>JB/T 13546.1-2018</v>
          </cell>
          <cell r="E266" t="str">
            <v>是</v>
          </cell>
          <cell r="F266">
            <v>3</v>
          </cell>
          <cell r="G266">
            <v>2</v>
          </cell>
          <cell r="H266" t="str">
            <v>无</v>
          </cell>
          <cell r="I266">
            <v>2</v>
          </cell>
          <cell r="J266">
            <v>100</v>
          </cell>
          <cell r="K266" t="str">
            <v>深圳国技仪器有限公司</v>
          </cell>
          <cell r="L266">
            <v>0</v>
          </cell>
          <cell r="M266">
            <v>0</v>
          </cell>
        </row>
        <row r="266">
          <cell r="O266">
            <v>0</v>
          </cell>
          <cell r="P266">
            <v>0</v>
          </cell>
        </row>
        <row r="266">
          <cell r="R266">
            <v>0</v>
          </cell>
          <cell r="S266">
            <v>0</v>
          </cell>
        </row>
        <row r="266">
          <cell r="U266">
            <v>0</v>
          </cell>
          <cell r="V266">
            <v>0</v>
          </cell>
        </row>
        <row r="266">
          <cell r="X266">
            <v>0</v>
          </cell>
          <cell r="Y266">
            <v>0</v>
          </cell>
        </row>
        <row r="266">
          <cell r="AA266">
            <v>0</v>
          </cell>
          <cell r="AB266">
            <v>0</v>
          </cell>
        </row>
        <row r="266">
          <cell r="AD266">
            <v>0</v>
          </cell>
          <cell r="AE266">
            <v>0</v>
          </cell>
        </row>
        <row r="267">
          <cell r="A267" t="str">
            <v>zxzj20191113000009</v>
          </cell>
          <cell r="B267" t="str">
            <v>深圳赛西信息技术有限公司</v>
          </cell>
          <cell r="C267" t="str">
            <v>信息技术 无线接入点的用户建筑群布缆</v>
          </cell>
          <cell r="D267" t="str">
            <v>GB/T 36458-2018</v>
          </cell>
          <cell r="E267" t="str">
            <v>否</v>
          </cell>
          <cell r="F267">
            <v>0</v>
          </cell>
          <cell r="G267">
            <v>4</v>
          </cell>
          <cell r="H267" t="str">
            <v>无</v>
          </cell>
          <cell r="I267">
            <v>4</v>
          </cell>
          <cell r="J267">
            <v>100</v>
          </cell>
          <cell r="K267" t="str">
            <v>深圳赛西信息技术有限公司</v>
          </cell>
          <cell r="L267">
            <v>0</v>
          </cell>
          <cell r="M267">
            <v>0</v>
          </cell>
        </row>
        <row r="267">
          <cell r="O267">
            <v>0</v>
          </cell>
          <cell r="P267">
            <v>0</v>
          </cell>
        </row>
        <row r="267">
          <cell r="R267">
            <v>0</v>
          </cell>
          <cell r="S267">
            <v>0</v>
          </cell>
        </row>
        <row r="267">
          <cell r="U267">
            <v>0</v>
          </cell>
          <cell r="V267">
            <v>0</v>
          </cell>
        </row>
        <row r="267">
          <cell r="X267">
            <v>0</v>
          </cell>
          <cell r="Y267">
            <v>0</v>
          </cell>
        </row>
        <row r="267">
          <cell r="AA267">
            <v>0</v>
          </cell>
          <cell r="AB267">
            <v>0</v>
          </cell>
        </row>
        <row r="267">
          <cell r="AD267">
            <v>0</v>
          </cell>
          <cell r="AE267">
            <v>0</v>
          </cell>
        </row>
        <row r="268">
          <cell r="A268" t="str">
            <v>zxzj20191111000012</v>
          </cell>
          <cell r="B268" t="str">
            <v>深圳市华傲数据技术有限公司</v>
          </cell>
          <cell r="C268" t="str">
            <v>智慧城市 数据融合 第1部分：概念模型</v>
          </cell>
          <cell r="D268" t="str">
            <v>GB/T 36625.1-2018</v>
          </cell>
          <cell r="E268" t="str">
            <v>是</v>
          </cell>
          <cell r="F268">
            <v>5</v>
          </cell>
          <cell r="G268">
            <v>2</v>
          </cell>
          <cell r="H268" t="str">
            <v>有</v>
          </cell>
          <cell r="I268">
            <v>2</v>
          </cell>
          <cell r="J268">
            <v>45</v>
          </cell>
          <cell r="K268" t="str">
            <v>深圳市华傲数据技术有限公司</v>
          </cell>
          <cell r="L268">
            <v>5</v>
          </cell>
          <cell r="M268">
            <v>0</v>
          </cell>
          <cell r="N268" t="str">
            <v>华为技术有限公司</v>
          </cell>
          <cell r="O268">
            <v>6</v>
          </cell>
          <cell r="P268">
            <v>45</v>
          </cell>
          <cell r="Q268" t="str">
            <v>深圳赛西信息技术有限公司</v>
          </cell>
          <cell r="R268">
            <v>8</v>
          </cell>
          <cell r="S268">
            <v>10</v>
          </cell>
          <cell r="T268" t="str">
            <v>中兴通讯股份有限公司</v>
          </cell>
          <cell r="U268">
            <v>0</v>
          </cell>
          <cell r="V268">
            <v>0</v>
          </cell>
        </row>
        <row r="268">
          <cell r="X268">
            <v>0</v>
          </cell>
          <cell r="Y268">
            <v>0</v>
          </cell>
        </row>
        <row r="268">
          <cell r="AA268">
            <v>0</v>
          </cell>
          <cell r="AB268">
            <v>0</v>
          </cell>
        </row>
        <row r="268">
          <cell r="AD268">
            <v>0</v>
          </cell>
          <cell r="AE268">
            <v>0</v>
          </cell>
        </row>
        <row r="269">
          <cell r="A269" t="str">
            <v>zxzj20191112000050</v>
          </cell>
          <cell r="B269" t="str">
            <v>深圳前海信息技术有限公司</v>
          </cell>
          <cell r="C269" t="str">
            <v>跨境电子商务综合试验区单一窗口服务 第5部分：检验检疫物流跟踪</v>
          </cell>
          <cell r="D269" t="str">
            <v>SZDB/Z 304.5—2018</v>
          </cell>
          <cell r="E269" t="str">
            <v>是</v>
          </cell>
          <cell r="F269">
            <v>7</v>
          </cell>
          <cell r="G269">
            <v>2</v>
          </cell>
          <cell r="H269" t="str">
            <v>无</v>
          </cell>
          <cell r="I269">
            <v>2</v>
          </cell>
          <cell r="J269">
            <v>100</v>
          </cell>
          <cell r="K269" t="str">
            <v>深圳前海信息技术有限公司</v>
          </cell>
          <cell r="L269">
            <v>0</v>
          </cell>
          <cell r="M269">
            <v>0</v>
          </cell>
        </row>
        <row r="269">
          <cell r="O269">
            <v>0</v>
          </cell>
          <cell r="P269">
            <v>0</v>
          </cell>
        </row>
        <row r="269">
          <cell r="R269">
            <v>0</v>
          </cell>
          <cell r="S269">
            <v>0</v>
          </cell>
        </row>
        <row r="269">
          <cell r="U269">
            <v>0</v>
          </cell>
          <cell r="V269">
            <v>0</v>
          </cell>
        </row>
        <row r="269">
          <cell r="X269">
            <v>0</v>
          </cell>
          <cell r="Y269">
            <v>0</v>
          </cell>
        </row>
        <row r="269">
          <cell r="AA269">
            <v>0</v>
          </cell>
          <cell r="AB269">
            <v>0</v>
          </cell>
        </row>
        <row r="269">
          <cell r="AD269">
            <v>0</v>
          </cell>
          <cell r="AE269">
            <v>0</v>
          </cell>
        </row>
        <row r="270">
          <cell r="A270" t="str">
            <v>zxzj20191116000155</v>
          </cell>
          <cell r="B270" t="str">
            <v>深圳市联创三金电器有限公司</v>
          </cell>
          <cell r="C270" t="str">
            <v>电动食品加工器具 性能测试方法</v>
          </cell>
          <cell r="D270" t="str">
            <v>GB/T 37597-2019</v>
          </cell>
          <cell r="E270" t="str">
            <v>否</v>
          </cell>
          <cell r="F270">
            <v>0</v>
          </cell>
          <cell r="G270">
            <v>3</v>
          </cell>
          <cell r="H270" t="str">
            <v>无</v>
          </cell>
          <cell r="I270">
            <v>3</v>
          </cell>
          <cell r="J270">
            <v>100</v>
          </cell>
          <cell r="K270" t="str">
            <v>深圳市联创三金电器有限公司</v>
          </cell>
          <cell r="L270">
            <v>0</v>
          </cell>
          <cell r="M270">
            <v>0</v>
          </cell>
        </row>
        <row r="270">
          <cell r="O270">
            <v>0</v>
          </cell>
          <cell r="P270">
            <v>0</v>
          </cell>
        </row>
        <row r="270">
          <cell r="R270">
            <v>0</v>
          </cell>
          <cell r="S270">
            <v>0</v>
          </cell>
        </row>
        <row r="270">
          <cell r="U270">
            <v>0</v>
          </cell>
          <cell r="V270">
            <v>0</v>
          </cell>
        </row>
        <row r="270">
          <cell r="X270">
            <v>0</v>
          </cell>
          <cell r="Y270">
            <v>0</v>
          </cell>
        </row>
        <row r="270">
          <cell r="AA270">
            <v>0</v>
          </cell>
          <cell r="AB270">
            <v>0</v>
          </cell>
        </row>
        <row r="270">
          <cell r="AD270">
            <v>0</v>
          </cell>
          <cell r="AE270">
            <v>0</v>
          </cell>
        </row>
        <row r="271">
          <cell r="A271" t="str">
            <v>zxzj20191117000040</v>
          </cell>
          <cell r="B271" t="str">
            <v>深圳市科陆电子科技股份有限公司</v>
          </cell>
          <cell r="C271" t="str">
            <v>电测量数据交换 DLMS/COSEM 组件 第10部分：智能测量标准化框架</v>
          </cell>
          <cell r="D271" t="str">
            <v>GB/T 17215.610-2018</v>
          </cell>
          <cell r="E271" t="str">
            <v>是</v>
          </cell>
          <cell r="F271">
            <v>12</v>
          </cell>
          <cell r="G271">
            <v>2</v>
          </cell>
          <cell r="H271" t="str">
            <v>有</v>
          </cell>
          <cell r="I271">
            <v>2</v>
          </cell>
          <cell r="J271">
            <v>66.66</v>
          </cell>
          <cell r="K271" t="str">
            <v>深圳市科陆电子科技股份有限公司</v>
          </cell>
          <cell r="L271">
            <v>4</v>
          </cell>
          <cell r="M271">
            <v>33.33</v>
          </cell>
          <cell r="N271" t="str">
            <v>深圳市航天泰瑞捷电子有限公司</v>
          </cell>
          <cell r="O271">
            <v>0</v>
          </cell>
          <cell r="P271">
            <v>0</v>
          </cell>
        </row>
        <row r="271">
          <cell r="R271">
            <v>0</v>
          </cell>
          <cell r="S271">
            <v>0</v>
          </cell>
        </row>
        <row r="271">
          <cell r="U271">
            <v>0</v>
          </cell>
          <cell r="V271">
            <v>0</v>
          </cell>
        </row>
        <row r="271">
          <cell r="X271">
            <v>0</v>
          </cell>
          <cell r="Y271">
            <v>0</v>
          </cell>
        </row>
        <row r="271">
          <cell r="AA271">
            <v>0</v>
          </cell>
          <cell r="AB271">
            <v>0</v>
          </cell>
        </row>
        <row r="271">
          <cell r="AD271">
            <v>0</v>
          </cell>
          <cell r="AE271">
            <v>0</v>
          </cell>
        </row>
        <row r="272">
          <cell r="A272" t="str">
            <v>zxzj20191114000064</v>
          </cell>
          <cell r="B272" t="str">
            <v>华测检测认证集团股份有限公司</v>
          </cell>
          <cell r="C272" t="str">
            <v>计量抽样检验程序 第4部分：对均值的声称质量水平的评定程序</v>
          </cell>
          <cell r="D272" t="str">
            <v>GB/T 6378.4-2018</v>
          </cell>
          <cell r="E272" t="str">
            <v>是</v>
          </cell>
          <cell r="F272">
            <v>6</v>
          </cell>
          <cell r="G272">
            <v>3</v>
          </cell>
          <cell r="H272" t="str">
            <v>无</v>
          </cell>
          <cell r="I272">
            <v>3</v>
          </cell>
          <cell r="J272">
            <v>100</v>
          </cell>
          <cell r="K272" t="str">
            <v>华测检测认证集团股份有限公司</v>
          </cell>
          <cell r="L272">
            <v>0</v>
          </cell>
          <cell r="M272">
            <v>0</v>
          </cell>
        </row>
        <row r="272">
          <cell r="O272">
            <v>0</v>
          </cell>
          <cell r="P272">
            <v>0</v>
          </cell>
        </row>
        <row r="272">
          <cell r="R272">
            <v>0</v>
          </cell>
          <cell r="S272">
            <v>0</v>
          </cell>
        </row>
        <row r="272">
          <cell r="U272">
            <v>0</v>
          </cell>
          <cell r="V272">
            <v>0</v>
          </cell>
        </row>
        <row r="272">
          <cell r="X272">
            <v>0</v>
          </cell>
          <cell r="Y272">
            <v>0</v>
          </cell>
        </row>
        <row r="272">
          <cell r="AA272">
            <v>0</v>
          </cell>
          <cell r="AB272">
            <v>0</v>
          </cell>
        </row>
        <row r="272">
          <cell r="AD272">
            <v>0</v>
          </cell>
          <cell r="AE272">
            <v>0</v>
          </cell>
        </row>
        <row r="273">
          <cell r="A273" t="str">
            <v>zxzj20191113000188</v>
          </cell>
          <cell r="B273" t="str">
            <v>深圳市腾讯计算机系统有限公司</v>
          </cell>
          <cell r="C273" t="str">
            <v>支持V2X的5G和EPS架构研究报告</v>
          </cell>
          <cell r="D273" t="str">
            <v>TR 23.786</v>
          </cell>
          <cell r="E273" t="str">
            <v>否</v>
          </cell>
          <cell r="F273">
            <v>0</v>
          </cell>
          <cell r="G273">
            <v>4</v>
          </cell>
          <cell r="H273" t="str">
            <v>有</v>
          </cell>
          <cell r="I273">
            <v>1</v>
          </cell>
          <cell r="J273">
            <v>0</v>
          </cell>
          <cell r="K273" t="str">
            <v>华为技术有限公司</v>
          </cell>
          <cell r="L273">
            <v>2</v>
          </cell>
          <cell r="M273">
            <v>100</v>
          </cell>
          <cell r="N273" t="str">
            <v>深圳市腾讯计算机系统有限公司</v>
          </cell>
          <cell r="O273">
            <v>3</v>
          </cell>
          <cell r="P273">
            <v>0</v>
          </cell>
          <cell r="Q273" t="str">
            <v>中兴通讯股份有限公司</v>
          </cell>
          <cell r="R273">
            <v>0</v>
          </cell>
          <cell r="S273">
            <v>0</v>
          </cell>
        </row>
        <row r="273">
          <cell r="U273">
            <v>0</v>
          </cell>
          <cell r="V273">
            <v>0</v>
          </cell>
        </row>
        <row r="273">
          <cell r="X273">
            <v>0</v>
          </cell>
          <cell r="Y273">
            <v>0</v>
          </cell>
        </row>
        <row r="273">
          <cell r="AA273">
            <v>0</v>
          </cell>
          <cell r="AB273">
            <v>0</v>
          </cell>
        </row>
        <row r="273">
          <cell r="AD273">
            <v>0</v>
          </cell>
          <cell r="AE273">
            <v>0</v>
          </cell>
        </row>
        <row r="274">
          <cell r="A274" t="str">
            <v>zxzj20191115000177</v>
          </cell>
          <cell r="B274" t="str">
            <v>深圳诺普信农化股份有限公司</v>
          </cell>
          <cell r="C274" t="str">
            <v>吡唑醚菌酯悬浮剂</v>
          </cell>
          <cell r="D274" t="str">
            <v>HG/T 5236-2017</v>
          </cell>
          <cell r="E274" t="str">
            <v>否</v>
          </cell>
          <cell r="F274">
            <v>0</v>
          </cell>
          <cell r="G274">
            <v>3</v>
          </cell>
          <cell r="H274" t="str">
            <v>无</v>
          </cell>
          <cell r="I274">
            <v>3</v>
          </cell>
          <cell r="J274">
            <v>100</v>
          </cell>
          <cell r="K274" t="str">
            <v>深圳诺普信农化股份有限公司</v>
          </cell>
          <cell r="L274">
            <v>0</v>
          </cell>
          <cell r="M274">
            <v>0</v>
          </cell>
        </row>
        <row r="274">
          <cell r="O274">
            <v>0</v>
          </cell>
          <cell r="P274">
            <v>0</v>
          </cell>
        </row>
        <row r="274">
          <cell r="R274">
            <v>0</v>
          </cell>
          <cell r="S274">
            <v>0</v>
          </cell>
        </row>
        <row r="274">
          <cell r="U274">
            <v>0</v>
          </cell>
          <cell r="V274">
            <v>0</v>
          </cell>
        </row>
        <row r="274">
          <cell r="X274">
            <v>0</v>
          </cell>
          <cell r="Y274">
            <v>0</v>
          </cell>
        </row>
        <row r="274">
          <cell r="AA274">
            <v>0</v>
          </cell>
          <cell r="AB274">
            <v>0</v>
          </cell>
        </row>
        <row r="274">
          <cell r="AD274">
            <v>0</v>
          </cell>
          <cell r="AE274">
            <v>0</v>
          </cell>
        </row>
        <row r="275">
          <cell r="A275" t="str">
            <v>zxzj20191115000322</v>
          </cell>
          <cell r="B275" t="str">
            <v>深圳市亿天净化技术有限公司</v>
          </cell>
          <cell r="C275" t="str">
            <v>洁净室及相关受控环境检测技术分析与应用</v>
          </cell>
          <cell r="D275" t="str">
            <v>GB/T 36066-2018</v>
          </cell>
          <cell r="E275" t="str">
            <v>否</v>
          </cell>
          <cell r="F275">
            <v>0</v>
          </cell>
          <cell r="G275">
            <v>3</v>
          </cell>
          <cell r="H275" t="str">
            <v>无</v>
          </cell>
          <cell r="I275">
            <v>3</v>
          </cell>
          <cell r="J275">
            <v>100</v>
          </cell>
          <cell r="K275" t="str">
            <v>深圳市亿天净化技术有限公司</v>
          </cell>
          <cell r="L275">
            <v>0</v>
          </cell>
          <cell r="M275">
            <v>0</v>
          </cell>
        </row>
        <row r="275">
          <cell r="O275">
            <v>0</v>
          </cell>
          <cell r="P275">
            <v>0</v>
          </cell>
        </row>
        <row r="275">
          <cell r="R275">
            <v>0</v>
          </cell>
          <cell r="S275">
            <v>0</v>
          </cell>
        </row>
        <row r="275">
          <cell r="U275">
            <v>0</v>
          </cell>
          <cell r="V275">
            <v>0</v>
          </cell>
        </row>
        <row r="275">
          <cell r="X275">
            <v>0</v>
          </cell>
          <cell r="Y275">
            <v>0</v>
          </cell>
        </row>
        <row r="275">
          <cell r="AA275">
            <v>0</v>
          </cell>
          <cell r="AB275">
            <v>0</v>
          </cell>
        </row>
        <row r="275">
          <cell r="AD275">
            <v>0</v>
          </cell>
          <cell r="AE275">
            <v>0</v>
          </cell>
        </row>
        <row r="276">
          <cell r="A276" t="str">
            <v>zxzj20191114000189</v>
          </cell>
          <cell r="B276" t="str">
            <v>中广核工程有限公司</v>
          </cell>
          <cell r="C276" t="str">
            <v>核电厂发电机氢油水系统技术条件</v>
          </cell>
          <cell r="D276" t="str">
            <v>NB/T 25068-2017</v>
          </cell>
          <cell r="E276" t="str">
            <v>否</v>
          </cell>
          <cell r="F276">
            <v>0</v>
          </cell>
          <cell r="G276">
            <v>1</v>
          </cell>
          <cell r="H276" t="str">
            <v>有</v>
          </cell>
          <cell r="I276">
            <v>1</v>
          </cell>
          <cell r="J276">
            <v>60</v>
          </cell>
          <cell r="K276" t="str">
            <v>中广核工程有限公司</v>
          </cell>
          <cell r="L276">
            <v>5</v>
          </cell>
          <cell r="M276">
            <v>40</v>
          </cell>
          <cell r="N276" t="str">
            <v>深圳中广核工程设计有限公司</v>
          </cell>
          <cell r="O276">
            <v>0</v>
          </cell>
          <cell r="P276">
            <v>0</v>
          </cell>
        </row>
        <row r="276">
          <cell r="R276">
            <v>0</v>
          </cell>
          <cell r="S276">
            <v>0</v>
          </cell>
        </row>
        <row r="276">
          <cell r="U276">
            <v>0</v>
          </cell>
          <cell r="V276">
            <v>0</v>
          </cell>
        </row>
        <row r="276">
          <cell r="X276">
            <v>0</v>
          </cell>
          <cell r="Y276">
            <v>0</v>
          </cell>
        </row>
        <row r="276">
          <cell r="AA276">
            <v>0</v>
          </cell>
          <cell r="AB276">
            <v>0</v>
          </cell>
        </row>
        <row r="276">
          <cell r="AD276">
            <v>0</v>
          </cell>
          <cell r="AE276">
            <v>0</v>
          </cell>
        </row>
        <row r="277">
          <cell r="A277" t="str">
            <v>zxzj20191114000115</v>
          </cell>
          <cell r="B277" t="str">
            <v>深圳万测试验设备有限公司</v>
          </cell>
          <cell r="C277" t="str">
            <v>钢材 落锤撕裂试验方法</v>
          </cell>
          <cell r="D277" t="str">
            <v>GB/T 8363-2018</v>
          </cell>
          <cell r="E277" t="str">
            <v>否</v>
          </cell>
          <cell r="F277">
            <v>0</v>
          </cell>
          <cell r="G277">
            <v>3</v>
          </cell>
          <cell r="H277" t="str">
            <v>无</v>
          </cell>
          <cell r="I277">
            <v>3</v>
          </cell>
          <cell r="J277">
            <v>100</v>
          </cell>
          <cell r="K277" t="str">
            <v>深圳万测试验设备有限公司</v>
          </cell>
          <cell r="L277">
            <v>0</v>
          </cell>
          <cell r="M277">
            <v>0</v>
          </cell>
        </row>
        <row r="277">
          <cell r="O277">
            <v>0</v>
          </cell>
          <cell r="P277">
            <v>0</v>
          </cell>
        </row>
        <row r="277">
          <cell r="R277">
            <v>0</v>
          </cell>
          <cell r="S277">
            <v>0</v>
          </cell>
        </row>
        <row r="277">
          <cell r="U277">
            <v>0</v>
          </cell>
          <cell r="V277">
            <v>0</v>
          </cell>
        </row>
        <row r="277">
          <cell r="X277">
            <v>0</v>
          </cell>
          <cell r="Y277">
            <v>0</v>
          </cell>
        </row>
        <row r="277">
          <cell r="AA277">
            <v>0</v>
          </cell>
          <cell r="AB277">
            <v>0</v>
          </cell>
        </row>
        <row r="277">
          <cell r="AD277">
            <v>0</v>
          </cell>
          <cell r="AE277">
            <v>0</v>
          </cell>
        </row>
        <row r="278">
          <cell r="A278" t="str">
            <v>zxzj20191116000089</v>
          </cell>
          <cell r="B278" t="str">
            <v>深圳奥特迅电力设备股份有限公司</v>
          </cell>
          <cell r="C278" t="str">
            <v>电动汽车传导充电系统 第2部分：非车载传导供电设备电磁兼容要求</v>
          </cell>
          <cell r="D278" t="str">
            <v>GB/T 18487.2-2017</v>
          </cell>
          <cell r="E278" t="str">
            <v>是</v>
          </cell>
          <cell r="F278">
            <v>3</v>
          </cell>
          <cell r="G278">
            <v>6</v>
          </cell>
          <cell r="H278" t="str">
            <v>无</v>
          </cell>
          <cell r="I278">
            <v>6</v>
          </cell>
          <cell r="J278">
            <v>100</v>
          </cell>
          <cell r="K278" t="str">
            <v>深圳奥特迅电力设备股份有限公司</v>
          </cell>
          <cell r="L278">
            <v>0</v>
          </cell>
          <cell r="M278">
            <v>0</v>
          </cell>
        </row>
        <row r="278">
          <cell r="O278">
            <v>0</v>
          </cell>
          <cell r="P278">
            <v>0</v>
          </cell>
        </row>
        <row r="278">
          <cell r="R278">
            <v>0</v>
          </cell>
          <cell r="S278">
            <v>0</v>
          </cell>
        </row>
        <row r="278">
          <cell r="U278">
            <v>0</v>
          </cell>
          <cell r="V278">
            <v>0</v>
          </cell>
        </row>
        <row r="278">
          <cell r="X278">
            <v>0</v>
          </cell>
          <cell r="Y278">
            <v>0</v>
          </cell>
        </row>
        <row r="278">
          <cell r="AA278">
            <v>0</v>
          </cell>
          <cell r="AB278">
            <v>0</v>
          </cell>
        </row>
        <row r="278">
          <cell r="AD278">
            <v>0</v>
          </cell>
          <cell r="AE278">
            <v>0</v>
          </cell>
        </row>
        <row r="279">
          <cell r="A279" t="str">
            <v>zxzj20191114000176</v>
          </cell>
          <cell r="B279" t="str">
            <v>深圳市虹彩新材料科技有限公司</v>
          </cell>
          <cell r="C279" t="str">
            <v>聚乳酸/聚丁二酸丁二酯复合材料空气过滤板</v>
          </cell>
          <cell r="D279" t="str">
            <v>GB/T 37836-2019</v>
          </cell>
          <cell r="E279" t="str">
            <v>否</v>
          </cell>
          <cell r="F279">
            <v>0</v>
          </cell>
          <cell r="G279">
            <v>1</v>
          </cell>
          <cell r="H279" t="str">
            <v>有</v>
          </cell>
          <cell r="I279">
            <v>1</v>
          </cell>
          <cell r="J279">
            <v>50</v>
          </cell>
          <cell r="K279" t="str">
            <v>深圳市虹彩新材料科技有限公司</v>
          </cell>
          <cell r="L279">
            <v>2</v>
          </cell>
          <cell r="M279">
            <v>50</v>
          </cell>
          <cell r="N279" t="str">
            <v>深圳鑫昌裕实业有限公司</v>
          </cell>
          <cell r="O279">
            <v>6</v>
          </cell>
          <cell r="P279">
            <v>0</v>
          </cell>
          <cell r="Q279" t="str">
            <v>百信泓科技（深圳）有限公司</v>
          </cell>
          <cell r="R279">
            <v>7</v>
          </cell>
          <cell r="S279">
            <v>0</v>
          </cell>
          <cell r="T279" t="str">
            <v>深圳市得鑫宝实业有限公司</v>
          </cell>
          <cell r="U279">
            <v>0</v>
          </cell>
          <cell r="V279">
            <v>0</v>
          </cell>
        </row>
        <row r="279">
          <cell r="X279">
            <v>0</v>
          </cell>
          <cell r="Y279">
            <v>0</v>
          </cell>
        </row>
        <row r="279">
          <cell r="AA279">
            <v>0</v>
          </cell>
          <cell r="AB279">
            <v>0</v>
          </cell>
        </row>
        <row r="279">
          <cell r="AD279">
            <v>0</v>
          </cell>
          <cell r="AE279">
            <v>0</v>
          </cell>
        </row>
        <row r="280">
          <cell r="A280" t="str">
            <v>zxzj20191113000201</v>
          </cell>
          <cell r="B280" t="str">
            <v>深圳市众信电子商务交易保障促进中心</v>
          </cell>
          <cell r="C280" t="str">
            <v>电子商务企业实地验证规范</v>
          </cell>
          <cell r="D280" t="str">
            <v>SZDB/Z 345-2018</v>
          </cell>
          <cell r="E280" t="str">
            <v>否</v>
          </cell>
          <cell r="F280">
            <v>0</v>
          </cell>
          <cell r="G280">
            <v>1</v>
          </cell>
          <cell r="H280" t="str">
            <v>有</v>
          </cell>
          <cell r="I280">
            <v>1</v>
          </cell>
          <cell r="J280">
            <v>100</v>
          </cell>
          <cell r="K280" t="str">
            <v>深圳市众信电子商务交易保障促进中心</v>
          </cell>
          <cell r="L280">
            <v>2</v>
          </cell>
          <cell r="M280">
            <v>0</v>
          </cell>
          <cell r="N280" t="str">
            <v>深圳市标准技术研究院</v>
          </cell>
          <cell r="O280">
            <v>0</v>
          </cell>
          <cell r="P280">
            <v>0</v>
          </cell>
        </row>
        <row r="280">
          <cell r="R280">
            <v>0</v>
          </cell>
          <cell r="S280">
            <v>0</v>
          </cell>
        </row>
        <row r="280">
          <cell r="U280">
            <v>0</v>
          </cell>
          <cell r="V280">
            <v>0</v>
          </cell>
        </row>
        <row r="280">
          <cell r="X280">
            <v>0</v>
          </cell>
          <cell r="Y280">
            <v>0</v>
          </cell>
        </row>
        <row r="280">
          <cell r="AA280">
            <v>0</v>
          </cell>
          <cell r="AB280">
            <v>0</v>
          </cell>
        </row>
        <row r="280">
          <cell r="AD280">
            <v>0</v>
          </cell>
          <cell r="AE280">
            <v>0</v>
          </cell>
        </row>
        <row r="281">
          <cell r="A281" t="str">
            <v>zxzj20191114000126</v>
          </cell>
          <cell r="B281" t="str">
            <v>深圳市检验检疫科学研究院</v>
          </cell>
          <cell r="C281" t="str">
            <v>鸡传染性支气管炎检疫技术规范</v>
          </cell>
          <cell r="D281" t="str">
            <v>SN/T 1221-2016</v>
          </cell>
          <cell r="E281" t="str">
            <v>否</v>
          </cell>
          <cell r="F281">
            <v>0</v>
          </cell>
          <cell r="G281">
            <v>2</v>
          </cell>
          <cell r="H281" t="str">
            <v>无</v>
          </cell>
          <cell r="I281">
            <v>2</v>
          </cell>
          <cell r="J281">
            <v>100</v>
          </cell>
          <cell r="K281" t="str">
            <v>深圳市检验检疫科学研究院</v>
          </cell>
          <cell r="L281">
            <v>0</v>
          </cell>
          <cell r="M281">
            <v>0</v>
          </cell>
        </row>
        <row r="281">
          <cell r="O281">
            <v>0</v>
          </cell>
          <cell r="P281">
            <v>0</v>
          </cell>
        </row>
        <row r="281">
          <cell r="R281">
            <v>0</v>
          </cell>
          <cell r="S281">
            <v>0</v>
          </cell>
        </row>
        <row r="281">
          <cell r="U281">
            <v>0</v>
          </cell>
          <cell r="V281">
            <v>0</v>
          </cell>
        </row>
        <row r="281">
          <cell r="X281">
            <v>0</v>
          </cell>
          <cell r="Y281">
            <v>0</v>
          </cell>
        </row>
        <row r="281">
          <cell r="AA281">
            <v>0</v>
          </cell>
          <cell r="AB281">
            <v>0</v>
          </cell>
        </row>
        <row r="281">
          <cell r="AD281">
            <v>0</v>
          </cell>
          <cell r="AE281">
            <v>0</v>
          </cell>
        </row>
        <row r="282">
          <cell r="A282" t="str">
            <v>zxzj20191115000024</v>
          </cell>
          <cell r="B282" t="str">
            <v>深圳市恒绿低碳发展促进中心</v>
          </cell>
          <cell r="C282" t="str">
            <v>水基材料防锈试验方法 铸铁屑试验</v>
          </cell>
          <cell r="D282" t="str">
            <v>JB/T 9189-2016</v>
          </cell>
          <cell r="E282" t="str">
            <v>否</v>
          </cell>
          <cell r="F282">
            <v>0</v>
          </cell>
          <cell r="G282">
            <v>8</v>
          </cell>
          <cell r="H282" t="str">
            <v>无</v>
          </cell>
          <cell r="I282">
            <v>8</v>
          </cell>
          <cell r="J282">
            <v>100</v>
          </cell>
          <cell r="K282" t="str">
            <v>深圳市恒绿低碳发展促进中心</v>
          </cell>
          <cell r="L282">
            <v>0</v>
          </cell>
          <cell r="M282">
            <v>0</v>
          </cell>
        </row>
        <row r="282">
          <cell r="O282">
            <v>0</v>
          </cell>
          <cell r="P282">
            <v>0</v>
          </cell>
        </row>
        <row r="282">
          <cell r="R282">
            <v>0</v>
          </cell>
          <cell r="S282">
            <v>0</v>
          </cell>
        </row>
        <row r="282">
          <cell r="U282">
            <v>0</v>
          </cell>
          <cell r="V282">
            <v>0</v>
          </cell>
        </row>
        <row r="282">
          <cell r="X282">
            <v>0</v>
          </cell>
          <cell r="Y282">
            <v>0</v>
          </cell>
        </row>
        <row r="282">
          <cell r="AA282">
            <v>0</v>
          </cell>
          <cell r="AB282">
            <v>0</v>
          </cell>
        </row>
        <row r="282">
          <cell r="AD282">
            <v>0</v>
          </cell>
          <cell r="AE282">
            <v>0</v>
          </cell>
        </row>
        <row r="283">
          <cell r="A283" t="str">
            <v>zxzj20191112000048</v>
          </cell>
          <cell r="B283" t="str">
            <v>深圳前海信息技术有限公司</v>
          </cell>
          <cell r="C283" t="str">
            <v>政府购买第三方食品检测机构服务的满意度测评规范</v>
          </cell>
          <cell r="D283" t="str">
            <v>SZDB/Z 303-2018</v>
          </cell>
          <cell r="E283" t="str">
            <v>否</v>
          </cell>
          <cell r="F283">
            <v>0</v>
          </cell>
          <cell r="G283">
            <v>2</v>
          </cell>
          <cell r="H283" t="str">
            <v>无</v>
          </cell>
          <cell r="I283">
            <v>2</v>
          </cell>
          <cell r="J283">
            <v>100</v>
          </cell>
          <cell r="K283" t="str">
            <v>深圳前海信息技术有限公司</v>
          </cell>
          <cell r="L283">
            <v>0</v>
          </cell>
          <cell r="M283">
            <v>0</v>
          </cell>
        </row>
        <row r="283">
          <cell r="O283">
            <v>0</v>
          </cell>
          <cell r="P283">
            <v>0</v>
          </cell>
        </row>
        <row r="283">
          <cell r="R283">
            <v>0</v>
          </cell>
          <cell r="S283">
            <v>0</v>
          </cell>
        </row>
        <row r="283">
          <cell r="U283">
            <v>0</v>
          </cell>
          <cell r="V283">
            <v>0</v>
          </cell>
        </row>
        <row r="283">
          <cell r="X283">
            <v>0</v>
          </cell>
          <cell r="Y283">
            <v>0</v>
          </cell>
        </row>
        <row r="283">
          <cell r="AA283">
            <v>0</v>
          </cell>
          <cell r="AB283">
            <v>0</v>
          </cell>
        </row>
        <row r="283">
          <cell r="AD283">
            <v>0</v>
          </cell>
          <cell r="AE283">
            <v>0</v>
          </cell>
        </row>
        <row r="284">
          <cell r="A284" t="str">
            <v>zxzj20191115000038</v>
          </cell>
          <cell r="B284" t="str">
            <v>深圳市北测检测技术有限公司</v>
          </cell>
          <cell r="C284" t="str">
            <v>胶粘剂挥发性有机化合物释放量的测定 袋式法</v>
          </cell>
          <cell r="D284" t="str">
            <v>GB/T 36803-2018</v>
          </cell>
          <cell r="E284" t="str">
            <v>否</v>
          </cell>
          <cell r="F284">
            <v>0</v>
          </cell>
          <cell r="G284">
            <v>2</v>
          </cell>
          <cell r="H284" t="str">
            <v>无</v>
          </cell>
          <cell r="I284">
            <v>2</v>
          </cell>
          <cell r="J284">
            <v>100</v>
          </cell>
          <cell r="K284" t="str">
            <v>深圳市北测检测技术有限公司</v>
          </cell>
          <cell r="L284">
            <v>0</v>
          </cell>
          <cell r="M284">
            <v>0</v>
          </cell>
        </row>
        <row r="284">
          <cell r="O284">
            <v>0</v>
          </cell>
          <cell r="P284">
            <v>0</v>
          </cell>
        </row>
        <row r="284">
          <cell r="R284">
            <v>0</v>
          </cell>
          <cell r="S284">
            <v>0</v>
          </cell>
        </row>
        <row r="284">
          <cell r="U284">
            <v>0</v>
          </cell>
          <cell r="V284">
            <v>0</v>
          </cell>
        </row>
        <row r="284">
          <cell r="X284">
            <v>0</v>
          </cell>
          <cell r="Y284">
            <v>0</v>
          </cell>
        </row>
        <row r="284">
          <cell r="AA284">
            <v>0</v>
          </cell>
          <cell r="AB284">
            <v>0</v>
          </cell>
        </row>
        <row r="284">
          <cell r="AD284">
            <v>0</v>
          </cell>
          <cell r="AE284">
            <v>0</v>
          </cell>
        </row>
        <row r="285">
          <cell r="A285" t="str">
            <v>zxzj20191107000029</v>
          </cell>
          <cell r="B285" t="str">
            <v>深圳信息通信研究院</v>
          </cell>
          <cell r="C285" t="str">
            <v>电信设备的电磁辐射信息泄露要求和测量方法</v>
          </cell>
          <cell r="D285" t="str">
            <v>YDT 1536-2018</v>
          </cell>
          <cell r="E285" t="str">
            <v>否</v>
          </cell>
          <cell r="F285">
            <v>0</v>
          </cell>
          <cell r="G285">
            <v>2</v>
          </cell>
          <cell r="H285" t="str">
            <v>无</v>
          </cell>
          <cell r="I285">
            <v>1</v>
          </cell>
          <cell r="J285">
            <v>100</v>
          </cell>
          <cell r="K285" t="str">
            <v>深圳信息通信研究院</v>
          </cell>
          <cell r="L285">
            <v>0</v>
          </cell>
          <cell r="M285">
            <v>0</v>
          </cell>
        </row>
        <row r="285">
          <cell r="O285">
            <v>0</v>
          </cell>
          <cell r="P285">
            <v>0</v>
          </cell>
        </row>
        <row r="285">
          <cell r="R285">
            <v>0</v>
          </cell>
          <cell r="S285">
            <v>0</v>
          </cell>
        </row>
        <row r="285">
          <cell r="U285">
            <v>0</v>
          </cell>
          <cell r="V285">
            <v>0</v>
          </cell>
        </row>
        <row r="285">
          <cell r="X285">
            <v>0</v>
          </cell>
          <cell r="Y285">
            <v>0</v>
          </cell>
        </row>
        <row r="285">
          <cell r="AA285">
            <v>0</v>
          </cell>
          <cell r="AB285">
            <v>0</v>
          </cell>
        </row>
        <row r="285">
          <cell r="AD285">
            <v>0</v>
          </cell>
          <cell r="AE285">
            <v>0</v>
          </cell>
        </row>
        <row r="286">
          <cell r="A286" t="str">
            <v>zxzj20191113000072</v>
          </cell>
          <cell r="B286" t="str">
            <v>格林美股份有限公司</v>
          </cell>
          <cell r="C286" t="str">
            <v>废电池中镍钴回收方法</v>
          </cell>
          <cell r="D286" t="str">
            <v>HG/T  5019-2016</v>
          </cell>
          <cell r="E286" t="str">
            <v>否</v>
          </cell>
          <cell r="F286">
            <v>0</v>
          </cell>
          <cell r="G286">
            <v>4</v>
          </cell>
          <cell r="H286" t="str">
            <v>有</v>
          </cell>
          <cell r="I286">
            <v>4</v>
          </cell>
          <cell r="J286">
            <v>55.55</v>
          </cell>
          <cell r="K286" t="str">
            <v>格林美股份有限公司</v>
          </cell>
          <cell r="L286">
            <v>6</v>
          </cell>
          <cell r="M286">
            <v>44.44</v>
          </cell>
          <cell r="N286" t="str">
            <v>深圳市豪鹏科技有限公司</v>
          </cell>
          <cell r="O286">
            <v>0</v>
          </cell>
          <cell r="P286">
            <v>0</v>
          </cell>
        </row>
        <row r="286">
          <cell r="R286">
            <v>0</v>
          </cell>
          <cell r="S286">
            <v>0</v>
          </cell>
        </row>
        <row r="286">
          <cell r="U286">
            <v>0</v>
          </cell>
          <cell r="V286">
            <v>0</v>
          </cell>
        </row>
        <row r="286">
          <cell r="X286">
            <v>0</v>
          </cell>
          <cell r="Y286">
            <v>0</v>
          </cell>
        </row>
        <row r="286">
          <cell r="AA286">
            <v>0</v>
          </cell>
          <cell r="AB286">
            <v>0</v>
          </cell>
        </row>
        <row r="286">
          <cell r="AD286">
            <v>0</v>
          </cell>
          <cell r="AE286">
            <v>0</v>
          </cell>
        </row>
        <row r="287">
          <cell r="A287" t="str">
            <v>zxzj20191114000016</v>
          </cell>
          <cell r="B287" t="str">
            <v>深圳市中金岭南有色金属股份有限公司</v>
          </cell>
          <cell r="C287" t="str">
            <v>再生锌原料化学分析方法 第10部分：氧化锌量的测定 Na2EDTA法滴定</v>
          </cell>
          <cell r="D287" t="str">
            <v>YS/T 1171.10-2017</v>
          </cell>
          <cell r="E287" t="str">
            <v>是</v>
          </cell>
          <cell r="F287">
            <v>10</v>
          </cell>
          <cell r="G287">
            <v>4</v>
          </cell>
          <cell r="H287" t="str">
            <v>无</v>
          </cell>
          <cell r="I287">
            <v>4</v>
          </cell>
          <cell r="J287">
            <v>100</v>
          </cell>
          <cell r="K287" t="str">
            <v>深圳市中金岭南有色金属股份有限公司</v>
          </cell>
          <cell r="L287">
            <v>0</v>
          </cell>
          <cell r="M287">
            <v>0</v>
          </cell>
        </row>
        <row r="287">
          <cell r="O287">
            <v>0</v>
          </cell>
          <cell r="P287">
            <v>0</v>
          </cell>
        </row>
        <row r="287">
          <cell r="R287">
            <v>0</v>
          </cell>
          <cell r="S287">
            <v>0</v>
          </cell>
        </row>
        <row r="287">
          <cell r="U287">
            <v>0</v>
          </cell>
          <cell r="V287">
            <v>0</v>
          </cell>
        </row>
        <row r="287">
          <cell r="X287">
            <v>0</v>
          </cell>
          <cell r="Y287">
            <v>0</v>
          </cell>
        </row>
        <row r="287">
          <cell r="AA287">
            <v>0</v>
          </cell>
          <cell r="AB287">
            <v>0</v>
          </cell>
        </row>
        <row r="287">
          <cell r="AD287">
            <v>0</v>
          </cell>
          <cell r="AE287">
            <v>0</v>
          </cell>
        </row>
        <row r="288">
          <cell r="A288" t="str">
            <v>zxzj20191114000155</v>
          </cell>
          <cell r="B288" t="str">
            <v>深圳华大生命科学研究院</v>
          </cell>
          <cell r="C288" t="str">
            <v>人类血液来源免疫细胞库建设与管理规范</v>
          </cell>
          <cell r="D288" t="str">
            <v>SZDB/Z 185-2016</v>
          </cell>
          <cell r="E288" t="str">
            <v>否</v>
          </cell>
          <cell r="F288">
            <v>0</v>
          </cell>
          <cell r="G288">
            <v>1</v>
          </cell>
          <cell r="H288" t="str">
            <v>无</v>
          </cell>
          <cell r="I288">
            <v>1</v>
          </cell>
          <cell r="J288">
            <v>100</v>
          </cell>
          <cell r="K288" t="str">
            <v>深圳华大生命科学研究院</v>
          </cell>
          <cell r="L288">
            <v>0</v>
          </cell>
          <cell r="M288">
            <v>0</v>
          </cell>
        </row>
        <row r="288">
          <cell r="O288">
            <v>0</v>
          </cell>
          <cell r="P288">
            <v>0</v>
          </cell>
        </row>
        <row r="288">
          <cell r="R288">
            <v>0</v>
          </cell>
          <cell r="S288">
            <v>0</v>
          </cell>
        </row>
        <row r="288">
          <cell r="U288">
            <v>0</v>
          </cell>
          <cell r="V288">
            <v>0</v>
          </cell>
        </row>
        <row r="288">
          <cell r="X288">
            <v>0</v>
          </cell>
          <cell r="Y288">
            <v>0</v>
          </cell>
        </row>
        <row r="288">
          <cell r="AA288">
            <v>0</v>
          </cell>
          <cell r="AB288">
            <v>0</v>
          </cell>
        </row>
        <row r="288">
          <cell r="AD288">
            <v>0</v>
          </cell>
          <cell r="AE288">
            <v>0</v>
          </cell>
        </row>
        <row r="289">
          <cell r="A289" t="str">
            <v>zxzj20191113000055</v>
          </cell>
          <cell r="B289" t="str">
            <v>格林美股份有限公司</v>
          </cell>
          <cell r="C289" t="str">
            <v>粗氢氧化钴化学分析方法 第4部分：锰量的测定 电位滴定法</v>
          </cell>
          <cell r="D289" t="str">
            <v>YS/T 1157.4-2016</v>
          </cell>
          <cell r="E289" t="str">
            <v>是</v>
          </cell>
          <cell r="F289">
            <v>4</v>
          </cell>
          <cell r="G289">
            <v>3</v>
          </cell>
          <cell r="H289" t="str">
            <v>无</v>
          </cell>
          <cell r="I289">
            <v>3</v>
          </cell>
          <cell r="J289">
            <v>100</v>
          </cell>
          <cell r="K289" t="str">
            <v>格林美股份有限公司</v>
          </cell>
          <cell r="L289">
            <v>0</v>
          </cell>
          <cell r="M289">
            <v>0</v>
          </cell>
        </row>
        <row r="289">
          <cell r="O289">
            <v>0</v>
          </cell>
          <cell r="P289">
            <v>0</v>
          </cell>
        </row>
        <row r="289">
          <cell r="R289">
            <v>0</v>
          </cell>
          <cell r="S289">
            <v>0</v>
          </cell>
        </row>
        <row r="289">
          <cell r="U289">
            <v>0</v>
          </cell>
          <cell r="V289">
            <v>0</v>
          </cell>
        </row>
        <row r="289">
          <cell r="X289">
            <v>0</v>
          </cell>
          <cell r="Y289">
            <v>0</v>
          </cell>
        </row>
        <row r="289">
          <cell r="AA289">
            <v>0</v>
          </cell>
          <cell r="AB289">
            <v>0</v>
          </cell>
        </row>
        <row r="289">
          <cell r="AD289">
            <v>0</v>
          </cell>
          <cell r="AE289">
            <v>0</v>
          </cell>
        </row>
        <row r="290">
          <cell r="A290" t="str">
            <v>zxzj20191114000184</v>
          </cell>
          <cell r="B290" t="str">
            <v>深圳安吉尔饮水产业集团有限公司</v>
          </cell>
          <cell r="C290" t="str">
            <v>家用和类似用途饮用水处理装置性能测试方法</v>
          </cell>
          <cell r="D290" t="str">
            <v>GB/T 35937-2018</v>
          </cell>
          <cell r="E290" t="str">
            <v>否</v>
          </cell>
          <cell r="F290">
            <v>0</v>
          </cell>
          <cell r="G290">
            <v>4</v>
          </cell>
          <cell r="H290" t="str">
            <v>有</v>
          </cell>
          <cell r="I290">
            <v>4</v>
          </cell>
          <cell r="J290">
            <v>60</v>
          </cell>
          <cell r="K290" t="str">
            <v>深圳安吉尔饮水产业集团有限公司</v>
          </cell>
          <cell r="L290">
            <v>6</v>
          </cell>
          <cell r="M290">
            <v>40</v>
          </cell>
          <cell r="N290" t="str">
            <v>深圳市家乐士净水科技有限公司</v>
          </cell>
          <cell r="O290">
            <v>0</v>
          </cell>
          <cell r="P290">
            <v>0</v>
          </cell>
        </row>
        <row r="290">
          <cell r="R290">
            <v>0</v>
          </cell>
          <cell r="S290">
            <v>0</v>
          </cell>
        </row>
        <row r="290">
          <cell r="U290">
            <v>0</v>
          </cell>
          <cell r="V290">
            <v>0</v>
          </cell>
        </row>
        <row r="290">
          <cell r="X290">
            <v>0</v>
          </cell>
          <cell r="Y290">
            <v>0</v>
          </cell>
        </row>
        <row r="290">
          <cell r="AA290">
            <v>0</v>
          </cell>
          <cell r="AB290">
            <v>0</v>
          </cell>
        </row>
        <row r="290">
          <cell r="AD290">
            <v>0</v>
          </cell>
          <cell r="AE290">
            <v>0</v>
          </cell>
        </row>
        <row r="291">
          <cell r="A291" t="str">
            <v>zxzj20191117000025</v>
          </cell>
          <cell r="B291" t="str">
            <v>中电科新型智慧城市研究院有限公司</v>
          </cell>
          <cell r="C291" t="str">
            <v>智慧城市 术语</v>
          </cell>
          <cell r="D291" t="str">
            <v>GB/T 37043-2018</v>
          </cell>
          <cell r="E291" t="str">
            <v>否</v>
          </cell>
          <cell r="F291">
            <v>0</v>
          </cell>
          <cell r="G291">
            <v>7</v>
          </cell>
          <cell r="H291" t="str">
            <v>有</v>
          </cell>
          <cell r="I291">
            <v>1</v>
          </cell>
          <cell r="J291">
            <v>100</v>
          </cell>
          <cell r="K291" t="str">
            <v>中电科新型智慧城市研究院有限公司</v>
          </cell>
          <cell r="L291">
            <v>0</v>
          </cell>
          <cell r="M291">
            <v>0</v>
          </cell>
        </row>
        <row r="291">
          <cell r="O291">
            <v>0</v>
          </cell>
          <cell r="P291">
            <v>0</v>
          </cell>
        </row>
        <row r="291">
          <cell r="R291">
            <v>0</v>
          </cell>
          <cell r="S291">
            <v>0</v>
          </cell>
        </row>
        <row r="291">
          <cell r="U291">
            <v>0</v>
          </cell>
          <cell r="V291">
            <v>0</v>
          </cell>
        </row>
        <row r="291">
          <cell r="X291">
            <v>0</v>
          </cell>
          <cell r="Y291">
            <v>0</v>
          </cell>
        </row>
        <row r="291">
          <cell r="AA291">
            <v>0</v>
          </cell>
          <cell r="AB291">
            <v>0</v>
          </cell>
        </row>
        <row r="291">
          <cell r="AD291">
            <v>0</v>
          </cell>
          <cell r="AE291">
            <v>0</v>
          </cell>
        </row>
        <row r="292">
          <cell r="A292" t="str">
            <v>zxzj20191107000064</v>
          </cell>
          <cell r="B292" t="str">
            <v>深圳市贝利爽实业有限公司</v>
          </cell>
          <cell r="C292" t="str">
            <v>纺织品 定量化学分析聚丙烯腈纤维与某些改性聚丙烯腈纤维的混合物</v>
          </cell>
          <cell r="D292" t="str">
            <v>FZ/T 01140-2017</v>
          </cell>
          <cell r="E292" t="str">
            <v>否</v>
          </cell>
          <cell r="F292">
            <v>0</v>
          </cell>
          <cell r="G292">
            <v>3</v>
          </cell>
          <cell r="H292" t="str">
            <v>无</v>
          </cell>
          <cell r="I292">
            <v>3</v>
          </cell>
          <cell r="J292">
            <v>100</v>
          </cell>
          <cell r="K292" t="str">
            <v>深圳市贝利爽实业有限公司</v>
          </cell>
          <cell r="L292">
            <v>0</v>
          </cell>
          <cell r="M292">
            <v>0</v>
          </cell>
        </row>
        <row r="292">
          <cell r="O292">
            <v>0</v>
          </cell>
          <cell r="P292">
            <v>0</v>
          </cell>
        </row>
        <row r="292">
          <cell r="R292">
            <v>0</v>
          </cell>
          <cell r="S292">
            <v>0</v>
          </cell>
        </row>
        <row r="292">
          <cell r="U292">
            <v>0</v>
          </cell>
          <cell r="V292">
            <v>0</v>
          </cell>
        </row>
        <row r="292">
          <cell r="X292">
            <v>0</v>
          </cell>
          <cell r="Y292">
            <v>0</v>
          </cell>
        </row>
        <row r="292">
          <cell r="AA292">
            <v>0</v>
          </cell>
          <cell r="AB292">
            <v>0</v>
          </cell>
        </row>
        <row r="292">
          <cell r="AD292">
            <v>0</v>
          </cell>
          <cell r="AE292">
            <v>0</v>
          </cell>
        </row>
        <row r="293">
          <cell r="A293" t="str">
            <v>zxzj20191117000036</v>
          </cell>
          <cell r="B293" t="str">
            <v>深圳市科陆电子科技股份有限公司</v>
          </cell>
          <cell r="C293" t="str">
            <v>交流电测量设备 特殊要求 第24部分：静止式基波频率无功电能表(0.5S 级、1S 级和1级)</v>
          </cell>
          <cell r="D293" t="str">
            <v>GB/T 17215.324-2017</v>
          </cell>
          <cell r="E293" t="str">
            <v>是</v>
          </cell>
          <cell r="F293">
            <v>10</v>
          </cell>
          <cell r="G293">
            <v>3</v>
          </cell>
          <cell r="H293" t="str">
            <v>有</v>
          </cell>
          <cell r="I293">
            <v>3</v>
          </cell>
          <cell r="J293">
            <v>68.18</v>
          </cell>
          <cell r="K293" t="str">
            <v>深圳市科陆电子科技股份有限公司</v>
          </cell>
          <cell r="L293">
            <v>7</v>
          </cell>
          <cell r="M293">
            <v>31.81</v>
          </cell>
          <cell r="N293" t="str">
            <v>深圳市航天泰瑞捷电子有限公司</v>
          </cell>
          <cell r="O293">
            <v>0</v>
          </cell>
          <cell r="P293">
            <v>0</v>
          </cell>
        </row>
        <row r="293">
          <cell r="R293">
            <v>0</v>
          </cell>
          <cell r="S293">
            <v>0</v>
          </cell>
        </row>
        <row r="293">
          <cell r="U293">
            <v>0</v>
          </cell>
          <cell r="V293">
            <v>0</v>
          </cell>
        </row>
        <row r="293">
          <cell r="X293">
            <v>0</v>
          </cell>
          <cell r="Y293">
            <v>0</v>
          </cell>
        </row>
        <row r="293">
          <cell r="AA293">
            <v>0</v>
          </cell>
          <cell r="AB293">
            <v>0</v>
          </cell>
        </row>
        <row r="293">
          <cell r="AD293">
            <v>0</v>
          </cell>
          <cell r="AE293">
            <v>0</v>
          </cell>
        </row>
        <row r="294">
          <cell r="A294" t="str">
            <v>zxzj20191115000334</v>
          </cell>
          <cell r="B294" t="str">
            <v>深圳市高分子行业协会</v>
          </cell>
          <cell r="C294" t="str">
            <v>动力锂离子电池用 陶瓷涂覆隔膜 第1 部分：热尺寸稳定性</v>
          </cell>
          <cell r="D294" t="str">
            <v>T/SGX 001-2018</v>
          </cell>
          <cell r="E294" t="str">
            <v>是</v>
          </cell>
          <cell r="F294">
            <v>2</v>
          </cell>
          <cell r="G294">
            <v>1</v>
          </cell>
          <cell r="H294" t="str">
            <v>有</v>
          </cell>
          <cell r="I294">
            <v>1</v>
          </cell>
          <cell r="J294">
            <v>100</v>
          </cell>
          <cell r="K294" t="str">
            <v>深圳市高分子行业协会</v>
          </cell>
          <cell r="L294">
            <v>0</v>
          </cell>
          <cell r="M294">
            <v>0</v>
          </cell>
        </row>
        <row r="294">
          <cell r="O294">
            <v>0</v>
          </cell>
          <cell r="P294">
            <v>0</v>
          </cell>
        </row>
        <row r="294">
          <cell r="R294">
            <v>0</v>
          </cell>
          <cell r="S294">
            <v>0</v>
          </cell>
        </row>
        <row r="294">
          <cell r="U294">
            <v>0</v>
          </cell>
          <cell r="V294">
            <v>0</v>
          </cell>
        </row>
        <row r="294">
          <cell r="X294">
            <v>0</v>
          </cell>
          <cell r="Y294">
            <v>0</v>
          </cell>
        </row>
        <row r="294">
          <cell r="AA294">
            <v>0</v>
          </cell>
          <cell r="AB294">
            <v>0</v>
          </cell>
        </row>
        <row r="294">
          <cell r="AD294">
            <v>0</v>
          </cell>
          <cell r="AE294">
            <v>0</v>
          </cell>
        </row>
        <row r="295">
          <cell r="A295" t="str">
            <v>zxzj20191109000008</v>
          </cell>
          <cell r="B295" t="str">
            <v>深圳市妍倩科技有限公司</v>
          </cell>
          <cell r="C295" t="str">
            <v>消费品使用说明 洗涤用品标签</v>
          </cell>
          <cell r="D295" t="str">
            <v>GB/T 36970-2018</v>
          </cell>
          <cell r="E295" t="str">
            <v>否</v>
          </cell>
          <cell r="F295">
            <v>0</v>
          </cell>
          <cell r="G295">
            <v>6</v>
          </cell>
          <cell r="H295" t="str">
            <v>无</v>
          </cell>
          <cell r="I295">
            <v>6</v>
          </cell>
          <cell r="J295">
            <v>100</v>
          </cell>
          <cell r="K295" t="str">
            <v>深圳市妍倩科技有限公司</v>
          </cell>
          <cell r="L295">
            <v>0</v>
          </cell>
          <cell r="M295">
            <v>0</v>
          </cell>
        </row>
        <row r="295">
          <cell r="O295">
            <v>0</v>
          </cell>
          <cell r="P295">
            <v>0</v>
          </cell>
        </row>
        <row r="295">
          <cell r="R295">
            <v>0</v>
          </cell>
          <cell r="S295">
            <v>0</v>
          </cell>
        </row>
        <row r="295">
          <cell r="U295">
            <v>0</v>
          </cell>
          <cell r="V295">
            <v>0</v>
          </cell>
        </row>
        <row r="295">
          <cell r="X295">
            <v>0</v>
          </cell>
          <cell r="Y295">
            <v>0</v>
          </cell>
        </row>
        <row r="295">
          <cell r="AA295">
            <v>0</v>
          </cell>
          <cell r="AB295">
            <v>0</v>
          </cell>
        </row>
        <row r="295">
          <cell r="AD295">
            <v>0</v>
          </cell>
          <cell r="AE295">
            <v>0</v>
          </cell>
        </row>
        <row r="296">
          <cell r="A296" t="str">
            <v>zxzj20191116000037</v>
          </cell>
          <cell r="B296" t="str">
            <v>深圳嘉普通太阳能股份有限公司</v>
          </cell>
          <cell r="C296" t="str">
            <v>平板型太阳能集热器技术规范</v>
          </cell>
          <cell r="D296" t="str">
            <v>NB/T 34074-2018</v>
          </cell>
          <cell r="E296" t="str">
            <v>否</v>
          </cell>
          <cell r="F296">
            <v>0</v>
          </cell>
          <cell r="G296">
            <v>3</v>
          </cell>
          <cell r="H296" t="str">
            <v>无</v>
          </cell>
          <cell r="I296">
            <v>3</v>
          </cell>
          <cell r="J296">
            <v>100</v>
          </cell>
          <cell r="K296" t="str">
            <v>深圳嘉普通太阳能股份有限公司</v>
          </cell>
          <cell r="L296">
            <v>0</v>
          </cell>
          <cell r="M296">
            <v>0</v>
          </cell>
        </row>
        <row r="296">
          <cell r="O296">
            <v>0</v>
          </cell>
          <cell r="P296">
            <v>0</v>
          </cell>
        </row>
        <row r="296">
          <cell r="R296">
            <v>0</v>
          </cell>
          <cell r="S296">
            <v>0</v>
          </cell>
        </row>
        <row r="296">
          <cell r="U296">
            <v>0</v>
          </cell>
          <cell r="V296">
            <v>0</v>
          </cell>
        </row>
        <row r="296">
          <cell r="X296">
            <v>0</v>
          </cell>
          <cell r="Y296">
            <v>0</v>
          </cell>
        </row>
        <row r="296">
          <cell r="AA296">
            <v>0</v>
          </cell>
          <cell r="AB296">
            <v>0</v>
          </cell>
        </row>
        <row r="296">
          <cell r="AD296">
            <v>0</v>
          </cell>
          <cell r="AE296">
            <v>0</v>
          </cell>
        </row>
        <row r="297">
          <cell r="A297" t="str">
            <v>zxzj20191113000202</v>
          </cell>
          <cell r="B297" t="str">
            <v>深圳市研迅诚科技有限公司</v>
          </cell>
          <cell r="C297" t="str">
            <v>跨境电子商务综合试验区单一窗口服务 第3部分：检验检疫申报</v>
          </cell>
          <cell r="D297" t="str">
            <v>SZDB/Z 304.3-2018</v>
          </cell>
          <cell r="E297" t="str">
            <v>是</v>
          </cell>
          <cell r="F297">
            <v>7</v>
          </cell>
          <cell r="G297">
            <v>2</v>
          </cell>
          <cell r="H297" t="str">
            <v>无</v>
          </cell>
          <cell r="I297">
            <v>2</v>
          </cell>
          <cell r="J297">
            <v>100</v>
          </cell>
          <cell r="K297" t="str">
            <v>深圳市研迅诚科技有限公司</v>
          </cell>
          <cell r="L297">
            <v>0</v>
          </cell>
          <cell r="M297">
            <v>0</v>
          </cell>
        </row>
        <row r="297">
          <cell r="O297">
            <v>0</v>
          </cell>
          <cell r="P297">
            <v>0</v>
          </cell>
        </row>
        <row r="297">
          <cell r="R297">
            <v>0</v>
          </cell>
          <cell r="S297">
            <v>0</v>
          </cell>
        </row>
        <row r="297">
          <cell r="U297">
            <v>0</v>
          </cell>
          <cell r="V297">
            <v>0</v>
          </cell>
        </row>
        <row r="297">
          <cell r="X297">
            <v>0</v>
          </cell>
          <cell r="Y297">
            <v>0</v>
          </cell>
        </row>
        <row r="297">
          <cell r="AA297">
            <v>0</v>
          </cell>
          <cell r="AB297">
            <v>0</v>
          </cell>
        </row>
        <row r="297">
          <cell r="AD297">
            <v>0</v>
          </cell>
          <cell r="AE297">
            <v>0</v>
          </cell>
        </row>
        <row r="298">
          <cell r="A298" t="str">
            <v>zxzj20191115000062</v>
          </cell>
          <cell r="B298" t="str">
            <v>中广核工程有限公司</v>
          </cell>
          <cell r="C298" t="str">
            <v>压水堆乏燃料干法贮存设施设计准则</v>
          </cell>
          <cell r="D298" t="str">
            <v>NB/T 20461-2017</v>
          </cell>
          <cell r="E298" t="str">
            <v>否</v>
          </cell>
          <cell r="F298">
            <v>0</v>
          </cell>
          <cell r="G298">
            <v>1</v>
          </cell>
          <cell r="H298" t="str">
            <v>无</v>
          </cell>
          <cell r="I298">
            <v>1</v>
          </cell>
          <cell r="J298">
            <v>100</v>
          </cell>
          <cell r="K298" t="str">
            <v>中广核工程有限公司</v>
          </cell>
          <cell r="L298">
            <v>0</v>
          </cell>
          <cell r="M298">
            <v>0</v>
          </cell>
        </row>
        <row r="298">
          <cell r="O298">
            <v>0</v>
          </cell>
          <cell r="P298">
            <v>0</v>
          </cell>
        </row>
        <row r="298">
          <cell r="R298">
            <v>0</v>
          </cell>
          <cell r="S298">
            <v>0</v>
          </cell>
        </row>
        <row r="298">
          <cell r="U298">
            <v>0</v>
          </cell>
          <cell r="V298">
            <v>0</v>
          </cell>
        </row>
        <row r="298">
          <cell r="X298">
            <v>0</v>
          </cell>
          <cell r="Y298">
            <v>0</v>
          </cell>
        </row>
        <row r="298">
          <cell r="AA298">
            <v>0</v>
          </cell>
          <cell r="AB298">
            <v>0</v>
          </cell>
        </row>
        <row r="298">
          <cell r="AD298">
            <v>0</v>
          </cell>
          <cell r="AE298">
            <v>0</v>
          </cell>
        </row>
        <row r="299">
          <cell r="A299" t="str">
            <v>zxzj20191117000028</v>
          </cell>
          <cell r="B299" t="str">
            <v>研祥智能科技股份有限公司</v>
          </cell>
          <cell r="C299" t="str">
            <v>自动化系统 嵌入式智能控制器 第1部分：通用要求</v>
          </cell>
          <cell r="D299" t="str">
            <v>GB/T 36413.1-2018</v>
          </cell>
          <cell r="E299" t="str">
            <v>是</v>
          </cell>
          <cell r="F299">
            <v>3</v>
          </cell>
          <cell r="G299">
            <v>1</v>
          </cell>
          <cell r="H299" t="str">
            <v>无</v>
          </cell>
          <cell r="I299">
            <v>1</v>
          </cell>
          <cell r="J299">
            <v>100</v>
          </cell>
          <cell r="K299" t="str">
            <v>研祥智能科技股份有限公司</v>
          </cell>
          <cell r="L299">
            <v>0</v>
          </cell>
          <cell r="M299">
            <v>0</v>
          </cell>
        </row>
        <row r="299">
          <cell r="O299">
            <v>0</v>
          </cell>
          <cell r="P299">
            <v>0</v>
          </cell>
        </row>
        <row r="299">
          <cell r="R299">
            <v>0</v>
          </cell>
          <cell r="S299">
            <v>0</v>
          </cell>
        </row>
        <row r="299">
          <cell r="U299">
            <v>0</v>
          </cell>
          <cell r="V299">
            <v>0</v>
          </cell>
        </row>
        <row r="299">
          <cell r="X299">
            <v>0</v>
          </cell>
          <cell r="Y299">
            <v>0</v>
          </cell>
        </row>
        <row r="299">
          <cell r="AA299">
            <v>0</v>
          </cell>
          <cell r="AB299">
            <v>0</v>
          </cell>
        </row>
        <row r="299">
          <cell r="AD299">
            <v>0</v>
          </cell>
          <cell r="AE299">
            <v>0</v>
          </cell>
        </row>
        <row r="300">
          <cell r="A300" t="str">
            <v>zxzj20191117000039</v>
          </cell>
          <cell r="B300" t="str">
            <v>中检集团南方测试股份有限公司</v>
          </cell>
          <cell r="C300" t="str">
            <v>湿热带分布式光伏户外实证试验要求 第1部分：光伏组件/第2部分：光伏背板/第3部分：并网光伏系统</v>
          </cell>
          <cell r="D300" t="str">
            <v>GB/T 37663.1~3-2019</v>
          </cell>
          <cell r="E300" t="str">
            <v>是</v>
          </cell>
          <cell r="F300">
            <v>3</v>
          </cell>
          <cell r="G300">
            <v>6</v>
          </cell>
          <cell r="H300" t="str">
            <v>有</v>
          </cell>
          <cell r="I300">
            <v>1</v>
          </cell>
          <cell r="J300">
            <v>55.55</v>
          </cell>
          <cell r="K300" t="str">
            <v>深圳市计量质量检测研究院</v>
          </cell>
          <cell r="L300">
            <v>2</v>
          </cell>
          <cell r="M300">
            <v>44.44</v>
          </cell>
          <cell r="N300" t="str">
            <v>中检集团南方测试股份有限公司</v>
          </cell>
          <cell r="O300">
            <v>0</v>
          </cell>
          <cell r="P300">
            <v>0</v>
          </cell>
        </row>
        <row r="300">
          <cell r="R300">
            <v>0</v>
          </cell>
          <cell r="S300">
            <v>0</v>
          </cell>
        </row>
        <row r="300">
          <cell r="U300">
            <v>0</v>
          </cell>
          <cell r="V300">
            <v>0</v>
          </cell>
        </row>
        <row r="300">
          <cell r="X300">
            <v>0</v>
          </cell>
          <cell r="Y300">
            <v>0</v>
          </cell>
        </row>
        <row r="300">
          <cell r="AA300">
            <v>0</v>
          </cell>
          <cell r="AB300">
            <v>0</v>
          </cell>
        </row>
        <row r="300">
          <cell r="AD300">
            <v>0</v>
          </cell>
          <cell r="AE300">
            <v>0</v>
          </cell>
        </row>
        <row r="301">
          <cell r="A301" t="str">
            <v>zxzj20191115000067</v>
          </cell>
          <cell r="B301" t="str">
            <v>深圳市检验检疫科学研究院</v>
          </cell>
          <cell r="C301" t="str">
            <v>跨境电子商务产品质量信息监测 进口葡萄酒</v>
          </cell>
          <cell r="D301" t="str">
            <v>SZDB/Z 257-2017</v>
          </cell>
          <cell r="E301" t="str">
            <v>否</v>
          </cell>
          <cell r="F301">
            <v>0</v>
          </cell>
          <cell r="G301">
            <v>1</v>
          </cell>
          <cell r="H301" t="str">
            <v>无</v>
          </cell>
          <cell r="I301">
            <v>1</v>
          </cell>
          <cell r="J301">
            <v>100</v>
          </cell>
          <cell r="K301" t="str">
            <v>深圳市检验检疫科学研究院</v>
          </cell>
          <cell r="L301">
            <v>0</v>
          </cell>
          <cell r="M301">
            <v>0</v>
          </cell>
        </row>
        <row r="301">
          <cell r="O301">
            <v>0</v>
          </cell>
          <cell r="P301">
            <v>0</v>
          </cell>
        </row>
        <row r="301">
          <cell r="R301">
            <v>0</v>
          </cell>
          <cell r="S301">
            <v>0</v>
          </cell>
        </row>
        <row r="301">
          <cell r="U301">
            <v>0</v>
          </cell>
          <cell r="V301">
            <v>0</v>
          </cell>
        </row>
        <row r="301">
          <cell r="X301">
            <v>0</v>
          </cell>
          <cell r="Y301">
            <v>0</v>
          </cell>
        </row>
        <row r="301">
          <cell r="AA301">
            <v>0</v>
          </cell>
          <cell r="AB301">
            <v>0</v>
          </cell>
        </row>
        <row r="301">
          <cell r="AD301">
            <v>0</v>
          </cell>
          <cell r="AE301">
            <v>0</v>
          </cell>
        </row>
        <row r="302">
          <cell r="A302" t="str">
            <v>zxzj20191116000120</v>
          </cell>
          <cell r="B302" t="str">
            <v>深圳市注成科技股份有限公司</v>
          </cell>
          <cell r="C302" t="str">
            <v>硬质合金板材</v>
          </cell>
          <cell r="D302" t="str">
            <v>YS/T 1137-2016</v>
          </cell>
          <cell r="E302" t="str">
            <v>否</v>
          </cell>
          <cell r="F302">
            <v>0</v>
          </cell>
          <cell r="G302">
            <v>2</v>
          </cell>
          <cell r="H302" t="str">
            <v>无</v>
          </cell>
          <cell r="I302">
            <v>2</v>
          </cell>
          <cell r="J302">
            <v>100</v>
          </cell>
          <cell r="K302" t="str">
            <v>深圳市注成科技股份有限公司</v>
          </cell>
          <cell r="L302">
            <v>0</v>
          </cell>
          <cell r="M302">
            <v>0</v>
          </cell>
        </row>
        <row r="302">
          <cell r="O302">
            <v>0</v>
          </cell>
          <cell r="P302">
            <v>0</v>
          </cell>
        </row>
        <row r="302">
          <cell r="R302">
            <v>0</v>
          </cell>
          <cell r="S302">
            <v>0</v>
          </cell>
        </row>
        <row r="302">
          <cell r="U302">
            <v>0</v>
          </cell>
          <cell r="V302">
            <v>0</v>
          </cell>
        </row>
        <row r="302">
          <cell r="X302">
            <v>0</v>
          </cell>
          <cell r="Y302">
            <v>0</v>
          </cell>
        </row>
        <row r="302">
          <cell r="AA302">
            <v>0</v>
          </cell>
          <cell r="AB302">
            <v>0</v>
          </cell>
        </row>
        <row r="302">
          <cell r="AD302">
            <v>0</v>
          </cell>
          <cell r="AE302">
            <v>0</v>
          </cell>
        </row>
        <row r="303">
          <cell r="A303" t="str">
            <v>zxzj20191108000083</v>
          </cell>
          <cell r="B303" t="str">
            <v>深圳市宜丽环保科技股份有限公司</v>
          </cell>
          <cell r="C303" t="str">
            <v>纺织品 非制造布试验方法 第15部分：透气性的测定</v>
          </cell>
          <cell r="D303" t="str">
            <v>GB/T 24218.15-2018</v>
          </cell>
          <cell r="E303" t="str">
            <v>是</v>
          </cell>
          <cell r="F303">
            <v>16</v>
          </cell>
          <cell r="G303">
            <v>7</v>
          </cell>
          <cell r="H303" t="str">
            <v>无</v>
          </cell>
          <cell r="I303">
            <v>7</v>
          </cell>
          <cell r="J303">
            <v>100</v>
          </cell>
          <cell r="K303" t="str">
            <v>深圳市宜丽环保科技股份有限公司</v>
          </cell>
          <cell r="L303">
            <v>0</v>
          </cell>
          <cell r="M303">
            <v>0</v>
          </cell>
        </row>
        <row r="303">
          <cell r="O303">
            <v>0</v>
          </cell>
          <cell r="P303">
            <v>0</v>
          </cell>
        </row>
        <row r="303">
          <cell r="R303">
            <v>0</v>
          </cell>
          <cell r="S303">
            <v>0</v>
          </cell>
        </row>
        <row r="303">
          <cell r="U303">
            <v>0</v>
          </cell>
          <cell r="V303">
            <v>0</v>
          </cell>
        </row>
        <row r="303">
          <cell r="X303">
            <v>0</v>
          </cell>
          <cell r="Y303">
            <v>0</v>
          </cell>
        </row>
        <row r="303">
          <cell r="AA303">
            <v>0</v>
          </cell>
          <cell r="AB303">
            <v>0</v>
          </cell>
        </row>
        <row r="303">
          <cell r="AD303">
            <v>0</v>
          </cell>
          <cell r="AE303">
            <v>0</v>
          </cell>
        </row>
        <row r="304">
          <cell r="A304" t="str">
            <v>zxzj20191115000205</v>
          </cell>
          <cell r="B304" t="str">
            <v>深圳市航盛电子股份有限公司</v>
          </cell>
          <cell r="C304" t="str">
            <v>道路车辆　电气/电子部件对窄带辐射电磁能的抗扰性试验方法　第3部分：横电磁波(TEM)小室法</v>
          </cell>
          <cell r="D304" t="str">
            <v>GB/T 33014.3-2016</v>
          </cell>
          <cell r="E304" t="str">
            <v>是</v>
          </cell>
          <cell r="F304">
            <v>10</v>
          </cell>
          <cell r="G304">
            <v>5</v>
          </cell>
          <cell r="H304" t="str">
            <v>有</v>
          </cell>
          <cell r="I304">
            <v>5</v>
          </cell>
          <cell r="J304">
            <v>100</v>
          </cell>
          <cell r="K304" t="str">
            <v>深圳市航盛电子股份有限公司</v>
          </cell>
          <cell r="L304">
            <v>0</v>
          </cell>
          <cell r="M304">
            <v>0</v>
          </cell>
        </row>
        <row r="304">
          <cell r="O304">
            <v>0</v>
          </cell>
          <cell r="P304">
            <v>0</v>
          </cell>
        </row>
        <row r="304">
          <cell r="R304">
            <v>0</v>
          </cell>
          <cell r="S304">
            <v>0</v>
          </cell>
        </row>
        <row r="304">
          <cell r="U304">
            <v>0</v>
          </cell>
          <cell r="V304">
            <v>0</v>
          </cell>
        </row>
        <row r="304">
          <cell r="X304">
            <v>0</v>
          </cell>
          <cell r="Y304">
            <v>0</v>
          </cell>
        </row>
        <row r="304">
          <cell r="AA304">
            <v>0</v>
          </cell>
          <cell r="AB304">
            <v>0</v>
          </cell>
        </row>
        <row r="304">
          <cell r="AD304">
            <v>0</v>
          </cell>
          <cell r="AE304">
            <v>0</v>
          </cell>
        </row>
        <row r="305">
          <cell r="A305" t="str">
            <v>zxzj20191117000021</v>
          </cell>
          <cell r="B305" t="str">
            <v>深圳市三上高分子环保新材料股份有限公司</v>
          </cell>
          <cell r="C305" t="str">
            <v>书刊印刷产品分类</v>
          </cell>
          <cell r="D305" t="str">
            <v>GB/T 35398-2017</v>
          </cell>
          <cell r="E305" t="str">
            <v>否</v>
          </cell>
          <cell r="F305">
            <v>0</v>
          </cell>
          <cell r="G305">
            <v>2</v>
          </cell>
          <cell r="H305" t="str">
            <v>有</v>
          </cell>
          <cell r="I305">
            <v>1</v>
          </cell>
          <cell r="J305">
            <v>0</v>
          </cell>
          <cell r="K305" t="str">
            <v>深圳职业技术学院</v>
          </cell>
          <cell r="L305">
            <v>2</v>
          </cell>
          <cell r="M305">
            <v>54</v>
          </cell>
          <cell r="N305" t="str">
            <v>深圳市三上高分子环保新材料股份有限公司</v>
          </cell>
          <cell r="O305">
            <v>4</v>
          </cell>
          <cell r="P305">
            <v>27</v>
          </cell>
          <cell r="Q305" t="str">
            <v>深圳市科彩印务有限公司</v>
          </cell>
          <cell r="R305">
            <v>7</v>
          </cell>
          <cell r="S305">
            <v>19</v>
          </cell>
          <cell r="T305" t="str">
            <v>深圳市森广源实业发展有限公司</v>
          </cell>
          <cell r="U305">
            <v>0</v>
          </cell>
          <cell r="V305">
            <v>0</v>
          </cell>
        </row>
        <row r="305">
          <cell r="X305">
            <v>0</v>
          </cell>
          <cell r="Y305">
            <v>0</v>
          </cell>
        </row>
        <row r="305">
          <cell r="AA305">
            <v>0</v>
          </cell>
          <cell r="AB305">
            <v>0</v>
          </cell>
        </row>
        <row r="305">
          <cell r="AD305">
            <v>0</v>
          </cell>
          <cell r="AE305">
            <v>0</v>
          </cell>
        </row>
        <row r="306">
          <cell r="A306" t="str">
            <v>zxzj20191114000129</v>
          </cell>
          <cell r="B306" t="str">
            <v>顺丰科技有限公司</v>
          </cell>
          <cell r="C306" t="str">
            <v>绿色包装评价方法与准则</v>
          </cell>
          <cell r="D306" t="str">
            <v>GB/T 37422-2019</v>
          </cell>
          <cell r="E306" t="str">
            <v>否</v>
          </cell>
          <cell r="F306">
            <v>0</v>
          </cell>
          <cell r="G306">
            <v>3</v>
          </cell>
          <cell r="H306" t="str">
            <v>无</v>
          </cell>
          <cell r="I306">
            <v>3</v>
          </cell>
          <cell r="J306">
            <v>100</v>
          </cell>
          <cell r="K306" t="str">
            <v>顺丰科技有限公司</v>
          </cell>
          <cell r="L306">
            <v>0</v>
          </cell>
          <cell r="M306">
            <v>0</v>
          </cell>
        </row>
        <row r="306">
          <cell r="O306">
            <v>0</v>
          </cell>
          <cell r="P306">
            <v>0</v>
          </cell>
        </row>
        <row r="306">
          <cell r="R306">
            <v>0</v>
          </cell>
          <cell r="S306">
            <v>0</v>
          </cell>
        </row>
        <row r="306">
          <cell r="U306">
            <v>0</v>
          </cell>
          <cell r="V306">
            <v>0</v>
          </cell>
        </row>
        <row r="306">
          <cell r="X306">
            <v>0</v>
          </cell>
          <cell r="Y306">
            <v>0</v>
          </cell>
        </row>
        <row r="306">
          <cell r="AA306">
            <v>0</v>
          </cell>
          <cell r="AB306">
            <v>0</v>
          </cell>
        </row>
        <row r="306">
          <cell r="AD306">
            <v>0</v>
          </cell>
          <cell r="AE306">
            <v>0</v>
          </cell>
        </row>
        <row r="307">
          <cell r="A307" t="str">
            <v>zxzj20191113000015</v>
          </cell>
          <cell r="B307" t="str">
            <v>深圳市艾科尔特检测有限公司</v>
          </cell>
          <cell r="C307" t="str">
            <v>工业废液处理污泥中铜、镍、铅、锌、镉、铬等26种元素含量测定方法</v>
          </cell>
          <cell r="D307" t="str">
            <v>GB/T 36690-2018</v>
          </cell>
          <cell r="E307" t="str">
            <v>否</v>
          </cell>
          <cell r="F307">
            <v>0</v>
          </cell>
          <cell r="G307">
            <v>1</v>
          </cell>
          <cell r="H307" t="str">
            <v>有</v>
          </cell>
          <cell r="I307">
            <v>1</v>
          </cell>
          <cell r="J307">
            <v>76</v>
          </cell>
          <cell r="K307" t="str">
            <v>深圳市艾科尔特检测有限公司</v>
          </cell>
          <cell r="L307">
            <v>6</v>
          </cell>
          <cell r="M307">
            <v>24</v>
          </cell>
          <cell r="N307" t="str">
            <v>深圳准诺检测有限公司</v>
          </cell>
          <cell r="O307">
            <v>0</v>
          </cell>
          <cell r="P307">
            <v>0</v>
          </cell>
        </row>
        <row r="307">
          <cell r="R307">
            <v>0</v>
          </cell>
          <cell r="S307">
            <v>0</v>
          </cell>
        </row>
        <row r="307">
          <cell r="U307">
            <v>0</v>
          </cell>
          <cell r="V307">
            <v>0</v>
          </cell>
        </row>
        <row r="307">
          <cell r="X307">
            <v>0</v>
          </cell>
          <cell r="Y307">
            <v>0</v>
          </cell>
        </row>
        <row r="307">
          <cell r="AA307">
            <v>0</v>
          </cell>
          <cell r="AB307">
            <v>0</v>
          </cell>
        </row>
        <row r="307">
          <cell r="AD307">
            <v>0</v>
          </cell>
          <cell r="AE307">
            <v>0</v>
          </cell>
        </row>
        <row r="308">
          <cell r="A308" t="str">
            <v>zxzj20191116000076</v>
          </cell>
          <cell r="B308" t="str">
            <v>深圳市中润水工业技术发展有限公司</v>
          </cell>
          <cell r="C308" t="str">
            <v>工业废磷酸的处理处置规范</v>
          </cell>
          <cell r="D308" t="str">
            <v>GB/T 37387-2019</v>
          </cell>
          <cell r="E308" t="str">
            <v>否</v>
          </cell>
          <cell r="F308">
            <v>0</v>
          </cell>
          <cell r="G308">
            <v>2</v>
          </cell>
          <cell r="H308" t="str">
            <v>无</v>
          </cell>
          <cell r="I308">
            <v>2</v>
          </cell>
          <cell r="J308">
            <v>100</v>
          </cell>
          <cell r="K308" t="str">
            <v>深圳市中润水工业技术发展有限公司</v>
          </cell>
          <cell r="L308">
            <v>0</v>
          </cell>
          <cell r="M308">
            <v>0</v>
          </cell>
        </row>
        <row r="308">
          <cell r="O308">
            <v>0</v>
          </cell>
          <cell r="P308">
            <v>0</v>
          </cell>
        </row>
        <row r="308">
          <cell r="R308">
            <v>0</v>
          </cell>
          <cell r="S308">
            <v>0</v>
          </cell>
        </row>
        <row r="308">
          <cell r="U308">
            <v>0</v>
          </cell>
          <cell r="V308">
            <v>0</v>
          </cell>
        </row>
        <row r="308">
          <cell r="X308">
            <v>0</v>
          </cell>
          <cell r="Y308">
            <v>0</v>
          </cell>
        </row>
        <row r="308">
          <cell r="AA308">
            <v>0</v>
          </cell>
          <cell r="AB308">
            <v>0</v>
          </cell>
        </row>
        <row r="308">
          <cell r="AD308">
            <v>0</v>
          </cell>
          <cell r="AE308">
            <v>0</v>
          </cell>
        </row>
        <row r="309">
          <cell r="A309" t="str">
            <v>zxzj20191117000057</v>
          </cell>
          <cell r="B309" t="str">
            <v>深圳市净水产业协会</v>
          </cell>
          <cell r="C309" t="str">
            <v>家用反渗透膜元件</v>
          </cell>
          <cell r="D309" t="str">
            <v>SZTT/JSLM 0003-2017</v>
          </cell>
          <cell r="E309" t="str">
            <v>否</v>
          </cell>
          <cell r="F309">
            <v>0</v>
          </cell>
          <cell r="G309">
            <v>1</v>
          </cell>
          <cell r="H309" t="str">
            <v>无</v>
          </cell>
          <cell r="I309">
            <v>1</v>
          </cell>
          <cell r="J309">
            <v>100</v>
          </cell>
          <cell r="K309" t="str">
            <v>深圳市净水产业协会</v>
          </cell>
          <cell r="L309">
            <v>2</v>
          </cell>
          <cell r="M309">
            <v>0</v>
          </cell>
        </row>
        <row r="309">
          <cell r="O309">
            <v>3</v>
          </cell>
          <cell r="P309">
            <v>0</v>
          </cell>
        </row>
        <row r="309">
          <cell r="R309">
            <v>4</v>
          </cell>
          <cell r="S309">
            <v>0</v>
          </cell>
        </row>
        <row r="309">
          <cell r="U309">
            <v>5</v>
          </cell>
          <cell r="V309">
            <v>0</v>
          </cell>
        </row>
        <row r="309">
          <cell r="X309">
            <v>0</v>
          </cell>
          <cell r="Y309">
            <v>0</v>
          </cell>
        </row>
        <row r="309">
          <cell r="AA309">
            <v>0</v>
          </cell>
          <cell r="AB309">
            <v>0</v>
          </cell>
        </row>
        <row r="309">
          <cell r="AD309">
            <v>0</v>
          </cell>
          <cell r="AE309">
            <v>0</v>
          </cell>
        </row>
        <row r="310">
          <cell r="A310" t="str">
            <v>zxzj20191116000149</v>
          </cell>
          <cell r="B310" t="str">
            <v>深圳市长隆科技有限公司</v>
          </cell>
          <cell r="C310" t="str">
            <v>水处理剂 阻垢缓蚀剂Ⅱ</v>
          </cell>
          <cell r="D310" t="str">
            <v>HG/T 2430-2018</v>
          </cell>
          <cell r="E310" t="str">
            <v>否</v>
          </cell>
          <cell r="F310">
            <v>0</v>
          </cell>
          <cell r="G310">
            <v>4</v>
          </cell>
          <cell r="H310" t="str">
            <v>无</v>
          </cell>
          <cell r="I310">
            <v>4</v>
          </cell>
          <cell r="J310">
            <v>100</v>
          </cell>
          <cell r="K310" t="str">
            <v>深圳市长隆科技有限公司</v>
          </cell>
          <cell r="L310">
            <v>0</v>
          </cell>
          <cell r="M310">
            <v>0</v>
          </cell>
        </row>
        <row r="310">
          <cell r="O310">
            <v>0</v>
          </cell>
          <cell r="P310">
            <v>0</v>
          </cell>
        </row>
        <row r="310">
          <cell r="R310">
            <v>0</v>
          </cell>
          <cell r="S310">
            <v>0</v>
          </cell>
        </row>
        <row r="310">
          <cell r="U310">
            <v>0</v>
          </cell>
          <cell r="V310">
            <v>0</v>
          </cell>
        </row>
        <row r="310">
          <cell r="X310">
            <v>0</v>
          </cell>
          <cell r="Y310">
            <v>0</v>
          </cell>
        </row>
        <row r="310">
          <cell r="AA310">
            <v>0</v>
          </cell>
          <cell r="AB310">
            <v>0</v>
          </cell>
        </row>
        <row r="310">
          <cell r="AD310">
            <v>0</v>
          </cell>
          <cell r="AE310">
            <v>0</v>
          </cell>
        </row>
        <row r="311">
          <cell r="A311" t="str">
            <v>zxzj20191115000130</v>
          </cell>
          <cell r="B311" t="str">
            <v>深圳市昌硕新纺材料有限公司</v>
          </cell>
          <cell r="C311" t="str">
            <v>纺织品织物起拱变形试验方法</v>
          </cell>
          <cell r="D311" t="str">
            <v>FZ/T 01146-2018</v>
          </cell>
          <cell r="E311" t="str">
            <v>否</v>
          </cell>
          <cell r="F311">
            <v>0</v>
          </cell>
          <cell r="G311">
            <v>1</v>
          </cell>
          <cell r="H311" t="str">
            <v>无</v>
          </cell>
          <cell r="I311">
            <v>1</v>
          </cell>
          <cell r="J311">
            <v>100</v>
          </cell>
          <cell r="K311" t="str">
            <v>深圳市昌硕新纺材料有限公司</v>
          </cell>
          <cell r="L311">
            <v>0</v>
          </cell>
          <cell r="M311">
            <v>0</v>
          </cell>
        </row>
        <row r="311">
          <cell r="O311">
            <v>0</v>
          </cell>
          <cell r="P311">
            <v>0</v>
          </cell>
        </row>
        <row r="311">
          <cell r="R311">
            <v>0</v>
          </cell>
          <cell r="S311">
            <v>0</v>
          </cell>
        </row>
        <row r="311">
          <cell r="U311">
            <v>0</v>
          </cell>
          <cell r="V311">
            <v>0</v>
          </cell>
        </row>
        <row r="311">
          <cell r="X311">
            <v>0</v>
          </cell>
          <cell r="Y311">
            <v>0</v>
          </cell>
        </row>
        <row r="311">
          <cell r="AA311">
            <v>0</v>
          </cell>
          <cell r="AB311">
            <v>0</v>
          </cell>
        </row>
        <row r="311">
          <cell r="AD311">
            <v>0</v>
          </cell>
          <cell r="AE311">
            <v>0</v>
          </cell>
        </row>
        <row r="312">
          <cell r="A312" t="str">
            <v>zxzj20191113000176</v>
          </cell>
          <cell r="B312" t="str">
            <v>比亚迪汽车工业有限公司</v>
          </cell>
          <cell r="C312" t="str">
            <v>电动公共汽车配置要求</v>
          </cell>
          <cell r="D312" t="str">
            <v>JT/T 1096-2016</v>
          </cell>
          <cell r="E312" t="str">
            <v>否</v>
          </cell>
          <cell r="F312">
            <v>0</v>
          </cell>
          <cell r="G312">
            <v>5</v>
          </cell>
          <cell r="H312" t="str">
            <v>无</v>
          </cell>
          <cell r="I312">
            <v>5</v>
          </cell>
          <cell r="J312">
            <v>100</v>
          </cell>
          <cell r="K312" t="str">
            <v>比亚迪汽车工业有限公司</v>
          </cell>
          <cell r="L312">
            <v>0</v>
          </cell>
          <cell r="M312">
            <v>0</v>
          </cell>
        </row>
        <row r="312">
          <cell r="O312">
            <v>0</v>
          </cell>
          <cell r="P312">
            <v>0</v>
          </cell>
        </row>
        <row r="312">
          <cell r="R312">
            <v>0</v>
          </cell>
          <cell r="S312">
            <v>0</v>
          </cell>
        </row>
        <row r="312">
          <cell r="U312">
            <v>0</v>
          </cell>
          <cell r="V312">
            <v>0</v>
          </cell>
        </row>
        <row r="312">
          <cell r="X312">
            <v>0</v>
          </cell>
          <cell r="Y312">
            <v>0</v>
          </cell>
        </row>
        <row r="312">
          <cell r="AA312">
            <v>0</v>
          </cell>
          <cell r="AB312">
            <v>0</v>
          </cell>
        </row>
        <row r="312">
          <cell r="AD312">
            <v>0</v>
          </cell>
          <cell r="AE312">
            <v>0</v>
          </cell>
        </row>
        <row r="313">
          <cell r="A313" t="str">
            <v>zxzj20191114000103</v>
          </cell>
          <cell r="B313" t="str">
            <v>深圳市标准技术研究院</v>
          </cell>
          <cell r="C313" t="str">
            <v>平板显示器(FPD)偏光膜表面耐划伤性的测试方法</v>
          </cell>
          <cell r="D313" t="str">
            <v>GB/T 36952-2018</v>
          </cell>
          <cell r="E313" t="str">
            <v>否</v>
          </cell>
          <cell r="F313">
            <v>0</v>
          </cell>
          <cell r="G313">
            <v>2</v>
          </cell>
          <cell r="H313" t="str">
            <v>有</v>
          </cell>
          <cell r="I313">
            <v>2</v>
          </cell>
          <cell r="J313">
            <v>100</v>
          </cell>
          <cell r="K313" t="str">
            <v>深圳市标准技术研究院</v>
          </cell>
          <cell r="L313">
            <v>3</v>
          </cell>
          <cell r="M313">
            <v>0</v>
          </cell>
          <cell r="N313" t="str">
            <v>深圳华星光电技术有限公司</v>
          </cell>
          <cell r="O313">
            <v>0</v>
          </cell>
          <cell r="P313">
            <v>0</v>
          </cell>
        </row>
        <row r="313">
          <cell r="R313">
            <v>0</v>
          </cell>
          <cell r="S313">
            <v>0</v>
          </cell>
        </row>
        <row r="313">
          <cell r="U313">
            <v>0</v>
          </cell>
          <cell r="V313">
            <v>0</v>
          </cell>
        </row>
        <row r="313">
          <cell r="X313">
            <v>0</v>
          </cell>
          <cell r="Y313">
            <v>0</v>
          </cell>
        </row>
        <row r="313">
          <cell r="AA313">
            <v>0</v>
          </cell>
          <cell r="AB313">
            <v>0</v>
          </cell>
        </row>
        <row r="313">
          <cell r="AD313">
            <v>0</v>
          </cell>
          <cell r="AE313">
            <v>0</v>
          </cell>
        </row>
        <row r="314">
          <cell r="A314" t="str">
            <v>zxzj20191113000088</v>
          </cell>
          <cell r="B314" t="str">
            <v>深圳市中金岭南有色金属股份有限公司</v>
          </cell>
          <cell r="C314" t="str">
            <v>再生锌原料化学分析方法 第1部分：锌量的测定 Na2EDTA滴定法</v>
          </cell>
          <cell r="D314" t="str">
            <v>YS/T 1171.1-2017</v>
          </cell>
          <cell r="E314" t="str">
            <v>是</v>
          </cell>
          <cell r="F314">
            <v>10</v>
          </cell>
          <cell r="G314">
            <v>5</v>
          </cell>
          <cell r="H314" t="str">
            <v>无</v>
          </cell>
          <cell r="I314">
            <v>5</v>
          </cell>
          <cell r="J314">
            <v>100</v>
          </cell>
          <cell r="K314" t="str">
            <v>深圳市中金岭南有色金属股份有限公司</v>
          </cell>
          <cell r="L314">
            <v>0</v>
          </cell>
          <cell r="M314">
            <v>0</v>
          </cell>
        </row>
        <row r="314">
          <cell r="O314">
            <v>0</v>
          </cell>
          <cell r="P314">
            <v>0</v>
          </cell>
        </row>
        <row r="314">
          <cell r="R314">
            <v>0</v>
          </cell>
          <cell r="S314">
            <v>0</v>
          </cell>
        </row>
        <row r="314">
          <cell r="U314">
            <v>0</v>
          </cell>
          <cell r="V314">
            <v>0</v>
          </cell>
        </row>
        <row r="314">
          <cell r="X314">
            <v>0</v>
          </cell>
          <cell r="Y314">
            <v>0</v>
          </cell>
        </row>
        <row r="314">
          <cell r="AA314">
            <v>0</v>
          </cell>
          <cell r="AB314">
            <v>0</v>
          </cell>
        </row>
        <row r="314">
          <cell r="AD314">
            <v>0</v>
          </cell>
          <cell r="AE314">
            <v>0</v>
          </cell>
        </row>
        <row r="315">
          <cell r="A315" t="str">
            <v>zxzj20191112000014</v>
          </cell>
          <cell r="B315" t="str">
            <v>深圳市芭田生态工程股份有限公司</v>
          </cell>
          <cell r="C315" t="str">
            <v>农业生产资料供应服务 农资销售服务通则</v>
          </cell>
          <cell r="D315" t="str">
            <v>GB/T 37670-2019</v>
          </cell>
          <cell r="E315" t="str">
            <v>否</v>
          </cell>
          <cell r="F315">
            <v>0</v>
          </cell>
          <cell r="G315">
            <v>7</v>
          </cell>
          <cell r="H315" t="str">
            <v>无</v>
          </cell>
          <cell r="I315">
            <v>7</v>
          </cell>
          <cell r="J315">
            <v>100</v>
          </cell>
          <cell r="K315" t="str">
            <v>深圳市芭田生态工程股份有限公司</v>
          </cell>
          <cell r="L315">
            <v>0</v>
          </cell>
          <cell r="M315">
            <v>0</v>
          </cell>
        </row>
        <row r="315">
          <cell r="O315">
            <v>0</v>
          </cell>
          <cell r="P315">
            <v>0</v>
          </cell>
        </row>
        <row r="315">
          <cell r="R315">
            <v>0</v>
          </cell>
          <cell r="S315">
            <v>0</v>
          </cell>
        </row>
        <row r="315">
          <cell r="U315">
            <v>0</v>
          </cell>
          <cell r="V315">
            <v>0</v>
          </cell>
        </row>
        <row r="315">
          <cell r="X315">
            <v>0</v>
          </cell>
          <cell r="Y315">
            <v>0</v>
          </cell>
        </row>
        <row r="315">
          <cell r="AA315">
            <v>0</v>
          </cell>
          <cell r="AB315">
            <v>0</v>
          </cell>
        </row>
        <row r="315">
          <cell r="AD315">
            <v>0</v>
          </cell>
          <cell r="AE315">
            <v>0</v>
          </cell>
        </row>
        <row r="316">
          <cell r="A316" t="str">
            <v>zxzj20191114000032</v>
          </cell>
          <cell r="B316" t="str">
            <v>深圳中航技术检测所有限公司</v>
          </cell>
          <cell r="C316" t="str">
            <v>压铸模 零件 第9部分：推板导柱</v>
          </cell>
          <cell r="D316" t="str">
            <v>GB/T 4678.9-2017</v>
          </cell>
          <cell r="E316" t="str">
            <v>是</v>
          </cell>
          <cell r="F316">
            <v>19</v>
          </cell>
          <cell r="G316">
            <v>5</v>
          </cell>
          <cell r="H316" t="str">
            <v>无</v>
          </cell>
          <cell r="I316">
            <v>1</v>
          </cell>
          <cell r="J316">
            <v>100</v>
          </cell>
          <cell r="K316" t="str">
            <v>深圳中航技术检测所有限公司</v>
          </cell>
          <cell r="L316">
            <v>0</v>
          </cell>
          <cell r="M316">
            <v>0</v>
          </cell>
        </row>
        <row r="316">
          <cell r="O316">
            <v>0</v>
          </cell>
          <cell r="P316">
            <v>0</v>
          </cell>
        </row>
        <row r="316">
          <cell r="R316">
            <v>0</v>
          </cell>
          <cell r="S316">
            <v>0</v>
          </cell>
        </row>
        <row r="316">
          <cell r="U316">
            <v>0</v>
          </cell>
          <cell r="V316">
            <v>0</v>
          </cell>
        </row>
        <row r="316">
          <cell r="X316">
            <v>0</v>
          </cell>
          <cell r="Y316">
            <v>0</v>
          </cell>
        </row>
        <row r="316">
          <cell r="AA316">
            <v>0</v>
          </cell>
          <cell r="AB316">
            <v>0</v>
          </cell>
        </row>
        <row r="316">
          <cell r="AD316">
            <v>0</v>
          </cell>
          <cell r="AE316">
            <v>0</v>
          </cell>
        </row>
        <row r="317">
          <cell r="A317" t="str">
            <v>zxzj20191115000174</v>
          </cell>
          <cell r="B317" t="str">
            <v>深圳广田集团股份有限公司</v>
          </cell>
          <cell r="C317" t="str">
            <v>轻质砂浆</v>
          </cell>
          <cell r="D317" t="str">
            <v>JG/T 521-2017</v>
          </cell>
          <cell r="E317" t="str">
            <v>否</v>
          </cell>
          <cell r="F317">
            <v>0</v>
          </cell>
          <cell r="G317">
            <v>2</v>
          </cell>
          <cell r="H317" t="str">
            <v>有</v>
          </cell>
          <cell r="I317">
            <v>2</v>
          </cell>
          <cell r="J317">
            <v>50</v>
          </cell>
          <cell r="K317" t="str">
            <v>深圳广田集团股份有限公司</v>
          </cell>
          <cell r="L317">
            <v>4</v>
          </cell>
          <cell r="M317">
            <v>12.5</v>
          </cell>
          <cell r="N317" t="str">
            <v>深装总建设集团股份有限公司</v>
          </cell>
          <cell r="O317">
            <v>5</v>
          </cell>
          <cell r="P317">
            <v>12.5</v>
          </cell>
          <cell r="Q317" t="str">
            <v>深建工程集团有限公司</v>
          </cell>
          <cell r="R317">
            <v>6</v>
          </cell>
          <cell r="S317">
            <v>12.5</v>
          </cell>
          <cell r="T317" t="str">
            <v>深圳市建艺装饰集团股份有限公司</v>
          </cell>
          <cell r="U317">
            <v>8</v>
          </cell>
          <cell r="V317">
            <v>12.5</v>
          </cell>
          <cell r="W317" t="str">
            <v>深圳市建筑装饰（集团）有限公司</v>
          </cell>
          <cell r="X317">
            <v>0</v>
          </cell>
          <cell r="Y317">
            <v>0</v>
          </cell>
        </row>
        <row r="317">
          <cell r="AA317">
            <v>0</v>
          </cell>
          <cell r="AB317">
            <v>0</v>
          </cell>
        </row>
        <row r="317">
          <cell r="AD317">
            <v>0</v>
          </cell>
          <cell r="AE317">
            <v>0</v>
          </cell>
        </row>
        <row r="318">
          <cell r="A318" t="str">
            <v>zxzj20191115000203</v>
          </cell>
          <cell r="B318" t="str">
            <v>深圳创维数字技术有限公司</v>
          </cell>
          <cell r="C318" t="str">
            <v>兼容地面和卫星电视传输的有线电视混合机顶盒需求和技术规范</v>
          </cell>
          <cell r="D318" t="str">
            <v>ITU-T J.298</v>
          </cell>
          <cell r="E318" t="str">
            <v>否</v>
          </cell>
          <cell r="F318">
            <v>0</v>
          </cell>
          <cell r="G318">
            <v>1</v>
          </cell>
          <cell r="H318" t="str">
            <v>无</v>
          </cell>
          <cell r="I318">
            <v>1</v>
          </cell>
          <cell r="J318">
            <v>100</v>
          </cell>
          <cell r="K318" t="str">
            <v>深圳创维数字技术有限公司</v>
          </cell>
          <cell r="L318">
            <v>0</v>
          </cell>
          <cell r="M318">
            <v>0</v>
          </cell>
        </row>
        <row r="318">
          <cell r="O318">
            <v>0</v>
          </cell>
          <cell r="P318">
            <v>0</v>
          </cell>
        </row>
        <row r="318">
          <cell r="R318">
            <v>0</v>
          </cell>
          <cell r="S318">
            <v>0</v>
          </cell>
        </row>
        <row r="318">
          <cell r="U318">
            <v>0</v>
          </cell>
          <cell r="V318">
            <v>0</v>
          </cell>
        </row>
        <row r="318">
          <cell r="X318">
            <v>0</v>
          </cell>
          <cell r="Y318">
            <v>0</v>
          </cell>
        </row>
        <row r="318">
          <cell r="AA318">
            <v>0</v>
          </cell>
          <cell r="AB318">
            <v>0</v>
          </cell>
        </row>
        <row r="318">
          <cell r="AD318">
            <v>0</v>
          </cell>
          <cell r="AE318">
            <v>0</v>
          </cell>
        </row>
        <row r="319">
          <cell r="A319" t="str">
            <v>zxzj20191113000051</v>
          </cell>
          <cell r="B319" t="str">
            <v>格林美股份有限公司</v>
          </cell>
          <cell r="C319" t="str">
            <v>粗氢氧化钴化学分析方法 第3部分：钙量和镁量的测定 火焰原子吸收光谱法和电感耦合等离子体原子发射光谱法</v>
          </cell>
          <cell r="D319" t="str">
            <v>YS/T 1157.3-2016</v>
          </cell>
          <cell r="E319" t="str">
            <v>是</v>
          </cell>
          <cell r="F319">
            <v>4</v>
          </cell>
          <cell r="G319">
            <v>8</v>
          </cell>
          <cell r="H319" t="str">
            <v>无</v>
          </cell>
          <cell r="I319">
            <v>1</v>
          </cell>
          <cell r="J319">
            <v>100</v>
          </cell>
          <cell r="K319" t="str">
            <v>格林美股份有限公司</v>
          </cell>
          <cell r="L319">
            <v>0</v>
          </cell>
          <cell r="M319">
            <v>0</v>
          </cell>
        </row>
        <row r="319">
          <cell r="O319">
            <v>0</v>
          </cell>
          <cell r="P319">
            <v>0</v>
          </cell>
        </row>
        <row r="319">
          <cell r="R319">
            <v>0</v>
          </cell>
          <cell r="S319">
            <v>0</v>
          </cell>
        </row>
        <row r="319">
          <cell r="U319">
            <v>0</v>
          </cell>
          <cell r="V319">
            <v>0</v>
          </cell>
        </row>
        <row r="319">
          <cell r="X319">
            <v>0</v>
          </cell>
          <cell r="Y319">
            <v>0</v>
          </cell>
        </row>
        <row r="319">
          <cell r="AA319">
            <v>0</v>
          </cell>
          <cell r="AB319">
            <v>0</v>
          </cell>
        </row>
        <row r="319">
          <cell r="AD319">
            <v>0</v>
          </cell>
          <cell r="AE319">
            <v>0</v>
          </cell>
        </row>
        <row r="320">
          <cell r="A320" t="str">
            <v>zxzj20191115000294</v>
          </cell>
          <cell r="B320" t="str">
            <v>安莉芳（中国）服装有限公司</v>
          </cell>
          <cell r="C320" t="str">
            <v>自由裁针织面料</v>
          </cell>
          <cell r="D320" t="str">
            <v>FZ/T 72023-2017</v>
          </cell>
          <cell r="E320" t="str">
            <v>否</v>
          </cell>
          <cell r="F320">
            <v>0</v>
          </cell>
          <cell r="G320">
            <v>4</v>
          </cell>
          <cell r="H320" t="str">
            <v>无</v>
          </cell>
          <cell r="I320">
            <v>4</v>
          </cell>
          <cell r="J320">
            <v>100</v>
          </cell>
          <cell r="K320" t="str">
            <v>安莉芳（中国）服装有限公司</v>
          </cell>
          <cell r="L320">
            <v>0</v>
          </cell>
          <cell r="M320">
            <v>0</v>
          </cell>
        </row>
        <row r="320">
          <cell r="O320">
            <v>0</v>
          </cell>
          <cell r="P320">
            <v>0</v>
          </cell>
        </row>
        <row r="320">
          <cell r="R320">
            <v>0</v>
          </cell>
          <cell r="S320">
            <v>0</v>
          </cell>
        </row>
        <row r="320">
          <cell r="U320">
            <v>0</v>
          </cell>
          <cell r="V320">
            <v>0</v>
          </cell>
        </row>
        <row r="320">
          <cell r="X320">
            <v>0</v>
          </cell>
          <cell r="Y320">
            <v>0</v>
          </cell>
        </row>
        <row r="320">
          <cell r="AA320">
            <v>0</v>
          </cell>
          <cell r="AB320">
            <v>0</v>
          </cell>
        </row>
        <row r="320">
          <cell r="AD320">
            <v>0</v>
          </cell>
          <cell r="AE320">
            <v>0</v>
          </cell>
        </row>
        <row r="321">
          <cell r="A321" t="str">
            <v>zxzj20191114000112</v>
          </cell>
          <cell r="B321" t="str">
            <v>中兴通讯股份有限公司</v>
          </cell>
          <cell r="C321" t="str">
            <v>信息技术 开放系统互连 用于对象标识符解析系统运营机构的规程</v>
          </cell>
          <cell r="D321" t="str">
            <v>GB/T 35300-2017</v>
          </cell>
          <cell r="E321" t="str">
            <v>否</v>
          </cell>
          <cell r="F321">
            <v>0</v>
          </cell>
          <cell r="G321">
            <v>2</v>
          </cell>
          <cell r="H321" t="str">
            <v>无</v>
          </cell>
          <cell r="I321">
            <v>2</v>
          </cell>
          <cell r="J321">
            <v>100</v>
          </cell>
          <cell r="K321" t="str">
            <v>中兴通讯股份有限公司</v>
          </cell>
          <cell r="L321">
            <v>0</v>
          </cell>
          <cell r="M321">
            <v>0</v>
          </cell>
        </row>
        <row r="321">
          <cell r="O321">
            <v>0</v>
          </cell>
          <cell r="P321">
            <v>0</v>
          </cell>
        </row>
        <row r="321">
          <cell r="R321">
            <v>0</v>
          </cell>
          <cell r="S321">
            <v>0</v>
          </cell>
        </row>
        <row r="321">
          <cell r="U321">
            <v>0</v>
          </cell>
          <cell r="V321">
            <v>0</v>
          </cell>
        </row>
        <row r="321">
          <cell r="X321">
            <v>0</v>
          </cell>
          <cell r="Y321">
            <v>0</v>
          </cell>
        </row>
        <row r="321">
          <cell r="AA321">
            <v>0</v>
          </cell>
          <cell r="AB321">
            <v>0</v>
          </cell>
        </row>
        <row r="321">
          <cell r="AD321">
            <v>0</v>
          </cell>
          <cell r="AE321">
            <v>0</v>
          </cell>
        </row>
        <row r="322">
          <cell r="A322" t="str">
            <v>zxzj20191111000008</v>
          </cell>
          <cell r="B322" t="str">
            <v>深圳市华傲数据技术有限公司</v>
          </cell>
          <cell r="C322" t="str">
            <v>智慧城市 数据融合 第2部分：数据编码规范</v>
          </cell>
          <cell r="D322" t="str">
            <v>GB/T 36625.2-2018</v>
          </cell>
          <cell r="E322" t="str">
            <v>是</v>
          </cell>
          <cell r="F322">
            <v>5</v>
          </cell>
          <cell r="G322">
            <v>2</v>
          </cell>
          <cell r="H322" t="str">
            <v>有</v>
          </cell>
          <cell r="I322">
            <v>2</v>
          </cell>
          <cell r="J322">
            <v>45</v>
          </cell>
          <cell r="K322" t="str">
            <v>深圳市华傲数据技术有限公司</v>
          </cell>
          <cell r="L322">
            <v>5</v>
          </cell>
          <cell r="M322">
            <v>0</v>
          </cell>
          <cell r="N322" t="str">
            <v>华为技术有限公司</v>
          </cell>
          <cell r="O322">
            <v>6</v>
          </cell>
          <cell r="P322">
            <v>45</v>
          </cell>
          <cell r="Q322" t="str">
            <v>深圳赛西信息技术有限公司</v>
          </cell>
          <cell r="R322">
            <v>8</v>
          </cell>
          <cell r="S322">
            <v>10</v>
          </cell>
          <cell r="T322" t="str">
            <v>中兴通讯股份有限公司</v>
          </cell>
          <cell r="U322">
            <v>0</v>
          </cell>
          <cell r="V322">
            <v>0</v>
          </cell>
        </row>
        <row r="322">
          <cell r="X322">
            <v>0</v>
          </cell>
          <cell r="Y322">
            <v>0</v>
          </cell>
        </row>
        <row r="322">
          <cell r="AA322">
            <v>0</v>
          </cell>
          <cell r="AB322">
            <v>0</v>
          </cell>
        </row>
        <row r="322">
          <cell r="AD322">
            <v>0</v>
          </cell>
          <cell r="AE322">
            <v>0</v>
          </cell>
        </row>
        <row r="323">
          <cell r="A323" t="str">
            <v>zxzj20191114000183</v>
          </cell>
          <cell r="B323" t="str">
            <v>深圳市视光学会</v>
          </cell>
          <cell r="C323" t="str">
            <v>软性角膜接触镜验配技术规范</v>
          </cell>
          <cell r="D323" t="str">
            <v>SZDB/Z 251-2017</v>
          </cell>
          <cell r="E323" t="str">
            <v>否</v>
          </cell>
          <cell r="F323">
            <v>0</v>
          </cell>
          <cell r="G323">
            <v>2</v>
          </cell>
          <cell r="H323" t="str">
            <v>有</v>
          </cell>
          <cell r="I323">
            <v>1</v>
          </cell>
          <cell r="J323">
            <v>0</v>
          </cell>
          <cell r="K323" t="str">
            <v>深圳市标准技术研究院</v>
          </cell>
          <cell r="L323">
            <v>2</v>
          </cell>
          <cell r="M323">
            <v>100</v>
          </cell>
          <cell r="N323" t="str">
            <v>深圳市视光学会</v>
          </cell>
          <cell r="O323">
            <v>3</v>
          </cell>
          <cell r="P323">
            <v>0</v>
          </cell>
          <cell r="Q323" t="str">
            <v>深圳第二高级技工学校</v>
          </cell>
          <cell r="R323">
            <v>0</v>
          </cell>
          <cell r="S323">
            <v>0</v>
          </cell>
        </row>
        <row r="323">
          <cell r="U323">
            <v>0</v>
          </cell>
          <cell r="V323">
            <v>0</v>
          </cell>
        </row>
        <row r="323">
          <cell r="X323">
            <v>0</v>
          </cell>
          <cell r="Y323">
            <v>0</v>
          </cell>
        </row>
        <row r="323">
          <cell r="AA323">
            <v>0</v>
          </cell>
          <cell r="AB323">
            <v>0</v>
          </cell>
        </row>
        <row r="323">
          <cell r="AD323">
            <v>0</v>
          </cell>
          <cell r="AE323">
            <v>0</v>
          </cell>
        </row>
        <row r="324">
          <cell r="A324" t="str">
            <v>zxzj20191113000027</v>
          </cell>
          <cell r="B324" t="str">
            <v>格林美股份有限公司</v>
          </cell>
          <cell r="C324" t="str">
            <v>粗氢氧化钴化学分析方法  第1部分：钴量的测定  电位滴定法</v>
          </cell>
          <cell r="D324" t="str">
            <v>YS/T 1157.1-2016</v>
          </cell>
          <cell r="E324" t="str">
            <v>是</v>
          </cell>
          <cell r="F324">
            <v>4</v>
          </cell>
          <cell r="G324">
            <v>3</v>
          </cell>
          <cell r="H324" t="str">
            <v>无</v>
          </cell>
          <cell r="I324">
            <v>1</v>
          </cell>
          <cell r="J324">
            <v>100</v>
          </cell>
          <cell r="K324" t="str">
            <v>格林美股份有限公司</v>
          </cell>
          <cell r="L324">
            <v>0</v>
          </cell>
          <cell r="M324">
            <v>0</v>
          </cell>
        </row>
        <row r="324">
          <cell r="O324">
            <v>0</v>
          </cell>
          <cell r="P324">
            <v>0</v>
          </cell>
        </row>
        <row r="324">
          <cell r="R324">
            <v>0</v>
          </cell>
          <cell r="S324">
            <v>0</v>
          </cell>
        </row>
        <row r="324">
          <cell r="U324">
            <v>0</v>
          </cell>
          <cell r="V324">
            <v>0</v>
          </cell>
        </row>
        <row r="324">
          <cell r="X324">
            <v>0</v>
          </cell>
          <cell r="Y324">
            <v>0</v>
          </cell>
        </row>
        <row r="324">
          <cell r="AA324">
            <v>0</v>
          </cell>
          <cell r="AB324">
            <v>0</v>
          </cell>
        </row>
        <row r="324">
          <cell r="AD324">
            <v>0</v>
          </cell>
          <cell r="AE324">
            <v>0</v>
          </cell>
        </row>
        <row r="325">
          <cell r="A325" t="str">
            <v>zxzj20191116000109</v>
          </cell>
          <cell r="B325" t="str">
            <v>深圳市注成科技股份有限公司</v>
          </cell>
          <cell r="C325" t="str">
            <v>羰基镍粉</v>
          </cell>
          <cell r="D325" t="str">
            <v>GB/T 7160-2017</v>
          </cell>
          <cell r="E325" t="str">
            <v>否</v>
          </cell>
          <cell r="F325">
            <v>0</v>
          </cell>
          <cell r="G325">
            <v>3</v>
          </cell>
          <cell r="H325" t="str">
            <v>无</v>
          </cell>
          <cell r="I325">
            <v>3</v>
          </cell>
          <cell r="J325">
            <v>100</v>
          </cell>
          <cell r="K325" t="str">
            <v>深圳市注成科技股份有限公司</v>
          </cell>
          <cell r="L325">
            <v>0</v>
          </cell>
          <cell r="M325">
            <v>0</v>
          </cell>
        </row>
        <row r="325">
          <cell r="O325">
            <v>0</v>
          </cell>
          <cell r="P325">
            <v>0</v>
          </cell>
        </row>
        <row r="325">
          <cell r="R325">
            <v>0</v>
          </cell>
          <cell r="S325">
            <v>0</v>
          </cell>
        </row>
        <row r="325">
          <cell r="U325">
            <v>0</v>
          </cell>
          <cell r="V325">
            <v>0</v>
          </cell>
        </row>
        <row r="325">
          <cell r="X325">
            <v>0</v>
          </cell>
          <cell r="Y325">
            <v>0</v>
          </cell>
        </row>
        <row r="325">
          <cell r="AA325">
            <v>0</v>
          </cell>
          <cell r="AB325">
            <v>0</v>
          </cell>
        </row>
        <row r="325">
          <cell r="AD325">
            <v>0</v>
          </cell>
          <cell r="AE325">
            <v>0</v>
          </cell>
        </row>
        <row r="326">
          <cell r="A326" t="str">
            <v>zxzj20191116000075</v>
          </cell>
          <cell r="B326" t="str">
            <v>深圳奥特迅电力设备股份有限公司</v>
          </cell>
          <cell r="C326" t="str">
            <v>电动汽车非车载传导式充电机与电池管理系统之间的通信协议一致性测试</v>
          </cell>
          <cell r="D326" t="str">
            <v>GB/T 34658-2017</v>
          </cell>
          <cell r="E326" t="str">
            <v>否</v>
          </cell>
          <cell r="F326">
            <v>0</v>
          </cell>
          <cell r="G326">
            <v>8</v>
          </cell>
          <cell r="H326" t="str">
            <v>无</v>
          </cell>
          <cell r="I326">
            <v>8</v>
          </cell>
          <cell r="J326">
            <v>100</v>
          </cell>
          <cell r="K326" t="str">
            <v>深圳奥特迅电力设备股份有限公司</v>
          </cell>
          <cell r="L326">
            <v>0</v>
          </cell>
          <cell r="M326">
            <v>0</v>
          </cell>
        </row>
        <row r="326">
          <cell r="O326">
            <v>0</v>
          </cell>
          <cell r="P326">
            <v>0</v>
          </cell>
        </row>
        <row r="326">
          <cell r="R326">
            <v>0</v>
          </cell>
          <cell r="S326">
            <v>0</v>
          </cell>
        </row>
        <row r="326">
          <cell r="U326">
            <v>0</v>
          </cell>
          <cell r="V326">
            <v>0</v>
          </cell>
        </row>
        <row r="326">
          <cell r="X326">
            <v>0</v>
          </cell>
          <cell r="Y326">
            <v>0</v>
          </cell>
        </row>
        <row r="326">
          <cell r="AA326">
            <v>0</v>
          </cell>
          <cell r="AB326">
            <v>0</v>
          </cell>
        </row>
        <row r="326">
          <cell r="AD326">
            <v>0</v>
          </cell>
          <cell r="AE326">
            <v>0</v>
          </cell>
        </row>
        <row r="327">
          <cell r="A327" t="str">
            <v>zxzj20191115000228</v>
          </cell>
          <cell r="B327" t="str">
            <v>深圳市标准技术研究院</v>
          </cell>
          <cell r="C327" t="str">
            <v>检测技术服务分类与代码</v>
          </cell>
          <cell r="D327" t="str">
            <v>GB/T 35432-2017</v>
          </cell>
          <cell r="E327" t="str">
            <v>否</v>
          </cell>
          <cell r="F327">
            <v>0</v>
          </cell>
          <cell r="G327">
            <v>7</v>
          </cell>
          <cell r="H327" t="str">
            <v>无</v>
          </cell>
          <cell r="I327">
            <v>7</v>
          </cell>
          <cell r="J327">
            <v>100</v>
          </cell>
          <cell r="K327" t="str">
            <v>深圳市标准技术研究院</v>
          </cell>
          <cell r="L327">
            <v>0</v>
          </cell>
          <cell r="M327">
            <v>0</v>
          </cell>
        </row>
        <row r="327">
          <cell r="O327">
            <v>0</v>
          </cell>
          <cell r="P327">
            <v>0</v>
          </cell>
        </row>
        <row r="327">
          <cell r="R327">
            <v>0</v>
          </cell>
          <cell r="S327">
            <v>0</v>
          </cell>
        </row>
        <row r="327">
          <cell r="U327">
            <v>0</v>
          </cell>
          <cell r="V327">
            <v>0</v>
          </cell>
        </row>
        <row r="327">
          <cell r="X327">
            <v>0</v>
          </cell>
          <cell r="Y327">
            <v>0</v>
          </cell>
        </row>
        <row r="327">
          <cell r="AA327">
            <v>0</v>
          </cell>
          <cell r="AB327">
            <v>0</v>
          </cell>
        </row>
        <row r="327">
          <cell r="AD327">
            <v>0</v>
          </cell>
          <cell r="AE327">
            <v>0</v>
          </cell>
        </row>
        <row r="328">
          <cell r="A328" t="str">
            <v>zxzj20191106000006</v>
          </cell>
          <cell r="B328" t="str">
            <v>深圳市凯东源现代物流股份有限公司</v>
          </cell>
          <cell r="C328" t="str">
            <v>托盘单元化物流系统 托盘设计准则</v>
          </cell>
          <cell r="D328" t="str">
            <v>GB/T 37106-2018</v>
          </cell>
          <cell r="E328" t="str">
            <v>否</v>
          </cell>
          <cell r="F328">
            <v>0</v>
          </cell>
          <cell r="G328">
            <v>5</v>
          </cell>
          <cell r="H328" t="str">
            <v>无</v>
          </cell>
          <cell r="I328">
            <v>5</v>
          </cell>
          <cell r="J328">
            <v>100</v>
          </cell>
          <cell r="K328" t="str">
            <v>深圳市凯东源现代物流股份有限公司</v>
          </cell>
          <cell r="L328">
            <v>0</v>
          </cell>
          <cell r="M328">
            <v>0</v>
          </cell>
        </row>
        <row r="328">
          <cell r="O328">
            <v>0</v>
          </cell>
          <cell r="P328">
            <v>0</v>
          </cell>
        </row>
        <row r="328">
          <cell r="R328">
            <v>0</v>
          </cell>
          <cell r="S328">
            <v>0</v>
          </cell>
        </row>
        <row r="328">
          <cell r="U328">
            <v>0</v>
          </cell>
          <cell r="V328">
            <v>0</v>
          </cell>
        </row>
        <row r="328">
          <cell r="X328">
            <v>0</v>
          </cell>
          <cell r="Y328">
            <v>0</v>
          </cell>
        </row>
        <row r="328">
          <cell r="AA328">
            <v>0</v>
          </cell>
          <cell r="AB328">
            <v>0</v>
          </cell>
        </row>
        <row r="328">
          <cell r="AD328">
            <v>0</v>
          </cell>
          <cell r="AE328">
            <v>0</v>
          </cell>
        </row>
        <row r="329">
          <cell r="A329" t="str">
            <v>zxzj20191115000216</v>
          </cell>
          <cell r="B329" t="str">
            <v>深圳市恒绿低碳发展促进中心</v>
          </cell>
          <cell r="C329" t="str">
            <v>低碳商场评价指南</v>
          </cell>
          <cell r="D329" t="str">
            <v>SZDB/Z 311-2018</v>
          </cell>
          <cell r="E329" t="str">
            <v>否</v>
          </cell>
          <cell r="F329">
            <v>0</v>
          </cell>
          <cell r="G329">
            <v>2</v>
          </cell>
          <cell r="H329" t="str">
            <v>有</v>
          </cell>
          <cell r="I329">
            <v>1</v>
          </cell>
          <cell r="J329">
            <v>0</v>
          </cell>
          <cell r="K329" t="str">
            <v>深圳市光明新区管理委员会</v>
          </cell>
          <cell r="L329">
            <v>2</v>
          </cell>
          <cell r="M329">
            <v>100</v>
          </cell>
          <cell r="N329" t="str">
            <v>深圳市恒绿低碳发展促进中心</v>
          </cell>
          <cell r="O329">
            <v>3</v>
          </cell>
          <cell r="P329">
            <v>0</v>
          </cell>
          <cell r="Q329" t="str">
            <v>深圳市标准技术研究院</v>
          </cell>
          <cell r="R329">
            <v>0</v>
          </cell>
          <cell r="S329">
            <v>0</v>
          </cell>
        </row>
        <row r="329">
          <cell r="U329">
            <v>0</v>
          </cell>
          <cell r="V329">
            <v>0</v>
          </cell>
        </row>
        <row r="329">
          <cell r="X329">
            <v>0</v>
          </cell>
          <cell r="Y329">
            <v>0</v>
          </cell>
        </row>
        <row r="329">
          <cell r="AA329">
            <v>0</v>
          </cell>
          <cell r="AB329">
            <v>0</v>
          </cell>
        </row>
        <row r="329">
          <cell r="AD329">
            <v>0</v>
          </cell>
          <cell r="AE329">
            <v>0</v>
          </cell>
        </row>
        <row r="330">
          <cell r="A330" t="str">
            <v>zxzj20191115000324</v>
          </cell>
          <cell r="B330" t="str">
            <v>深圳市三和电力科技有限公司</v>
          </cell>
          <cell r="C330" t="str">
            <v>标称电压 1000V 以上交流电力系统用并联电容器 第4部分：内部熔丝</v>
          </cell>
          <cell r="D330" t="str">
            <v>GB/T 11024.4-2019</v>
          </cell>
          <cell r="E330" t="str">
            <v>是</v>
          </cell>
          <cell r="F330">
            <v>4</v>
          </cell>
          <cell r="G330">
            <v>3</v>
          </cell>
          <cell r="H330" t="str">
            <v>无</v>
          </cell>
          <cell r="I330">
            <v>3</v>
          </cell>
          <cell r="J330">
            <v>100</v>
          </cell>
          <cell r="K330" t="str">
            <v>深圳市三和电力科技有限公司</v>
          </cell>
          <cell r="L330">
            <v>0</v>
          </cell>
          <cell r="M330">
            <v>0</v>
          </cell>
        </row>
        <row r="330">
          <cell r="O330">
            <v>0</v>
          </cell>
          <cell r="P330">
            <v>0</v>
          </cell>
        </row>
        <row r="330">
          <cell r="R330">
            <v>0</v>
          </cell>
          <cell r="S330">
            <v>0</v>
          </cell>
        </row>
        <row r="330">
          <cell r="U330">
            <v>0</v>
          </cell>
          <cell r="V330">
            <v>0</v>
          </cell>
        </row>
        <row r="330">
          <cell r="X330">
            <v>0</v>
          </cell>
          <cell r="Y330">
            <v>0</v>
          </cell>
        </row>
        <row r="330">
          <cell r="AA330">
            <v>0</v>
          </cell>
          <cell r="AB330">
            <v>0</v>
          </cell>
        </row>
        <row r="330">
          <cell r="AD330">
            <v>0</v>
          </cell>
          <cell r="AE330">
            <v>0</v>
          </cell>
        </row>
        <row r="331">
          <cell r="A331" t="str">
            <v>zxzj20191115000229</v>
          </cell>
          <cell r="B331" t="str">
            <v>深圳市三和电力科技有限公司</v>
          </cell>
          <cell r="C331" t="str">
            <v>标称电压 1000V 以上交流电力系统用并联电容器 第1部分：总则</v>
          </cell>
          <cell r="D331" t="str">
            <v>GB/T 11024.1-2019</v>
          </cell>
          <cell r="E331" t="str">
            <v>是</v>
          </cell>
          <cell r="F331">
            <v>4</v>
          </cell>
          <cell r="G331">
            <v>4</v>
          </cell>
          <cell r="H331" t="str">
            <v>无</v>
          </cell>
          <cell r="I331">
            <v>4</v>
          </cell>
          <cell r="J331">
            <v>100</v>
          </cell>
          <cell r="K331" t="str">
            <v>深圳市三和电力科技有限公司</v>
          </cell>
          <cell r="L331">
            <v>0</v>
          </cell>
          <cell r="M331">
            <v>0</v>
          </cell>
        </row>
        <row r="331">
          <cell r="O331">
            <v>0</v>
          </cell>
          <cell r="P331">
            <v>0</v>
          </cell>
        </row>
        <row r="331">
          <cell r="R331">
            <v>0</v>
          </cell>
          <cell r="S331">
            <v>0</v>
          </cell>
        </row>
        <row r="331">
          <cell r="U331">
            <v>0</v>
          </cell>
          <cell r="V331">
            <v>0</v>
          </cell>
        </row>
        <row r="331">
          <cell r="X331">
            <v>0</v>
          </cell>
          <cell r="Y331">
            <v>0</v>
          </cell>
        </row>
        <row r="331">
          <cell r="AA331">
            <v>0</v>
          </cell>
          <cell r="AB331">
            <v>0</v>
          </cell>
        </row>
        <row r="331">
          <cell r="AD331">
            <v>0</v>
          </cell>
          <cell r="AE331">
            <v>0</v>
          </cell>
        </row>
        <row r="332">
          <cell r="A332" t="str">
            <v>zxzj20191113000150</v>
          </cell>
          <cell r="B332" t="str">
            <v>深圳市维特耐新材料有限公司</v>
          </cell>
          <cell r="C332" t="str">
            <v>水泥混凝土和砂浆用合成纤维</v>
          </cell>
          <cell r="D332" t="str">
            <v>GB/T 21120-2018</v>
          </cell>
          <cell r="E332" t="str">
            <v>否</v>
          </cell>
          <cell r="F332">
            <v>0</v>
          </cell>
          <cell r="G332">
            <v>5</v>
          </cell>
          <cell r="H332" t="str">
            <v>无</v>
          </cell>
          <cell r="I332">
            <v>5</v>
          </cell>
          <cell r="J332">
            <v>100</v>
          </cell>
          <cell r="K332" t="str">
            <v>深圳市维特耐新材料有限公司</v>
          </cell>
          <cell r="L332">
            <v>0</v>
          </cell>
          <cell r="M332">
            <v>0</v>
          </cell>
        </row>
        <row r="332">
          <cell r="O332">
            <v>0</v>
          </cell>
          <cell r="P332">
            <v>0</v>
          </cell>
        </row>
        <row r="332">
          <cell r="R332">
            <v>0</v>
          </cell>
          <cell r="S332">
            <v>0</v>
          </cell>
        </row>
        <row r="332">
          <cell r="U332">
            <v>0</v>
          </cell>
          <cell r="V332">
            <v>0</v>
          </cell>
        </row>
        <row r="332">
          <cell r="X332">
            <v>0</v>
          </cell>
          <cell r="Y332">
            <v>0</v>
          </cell>
        </row>
        <row r="332">
          <cell r="AA332">
            <v>0</v>
          </cell>
          <cell r="AB332">
            <v>0</v>
          </cell>
        </row>
        <row r="332">
          <cell r="AD332">
            <v>0</v>
          </cell>
          <cell r="AE332">
            <v>0</v>
          </cell>
        </row>
        <row r="333">
          <cell r="A333" t="str">
            <v>zxzj20191113000110</v>
          </cell>
          <cell r="B333" t="str">
            <v>格林美股份有限公司</v>
          </cell>
          <cell r="C333" t="str">
            <v>废旧铅酸蓄电池自动分选金属技术规范</v>
          </cell>
          <cell r="D333" t="str">
            <v>YS/T 1175-2017</v>
          </cell>
          <cell r="E333" t="str">
            <v>否</v>
          </cell>
          <cell r="F333">
            <v>0</v>
          </cell>
          <cell r="G333">
            <v>6</v>
          </cell>
          <cell r="H333" t="str">
            <v>无</v>
          </cell>
          <cell r="I333">
            <v>6</v>
          </cell>
          <cell r="J333">
            <v>100</v>
          </cell>
          <cell r="K333" t="str">
            <v>格林美股份有限公司</v>
          </cell>
          <cell r="L333">
            <v>0</v>
          </cell>
          <cell r="M333">
            <v>0</v>
          </cell>
        </row>
        <row r="333">
          <cell r="O333">
            <v>0</v>
          </cell>
          <cell r="P333">
            <v>0</v>
          </cell>
        </row>
        <row r="333">
          <cell r="R333">
            <v>0</v>
          </cell>
          <cell r="S333">
            <v>0</v>
          </cell>
        </row>
        <row r="333">
          <cell r="U333">
            <v>0</v>
          </cell>
          <cell r="V333">
            <v>0</v>
          </cell>
        </row>
        <row r="333">
          <cell r="X333">
            <v>0</v>
          </cell>
          <cell r="Y333">
            <v>0</v>
          </cell>
        </row>
        <row r="333">
          <cell r="AA333">
            <v>0</v>
          </cell>
          <cell r="AB333">
            <v>0</v>
          </cell>
        </row>
        <row r="333">
          <cell r="AD333">
            <v>0</v>
          </cell>
          <cell r="AE333">
            <v>0</v>
          </cell>
        </row>
        <row r="334">
          <cell r="A334" t="str">
            <v>zxzj20191116000022</v>
          </cell>
          <cell r="B334" t="str">
            <v>深圳国技仪器有限公司</v>
          </cell>
          <cell r="C334" t="str">
            <v>电磁压力机 第2部分：技术条件</v>
          </cell>
          <cell r="D334" t="str">
            <v>JB/T 13547.2-2018</v>
          </cell>
          <cell r="E334" t="str">
            <v>是</v>
          </cell>
          <cell r="F334">
            <v>3</v>
          </cell>
          <cell r="G334">
            <v>2</v>
          </cell>
          <cell r="H334" t="str">
            <v>无</v>
          </cell>
          <cell r="I334">
            <v>2</v>
          </cell>
          <cell r="J334">
            <v>100</v>
          </cell>
          <cell r="K334" t="str">
            <v>深圳国技仪器有限公司</v>
          </cell>
          <cell r="L334">
            <v>0</v>
          </cell>
          <cell r="M334">
            <v>0</v>
          </cell>
        </row>
        <row r="334">
          <cell r="O334">
            <v>0</v>
          </cell>
          <cell r="P334">
            <v>0</v>
          </cell>
        </row>
        <row r="334">
          <cell r="R334">
            <v>0</v>
          </cell>
          <cell r="S334">
            <v>0</v>
          </cell>
        </row>
        <row r="334">
          <cell r="U334">
            <v>0</v>
          </cell>
          <cell r="V334">
            <v>0</v>
          </cell>
        </row>
        <row r="334">
          <cell r="X334">
            <v>0</v>
          </cell>
          <cell r="Y334">
            <v>0</v>
          </cell>
        </row>
        <row r="334">
          <cell r="AA334">
            <v>0</v>
          </cell>
          <cell r="AB334">
            <v>0</v>
          </cell>
        </row>
        <row r="334">
          <cell r="AD334">
            <v>0</v>
          </cell>
          <cell r="AE334">
            <v>0</v>
          </cell>
        </row>
        <row r="335">
          <cell r="A335" t="str">
            <v>zxzj20191116000135</v>
          </cell>
          <cell r="B335" t="str">
            <v>深圳准诺检测有限公司</v>
          </cell>
          <cell r="C335" t="str">
            <v>工业五氧化二磷</v>
          </cell>
          <cell r="D335" t="str">
            <v>HG/T 5357-2018</v>
          </cell>
          <cell r="E335" t="str">
            <v>否</v>
          </cell>
          <cell r="F335">
            <v>0</v>
          </cell>
          <cell r="G335">
            <v>5</v>
          </cell>
          <cell r="H335" t="str">
            <v>无</v>
          </cell>
          <cell r="I335">
            <v>5</v>
          </cell>
          <cell r="J335">
            <v>100</v>
          </cell>
          <cell r="K335" t="str">
            <v>深圳准诺检测有限公司</v>
          </cell>
          <cell r="L335">
            <v>0</v>
          </cell>
          <cell r="M335">
            <v>0</v>
          </cell>
        </row>
        <row r="335">
          <cell r="O335">
            <v>0</v>
          </cell>
          <cell r="P335">
            <v>0</v>
          </cell>
        </row>
        <row r="335">
          <cell r="R335">
            <v>0</v>
          </cell>
          <cell r="S335">
            <v>0</v>
          </cell>
        </row>
        <row r="335">
          <cell r="U335">
            <v>0</v>
          </cell>
          <cell r="V335">
            <v>0</v>
          </cell>
        </row>
        <row r="335">
          <cell r="X335">
            <v>0</v>
          </cell>
          <cell r="Y335">
            <v>0</v>
          </cell>
        </row>
        <row r="335">
          <cell r="AA335">
            <v>0</v>
          </cell>
          <cell r="AB335">
            <v>0</v>
          </cell>
        </row>
        <row r="335">
          <cell r="AD335">
            <v>0</v>
          </cell>
          <cell r="AE335">
            <v>0</v>
          </cell>
        </row>
        <row r="336">
          <cell r="A336" t="str">
            <v>zxzj20191115000043</v>
          </cell>
          <cell r="B336" t="str">
            <v>深圳市北测检测技术有限公司</v>
          </cell>
          <cell r="C336" t="str">
            <v>胶粘剂挥发性有机化合物释放量的测定 微舱法</v>
          </cell>
          <cell r="D336" t="str">
            <v>GB/T 36799-2018</v>
          </cell>
          <cell r="E336" t="str">
            <v>否</v>
          </cell>
          <cell r="F336">
            <v>0</v>
          </cell>
          <cell r="G336">
            <v>3</v>
          </cell>
          <cell r="H336" t="str">
            <v>无</v>
          </cell>
          <cell r="I336">
            <v>3</v>
          </cell>
          <cell r="J336">
            <v>100</v>
          </cell>
          <cell r="K336" t="str">
            <v>深圳市北测检测技术有限公司</v>
          </cell>
          <cell r="L336">
            <v>0</v>
          </cell>
          <cell r="M336">
            <v>0</v>
          </cell>
        </row>
        <row r="336">
          <cell r="O336">
            <v>0</v>
          </cell>
          <cell r="P336">
            <v>0</v>
          </cell>
        </row>
        <row r="336">
          <cell r="R336">
            <v>0</v>
          </cell>
          <cell r="S336">
            <v>0</v>
          </cell>
        </row>
        <row r="336">
          <cell r="U336">
            <v>0</v>
          </cell>
          <cell r="V336">
            <v>0</v>
          </cell>
        </row>
        <row r="336">
          <cell r="X336">
            <v>0</v>
          </cell>
          <cell r="Y336">
            <v>0</v>
          </cell>
        </row>
        <row r="336">
          <cell r="AA336">
            <v>0</v>
          </cell>
          <cell r="AB336">
            <v>0</v>
          </cell>
        </row>
        <row r="336">
          <cell r="AD336">
            <v>0</v>
          </cell>
          <cell r="AE336">
            <v>0</v>
          </cell>
        </row>
        <row r="337">
          <cell r="A337" t="str">
            <v>zxzj20191115000149</v>
          </cell>
          <cell r="B337" t="str">
            <v>中广核工程有限公司</v>
          </cell>
          <cell r="C337" t="str">
            <v>压水堆核电厂安全壳过滤排放系统设计准则</v>
          </cell>
          <cell r="D337" t="str">
            <v>NB/T 20419-2017</v>
          </cell>
          <cell r="E337" t="str">
            <v>否</v>
          </cell>
          <cell r="F337">
            <v>0</v>
          </cell>
          <cell r="G337">
            <v>1</v>
          </cell>
          <cell r="H337" t="str">
            <v>无</v>
          </cell>
          <cell r="I337">
            <v>1</v>
          </cell>
          <cell r="J337">
            <v>100</v>
          </cell>
          <cell r="K337" t="str">
            <v>中广核工程有限公司</v>
          </cell>
          <cell r="L337">
            <v>0</v>
          </cell>
          <cell r="M337">
            <v>0</v>
          </cell>
        </row>
        <row r="337">
          <cell r="O337">
            <v>0</v>
          </cell>
          <cell r="P337">
            <v>0</v>
          </cell>
        </row>
        <row r="337">
          <cell r="R337">
            <v>0</v>
          </cell>
          <cell r="S337">
            <v>0</v>
          </cell>
        </row>
        <row r="337">
          <cell r="U337">
            <v>0</v>
          </cell>
          <cell r="V337">
            <v>0</v>
          </cell>
        </row>
        <row r="337">
          <cell r="X337">
            <v>0</v>
          </cell>
          <cell r="Y337">
            <v>0</v>
          </cell>
        </row>
        <row r="337">
          <cell r="AA337">
            <v>0</v>
          </cell>
          <cell r="AB337">
            <v>0</v>
          </cell>
        </row>
        <row r="337">
          <cell r="AD337">
            <v>0</v>
          </cell>
          <cell r="AE337">
            <v>0</v>
          </cell>
        </row>
        <row r="338">
          <cell r="A338" t="str">
            <v>zxzj20191111000035</v>
          </cell>
          <cell r="B338" t="str">
            <v>深圳市智能集装箱技术协会</v>
          </cell>
          <cell r="C338" t="str">
            <v>集装箱智能终端通用技术要求</v>
          </cell>
          <cell r="D338" t="str">
            <v>T/SCA 003—2018</v>
          </cell>
          <cell r="E338" t="str">
            <v>否</v>
          </cell>
          <cell r="F338">
            <v>0</v>
          </cell>
          <cell r="G338">
            <v>1</v>
          </cell>
          <cell r="H338" t="str">
            <v>无</v>
          </cell>
          <cell r="I338">
            <v>1</v>
          </cell>
          <cell r="J338">
            <v>100</v>
          </cell>
          <cell r="K338" t="str">
            <v>深圳市智能集装箱技术协会</v>
          </cell>
          <cell r="L338">
            <v>0</v>
          </cell>
          <cell r="M338">
            <v>0</v>
          </cell>
        </row>
        <row r="338">
          <cell r="O338">
            <v>0</v>
          </cell>
          <cell r="P338">
            <v>0</v>
          </cell>
        </row>
        <row r="338">
          <cell r="R338">
            <v>0</v>
          </cell>
          <cell r="S338">
            <v>0</v>
          </cell>
        </row>
        <row r="338">
          <cell r="U338">
            <v>0</v>
          </cell>
          <cell r="V338">
            <v>0</v>
          </cell>
        </row>
        <row r="338">
          <cell r="X338">
            <v>0</v>
          </cell>
          <cell r="Y338">
            <v>0</v>
          </cell>
        </row>
        <row r="338">
          <cell r="AA338">
            <v>0</v>
          </cell>
          <cell r="AB338">
            <v>0</v>
          </cell>
        </row>
        <row r="338">
          <cell r="AD338">
            <v>0</v>
          </cell>
          <cell r="AE338">
            <v>0</v>
          </cell>
        </row>
        <row r="339">
          <cell r="A339" t="str">
            <v>zxzj20191113000166</v>
          </cell>
          <cell r="B339" t="str">
            <v>中广核工程有限公司</v>
          </cell>
          <cell r="C339" t="str">
            <v>压水堆核电厂钢制安全壳结构整体性试验</v>
          </cell>
          <cell r="D339" t="str">
            <v>NB/T 20431-2017</v>
          </cell>
          <cell r="E339" t="str">
            <v>否</v>
          </cell>
          <cell r="F339">
            <v>0</v>
          </cell>
          <cell r="G339">
            <v>2</v>
          </cell>
          <cell r="H339" t="str">
            <v>无</v>
          </cell>
          <cell r="I339">
            <v>2</v>
          </cell>
          <cell r="J339">
            <v>100</v>
          </cell>
          <cell r="K339" t="str">
            <v>中广核工程有限公司</v>
          </cell>
          <cell r="L339">
            <v>0</v>
          </cell>
          <cell r="M339">
            <v>0</v>
          </cell>
        </row>
        <row r="339">
          <cell r="O339">
            <v>0</v>
          </cell>
          <cell r="P339">
            <v>0</v>
          </cell>
        </row>
        <row r="339">
          <cell r="R339">
            <v>0</v>
          </cell>
          <cell r="S339">
            <v>0</v>
          </cell>
        </row>
        <row r="339">
          <cell r="U339">
            <v>0</v>
          </cell>
          <cell r="V339">
            <v>0</v>
          </cell>
        </row>
        <row r="339">
          <cell r="X339">
            <v>0</v>
          </cell>
          <cell r="Y339">
            <v>0</v>
          </cell>
        </row>
        <row r="339">
          <cell r="AA339">
            <v>0</v>
          </cell>
          <cell r="AB339">
            <v>0</v>
          </cell>
        </row>
        <row r="339">
          <cell r="AD339">
            <v>0</v>
          </cell>
          <cell r="AE339">
            <v>0</v>
          </cell>
        </row>
        <row r="340">
          <cell r="A340" t="str">
            <v>zxzj20191116000059</v>
          </cell>
          <cell r="B340" t="str">
            <v>深圳市飞亚达精密科技有限公司</v>
          </cell>
          <cell r="C340" t="str">
            <v>表壳体及其附件 金合金覆盖层的颜色范围和名称</v>
          </cell>
          <cell r="D340" t="str">
            <v>GB/T 36425-2018</v>
          </cell>
          <cell r="E340" t="str">
            <v>否</v>
          </cell>
          <cell r="F340">
            <v>0</v>
          </cell>
          <cell r="G340">
            <v>2</v>
          </cell>
          <cell r="H340" t="str">
            <v>有</v>
          </cell>
          <cell r="I340">
            <v>2</v>
          </cell>
          <cell r="J340">
            <v>50</v>
          </cell>
          <cell r="K340" t="str">
            <v>深圳市飞亚达精密科技有限公司</v>
          </cell>
          <cell r="L340">
            <v>5</v>
          </cell>
          <cell r="M340">
            <v>30</v>
          </cell>
          <cell r="N340" t="str">
            <v>深圳市泰坦时钟表科技有限公司</v>
          </cell>
          <cell r="O340">
            <v>6</v>
          </cell>
          <cell r="P340">
            <v>12</v>
          </cell>
          <cell r="Q340" t="str">
            <v>深圳市雷诺表业有限公司</v>
          </cell>
          <cell r="R340">
            <v>8</v>
          </cell>
          <cell r="S340">
            <v>8</v>
          </cell>
          <cell r="T340" t="str">
            <v>天王电子（深圳）有限公司</v>
          </cell>
          <cell r="U340">
            <v>0</v>
          </cell>
          <cell r="V340">
            <v>0</v>
          </cell>
        </row>
        <row r="340">
          <cell r="X340">
            <v>0</v>
          </cell>
          <cell r="Y340">
            <v>0</v>
          </cell>
        </row>
        <row r="340">
          <cell r="AA340">
            <v>0</v>
          </cell>
          <cell r="AB340">
            <v>0</v>
          </cell>
        </row>
        <row r="340">
          <cell r="AD340">
            <v>0</v>
          </cell>
          <cell r="AE340">
            <v>0</v>
          </cell>
        </row>
        <row r="341">
          <cell r="A341" t="str">
            <v>zxzj20191113000194</v>
          </cell>
          <cell r="B341" t="str">
            <v>深圳市腾讯计算机系统有限公司</v>
          </cell>
          <cell r="C341" t="str">
            <v>垂直领域增强型网络物理控制应用研究报告</v>
          </cell>
          <cell r="D341" t="str">
            <v>TR 22.832</v>
          </cell>
          <cell r="E341" t="str">
            <v>否</v>
          </cell>
          <cell r="F341">
            <v>0</v>
          </cell>
          <cell r="G341">
            <v>4</v>
          </cell>
          <cell r="H341" t="str">
            <v>有</v>
          </cell>
          <cell r="I341">
            <v>1</v>
          </cell>
          <cell r="J341">
            <v>0</v>
          </cell>
          <cell r="K341" t="str">
            <v>华为技术有限公司</v>
          </cell>
          <cell r="L341">
            <v>2</v>
          </cell>
          <cell r="M341">
            <v>100</v>
          </cell>
          <cell r="N341" t="str">
            <v>深圳市腾讯计算机系统有限公司</v>
          </cell>
          <cell r="O341">
            <v>3</v>
          </cell>
          <cell r="P341">
            <v>0</v>
          </cell>
          <cell r="Q341" t="str">
            <v>中兴通讯股份有限公司</v>
          </cell>
          <cell r="R341">
            <v>0</v>
          </cell>
          <cell r="S341">
            <v>0</v>
          </cell>
        </row>
        <row r="341">
          <cell r="U341">
            <v>0</v>
          </cell>
          <cell r="V341">
            <v>0</v>
          </cell>
        </row>
        <row r="341">
          <cell r="X341">
            <v>0</v>
          </cell>
          <cell r="Y341">
            <v>0</v>
          </cell>
        </row>
        <row r="341">
          <cell r="AA341">
            <v>0</v>
          </cell>
          <cell r="AB341">
            <v>0</v>
          </cell>
        </row>
        <row r="341">
          <cell r="AD341">
            <v>0</v>
          </cell>
          <cell r="AE341">
            <v>0</v>
          </cell>
        </row>
        <row r="342">
          <cell r="A342" t="str">
            <v>zxzj20191108000438</v>
          </cell>
          <cell r="B342" t="str">
            <v>深圳市标利科技开发有限公司</v>
          </cell>
          <cell r="C342" t="str">
            <v>过程控制用功能块(FB)第3部分：电子设备描述语言(EDDL)</v>
          </cell>
          <cell r="D342" t="str">
            <v>GB/T 21099.3-2018</v>
          </cell>
          <cell r="E342" t="str">
            <v>是</v>
          </cell>
          <cell r="F342">
            <v>5</v>
          </cell>
          <cell r="G342">
            <v>2</v>
          </cell>
          <cell r="H342" t="str">
            <v>无</v>
          </cell>
          <cell r="I342">
            <v>2</v>
          </cell>
          <cell r="J342">
            <v>100</v>
          </cell>
          <cell r="K342" t="str">
            <v>深圳市标利科技开发有限公司</v>
          </cell>
          <cell r="L342">
            <v>0</v>
          </cell>
          <cell r="M342">
            <v>0</v>
          </cell>
        </row>
        <row r="342">
          <cell r="O342">
            <v>0</v>
          </cell>
          <cell r="P342">
            <v>0</v>
          </cell>
        </row>
        <row r="342">
          <cell r="R342">
            <v>0</v>
          </cell>
          <cell r="S342">
            <v>0</v>
          </cell>
        </row>
        <row r="342">
          <cell r="U342">
            <v>0</v>
          </cell>
          <cell r="V342">
            <v>0</v>
          </cell>
        </row>
        <row r="342">
          <cell r="X342">
            <v>0</v>
          </cell>
          <cell r="Y342">
            <v>0</v>
          </cell>
        </row>
        <row r="342">
          <cell r="AA342">
            <v>0</v>
          </cell>
          <cell r="AB342">
            <v>0</v>
          </cell>
        </row>
        <row r="342">
          <cell r="AD342">
            <v>0</v>
          </cell>
          <cell r="AE342">
            <v>0</v>
          </cell>
        </row>
        <row r="343">
          <cell r="A343" t="str">
            <v>zxzj20191114000096</v>
          </cell>
          <cell r="B343" t="str">
            <v>中广核工程有限公司</v>
          </cell>
          <cell r="C343" t="str">
            <v>压水堆核电厂失去厂外电源试验技术导则</v>
          </cell>
          <cell r="D343" t="str">
            <v>NB/T 20469-2017</v>
          </cell>
          <cell r="E343" t="str">
            <v>否</v>
          </cell>
          <cell r="F343">
            <v>0</v>
          </cell>
          <cell r="G343">
            <v>1</v>
          </cell>
          <cell r="H343" t="str">
            <v>无</v>
          </cell>
          <cell r="I343">
            <v>1</v>
          </cell>
          <cell r="J343">
            <v>100</v>
          </cell>
          <cell r="K343" t="str">
            <v>中广核工程有限公司</v>
          </cell>
          <cell r="L343">
            <v>0</v>
          </cell>
          <cell r="M343">
            <v>0</v>
          </cell>
        </row>
        <row r="343">
          <cell r="O343">
            <v>0</v>
          </cell>
          <cell r="P343">
            <v>0</v>
          </cell>
        </row>
        <row r="343">
          <cell r="R343">
            <v>0</v>
          </cell>
          <cell r="S343">
            <v>0</v>
          </cell>
        </row>
        <row r="343">
          <cell r="U343">
            <v>0</v>
          </cell>
          <cell r="V343">
            <v>0</v>
          </cell>
        </row>
        <row r="343">
          <cell r="X343">
            <v>0</v>
          </cell>
          <cell r="Y343">
            <v>0</v>
          </cell>
        </row>
        <row r="343">
          <cell r="AA343">
            <v>0</v>
          </cell>
          <cell r="AB343">
            <v>0</v>
          </cell>
        </row>
        <row r="343">
          <cell r="AD343">
            <v>0</v>
          </cell>
          <cell r="AE343">
            <v>0</v>
          </cell>
        </row>
        <row r="344">
          <cell r="A344" t="str">
            <v>zxzj20191115000182</v>
          </cell>
          <cell r="B344" t="str">
            <v>深圳市卓越绩效管理促进会</v>
          </cell>
          <cell r="C344" t="str">
            <v>深圳标准认证实施规则 婴幼儿纺织服装</v>
          </cell>
          <cell r="D344" t="str">
            <v>SZDB/Z 290-2018</v>
          </cell>
          <cell r="E344" t="str">
            <v>否</v>
          </cell>
          <cell r="F344">
            <v>0</v>
          </cell>
          <cell r="G344">
            <v>1</v>
          </cell>
          <cell r="H344" t="str">
            <v>有</v>
          </cell>
          <cell r="I344">
            <v>1</v>
          </cell>
          <cell r="J344">
            <v>100</v>
          </cell>
          <cell r="K344" t="str">
            <v>深圳市卓越绩效管理促进会（深圳标准认证联盟秘书处）</v>
          </cell>
          <cell r="L344">
            <v>2</v>
          </cell>
          <cell r="M344">
            <v>0</v>
          </cell>
          <cell r="N344" t="str">
            <v>深圳华测国际认证有限公司</v>
          </cell>
          <cell r="O344">
            <v>3</v>
          </cell>
          <cell r="P344">
            <v>0</v>
          </cell>
          <cell r="Q344" t="str">
            <v>深圳市卓越标准事务有限公司</v>
          </cell>
          <cell r="R344">
            <v>0</v>
          </cell>
          <cell r="S344">
            <v>0</v>
          </cell>
        </row>
        <row r="344">
          <cell r="U344">
            <v>0</v>
          </cell>
          <cell r="V344">
            <v>0</v>
          </cell>
        </row>
        <row r="344">
          <cell r="X344">
            <v>0</v>
          </cell>
          <cell r="Y344">
            <v>0</v>
          </cell>
        </row>
        <row r="344">
          <cell r="AA344">
            <v>0</v>
          </cell>
          <cell r="AB344">
            <v>0</v>
          </cell>
        </row>
        <row r="344">
          <cell r="AD344">
            <v>0</v>
          </cell>
          <cell r="AE344">
            <v>0</v>
          </cell>
        </row>
        <row r="345">
          <cell r="A345" t="str">
            <v>zxzj20191111000031</v>
          </cell>
          <cell r="B345" t="str">
            <v>中纺标（深圳）检测有限公司</v>
          </cell>
          <cell r="C345" t="str">
            <v>纺织品 定量化学分析 第25部分：聚酯纤维与某些其他纤维的混合物（三氯乙酸/三氯甲烷法）</v>
          </cell>
          <cell r="D345" t="str">
            <v>GB/T 2910.25-2017</v>
          </cell>
          <cell r="E345" t="str">
            <v>是</v>
          </cell>
          <cell r="F345">
            <v>27</v>
          </cell>
          <cell r="G345">
            <v>2</v>
          </cell>
          <cell r="H345" t="str">
            <v>无</v>
          </cell>
          <cell r="I345">
            <v>2</v>
          </cell>
          <cell r="J345">
            <v>100</v>
          </cell>
          <cell r="K345" t="str">
            <v>中纺标（深圳）检测有限公司</v>
          </cell>
          <cell r="L345">
            <v>0</v>
          </cell>
          <cell r="M345">
            <v>0</v>
          </cell>
        </row>
        <row r="345">
          <cell r="O345">
            <v>0</v>
          </cell>
          <cell r="P345">
            <v>0</v>
          </cell>
        </row>
        <row r="345">
          <cell r="R345">
            <v>0</v>
          </cell>
          <cell r="S345">
            <v>0</v>
          </cell>
        </row>
        <row r="345">
          <cell r="U345">
            <v>0</v>
          </cell>
          <cell r="V345">
            <v>0</v>
          </cell>
        </row>
        <row r="345">
          <cell r="X345">
            <v>0</v>
          </cell>
          <cell r="Y345">
            <v>0</v>
          </cell>
        </row>
        <row r="345">
          <cell r="AA345">
            <v>0</v>
          </cell>
          <cell r="AB345">
            <v>0</v>
          </cell>
        </row>
        <row r="345">
          <cell r="AD345">
            <v>0</v>
          </cell>
          <cell r="AE345">
            <v>0</v>
          </cell>
        </row>
        <row r="346">
          <cell r="A346" t="str">
            <v>zxzj20191113000011</v>
          </cell>
          <cell r="B346" t="str">
            <v>深圳赛西信息技术有限公司</v>
          </cell>
          <cell r="C346" t="str">
            <v>信息技术 终端设备远程供电通信布缆要求</v>
          </cell>
          <cell r="D346" t="str">
            <v>GB/T 36638-2018</v>
          </cell>
          <cell r="E346" t="str">
            <v>否</v>
          </cell>
          <cell r="F346">
            <v>0</v>
          </cell>
          <cell r="G346">
            <v>3</v>
          </cell>
          <cell r="H346" t="str">
            <v>无</v>
          </cell>
          <cell r="I346">
            <v>3</v>
          </cell>
          <cell r="J346">
            <v>100</v>
          </cell>
          <cell r="K346" t="str">
            <v>深圳赛西信息技术有限公司</v>
          </cell>
          <cell r="L346">
            <v>0</v>
          </cell>
          <cell r="M346">
            <v>0</v>
          </cell>
        </row>
        <row r="346">
          <cell r="O346">
            <v>0</v>
          </cell>
          <cell r="P346">
            <v>0</v>
          </cell>
        </row>
        <row r="346">
          <cell r="R346">
            <v>0</v>
          </cell>
          <cell r="S346">
            <v>0</v>
          </cell>
        </row>
        <row r="346">
          <cell r="U346">
            <v>0</v>
          </cell>
          <cell r="V346">
            <v>0</v>
          </cell>
        </row>
        <row r="346">
          <cell r="X346">
            <v>0</v>
          </cell>
          <cell r="Y346">
            <v>0</v>
          </cell>
        </row>
        <row r="346">
          <cell r="AA346">
            <v>0</v>
          </cell>
          <cell r="AB346">
            <v>0</v>
          </cell>
        </row>
        <row r="346">
          <cell r="AD346">
            <v>0</v>
          </cell>
          <cell r="AE346">
            <v>0</v>
          </cell>
        </row>
        <row r="347">
          <cell r="A347" t="str">
            <v>zxzj20191115000199</v>
          </cell>
          <cell r="B347" t="str">
            <v>深圳市检验检疫科学研究院</v>
          </cell>
          <cell r="C347" t="str">
            <v>电工电子产品着火危险试验 第45部分：着火危险评定导则 防火安全工程</v>
          </cell>
          <cell r="D347" t="str">
            <v>GB/T 5169.45-2019</v>
          </cell>
          <cell r="E347" t="str">
            <v>是</v>
          </cell>
          <cell r="F347">
            <v>45</v>
          </cell>
          <cell r="G347">
            <v>2</v>
          </cell>
          <cell r="H347" t="str">
            <v>无</v>
          </cell>
          <cell r="I347">
            <v>2</v>
          </cell>
          <cell r="J347">
            <v>100</v>
          </cell>
          <cell r="K347" t="str">
            <v>深圳市检验检疫科学研究院</v>
          </cell>
          <cell r="L347">
            <v>0</v>
          </cell>
          <cell r="M347">
            <v>0</v>
          </cell>
        </row>
        <row r="347">
          <cell r="O347">
            <v>0</v>
          </cell>
          <cell r="P347">
            <v>0</v>
          </cell>
        </row>
        <row r="347">
          <cell r="R347">
            <v>0</v>
          </cell>
          <cell r="S347">
            <v>0</v>
          </cell>
        </row>
        <row r="347">
          <cell r="U347">
            <v>0</v>
          </cell>
          <cell r="V347">
            <v>0</v>
          </cell>
        </row>
        <row r="347">
          <cell r="X347">
            <v>0</v>
          </cell>
          <cell r="Y347">
            <v>0</v>
          </cell>
        </row>
        <row r="347">
          <cell r="AA347">
            <v>0</v>
          </cell>
          <cell r="AB347">
            <v>0</v>
          </cell>
        </row>
        <row r="347">
          <cell r="AD347">
            <v>0</v>
          </cell>
          <cell r="AE347">
            <v>0</v>
          </cell>
        </row>
        <row r="348">
          <cell r="A348" t="str">
            <v>zxzj20191115000344</v>
          </cell>
          <cell r="B348" t="str">
            <v>深圳市品牌建设促进中心</v>
          </cell>
          <cell r="C348" t="str">
            <v>品牌培育指南</v>
          </cell>
          <cell r="D348" t="str">
            <v>DB4403/T 15-2019</v>
          </cell>
          <cell r="E348" t="str">
            <v>否</v>
          </cell>
          <cell r="F348">
            <v>0</v>
          </cell>
          <cell r="G348">
            <v>2</v>
          </cell>
          <cell r="H348" t="str">
            <v>有</v>
          </cell>
          <cell r="I348">
            <v>1</v>
          </cell>
          <cell r="J348">
            <v>0</v>
          </cell>
          <cell r="K348" t="str">
            <v>深圳市市场监督管理局</v>
          </cell>
          <cell r="L348">
            <v>2</v>
          </cell>
          <cell r="M348">
            <v>100</v>
          </cell>
          <cell r="N348" t="str">
            <v>深圳市品牌建设促进中心</v>
          </cell>
          <cell r="O348">
            <v>3</v>
          </cell>
          <cell r="P348">
            <v>0</v>
          </cell>
          <cell r="Q348" t="str">
            <v>深圳市标准技术研究院</v>
          </cell>
          <cell r="R348">
            <v>0</v>
          </cell>
          <cell r="S348">
            <v>0</v>
          </cell>
        </row>
        <row r="348">
          <cell r="U348">
            <v>0</v>
          </cell>
          <cell r="V348">
            <v>0</v>
          </cell>
        </row>
        <row r="348">
          <cell r="X348">
            <v>0</v>
          </cell>
          <cell r="Y348">
            <v>0</v>
          </cell>
        </row>
        <row r="348">
          <cell r="AA348">
            <v>0</v>
          </cell>
          <cell r="AB348">
            <v>0</v>
          </cell>
        </row>
        <row r="348">
          <cell r="AD348">
            <v>0</v>
          </cell>
          <cell r="AE348">
            <v>0</v>
          </cell>
        </row>
        <row r="349">
          <cell r="A349" t="str">
            <v>zxzj20191107000023</v>
          </cell>
          <cell r="B349" t="str">
            <v>深圳市贝利爽实业有限公司</v>
          </cell>
          <cell r="C349" t="str">
            <v>纺织品 定量化学分析 壳聚糖纤维与某些其他纤维的混合物（乙酸法）</v>
          </cell>
          <cell r="D349" t="str">
            <v>GB/T 35257-2017</v>
          </cell>
          <cell r="E349" t="str">
            <v>否</v>
          </cell>
          <cell r="F349">
            <v>0</v>
          </cell>
          <cell r="G349">
            <v>3</v>
          </cell>
          <cell r="H349" t="str">
            <v>无</v>
          </cell>
          <cell r="I349">
            <v>3</v>
          </cell>
          <cell r="J349">
            <v>100</v>
          </cell>
          <cell r="K349" t="str">
            <v>深圳市贝利爽实业有限公司</v>
          </cell>
          <cell r="L349">
            <v>0</v>
          </cell>
          <cell r="M349">
            <v>0</v>
          </cell>
        </row>
        <row r="349">
          <cell r="O349">
            <v>0</v>
          </cell>
          <cell r="P349">
            <v>0</v>
          </cell>
        </row>
        <row r="349">
          <cell r="R349">
            <v>0</v>
          </cell>
          <cell r="S349">
            <v>0</v>
          </cell>
        </row>
        <row r="349">
          <cell r="U349">
            <v>0</v>
          </cell>
          <cell r="V349">
            <v>0</v>
          </cell>
        </row>
        <row r="349">
          <cell r="X349">
            <v>0</v>
          </cell>
          <cell r="Y349">
            <v>0</v>
          </cell>
        </row>
        <row r="349">
          <cell r="AA349">
            <v>0</v>
          </cell>
          <cell r="AB349">
            <v>0</v>
          </cell>
        </row>
        <row r="349">
          <cell r="AD349">
            <v>0</v>
          </cell>
          <cell r="AE349">
            <v>0</v>
          </cell>
        </row>
        <row r="350">
          <cell r="A350" t="str">
            <v>zxzj20191115000046</v>
          </cell>
          <cell r="B350" t="str">
            <v>深圳市闪联信息技术有限公司</v>
          </cell>
          <cell r="C350" t="str">
            <v>信息技术 信息设备资源共享协同服务 第502部分：远程访问测试</v>
          </cell>
          <cell r="D350" t="str">
            <v>GB/T 29265.502-2017</v>
          </cell>
          <cell r="E350" t="str">
            <v>是</v>
          </cell>
          <cell r="F350">
            <v>24</v>
          </cell>
          <cell r="G350">
            <v>2</v>
          </cell>
          <cell r="H350" t="str">
            <v>有</v>
          </cell>
          <cell r="I350">
            <v>2</v>
          </cell>
          <cell r="J350">
            <v>85</v>
          </cell>
          <cell r="K350" t="str">
            <v>深圳市闪联信息技术有限公司</v>
          </cell>
          <cell r="L350">
            <v>8</v>
          </cell>
          <cell r="M350">
            <v>15</v>
          </cell>
          <cell r="N350" t="str">
            <v>康佳集团股份有限公司</v>
          </cell>
          <cell r="O350">
            <v>0</v>
          </cell>
          <cell r="P350">
            <v>0</v>
          </cell>
        </row>
        <row r="350">
          <cell r="R350">
            <v>0</v>
          </cell>
          <cell r="S350">
            <v>0</v>
          </cell>
        </row>
        <row r="350">
          <cell r="U350">
            <v>0</v>
          </cell>
          <cell r="V350">
            <v>0</v>
          </cell>
        </row>
        <row r="350">
          <cell r="X350">
            <v>0</v>
          </cell>
          <cell r="Y350">
            <v>0</v>
          </cell>
        </row>
        <row r="350">
          <cell r="AA350">
            <v>0</v>
          </cell>
          <cell r="AB350">
            <v>0</v>
          </cell>
        </row>
        <row r="350">
          <cell r="AD350">
            <v>0</v>
          </cell>
          <cell r="AE350">
            <v>0</v>
          </cell>
        </row>
        <row r="351">
          <cell r="A351" t="str">
            <v>zxzj20191113000127</v>
          </cell>
          <cell r="B351" t="str">
            <v>深圳市华测检测有限公司</v>
          </cell>
          <cell r="C351" t="str">
            <v>数控金属薄板波形剪切机</v>
          </cell>
          <cell r="D351" t="str">
            <v>JB/T 13285-2017</v>
          </cell>
          <cell r="E351" t="str">
            <v>否</v>
          </cell>
          <cell r="F351">
            <v>0</v>
          </cell>
          <cell r="G351">
            <v>2</v>
          </cell>
          <cell r="H351" t="str">
            <v>无</v>
          </cell>
          <cell r="I351">
            <v>2</v>
          </cell>
          <cell r="J351">
            <v>100</v>
          </cell>
          <cell r="K351" t="str">
            <v>深圳市华测检测有限公司</v>
          </cell>
          <cell r="L351">
            <v>0</v>
          </cell>
          <cell r="M351">
            <v>0</v>
          </cell>
        </row>
        <row r="351">
          <cell r="O351">
            <v>0</v>
          </cell>
          <cell r="P351">
            <v>0</v>
          </cell>
        </row>
        <row r="351">
          <cell r="R351">
            <v>0</v>
          </cell>
          <cell r="S351">
            <v>0</v>
          </cell>
        </row>
        <row r="351">
          <cell r="U351">
            <v>0</v>
          </cell>
          <cell r="V351">
            <v>0</v>
          </cell>
        </row>
        <row r="351">
          <cell r="X351">
            <v>0</v>
          </cell>
          <cell r="Y351">
            <v>0</v>
          </cell>
        </row>
        <row r="351">
          <cell r="AA351">
            <v>0</v>
          </cell>
          <cell r="AB351">
            <v>0</v>
          </cell>
        </row>
        <row r="351">
          <cell r="AD351">
            <v>0</v>
          </cell>
          <cell r="AE351">
            <v>0</v>
          </cell>
        </row>
        <row r="352">
          <cell r="A352" t="str">
            <v>zxzj20191115000283</v>
          </cell>
          <cell r="B352" t="str">
            <v>深圳友讯达科技股份有限公司</v>
          </cell>
          <cell r="C352" t="str">
            <v>移动通信调频发射机测量方法</v>
          </cell>
          <cell r="D352" t="str">
            <v>GB/T 12192-2017</v>
          </cell>
          <cell r="E352" t="str">
            <v>否</v>
          </cell>
          <cell r="F352">
            <v>0</v>
          </cell>
          <cell r="G352">
            <v>8</v>
          </cell>
          <cell r="H352" t="str">
            <v>有</v>
          </cell>
          <cell r="I352">
            <v>4</v>
          </cell>
          <cell r="J352">
            <v>62.5</v>
          </cell>
          <cell r="K352" t="str">
            <v>科立讯通信股份有限公司</v>
          </cell>
          <cell r="L352">
            <v>8</v>
          </cell>
          <cell r="M352">
            <v>37.5</v>
          </cell>
          <cell r="N352" t="str">
            <v>深圳友讯达科技股份有限公司</v>
          </cell>
          <cell r="O352">
            <v>0</v>
          </cell>
          <cell r="P352">
            <v>0</v>
          </cell>
        </row>
        <row r="352">
          <cell r="R352">
            <v>0</v>
          </cell>
          <cell r="S352">
            <v>0</v>
          </cell>
        </row>
        <row r="352">
          <cell r="U352">
            <v>0</v>
          </cell>
          <cell r="V352">
            <v>0</v>
          </cell>
        </row>
        <row r="352">
          <cell r="X352">
            <v>0</v>
          </cell>
          <cell r="Y352">
            <v>0</v>
          </cell>
        </row>
        <row r="352">
          <cell r="AA352">
            <v>0</v>
          </cell>
          <cell r="AB352">
            <v>0</v>
          </cell>
        </row>
        <row r="352">
          <cell r="AD352">
            <v>0</v>
          </cell>
          <cell r="AE352">
            <v>0</v>
          </cell>
        </row>
        <row r="353">
          <cell r="A353" t="str">
            <v>zxzj20191113000204</v>
          </cell>
          <cell r="B353" t="str">
            <v>深圳市腾讯计算机系统有限公司</v>
          </cell>
          <cell r="C353" t="str">
            <v>5G V2X架构规范</v>
          </cell>
          <cell r="D353" t="str">
            <v>TS 23.287</v>
          </cell>
          <cell r="E353" t="str">
            <v>否</v>
          </cell>
          <cell r="F353">
            <v>0</v>
          </cell>
          <cell r="G353">
            <v>4</v>
          </cell>
          <cell r="H353" t="str">
            <v>有</v>
          </cell>
          <cell r="I353">
            <v>1</v>
          </cell>
          <cell r="J353">
            <v>0</v>
          </cell>
          <cell r="K353" t="str">
            <v>华为技术有限公司</v>
          </cell>
          <cell r="L353">
            <v>2</v>
          </cell>
          <cell r="M353">
            <v>100</v>
          </cell>
          <cell r="N353" t="str">
            <v>深圳市腾讯计算机系统有限公司</v>
          </cell>
          <cell r="O353">
            <v>3</v>
          </cell>
          <cell r="P353">
            <v>0</v>
          </cell>
          <cell r="Q353" t="str">
            <v>中兴通讯股份有限公司</v>
          </cell>
          <cell r="R353">
            <v>0</v>
          </cell>
          <cell r="S353">
            <v>0</v>
          </cell>
        </row>
        <row r="353">
          <cell r="U353">
            <v>0</v>
          </cell>
          <cell r="V353">
            <v>0</v>
          </cell>
        </row>
        <row r="353">
          <cell r="X353">
            <v>0</v>
          </cell>
          <cell r="Y353">
            <v>0</v>
          </cell>
        </row>
        <row r="353">
          <cell r="AA353">
            <v>0</v>
          </cell>
          <cell r="AB353">
            <v>0</v>
          </cell>
        </row>
        <row r="353">
          <cell r="AD353">
            <v>0</v>
          </cell>
          <cell r="AE353">
            <v>0</v>
          </cell>
        </row>
        <row r="354">
          <cell r="A354" t="str">
            <v>zxzj20191113000167</v>
          </cell>
          <cell r="B354" t="str">
            <v>深圳市计量质量检测研究院</v>
          </cell>
          <cell r="C354" t="str">
            <v>儿童塑胶地垫化学安全技术要求</v>
          </cell>
          <cell r="D354" t="str">
            <v>SZJG 55-2018</v>
          </cell>
          <cell r="E354" t="str">
            <v>否</v>
          </cell>
          <cell r="F354">
            <v>0</v>
          </cell>
          <cell r="G354">
            <v>1</v>
          </cell>
          <cell r="H354" t="str">
            <v>无</v>
          </cell>
          <cell r="I354">
            <v>1</v>
          </cell>
          <cell r="J354">
            <v>100</v>
          </cell>
          <cell r="K354" t="str">
            <v>深圳市计量质量检测研究院</v>
          </cell>
          <cell r="L354">
            <v>0</v>
          </cell>
          <cell r="M354">
            <v>0</v>
          </cell>
        </row>
        <row r="354">
          <cell r="O354">
            <v>0</v>
          </cell>
          <cell r="P354">
            <v>0</v>
          </cell>
        </row>
        <row r="354">
          <cell r="R354">
            <v>0</v>
          </cell>
          <cell r="S354">
            <v>0</v>
          </cell>
        </row>
        <row r="354">
          <cell r="U354">
            <v>0</v>
          </cell>
          <cell r="V354">
            <v>0</v>
          </cell>
        </row>
        <row r="354">
          <cell r="X354">
            <v>0</v>
          </cell>
          <cell r="Y354">
            <v>0</v>
          </cell>
        </row>
        <row r="354">
          <cell r="AA354">
            <v>0</v>
          </cell>
          <cell r="AB354">
            <v>0</v>
          </cell>
        </row>
        <row r="354">
          <cell r="AD354">
            <v>0</v>
          </cell>
          <cell r="AE354">
            <v>0</v>
          </cell>
        </row>
        <row r="355">
          <cell r="A355" t="str">
            <v>zxzj20191113000158</v>
          </cell>
          <cell r="B355" t="str">
            <v>国民技术股份有限公司</v>
          </cell>
          <cell r="C355" t="str">
            <v>限域通信（RCC）密码检测要求</v>
          </cell>
          <cell r="D355" t="str">
            <v>GM/T 0064-2018</v>
          </cell>
          <cell r="E355" t="str">
            <v>否</v>
          </cell>
          <cell r="F355">
            <v>0</v>
          </cell>
          <cell r="G355">
            <v>2</v>
          </cell>
          <cell r="H355" t="str">
            <v>有</v>
          </cell>
          <cell r="I355">
            <v>2</v>
          </cell>
          <cell r="J355">
            <v>68.96</v>
          </cell>
          <cell r="K355" t="str">
            <v>国民技术股份有限公司</v>
          </cell>
          <cell r="L355">
            <v>5</v>
          </cell>
          <cell r="M355">
            <v>31.03</v>
          </cell>
          <cell r="N355" t="str">
            <v>深圳长城开发科技股份有限公司</v>
          </cell>
          <cell r="O355">
            <v>0</v>
          </cell>
          <cell r="P355">
            <v>0</v>
          </cell>
        </row>
        <row r="355">
          <cell r="R355">
            <v>0</v>
          </cell>
          <cell r="S355">
            <v>0</v>
          </cell>
        </row>
        <row r="355">
          <cell r="U355">
            <v>0</v>
          </cell>
          <cell r="V355">
            <v>0</v>
          </cell>
        </row>
        <row r="355">
          <cell r="X355">
            <v>0</v>
          </cell>
          <cell r="Y355">
            <v>0</v>
          </cell>
        </row>
        <row r="355">
          <cell r="AA355">
            <v>0</v>
          </cell>
          <cell r="AB355">
            <v>0</v>
          </cell>
        </row>
        <row r="355">
          <cell r="AD355">
            <v>0</v>
          </cell>
          <cell r="AE355">
            <v>0</v>
          </cell>
        </row>
        <row r="356">
          <cell r="A356" t="str">
            <v>zxzj20191117000018</v>
          </cell>
          <cell r="B356" t="str">
            <v>深圳市美信电子有限公司</v>
          </cell>
          <cell r="C356" t="str">
            <v>地面光伏组件用密封材料 压敏胶粘带</v>
          </cell>
          <cell r="D356" t="str">
            <v>GB/T 37888-2019</v>
          </cell>
          <cell r="E356" t="str">
            <v>否</v>
          </cell>
          <cell r="F356">
            <v>0</v>
          </cell>
          <cell r="G356">
            <v>4</v>
          </cell>
          <cell r="H356" t="str">
            <v>无</v>
          </cell>
          <cell r="I356">
            <v>4</v>
          </cell>
          <cell r="J356">
            <v>100</v>
          </cell>
          <cell r="K356" t="str">
            <v>深圳市美信电子有限公司</v>
          </cell>
          <cell r="L356">
            <v>0</v>
          </cell>
          <cell r="M356">
            <v>0</v>
          </cell>
        </row>
        <row r="356">
          <cell r="O356">
            <v>0</v>
          </cell>
          <cell r="P356">
            <v>0</v>
          </cell>
        </row>
        <row r="356">
          <cell r="R356">
            <v>0</v>
          </cell>
          <cell r="S356">
            <v>0</v>
          </cell>
        </row>
        <row r="356">
          <cell r="U356">
            <v>0</v>
          </cell>
          <cell r="V356">
            <v>0</v>
          </cell>
        </row>
        <row r="356">
          <cell r="X356">
            <v>0</v>
          </cell>
          <cell r="Y356">
            <v>0</v>
          </cell>
        </row>
        <row r="356">
          <cell r="AA356">
            <v>0</v>
          </cell>
          <cell r="AB356">
            <v>0</v>
          </cell>
        </row>
        <row r="356">
          <cell r="AD356">
            <v>0</v>
          </cell>
          <cell r="AE356">
            <v>0</v>
          </cell>
        </row>
        <row r="357">
          <cell r="A357" t="str">
            <v>zxzj20191115000260</v>
          </cell>
          <cell r="B357" t="str">
            <v>深圳万测试验设备有限公司</v>
          </cell>
          <cell r="C357" t="str">
            <v>摆杆阻尼试验仪</v>
          </cell>
          <cell r="D357" t="str">
            <v>JB/T 9386-2017</v>
          </cell>
          <cell r="E357" t="str">
            <v>否</v>
          </cell>
          <cell r="F357">
            <v>0</v>
          </cell>
          <cell r="G357">
            <v>3</v>
          </cell>
          <cell r="H357" t="str">
            <v>无</v>
          </cell>
          <cell r="I357">
            <v>3</v>
          </cell>
          <cell r="J357">
            <v>100</v>
          </cell>
          <cell r="K357" t="str">
            <v>深圳万测试验设备有限公司</v>
          </cell>
          <cell r="L357">
            <v>0</v>
          </cell>
          <cell r="M357">
            <v>0</v>
          </cell>
        </row>
        <row r="357">
          <cell r="O357">
            <v>0</v>
          </cell>
          <cell r="P357">
            <v>0</v>
          </cell>
        </row>
        <row r="357">
          <cell r="R357">
            <v>0</v>
          </cell>
          <cell r="S357">
            <v>0</v>
          </cell>
        </row>
        <row r="357">
          <cell r="U357">
            <v>0</v>
          </cell>
          <cell r="V357">
            <v>0</v>
          </cell>
        </row>
        <row r="357">
          <cell r="X357">
            <v>0</v>
          </cell>
          <cell r="Y357">
            <v>0</v>
          </cell>
        </row>
        <row r="357">
          <cell r="AA357">
            <v>0</v>
          </cell>
          <cell r="AB357">
            <v>0</v>
          </cell>
        </row>
        <row r="357">
          <cell r="AD357">
            <v>0</v>
          </cell>
          <cell r="AE357">
            <v>0</v>
          </cell>
        </row>
        <row r="358">
          <cell r="A358" t="str">
            <v>zxzj20191115000066</v>
          </cell>
          <cell r="B358" t="str">
            <v>清华大学深圳国际研究生院</v>
          </cell>
          <cell r="C358" t="str">
            <v>室内LED 光信息传输系统通用技术要求</v>
          </cell>
          <cell r="D358" t="str">
            <v>SZDB/Z 297-2018</v>
          </cell>
          <cell r="E358" t="str">
            <v>否</v>
          </cell>
          <cell r="F358">
            <v>0</v>
          </cell>
          <cell r="G358">
            <v>1</v>
          </cell>
          <cell r="H358" t="str">
            <v>有</v>
          </cell>
          <cell r="I358">
            <v>1</v>
          </cell>
          <cell r="J358">
            <v>40</v>
          </cell>
          <cell r="K358" t="str">
            <v>清华大学深圳国际研究生院</v>
          </cell>
          <cell r="L358">
            <v>2</v>
          </cell>
          <cell r="M358">
            <v>30</v>
          </cell>
          <cell r="N358" t="str">
            <v>深圳市先通网信息科技有限公司</v>
          </cell>
          <cell r="O358">
            <v>3</v>
          </cell>
          <cell r="P358">
            <v>30</v>
          </cell>
          <cell r="Q358" t="str">
            <v>深圳市维爱希电子科技有限公司</v>
          </cell>
          <cell r="R358">
            <v>0</v>
          </cell>
          <cell r="S358">
            <v>0</v>
          </cell>
        </row>
        <row r="358">
          <cell r="U358">
            <v>0</v>
          </cell>
          <cell r="V358">
            <v>0</v>
          </cell>
        </row>
        <row r="358">
          <cell r="X358">
            <v>0</v>
          </cell>
          <cell r="Y358">
            <v>0</v>
          </cell>
        </row>
        <row r="358">
          <cell r="AA358">
            <v>0</v>
          </cell>
          <cell r="AB358">
            <v>0</v>
          </cell>
        </row>
        <row r="358">
          <cell r="AD358">
            <v>0</v>
          </cell>
          <cell r="AE358">
            <v>0</v>
          </cell>
        </row>
        <row r="359">
          <cell r="A359" t="str">
            <v>zxzj20191106000003</v>
          </cell>
          <cell r="B359" t="str">
            <v>深圳市凯东源现代物流股份有限公司</v>
          </cell>
          <cell r="C359" t="str">
            <v>冷库用货架</v>
          </cell>
          <cell r="D359" t="str">
            <v>WB/T 1076-2018</v>
          </cell>
          <cell r="E359" t="str">
            <v>否</v>
          </cell>
          <cell r="F359">
            <v>0</v>
          </cell>
          <cell r="G359">
            <v>5</v>
          </cell>
          <cell r="H359" t="str">
            <v>无</v>
          </cell>
          <cell r="I359">
            <v>1</v>
          </cell>
          <cell r="J359">
            <v>100</v>
          </cell>
          <cell r="K359" t="str">
            <v>深圳市凯东源现代物流股份有限公司</v>
          </cell>
          <cell r="L359">
            <v>0</v>
          </cell>
          <cell r="M359">
            <v>0</v>
          </cell>
        </row>
        <row r="359">
          <cell r="O359">
            <v>0</v>
          </cell>
          <cell r="P359">
            <v>0</v>
          </cell>
        </row>
        <row r="359">
          <cell r="R359">
            <v>0</v>
          </cell>
          <cell r="S359">
            <v>0</v>
          </cell>
        </row>
        <row r="359">
          <cell r="U359">
            <v>0</v>
          </cell>
          <cell r="V359">
            <v>0</v>
          </cell>
        </row>
        <row r="359">
          <cell r="X359">
            <v>0</v>
          </cell>
          <cell r="Y359">
            <v>0</v>
          </cell>
        </row>
        <row r="359">
          <cell r="AA359">
            <v>0</v>
          </cell>
          <cell r="AB359">
            <v>0</v>
          </cell>
        </row>
        <row r="359">
          <cell r="AD359">
            <v>0</v>
          </cell>
          <cell r="AE359">
            <v>0</v>
          </cell>
        </row>
        <row r="360">
          <cell r="A360" t="str">
            <v>zxzj20191113000143</v>
          </cell>
          <cell r="B360" t="str">
            <v>深圳市华测检测有限公司</v>
          </cell>
          <cell r="C360" t="str">
            <v>无轨模具转运台车</v>
          </cell>
          <cell r="D360" t="str">
            <v>JB/T 13286-2017</v>
          </cell>
          <cell r="E360" t="str">
            <v>否</v>
          </cell>
          <cell r="F360">
            <v>0</v>
          </cell>
          <cell r="G360">
            <v>3</v>
          </cell>
          <cell r="H360" t="str">
            <v>无</v>
          </cell>
          <cell r="I360">
            <v>3</v>
          </cell>
          <cell r="J360">
            <v>100</v>
          </cell>
          <cell r="K360" t="str">
            <v>深圳市华测检测有限公司</v>
          </cell>
          <cell r="L360">
            <v>0</v>
          </cell>
          <cell r="M360">
            <v>0</v>
          </cell>
        </row>
        <row r="360">
          <cell r="O360">
            <v>0</v>
          </cell>
          <cell r="P360">
            <v>0</v>
          </cell>
        </row>
        <row r="360">
          <cell r="R360">
            <v>0</v>
          </cell>
          <cell r="S360">
            <v>0</v>
          </cell>
        </row>
        <row r="360">
          <cell r="U360">
            <v>0</v>
          </cell>
          <cell r="V360">
            <v>0</v>
          </cell>
        </row>
        <row r="360">
          <cell r="X360">
            <v>0</v>
          </cell>
          <cell r="Y360">
            <v>0</v>
          </cell>
        </row>
        <row r="360">
          <cell r="AA360">
            <v>0</v>
          </cell>
          <cell r="AB360">
            <v>0</v>
          </cell>
        </row>
        <row r="360">
          <cell r="AD360">
            <v>0</v>
          </cell>
          <cell r="AE360">
            <v>0</v>
          </cell>
        </row>
        <row r="361">
          <cell r="A361" t="str">
            <v>zxzj20191111000047</v>
          </cell>
          <cell r="B361" t="str">
            <v>中纺标（深圳）检测有限公司</v>
          </cell>
          <cell r="C361" t="str">
            <v>苎麻手工夏布</v>
          </cell>
          <cell r="D361" t="str">
            <v>FZ/T 33017-2018</v>
          </cell>
          <cell r="E361" t="str">
            <v>否</v>
          </cell>
          <cell r="F361">
            <v>0</v>
          </cell>
          <cell r="G361">
            <v>2</v>
          </cell>
          <cell r="H361" t="str">
            <v>无</v>
          </cell>
          <cell r="I361">
            <v>2</v>
          </cell>
          <cell r="J361">
            <v>100</v>
          </cell>
          <cell r="K361" t="str">
            <v>中纺标（深圳）检测有限公司</v>
          </cell>
          <cell r="L361">
            <v>0</v>
          </cell>
          <cell r="M361">
            <v>0</v>
          </cell>
        </row>
        <row r="361">
          <cell r="O361">
            <v>0</v>
          </cell>
          <cell r="P361">
            <v>0</v>
          </cell>
        </row>
        <row r="361">
          <cell r="R361">
            <v>0</v>
          </cell>
          <cell r="S361">
            <v>0</v>
          </cell>
        </row>
        <row r="361">
          <cell r="U361">
            <v>0</v>
          </cell>
          <cell r="V361">
            <v>0</v>
          </cell>
        </row>
        <row r="361">
          <cell r="X361">
            <v>0</v>
          </cell>
          <cell r="Y361">
            <v>0</v>
          </cell>
        </row>
        <row r="361">
          <cell r="AA361">
            <v>0</v>
          </cell>
          <cell r="AB361">
            <v>0</v>
          </cell>
        </row>
        <row r="361">
          <cell r="AD361">
            <v>0</v>
          </cell>
          <cell r="AE361">
            <v>0</v>
          </cell>
        </row>
        <row r="362">
          <cell r="A362" t="str">
            <v>zxzj20191113000093</v>
          </cell>
          <cell r="B362" t="str">
            <v>宏峰行化工（深圳）有限公司</v>
          </cell>
          <cell r="C362" t="str">
            <v>食品包装材料和容器用胶粘剂</v>
          </cell>
          <cell r="D362" t="str">
            <v>GB/T 33320-2016</v>
          </cell>
          <cell r="E362" t="str">
            <v>否</v>
          </cell>
          <cell r="F362">
            <v>0</v>
          </cell>
          <cell r="G362">
            <v>2</v>
          </cell>
          <cell r="H362" t="str">
            <v>无</v>
          </cell>
          <cell r="I362">
            <v>1</v>
          </cell>
          <cell r="J362">
            <v>100</v>
          </cell>
          <cell r="K362" t="str">
            <v>宏峰行化工（深圳）有限公司</v>
          </cell>
          <cell r="L362">
            <v>0</v>
          </cell>
          <cell r="M362">
            <v>0</v>
          </cell>
        </row>
        <row r="362">
          <cell r="O362">
            <v>0</v>
          </cell>
          <cell r="P362">
            <v>0</v>
          </cell>
        </row>
        <row r="362">
          <cell r="R362">
            <v>0</v>
          </cell>
          <cell r="S362">
            <v>0</v>
          </cell>
        </row>
        <row r="362">
          <cell r="U362">
            <v>0</v>
          </cell>
          <cell r="V362">
            <v>0</v>
          </cell>
        </row>
        <row r="362">
          <cell r="X362">
            <v>0</v>
          </cell>
          <cell r="Y362">
            <v>0</v>
          </cell>
        </row>
        <row r="362">
          <cell r="AA362">
            <v>0</v>
          </cell>
          <cell r="AB362">
            <v>0</v>
          </cell>
        </row>
        <row r="362">
          <cell r="AD362">
            <v>0</v>
          </cell>
          <cell r="AE362">
            <v>0</v>
          </cell>
        </row>
        <row r="363">
          <cell r="A363" t="str">
            <v>zxzj20191114000197</v>
          </cell>
          <cell r="B363" t="str">
            <v>深圳市祥根生物科技有限公司</v>
          </cell>
          <cell r="C363" t="str">
            <v>纳米技术 纳米材料风险评估</v>
          </cell>
          <cell r="D363" t="str">
            <v>GB/T 37129-2018</v>
          </cell>
          <cell r="E363" t="str">
            <v>否</v>
          </cell>
          <cell r="F363">
            <v>0</v>
          </cell>
          <cell r="G363">
            <v>3</v>
          </cell>
          <cell r="H363" t="str">
            <v>无</v>
          </cell>
          <cell r="I363">
            <v>3</v>
          </cell>
          <cell r="J363">
            <v>100</v>
          </cell>
          <cell r="K363" t="str">
            <v>深圳市祥根生物科技有限公司</v>
          </cell>
          <cell r="L363">
            <v>0</v>
          </cell>
          <cell r="M363">
            <v>0</v>
          </cell>
        </row>
        <row r="363">
          <cell r="O363">
            <v>0</v>
          </cell>
          <cell r="P363">
            <v>0</v>
          </cell>
        </row>
        <row r="363">
          <cell r="R363">
            <v>0</v>
          </cell>
          <cell r="S363">
            <v>0</v>
          </cell>
        </row>
        <row r="363">
          <cell r="U363">
            <v>0</v>
          </cell>
          <cell r="V363">
            <v>0</v>
          </cell>
        </row>
        <row r="363">
          <cell r="X363">
            <v>0</v>
          </cell>
          <cell r="Y363">
            <v>0</v>
          </cell>
        </row>
        <row r="363">
          <cell r="AA363">
            <v>0</v>
          </cell>
          <cell r="AB363">
            <v>0</v>
          </cell>
        </row>
        <row r="363">
          <cell r="AD363">
            <v>0</v>
          </cell>
          <cell r="AE363">
            <v>0</v>
          </cell>
        </row>
        <row r="364">
          <cell r="A364" t="str">
            <v>zxzj20191114000018</v>
          </cell>
          <cell r="B364" t="str">
            <v>中金辐照股份有限公司</v>
          </cell>
          <cell r="C364" t="str">
            <v>医疗器械辐照灭菌过程特征及控制要求</v>
          </cell>
          <cell r="D364" t="str">
            <v>YY/T 1613-2018</v>
          </cell>
          <cell r="E364" t="str">
            <v>否</v>
          </cell>
          <cell r="F364">
            <v>0</v>
          </cell>
          <cell r="G364">
            <v>3</v>
          </cell>
          <cell r="H364" t="str">
            <v>无</v>
          </cell>
          <cell r="I364">
            <v>3</v>
          </cell>
          <cell r="J364">
            <v>100</v>
          </cell>
          <cell r="K364" t="str">
            <v>中金辐照股份有限公司</v>
          </cell>
          <cell r="L364">
            <v>0</v>
          </cell>
          <cell r="M364">
            <v>0</v>
          </cell>
        </row>
        <row r="364">
          <cell r="O364">
            <v>0</v>
          </cell>
          <cell r="P364">
            <v>0</v>
          </cell>
        </row>
        <row r="364">
          <cell r="R364">
            <v>0</v>
          </cell>
          <cell r="S364">
            <v>0</v>
          </cell>
        </row>
        <row r="364">
          <cell r="U364">
            <v>0</v>
          </cell>
          <cell r="V364">
            <v>0</v>
          </cell>
        </row>
        <row r="364">
          <cell r="X364">
            <v>0</v>
          </cell>
          <cell r="Y364">
            <v>0</v>
          </cell>
        </row>
        <row r="364">
          <cell r="AA364">
            <v>0</v>
          </cell>
          <cell r="AB364">
            <v>0</v>
          </cell>
        </row>
        <row r="364">
          <cell r="AD364">
            <v>0</v>
          </cell>
          <cell r="AE364">
            <v>0</v>
          </cell>
        </row>
        <row r="365">
          <cell r="A365" t="str">
            <v>zxzj20191117000003</v>
          </cell>
          <cell r="B365" t="str">
            <v>深圳市恒力电源设备有限公司</v>
          </cell>
          <cell r="C365" t="str">
            <v>矿热炉供电系统用无功补偿装置设计与应用导则</v>
          </cell>
          <cell r="D365" t="str">
            <v>NB/T 42141-2017</v>
          </cell>
          <cell r="E365" t="str">
            <v>否</v>
          </cell>
          <cell r="F365">
            <v>0</v>
          </cell>
          <cell r="G365">
            <v>1</v>
          </cell>
          <cell r="H365" t="str">
            <v>无</v>
          </cell>
          <cell r="I365">
            <v>1</v>
          </cell>
          <cell r="J365">
            <v>100</v>
          </cell>
          <cell r="K365" t="str">
            <v>深圳市恒力电源设备有限公司</v>
          </cell>
          <cell r="L365">
            <v>0</v>
          </cell>
          <cell r="M365">
            <v>0</v>
          </cell>
        </row>
        <row r="365">
          <cell r="O365">
            <v>0</v>
          </cell>
          <cell r="P365">
            <v>0</v>
          </cell>
        </row>
        <row r="365">
          <cell r="R365">
            <v>0</v>
          </cell>
          <cell r="S365">
            <v>0</v>
          </cell>
        </row>
        <row r="365">
          <cell r="U365">
            <v>0</v>
          </cell>
          <cell r="V365">
            <v>0</v>
          </cell>
        </row>
        <row r="365">
          <cell r="X365">
            <v>0</v>
          </cell>
          <cell r="Y365">
            <v>0</v>
          </cell>
        </row>
        <row r="365">
          <cell r="AA365">
            <v>0</v>
          </cell>
          <cell r="AB365">
            <v>0</v>
          </cell>
        </row>
        <row r="365">
          <cell r="AD365">
            <v>0</v>
          </cell>
          <cell r="AE365">
            <v>0</v>
          </cell>
        </row>
        <row r="366">
          <cell r="A366" t="str">
            <v>zxzj20191114000153</v>
          </cell>
          <cell r="B366" t="str">
            <v>顺丰科技有限公司</v>
          </cell>
          <cell r="C366" t="str">
            <v>邮件快件包装填充物技术要求</v>
          </cell>
          <cell r="D366" t="str">
            <v>YZ/T 0166-2018</v>
          </cell>
          <cell r="E366" t="str">
            <v>否</v>
          </cell>
          <cell r="F366">
            <v>0</v>
          </cell>
          <cell r="G366">
            <v>4</v>
          </cell>
          <cell r="H366" t="str">
            <v>有</v>
          </cell>
          <cell r="I366">
            <v>4</v>
          </cell>
          <cell r="J366">
            <v>55.55</v>
          </cell>
          <cell r="K366" t="str">
            <v>顺丰科技有限公司</v>
          </cell>
          <cell r="L366">
            <v>6</v>
          </cell>
          <cell r="M366">
            <v>44.44</v>
          </cell>
          <cell r="N366" t="str">
            <v>深圳万达杰环保新材料股份有限公司</v>
          </cell>
          <cell r="O366">
            <v>0</v>
          </cell>
          <cell r="P366">
            <v>0</v>
          </cell>
        </row>
        <row r="366">
          <cell r="R366">
            <v>0</v>
          </cell>
          <cell r="S366">
            <v>0</v>
          </cell>
        </row>
        <row r="366">
          <cell r="U366">
            <v>0</v>
          </cell>
          <cell r="V366">
            <v>0</v>
          </cell>
        </row>
        <row r="366">
          <cell r="X366">
            <v>0</v>
          </cell>
          <cell r="Y366">
            <v>0</v>
          </cell>
        </row>
        <row r="366">
          <cell r="AA366">
            <v>0</v>
          </cell>
          <cell r="AB366">
            <v>0</v>
          </cell>
        </row>
        <row r="366">
          <cell r="AD366">
            <v>0</v>
          </cell>
          <cell r="AE366">
            <v>0</v>
          </cell>
        </row>
        <row r="367">
          <cell r="A367" t="str">
            <v>zxzj20191115000023</v>
          </cell>
          <cell r="B367" t="str">
            <v>中电科新型智慧城市研究院有限公司</v>
          </cell>
          <cell r="C367" t="str">
            <v>多功能智能杆系统设计与工程建设规范</v>
          </cell>
          <cell r="D367" t="str">
            <v>DB4403/T 30-2019</v>
          </cell>
          <cell r="E367" t="str">
            <v>否</v>
          </cell>
          <cell r="F367">
            <v>0</v>
          </cell>
          <cell r="G367">
            <v>1</v>
          </cell>
          <cell r="H367" t="str">
            <v>有</v>
          </cell>
          <cell r="I367">
            <v>1</v>
          </cell>
          <cell r="J367">
            <v>50</v>
          </cell>
          <cell r="K367" t="str">
            <v>中电科新型智慧城市研究院有限公司</v>
          </cell>
          <cell r="L367">
            <v>2</v>
          </cell>
          <cell r="M367">
            <v>0</v>
          </cell>
          <cell r="N367" t="str">
            <v>深圳市灯光环境管理中心</v>
          </cell>
          <cell r="O367">
            <v>3</v>
          </cell>
          <cell r="P367">
            <v>50</v>
          </cell>
          <cell r="Q367" t="str">
            <v>深圳市智慧杆产业促进会</v>
          </cell>
          <cell r="R367">
            <v>0</v>
          </cell>
          <cell r="S367">
            <v>0</v>
          </cell>
        </row>
        <row r="367">
          <cell r="U367">
            <v>0</v>
          </cell>
          <cell r="V367">
            <v>0</v>
          </cell>
        </row>
        <row r="367">
          <cell r="X367">
            <v>0</v>
          </cell>
          <cell r="Y367">
            <v>0</v>
          </cell>
        </row>
        <row r="367">
          <cell r="AA367">
            <v>0</v>
          </cell>
          <cell r="AB367">
            <v>0</v>
          </cell>
        </row>
        <row r="367">
          <cell r="AD367">
            <v>0</v>
          </cell>
          <cell r="AE367">
            <v>0</v>
          </cell>
        </row>
        <row r="368">
          <cell r="A368" t="str">
            <v>zxzj20191115000231</v>
          </cell>
          <cell r="B368" t="str">
            <v>深圳市标准技术研究院</v>
          </cell>
          <cell r="C368" t="str">
            <v>全国主要产品分类 产品类别核心元数据 第12部分：眼镜</v>
          </cell>
          <cell r="D368" t="str">
            <v>GB∕T 37600.12-2018</v>
          </cell>
          <cell r="E368" t="str">
            <v>是</v>
          </cell>
          <cell r="F368">
            <v>13</v>
          </cell>
          <cell r="G368">
            <v>2</v>
          </cell>
          <cell r="H368" t="str">
            <v>有</v>
          </cell>
          <cell r="I368">
            <v>2</v>
          </cell>
          <cell r="J368">
            <v>66.66</v>
          </cell>
          <cell r="K368" t="str">
            <v>深圳市标准技术研究院</v>
          </cell>
          <cell r="L368">
            <v>4</v>
          </cell>
          <cell r="M368">
            <v>33.33</v>
          </cell>
          <cell r="N368" t="str">
            <v>深圳市计量质量检测研究院</v>
          </cell>
          <cell r="O368">
            <v>0</v>
          </cell>
          <cell r="P368">
            <v>0</v>
          </cell>
        </row>
        <row r="368">
          <cell r="R368">
            <v>0</v>
          </cell>
          <cell r="S368">
            <v>0</v>
          </cell>
        </row>
        <row r="368">
          <cell r="U368">
            <v>0</v>
          </cell>
          <cell r="V368">
            <v>0</v>
          </cell>
        </row>
        <row r="368">
          <cell r="X368">
            <v>0</v>
          </cell>
          <cell r="Y368">
            <v>0</v>
          </cell>
        </row>
        <row r="368">
          <cell r="AA368">
            <v>0</v>
          </cell>
          <cell r="AB368">
            <v>0</v>
          </cell>
        </row>
        <row r="368">
          <cell r="AD368">
            <v>0</v>
          </cell>
          <cell r="AE368">
            <v>0</v>
          </cell>
        </row>
        <row r="369">
          <cell r="A369" t="str">
            <v>zxzj20191117000044</v>
          </cell>
          <cell r="B369" t="str">
            <v>深圳市科陆电子科技股份有限公司</v>
          </cell>
          <cell r="C369" t="str">
            <v>电测量数据交换 DLMS/COSEM组件 第97部分：基于TCP-UDP/IP网络的通信配置</v>
          </cell>
          <cell r="D369" t="str">
            <v>GB/T 17215.697-2018</v>
          </cell>
          <cell r="E369" t="str">
            <v>是</v>
          </cell>
          <cell r="F369">
            <v>12</v>
          </cell>
          <cell r="G369">
            <v>2</v>
          </cell>
          <cell r="H369" t="str">
            <v>有</v>
          </cell>
          <cell r="I369">
            <v>2</v>
          </cell>
          <cell r="J369">
            <v>68.96</v>
          </cell>
          <cell r="K369" t="str">
            <v>深圳市科陆电子科技股份有限公司</v>
          </cell>
          <cell r="L369">
            <v>5</v>
          </cell>
          <cell r="M369">
            <v>31.03</v>
          </cell>
          <cell r="N369" t="str">
            <v>深圳市航天泰瑞捷电子有限公司</v>
          </cell>
          <cell r="O369">
            <v>0</v>
          </cell>
          <cell r="P369">
            <v>0</v>
          </cell>
        </row>
        <row r="369">
          <cell r="R369">
            <v>0</v>
          </cell>
          <cell r="S369">
            <v>0</v>
          </cell>
        </row>
        <row r="369">
          <cell r="U369">
            <v>0</v>
          </cell>
          <cell r="V369">
            <v>0</v>
          </cell>
        </row>
        <row r="369">
          <cell r="X369">
            <v>0</v>
          </cell>
          <cell r="Y369">
            <v>0</v>
          </cell>
        </row>
        <row r="369">
          <cell r="AA369">
            <v>0</v>
          </cell>
          <cell r="AB369">
            <v>0</v>
          </cell>
        </row>
        <row r="369">
          <cell r="AD369">
            <v>0</v>
          </cell>
          <cell r="AE369">
            <v>0</v>
          </cell>
        </row>
        <row r="370">
          <cell r="A370" t="str">
            <v>zxzj20191113000100</v>
          </cell>
          <cell r="B370" t="str">
            <v>深圳市深投环保科技有限公司</v>
          </cell>
          <cell r="C370" t="str">
            <v>含氨（铵）废液处理处置方法</v>
          </cell>
          <cell r="D370" t="str">
            <v>GB/T 36496-2018</v>
          </cell>
          <cell r="E370" t="str">
            <v>否</v>
          </cell>
          <cell r="F370">
            <v>0</v>
          </cell>
          <cell r="G370">
            <v>6</v>
          </cell>
          <cell r="H370" t="str">
            <v>无</v>
          </cell>
          <cell r="I370">
            <v>6</v>
          </cell>
          <cell r="J370">
            <v>100</v>
          </cell>
          <cell r="K370" t="str">
            <v>深圳市深投环保科技有限公司</v>
          </cell>
          <cell r="L370">
            <v>0</v>
          </cell>
          <cell r="M370">
            <v>0</v>
          </cell>
        </row>
        <row r="370">
          <cell r="O370">
            <v>0</v>
          </cell>
          <cell r="P370">
            <v>0</v>
          </cell>
        </row>
        <row r="370">
          <cell r="R370">
            <v>0</v>
          </cell>
          <cell r="S370">
            <v>0</v>
          </cell>
        </row>
        <row r="370">
          <cell r="U370">
            <v>0</v>
          </cell>
          <cell r="V370">
            <v>0</v>
          </cell>
        </row>
        <row r="370">
          <cell r="X370">
            <v>0</v>
          </cell>
          <cell r="Y370">
            <v>0</v>
          </cell>
        </row>
        <row r="370">
          <cell r="AA370">
            <v>0</v>
          </cell>
          <cell r="AB370">
            <v>0</v>
          </cell>
        </row>
        <row r="370">
          <cell r="AD370">
            <v>0</v>
          </cell>
          <cell r="AE370">
            <v>0</v>
          </cell>
        </row>
        <row r="371">
          <cell r="A371" t="str">
            <v>zxzj20191117000048</v>
          </cell>
          <cell r="B371" t="str">
            <v>深圳市科陆电子科技股份有限公司</v>
          </cell>
          <cell r="C371" t="str">
            <v>交流电测量设备 特殊要求 第4 部分：经电子 互感器接入的静止式电能表</v>
          </cell>
          <cell r="D371" t="str">
            <v>GB/T 17215.304-2017</v>
          </cell>
          <cell r="E371" t="str">
            <v>是</v>
          </cell>
          <cell r="F371">
            <v>10</v>
          </cell>
          <cell r="G371">
            <v>5</v>
          </cell>
          <cell r="H371" t="str">
            <v>无</v>
          </cell>
          <cell r="I371">
            <v>5</v>
          </cell>
          <cell r="J371">
            <v>100</v>
          </cell>
          <cell r="K371" t="str">
            <v>深圳市科陆电子科技股份有限公司</v>
          </cell>
          <cell r="L371">
            <v>0</v>
          </cell>
          <cell r="M371">
            <v>0</v>
          </cell>
        </row>
        <row r="371">
          <cell r="O371">
            <v>0</v>
          </cell>
          <cell r="P371">
            <v>0</v>
          </cell>
        </row>
        <row r="371">
          <cell r="R371">
            <v>0</v>
          </cell>
          <cell r="S371">
            <v>0</v>
          </cell>
        </row>
        <row r="371">
          <cell r="U371">
            <v>0</v>
          </cell>
          <cell r="V371">
            <v>0</v>
          </cell>
        </row>
        <row r="371">
          <cell r="X371">
            <v>0</v>
          </cell>
          <cell r="Y371">
            <v>0</v>
          </cell>
        </row>
        <row r="371">
          <cell r="AA371">
            <v>0</v>
          </cell>
          <cell r="AB371">
            <v>0</v>
          </cell>
        </row>
        <row r="371">
          <cell r="AD371">
            <v>0</v>
          </cell>
          <cell r="AE371">
            <v>0</v>
          </cell>
        </row>
        <row r="372">
          <cell r="A372" t="str">
            <v>zxzj20191113000046</v>
          </cell>
          <cell r="B372" t="str">
            <v>大族激光科技产业集团股份有限公司</v>
          </cell>
          <cell r="C372" t="str">
            <v>机械安全 激光加工机 第1部分：通用安全要求</v>
          </cell>
          <cell r="D372" t="str">
            <v>GB/T 18490.1-2017</v>
          </cell>
          <cell r="E372" t="str">
            <v>是</v>
          </cell>
          <cell r="F372">
            <v>3</v>
          </cell>
          <cell r="G372">
            <v>2</v>
          </cell>
          <cell r="H372" t="str">
            <v>无</v>
          </cell>
          <cell r="I372">
            <v>2</v>
          </cell>
          <cell r="J372">
            <v>100</v>
          </cell>
          <cell r="K372" t="str">
            <v>大族激光科技产业集团股份有限公司</v>
          </cell>
          <cell r="L372">
            <v>0</v>
          </cell>
          <cell r="M372">
            <v>0</v>
          </cell>
        </row>
        <row r="372">
          <cell r="O372">
            <v>0</v>
          </cell>
          <cell r="P372">
            <v>0</v>
          </cell>
        </row>
        <row r="372">
          <cell r="R372">
            <v>0</v>
          </cell>
          <cell r="S372">
            <v>0</v>
          </cell>
        </row>
        <row r="372">
          <cell r="U372">
            <v>0</v>
          </cell>
          <cell r="V372">
            <v>0</v>
          </cell>
        </row>
        <row r="372">
          <cell r="X372">
            <v>0</v>
          </cell>
          <cell r="Y372">
            <v>0</v>
          </cell>
        </row>
        <row r="372">
          <cell r="AA372">
            <v>0</v>
          </cell>
          <cell r="AB372">
            <v>0</v>
          </cell>
        </row>
        <row r="372">
          <cell r="AD372">
            <v>0</v>
          </cell>
          <cell r="AE372">
            <v>0</v>
          </cell>
        </row>
        <row r="373">
          <cell r="A373" t="str">
            <v>zxzj20191113000077</v>
          </cell>
          <cell r="B373" t="str">
            <v>深圳市计量质量检测研究院</v>
          </cell>
          <cell r="C373" t="str">
            <v>海上用风力发电设备关键部件环境耐久性评价 结构件</v>
          </cell>
          <cell r="D373" t="str">
            <v>NB/T 31137-2018</v>
          </cell>
          <cell r="E373" t="str">
            <v>是</v>
          </cell>
          <cell r="F373">
            <v>4</v>
          </cell>
          <cell r="G373">
            <v>5</v>
          </cell>
          <cell r="H373" t="str">
            <v>无</v>
          </cell>
          <cell r="I373">
            <v>5</v>
          </cell>
          <cell r="J373">
            <v>100</v>
          </cell>
          <cell r="K373" t="str">
            <v>深圳市计量质量检测研究院</v>
          </cell>
          <cell r="L373">
            <v>0</v>
          </cell>
          <cell r="M373">
            <v>0</v>
          </cell>
        </row>
        <row r="373">
          <cell r="O373">
            <v>0</v>
          </cell>
          <cell r="P373">
            <v>0</v>
          </cell>
        </row>
        <row r="373">
          <cell r="R373">
            <v>0</v>
          </cell>
          <cell r="S373">
            <v>0</v>
          </cell>
        </row>
        <row r="373">
          <cell r="U373">
            <v>0</v>
          </cell>
          <cell r="V373">
            <v>0</v>
          </cell>
        </row>
        <row r="373">
          <cell r="X373">
            <v>0</v>
          </cell>
          <cell r="Y373">
            <v>0</v>
          </cell>
        </row>
        <row r="373">
          <cell r="AA373">
            <v>0</v>
          </cell>
          <cell r="AB373">
            <v>0</v>
          </cell>
        </row>
        <row r="373">
          <cell r="AD373">
            <v>0</v>
          </cell>
          <cell r="AE373">
            <v>0</v>
          </cell>
        </row>
        <row r="374">
          <cell r="A374" t="str">
            <v>zxzj20191114000012</v>
          </cell>
          <cell r="B374" t="str">
            <v>深圳中航技术检测所有限公司</v>
          </cell>
          <cell r="C374" t="str">
            <v>压铸模 零件 第2部分：圆形镶块</v>
          </cell>
          <cell r="D374" t="str">
            <v>GB/T 4678.2—2017</v>
          </cell>
          <cell r="E374" t="str">
            <v>是</v>
          </cell>
          <cell r="F374">
            <v>19</v>
          </cell>
          <cell r="G374">
            <v>6</v>
          </cell>
          <cell r="H374" t="str">
            <v>无</v>
          </cell>
          <cell r="I374">
            <v>6</v>
          </cell>
          <cell r="J374">
            <v>100</v>
          </cell>
          <cell r="K374" t="str">
            <v>深圳中航技术检测所有限公司</v>
          </cell>
          <cell r="L374">
            <v>0</v>
          </cell>
          <cell r="M374">
            <v>0</v>
          </cell>
        </row>
        <row r="374">
          <cell r="O374">
            <v>0</v>
          </cell>
          <cell r="P374">
            <v>0</v>
          </cell>
        </row>
        <row r="374">
          <cell r="R374">
            <v>0</v>
          </cell>
          <cell r="S374">
            <v>0</v>
          </cell>
        </row>
        <row r="374">
          <cell r="U374">
            <v>0</v>
          </cell>
          <cell r="V374">
            <v>0</v>
          </cell>
        </row>
        <row r="374">
          <cell r="X374">
            <v>0</v>
          </cell>
          <cell r="Y374">
            <v>0</v>
          </cell>
        </row>
        <row r="374">
          <cell r="AA374">
            <v>0</v>
          </cell>
          <cell r="AB374">
            <v>0</v>
          </cell>
        </row>
        <row r="374">
          <cell r="AD374">
            <v>0</v>
          </cell>
          <cell r="AE374">
            <v>0</v>
          </cell>
        </row>
        <row r="375">
          <cell r="A375" t="str">
            <v>zxzj20191114000208</v>
          </cell>
          <cell r="B375" t="str">
            <v>深圳中雅机电实业有限公司</v>
          </cell>
          <cell r="C375" t="str">
            <v>声学 小型通风装置辐射的空气噪声和引起的结构振动的测量 第2部分：结构振动测量</v>
          </cell>
          <cell r="D375" t="str">
            <v>GB/T 21231.2-2018</v>
          </cell>
          <cell r="E375" t="str">
            <v>是</v>
          </cell>
          <cell r="F375">
            <v>2</v>
          </cell>
          <cell r="G375">
            <v>1</v>
          </cell>
          <cell r="H375" t="str">
            <v>无</v>
          </cell>
          <cell r="I375">
            <v>1</v>
          </cell>
          <cell r="J375">
            <v>100</v>
          </cell>
          <cell r="K375" t="str">
            <v>深圳中雅机电实业有限公司</v>
          </cell>
          <cell r="L375">
            <v>0</v>
          </cell>
          <cell r="M375">
            <v>0</v>
          </cell>
        </row>
        <row r="375">
          <cell r="O375">
            <v>0</v>
          </cell>
          <cell r="P375">
            <v>0</v>
          </cell>
        </row>
        <row r="375">
          <cell r="R375">
            <v>0</v>
          </cell>
          <cell r="S375">
            <v>0</v>
          </cell>
        </row>
        <row r="375">
          <cell r="U375">
            <v>0</v>
          </cell>
          <cell r="V375">
            <v>0</v>
          </cell>
        </row>
        <row r="375">
          <cell r="X375">
            <v>0</v>
          </cell>
          <cell r="Y375">
            <v>0</v>
          </cell>
        </row>
        <row r="375">
          <cell r="AA375">
            <v>0</v>
          </cell>
          <cell r="AB375">
            <v>0</v>
          </cell>
        </row>
        <row r="375">
          <cell r="AD375">
            <v>0</v>
          </cell>
          <cell r="AE375">
            <v>0</v>
          </cell>
        </row>
        <row r="376">
          <cell r="A376" t="str">
            <v>zxzj20191108000082</v>
          </cell>
          <cell r="B376" t="str">
            <v>深圳市标准技术研究院</v>
          </cell>
          <cell r="C376" t="str">
            <v>800/900MHz射频识别读/写设备规范</v>
          </cell>
          <cell r="D376" t="str">
            <v>GB/T 34996-2017</v>
          </cell>
          <cell r="E376" t="str">
            <v>否</v>
          </cell>
          <cell r="F376">
            <v>0</v>
          </cell>
          <cell r="G376">
            <v>4</v>
          </cell>
          <cell r="H376" t="str">
            <v>有</v>
          </cell>
          <cell r="I376">
            <v>4</v>
          </cell>
          <cell r="J376">
            <v>100</v>
          </cell>
          <cell r="K376" t="str">
            <v>深圳市标准技术研究院</v>
          </cell>
          <cell r="L376">
            <v>8</v>
          </cell>
          <cell r="M376">
            <v>0</v>
          </cell>
          <cell r="N376" t="str">
            <v>中兴通讯股份有限公司</v>
          </cell>
          <cell r="O376">
            <v>0</v>
          </cell>
          <cell r="P376">
            <v>0</v>
          </cell>
        </row>
        <row r="376">
          <cell r="R376">
            <v>0</v>
          </cell>
          <cell r="S376">
            <v>0</v>
          </cell>
        </row>
        <row r="376">
          <cell r="U376">
            <v>0</v>
          </cell>
          <cell r="V376">
            <v>0</v>
          </cell>
        </row>
        <row r="376">
          <cell r="X376">
            <v>0</v>
          </cell>
          <cell r="Y376">
            <v>0</v>
          </cell>
        </row>
        <row r="376">
          <cell r="AA376">
            <v>0</v>
          </cell>
          <cell r="AB376">
            <v>0</v>
          </cell>
        </row>
        <row r="376">
          <cell r="AD376">
            <v>0</v>
          </cell>
          <cell r="AE376">
            <v>0</v>
          </cell>
        </row>
        <row r="377">
          <cell r="A377" t="str">
            <v>zxzj20191115000131</v>
          </cell>
          <cell r="B377" t="str">
            <v>深圳市昌硕新纺材料有限公司</v>
          </cell>
          <cell r="C377" t="str">
            <v>纺织品 机织物交织阻力试验方法</v>
          </cell>
          <cell r="D377" t="str">
            <v>FZ∕T 01145-2018</v>
          </cell>
          <cell r="E377" t="str">
            <v>否</v>
          </cell>
          <cell r="F377">
            <v>0</v>
          </cell>
          <cell r="G377">
            <v>2</v>
          </cell>
          <cell r="H377" t="str">
            <v>无</v>
          </cell>
          <cell r="I377">
            <v>2</v>
          </cell>
          <cell r="J377">
            <v>100</v>
          </cell>
          <cell r="K377" t="str">
            <v>深圳市昌硕新纺材料有限公司</v>
          </cell>
          <cell r="L377">
            <v>0</v>
          </cell>
          <cell r="M377">
            <v>0</v>
          </cell>
        </row>
        <row r="377">
          <cell r="O377">
            <v>0</v>
          </cell>
          <cell r="P377">
            <v>0</v>
          </cell>
        </row>
        <row r="377">
          <cell r="R377">
            <v>0</v>
          </cell>
          <cell r="S377">
            <v>0</v>
          </cell>
        </row>
        <row r="377">
          <cell r="U377">
            <v>0</v>
          </cell>
          <cell r="V377">
            <v>0</v>
          </cell>
        </row>
        <row r="377">
          <cell r="X377">
            <v>0</v>
          </cell>
          <cell r="Y377">
            <v>0</v>
          </cell>
        </row>
        <row r="377">
          <cell r="AA377">
            <v>0</v>
          </cell>
          <cell r="AB377">
            <v>0</v>
          </cell>
        </row>
        <row r="377">
          <cell r="AD377">
            <v>0</v>
          </cell>
          <cell r="AE377">
            <v>0</v>
          </cell>
        </row>
        <row r="378">
          <cell r="A378" t="str">
            <v>zxzj20191113000144</v>
          </cell>
          <cell r="B378" t="str">
            <v>裕富宝厨具设备（深圳）有限公司</v>
          </cell>
          <cell r="C378" t="str">
            <v>商用燃气燃烧器具　</v>
          </cell>
          <cell r="D378" t="str">
            <v>GB 35848-2018　</v>
          </cell>
          <cell r="E378" t="str">
            <v>否</v>
          </cell>
          <cell r="F378">
            <v>0</v>
          </cell>
          <cell r="G378">
            <v>2</v>
          </cell>
          <cell r="H378" t="str">
            <v>无</v>
          </cell>
          <cell r="I378">
            <v>1</v>
          </cell>
          <cell r="J378">
            <v>100</v>
          </cell>
          <cell r="K378" t="str">
            <v>裕富宝厨具设备（深圳）有限公司</v>
          </cell>
          <cell r="L378">
            <v>0</v>
          </cell>
          <cell r="M378">
            <v>0</v>
          </cell>
        </row>
        <row r="378">
          <cell r="O378">
            <v>0</v>
          </cell>
          <cell r="P378">
            <v>0</v>
          </cell>
        </row>
        <row r="378">
          <cell r="R378">
            <v>0</v>
          </cell>
          <cell r="S378">
            <v>0</v>
          </cell>
        </row>
        <row r="378">
          <cell r="U378">
            <v>0</v>
          </cell>
          <cell r="V378">
            <v>0</v>
          </cell>
        </row>
        <row r="378">
          <cell r="X378">
            <v>0</v>
          </cell>
          <cell r="Y378">
            <v>0</v>
          </cell>
        </row>
        <row r="378">
          <cell r="AA378">
            <v>0</v>
          </cell>
          <cell r="AB378">
            <v>0</v>
          </cell>
        </row>
        <row r="378">
          <cell r="AD378">
            <v>0</v>
          </cell>
          <cell r="AE378">
            <v>0</v>
          </cell>
        </row>
        <row r="379">
          <cell r="A379" t="str">
            <v>zxzj20191113000151</v>
          </cell>
          <cell r="B379" t="str">
            <v>深圳市计量质量检测研究院</v>
          </cell>
          <cell r="C379" t="str">
            <v>聚合物材料中3,3'-二氯-4,4'-二氨基二苯基甲烷的测定 气相色谱-质谱法</v>
          </cell>
          <cell r="D379" t="str">
            <v>GB/T 37101-2018</v>
          </cell>
          <cell r="E379" t="str">
            <v>否</v>
          </cell>
          <cell r="F379">
            <v>0</v>
          </cell>
          <cell r="G379">
            <v>1</v>
          </cell>
          <cell r="H379" t="str">
            <v>有</v>
          </cell>
          <cell r="I379">
            <v>1</v>
          </cell>
          <cell r="J379">
            <v>90</v>
          </cell>
          <cell r="K379" t="str">
            <v>深圳市计量质量检测研究院</v>
          </cell>
          <cell r="L379">
            <v>6</v>
          </cell>
          <cell r="M379">
            <v>10</v>
          </cell>
          <cell r="N379" t="str">
            <v>深圳市八六三新材料技术有限责任公司</v>
          </cell>
          <cell r="O379">
            <v>0</v>
          </cell>
          <cell r="P379">
            <v>0</v>
          </cell>
        </row>
        <row r="379">
          <cell r="R379">
            <v>0</v>
          </cell>
          <cell r="S379">
            <v>0</v>
          </cell>
        </row>
        <row r="379">
          <cell r="U379">
            <v>0</v>
          </cell>
          <cell r="V379">
            <v>0</v>
          </cell>
        </row>
        <row r="379">
          <cell r="X379">
            <v>0</v>
          </cell>
          <cell r="Y379">
            <v>0</v>
          </cell>
        </row>
        <row r="379">
          <cell r="AA379">
            <v>0</v>
          </cell>
          <cell r="AB379">
            <v>0</v>
          </cell>
        </row>
        <row r="379">
          <cell r="AD379">
            <v>0</v>
          </cell>
          <cell r="AE379">
            <v>0</v>
          </cell>
        </row>
        <row r="380">
          <cell r="A380" t="str">
            <v>zxzj20191113000137</v>
          </cell>
          <cell r="B380" t="str">
            <v>深圳市德众科技有限公司</v>
          </cell>
          <cell r="C380" t="str">
            <v>用于电缆导引的铰链式和柔性的电缆管理系统</v>
          </cell>
          <cell r="D380" t="str">
            <v>GB/T 38127-2019</v>
          </cell>
          <cell r="E380" t="str">
            <v>否</v>
          </cell>
          <cell r="F380">
            <v>0</v>
          </cell>
          <cell r="G380">
            <v>5</v>
          </cell>
          <cell r="H380" t="str">
            <v>无</v>
          </cell>
          <cell r="I380">
            <v>5</v>
          </cell>
          <cell r="J380">
            <v>100</v>
          </cell>
          <cell r="K380" t="str">
            <v>深圳市德众科技有限公司</v>
          </cell>
          <cell r="L380">
            <v>0</v>
          </cell>
          <cell r="M380">
            <v>0</v>
          </cell>
        </row>
        <row r="380">
          <cell r="O380">
            <v>0</v>
          </cell>
          <cell r="P380">
            <v>0</v>
          </cell>
        </row>
        <row r="380">
          <cell r="R380">
            <v>0</v>
          </cell>
          <cell r="S380">
            <v>0</v>
          </cell>
        </row>
        <row r="380">
          <cell r="U380">
            <v>0</v>
          </cell>
          <cell r="V380">
            <v>0</v>
          </cell>
        </row>
        <row r="380">
          <cell r="X380">
            <v>0</v>
          </cell>
          <cell r="Y380">
            <v>0</v>
          </cell>
        </row>
        <row r="380">
          <cell r="AA380">
            <v>0</v>
          </cell>
          <cell r="AB380">
            <v>0</v>
          </cell>
        </row>
        <row r="380">
          <cell r="AD380">
            <v>0</v>
          </cell>
          <cell r="AE380">
            <v>0</v>
          </cell>
        </row>
        <row r="381">
          <cell r="A381" t="str">
            <v>zxzj20191115000191</v>
          </cell>
          <cell r="B381" t="str">
            <v>深圳市检验检疫科学研究院</v>
          </cell>
          <cell r="C381" t="str">
            <v>木材及木制品中氮丙啶的测定气相色谱法</v>
          </cell>
          <cell r="D381" t="str">
            <v>SN/T 4691-2016</v>
          </cell>
          <cell r="E381" t="str">
            <v>否</v>
          </cell>
          <cell r="F381">
            <v>0</v>
          </cell>
          <cell r="G381">
            <v>1</v>
          </cell>
          <cell r="H381" t="str">
            <v>无</v>
          </cell>
          <cell r="I381">
            <v>1</v>
          </cell>
          <cell r="J381">
            <v>100</v>
          </cell>
          <cell r="K381" t="str">
            <v>深圳市检验检疫科学研究院</v>
          </cell>
          <cell r="L381">
            <v>0</v>
          </cell>
          <cell r="M381">
            <v>0</v>
          </cell>
        </row>
        <row r="381">
          <cell r="O381">
            <v>0</v>
          </cell>
          <cell r="P381">
            <v>0</v>
          </cell>
        </row>
        <row r="381">
          <cell r="R381">
            <v>0</v>
          </cell>
          <cell r="S381">
            <v>0</v>
          </cell>
        </row>
        <row r="381">
          <cell r="U381">
            <v>0</v>
          </cell>
          <cell r="V381">
            <v>0</v>
          </cell>
        </row>
        <row r="381">
          <cell r="X381">
            <v>0</v>
          </cell>
          <cell r="Y381">
            <v>0</v>
          </cell>
        </row>
        <row r="381">
          <cell r="AA381">
            <v>0</v>
          </cell>
          <cell r="AB381">
            <v>0</v>
          </cell>
        </row>
        <row r="381">
          <cell r="AD381">
            <v>0</v>
          </cell>
          <cell r="AE381">
            <v>0</v>
          </cell>
        </row>
        <row r="382">
          <cell r="A382" t="str">
            <v>zxzj20191115000009</v>
          </cell>
          <cell r="B382" t="str">
            <v>深圳市计量质量检测研究院</v>
          </cell>
          <cell r="C382" t="str">
            <v>自行车骑行服</v>
          </cell>
          <cell r="D382" t="str">
            <v>FZ/T 74006-2017</v>
          </cell>
          <cell r="E382" t="str">
            <v>否</v>
          </cell>
          <cell r="F382">
            <v>0</v>
          </cell>
          <cell r="G382">
            <v>1</v>
          </cell>
          <cell r="H382" t="str">
            <v>有</v>
          </cell>
          <cell r="I382">
            <v>1</v>
          </cell>
          <cell r="J382">
            <v>70</v>
          </cell>
          <cell r="K382" t="str">
            <v>深圳市计量质量检测研究院</v>
          </cell>
          <cell r="L382">
            <v>5</v>
          </cell>
          <cell r="M382">
            <v>30</v>
          </cell>
          <cell r="N382" t="str">
            <v>深圳市路歌体育用品有限公司</v>
          </cell>
          <cell r="O382">
            <v>0</v>
          </cell>
          <cell r="P382">
            <v>0</v>
          </cell>
        </row>
        <row r="382">
          <cell r="R382">
            <v>0</v>
          </cell>
          <cell r="S382">
            <v>0</v>
          </cell>
        </row>
        <row r="382">
          <cell r="U382">
            <v>0</v>
          </cell>
          <cell r="V382">
            <v>0</v>
          </cell>
        </row>
        <row r="382">
          <cell r="X382">
            <v>0</v>
          </cell>
          <cell r="Y382">
            <v>0</v>
          </cell>
        </row>
        <row r="382">
          <cell r="AA382">
            <v>0</v>
          </cell>
          <cell r="AB382">
            <v>0</v>
          </cell>
        </row>
        <row r="382">
          <cell r="AD382">
            <v>0</v>
          </cell>
          <cell r="AE382">
            <v>0</v>
          </cell>
        </row>
        <row r="383">
          <cell r="A383" t="str">
            <v>zxzj20191116000154</v>
          </cell>
          <cell r="B383" t="str">
            <v>深圳市联创三金电器有限公司</v>
          </cell>
          <cell r="C383" t="str">
            <v>家用和类似用途面试加工机</v>
          </cell>
          <cell r="D383" t="str">
            <v>QB/T 5265-2018</v>
          </cell>
          <cell r="E383" t="str">
            <v>否</v>
          </cell>
          <cell r="F383">
            <v>0</v>
          </cell>
          <cell r="G383">
            <v>2</v>
          </cell>
          <cell r="H383" t="str">
            <v>无</v>
          </cell>
          <cell r="I383">
            <v>2</v>
          </cell>
          <cell r="J383">
            <v>100</v>
          </cell>
          <cell r="K383" t="str">
            <v>深圳市联创三金电器有限公司</v>
          </cell>
          <cell r="L383">
            <v>0</v>
          </cell>
          <cell r="M383">
            <v>0</v>
          </cell>
        </row>
        <row r="383">
          <cell r="O383">
            <v>0</v>
          </cell>
          <cell r="P383">
            <v>0</v>
          </cell>
        </row>
        <row r="383">
          <cell r="R383">
            <v>0</v>
          </cell>
          <cell r="S383">
            <v>0</v>
          </cell>
        </row>
        <row r="383">
          <cell r="U383">
            <v>0</v>
          </cell>
          <cell r="V383">
            <v>0</v>
          </cell>
        </row>
        <row r="383">
          <cell r="X383">
            <v>0</v>
          </cell>
          <cell r="Y383">
            <v>0</v>
          </cell>
        </row>
        <row r="383">
          <cell r="AA383">
            <v>0</v>
          </cell>
          <cell r="AB383">
            <v>0</v>
          </cell>
        </row>
        <row r="383">
          <cell r="AD383">
            <v>0</v>
          </cell>
          <cell r="AE383">
            <v>0</v>
          </cell>
        </row>
        <row r="384">
          <cell r="A384" t="str">
            <v>zxzj20191116000085</v>
          </cell>
          <cell r="B384" t="str">
            <v>深圳奥特迅电力设备股份有限公司</v>
          </cell>
          <cell r="C384" t="str">
            <v>电动汽车交流充电桩技术条件</v>
          </cell>
          <cell r="D384" t="str">
            <v>NB/T 33002-2018</v>
          </cell>
          <cell r="E384" t="str">
            <v>否</v>
          </cell>
          <cell r="F384">
            <v>0</v>
          </cell>
          <cell r="G384">
            <v>1</v>
          </cell>
          <cell r="H384" t="str">
            <v>无</v>
          </cell>
          <cell r="I384">
            <v>1</v>
          </cell>
          <cell r="J384">
            <v>100</v>
          </cell>
          <cell r="K384" t="str">
            <v>深圳奥特迅电力设备股份有限公司</v>
          </cell>
          <cell r="L384">
            <v>0</v>
          </cell>
          <cell r="M384">
            <v>0</v>
          </cell>
        </row>
        <row r="384">
          <cell r="O384">
            <v>0</v>
          </cell>
          <cell r="P384">
            <v>0</v>
          </cell>
        </row>
        <row r="384">
          <cell r="R384">
            <v>0</v>
          </cell>
          <cell r="S384">
            <v>0</v>
          </cell>
        </row>
        <row r="384">
          <cell r="U384">
            <v>0</v>
          </cell>
          <cell r="V384">
            <v>0</v>
          </cell>
        </row>
        <row r="384">
          <cell r="X384">
            <v>0</v>
          </cell>
          <cell r="Y384">
            <v>0</v>
          </cell>
        </row>
        <row r="384">
          <cell r="AA384">
            <v>0</v>
          </cell>
          <cell r="AB384">
            <v>0</v>
          </cell>
        </row>
        <row r="384">
          <cell r="AD384">
            <v>0</v>
          </cell>
          <cell r="AE384">
            <v>0</v>
          </cell>
        </row>
        <row r="385">
          <cell r="A385" t="str">
            <v>zxzj20191115000351</v>
          </cell>
          <cell r="B385" t="str">
            <v>深圳麦格米特电气股份有限公司</v>
          </cell>
          <cell r="C385" t="str">
            <v>卫生洁具 智能坐便器</v>
          </cell>
          <cell r="D385" t="str">
            <v>GB/T 34549-2017</v>
          </cell>
          <cell r="E385" t="str">
            <v>否</v>
          </cell>
          <cell r="F385">
            <v>0</v>
          </cell>
          <cell r="G385">
            <v>5</v>
          </cell>
          <cell r="H385" t="str">
            <v>无</v>
          </cell>
          <cell r="I385">
            <v>5</v>
          </cell>
          <cell r="J385">
            <v>100</v>
          </cell>
          <cell r="K385" t="str">
            <v>深圳麦格米特电气股份有限公司</v>
          </cell>
          <cell r="L385">
            <v>0</v>
          </cell>
          <cell r="M385">
            <v>0</v>
          </cell>
        </row>
        <row r="385">
          <cell r="O385">
            <v>0</v>
          </cell>
          <cell r="P385">
            <v>0</v>
          </cell>
        </row>
        <row r="385">
          <cell r="R385">
            <v>0</v>
          </cell>
          <cell r="S385">
            <v>0</v>
          </cell>
        </row>
        <row r="385">
          <cell r="U385">
            <v>0</v>
          </cell>
          <cell r="V385">
            <v>0</v>
          </cell>
        </row>
        <row r="385">
          <cell r="X385">
            <v>0</v>
          </cell>
          <cell r="Y385">
            <v>0</v>
          </cell>
        </row>
        <row r="385">
          <cell r="AA385">
            <v>0</v>
          </cell>
          <cell r="AB385">
            <v>0</v>
          </cell>
        </row>
        <row r="385">
          <cell r="AD385">
            <v>0</v>
          </cell>
          <cell r="AE385">
            <v>0</v>
          </cell>
        </row>
        <row r="386">
          <cell r="A386" t="str">
            <v>zxzj20191115000085</v>
          </cell>
          <cell r="B386" t="str">
            <v>深圳市细胞治疗技术协会</v>
          </cell>
          <cell r="C386" t="str">
            <v>临床研究用 人脂肪组织来源间充质干细胞制剂规范</v>
          </cell>
          <cell r="D386" t="str">
            <v>SZTT/SSCT 001-2018</v>
          </cell>
          <cell r="E386" t="str">
            <v>否</v>
          </cell>
          <cell r="F386">
            <v>0</v>
          </cell>
          <cell r="G386">
            <v>4</v>
          </cell>
          <cell r="H386" t="str">
            <v>有</v>
          </cell>
          <cell r="I386">
            <v>4</v>
          </cell>
          <cell r="J386">
            <v>100</v>
          </cell>
          <cell r="K386" t="str">
            <v>深圳市细胞治疗技术协会</v>
          </cell>
          <cell r="L386">
            <v>1</v>
          </cell>
          <cell r="M386">
            <v>0</v>
          </cell>
          <cell r="N386" t="str">
            <v>深圳市罗湖区人民医院</v>
          </cell>
          <cell r="O386">
            <v>2</v>
          </cell>
          <cell r="P386">
            <v>0</v>
          </cell>
          <cell r="Q386" t="str">
            <v>深圳市标准技术研究院</v>
          </cell>
          <cell r="R386">
            <v>3</v>
          </cell>
          <cell r="S386">
            <v>0</v>
          </cell>
          <cell r="T386" t="str">
            <v>深圳市茵冠生物科技有限公司</v>
          </cell>
          <cell r="U386">
            <v>5</v>
          </cell>
          <cell r="V386">
            <v>0</v>
          </cell>
          <cell r="W386" t="str">
            <v>深圳市技术资料开发供应站</v>
          </cell>
          <cell r="X386">
            <v>0</v>
          </cell>
          <cell r="Y386">
            <v>0</v>
          </cell>
        </row>
        <row r="386">
          <cell r="AA386">
            <v>0</v>
          </cell>
          <cell r="AB386">
            <v>0</v>
          </cell>
        </row>
        <row r="386">
          <cell r="AD386">
            <v>0</v>
          </cell>
          <cell r="AE386">
            <v>0</v>
          </cell>
        </row>
        <row r="387">
          <cell r="A387" t="str">
            <v>zxzj20191113000186</v>
          </cell>
          <cell r="B387" t="str">
            <v>深圳市腾讯计算机系统有限公司</v>
          </cell>
          <cell r="C387" t="str">
            <v>5G系统架构规范</v>
          </cell>
          <cell r="D387" t="str">
            <v>TS 23.501</v>
          </cell>
          <cell r="E387" t="str">
            <v>否</v>
          </cell>
          <cell r="F387">
            <v>0</v>
          </cell>
          <cell r="G387">
            <v>4</v>
          </cell>
          <cell r="H387" t="str">
            <v>有</v>
          </cell>
          <cell r="I387">
            <v>1</v>
          </cell>
          <cell r="J387">
            <v>0</v>
          </cell>
          <cell r="K387" t="str">
            <v>华为技术有限公司</v>
          </cell>
          <cell r="L387">
            <v>2</v>
          </cell>
          <cell r="M387">
            <v>100</v>
          </cell>
          <cell r="N387" t="str">
            <v>深圳市腾讯计算机系统有限公司</v>
          </cell>
          <cell r="O387">
            <v>3</v>
          </cell>
          <cell r="P387">
            <v>0</v>
          </cell>
          <cell r="Q387" t="str">
            <v>中兴通讯股份有限公司</v>
          </cell>
          <cell r="R387">
            <v>0</v>
          </cell>
          <cell r="S387">
            <v>0</v>
          </cell>
        </row>
        <row r="387">
          <cell r="U387">
            <v>0</v>
          </cell>
          <cell r="V387">
            <v>0</v>
          </cell>
        </row>
        <row r="387">
          <cell r="X387">
            <v>0</v>
          </cell>
          <cell r="Y387">
            <v>0</v>
          </cell>
        </row>
        <row r="387">
          <cell r="AA387">
            <v>0</v>
          </cell>
          <cell r="AB387">
            <v>0</v>
          </cell>
        </row>
        <row r="387">
          <cell r="AD387">
            <v>0</v>
          </cell>
          <cell r="AE387">
            <v>0</v>
          </cell>
        </row>
        <row r="388">
          <cell r="A388" t="str">
            <v>zxzj20191114000199</v>
          </cell>
          <cell r="B388" t="str">
            <v>深圳赛西信息技术有限公司</v>
          </cell>
          <cell r="C388" t="str">
            <v>信息技术  生物特征识别  指纹识别设备通用规范</v>
          </cell>
          <cell r="D388" t="str">
            <v>GB/T 37742-2019</v>
          </cell>
          <cell r="E388" t="str">
            <v>否</v>
          </cell>
          <cell r="F388">
            <v>0</v>
          </cell>
          <cell r="G388">
            <v>2</v>
          </cell>
          <cell r="H388" t="str">
            <v>无</v>
          </cell>
          <cell r="I388">
            <v>2</v>
          </cell>
          <cell r="J388">
            <v>100</v>
          </cell>
          <cell r="K388" t="str">
            <v>深圳赛西信息技术有限公司</v>
          </cell>
          <cell r="L388">
            <v>0</v>
          </cell>
          <cell r="M388">
            <v>0</v>
          </cell>
        </row>
        <row r="388">
          <cell r="O388">
            <v>0</v>
          </cell>
          <cell r="P388">
            <v>0</v>
          </cell>
        </row>
        <row r="388">
          <cell r="R388">
            <v>0</v>
          </cell>
          <cell r="S388">
            <v>0</v>
          </cell>
        </row>
        <row r="388">
          <cell r="U388">
            <v>0</v>
          </cell>
          <cell r="V388">
            <v>0</v>
          </cell>
        </row>
        <row r="388">
          <cell r="X388">
            <v>0</v>
          </cell>
          <cell r="Y388">
            <v>0</v>
          </cell>
        </row>
        <row r="388">
          <cell r="AA388">
            <v>0</v>
          </cell>
          <cell r="AB388">
            <v>0</v>
          </cell>
        </row>
        <row r="388">
          <cell r="AD388">
            <v>0</v>
          </cell>
          <cell r="AE388">
            <v>0</v>
          </cell>
        </row>
        <row r="389">
          <cell r="A389" t="str">
            <v>zxzj20191113000003</v>
          </cell>
          <cell r="B389" t="str">
            <v>深圳市航天泰瑞捷电子有限公司</v>
          </cell>
          <cell r="C389" t="str">
            <v>交流电测量设备 特殊要求 第24部分：静止式基波频率无功电能表(0.5S级,1S级和1级)</v>
          </cell>
          <cell r="D389" t="str">
            <v>GB/T 17215.324-2017</v>
          </cell>
          <cell r="E389" t="str">
            <v>是</v>
          </cell>
          <cell r="F389">
            <v>10</v>
          </cell>
          <cell r="G389">
            <v>7</v>
          </cell>
          <cell r="H389" t="str">
            <v>有</v>
          </cell>
          <cell r="I389">
            <v>3</v>
          </cell>
          <cell r="J389">
            <v>68.18</v>
          </cell>
          <cell r="K389" t="str">
            <v>深圳市科陆电子科技股份有限公司</v>
          </cell>
          <cell r="L389">
            <v>7</v>
          </cell>
          <cell r="M389">
            <v>31.81</v>
          </cell>
          <cell r="N389" t="str">
            <v>深圳市航天泰瑞捷电子有限公司</v>
          </cell>
          <cell r="O389">
            <v>0</v>
          </cell>
          <cell r="P389">
            <v>0</v>
          </cell>
        </row>
        <row r="389">
          <cell r="R389">
            <v>0</v>
          </cell>
          <cell r="S389">
            <v>0</v>
          </cell>
        </row>
        <row r="389">
          <cell r="U389">
            <v>0</v>
          </cell>
          <cell r="V389">
            <v>0</v>
          </cell>
        </row>
        <row r="389">
          <cell r="X389">
            <v>0</v>
          </cell>
          <cell r="Y389">
            <v>0</v>
          </cell>
        </row>
        <row r="389">
          <cell r="AA389">
            <v>0</v>
          </cell>
          <cell r="AB389">
            <v>0</v>
          </cell>
        </row>
        <row r="389">
          <cell r="AD389">
            <v>0</v>
          </cell>
          <cell r="AE389">
            <v>0</v>
          </cell>
        </row>
        <row r="390">
          <cell r="A390" t="str">
            <v>zxzj20191115000301</v>
          </cell>
          <cell r="B390" t="str">
            <v>深圳市建筑科学研究院股份有限公司</v>
          </cell>
          <cell r="C390" t="str">
            <v>建材领域检测机构技术能力评价指南</v>
          </cell>
          <cell r="D390" t="str">
            <v>RB/T 144-2018</v>
          </cell>
          <cell r="E390" t="str">
            <v>否</v>
          </cell>
          <cell r="F390">
            <v>0</v>
          </cell>
          <cell r="G390">
            <v>7</v>
          </cell>
          <cell r="H390" t="str">
            <v>无</v>
          </cell>
          <cell r="I390">
            <v>7</v>
          </cell>
          <cell r="J390">
            <v>100</v>
          </cell>
          <cell r="K390" t="str">
            <v>深圳市建筑科学研究院股份有限公司</v>
          </cell>
          <cell r="L390">
            <v>0</v>
          </cell>
          <cell r="M390">
            <v>0</v>
          </cell>
        </row>
        <row r="390">
          <cell r="O390">
            <v>0</v>
          </cell>
          <cell r="P390">
            <v>0</v>
          </cell>
        </row>
        <row r="390">
          <cell r="R390">
            <v>0</v>
          </cell>
          <cell r="S390">
            <v>0</v>
          </cell>
        </row>
        <row r="390">
          <cell r="U390">
            <v>0</v>
          </cell>
          <cell r="V390">
            <v>0</v>
          </cell>
        </row>
        <row r="390">
          <cell r="X390">
            <v>0</v>
          </cell>
          <cell r="Y390">
            <v>0</v>
          </cell>
        </row>
        <row r="390">
          <cell r="AA390">
            <v>0</v>
          </cell>
          <cell r="AB390">
            <v>0</v>
          </cell>
        </row>
        <row r="390">
          <cell r="AD390">
            <v>0</v>
          </cell>
          <cell r="AE390">
            <v>0</v>
          </cell>
        </row>
        <row r="391">
          <cell r="A391" t="str">
            <v>zxzj20191115000316</v>
          </cell>
          <cell r="B391" t="str">
            <v>深圳市汉尔信电子科技有限公司</v>
          </cell>
          <cell r="C391" t="str">
            <v>无铅钎料</v>
          </cell>
          <cell r="D391" t="str">
            <v>GB/T 20422-2018</v>
          </cell>
          <cell r="E391" t="str">
            <v>否</v>
          </cell>
          <cell r="F391">
            <v>0</v>
          </cell>
          <cell r="G391">
            <v>3</v>
          </cell>
          <cell r="H391" t="str">
            <v>有</v>
          </cell>
          <cell r="I391">
            <v>3</v>
          </cell>
          <cell r="J391">
            <v>70</v>
          </cell>
          <cell r="K391" t="str">
            <v>深圳市汉尔信电子科技有限公司</v>
          </cell>
          <cell r="L391">
            <v>8</v>
          </cell>
          <cell r="M391">
            <v>30</v>
          </cell>
          <cell r="N391" t="str">
            <v>深圳市亿铖达工业有限公司</v>
          </cell>
          <cell r="O391">
            <v>0</v>
          </cell>
          <cell r="P391">
            <v>0</v>
          </cell>
        </row>
        <row r="391">
          <cell r="R391">
            <v>0</v>
          </cell>
          <cell r="S391">
            <v>0</v>
          </cell>
        </row>
        <row r="391">
          <cell r="U391">
            <v>0</v>
          </cell>
          <cell r="V391">
            <v>0</v>
          </cell>
        </row>
        <row r="391">
          <cell r="X391">
            <v>0</v>
          </cell>
          <cell r="Y391">
            <v>0</v>
          </cell>
        </row>
        <row r="391">
          <cell r="AA391">
            <v>0</v>
          </cell>
          <cell r="AB391">
            <v>0</v>
          </cell>
        </row>
        <row r="391">
          <cell r="AD391">
            <v>0</v>
          </cell>
          <cell r="AE391">
            <v>0</v>
          </cell>
        </row>
        <row r="392">
          <cell r="A392" t="str">
            <v>zxzj20191112000032</v>
          </cell>
          <cell r="B392" t="str">
            <v>深圳光启尖端技术有限责任公司</v>
          </cell>
          <cell r="C392" t="str">
            <v>机载吸波超材料通用规范</v>
          </cell>
          <cell r="D392" t="str">
            <v>GB/T 37766-2019</v>
          </cell>
          <cell r="E392" t="str">
            <v>否</v>
          </cell>
          <cell r="F392">
            <v>0</v>
          </cell>
          <cell r="G392">
            <v>1</v>
          </cell>
          <cell r="H392" t="str">
            <v>有</v>
          </cell>
          <cell r="I392">
            <v>1</v>
          </cell>
          <cell r="J392">
            <v>100</v>
          </cell>
          <cell r="K392" t="str">
            <v>深圳光启尖端技术有限责任公司</v>
          </cell>
          <cell r="L392">
            <v>3</v>
          </cell>
          <cell r="M392">
            <v>0</v>
          </cell>
          <cell r="N392" t="str">
            <v>深圳光启高等理工研究院</v>
          </cell>
          <cell r="O392">
            <v>4</v>
          </cell>
          <cell r="P392">
            <v>0</v>
          </cell>
          <cell r="Q392" t="str">
            <v>深圳光启超材料技术有限公司</v>
          </cell>
          <cell r="R392">
            <v>0</v>
          </cell>
          <cell r="S392">
            <v>0</v>
          </cell>
        </row>
        <row r="392">
          <cell r="U392">
            <v>0</v>
          </cell>
          <cell r="V392">
            <v>0</v>
          </cell>
        </row>
        <row r="392">
          <cell r="X392">
            <v>0</v>
          </cell>
          <cell r="Y392">
            <v>0</v>
          </cell>
        </row>
        <row r="392">
          <cell r="AA392">
            <v>0</v>
          </cell>
          <cell r="AB392">
            <v>0</v>
          </cell>
        </row>
        <row r="392">
          <cell r="AD392">
            <v>0</v>
          </cell>
          <cell r="AE392">
            <v>0</v>
          </cell>
        </row>
        <row r="393">
          <cell r="A393" t="str">
            <v>zxzj20191114000109</v>
          </cell>
          <cell r="B393" t="str">
            <v>中兴通讯股份有限公司</v>
          </cell>
          <cell r="C393" t="str">
            <v>组播迁移技术要求 基于DHCP的IPv6组播迁移</v>
          </cell>
          <cell r="D393" t="str">
            <v>YD/T 3310-2017</v>
          </cell>
          <cell r="E393" t="str">
            <v>否</v>
          </cell>
          <cell r="F393">
            <v>0</v>
          </cell>
          <cell r="G393">
            <v>1</v>
          </cell>
          <cell r="H393" t="str">
            <v>无</v>
          </cell>
          <cell r="I393">
            <v>1</v>
          </cell>
          <cell r="J393">
            <v>100</v>
          </cell>
          <cell r="K393" t="str">
            <v>中兴通讯股份有限公司</v>
          </cell>
          <cell r="L393">
            <v>0</v>
          </cell>
          <cell r="M393">
            <v>0</v>
          </cell>
        </row>
        <row r="393">
          <cell r="O393">
            <v>0</v>
          </cell>
          <cell r="P393">
            <v>0</v>
          </cell>
        </row>
        <row r="393">
          <cell r="R393">
            <v>0</v>
          </cell>
          <cell r="S393">
            <v>0</v>
          </cell>
        </row>
        <row r="393">
          <cell r="U393">
            <v>0</v>
          </cell>
          <cell r="V393">
            <v>0</v>
          </cell>
        </row>
        <row r="393">
          <cell r="X393">
            <v>0</v>
          </cell>
          <cell r="Y393">
            <v>0</v>
          </cell>
        </row>
        <row r="393">
          <cell r="AA393">
            <v>0</v>
          </cell>
          <cell r="AB393">
            <v>0</v>
          </cell>
        </row>
        <row r="393">
          <cell r="AD393">
            <v>0</v>
          </cell>
          <cell r="AE393">
            <v>0</v>
          </cell>
        </row>
        <row r="394">
          <cell r="A394" t="str">
            <v>zxzj20191113000091</v>
          </cell>
          <cell r="B394" t="str">
            <v>深圳市全球通检测服务有限公司</v>
          </cell>
          <cell r="C394" t="str">
            <v>系统与软件工程 系统与软件质量要求和评价（SQuaRE) 第41部分：开发方、需方和独立评价方评价指南</v>
          </cell>
          <cell r="D394" t="str">
            <v>GB/T 25000.41-2018</v>
          </cell>
          <cell r="E394" t="str">
            <v>是</v>
          </cell>
          <cell r="F394">
            <v>21</v>
          </cell>
          <cell r="G394">
            <v>5</v>
          </cell>
          <cell r="H394" t="str">
            <v>无</v>
          </cell>
          <cell r="I394">
            <v>5</v>
          </cell>
          <cell r="J394">
            <v>100</v>
          </cell>
          <cell r="K394" t="str">
            <v>深圳市全球通检测服务有限公司</v>
          </cell>
          <cell r="L394">
            <v>0</v>
          </cell>
          <cell r="M394">
            <v>0</v>
          </cell>
        </row>
        <row r="394">
          <cell r="O394">
            <v>0</v>
          </cell>
          <cell r="P394">
            <v>0</v>
          </cell>
        </row>
        <row r="394">
          <cell r="R394">
            <v>0</v>
          </cell>
          <cell r="S394">
            <v>0</v>
          </cell>
        </row>
        <row r="394">
          <cell r="U394">
            <v>0</v>
          </cell>
          <cell r="V394">
            <v>0</v>
          </cell>
        </row>
        <row r="394">
          <cell r="X394">
            <v>0</v>
          </cell>
          <cell r="Y394">
            <v>0</v>
          </cell>
        </row>
        <row r="394">
          <cell r="AA394">
            <v>0</v>
          </cell>
          <cell r="AB394">
            <v>0</v>
          </cell>
        </row>
        <row r="394">
          <cell r="AD394">
            <v>0</v>
          </cell>
          <cell r="AE394">
            <v>0</v>
          </cell>
        </row>
        <row r="395">
          <cell r="A395" t="str">
            <v>zxzj20191116000142</v>
          </cell>
          <cell r="B395" t="str">
            <v>深圳准诺检测有限公司</v>
          </cell>
          <cell r="C395" t="str">
            <v>工业循环冷却水和锅炉用水中氯离子的测定</v>
          </cell>
          <cell r="D395" t="str">
            <v>GB/T 15453-2018</v>
          </cell>
          <cell r="E395" t="str">
            <v>否</v>
          </cell>
          <cell r="F395">
            <v>0</v>
          </cell>
          <cell r="G395">
            <v>5</v>
          </cell>
          <cell r="H395" t="str">
            <v>无</v>
          </cell>
          <cell r="I395">
            <v>5</v>
          </cell>
          <cell r="J395">
            <v>100</v>
          </cell>
          <cell r="K395" t="str">
            <v>深圳准诺检测有限公司</v>
          </cell>
          <cell r="L395">
            <v>0</v>
          </cell>
          <cell r="M395">
            <v>0</v>
          </cell>
        </row>
        <row r="395">
          <cell r="O395">
            <v>0</v>
          </cell>
          <cell r="P395">
            <v>0</v>
          </cell>
        </row>
        <row r="395">
          <cell r="R395">
            <v>0</v>
          </cell>
          <cell r="S395">
            <v>0</v>
          </cell>
        </row>
        <row r="395">
          <cell r="U395">
            <v>0</v>
          </cell>
          <cell r="V395">
            <v>0</v>
          </cell>
        </row>
        <row r="395">
          <cell r="X395">
            <v>0</v>
          </cell>
          <cell r="Y395">
            <v>0</v>
          </cell>
        </row>
        <row r="395">
          <cell r="AA395">
            <v>0</v>
          </cell>
          <cell r="AB395">
            <v>0</v>
          </cell>
        </row>
        <row r="395">
          <cell r="AD395">
            <v>0</v>
          </cell>
          <cell r="AE395">
            <v>0</v>
          </cell>
        </row>
        <row r="396">
          <cell r="A396" t="str">
            <v>zxzj20191114000080</v>
          </cell>
          <cell r="B396" t="str">
            <v>深圳市中金岭南有色金属股份有限公司</v>
          </cell>
          <cell r="C396" t="str">
            <v>高纯锌化学分析方法 第1部分：镁、铝、钴、铁、镍、铜、砷、银、镉、铟、锡、铅、铋量的测定 电感耦合等离子体质谱法</v>
          </cell>
          <cell r="D396" t="str">
            <v>YS/T 1288.1-2018</v>
          </cell>
          <cell r="E396" t="str">
            <v>是</v>
          </cell>
          <cell r="F396">
            <v>4</v>
          </cell>
          <cell r="G396">
            <v>5</v>
          </cell>
          <cell r="H396" t="str">
            <v>无</v>
          </cell>
          <cell r="I396">
            <v>5</v>
          </cell>
          <cell r="J396">
            <v>100</v>
          </cell>
          <cell r="K396" t="str">
            <v>深圳市中金岭南有色金属股份有限公司</v>
          </cell>
          <cell r="L396">
            <v>0</v>
          </cell>
          <cell r="M396">
            <v>0</v>
          </cell>
        </row>
        <row r="396">
          <cell r="O396">
            <v>0</v>
          </cell>
          <cell r="P396">
            <v>0</v>
          </cell>
        </row>
        <row r="396">
          <cell r="R396">
            <v>0</v>
          </cell>
          <cell r="S396">
            <v>0</v>
          </cell>
        </row>
        <row r="396">
          <cell r="U396">
            <v>0</v>
          </cell>
          <cell r="V396">
            <v>0</v>
          </cell>
        </row>
        <row r="396">
          <cell r="X396">
            <v>0</v>
          </cell>
          <cell r="Y396">
            <v>0</v>
          </cell>
        </row>
        <row r="396">
          <cell r="AA396">
            <v>0</v>
          </cell>
          <cell r="AB396">
            <v>0</v>
          </cell>
        </row>
        <row r="396">
          <cell r="AD396">
            <v>0</v>
          </cell>
          <cell r="AE396">
            <v>0</v>
          </cell>
        </row>
        <row r="397">
          <cell r="A397" t="str">
            <v>zxzj20191116000047</v>
          </cell>
          <cell r="B397" t="str">
            <v>深圳市裕同包装科技股份有限公司</v>
          </cell>
          <cell r="C397" t="str">
            <v>热带水果包装通用技术要求</v>
          </cell>
          <cell r="D397" t="str">
            <v>BB/T 0079-2018</v>
          </cell>
          <cell r="E397" t="str">
            <v>否</v>
          </cell>
          <cell r="F397">
            <v>0</v>
          </cell>
          <cell r="G397">
            <v>2</v>
          </cell>
          <cell r="H397" t="str">
            <v>有</v>
          </cell>
          <cell r="I397">
            <v>1</v>
          </cell>
          <cell r="J397">
            <v>0</v>
          </cell>
          <cell r="K397" t="str">
            <v>深圳职业技术学院</v>
          </cell>
          <cell r="L397">
            <v>2</v>
          </cell>
          <cell r="M397">
            <v>74</v>
          </cell>
          <cell r="N397" t="str">
            <v>深圳市裕同包装科技股份有限公司</v>
          </cell>
          <cell r="O397">
            <v>6</v>
          </cell>
          <cell r="P397">
            <v>0</v>
          </cell>
          <cell r="Q397" t="str">
            <v>深圳市南山区西丽果场</v>
          </cell>
          <cell r="R397">
            <v>7</v>
          </cell>
          <cell r="S397">
            <v>26</v>
          </cell>
          <cell r="T397" t="str">
            <v>深圳润和制罐有限公司</v>
          </cell>
          <cell r="U397">
            <v>0</v>
          </cell>
          <cell r="V397">
            <v>0</v>
          </cell>
        </row>
        <row r="397">
          <cell r="X397">
            <v>0</v>
          </cell>
          <cell r="Y397">
            <v>0</v>
          </cell>
        </row>
        <row r="397">
          <cell r="AA397">
            <v>0</v>
          </cell>
          <cell r="AB397">
            <v>0</v>
          </cell>
        </row>
        <row r="397">
          <cell r="AD397">
            <v>0</v>
          </cell>
          <cell r="AE397">
            <v>0</v>
          </cell>
        </row>
        <row r="398">
          <cell r="A398" t="str">
            <v>zxzj20191115000084</v>
          </cell>
          <cell r="B398" t="str">
            <v>深圳新飞通光电子技术有限公司</v>
          </cell>
          <cell r="C398" t="str">
            <v>100Gb/s及以上速率光收发组件 第1部分：4×25Gb/s CLR4</v>
          </cell>
          <cell r="D398" t="str">
            <v>YD/T 3356.1-2018</v>
          </cell>
          <cell r="E398" t="str">
            <v>是</v>
          </cell>
          <cell r="F398">
            <v>2</v>
          </cell>
          <cell r="G398">
            <v>4</v>
          </cell>
          <cell r="H398" t="str">
            <v>无</v>
          </cell>
          <cell r="I398">
            <v>4</v>
          </cell>
          <cell r="J398">
            <v>100</v>
          </cell>
          <cell r="K398" t="str">
            <v>深圳新飞通光电子技术有限公司</v>
          </cell>
          <cell r="L398">
            <v>0</v>
          </cell>
          <cell r="M398">
            <v>0</v>
          </cell>
        </row>
        <row r="398">
          <cell r="O398">
            <v>0</v>
          </cell>
          <cell r="P398">
            <v>0</v>
          </cell>
        </row>
        <row r="398">
          <cell r="R398">
            <v>0</v>
          </cell>
          <cell r="S398">
            <v>0</v>
          </cell>
        </row>
        <row r="398">
          <cell r="U398">
            <v>0</v>
          </cell>
          <cell r="V398">
            <v>0</v>
          </cell>
        </row>
        <row r="398">
          <cell r="X398">
            <v>0</v>
          </cell>
          <cell r="Y398">
            <v>0</v>
          </cell>
        </row>
        <row r="398">
          <cell r="AA398">
            <v>0</v>
          </cell>
          <cell r="AB398">
            <v>0</v>
          </cell>
        </row>
        <row r="398">
          <cell r="AD398">
            <v>0</v>
          </cell>
          <cell r="AE398">
            <v>0</v>
          </cell>
        </row>
        <row r="399">
          <cell r="A399" t="str">
            <v>zxzj20191114000223</v>
          </cell>
          <cell r="B399" t="str">
            <v>深圳市检验检疫科学研究院</v>
          </cell>
          <cell r="C399" t="str">
            <v>纺织专业物理检测方法标准的验证规则</v>
          </cell>
          <cell r="D399" t="str">
            <v>SN/T 4663-2016</v>
          </cell>
          <cell r="E399" t="str">
            <v>否</v>
          </cell>
          <cell r="F399">
            <v>0</v>
          </cell>
          <cell r="G399">
            <v>1</v>
          </cell>
          <cell r="H399" t="str">
            <v>无</v>
          </cell>
          <cell r="I399">
            <v>1</v>
          </cell>
          <cell r="J399">
            <v>100</v>
          </cell>
          <cell r="K399" t="str">
            <v>深圳市检验检疫科学研究院</v>
          </cell>
          <cell r="L399">
            <v>0</v>
          </cell>
          <cell r="M399">
            <v>0</v>
          </cell>
        </row>
        <row r="399">
          <cell r="O399">
            <v>0</v>
          </cell>
          <cell r="P399">
            <v>0</v>
          </cell>
        </row>
        <row r="399">
          <cell r="R399">
            <v>0</v>
          </cell>
          <cell r="S399">
            <v>0</v>
          </cell>
        </row>
        <row r="399">
          <cell r="U399">
            <v>0</v>
          </cell>
          <cell r="V399">
            <v>0</v>
          </cell>
        </row>
        <row r="399">
          <cell r="X399">
            <v>0</v>
          </cell>
          <cell r="Y399">
            <v>0</v>
          </cell>
        </row>
        <row r="399">
          <cell r="AA399">
            <v>0</v>
          </cell>
          <cell r="AB399">
            <v>0</v>
          </cell>
        </row>
        <row r="399">
          <cell r="AD399">
            <v>0</v>
          </cell>
          <cell r="AE399">
            <v>0</v>
          </cell>
        </row>
        <row r="400">
          <cell r="A400" t="str">
            <v>zxzj20191114000123</v>
          </cell>
          <cell r="B400" t="str">
            <v>深圳华因康基因科技有限公司</v>
          </cell>
          <cell r="C400" t="str">
            <v>T4 DNA连接酶 酶活及杂质检测方法</v>
          </cell>
          <cell r="D400" t="str">
            <v>GB/T 34776-2017</v>
          </cell>
          <cell r="E400" t="str">
            <v>否</v>
          </cell>
          <cell r="F400">
            <v>0</v>
          </cell>
          <cell r="G400">
            <v>2</v>
          </cell>
          <cell r="H400" t="str">
            <v>无</v>
          </cell>
          <cell r="I400">
            <v>2</v>
          </cell>
          <cell r="J400">
            <v>100</v>
          </cell>
          <cell r="K400" t="str">
            <v>深圳华因康基因科技有限公司</v>
          </cell>
          <cell r="L400">
            <v>0</v>
          </cell>
          <cell r="M400">
            <v>0</v>
          </cell>
        </row>
        <row r="400">
          <cell r="O400">
            <v>0</v>
          </cell>
          <cell r="P400">
            <v>0</v>
          </cell>
        </row>
        <row r="400">
          <cell r="R400">
            <v>0</v>
          </cell>
          <cell r="S400">
            <v>0</v>
          </cell>
        </row>
        <row r="400">
          <cell r="U400">
            <v>0</v>
          </cell>
          <cell r="V400">
            <v>0</v>
          </cell>
        </row>
        <row r="400">
          <cell r="X400">
            <v>0</v>
          </cell>
          <cell r="Y400">
            <v>0</v>
          </cell>
        </row>
        <row r="400">
          <cell r="AA400">
            <v>0</v>
          </cell>
          <cell r="AB400">
            <v>0</v>
          </cell>
        </row>
        <row r="400">
          <cell r="AD400">
            <v>0</v>
          </cell>
          <cell r="AE400">
            <v>0</v>
          </cell>
        </row>
        <row r="401">
          <cell r="A401" t="str">
            <v>zxzj20191115000255</v>
          </cell>
          <cell r="B401" t="str">
            <v>顺丰速运有限公司</v>
          </cell>
          <cell r="C401" t="str">
            <v>活体海产品冷链物流作业规范</v>
          </cell>
          <cell r="D401" t="str">
            <v>WB/T 1100-2018</v>
          </cell>
          <cell r="E401" t="str">
            <v>否</v>
          </cell>
          <cell r="F401">
            <v>0</v>
          </cell>
          <cell r="G401">
            <v>5</v>
          </cell>
          <cell r="H401" t="str">
            <v>无</v>
          </cell>
          <cell r="I401">
            <v>5</v>
          </cell>
          <cell r="J401">
            <v>100</v>
          </cell>
          <cell r="K401" t="str">
            <v>顺丰速运有限公司</v>
          </cell>
          <cell r="L401">
            <v>0</v>
          </cell>
          <cell r="M401">
            <v>0</v>
          </cell>
        </row>
        <row r="401">
          <cell r="O401">
            <v>0</v>
          </cell>
          <cell r="P401">
            <v>0</v>
          </cell>
        </row>
        <row r="401">
          <cell r="R401">
            <v>0</v>
          </cell>
          <cell r="S401">
            <v>0</v>
          </cell>
        </row>
        <row r="401">
          <cell r="U401">
            <v>0</v>
          </cell>
          <cell r="V401">
            <v>0</v>
          </cell>
        </row>
        <row r="401">
          <cell r="X401">
            <v>0</v>
          </cell>
          <cell r="Y401">
            <v>0</v>
          </cell>
        </row>
        <row r="401">
          <cell r="AA401">
            <v>0</v>
          </cell>
          <cell r="AB401">
            <v>0</v>
          </cell>
        </row>
        <row r="401">
          <cell r="AD401">
            <v>0</v>
          </cell>
          <cell r="AE401">
            <v>0</v>
          </cell>
        </row>
        <row r="402">
          <cell r="A402" t="str">
            <v>zxzj20191116000077</v>
          </cell>
          <cell r="B402" t="str">
            <v>深圳奥特迅电力设备股份有限公司</v>
          </cell>
          <cell r="C402" t="str">
            <v>电动汽车非车载传导式充电机技术条件</v>
          </cell>
          <cell r="D402" t="str">
            <v>NB/T 33001-2018</v>
          </cell>
          <cell r="E402" t="str">
            <v>否</v>
          </cell>
          <cell r="F402">
            <v>0</v>
          </cell>
          <cell r="G402">
            <v>4</v>
          </cell>
          <cell r="H402" t="str">
            <v>无</v>
          </cell>
          <cell r="I402">
            <v>4</v>
          </cell>
          <cell r="J402">
            <v>100</v>
          </cell>
          <cell r="K402" t="str">
            <v>深圳奥特迅电力设备股份有限公司</v>
          </cell>
          <cell r="L402">
            <v>0</v>
          </cell>
          <cell r="M402">
            <v>0</v>
          </cell>
        </row>
        <row r="402">
          <cell r="O402">
            <v>0</v>
          </cell>
          <cell r="P402">
            <v>0</v>
          </cell>
        </row>
        <row r="402">
          <cell r="R402">
            <v>0</v>
          </cell>
          <cell r="S402">
            <v>0</v>
          </cell>
        </row>
        <row r="402">
          <cell r="U402">
            <v>0</v>
          </cell>
          <cell r="V402">
            <v>0</v>
          </cell>
        </row>
        <row r="402">
          <cell r="X402">
            <v>0</v>
          </cell>
          <cell r="Y402">
            <v>0</v>
          </cell>
        </row>
        <row r="402">
          <cell r="AA402">
            <v>0</v>
          </cell>
          <cell r="AB402">
            <v>0</v>
          </cell>
        </row>
        <row r="402">
          <cell r="AD402">
            <v>0</v>
          </cell>
          <cell r="AE402">
            <v>0</v>
          </cell>
        </row>
        <row r="403">
          <cell r="A403" t="str">
            <v>zxzj20191116000156</v>
          </cell>
          <cell r="B403" t="str">
            <v>深圳创维-RGB电子有限公司</v>
          </cell>
          <cell r="C403" t="str">
            <v>裸眼立体电视图像质量测试方法</v>
          </cell>
          <cell r="D403" t="str">
            <v>SJ/T 11646-2016</v>
          </cell>
          <cell r="E403" t="str">
            <v>否</v>
          </cell>
          <cell r="F403">
            <v>0</v>
          </cell>
          <cell r="G403">
            <v>6</v>
          </cell>
          <cell r="H403" t="str">
            <v>有</v>
          </cell>
          <cell r="I403">
            <v>4</v>
          </cell>
          <cell r="J403">
            <v>41.66</v>
          </cell>
          <cell r="K403" t="str">
            <v>海思半导体有限公司</v>
          </cell>
          <cell r="L403">
            <v>6</v>
          </cell>
          <cell r="M403">
            <v>33.33</v>
          </cell>
          <cell r="N403" t="str">
            <v>深圳创维-RGB电子有限公司</v>
          </cell>
          <cell r="O403">
            <v>8</v>
          </cell>
          <cell r="P403">
            <v>25</v>
          </cell>
          <cell r="Q403" t="str">
            <v>深圳TCL新技术公司</v>
          </cell>
          <cell r="R403">
            <v>0</v>
          </cell>
          <cell r="S403">
            <v>0</v>
          </cell>
        </row>
        <row r="403">
          <cell r="U403">
            <v>0</v>
          </cell>
          <cell r="V403">
            <v>0</v>
          </cell>
        </row>
        <row r="403">
          <cell r="X403">
            <v>0</v>
          </cell>
          <cell r="Y403">
            <v>0</v>
          </cell>
        </row>
        <row r="403">
          <cell r="AA403">
            <v>0</v>
          </cell>
          <cell r="AB403">
            <v>0</v>
          </cell>
        </row>
        <row r="403">
          <cell r="AD403">
            <v>0</v>
          </cell>
          <cell r="AE403">
            <v>0</v>
          </cell>
        </row>
        <row r="404">
          <cell r="A404" t="str">
            <v>zxzj20191113000112</v>
          </cell>
          <cell r="B404" t="str">
            <v>深圳市分析测试协会</v>
          </cell>
          <cell r="C404" t="str">
            <v>灵芝孢子油中麦角甾醇的含量测定 高效液相色谱法</v>
          </cell>
          <cell r="D404" t="str">
            <v>SZTT/SZAT 0001-2017</v>
          </cell>
          <cell r="E404" t="str">
            <v>否</v>
          </cell>
          <cell r="F404">
            <v>0</v>
          </cell>
          <cell r="G404">
            <v>1</v>
          </cell>
          <cell r="H404" t="str">
            <v>无</v>
          </cell>
          <cell r="I404">
            <v>1</v>
          </cell>
          <cell r="J404">
            <v>100</v>
          </cell>
          <cell r="K404" t="str">
            <v>深圳市分析测试协会</v>
          </cell>
          <cell r="L404">
            <v>0</v>
          </cell>
          <cell r="M404">
            <v>0</v>
          </cell>
        </row>
        <row r="404">
          <cell r="O404">
            <v>0</v>
          </cell>
          <cell r="P404">
            <v>0</v>
          </cell>
        </row>
        <row r="404">
          <cell r="R404">
            <v>0</v>
          </cell>
          <cell r="S404">
            <v>0</v>
          </cell>
        </row>
        <row r="404">
          <cell r="U404">
            <v>0</v>
          </cell>
          <cell r="V404">
            <v>0</v>
          </cell>
        </row>
        <row r="404">
          <cell r="X404">
            <v>0</v>
          </cell>
          <cell r="Y404">
            <v>0</v>
          </cell>
        </row>
        <row r="404">
          <cell r="AA404">
            <v>0</v>
          </cell>
          <cell r="AB404">
            <v>0</v>
          </cell>
        </row>
        <row r="404">
          <cell r="AD404">
            <v>0</v>
          </cell>
          <cell r="AE404">
            <v>0</v>
          </cell>
        </row>
        <row r="405">
          <cell r="A405" t="str">
            <v>zxzj20191113000138</v>
          </cell>
          <cell r="B405" t="str">
            <v>深圳市航天泰瑞捷电子有限公司</v>
          </cell>
          <cell r="C405" t="str">
            <v>交流电测量设备 验收检验 第31部分：静止式有功电能表的特殊要求(0.2S级、0.5S级、1级和2级)</v>
          </cell>
          <cell r="D405" t="str">
            <v>GB/T 17215.831-2017</v>
          </cell>
          <cell r="E405" t="str">
            <v>是</v>
          </cell>
          <cell r="F405">
            <v>3</v>
          </cell>
          <cell r="G405">
            <v>2</v>
          </cell>
          <cell r="H405" t="str">
            <v>有</v>
          </cell>
          <cell r="I405">
            <v>2</v>
          </cell>
          <cell r="J405">
            <v>55.55</v>
          </cell>
          <cell r="K405" t="str">
            <v>深圳市航天泰瑞捷电子有限公司</v>
          </cell>
          <cell r="L405">
            <v>6</v>
          </cell>
          <cell r="M405">
            <v>44.44</v>
          </cell>
          <cell r="N405" t="str">
            <v>深圳市科陆电子科技股份有限公司</v>
          </cell>
          <cell r="O405">
            <v>0</v>
          </cell>
          <cell r="P405">
            <v>0</v>
          </cell>
        </row>
        <row r="405">
          <cell r="R405">
            <v>0</v>
          </cell>
          <cell r="S405">
            <v>0</v>
          </cell>
        </row>
        <row r="405">
          <cell r="U405">
            <v>0</v>
          </cell>
          <cell r="V405">
            <v>0</v>
          </cell>
        </row>
        <row r="405">
          <cell r="X405">
            <v>0</v>
          </cell>
          <cell r="Y405">
            <v>0</v>
          </cell>
        </row>
        <row r="405">
          <cell r="AA405">
            <v>0</v>
          </cell>
          <cell r="AB405">
            <v>0</v>
          </cell>
        </row>
        <row r="405">
          <cell r="AD405">
            <v>0</v>
          </cell>
          <cell r="AE405">
            <v>0</v>
          </cell>
        </row>
        <row r="406">
          <cell r="A406" t="str">
            <v>zxzj20191115000200</v>
          </cell>
          <cell r="B406" t="str">
            <v>深圳市印刷行业协会</v>
          </cell>
          <cell r="C406" t="str">
            <v>印刷技术术语 第9部分：书刊印刷术语</v>
          </cell>
          <cell r="D406" t="str">
            <v>GB/T 9851.9-2017</v>
          </cell>
          <cell r="E406" t="str">
            <v>是</v>
          </cell>
          <cell r="F406">
            <v>9</v>
          </cell>
          <cell r="G406">
            <v>1</v>
          </cell>
          <cell r="H406" t="str">
            <v>有</v>
          </cell>
          <cell r="I406">
            <v>1</v>
          </cell>
          <cell r="J406">
            <v>55</v>
          </cell>
          <cell r="K406" t="str">
            <v>深圳市印刷行业协会</v>
          </cell>
          <cell r="L406">
            <v>2</v>
          </cell>
          <cell r="M406">
            <v>0</v>
          </cell>
          <cell r="N406" t="str">
            <v>深圳职业技术学院</v>
          </cell>
          <cell r="O406">
            <v>4</v>
          </cell>
          <cell r="P406">
            <v>20</v>
          </cell>
          <cell r="Q406" t="str">
            <v>深圳市科彩印务有限公司</v>
          </cell>
          <cell r="R406">
            <v>5</v>
          </cell>
          <cell r="S406">
            <v>15</v>
          </cell>
          <cell r="T406" t="str">
            <v>深圳市绍永福印刷有限公司</v>
          </cell>
          <cell r="U406">
            <v>7</v>
          </cell>
          <cell r="V406">
            <v>10</v>
          </cell>
          <cell r="W406" t="str">
            <v>深圳市森广源实业发展有限公司</v>
          </cell>
          <cell r="X406">
            <v>0</v>
          </cell>
          <cell r="Y406">
            <v>0</v>
          </cell>
        </row>
        <row r="406">
          <cell r="AA406">
            <v>0</v>
          </cell>
          <cell r="AB406">
            <v>0</v>
          </cell>
        </row>
        <row r="406">
          <cell r="AD406">
            <v>0</v>
          </cell>
          <cell r="AE406">
            <v>0</v>
          </cell>
        </row>
        <row r="407">
          <cell r="A407" t="str">
            <v>zxzj20191115000325</v>
          </cell>
          <cell r="B407" t="str">
            <v>深圳市品牌建设促进中心</v>
          </cell>
          <cell r="C407" t="str">
            <v>品牌价值评价 自主创新企业</v>
          </cell>
          <cell r="D407" t="str">
            <v>GB/T 36679-2018</v>
          </cell>
          <cell r="E407" t="str">
            <v>否</v>
          </cell>
          <cell r="F407">
            <v>0</v>
          </cell>
          <cell r="G407">
            <v>1</v>
          </cell>
          <cell r="H407" t="str">
            <v>有</v>
          </cell>
          <cell r="I407">
            <v>1</v>
          </cell>
          <cell r="J407">
            <v>100</v>
          </cell>
          <cell r="K407" t="str">
            <v>深圳市品牌建设促进中心</v>
          </cell>
          <cell r="L407">
            <v>4</v>
          </cell>
          <cell r="M407">
            <v>0</v>
          </cell>
          <cell r="N407" t="str">
            <v>深圳市标准技术研究院</v>
          </cell>
          <cell r="O407">
            <v>0</v>
          </cell>
          <cell r="P407">
            <v>0</v>
          </cell>
        </row>
        <row r="407">
          <cell r="R407">
            <v>0</v>
          </cell>
          <cell r="S407">
            <v>0</v>
          </cell>
        </row>
        <row r="407">
          <cell r="U407">
            <v>0</v>
          </cell>
          <cell r="V407">
            <v>0</v>
          </cell>
        </row>
        <row r="407">
          <cell r="X407">
            <v>0</v>
          </cell>
          <cell r="Y407">
            <v>0</v>
          </cell>
        </row>
        <row r="407">
          <cell r="AA407">
            <v>0</v>
          </cell>
          <cell r="AB407">
            <v>0</v>
          </cell>
        </row>
        <row r="407">
          <cell r="AD407">
            <v>0</v>
          </cell>
          <cell r="AE407">
            <v>0</v>
          </cell>
        </row>
        <row r="408">
          <cell r="A408" t="str">
            <v>zxzj20191113000200</v>
          </cell>
          <cell r="B408" t="str">
            <v>深圳市众信电子商务交易保障促进中心</v>
          </cell>
          <cell r="C408" t="str">
            <v>电子商务企业信用评价准则</v>
          </cell>
          <cell r="D408" t="str">
            <v>SZDB/Z 344-2018</v>
          </cell>
          <cell r="E408" t="str">
            <v>否</v>
          </cell>
          <cell r="F408">
            <v>0</v>
          </cell>
          <cell r="G408">
            <v>1</v>
          </cell>
          <cell r="H408" t="str">
            <v>有</v>
          </cell>
          <cell r="I408">
            <v>1</v>
          </cell>
          <cell r="J408">
            <v>100</v>
          </cell>
          <cell r="K408" t="str">
            <v>深圳市众信电子商务交易保障促进中心</v>
          </cell>
          <cell r="L408">
            <v>2</v>
          </cell>
          <cell r="M408">
            <v>0</v>
          </cell>
          <cell r="N408" t="str">
            <v>深圳市标准技术研究院</v>
          </cell>
          <cell r="O408">
            <v>0</v>
          </cell>
          <cell r="P408">
            <v>0</v>
          </cell>
        </row>
        <row r="408">
          <cell r="R408">
            <v>0</v>
          </cell>
          <cell r="S408">
            <v>0</v>
          </cell>
        </row>
        <row r="408">
          <cell r="U408">
            <v>0</v>
          </cell>
          <cell r="V408">
            <v>0</v>
          </cell>
        </row>
        <row r="408">
          <cell r="X408">
            <v>0</v>
          </cell>
          <cell r="Y408">
            <v>0</v>
          </cell>
        </row>
        <row r="408">
          <cell r="AA408">
            <v>0</v>
          </cell>
          <cell r="AB408">
            <v>0</v>
          </cell>
        </row>
        <row r="408">
          <cell r="AD408">
            <v>0</v>
          </cell>
          <cell r="AE408">
            <v>0</v>
          </cell>
        </row>
        <row r="409">
          <cell r="A409" t="str">
            <v>zxzj20191116000124</v>
          </cell>
          <cell r="B409" t="str">
            <v>深圳市注成科技股份有限公司</v>
          </cell>
          <cell r="C409" t="str">
            <v>硬质合金化学分析方法 第4部分：钛量的测定过氧化氢分光光度法</v>
          </cell>
          <cell r="D409" t="str">
            <v>GB/T 5124.4-2017</v>
          </cell>
          <cell r="E409" t="str">
            <v>是</v>
          </cell>
          <cell r="F409">
            <v>4</v>
          </cell>
          <cell r="G409">
            <v>2</v>
          </cell>
          <cell r="H409" t="str">
            <v>无</v>
          </cell>
          <cell r="I409">
            <v>2</v>
          </cell>
          <cell r="J409">
            <v>100</v>
          </cell>
          <cell r="K409" t="str">
            <v>深圳市注成科技股份有限公司</v>
          </cell>
          <cell r="L409">
            <v>0</v>
          </cell>
          <cell r="M409">
            <v>0</v>
          </cell>
        </row>
        <row r="409">
          <cell r="O409">
            <v>0</v>
          </cell>
          <cell r="P409">
            <v>0</v>
          </cell>
        </row>
        <row r="409">
          <cell r="R409">
            <v>0</v>
          </cell>
          <cell r="S409">
            <v>0</v>
          </cell>
        </row>
        <row r="409">
          <cell r="U409">
            <v>0</v>
          </cell>
          <cell r="V409">
            <v>0</v>
          </cell>
        </row>
        <row r="409">
          <cell r="X409">
            <v>0</v>
          </cell>
          <cell r="Y409">
            <v>0</v>
          </cell>
        </row>
        <row r="409">
          <cell r="AA409">
            <v>0</v>
          </cell>
          <cell r="AB409">
            <v>0</v>
          </cell>
        </row>
        <row r="409">
          <cell r="AD409">
            <v>0</v>
          </cell>
          <cell r="AE409">
            <v>0</v>
          </cell>
        </row>
        <row r="410">
          <cell r="A410" t="str">
            <v>zxzj20191115000208</v>
          </cell>
          <cell r="B410" t="str">
            <v>深圳市科泰新能源车用空调技术有限公司</v>
          </cell>
          <cell r="C410" t="str">
            <v>汽车用电驱动空调器</v>
          </cell>
          <cell r="D410" t="str">
            <v>GB/T 37123-2018</v>
          </cell>
          <cell r="E410" t="str">
            <v>否</v>
          </cell>
          <cell r="F410">
            <v>0</v>
          </cell>
          <cell r="G410">
            <v>6</v>
          </cell>
          <cell r="H410" t="str">
            <v>无</v>
          </cell>
          <cell r="I410">
            <v>6</v>
          </cell>
          <cell r="J410">
            <v>100</v>
          </cell>
          <cell r="K410" t="str">
            <v>深圳市科泰新能源车用空调技术有限公司</v>
          </cell>
          <cell r="L410">
            <v>0</v>
          </cell>
          <cell r="M410">
            <v>0</v>
          </cell>
        </row>
        <row r="410">
          <cell r="O410">
            <v>0</v>
          </cell>
          <cell r="P410">
            <v>0</v>
          </cell>
        </row>
        <row r="410">
          <cell r="R410">
            <v>0</v>
          </cell>
          <cell r="S410">
            <v>0</v>
          </cell>
        </row>
        <row r="410">
          <cell r="U410">
            <v>0</v>
          </cell>
          <cell r="V410">
            <v>0</v>
          </cell>
        </row>
        <row r="410">
          <cell r="X410">
            <v>0</v>
          </cell>
          <cell r="Y410">
            <v>0</v>
          </cell>
        </row>
        <row r="410">
          <cell r="AA410">
            <v>0</v>
          </cell>
          <cell r="AB410">
            <v>0</v>
          </cell>
        </row>
        <row r="410">
          <cell r="AD410">
            <v>0</v>
          </cell>
          <cell r="AE410">
            <v>0</v>
          </cell>
        </row>
        <row r="411">
          <cell r="A411" t="str">
            <v>zxzj20191113000036</v>
          </cell>
          <cell r="B411" t="str">
            <v>深圳市泰坦时钟表科技有限公司</v>
          </cell>
          <cell r="C411" t="str">
            <v>复杂机械手表机心 万年历和打簧机构零部件的名称</v>
          </cell>
          <cell r="D411" t="str">
            <v>GB/T 36434-2018</v>
          </cell>
          <cell r="E411" t="str">
            <v>否</v>
          </cell>
          <cell r="F411">
            <v>0</v>
          </cell>
          <cell r="G411">
            <v>5</v>
          </cell>
          <cell r="H411" t="str">
            <v>有</v>
          </cell>
          <cell r="I411">
            <v>5</v>
          </cell>
          <cell r="J411">
            <v>50</v>
          </cell>
          <cell r="K411" t="str">
            <v>深圳市泰坦时钟表科技有限公司</v>
          </cell>
          <cell r="L411">
            <v>7</v>
          </cell>
          <cell r="M411">
            <v>30</v>
          </cell>
          <cell r="N411" t="str">
            <v>深圳市飞亚达科技发展有限公司</v>
          </cell>
          <cell r="O411">
            <v>8</v>
          </cell>
          <cell r="P411">
            <v>20</v>
          </cell>
          <cell r="Q411" t="str">
            <v>天王电子（深圳）有限公司</v>
          </cell>
          <cell r="R411">
            <v>0</v>
          </cell>
          <cell r="S411">
            <v>0</v>
          </cell>
        </row>
        <row r="411">
          <cell r="U411">
            <v>0</v>
          </cell>
          <cell r="V411">
            <v>0</v>
          </cell>
        </row>
        <row r="411">
          <cell r="X411">
            <v>0</v>
          </cell>
          <cell r="Y411">
            <v>0</v>
          </cell>
        </row>
        <row r="411">
          <cell r="AA411">
            <v>0</v>
          </cell>
          <cell r="AB411">
            <v>0</v>
          </cell>
        </row>
        <row r="411">
          <cell r="AD411">
            <v>0</v>
          </cell>
          <cell r="AE411">
            <v>0</v>
          </cell>
        </row>
        <row r="412">
          <cell r="A412" t="str">
            <v>zxzj20191115000079</v>
          </cell>
          <cell r="B412" t="str">
            <v>深圳新飞通光电子技术有限公司</v>
          </cell>
          <cell r="C412" t="str">
            <v>PIN-FET光接收组件测试方法</v>
          </cell>
          <cell r="D412" t="str">
            <v>YD/T 702-2018</v>
          </cell>
          <cell r="E412" t="str">
            <v>否</v>
          </cell>
          <cell r="F412">
            <v>0</v>
          </cell>
          <cell r="G412">
            <v>3</v>
          </cell>
          <cell r="H412" t="str">
            <v>有</v>
          </cell>
          <cell r="I412">
            <v>2</v>
          </cell>
          <cell r="J412">
            <v>57.14</v>
          </cell>
          <cell r="K412" t="str">
            <v>中兴通讯股份有限公司</v>
          </cell>
          <cell r="L412">
            <v>3</v>
          </cell>
          <cell r="M412">
            <v>42.85</v>
          </cell>
          <cell r="N412" t="str">
            <v>深圳新飞通光电子技术有限公司</v>
          </cell>
          <cell r="O412">
            <v>0</v>
          </cell>
          <cell r="P412">
            <v>0</v>
          </cell>
        </row>
        <row r="412">
          <cell r="R412">
            <v>0</v>
          </cell>
          <cell r="S412">
            <v>0</v>
          </cell>
        </row>
        <row r="412">
          <cell r="U412">
            <v>0</v>
          </cell>
          <cell r="V412">
            <v>0</v>
          </cell>
        </row>
        <row r="412">
          <cell r="X412">
            <v>0</v>
          </cell>
          <cell r="Y412">
            <v>0</v>
          </cell>
        </row>
        <row r="412">
          <cell r="AA412">
            <v>0</v>
          </cell>
          <cell r="AB412">
            <v>0</v>
          </cell>
        </row>
        <row r="412">
          <cell r="AD412">
            <v>0</v>
          </cell>
          <cell r="AE412">
            <v>0</v>
          </cell>
        </row>
        <row r="413">
          <cell r="A413" t="str">
            <v>zxzj20191108000394</v>
          </cell>
          <cell r="B413" t="str">
            <v>周大福珠宝金行（深圳）有限公司</v>
          </cell>
          <cell r="C413" t="str">
            <v>珠宝贵金属产品质量测量允差的规定</v>
          </cell>
          <cell r="D413" t="str">
            <v>GBT 36128-2018</v>
          </cell>
          <cell r="E413" t="str">
            <v>否</v>
          </cell>
          <cell r="F413">
            <v>0</v>
          </cell>
          <cell r="G413">
            <v>5</v>
          </cell>
          <cell r="H413" t="str">
            <v>无</v>
          </cell>
          <cell r="I413">
            <v>5</v>
          </cell>
          <cell r="J413">
            <v>100</v>
          </cell>
          <cell r="K413" t="str">
            <v>周大福珠宝金行（深圳）有限公司</v>
          </cell>
          <cell r="L413">
            <v>0</v>
          </cell>
          <cell r="M413">
            <v>0</v>
          </cell>
        </row>
        <row r="413">
          <cell r="O413">
            <v>0</v>
          </cell>
          <cell r="P413">
            <v>0</v>
          </cell>
        </row>
        <row r="413">
          <cell r="R413">
            <v>0</v>
          </cell>
          <cell r="S413">
            <v>0</v>
          </cell>
        </row>
        <row r="413">
          <cell r="U413">
            <v>0</v>
          </cell>
          <cell r="V413">
            <v>0</v>
          </cell>
        </row>
        <row r="413">
          <cell r="X413">
            <v>0</v>
          </cell>
          <cell r="Y413">
            <v>0</v>
          </cell>
        </row>
        <row r="413">
          <cell r="AA413">
            <v>0</v>
          </cell>
          <cell r="AB413">
            <v>0</v>
          </cell>
        </row>
        <row r="413">
          <cell r="AD413">
            <v>0</v>
          </cell>
          <cell r="AE413">
            <v>0</v>
          </cell>
        </row>
        <row r="414">
          <cell r="A414" t="str">
            <v>zxzj20191115000001</v>
          </cell>
          <cell r="B414" t="str">
            <v>中广核工程有限公司</v>
          </cell>
          <cell r="C414" t="str">
            <v>核电工程混凝土试验、检验规程</v>
          </cell>
          <cell r="D414" t="str">
            <v>NB/T 20437-2017</v>
          </cell>
          <cell r="E414" t="str">
            <v>否</v>
          </cell>
          <cell r="F414">
            <v>0</v>
          </cell>
          <cell r="G414">
            <v>2</v>
          </cell>
          <cell r="H414" t="str">
            <v>无</v>
          </cell>
          <cell r="I414">
            <v>2</v>
          </cell>
          <cell r="J414">
            <v>100</v>
          </cell>
          <cell r="K414" t="str">
            <v>中广核工程有限公司</v>
          </cell>
          <cell r="L414">
            <v>0</v>
          </cell>
          <cell r="M414">
            <v>0</v>
          </cell>
        </row>
        <row r="414">
          <cell r="O414">
            <v>0</v>
          </cell>
          <cell r="P414">
            <v>0</v>
          </cell>
        </row>
        <row r="414">
          <cell r="R414">
            <v>0</v>
          </cell>
          <cell r="S414">
            <v>0</v>
          </cell>
        </row>
        <row r="414">
          <cell r="U414">
            <v>0</v>
          </cell>
          <cell r="V414">
            <v>0</v>
          </cell>
        </row>
        <row r="414">
          <cell r="X414">
            <v>0</v>
          </cell>
          <cell r="Y414">
            <v>0</v>
          </cell>
        </row>
        <row r="414">
          <cell r="AA414">
            <v>0</v>
          </cell>
          <cell r="AB414">
            <v>0</v>
          </cell>
        </row>
        <row r="414">
          <cell r="AD414">
            <v>0</v>
          </cell>
          <cell r="AE414">
            <v>0</v>
          </cell>
        </row>
        <row r="415">
          <cell r="A415" t="str">
            <v>zxzj20191113000095</v>
          </cell>
          <cell r="B415" t="str">
            <v>深圳金信诺高新技术股份有限公司</v>
          </cell>
          <cell r="C415" t="str">
            <v>金属通信电缆试验方法  第4-11部分：电磁兼容 跳线、同轴电缆组件、接连接器电缆的耦合衰减或屏蔽衰减  吸收钳法</v>
          </cell>
          <cell r="D415" t="str">
            <v>GB/T 31723.411-2018</v>
          </cell>
          <cell r="E415" t="str">
            <v>是</v>
          </cell>
          <cell r="F415">
            <v>14</v>
          </cell>
          <cell r="G415">
            <v>2</v>
          </cell>
          <cell r="H415" t="str">
            <v>无</v>
          </cell>
          <cell r="I415">
            <v>2</v>
          </cell>
          <cell r="J415">
            <v>100</v>
          </cell>
          <cell r="K415" t="str">
            <v>深圳金信诺高新技术股份有限公司</v>
          </cell>
          <cell r="L415">
            <v>0</v>
          </cell>
          <cell r="M415">
            <v>0</v>
          </cell>
        </row>
        <row r="415">
          <cell r="O415">
            <v>0</v>
          </cell>
          <cell r="P415">
            <v>0</v>
          </cell>
        </row>
        <row r="415">
          <cell r="R415">
            <v>0</v>
          </cell>
          <cell r="S415">
            <v>0</v>
          </cell>
        </row>
        <row r="415">
          <cell r="U415">
            <v>0</v>
          </cell>
          <cell r="V415">
            <v>0</v>
          </cell>
        </row>
        <row r="415">
          <cell r="X415">
            <v>0</v>
          </cell>
          <cell r="Y415">
            <v>0</v>
          </cell>
        </row>
        <row r="415">
          <cell r="AA415">
            <v>0</v>
          </cell>
          <cell r="AB415">
            <v>0</v>
          </cell>
        </row>
        <row r="415">
          <cell r="AD415">
            <v>0</v>
          </cell>
          <cell r="AE415">
            <v>0</v>
          </cell>
        </row>
        <row r="416">
          <cell r="A416" t="str">
            <v>zxzj20191116000042</v>
          </cell>
          <cell r="B416" t="str">
            <v>深圳市中润水工业技术发展有限公司</v>
          </cell>
          <cell r="C416" t="str">
            <v>水化氯铝酸钙</v>
          </cell>
          <cell r="D416" t="str">
            <v>HG/T 5352-2018</v>
          </cell>
          <cell r="E416" t="str">
            <v>否</v>
          </cell>
          <cell r="F416">
            <v>0</v>
          </cell>
          <cell r="G416">
            <v>6</v>
          </cell>
          <cell r="H416" t="str">
            <v>无</v>
          </cell>
          <cell r="I416">
            <v>6</v>
          </cell>
          <cell r="J416">
            <v>100</v>
          </cell>
          <cell r="K416" t="str">
            <v>深圳市中润水工业技术发展有限公司</v>
          </cell>
          <cell r="L416">
            <v>0</v>
          </cell>
          <cell r="M416">
            <v>0</v>
          </cell>
        </row>
        <row r="416">
          <cell r="O416">
            <v>0</v>
          </cell>
          <cell r="P416">
            <v>0</v>
          </cell>
        </row>
        <row r="416">
          <cell r="R416">
            <v>0</v>
          </cell>
          <cell r="S416">
            <v>0</v>
          </cell>
        </row>
        <row r="416">
          <cell r="U416">
            <v>0</v>
          </cell>
          <cell r="V416">
            <v>0</v>
          </cell>
        </row>
        <row r="416">
          <cell r="X416">
            <v>0</v>
          </cell>
          <cell r="Y416">
            <v>0</v>
          </cell>
        </row>
        <row r="416">
          <cell r="AA416">
            <v>0</v>
          </cell>
          <cell r="AB416">
            <v>0</v>
          </cell>
        </row>
        <row r="416">
          <cell r="AD416">
            <v>0</v>
          </cell>
          <cell r="AE416">
            <v>0</v>
          </cell>
        </row>
        <row r="417">
          <cell r="A417" t="str">
            <v>zxzj20191112000091</v>
          </cell>
          <cell r="B417" t="str">
            <v>格林美股份有限公司</v>
          </cell>
          <cell r="C417" t="str">
            <v>车用动力电池回收利用 拆解规范</v>
          </cell>
          <cell r="D417" t="str">
            <v>GB/T 33598-2017</v>
          </cell>
          <cell r="E417" t="str">
            <v>否</v>
          </cell>
          <cell r="F417">
            <v>0</v>
          </cell>
          <cell r="G417">
            <v>5</v>
          </cell>
          <cell r="H417" t="str">
            <v>无</v>
          </cell>
          <cell r="I417">
            <v>1</v>
          </cell>
          <cell r="J417">
            <v>100</v>
          </cell>
          <cell r="K417" t="str">
            <v>格林美股份有限公司</v>
          </cell>
          <cell r="L417">
            <v>0</v>
          </cell>
          <cell r="M417">
            <v>0</v>
          </cell>
        </row>
        <row r="417">
          <cell r="O417">
            <v>0</v>
          </cell>
          <cell r="P417">
            <v>0</v>
          </cell>
        </row>
        <row r="417">
          <cell r="R417">
            <v>0</v>
          </cell>
          <cell r="S417">
            <v>0</v>
          </cell>
        </row>
        <row r="417">
          <cell r="U417">
            <v>0</v>
          </cell>
          <cell r="V417">
            <v>0</v>
          </cell>
        </row>
        <row r="417">
          <cell r="X417">
            <v>0</v>
          </cell>
          <cell r="Y417">
            <v>0</v>
          </cell>
        </row>
        <row r="417">
          <cell r="AA417">
            <v>0</v>
          </cell>
          <cell r="AB417">
            <v>0</v>
          </cell>
        </row>
        <row r="417">
          <cell r="AD417">
            <v>0</v>
          </cell>
          <cell r="AE417">
            <v>0</v>
          </cell>
        </row>
        <row r="418">
          <cell r="A418" t="str">
            <v>zxzj20191115000030</v>
          </cell>
          <cell r="B418" t="str">
            <v>深圳市恒绿低碳发展促进中心</v>
          </cell>
          <cell r="C418" t="str">
            <v>金属及其他无机覆盖层 金属表面的清洗和准备  第2部分：有色金属及其合金</v>
          </cell>
          <cell r="D418" t="str">
            <v>GB/T 34626.2-2017</v>
          </cell>
          <cell r="E418" t="str">
            <v>是</v>
          </cell>
          <cell r="F418">
            <v>2</v>
          </cell>
          <cell r="G418">
            <v>7</v>
          </cell>
          <cell r="H418" t="str">
            <v>无</v>
          </cell>
          <cell r="I418">
            <v>7</v>
          </cell>
          <cell r="J418">
            <v>100</v>
          </cell>
          <cell r="K418" t="str">
            <v>深圳市恒绿低碳发展促进中心</v>
          </cell>
          <cell r="L418">
            <v>0</v>
          </cell>
          <cell r="M418">
            <v>0</v>
          </cell>
        </row>
        <row r="418">
          <cell r="O418">
            <v>0</v>
          </cell>
          <cell r="P418">
            <v>0</v>
          </cell>
        </row>
        <row r="418">
          <cell r="R418">
            <v>0</v>
          </cell>
          <cell r="S418">
            <v>0</v>
          </cell>
        </row>
        <row r="418">
          <cell r="U418">
            <v>0</v>
          </cell>
          <cell r="V418">
            <v>0</v>
          </cell>
        </row>
        <row r="418">
          <cell r="X418">
            <v>0</v>
          </cell>
          <cell r="Y418">
            <v>0</v>
          </cell>
        </row>
        <row r="418">
          <cell r="AA418">
            <v>0</v>
          </cell>
          <cell r="AB418">
            <v>0</v>
          </cell>
        </row>
        <row r="418">
          <cell r="AD418">
            <v>0</v>
          </cell>
          <cell r="AE418">
            <v>0</v>
          </cell>
        </row>
        <row r="419">
          <cell r="A419" t="str">
            <v>zxzj20191114000139</v>
          </cell>
          <cell r="B419" t="str">
            <v>深圳市金土地网络科技有限公司</v>
          </cell>
          <cell r="C419" t="str">
            <v>跨境电子商务电子报关单基础信息描述</v>
          </cell>
          <cell r="D419" t="str">
            <v>GB/T 37148-2018</v>
          </cell>
          <cell r="E419" t="str">
            <v>否</v>
          </cell>
          <cell r="F419">
            <v>0</v>
          </cell>
          <cell r="G419">
            <v>4</v>
          </cell>
          <cell r="H419" t="str">
            <v>无</v>
          </cell>
          <cell r="I419">
            <v>4</v>
          </cell>
          <cell r="J419">
            <v>100</v>
          </cell>
          <cell r="K419" t="str">
            <v>深圳市金土地网络科技有限公司</v>
          </cell>
          <cell r="L419">
            <v>0</v>
          </cell>
          <cell r="M419">
            <v>0</v>
          </cell>
        </row>
        <row r="419">
          <cell r="O419">
            <v>0</v>
          </cell>
          <cell r="P419">
            <v>0</v>
          </cell>
        </row>
        <row r="419">
          <cell r="R419">
            <v>0</v>
          </cell>
          <cell r="S419">
            <v>0</v>
          </cell>
        </row>
        <row r="419">
          <cell r="U419">
            <v>0</v>
          </cell>
          <cell r="V419">
            <v>0</v>
          </cell>
        </row>
        <row r="419">
          <cell r="X419">
            <v>0</v>
          </cell>
          <cell r="Y419">
            <v>0</v>
          </cell>
        </row>
        <row r="419">
          <cell r="AA419">
            <v>0</v>
          </cell>
          <cell r="AB419">
            <v>0</v>
          </cell>
        </row>
        <row r="419">
          <cell r="AD419">
            <v>0</v>
          </cell>
          <cell r="AE419">
            <v>0</v>
          </cell>
        </row>
        <row r="420">
          <cell r="A420" t="str">
            <v>zxzj20191115000259</v>
          </cell>
          <cell r="B420" t="str">
            <v>深圳市标准技术研究院</v>
          </cell>
          <cell r="C420" t="str">
            <v>消费品安全 供应商指南</v>
          </cell>
          <cell r="D420" t="str">
            <v>GB/T 35248-2017</v>
          </cell>
          <cell r="E420" t="str">
            <v>否</v>
          </cell>
          <cell r="F420">
            <v>0</v>
          </cell>
          <cell r="G420">
            <v>5</v>
          </cell>
          <cell r="H420" t="str">
            <v>无</v>
          </cell>
          <cell r="I420">
            <v>5</v>
          </cell>
          <cell r="J420">
            <v>100</v>
          </cell>
          <cell r="K420" t="str">
            <v>深圳市标准技术研究院</v>
          </cell>
          <cell r="L420">
            <v>0</v>
          </cell>
          <cell r="M420">
            <v>0</v>
          </cell>
        </row>
        <row r="420">
          <cell r="O420">
            <v>0</v>
          </cell>
          <cell r="P420">
            <v>0</v>
          </cell>
        </row>
        <row r="420">
          <cell r="R420">
            <v>0</v>
          </cell>
          <cell r="S420">
            <v>0</v>
          </cell>
        </row>
        <row r="420">
          <cell r="U420">
            <v>0</v>
          </cell>
          <cell r="V420">
            <v>0</v>
          </cell>
        </row>
        <row r="420">
          <cell r="X420">
            <v>0</v>
          </cell>
          <cell r="Y420">
            <v>0</v>
          </cell>
        </row>
        <row r="420">
          <cell r="AA420">
            <v>0</v>
          </cell>
          <cell r="AB420">
            <v>0</v>
          </cell>
        </row>
        <row r="420">
          <cell r="AD420">
            <v>0</v>
          </cell>
          <cell r="AE420">
            <v>0</v>
          </cell>
        </row>
        <row r="421">
          <cell r="A421" t="str">
            <v>zxzj20191114000084</v>
          </cell>
          <cell r="B421" t="str">
            <v>深圳市腾讯计算机系统有限公司</v>
          </cell>
          <cell r="C421" t="str">
            <v>5G服务化架构研究报告</v>
          </cell>
          <cell r="D421" t="str">
            <v>TR 23.742</v>
          </cell>
          <cell r="E421" t="str">
            <v>否</v>
          </cell>
          <cell r="F421">
            <v>0</v>
          </cell>
          <cell r="G421">
            <v>4</v>
          </cell>
          <cell r="H421" t="str">
            <v>有</v>
          </cell>
          <cell r="I421">
            <v>1</v>
          </cell>
          <cell r="J421">
            <v>0</v>
          </cell>
          <cell r="K421" t="str">
            <v>华为技术有限公司</v>
          </cell>
          <cell r="L421">
            <v>2</v>
          </cell>
          <cell r="M421">
            <v>100</v>
          </cell>
          <cell r="N421" t="str">
            <v>深圳市腾讯计算机系统有限公司</v>
          </cell>
          <cell r="O421">
            <v>3</v>
          </cell>
          <cell r="P421">
            <v>0</v>
          </cell>
          <cell r="Q421" t="str">
            <v>中兴通讯股份有限公司</v>
          </cell>
          <cell r="R421">
            <v>0</v>
          </cell>
          <cell r="S421">
            <v>0</v>
          </cell>
        </row>
        <row r="421">
          <cell r="U421">
            <v>0</v>
          </cell>
          <cell r="V421">
            <v>0</v>
          </cell>
        </row>
        <row r="421">
          <cell r="X421">
            <v>0</v>
          </cell>
          <cell r="Y421">
            <v>0</v>
          </cell>
        </row>
        <row r="421">
          <cell r="AA421">
            <v>0</v>
          </cell>
          <cell r="AB421">
            <v>0</v>
          </cell>
        </row>
        <row r="421">
          <cell r="AD421">
            <v>0</v>
          </cell>
          <cell r="AE421">
            <v>0</v>
          </cell>
        </row>
        <row r="422">
          <cell r="A422" t="str">
            <v>zxzj20191117000004</v>
          </cell>
          <cell r="B422" t="str">
            <v>海能达通信股份有限公司</v>
          </cell>
          <cell r="C422" t="str">
            <v>专用数字对讲设备技术要求和测试方法</v>
          </cell>
          <cell r="D422" t="str">
            <v>GB/T 32659-2016</v>
          </cell>
          <cell r="E422" t="str">
            <v>否</v>
          </cell>
          <cell r="F422">
            <v>0</v>
          </cell>
          <cell r="G422">
            <v>2</v>
          </cell>
          <cell r="H422" t="str">
            <v>有</v>
          </cell>
          <cell r="I422">
            <v>2</v>
          </cell>
          <cell r="J422">
            <v>71.42</v>
          </cell>
          <cell r="K422" t="str">
            <v>海能达通信股份有限公司</v>
          </cell>
          <cell r="L422">
            <v>6</v>
          </cell>
          <cell r="M422">
            <v>28.57</v>
          </cell>
          <cell r="N422" t="str">
            <v>清华大学深圳研究生院</v>
          </cell>
          <cell r="O422">
            <v>0</v>
          </cell>
          <cell r="P422">
            <v>0</v>
          </cell>
        </row>
        <row r="422">
          <cell r="R422">
            <v>0</v>
          </cell>
          <cell r="S422">
            <v>0</v>
          </cell>
        </row>
        <row r="422">
          <cell r="U422">
            <v>0</v>
          </cell>
          <cell r="V422">
            <v>0</v>
          </cell>
        </row>
        <row r="422">
          <cell r="X422">
            <v>0</v>
          </cell>
          <cell r="Y422">
            <v>0</v>
          </cell>
        </row>
        <row r="422">
          <cell r="AA422">
            <v>0</v>
          </cell>
          <cell r="AB422">
            <v>0</v>
          </cell>
        </row>
        <row r="422">
          <cell r="AD422">
            <v>0</v>
          </cell>
          <cell r="AE422">
            <v>0</v>
          </cell>
        </row>
        <row r="423">
          <cell r="A423" t="str">
            <v>zxzj20191114000120</v>
          </cell>
          <cell r="B423" t="str">
            <v>深圳市国电科技通信有限公司</v>
          </cell>
          <cell r="C423" t="str">
            <v>智能电网应用的中频（小于12 MHz）电力线通信IEEE标准</v>
          </cell>
          <cell r="D423" t="str">
            <v>IEEE 1901.1-2018</v>
          </cell>
          <cell r="E423" t="str">
            <v>否</v>
          </cell>
          <cell r="F423">
            <v>0</v>
          </cell>
          <cell r="G423">
            <v>1</v>
          </cell>
          <cell r="H423" t="str">
            <v>无</v>
          </cell>
          <cell r="I423">
            <v>1</v>
          </cell>
          <cell r="J423">
            <v>100</v>
          </cell>
          <cell r="K423" t="str">
            <v>深圳市国电科技通信有限公司</v>
          </cell>
          <cell r="L423">
            <v>0</v>
          </cell>
          <cell r="M423">
            <v>0</v>
          </cell>
        </row>
        <row r="423">
          <cell r="O423">
            <v>0</v>
          </cell>
          <cell r="P423">
            <v>0</v>
          </cell>
        </row>
        <row r="423">
          <cell r="R423">
            <v>0</v>
          </cell>
          <cell r="S423">
            <v>0</v>
          </cell>
        </row>
        <row r="423">
          <cell r="U423">
            <v>0</v>
          </cell>
          <cell r="V423">
            <v>0</v>
          </cell>
        </row>
        <row r="423">
          <cell r="X423">
            <v>0</v>
          </cell>
          <cell r="Y423">
            <v>0</v>
          </cell>
        </row>
        <row r="423">
          <cell r="AA423">
            <v>0</v>
          </cell>
          <cell r="AB423">
            <v>0</v>
          </cell>
        </row>
        <row r="423">
          <cell r="AD423">
            <v>0</v>
          </cell>
          <cell r="AE423">
            <v>0</v>
          </cell>
        </row>
        <row r="424">
          <cell r="A424" t="str">
            <v>zxzj20191113000043</v>
          </cell>
          <cell r="B424" t="str">
            <v>深圳市坤鑫国际货运代理有限公司</v>
          </cell>
          <cell r="C424" t="str">
            <v>业务需求规范跨行业发票开具过程</v>
          </cell>
          <cell r="D424" t="str">
            <v>GB/T 36368-2018</v>
          </cell>
          <cell r="E424" t="str">
            <v>否</v>
          </cell>
          <cell r="F424">
            <v>0</v>
          </cell>
          <cell r="G424">
            <v>4</v>
          </cell>
          <cell r="H424" t="str">
            <v>无</v>
          </cell>
          <cell r="I424">
            <v>4</v>
          </cell>
          <cell r="J424">
            <v>100</v>
          </cell>
          <cell r="K424" t="str">
            <v>深圳市坤鑫国际货运代理有限公司</v>
          </cell>
          <cell r="L424">
            <v>0</v>
          </cell>
          <cell r="M424">
            <v>0</v>
          </cell>
        </row>
        <row r="424">
          <cell r="O424">
            <v>0</v>
          </cell>
          <cell r="P424">
            <v>0</v>
          </cell>
        </row>
        <row r="424">
          <cell r="R424">
            <v>0</v>
          </cell>
          <cell r="S424">
            <v>0</v>
          </cell>
        </row>
        <row r="424">
          <cell r="U424">
            <v>0</v>
          </cell>
          <cell r="V424">
            <v>0</v>
          </cell>
        </row>
        <row r="424">
          <cell r="X424">
            <v>0</v>
          </cell>
          <cell r="Y424">
            <v>0</v>
          </cell>
        </row>
        <row r="424">
          <cell r="AA424">
            <v>0</v>
          </cell>
          <cell r="AB424">
            <v>0</v>
          </cell>
        </row>
        <row r="424">
          <cell r="AD424">
            <v>0</v>
          </cell>
          <cell r="AE424">
            <v>0</v>
          </cell>
        </row>
        <row r="425">
          <cell r="A425" t="str">
            <v>zxzj20191115000214</v>
          </cell>
          <cell r="B425" t="str">
            <v>深信服科技股份有限公司</v>
          </cell>
          <cell r="C425" t="str">
            <v>信息安全技术 网站安全云防护平台技术要求</v>
          </cell>
          <cell r="D425" t="str">
            <v>GB/T 37956-2019</v>
          </cell>
          <cell r="E425" t="str">
            <v>否</v>
          </cell>
          <cell r="F425">
            <v>0</v>
          </cell>
          <cell r="G425">
            <v>8</v>
          </cell>
          <cell r="H425" t="str">
            <v>无</v>
          </cell>
          <cell r="I425">
            <v>1</v>
          </cell>
          <cell r="J425">
            <v>100</v>
          </cell>
          <cell r="K425" t="str">
            <v>深信服科技股份有限公司</v>
          </cell>
          <cell r="L425">
            <v>0</v>
          </cell>
          <cell r="M425">
            <v>0</v>
          </cell>
        </row>
        <row r="425">
          <cell r="O425">
            <v>0</v>
          </cell>
          <cell r="P425">
            <v>0</v>
          </cell>
        </row>
        <row r="425">
          <cell r="R425">
            <v>0</v>
          </cell>
          <cell r="S425">
            <v>0</v>
          </cell>
        </row>
        <row r="425">
          <cell r="U425">
            <v>0</v>
          </cell>
          <cell r="V425">
            <v>0</v>
          </cell>
        </row>
        <row r="425">
          <cell r="X425">
            <v>0</v>
          </cell>
          <cell r="Y425">
            <v>0</v>
          </cell>
        </row>
        <row r="425">
          <cell r="AA425">
            <v>0</v>
          </cell>
          <cell r="AB425">
            <v>0</v>
          </cell>
        </row>
        <row r="425">
          <cell r="AD425">
            <v>0</v>
          </cell>
          <cell r="AE425">
            <v>0</v>
          </cell>
        </row>
        <row r="426">
          <cell r="A426" t="str">
            <v>zxzj20191113000049</v>
          </cell>
          <cell r="B426" t="str">
            <v>大族激光科技产业集团股份有限公司</v>
          </cell>
          <cell r="C426" t="str">
            <v>机械安全 激光加工机 第3部分：激光加工机和手持式加工机及相关辅助设备的噪声降低和噪声测量方法（准确度2级）</v>
          </cell>
          <cell r="D426" t="str">
            <v>GB/T 18490.3-2017</v>
          </cell>
          <cell r="E426" t="str">
            <v>是</v>
          </cell>
          <cell r="F426">
            <v>3</v>
          </cell>
          <cell r="G426">
            <v>1</v>
          </cell>
          <cell r="H426" t="str">
            <v>有</v>
          </cell>
          <cell r="I426">
            <v>1</v>
          </cell>
          <cell r="J426">
            <v>80</v>
          </cell>
          <cell r="K426" t="str">
            <v>大族激光科技产业集团股份有限公司</v>
          </cell>
          <cell r="L426">
            <v>8</v>
          </cell>
          <cell r="M426">
            <v>0</v>
          </cell>
          <cell r="N426" t="str">
            <v>深圳大族彼岸数字控制软件技术有限公司</v>
          </cell>
          <cell r="O426">
            <v>2</v>
          </cell>
          <cell r="P426">
            <v>20</v>
          </cell>
          <cell r="Q426" t="str">
            <v>深圳市计量质量检测研究院</v>
          </cell>
          <cell r="R426">
            <v>0</v>
          </cell>
          <cell r="S426">
            <v>0</v>
          </cell>
        </row>
        <row r="426">
          <cell r="U426">
            <v>0</v>
          </cell>
          <cell r="V426">
            <v>0</v>
          </cell>
        </row>
        <row r="426">
          <cell r="X426">
            <v>0</v>
          </cell>
          <cell r="Y426">
            <v>0</v>
          </cell>
        </row>
        <row r="426">
          <cell r="AA426">
            <v>0</v>
          </cell>
          <cell r="AB426">
            <v>0</v>
          </cell>
        </row>
        <row r="426">
          <cell r="AD426">
            <v>0</v>
          </cell>
          <cell r="AE426">
            <v>0</v>
          </cell>
        </row>
        <row r="427">
          <cell r="A427" t="str">
            <v>zxzj20191115000006</v>
          </cell>
          <cell r="B427" t="str">
            <v>深圳市特种设备安全检验研究院</v>
          </cell>
          <cell r="C427" t="str">
            <v>工业锅炉水处理设施运行效果与监测</v>
          </cell>
          <cell r="D427" t="str">
            <v>GB/T 16811-2018</v>
          </cell>
          <cell r="E427" t="str">
            <v>否</v>
          </cell>
          <cell r="F427">
            <v>0</v>
          </cell>
          <cell r="G427">
            <v>7</v>
          </cell>
          <cell r="H427" t="str">
            <v>无</v>
          </cell>
          <cell r="I427">
            <v>7</v>
          </cell>
          <cell r="J427">
            <v>100</v>
          </cell>
          <cell r="K427" t="str">
            <v>深圳市特种设备安全检验研究院</v>
          </cell>
          <cell r="L427">
            <v>0</v>
          </cell>
          <cell r="M427">
            <v>0</v>
          </cell>
        </row>
        <row r="427">
          <cell r="O427">
            <v>0</v>
          </cell>
          <cell r="P427">
            <v>0</v>
          </cell>
        </row>
        <row r="427">
          <cell r="R427">
            <v>0</v>
          </cell>
          <cell r="S427">
            <v>0</v>
          </cell>
        </row>
        <row r="427">
          <cell r="U427">
            <v>0</v>
          </cell>
          <cell r="V427">
            <v>0</v>
          </cell>
        </row>
        <row r="427">
          <cell r="X427">
            <v>0</v>
          </cell>
          <cell r="Y427">
            <v>0</v>
          </cell>
        </row>
        <row r="427">
          <cell r="AA427">
            <v>0</v>
          </cell>
          <cell r="AB427">
            <v>0</v>
          </cell>
        </row>
        <row r="427">
          <cell r="AD427">
            <v>0</v>
          </cell>
          <cell r="AE427">
            <v>0</v>
          </cell>
        </row>
        <row r="428">
          <cell r="A428" t="str">
            <v>zxzj20191116000049</v>
          </cell>
          <cell r="B428" t="str">
            <v>深圳爱酷智能科技有限公司</v>
          </cell>
          <cell r="C428" t="str">
            <v>信息技术 生物特征样本质量 第6部分：虹膜图像数据</v>
          </cell>
          <cell r="D428" t="str">
            <v>GB/T 33767.6-2018</v>
          </cell>
          <cell r="E428" t="str">
            <v>是</v>
          </cell>
          <cell r="F428">
            <v>4</v>
          </cell>
          <cell r="G428">
            <v>6</v>
          </cell>
          <cell r="H428" t="str">
            <v>有</v>
          </cell>
          <cell r="I428">
            <v>6</v>
          </cell>
          <cell r="J428">
            <v>100</v>
          </cell>
          <cell r="K428" t="str">
            <v>深圳爱酷智能科技有限公司</v>
          </cell>
          <cell r="L428">
            <v>0</v>
          </cell>
          <cell r="M428">
            <v>0</v>
          </cell>
        </row>
        <row r="428">
          <cell r="O428">
            <v>0</v>
          </cell>
          <cell r="P428">
            <v>0</v>
          </cell>
        </row>
        <row r="428">
          <cell r="R428">
            <v>0</v>
          </cell>
          <cell r="S428">
            <v>0</v>
          </cell>
        </row>
        <row r="428">
          <cell r="U428">
            <v>0</v>
          </cell>
          <cell r="V428">
            <v>0</v>
          </cell>
        </row>
        <row r="428">
          <cell r="X428">
            <v>0</v>
          </cell>
          <cell r="Y428">
            <v>0</v>
          </cell>
        </row>
        <row r="428">
          <cell r="AA428">
            <v>0</v>
          </cell>
          <cell r="AB428">
            <v>0</v>
          </cell>
        </row>
        <row r="428">
          <cell r="AD428">
            <v>0</v>
          </cell>
          <cell r="AE428">
            <v>0</v>
          </cell>
        </row>
        <row r="429">
          <cell r="A429" t="str">
            <v>zxzj20191114000041</v>
          </cell>
          <cell r="B429" t="str">
            <v>深圳市坤鑫国际货运代理有限公司</v>
          </cell>
          <cell r="C429" t="str">
            <v>国际贸易商业发票标识符编制规则</v>
          </cell>
          <cell r="D429" t="str">
            <v>GB/T 36596-2018</v>
          </cell>
          <cell r="E429" t="str">
            <v>否</v>
          </cell>
          <cell r="F429">
            <v>0</v>
          </cell>
          <cell r="G429">
            <v>1</v>
          </cell>
          <cell r="H429" t="str">
            <v>无</v>
          </cell>
          <cell r="I429">
            <v>1</v>
          </cell>
          <cell r="J429">
            <v>100</v>
          </cell>
          <cell r="K429" t="str">
            <v>深圳市坤鑫国际货运代理有限公司</v>
          </cell>
          <cell r="L429">
            <v>0</v>
          </cell>
          <cell r="M429">
            <v>0</v>
          </cell>
        </row>
        <row r="429">
          <cell r="O429">
            <v>0</v>
          </cell>
          <cell r="P429">
            <v>0</v>
          </cell>
        </row>
        <row r="429">
          <cell r="R429">
            <v>0</v>
          </cell>
          <cell r="S429">
            <v>0</v>
          </cell>
        </row>
        <row r="429">
          <cell r="U429">
            <v>0</v>
          </cell>
          <cell r="V429">
            <v>0</v>
          </cell>
        </row>
        <row r="429">
          <cell r="X429">
            <v>0</v>
          </cell>
          <cell r="Y429">
            <v>0</v>
          </cell>
        </row>
        <row r="429">
          <cell r="AA429">
            <v>0</v>
          </cell>
          <cell r="AB429">
            <v>0</v>
          </cell>
        </row>
        <row r="429">
          <cell r="AD429">
            <v>0</v>
          </cell>
          <cell r="AE429">
            <v>0</v>
          </cell>
        </row>
        <row r="430">
          <cell r="A430" t="str">
            <v>zxzj20191113000148</v>
          </cell>
          <cell r="B430" t="str">
            <v>华津国检（深圳）金银珠宝检验中心有限公司</v>
          </cell>
          <cell r="C430" t="str">
            <v>金精矿化学分析方法 第13部分： 铅、锌、铋、镉、铬、砷和汞量的测定 电感耦合等离子体原子发射光谱法</v>
          </cell>
          <cell r="D430" t="str">
            <v>GB/T 7739.13-2019</v>
          </cell>
          <cell r="E430" t="str">
            <v>是</v>
          </cell>
          <cell r="F430">
            <v>14</v>
          </cell>
          <cell r="G430">
            <v>8</v>
          </cell>
          <cell r="H430" t="str">
            <v>无</v>
          </cell>
          <cell r="I430">
            <v>1</v>
          </cell>
          <cell r="J430">
            <v>100</v>
          </cell>
          <cell r="K430" t="str">
            <v>华津国检（深圳）金银珠宝检验中心有限公司</v>
          </cell>
          <cell r="L430">
            <v>0</v>
          </cell>
          <cell r="M430">
            <v>0</v>
          </cell>
        </row>
        <row r="430">
          <cell r="O430">
            <v>0</v>
          </cell>
          <cell r="P430">
            <v>0</v>
          </cell>
        </row>
        <row r="430">
          <cell r="R430">
            <v>0</v>
          </cell>
          <cell r="S430">
            <v>0</v>
          </cell>
        </row>
        <row r="430">
          <cell r="U430">
            <v>0</v>
          </cell>
          <cell r="V430">
            <v>0</v>
          </cell>
        </row>
        <row r="430">
          <cell r="X430">
            <v>0</v>
          </cell>
          <cell r="Y430">
            <v>0</v>
          </cell>
        </row>
        <row r="430">
          <cell r="AA430">
            <v>0</v>
          </cell>
          <cell r="AB430">
            <v>0</v>
          </cell>
        </row>
        <row r="430">
          <cell r="AD430">
            <v>0</v>
          </cell>
          <cell r="AE430">
            <v>0</v>
          </cell>
        </row>
        <row r="431">
          <cell r="A431" t="str">
            <v>zxzj20191113000164</v>
          </cell>
          <cell r="B431" t="str">
            <v>比亚迪汽车工业有限公司</v>
          </cell>
          <cell r="C431" t="str">
            <v>电动汽车低速提示音</v>
          </cell>
          <cell r="D431" t="str">
            <v>GB/T 37153-2018</v>
          </cell>
          <cell r="E431" t="str">
            <v>否</v>
          </cell>
          <cell r="F431">
            <v>0</v>
          </cell>
          <cell r="G431">
            <v>4</v>
          </cell>
          <cell r="H431" t="str">
            <v>无</v>
          </cell>
          <cell r="I431">
            <v>4</v>
          </cell>
          <cell r="J431">
            <v>100</v>
          </cell>
          <cell r="K431" t="str">
            <v>比亚迪汽车工业有限公司</v>
          </cell>
          <cell r="L431">
            <v>0</v>
          </cell>
          <cell r="M431">
            <v>0</v>
          </cell>
        </row>
        <row r="431">
          <cell r="O431">
            <v>0</v>
          </cell>
          <cell r="P431">
            <v>0</v>
          </cell>
        </row>
        <row r="431">
          <cell r="R431">
            <v>0</v>
          </cell>
          <cell r="S431">
            <v>0</v>
          </cell>
        </row>
        <row r="431">
          <cell r="U431">
            <v>0</v>
          </cell>
          <cell r="V431">
            <v>0</v>
          </cell>
        </row>
        <row r="431">
          <cell r="X431">
            <v>0</v>
          </cell>
          <cell r="Y431">
            <v>0</v>
          </cell>
        </row>
        <row r="431">
          <cell r="AA431">
            <v>0</v>
          </cell>
          <cell r="AB431">
            <v>0</v>
          </cell>
        </row>
        <row r="431">
          <cell r="AD431">
            <v>0</v>
          </cell>
          <cell r="AE431">
            <v>0</v>
          </cell>
        </row>
        <row r="432">
          <cell r="A432" t="str">
            <v>zxzj20191116000084</v>
          </cell>
          <cell r="B432" t="str">
            <v>深圳市中润水工业技术发展有限公司</v>
          </cell>
          <cell r="C432" t="str">
            <v>水处理剂 聚氯化铝铁</v>
          </cell>
          <cell r="D432" t="str">
            <v>HG/T 5359-2018</v>
          </cell>
          <cell r="E432" t="str">
            <v>否</v>
          </cell>
          <cell r="F432">
            <v>0</v>
          </cell>
          <cell r="G432">
            <v>2</v>
          </cell>
          <cell r="H432" t="str">
            <v>无</v>
          </cell>
          <cell r="I432">
            <v>2</v>
          </cell>
          <cell r="J432">
            <v>100</v>
          </cell>
          <cell r="K432" t="str">
            <v>深圳市中润水工业技术发展有限公司</v>
          </cell>
          <cell r="L432">
            <v>0</v>
          </cell>
          <cell r="M432">
            <v>0</v>
          </cell>
        </row>
        <row r="432">
          <cell r="O432">
            <v>0</v>
          </cell>
          <cell r="P432">
            <v>0</v>
          </cell>
        </row>
        <row r="432">
          <cell r="R432">
            <v>0</v>
          </cell>
          <cell r="S432">
            <v>0</v>
          </cell>
        </row>
        <row r="432">
          <cell r="U432">
            <v>0</v>
          </cell>
          <cell r="V432">
            <v>0</v>
          </cell>
        </row>
        <row r="432">
          <cell r="X432">
            <v>0</v>
          </cell>
          <cell r="Y432">
            <v>0</v>
          </cell>
        </row>
        <row r="432">
          <cell r="AA432">
            <v>0</v>
          </cell>
          <cell r="AB432">
            <v>0</v>
          </cell>
        </row>
        <row r="432">
          <cell r="AD432">
            <v>0</v>
          </cell>
          <cell r="AE432">
            <v>0</v>
          </cell>
        </row>
        <row r="433">
          <cell r="A433" t="str">
            <v>zxzj20191112000061</v>
          </cell>
          <cell r="B433" t="str">
            <v>深圳成武金石农业开发有限公司</v>
          </cell>
          <cell r="C433" t="str">
            <v>农业社会化服务 水产养殖病害防治服务规范</v>
          </cell>
          <cell r="D433" t="str">
            <v>GB/T 37689-2019</v>
          </cell>
          <cell r="E433" t="str">
            <v>否</v>
          </cell>
          <cell r="F433">
            <v>0</v>
          </cell>
          <cell r="G433">
            <v>6</v>
          </cell>
          <cell r="H433" t="str">
            <v>无</v>
          </cell>
          <cell r="I433">
            <v>6</v>
          </cell>
          <cell r="J433">
            <v>100</v>
          </cell>
          <cell r="K433" t="str">
            <v>深圳成武金石农业开发有限公司</v>
          </cell>
          <cell r="L433">
            <v>0</v>
          </cell>
          <cell r="M433">
            <v>0</v>
          </cell>
        </row>
        <row r="433">
          <cell r="O433">
            <v>0</v>
          </cell>
          <cell r="P433">
            <v>0</v>
          </cell>
        </row>
        <row r="433">
          <cell r="R433">
            <v>0</v>
          </cell>
          <cell r="S433">
            <v>0</v>
          </cell>
        </row>
        <row r="433">
          <cell r="U433">
            <v>0</v>
          </cell>
          <cell r="V433">
            <v>0</v>
          </cell>
        </row>
        <row r="433">
          <cell r="X433">
            <v>0</v>
          </cell>
          <cell r="Y433">
            <v>0</v>
          </cell>
        </row>
        <row r="433">
          <cell r="AA433">
            <v>0</v>
          </cell>
          <cell r="AB433">
            <v>0</v>
          </cell>
        </row>
        <row r="433">
          <cell r="AD433">
            <v>0</v>
          </cell>
          <cell r="AE433">
            <v>0</v>
          </cell>
        </row>
        <row r="434">
          <cell r="A434" t="str">
            <v>zxzj20191116000063</v>
          </cell>
          <cell r="B434" t="str">
            <v>深圳市东京文洪印刷机械有限公司</v>
          </cell>
          <cell r="C434" t="str">
            <v>粘箱机</v>
          </cell>
          <cell r="D434" t="str">
            <v>JB/T 13148-2017</v>
          </cell>
          <cell r="E434" t="str">
            <v>否</v>
          </cell>
          <cell r="F434">
            <v>0</v>
          </cell>
          <cell r="G434">
            <v>2</v>
          </cell>
          <cell r="H434" t="str">
            <v>无</v>
          </cell>
          <cell r="I434">
            <v>2</v>
          </cell>
          <cell r="J434">
            <v>100</v>
          </cell>
          <cell r="K434" t="str">
            <v>深圳市东京文洪印刷机械有限公司</v>
          </cell>
          <cell r="L434">
            <v>0</v>
          </cell>
          <cell r="M434">
            <v>0</v>
          </cell>
        </row>
        <row r="434">
          <cell r="O434">
            <v>0</v>
          </cell>
          <cell r="P434">
            <v>0</v>
          </cell>
        </row>
        <row r="434">
          <cell r="R434">
            <v>0</v>
          </cell>
          <cell r="S434">
            <v>0</v>
          </cell>
        </row>
        <row r="434">
          <cell r="U434">
            <v>0</v>
          </cell>
          <cell r="V434">
            <v>0</v>
          </cell>
        </row>
        <row r="434">
          <cell r="X434">
            <v>0</v>
          </cell>
          <cell r="Y434">
            <v>0</v>
          </cell>
        </row>
        <row r="434">
          <cell r="AA434">
            <v>0</v>
          </cell>
          <cell r="AB434">
            <v>0</v>
          </cell>
        </row>
        <row r="434">
          <cell r="AD434">
            <v>0</v>
          </cell>
          <cell r="AE434">
            <v>0</v>
          </cell>
        </row>
        <row r="435">
          <cell r="A435" t="str">
            <v>zxzj20191113000175</v>
          </cell>
          <cell r="B435" t="str">
            <v>康佳集团股份有限公司</v>
          </cell>
          <cell r="C435" t="str">
            <v>数字电视接收及显示设备环境试验方法</v>
          </cell>
          <cell r="D435" t="str">
            <v>SJ/T 11326-2016</v>
          </cell>
          <cell r="E435" t="str">
            <v>否</v>
          </cell>
          <cell r="F435">
            <v>0</v>
          </cell>
          <cell r="G435">
            <v>5</v>
          </cell>
          <cell r="H435" t="str">
            <v>无</v>
          </cell>
          <cell r="I435">
            <v>5</v>
          </cell>
          <cell r="J435">
            <v>100</v>
          </cell>
          <cell r="K435" t="str">
            <v>康佳集团股份有限公司</v>
          </cell>
          <cell r="L435">
            <v>0</v>
          </cell>
          <cell r="M435">
            <v>0</v>
          </cell>
        </row>
        <row r="435">
          <cell r="O435">
            <v>0</v>
          </cell>
          <cell r="P435">
            <v>0</v>
          </cell>
        </row>
        <row r="435">
          <cell r="R435">
            <v>0</v>
          </cell>
          <cell r="S435">
            <v>0</v>
          </cell>
        </row>
        <row r="435">
          <cell r="U435">
            <v>0</v>
          </cell>
          <cell r="V435">
            <v>0</v>
          </cell>
        </row>
        <row r="435">
          <cell r="X435">
            <v>0</v>
          </cell>
          <cell r="Y435">
            <v>0</v>
          </cell>
        </row>
        <row r="435">
          <cell r="AA435">
            <v>0</v>
          </cell>
          <cell r="AB435">
            <v>0</v>
          </cell>
        </row>
        <row r="435">
          <cell r="AD435">
            <v>0</v>
          </cell>
          <cell r="AE435">
            <v>0</v>
          </cell>
        </row>
        <row r="436">
          <cell r="A436" t="str">
            <v>zxzj20191111000036</v>
          </cell>
          <cell r="B436" t="str">
            <v>理光图像技术（上海）有限公司深圳分公司</v>
          </cell>
          <cell r="C436" t="str">
            <v>数字式多功能黑白静电复印（打印）设备</v>
          </cell>
          <cell r="D436" t="str">
            <v>GB/T 21202-2018</v>
          </cell>
          <cell r="E436" t="str">
            <v>否</v>
          </cell>
          <cell r="F436">
            <v>0</v>
          </cell>
          <cell r="G436">
            <v>8</v>
          </cell>
          <cell r="H436" t="str">
            <v>无</v>
          </cell>
          <cell r="I436">
            <v>8</v>
          </cell>
          <cell r="J436">
            <v>100</v>
          </cell>
          <cell r="K436" t="str">
            <v>理光图像技术（上海）有限公司深圳分公司</v>
          </cell>
          <cell r="L436">
            <v>0</v>
          </cell>
          <cell r="M436">
            <v>0</v>
          </cell>
        </row>
        <row r="436">
          <cell r="O436">
            <v>0</v>
          </cell>
          <cell r="P436">
            <v>0</v>
          </cell>
        </row>
        <row r="436">
          <cell r="R436">
            <v>0</v>
          </cell>
          <cell r="S436">
            <v>0</v>
          </cell>
        </row>
        <row r="436">
          <cell r="U436">
            <v>0</v>
          </cell>
          <cell r="V436">
            <v>0</v>
          </cell>
        </row>
        <row r="436">
          <cell r="X436">
            <v>0</v>
          </cell>
          <cell r="Y436">
            <v>0</v>
          </cell>
        </row>
        <row r="436">
          <cell r="AA436">
            <v>0</v>
          </cell>
          <cell r="AB436">
            <v>0</v>
          </cell>
        </row>
        <row r="436">
          <cell r="AD436">
            <v>0</v>
          </cell>
          <cell r="AE436">
            <v>0</v>
          </cell>
        </row>
        <row r="437">
          <cell r="A437" t="str">
            <v>zxzj20191114000141</v>
          </cell>
          <cell r="B437" t="str">
            <v>深圳华大智造科技有限公司</v>
          </cell>
          <cell r="C437" t="str">
            <v>目标基因区域捕获质量评价通则</v>
          </cell>
          <cell r="D437" t="str">
            <v>GB/T 37872-2019</v>
          </cell>
          <cell r="E437" t="str">
            <v>否</v>
          </cell>
          <cell r="F437">
            <v>0</v>
          </cell>
          <cell r="G437">
            <v>3</v>
          </cell>
          <cell r="H437" t="str">
            <v>有</v>
          </cell>
          <cell r="I437">
            <v>1</v>
          </cell>
          <cell r="J437">
            <v>0</v>
          </cell>
          <cell r="K437" t="str">
            <v>深圳华大生命科学研究院(原深圳华大基因研究院)</v>
          </cell>
          <cell r="L437">
            <v>3</v>
          </cell>
          <cell r="M437">
            <v>70</v>
          </cell>
          <cell r="N437" t="str">
            <v>深圳华大智造科技有限公司</v>
          </cell>
          <cell r="O437">
            <v>4</v>
          </cell>
          <cell r="P437">
            <v>30</v>
          </cell>
          <cell r="Q437" t="str">
            <v>深圳华大基因科技有限公司</v>
          </cell>
          <cell r="R437">
            <v>5</v>
          </cell>
          <cell r="S437">
            <v>0</v>
          </cell>
          <cell r="T437" t="str">
            <v>深圳华大临床检验中心有限公司</v>
          </cell>
          <cell r="U437">
            <v>0</v>
          </cell>
          <cell r="V437">
            <v>0</v>
          </cell>
        </row>
        <row r="437">
          <cell r="X437">
            <v>0</v>
          </cell>
          <cell r="Y437">
            <v>0</v>
          </cell>
        </row>
        <row r="437">
          <cell r="AA437">
            <v>0</v>
          </cell>
          <cell r="AB437">
            <v>0</v>
          </cell>
        </row>
        <row r="437">
          <cell r="AD437">
            <v>0</v>
          </cell>
          <cell r="AE437">
            <v>0</v>
          </cell>
        </row>
        <row r="438">
          <cell r="A438" t="str">
            <v>zxzj20191115000195</v>
          </cell>
          <cell r="B438" t="str">
            <v>深圳市卓越绩效管理促进会</v>
          </cell>
          <cell r="C438" t="str">
            <v>深圳标准认证实施规则 木制写字桌</v>
          </cell>
          <cell r="D438" t="str">
            <v>SZDB/Z 292-2018</v>
          </cell>
          <cell r="E438" t="str">
            <v>否</v>
          </cell>
          <cell r="F438">
            <v>0</v>
          </cell>
          <cell r="G438">
            <v>1</v>
          </cell>
          <cell r="H438" t="str">
            <v>有</v>
          </cell>
          <cell r="I438">
            <v>1</v>
          </cell>
          <cell r="J438">
            <v>100</v>
          </cell>
          <cell r="K438" t="str">
            <v>深圳市卓越绩效管理促进会（深圳标准认证联盟秘书处）</v>
          </cell>
          <cell r="L438">
            <v>2</v>
          </cell>
          <cell r="M438">
            <v>0</v>
          </cell>
          <cell r="N438" t="str">
            <v>深圳市计量质量检测研究院</v>
          </cell>
          <cell r="O438">
            <v>3</v>
          </cell>
          <cell r="P438">
            <v>0</v>
          </cell>
          <cell r="Q438" t="str">
            <v>深圳市卓越标准事务有限公司</v>
          </cell>
          <cell r="R438">
            <v>0</v>
          </cell>
          <cell r="S438">
            <v>0</v>
          </cell>
        </row>
        <row r="438">
          <cell r="U438">
            <v>0</v>
          </cell>
          <cell r="V438">
            <v>0</v>
          </cell>
        </row>
        <row r="438">
          <cell r="X438">
            <v>0</v>
          </cell>
          <cell r="Y438">
            <v>0</v>
          </cell>
        </row>
        <row r="438">
          <cell r="AA438">
            <v>0</v>
          </cell>
          <cell r="AB438">
            <v>0</v>
          </cell>
        </row>
        <row r="438">
          <cell r="AD438">
            <v>0</v>
          </cell>
          <cell r="AE438">
            <v>0</v>
          </cell>
        </row>
        <row r="439">
          <cell r="A439" t="str">
            <v>zxzj20191115000267</v>
          </cell>
          <cell r="B439" t="str">
            <v>深圳普门科技股份有限公司</v>
          </cell>
          <cell r="C439" t="str">
            <v>红光治疗设备</v>
          </cell>
          <cell r="D439" t="str">
            <v>YY/T 1496-2016</v>
          </cell>
          <cell r="E439" t="str">
            <v>否</v>
          </cell>
          <cell r="F439">
            <v>0</v>
          </cell>
          <cell r="G439">
            <v>2</v>
          </cell>
          <cell r="H439" t="str">
            <v>无</v>
          </cell>
          <cell r="I439">
            <v>2</v>
          </cell>
          <cell r="J439">
            <v>100</v>
          </cell>
          <cell r="K439" t="str">
            <v>深圳普门科技股份有限公司</v>
          </cell>
          <cell r="L439">
            <v>0</v>
          </cell>
          <cell r="M439">
            <v>0</v>
          </cell>
        </row>
        <row r="439">
          <cell r="O439">
            <v>0</v>
          </cell>
          <cell r="P439">
            <v>0</v>
          </cell>
        </row>
        <row r="439">
          <cell r="R439">
            <v>0</v>
          </cell>
          <cell r="S439">
            <v>0</v>
          </cell>
        </row>
        <row r="439">
          <cell r="U439">
            <v>0</v>
          </cell>
          <cell r="V439">
            <v>0</v>
          </cell>
        </row>
        <row r="439">
          <cell r="X439">
            <v>0</v>
          </cell>
          <cell r="Y439">
            <v>0</v>
          </cell>
        </row>
        <row r="439">
          <cell r="AA439">
            <v>0</v>
          </cell>
          <cell r="AB439">
            <v>0</v>
          </cell>
        </row>
        <row r="439">
          <cell r="AD439">
            <v>0</v>
          </cell>
          <cell r="AE439">
            <v>0</v>
          </cell>
        </row>
        <row r="440">
          <cell r="A440" t="str">
            <v>zxzj20191115000074</v>
          </cell>
          <cell r="B440" t="str">
            <v>深圳新飞通光电子技术有限公司</v>
          </cell>
          <cell r="C440" t="str">
            <v>并行传输有源光缆光模块 第3部分：4×25Gb/s AOC</v>
          </cell>
          <cell r="D440" t="str">
            <v>YD/T 2796.3-2018</v>
          </cell>
          <cell r="E440" t="str">
            <v>是</v>
          </cell>
          <cell r="F440">
            <v>3</v>
          </cell>
          <cell r="G440">
            <v>3</v>
          </cell>
          <cell r="H440" t="str">
            <v>有</v>
          </cell>
          <cell r="I440">
            <v>2</v>
          </cell>
          <cell r="J440">
            <v>50</v>
          </cell>
          <cell r="K440" t="str">
            <v>中兴通讯股份有限公司</v>
          </cell>
          <cell r="L440">
            <v>3</v>
          </cell>
          <cell r="M440">
            <v>50</v>
          </cell>
          <cell r="N440" t="str">
            <v>深圳新飞通光电子技术有限公司</v>
          </cell>
          <cell r="O440">
            <v>0</v>
          </cell>
          <cell r="P440">
            <v>0</v>
          </cell>
        </row>
        <row r="440">
          <cell r="R440">
            <v>0</v>
          </cell>
          <cell r="S440">
            <v>0</v>
          </cell>
        </row>
        <row r="440">
          <cell r="U440">
            <v>0</v>
          </cell>
          <cell r="V440">
            <v>0</v>
          </cell>
        </row>
        <row r="440">
          <cell r="X440">
            <v>0</v>
          </cell>
          <cell r="Y440">
            <v>0</v>
          </cell>
        </row>
        <row r="440">
          <cell r="AA440">
            <v>0</v>
          </cell>
          <cell r="AB440">
            <v>0</v>
          </cell>
        </row>
        <row r="440">
          <cell r="AD440">
            <v>0</v>
          </cell>
          <cell r="AE440">
            <v>0</v>
          </cell>
        </row>
        <row r="441">
          <cell r="A441" t="str">
            <v>zxzj20191117000014</v>
          </cell>
          <cell r="B441" t="str">
            <v>海能达通信股份有限公司</v>
          </cell>
          <cell r="C441" t="str">
            <v>基于LTE技术的宽带集群通信(B-TrunC)系统 接口技术要求(第一阶段) 集群核心网到调度台接口</v>
          </cell>
          <cell r="D441" t="str">
            <v>GB/T 37287-2019</v>
          </cell>
          <cell r="E441" t="str">
            <v>是</v>
          </cell>
          <cell r="F441">
            <v>4</v>
          </cell>
          <cell r="G441">
            <v>6</v>
          </cell>
          <cell r="H441" t="str">
            <v>无</v>
          </cell>
          <cell r="I441">
            <v>6</v>
          </cell>
          <cell r="J441">
            <v>100</v>
          </cell>
          <cell r="K441" t="str">
            <v>海能达通信股份有限公司</v>
          </cell>
          <cell r="L441">
            <v>0</v>
          </cell>
          <cell r="M441">
            <v>0</v>
          </cell>
        </row>
        <row r="441">
          <cell r="O441">
            <v>0</v>
          </cell>
          <cell r="P441">
            <v>0</v>
          </cell>
        </row>
        <row r="441">
          <cell r="R441">
            <v>0</v>
          </cell>
          <cell r="S441">
            <v>0</v>
          </cell>
        </row>
        <row r="441">
          <cell r="U441">
            <v>0</v>
          </cell>
          <cell r="V441">
            <v>0</v>
          </cell>
        </row>
        <row r="441">
          <cell r="X441">
            <v>0</v>
          </cell>
          <cell r="Y441">
            <v>0</v>
          </cell>
        </row>
        <row r="441">
          <cell r="AA441">
            <v>0</v>
          </cell>
          <cell r="AB441">
            <v>0</v>
          </cell>
        </row>
        <row r="441">
          <cell r="AD441">
            <v>0</v>
          </cell>
          <cell r="AE441">
            <v>0</v>
          </cell>
        </row>
        <row r="442">
          <cell r="A442" t="str">
            <v>zxzj20191112000011</v>
          </cell>
          <cell r="B442" t="str">
            <v>深圳市芭田生态工程股份有限公司</v>
          </cell>
          <cell r="C442" t="str">
            <v>农业生产资料供应服务 农资仓储服务规范</v>
          </cell>
          <cell r="D442" t="str">
            <v>GB/T 37070-2018</v>
          </cell>
          <cell r="E442" t="str">
            <v>否</v>
          </cell>
          <cell r="F442">
            <v>0</v>
          </cell>
          <cell r="G442">
            <v>4</v>
          </cell>
          <cell r="H442" t="str">
            <v>无</v>
          </cell>
          <cell r="I442">
            <v>4</v>
          </cell>
          <cell r="J442">
            <v>100</v>
          </cell>
          <cell r="K442" t="str">
            <v>深圳市芭田生态工程股份有限公司</v>
          </cell>
          <cell r="L442">
            <v>0</v>
          </cell>
          <cell r="M442">
            <v>0</v>
          </cell>
        </row>
        <row r="442">
          <cell r="O442">
            <v>0</v>
          </cell>
          <cell r="P442">
            <v>0</v>
          </cell>
        </row>
        <row r="442">
          <cell r="R442">
            <v>0</v>
          </cell>
          <cell r="S442">
            <v>0</v>
          </cell>
        </row>
        <row r="442">
          <cell r="U442">
            <v>0</v>
          </cell>
          <cell r="V442">
            <v>0</v>
          </cell>
        </row>
        <row r="442">
          <cell r="X442">
            <v>0</v>
          </cell>
          <cell r="Y442">
            <v>0</v>
          </cell>
        </row>
        <row r="442">
          <cell r="AA442">
            <v>0</v>
          </cell>
          <cell r="AB442">
            <v>0</v>
          </cell>
        </row>
        <row r="442">
          <cell r="AD442">
            <v>0</v>
          </cell>
          <cell r="AE442">
            <v>0</v>
          </cell>
        </row>
        <row r="443">
          <cell r="A443" t="str">
            <v>zxzj20191112000057</v>
          </cell>
          <cell r="B443" t="str">
            <v>格林美股份有限公司</v>
          </cell>
          <cell r="C443" t="str">
            <v>废电池处理中废液的处理处置方法</v>
          </cell>
          <cell r="D443" t="str">
            <v>GB/T 33060-2016</v>
          </cell>
          <cell r="E443" t="str">
            <v>否</v>
          </cell>
          <cell r="F443">
            <v>0</v>
          </cell>
          <cell r="G443">
            <v>5</v>
          </cell>
          <cell r="H443" t="str">
            <v>无</v>
          </cell>
          <cell r="I443">
            <v>5</v>
          </cell>
          <cell r="J443">
            <v>100</v>
          </cell>
          <cell r="K443" t="str">
            <v>格林美股份有限公司</v>
          </cell>
          <cell r="L443">
            <v>0</v>
          </cell>
          <cell r="M443">
            <v>0</v>
          </cell>
        </row>
        <row r="443">
          <cell r="O443">
            <v>0</v>
          </cell>
          <cell r="P443">
            <v>0</v>
          </cell>
        </row>
        <row r="443">
          <cell r="R443">
            <v>0</v>
          </cell>
          <cell r="S443">
            <v>0</v>
          </cell>
        </row>
        <row r="443">
          <cell r="U443">
            <v>0</v>
          </cell>
          <cell r="V443">
            <v>0</v>
          </cell>
        </row>
        <row r="443">
          <cell r="X443">
            <v>0</v>
          </cell>
          <cell r="Y443">
            <v>0</v>
          </cell>
        </row>
        <row r="443">
          <cell r="AA443">
            <v>0</v>
          </cell>
          <cell r="AB443">
            <v>0</v>
          </cell>
        </row>
        <row r="443">
          <cell r="AD443">
            <v>0</v>
          </cell>
          <cell r="AE443">
            <v>0</v>
          </cell>
        </row>
        <row r="444">
          <cell r="A444" t="str">
            <v>zxzj20191112000055</v>
          </cell>
          <cell r="B444" t="str">
            <v>香港中文大学（深圳）</v>
          </cell>
          <cell r="C444" t="str">
            <v>特种机器人 术语</v>
          </cell>
          <cell r="D444" t="str">
            <v>GB/T 36239-2018</v>
          </cell>
          <cell r="E444" t="str">
            <v>否</v>
          </cell>
          <cell r="F444">
            <v>0</v>
          </cell>
          <cell r="G444">
            <v>2</v>
          </cell>
          <cell r="H444" t="str">
            <v>无</v>
          </cell>
          <cell r="I444">
            <v>2</v>
          </cell>
          <cell r="J444">
            <v>100</v>
          </cell>
          <cell r="K444" t="str">
            <v>香港中文大学（深圳）</v>
          </cell>
          <cell r="L444">
            <v>0</v>
          </cell>
          <cell r="M444">
            <v>0</v>
          </cell>
        </row>
        <row r="444">
          <cell r="O444">
            <v>0</v>
          </cell>
          <cell r="P444">
            <v>0</v>
          </cell>
        </row>
        <row r="444">
          <cell r="R444">
            <v>0</v>
          </cell>
          <cell r="S444">
            <v>0</v>
          </cell>
        </row>
        <row r="444">
          <cell r="U444">
            <v>0</v>
          </cell>
          <cell r="V444">
            <v>0</v>
          </cell>
        </row>
        <row r="444">
          <cell r="X444">
            <v>0</v>
          </cell>
          <cell r="Y444">
            <v>0</v>
          </cell>
        </row>
        <row r="444">
          <cell r="AA444">
            <v>0</v>
          </cell>
          <cell r="AB444">
            <v>0</v>
          </cell>
        </row>
        <row r="444">
          <cell r="AD444">
            <v>0</v>
          </cell>
          <cell r="AE444">
            <v>0</v>
          </cell>
        </row>
        <row r="445">
          <cell r="A445" t="str">
            <v>zxzj20191117000063</v>
          </cell>
          <cell r="B445" t="str">
            <v>深圳领威科技有限公司</v>
          </cell>
          <cell r="C445" t="str">
            <v>差压铸造机  技术条件</v>
          </cell>
          <cell r="D445" t="str">
            <v>JB/T 13235-2017</v>
          </cell>
          <cell r="E445" t="str">
            <v>否</v>
          </cell>
          <cell r="F445">
            <v>0</v>
          </cell>
          <cell r="G445">
            <v>3</v>
          </cell>
          <cell r="H445" t="str">
            <v>无</v>
          </cell>
          <cell r="I445">
            <v>3</v>
          </cell>
          <cell r="J445">
            <v>100</v>
          </cell>
          <cell r="K445" t="str">
            <v>深圳领威科技有限公司</v>
          </cell>
          <cell r="L445">
            <v>0</v>
          </cell>
          <cell r="M445">
            <v>0</v>
          </cell>
        </row>
        <row r="445">
          <cell r="O445">
            <v>0</v>
          </cell>
          <cell r="P445">
            <v>0</v>
          </cell>
        </row>
        <row r="445">
          <cell r="R445">
            <v>0</v>
          </cell>
          <cell r="S445">
            <v>0</v>
          </cell>
        </row>
        <row r="445">
          <cell r="U445">
            <v>0</v>
          </cell>
          <cell r="V445">
            <v>0</v>
          </cell>
        </row>
        <row r="445">
          <cell r="X445">
            <v>0</v>
          </cell>
          <cell r="Y445">
            <v>0</v>
          </cell>
        </row>
        <row r="445">
          <cell r="AA445">
            <v>0</v>
          </cell>
          <cell r="AB445">
            <v>0</v>
          </cell>
        </row>
        <row r="445">
          <cell r="AD445">
            <v>0</v>
          </cell>
          <cell r="AE445">
            <v>0</v>
          </cell>
        </row>
        <row r="446">
          <cell r="A446" t="str">
            <v>zxzj20191114000150</v>
          </cell>
          <cell r="B446" t="str">
            <v>深圳华大智造科技有限公司</v>
          </cell>
          <cell r="C446" t="str">
            <v>个体鉴定的高通量测序方法</v>
          </cell>
          <cell r="D446" t="str">
            <v>GB/T 37870-2019</v>
          </cell>
          <cell r="E446" t="str">
            <v>否</v>
          </cell>
          <cell r="F446">
            <v>0</v>
          </cell>
          <cell r="G446">
            <v>3</v>
          </cell>
          <cell r="H446" t="str">
            <v>有</v>
          </cell>
          <cell r="I446">
            <v>1</v>
          </cell>
          <cell r="J446">
            <v>0</v>
          </cell>
          <cell r="K446" t="str">
            <v>深圳华大生命科学研究院</v>
          </cell>
          <cell r="L446">
            <v>3</v>
          </cell>
          <cell r="M446">
            <v>60</v>
          </cell>
          <cell r="N446" t="str">
            <v>深圳华大智造科技有限公司</v>
          </cell>
          <cell r="O446">
            <v>4</v>
          </cell>
          <cell r="P446">
            <v>25</v>
          </cell>
          <cell r="Q446" t="str">
            <v>深圳华大基因科技有限公司</v>
          </cell>
          <cell r="R446">
            <v>5</v>
          </cell>
          <cell r="S446">
            <v>15</v>
          </cell>
          <cell r="T446" t="str">
            <v>深圳基因产学研资联盟</v>
          </cell>
          <cell r="U446">
            <v>0</v>
          </cell>
          <cell r="V446">
            <v>0</v>
          </cell>
        </row>
        <row r="446">
          <cell r="X446">
            <v>0</v>
          </cell>
          <cell r="Y446">
            <v>0</v>
          </cell>
        </row>
        <row r="446">
          <cell r="AA446">
            <v>0</v>
          </cell>
          <cell r="AB446">
            <v>0</v>
          </cell>
        </row>
        <row r="446">
          <cell r="AD446">
            <v>0</v>
          </cell>
          <cell r="AE446">
            <v>0</v>
          </cell>
        </row>
        <row r="447">
          <cell r="A447" t="str">
            <v>zxzj20191114000077</v>
          </cell>
          <cell r="B447" t="str">
            <v>深圳市中金岭南有色金属股份有限公司</v>
          </cell>
          <cell r="C447" t="str">
            <v>高纯镉化学分析方法 镁、铝、钙、铬、铁、镍、铜、锌、银、锡、锑、铅、铋量的测定 电感耦合等离子体质谱法</v>
          </cell>
          <cell r="D447" t="str">
            <v>YS/T 1287-2018</v>
          </cell>
          <cell r="E447" t="str">
            <v>否</v>
          </cell>
          <cell r="F447">
            <v>0</v>
          </cell>
          <cell r="G447">
            <v>5</v>
          </cell>
          <cell r="H447" t="str">
            <v>无</v>
          </cell>
          <cell r="I447">
            <v>5</v>
          </cell>
          <cell r="J447">
            <v>100</v>
          </cell>
          <cell r="K447" t="str">
            <v>深圳市中金岭南有色金属股份有限公司</v>
          </cell>
          <cell r="L447">
            <v>0</v>
          </cell>
          <cell r="M447">
            <v>0</v>
          </cell>
        </row>
        <row r="447">
          <cell r="O447">
            <v>0</v>
          </cell>
          <cell r="P447">
            <v>0</v>
          </cell>
        </row>
        <row r="447">
          <cell r="R447">
            <v>0</v>
          </cell>
          <cell r="S447">
            <v>0</v>
          </cell>
        </row>
        <row r="447">
          <cell r="U447">
            <v>0</v>
          </cell>
          <cell r="V447">
            <v>0</v>
          </cell>
        </row>
        <row r="447">
          <cell r="X447">
            <v>0</v>
          </cell>
          <cell r="Y447">
            <v>0</v>
          </cell>
        </row>
        <row r="447">
          <cell r="AA447">
            <v>0</v>
          </cell>
          <cell r="AB447">
            <v>0</v>
          </cell>
        </row>
        <row r="447">
          <cell r="AD447">
            <v>0</v>
          </cell>
          <cell r="AE447">
            <v>0</v>
          </cell>
        </row>
        <row r="448">
          <cell r="A448" t="str">
            <v>zxzj20191106000002</v>
          </cell>
          <cell r="B448" t="str">
            <v>深圳市凯东源现代物流股份有限公司</v>
          </cell>
          <cell r="C448" t="str">
            <v>绿色物流指标构成与核算方法</v>
          </cell>
          <cell r="D448" t="str">
            <v>GB/T 37099-2018</v>
          </cell>
          <cell r="E448" t="str">
            <v>否</v>
          </cell>
          <cell r="F448">
            <v>0</v>
          </cell>
          <cell r="G448">
            <v>5</v>
          </cell>
          <cell r="H448" t="str">
            <v>有</v>
          </cell>
          <cell r="I448">
            <v>1</v>
          </cell>
          <cell r="J448">
            <v>55</v>
          </cell>
          <cell r="K448" t="str">
            <v>深圳市深中原科技有限公司</v>
          </cell>
          <cell r="L448">
            <v>2</v>
          </cell>
          <cell r="M448">
            <v>45</v>
          </cell>
          <cell r="N448" t="str">
            <v>深圳市凯东源现代物流股份有限公司</v>
          </cell>
          <cell r="O448">
            <v>0</v>
          </cell>
          <cell r="P448">
            <v>0</v>
          </cell>
        </row>
        <row r="448">
          <cell r="R448">
            <v>0</v>
          </cell>
          <cell r="S448">
            <v>0</v>
          </cell>
        </row>
        <row r="448">
          <cell r="U448">
            <v>0</v>
          </cell>
          <cell r="V448">
            <v>0</v>
          </cell>
        </row>
        <row r="448">
          <cell r="X448">
            <v>0</v>
          </cell>
          <cell r="Y448">
            <v>0</v>
          </cell>
        </row>
        <row r="448">
          <cell r="AA448">
            <v>0</v>
          </cell>
          <cell r="AB448">
            <v>0</v>
          </cell>
        </row>
        <row r="448">
          <cell r="AD448">
            <v>0</v>
          </cell>
          <cell r="AE448">
            <v>0</v>
          </cell>
        </row>
        <row r="449">
          <cell r="A449" t="str">
            <v>zxzj20191117000027</v>
          </cell>
          <cell r="B449" t="str">
            <v>研祥智能科技股份有限公司</v>
          </cell>
          <cell r="C449" t="str">
            <v>应急用车载计算机通用规范</v>
          </cell>
          <cell r="D449" t="str">
            <v>SJ/T 11663-2016</v>
          </cell>
          <cell r="E449" t="str">
            <v>否</v>
          </cell>
          <cell r="F449">
            <v>0</v>
          </cell>
          <cell r="G449">
            <v>1</v>
          </cell>
          <cell r="H449" t="str">
            <v>无</v>
          </cell>
          <cell r="I449">
            <v>1</v>
          </cell>
          <cell r="J449">
            <v>100</v>
          </cell>
          <cell r="K449" t="str">
            <v>研祥智能科技股份有限公司</v>
          </cell>
          <cell r="L449">
            <v>0</v>
          </cell>
          <cell r="M449">
            <v>0</v>
          </cell>
        </row>
        <row r="449">
          <cell r="O449">
            <v>0</v>
          </cell>
          <cell r="P449">
            <v>0</v>
          </cell>
        </row>
        <row r="449">
          <cell r="R449">
            <v>0</v>
          </cell>
          <cell r="S449">
            <v>0</v>
          </cell>
        </row>
        <row r="449">
          <cell r="U449">
            <v>0</v>
          </cell>
          <cell r="V449">
            <v>0</v>
          </cell>
        </row>
        <row r="449">
          <cell r="X449">
            <v>0</v>
          </cell>
          <cell r="Y449">
            <v>0</v>
          </cell>
        </row>
        <row r="449">
          <cell r="AA449">
            <v>0</v>
          </cell>
          <cell r="AB449">
            <v>0</v>
          </cell>
        </row>
        <row r="449">
          <cell r="AD449">
            <v>0</v>
          </cell>
          <cell r="AE449">
            <v>0</v>
          </cell>
        </row>
        <row r="450">
          <cell r="A450" t="str">
            <v>zxzj20191114000158</v>
          </cell>
          <cell r="B450" t="str">
            <v>深圳翰脉环保科技有限公司</v>
          </cell>
          <cell r="C450" t="str">
            <v>感光材料冲洗行业废液处理处置方法</v>
          </cell>
          <cell r="D450" t="str">
            <v>GB/T 36385-2018</v>
          </cell>
          <cell r="E450" t="str">
            <v>否</v>
          </cell>
          <cell r="F450">
            <v>0</v>
          </cell>
          <cell r="G450">
            <v>2</v>
          </cell>
          <cell r="H450" t="str">
            <v>有</v>
          </cell>
          <cell r="I450">
            <v>2</v>
          </cell>
          <cell r="J450">
            <v>75</v>
          </cell>
          <cell r="K450" t="str">
            <v>深圳翰脉环保科技有限公司</v>
          </cell>
          <cell r="L450">
            <v>6</v>
          </cell>
          <cell r="M450">
            <v>25</v>
          </cell>
          <cell r="N450" t="str">
            <v>深圳慧欣环境技术有限公司</v>
          </cell>
          <cell r="O450">
            <v>0</v>
          </cell>
          <cell r="P450">
            <v>0</v>
          </cell>
        </row>
        <row r="450">
          <cell r="R450">
            <v>0</v>
          </cell>
          <cell r="S450">
            <v>0</v>
          </cell>
        </row>
        <row r="450">
          <cell r="U450">
            <v>0</v>
          </cell>
          <cell r="V450">
            <v>0</v>
          </cell>
        </row>
        <row r="450">
          <cell r="X450">
            <v>0</v>
          </cell>
          <cell r="Y450">
            <v>0</v>
          </cell>
        </row>
        <row r="450">
          <cell r="AA450">
            <v>0</v>
          </cell>
          <cell r="AB450">
            <v>0</v>
          </cell>
        </row>
        <row r="450">
          <cell r="AD450">
            <v>0</v>
          </cell>
          <cell r="AE450">
            <v>0</v>
          </cell>
        </row>
        <row r="451">
          <cell r="A451" t="str">
            <v>zxzj20191113000063</v>
          </cell>
          <cell r="B451" t="str">
            <v>深圳市中安测标准技术有限公司</v>
          </cell>
          <cell r="C451" t="str">
            <v>社会公共场所人员信息采集系统技术规范</v>
          </cell>
          <cell r="D451" t="str">
            <v>SZDB/Z 237-2017</v>
          </cell>
          <cell r="E451" t="str">
            <v>否</v>
          </cell>
          <cell r="F451">
            <v>0</v>
          </cell>
          <cell r="G451">
            <v>3</v>
          </cell>
          <cell r="H451" t="str">
            <v>有</v>
          </cell>
          <cell r="I451">
            <v>1</v>
          </cell>
          <cell r="J451">
            <v>20</v>
          </cell>
          <cell r="K451" t="str">
            <v>深圳市星火电子工程公司</v>
          </cell>
          <cell r="L451">
            <v>2</v>
          </cell>
          <cell r="M451">
            <v>0</v>
          </cell>
          <cell r="N451" t="str">
            <v>深圳市智慧安防行业协会</v>
          </cell>
          <cell r="O451">
            <v>3</v>
          </cell>
          <cell r="P451">
            <v>80</v>
          </cell>
          <cell r="Q451" t="str">
            <v>深圳市中安测标准技术有限公司</v>
          </cell>
          <cell r="R451">
            <v>5</v>
          </cell>
          <cell r="S451">
            <v>0</v>
          </cell>
          <cell r="T451" t="str">
            <v>深圳丽泽智能科技有限公司</v>
          </cell>
          <cell r="U451">
            <v>7</v>
          </cell>
          <cell r="V451">
            <v>0</v>
          </cell>
          <cell r="W451" t="str">
            <v>深圳市诚业通信技术有限公司</v>
          </cell>
          <cell r="X451">
            <v>8</v>
          </cell>
          <cell r="Y451">
            <v>0</v>
          </cell>
          <cell r="Z451" t="str">
            <v>深圳市信义科技有限公司</v>
          </cell>
          <cell r="AA451">
            <v>0</v>
          </cell>
          <cell r="AB451">
            <v>0</v>
          </cell>
        </row>
        <row r="451">
          <cell r="AD451">
            <v>0</v>
          </cell>
          <cell r="AE451">
            <v>0</v>
          </cell>
        </row>
        <row r="452">
          <cell r="A452" t="str">
            <v>zxzj20191114000140</v>
          </cell>
          <cell r="B452" t="str">
            <v>中兴通讯股份有限公司</v>
          </cell>
          <cell r="C452" t="str">
            <v>MPLS Ping中继应答机制</v>
          </cell>
          <cell r="D452" t="str">
            <v>Request for Comments：7743</v>
          </cell>
          <cell r="E452" t="str">
            <v>否</v>
          </cell>
          <cell r="F452">
            <v>0</v>
          </cell>
          <cell r="G452">
            <v>1</v>
          </cell>
          <cell r="H452" t="str">
            <v>无</v>
          </cell>
          <cell r="I452">
            <v>1</v>
          </cell>
          <cell r="J452">
            <v>100</v>
          </cell>
          <cell r="K452" t="str">
            <v>中兴通讯股份有限公司</v>
          </cell>
          <cell r="L452">
            <v>0</v>
          </cell>
          <cell r="M452">
            <v>0</v>
          </cell>
        </row>
        <row r="452">
          <cell r="O452">
            <v>0</v>
          </cell>
          <cell r="P452">
            <v>0</v>
          </cell>
        </row>
        <row r="452">
          <cell r="R452">
            <v>0</v>
          </cell>
          <cell r="S452">
            <v>0</v>
          </cell>
        </row>
        <row r="452">
          <cell r="U452">
            <v>0</v>
          </cell>
          <cell r="V452">
            <v>0</v>
          </cell>
        </row>
        <row r="452">
          <cell r="X452">
            <v>0</v>
          </cell>
          <cell r="Y452">
            <v>0</v>
          </cell>
        </row>
        <row r="452">
          <cell r="AA452">
            <v>0</v>
          </cell>
          <cell r="AB452">
            <v>0</v>
          </cell>
        </row>
        <row r="452">
          <cell r="AD452">
            <v>0</v>
          </cell>
          <cell r="AE452">
            <v>0</v>
          </cell>
        </row>
        <row r="453">
          <cell r="A453" t="str">
            <v>zxzj20191114000160</v>
          </cell>
          <cell r="B453" t="str">
            <v>中广核工程有限公司</v>
          </cell>
          <cell r="C453" t="str">
            <v>压水堆乏燃料干法贮存设施热工分析</v>
          </cell>
          <cell r="D453" t="str">
            <v>NB/T 20462-2017</v>
          </cell>
          <cell r="E453" t="str">
            <v>否</v>
          </cell>
          <cell r="F453">
            <v>0</v>
          </cell>
          <cell r="G453">
            <v>1</v>
          </cell>
          <cell r="H453" t="str">
            <v>无</v>
          </cell>
          <cell r="I453">
            <v>1</v>
          </cell>
          <cell r="J453">
            <v>100</v>
          </cell>
          <cell r="K453" t="str">
            <v>中广核工程有限公司</v>
          </cell>
          <cell r="L453">
            <v>0</v>
          </cell>
          <cell r="M453">
            <v>0</v>
          </cell>
        </row>
        <row r="453">
          <cell r="O453">
            <v>0</v>
          </cell>
          <cell r="P453">
            <v>0</v>
          </cell>
        </row>
        <row r="453">
          <cell r="R453">
            <v>0</v>
          </cell>
          <cell r="S453">
            <v>0</v>
          </cell>
        </row>
        <row r="453">
          <cell r="U453">
            <v>0</v>
          </cell>
          <cell r="V453">
            <v>0</v>
          </cell>
        </row>
        <row r="453">
          <cell r="X453">
            <v>0</v>
          </cell>
          <cell r="Y453">
            <v>0</v>
          </cell>
        </row>
        <row r="453">
          <cell r="AA453">
            <v>0</v>
          </cell>
          <cell r="AB453">
            <v>0</v>
          </cell>
        </row>
        <row r="453">
          <cell r="AD453">
            <v>0</v>
          </cell>
          <cell r="AE453">
            <v>0</v>
          </cell>
        </row>
        <row r="454">
          <cell r="A454" t="str">
            <v>zxzj20191115000317</v>
          </cell>
          <cell r="B454" t="str">
            <v>深圳市汉尔信电子科技有限公司</v>
          </cell>
          <cell r="C454" t="str">
            <v>钎焊术语</v>
          </cell>
          <cell r="D454" t="str">
            <v>GB/T 33148-2016</v>
          </cell>
          <cell r="E454" t="str">
            <v>否</v>
          </cell>
          <cell r="F454">
            <v>0</v>
          </cell>
          <cell r="G454">
            <v>3</v>
          </cell>
          <cell r="H454" t="str">
            <v>有</v>
          </cell>
          <cell r="I454">
            <v>3</v>
          </cell>
          <cell r="J454">
            <v>70</v>
          </cell>
          <cell r="K454" t="str">
            <v>深圳市汉尔信电子科技有限公司</v>
          </cell>
          <cell r="L454">
            <v>8</v>
          </cell>
          <cell r="M454">
            <v>30</v>
          </cell>
          <cell r="N454" t="str">
            <v>深圳市亿铖达工业有限公司</v>
          </cell>
          <cell r="O454">
            <v>0</v>
          </cell>
          <cell r="P454">
            <v>0</v>
          </cell>
        </row>
        <row r="454">
          <cell r="R454">
            <v>0</v>
          </cell>
          <cell r="S454">
            <v>0</v>
          </cell>
        </row>
        <row r="454">
          <cell r="U454">
            <v>0</v>
          </cell>
          <cell r="V454">
            <v>0</v>
          </cell>
        </row>
        <row r="454">
          <cell r="X454">
            <v>0</v>
          </cell>
          <cell r="Y454">
            <v>0</v>
          </cell>
        </row>
        <row r="454">
          <cell r="AA454">
            <v>0</v>
          </cell>
          <cell r="AB454">
            <v>0</v>
          </cell>
        </row>
        <row r="454">
          <cell r="AD454">
            <v>0</v>
          </cell>
          <cell r="AE454">
            <v>0</v>
          </cell>
        </row>
        <row r="455">
          <cell r="A455" t="str">
            <v>zxzj20191116000118</v>
          </cell>
          <cell r="B455" t="str">
            <v>深圳市宝龙辉鞋业有限公司</v>
          </cell>
          <cell r="C455" t="str">
            <v>制鞋机械 帮口敲平机</v>
          </cell>
          <cell r="D455" t="str">
            <v>QB/T 5316-2018</v>
          </cell>
          <cell r="E455" t="str">
            <v>否</v>
          </cell>
          <cell r="F455">
            <v>0</v>
          </cell>
          <cell r="G455">
            <v>2</v>
          </cell>
          <cell r="H455" t="str">
            <v>无</v>
          </cell>
          <cell r="I455">
            <v>2</v>
          </cell>
          <cell r="J455">
            <v>100</v>
          </cell>
          <cell r="K455" t="str">
            <v>深圳市宝龙辉鞋业有限公司</v>
          </cell>
          <cell r="L455">
            <v>0</v>
          </cell>
          <cell r="M455">
            <v>0</v>
          </cell>
        </row>
        <row r="455">
          <cell r="O455">
            <v>0</v>
          </cell>
          <cell r="P455">
            <v>0</v>
          </cell>
        </row>
        <row r="455">
          <cell r="R455">
            <v>0</v>
          </cell>
          <cell r="S455">
            <v>0</v>
          </cell>
        </row>
        <row r="455">
          <cell r="U455">
            <v>0</v>
          </cell>
          <cell r="V455">
            <v>0</v>
          </cell>
        </row>
        <row r="455">
          <cell r="X455">
            <v>0</v>
          </cell>
          <cell r="Y455">
            <v>0</v>
          </cell>
        </row>
        <row r="455">
          <cell r="AA455">
            <v>0</v>
          </cell>
          <cell r="AB455">
            <v>0</v>
          </cell>
        </row>
        <row r="455">
          <cell r="AD455">
            <v>0</v>
          </cell>
          <cell r="AE455">
            <v>0</v>
          </cell>
        </row>
        <row r="456">
          <cell r="A456" t="str">
            <v>zxzj20191117000052</v>
          </cell>
          <cell r="B456" t="str">
            <v>深圳市联创科技集团有限公司</v>
          </cell>
          <cell r="C456" t="str">
            <v>家用和类似用途电器可靠性评价方法第5部分：室内加热器的特殊要求</v>
          </cell>
          <cell r="D456" t="str">
            <v>GB/T 24986.5-2017</v>
          </cell>
          <cell r="E456" t="str">
            <v>是</v>
          </cell>
          <cell r="F456">
            <v>5</v>
          </cell>
          <cell r="G456">
            <v>4</v>
          </cell>
          <cell r="H456" t="str">
            <v>有</v>
          </cell>
          <cell r="I456">
            <v>3</v>
          </cell>
          <cell r="J456">
            <v>60</v>
          </cell>
          <cell r="K456" t="str">
            <v>艾美特电器（深圳）有限公司</v>
          </cell>
          <cell r="L456">
            <v>4</v>
          </cell>
          <cell r="M456">
            <v>40</v>
          </cell>
          <cell r="N456" t="str">
            <v>深圳市联创科技集团有限公司</v>
          </cell>
          <cell r="O456">
            <v>0</v>
          </cell>
          <cell r="P456">
            <v>0</v>
          </cell>
        </row>
        <row r="456">
          <cell r="R456">
            <v>0</v>
          </cell>
          <cell r="S456">
            <v>0</v>
          </cell>
        </row>
        <row r="456">
          <cell r="U456">
            <v>0</v>
          </cell>
          <cell r="V456">
            <v>0</v>
          </cell>
        </row>
        <row r="456">
          <cell r="X456">
            <v>0</v>
          </cell>
          <cell r="Y456">
            <v>0</v>
          </cell>
        </row>
        <row r="456">
          <cell r="AA456">
            <v>0</v>
          </cell>
          <cell r="AB456">
            <v>0</v>
          </cell>
        </row>
        <row r="456">
          <cell r="AD456">
            <v>0</v>
          </cell>
          <cell r="AE456">
            <v>0</v>
          </cell>
        </row>
        <row r="457">
          <cell r="A457" t="str">
            <v>zxzj20191114000219</v>
          </cell>
          <cell r="B457" t="str">
            <v>深圳市标色染料科技有限公司</v>
          </cell>
          <cell r="C457" t="str">
            <v>液体酸性染料 色光和强度的测定</v>
          </cell>
          <cell r="D457" t="str">
            <v>GB/T 33421-2016</v>
          </cell>
          <cell r="E457" t="str">
            <v>否</v>
          </cell>
          <cell r="F457">
            <v>0</v>
          </cell>
          <cell r="G457">
            <v>2</v>
          </cell>
          <cell r="H457" t="str">
            <v>无</v>
          </cell>
          <cell r="I457">
            <v>2</v>
          </cell>
          <cell r="J457">
            <v>100</v>
          </cell>
          <cell r="K457" t="str">
            <v>深圳市标色染料科技有限公司</v>
          </cell>
          <cell r="L457">
            <v>0</v>
          </cell>
          <cell r="M457">
            <v>0</v>
          </cell>
        </row>
        <row r="457">
          <cell r="O457">
            <v>0</v>
          </cell>
          <cell r="P457">
            <v>0</v>
          </cell>
        </row>
        <row r="457">
          <cell r="R457">
            <v>0</v>
          </cell>
          <cell r="S457">
            <v>0</v>
          </cell>
        </row>
        <row r="457">
          <cell r="U457">
            <v>0</v>
          </cell>
          <cell r="V457">
            <v>0</v>
          </cell>
        </row>
        <row r="457">
          <cell r="X457">
            <v>0</v>
          </cell>
          <cell r="Y457">
            <v>0</v>
          </cell>
        </row>
        <row r="457">
          <cell r="AA457">
            <v>0</v>
          </cell>
          <cell r="AB457">
            <v>0</v>
          </cell>
        </row>
        <row r="457">
          <cell r="AD457">
            <v>0</v>
          </cell>
          <cell r="AE457">
            <v>0</v>
          </cell>
        </row>
        <row r="458">
          <cell r="A458" t="str">
            <v>zxzj20191114000061</v>
          </cell>
          <cell r="B458" t="str">
            <v>深圳市中金岭南有色金属股份有限公司</v>
          </cell>
          <cell r="C458" t="str">
            <v>铅及铅合金化学分析方法 第17部分：钠量、镁量的测定 火焰原子吸收光谱法</v>
          </cell>
          <cell r="D458" t="str">
            <v>GB/T 4103.17-2018</v>
          </cell>
          <cell r="E458" t="str">
            <v>是</v>
          </cell>
          <cell r="F458">
            <v>17</v>
          </cell>
          <cell r="G458">
            <v>8</v>
          </cell>
          <cell r="H458" t="str">
            <v>无</v>
          </cell>
          <cell r="I458">
            <v>8</v>
          </cell>
          <cell r="J458">
            <v>100</v>
          </cell>
          <cell r="K458" t="str">
            <v>深圳市中金岭南有色金属股份有限公司</v>
          </cell>
          <cell r="L458">
            <v>0</v>
          </cell>
          <cell r="M458">
            <v>0</v>
          </cell>
        </row>
        <row r="458">
          <cell r="O458">
            <v>0</v>
          </cell>
          <cell r="P458">
            <v>0</v>
          </cell>
        </row>
        <row r="458">
          <cell r="R458">
            <v>0</v>
          </cell>
          <cell r="S458">
            <v>0</v>
          </cell>
        </row>
        <row r="458">
          <cell r="U458">
            <v>0</v>
          </cell>
          <cell r="V458">
            <v>0</v>
          </cell>
        </row>
        <row r="458">
          <cell r="X458">
            <v>0</v>
          </cell>
          <cell r="Y458">
            <v>0</v>
          </cell>
        </row>
        <row r="458">
          <cell r="AA458">
            <v>0</v>
          </cell>
          <cell r="AB458">
            <v>0</v>
          </cell>
        </row>
        <row r="458">
          <cell r="AD458">
            <v>0</v>
          </cell>
          <cell r="AE458">
            <v>0</v>
          </cell>
        </row>
        <row r="459">
          <cell r="A459" t="str">
            <v>zxzj20191114000089</v>
          </cell>
          <cell r="B459" t="str">
            <v>深圳市腾讯计算机系统有限公司</v>
          </cell>
          <cell r="C459" t="str">
            <v>促进分组数据网络与应用的通信的增强架构</v>
          </cell>
          <cell r="D459" t="str">
            <v>TS 23.682</v>
          </cell>
          <cell r="E459" t="str">
            <v>否</v>
          </cell>
          <cell r="F459">
            <v>0</v>
          </cell>
          <cell r="G459">
            <v>4</v>
          </cell>
          <cell r="H459" t="str">
            <v>有</v>
          </cell>
          <cell r="I459">
            <v>1</v>
          </cell>
          <cell r="J459">
            <v>0</v>
          </cell>
          <cell r="K459" t="str">
            <v>华为技术有限公司</v>
          </cell>
          <cell r="L459">
            <v>2</v>
          </cell>
          <cell r="M459">
            <v>100</v>
          </cell>
          <cell r="N459" t="str">
            <v>深圳市腾讯计算机系统有限公司</v>
          </cell>
          <cell r="O459">
            <v>3</v>
          </cell>
          <cell r="P459">
            <v>0</v>
          </cell>
          <cell r="Q459" t="str">
            <v>中兴通讯股份有限公司</v>
          </cell>
          <cell r="R459">
            <v>0</v>
          </cell>
          <cell r="S459">
            <v>0</v>
          </cell>
        </row>
        <row r="459">
          <cell r="U459">
            <v>0</v>
          </cell>
          <cell r="V459">
            <v>0</v>
          </cell>
        </row>
        <row r="459">
          <cell r="X459">
            <v>0</v>
          </cell>
          <cell r="Y459">
            <v>0</v>
          </cell>
        </row>
        <row r="459">
          <cell r="AA459">
            <v>0</v>
          </cell>
          <cell r="AB459">
            <v>0</v>
          </cell>
        </row>
        <row r="459">
          <cell r="AD459">
            <v>0</v>
          </cell>
          <cell r="AE459">
            <v>0</v>
          </cell>
        </row>
        <row r="460">
          <cell r="A460" t="str">
            <v>zxzj20191116000111</v>
          </cell>
          <cell r="B460" t="str">
            <v>深圳市注成科技股份有限公司</v>
          </cell>
          <cell r="C460" t="str">
            <v>硬质合金热扩散率的测定方法</v>
          </cell>
          <cell r="D460" t="str">
            <v>GB/T 11108-2017</v>
          </cell>
          <cell r="E460" t="str">
            <v>否</v>
          </cell>
          <cell r="F460">
            <v>0</v>
          </cell>
          <cell r="G460">
            <v>4</v>
          </cell>
          <cell r="H460" t="str">
            <v>无</v>
          </cell>
          <cell r="I460">
            <v>4</v>
          </cell>
          <cell r="J460">
            <v>100</v>
          </cell>
          <cell r="K460" t="str">
            <v>深圳市注成科技股份有限公司</v>
          </cell>
          <cell r="L460">
            <v>0</v>
          </cell>
          <cell r="M460">
            <v>0</v>
          </cell>
        </row>
        <row r="460">
          <cell r="O460">
            <v>0</v>
          </cell>
          <cell r="P460">
            <v>0</v>
          </cell>
        </row>
        <row r="460">
          <cell r="R460">
            <v>0</v>
          </cell>
          <cell r="S460">
            <v>0</v>
          </cell>
        </row>
        <row r="460">
          <cell r="U460">
            <v>0</v>
          </cell>
          <cell r="V460">
            <v>0</v>
          </cell>
        </row>
        <row r="460">
          <cell r="X460">
            <v>0</v>
          </cell>
          <cell r="Y460">
            <v>0</v>
          </cell>
        </row>
        <row r="460">
          <cell r="AA460">
            <v>0</v>
          </cell>
          <cell r="AB460">
            <v>0</v>
          </cell>
        </row>
        <row r="460">
          <cell r="AD460">
            <v>0</v>
          </cell>
          <cell r="AE460">
            <v>0</v>
          </cell>
        </row>
        <row r="461">
          <cell r="A461" t="str">
            <v>zxzj20191112000090</v>
          </cell>
          <cell r="B461" t="str">
            <v>格林美股份有限公司</v>
          </cell>
          <cell r="C461" t="str">
            <v>含镍废料处理处置技术规范</v>
          </cell>
          <cell r="D461" t="str">
            <v>GB/T 33073-2016</v>
          </cell>
          <cell r="E461" t="str">
            <v>否</v>
          </cell>
          <cell r="F461">
            <v>0</v>
          </cell>
          <cell r="G461">
            <v>6</v>
          </cell>
          <cell r="H461" t="str">
            <v>无</v>
          </cell>
          <cell r="I461">
            <v>1</v>
          </cell>
          <cell r="J461">
            <v>100</v>
          </cell>
          <cell r="K461" t="str">
            <v>格林美股份有限公司</v>
          </cell>
          <cell r="L461">
            <v>0</v>
          </cell>
          <cell r="M461">
            <v>0</v>
          </cell>
        </row>
        <row r="461">
          <cell r="O461">
            <v>0</v>
          </cell>
          <cell r="P461">
            <v>0</v>
          </cell>
        </row>
        <row r="461">
          <cell r="R461">
            <v>0</v>
          </cell>
          <cell r="S461">
            <v>0</v>
          </cell>
        </row>
        <row r="461">
          <cell r="U461">
            <v>0</v>
          </cell>
          <cell r="V461">
            <v>0</v>
          </cell>
        </row>
        <row r="461">
          <cell r="X461">
            <v>0</v>
          </cell>
          <cell r="Y461">
            <v>0</v>
          </cell>
        </row>
        <row r="461">
          <cell r="AA461">
            <v>0</v>
          </cell>
          <cell r="AB461">
            <v>0</v>
          </cell>
        </row>
        <row r="461">
          <cell r="AD461">
            <v>0</v>
          </cell>
          <cell r="AE461">
            <v>0</v>
          </cell>
        </row>
        <row r="462">
          <cell r="A462" t="str">
            <v>zxzj20191114000128</v>
          </cell>
          <cell r="B462" t="str">
            <v>中兴通讯股份有限公司</v>
          </cell>
          <cell r="C462" t="str">
            <v>基于网络的IP流迁移( 第三阶段)</v>
          </cell>
          <cell r="D462" t="str">
            <v>3GPP TS 24.161 V13.0.0</v>
          </cell>
          <cell r="E462" t="str">
            <v>否</v>
          </cell>
          <cell r="F462">
            <v>0</v>
          </cell>
          <cell r="G462">
            <v>1</v>
          </cell>
          <cell r="H462" t="str">
            <v>无</v>
          </cell>
          <cell r="I462">
            <v>1</v>
          </cell>
          <cell r="J462">
            <v>100</v>
          </cell>
          <cell r="K462" t="str">
            <v>中兴通讯股份有限公司</v>
          </cell>
          <cell r="L462">
            <v>0</v>
          </cell>
          <cell r="M462">
            <v>0</v>
          </cell>
        </row>
        <row r="462">
          <cell r="O462">
            <v>0</v>
          </cell>
          <cell r="P462">
            <v>0</v>
          </cell>
        </row>
        <row r="462">
          <cell r="R462">
            <v>0</v>
          </cell>
          <cell r="S462">
            <v>0</v>
          </cell>
        </row>
        <row r="462">
          <cell r="U462">
            <v>0</v>
          </cell>
          <cell r="V462">
            <v>0</v>
          </cell>
        </row>
        <row r="462">
          <cell r="X462">
            <v>0</v>
          </cell>
          <cell r="Y462">
            <v>0</v>
          </cell>
        </row>
        <row r="462">
          <cell r="AA462">
            <v>0</v>
          </cell>
          <cell r="AB462">
            <v>0</v>
          </cell>
        </row>
        <row r="462">
          <cell r="AD462">
            <v>0</v>
          </cell>
          <cell r="AE462">
            <v>0</v>
          </cell>
        </row>
        <row r="463">
          <cell r="A463" t="str">
            <v>zxzj20191116000032</v>
          </cell>
          <cell r="B463" t="str">
            <v>深圳嘉普通太阳能股份有限公司</v>
          </cell>
          <cell r="C463" t="str">
            <v>平板型太阳能集热器吸热体耐候性技术规范</v>
          </cell>
          <cell r="D463" t="str">
            <v>NB/T 34072-2018</v>
          </cell>
          <cell r="E463" t="str">
            <v>否</v>
          </cell>
          <cell r="F463">
            <v>0</v>
          </cell>
          <cell r="G463">
            <v>2</v>
          </cell>
          <cell r="H463" t="str">
            <v>无</v>
          </cell>
          <cell r="I463">
            <v>2</v>
          </cell>
          <cell r="J463">
            <v>100</v>
          </cell>
          <cell r="K463" t="str">
            <v>深圳嘉普通太阳能股份有限公司</v>
          </cell>
          <cell r="L463">
            <v>0</v>
          </cell>
          <cell r="M463">
            <v>0</v>
          </cell>
        </row>
        <row r="463">
          <cell r="O463">
            <v>0</v>
          </cell>
          <cell r="P463">
            <v>0</v>
          </cell>
        </row>
        <row r="463">
          <cell r="R463">
            <v>0</v>
          </cell>
          <cell r="S463">
            <v>0</v>
          </cell>
        </row>
        <row r="463">
          <cell r="U463">
            <v>0</v>
          </cell>
          <cell r="V463">
            <v>0</v>
          </cell>
        </row>
        <row r="463">
          <cell r="X463">
            <v>0</v>
          </cell>
          <cell r="Y463">
            <v>0</v>
          </cell>
        </row>
        <row r="463">
          <cell r="AA463">
            <v>0</v>
          </cell>
          <cell r="AB463">
            <v>0</v>
          </cell>
        </row>
        <row r="463">
          <cell r="AD463">
            <v>0</v>
          </cell>
          <cell r="AE463">
            <v>0</v>
          </cell>
        </row>
        <row r="464">
          <cell r="A464" t="str">
            <v>zxzj20191113000141</v>
          </cell>
          <cell r="B464" t="str">
            <v>深圳市航天泰瑞捷电子有限公司</v>
          </cell>
          <cell r="C464" t="str">
            <v>交流电测量设备 验收检验 第21部分：机电式有功电能表的特殊要求(0.5级、1级和2级)</v>
          </cell>
          <cell r="D464" t="str">
            <v>GB/T 17215.821-2017</v>
          </cell>
          <cell r="E464" t="str">
            <v>是</v>
          </cell>
          <cell r="F464">
            <v>3</v>
          </cell>
          <cell r="G464">
            <v>2</v>
          </cell>
          <cell r="H464" t="str">
            <v>有</v>
          </cell>
          <cell r="I464">
            <v>2</v>
          </cell>
          <cell r="J464">
            <v>74.07</v>
          </cell>
          <cell r="K464" t="str">
            <v>深圳市航天泰瑞捷电子有限公司</v>
          </cell>
          <cell r="L464">
            <v>7</v>
          </cell>
          <cell r="M464">
            <v>25.92</v>
          </cell>
          <cell r="N464" t="str">
            <v>深圳市科陆电子科技股份有限公司</v>
          </cell>
          <cell r="O464">
            <v>0</v>
          </cell>
          <cell r="P464">
            <v>0</v>
          </cell>
        </row>
        <row r="464">
          <cell r="R464">
            <v>0</v>
          </cell>
          <cell r="S464">
            <v>0</v>
          </cell>
        </row>
        <row r="464">
          <cell r="U464">
            <v>0</v>
          </cell>
          <cell r="V464">
            <v>0</v>
          </cell>
        </row>
        <row r="464">
          <cell r="X464">
            <v>0</v>
          </cell>
          <cell r="Y464">
            <v>0</v>
          </cell>
        </row>
        <row r="464">
          <cell r="AA464">
            <v>0</v>
          </cell>
          <cell r="AB464">
            <v>0</v>
          </cell>
        </row>
        <row r="464">
          <cell r="AD464">
            <v>0</v>
          </cell>
          <cell r="AE464">
            <v>0</v>
          </cell>
        </row>
        <row r="465">
          <cell r="A465" t="str">
            <v>zxzj20191115000252</v>
          </cell>
          <cell r="B465" t="str">
            <v>深圳巴士集团股份有限公司</v>
          </cell>
          <cell r="C465" t="str">
            <v>纯电动公共汽车运营安全管理规范</v>
          </cell>
          <cell r="D465" t="str">
            <v>SZDB/Z 324-2018</v>
          </cell>
          <cell r="E465" t="str">
            <v>否</v>
          </cell>
          <cell r="F465">
            <v>0</v>
          </cell>
          <cell r="G465">
            <v>1</v>
          </cell>
          <cell r="H465" t="str">
            <v>有</v>
          </cell>
          <cell r="I465">
            <v>1</v>
          </cell>
          <cell r="J465">
            <v>100</v>
          </cell>
          <cell r="K465" t="str">
            <v>深圳巴士集团股份有限公司</v>
          </cell>
          <cell r="L465">
            <v>2</v>
          </cell>
          <cell r="M465">
            <v>0</v>
          </cell>
          <cell r="N465" t="str">
            <v>深圳市品牌建设促进中心</v>
          </cell>
          <cell r="O465">
            <v>3</v>
          </cell>
          <cell r="P465">
            <v>0</v>
          </cell>
          <cell r="Q465" t="str">
            <v>深圳市标准技术研究院</v>
          </cell>
          <cell r="R465">
            <v>0</v>
          </cell>
          <cell r="S465">
            <v>0</v>
          </cell>
        </row>
        <row r="465">
          <cell r="U465">
            <v>0</v>
          </cell>
          <cell r="V465">
            <v>0</v>
          </cell>
        </row>
        <row r="465">
          <cell r="X465">
            <v>0</v>
          </cell>
          <cell r="Y465">
            <v>0</v>
          </cell>
        </row>
        <row r="465">
          <cell r="AA465">
            <v>0</v>
          </cell>
          <cell r="AB465">
            <v>0</v>
          </cell>
        </row>
        <row r="465">
          <cell r="AD465">
            <v>0</v>
          </cell>
          <cell r="AE465">
            <v>0</v>
          </cell>
        </row>
        <row r="466">
          <cell r="A466" t="str">
            <v>zxzj20191113000103</v>
          </cell>
          <cell r="B466" t="str">
            <v>深圳市深投环保科技有限公司</v>
          </cell>
          <cell r="C466" t="str">
            <v>工业硫酸铜</v>
          </cell>
          <cell r="D466" t="str">
            <v>HG/T 5215-2017</v>
          </cell>
          <cell r="E466" t="str">
            <v>否</v>
          </cell>
          <cell r="F466">
            <v>0</v>
          </cell>
          <cell r="G466">
            <v>1</v>
          </cell>
          <cell r="H466" t="str">
            <v>无</v>
          </cell>
          <cell r="I466">
            <v>1</v>
          </cell>
          <cell r="J466">
            <v>100</v>
          </cell>
          <cell r="K466" t="str">
            <v>深圳市深投环保科技有限公司</v>
          </cell>
          <cell r="L466">
            <v>0</v>
          </cell>
          <cell r="M466">
            <v>0</v>
          </cell>
        </row>
        <row r="466">
          <cell r="O466">
            <v>0</v>
          </cell>
          <cell r="P466">
            <v>0</v>
          </cell>
        </row>
        <row r="466">
          <cell r="R466">
            <v>0</v>
          </cell>
          <cell r="S466">
            <v>0</v>
          </cell>
        </row>
        <row r="466">
          <cell r="U466">
            <v>0</v>
          </cell>
          <cell r="V466">
            <v>0</v>
          </cell>
        </row>
        <row r="466">
          <cell r="X466">
            <v>0</v>
          </cell>
          <cell r="Y466">
            <v>0</v>
          </cell>
        </row>
        <row r="466">
          <cell r="AA466">
            <v>0</v>
          </cell>
          <cell r="AB466">
            <v>0</v>
          </cell>
        </row>
        <row r="466">
          <cell r="AD466">
            <v>0</v>
          </cell>
          <cell r="AE466">
            <v>0</v>
          </cell>
        </row>
        <row r="467">
          <cell r="A467" t="str">
            <v>zxzj20191114000132</v>
          </cell>
          <cell r="B467" t="str">
            <v>深圳市宝福珠宝首饰有限公司</v>
          </cell>
          <cell r="C467" t="str">
            <v>贵金属饰品 回收处理技术规范</v>
          </cell>
          <cell r="D467" t="str">
            <v>QB/T 5234-2018</v>
          </cell>
          <cell r="E467" t="str">
            <v>否</v>
          </cell>
          <cell r="F467">
            <v>0</v>
          </cell>
          <cell r="G467">
            <v>1</v>
          </cell>
          <cell r="H467" t="str">
            <v>有</v>
          </cell>
          <cell r="I467">
            <v>1</v>
          </cell>
          <cell r="J467">
            <v>93</v>
          </cell>
          <cell r="K467" t="str">
            <v>深圳市宝福珠宝首饰有限公司</v>
          </cell>
          <cell r="L467">
            <v>2</v>
          </cell>
          <cell r="M467">
            <v>0</v>
          </cell>
          <cell r="N467" t="str">
            <v>贵金属及珠宝玉石饰品企业标准联盟</v>
          </cell>
          <cell r="O467">
            <v>3</v>
          </cell>
          <cell r="P467">
            <v>0</v>
          </cell>
          <cell r="Q467" t="str">
            <v>深圳市科泰珠宝首饰有限公司</v>
          </cell>
          <cell r="R467">
            <v>4</v>
          </cell>
          <cell r="S467">
            <v>0</v>
          </cell>
          <cell r="T467" t="str">
            <v>深圳市缘与美实业有限公司</v>
          </cell>
          <cell r="U467">
            <v>5</v>
          </cell>
          <cell r="V467">
            <v>0</v>
          </cell>
          <cell r="W467" t="str">
            <v>深圳百泰投资控股集团有限公司</v>
          </cell>
          <cell r="X467">
            <v>6</v>
          </cell>
          <cell r="Y467">
            <v>0</v>
          </cell>
          <cell r="Z467" t="str">
            <v>深圳市宝怡珠宝首饰有限公司</v>
          </cell>
          <cell r="AA467">
            <v>7</v>
          </cell>
          <cell r="AB467">
            <v>7</v>
          </cell>
          <cell r="AC467" t="str">
            <v>深圳翠绿珠宝集团有限公司</v>
          </cell>
          <cell r="AD467">
            <v>8</v>
          </cell>
          <cell r="AE467">
            <v>0</v>
          </cell>
          <cell r="AF467" t="str">
            <v>深圳市甘露珠宝首饰有限公司</v>
          </cell>
        </row>
        <row r="468">
          <cell r="A468" t="str">
            <v>zxzj20191114000071</v>
          </cell>
          <cell r="B468" t="str">
            <v>飞亚达（集团）股份有限公司</v>
          </cell>
          <cell r="C468" t="str">
            <v>智能手表基本技术要求</v>
          </cell>
          <cell r="D468" t="str">
            <v>SZDB/Z 263-2017</v>
          </cell>
          <cell r="E468" t="str">
            <v>否</v>
          </cell>
          <cell r="F468">
            <v>0</v>
          </cell>
          <cell r="G468">
            <v>2</v>
          </cell>
          <cell r="H468" t="str">
            <v>有</v>
          </cell>
          <cell r="I468">
            <v>1</v>
          </cell>
          <cell r="J468">
            <v>60</v>
          </cell>
          <cell r="K468" t="str">
            <v>飞亚达（集团）股份有限公司</v>
          </cell>
          <cell r="L468">
            <v>2</v>
          </cell>
          <cell r="M468">
            <v>40</v>
          </cell>
          <cell r="N468" t="str">
            <v>深圳市南山区质量技术协会</v>
          </cell>
          <cell r="O468">
            <v>0</v>
          </cell>
          <cell r="P468">
            <v>0</v>
          </cell>
        </row>
        <row r="468">
          <cell r="R468">
            <v>0</v>
          </cell>
          <cell r="S468">
            <v>0</v>
          </cell>
        </row>
        <row r="468">
          <cell r="U468">
            <v>0</v>
          </cell>
          <cell r="V468">
            <v>0</v>
          </cell>
        </row>
        <row r="468">
          <cell r="X468">
            <v>0</v>
          </cell>
          <cell r="Y468">
            <v>0</v>
          </cell>
        </row>
        <row r="468">
          <cell r="AA468">
            <v>0</v>
          </cell>
          <cell r="AB468">
            <v>0</v>
          </cell>
        </row>
        <row r="468">
          <cell r="AD468">
            <v>0</v>
          </cell>
          <cell r="AE468">
            <v>0</v>
          </cell>
        </row>
        <row r="469">
          <cell r="A469" t="str">
            <v>zxzj20191114000036</v>
          </cell>
          <cell r="B469" t="str">
            <v>深圳赛西信息技术有限公司</v>
          </cell>
          <cell r="C469" t="str">
            <v>室内用LED显示屏多媒体系统验收规范</v>
          </cell>
          <cell r="D469" t="str">
            <v>SJ/T 11711-2018</v>
          </cell>
          <cell r="E469" t="str">
            <v>否</v>
          </cell>
          <cell r="F469">
            <v>0</v>
          </cell>
          <cell r="G469">
            <v>3</v>
          </cell>
          <cell r="H469" t="str">
            <v>无</v>
          </cell>
          <cell r="I469">
            <v>3</v>
          </cell>
          <cell r="J469">
            <v>100</v>
          </cell>
          <cell r="K469" t="str">
            <v>深圳赛西信息技术有限公司</v>
          </cell>
          <cell r="L469">
            <v>0</v>
          </cell>
          <cell r="M469">
            <v>0</v>
          </cell>
        </row>
        <row r="469">
          <cell r="O469">
            <v>0</v>
          </cell>
          <cell r="P469">
            <v>0</v>
          </cell>
        </row>
        <row r="469">
          <cell r="R469">
            <v>0</v>
          </cell>
          <cell r="S469">
            <v>0</v>
          </cell>
        </row>
        <row r="469">
          <cell r="U469">
            <v>0</v>
          </cell>
          <cell r="V469">
            <v>0</v>
          </cell>
        </row>
        <row r="469">
          <cell r="X469">
            <v>0</v>
          </cell>
          <cell r="Y469">
            <v>0</v>
          </cell>
        </row>
        <row r="469">
          <cell r="AA469">
            <v>0</v>
          </cell>
          <cell r="AB469">
            <v>0</v>
          </cell>
        </row>
        <row r="469">
          <cell r="AD469">
            <v>0</v>
          </cell>
          <cell r="AE469">
            <v>0</v>
          </cell>
        </row>
        <row r="470">
          <cell r="A470" t="str">
            <v>zxzj20191113000020</v>
          </cell>
          <cell r="B470" t="str">
            <v>深圳光华伟业股份有限公司</v>
          </cell>
          <cell r="C470" t="str">
            <v>熔融沉积成型用聚乳酸（PLA）线材</v>
          </cell>
          <cell r="D470" t="str">
            <v>GB/T 37643-2019</v>
          </cell>
          <cell r="E470" t="str">
            <v>否</v>
          </cell>
          <cell r="F470">
            <v>0</v>
          </cell>
          <cell r="G470">
            <v>1</v>
          </cell>
          <cell r="H470" t="str">
            <v>有</v>
          </cell>
          <cell r="I470">
            <v>1</v>
          </cell>
          <cell r="J470">
            <v>70</v>
          </cell>
          <cell r="K470" t="str">
            <v>深圳光华伟业股份有限公司</v>
          </cell>
          <cell r="L470">
            <v>3</v>
          </cell>
          <cell r="M470">
            <v>25</v>
          </cell>
          <cell r="N470" t="str">
            <v>中科三维成型技术（深圳）有限公司</v>
          </cell>
          <cell r="O470">
            <v>7</v>
          </cell>
          <cell r="P470">
            <v>5</v>
          </cell>
          <cell r="Q470" t="str">
            <v>深圳市虹彩新材料科技有限公司</v>
          </cell>
          <cell r="R470">
            <v>0</v>
          </cell>
          <cell r="S470">
            <v>0</v>
          </cell>
        </row>
        <row r="470">
          <cell r="U470">
            <v>0</v>
          </cell>
          <cell r="V470">
            <v>0</v>
          </cell>
        </row>
        <row r="470">
          <cell r="X470">
            <v>0</v>
          </cell>
          <cell r="Y470">
            <v>0</v>
          </cell>
        </row>
        <row r="470">
          <cell r="AA470">
            <v>0</v>
          </cell>
          <cell r="AB470">
            <v>0</v>
          </cell>
        </row>
        <row r="470">
          <cell r="AD470">
            <v>0</v>
          </cell>
          <cell r="AE470">
            <v>0</v>
          </cell>
        </row>
        <row r="471">
          <cell r="A471" t="str">
            <v>zxzj20191115000111</v>
          </cell>
          <cell r="B471" t="str">
            <v>深圳新飞通光电子技术有限公司</v>
          </cell>
          <cell r="C471" t="str">
            <v>粗波分复用光收发合一模块</v>
          </cell>
          <cell r="D471" t="str">
            <v>YD/T 1351-2018</v>
          </cell>
          <cell r="E471" t="str">
            <v>否</v>
          </cell>
          <cell r="F471">
            <v>0</v>
          </cell>
          <cell r="G471">
            <v>2</v>
          </cell>
          <cell r="H471" t="str">
            <v>无</v>
          </cell>
          <cell r="I471">
            <v>2</v>
          </cell>
          <cell r="J471">
            <v>100</v>
          </cell>
          <cell r="K471" t="str">
            <v>深圳新飞通光电子技术有限公司</v>
          </cell>
          <cell r="L471">
            <v>0</v>
          </cell>
          <cell r="M471">
            <v>0</v>
          </cell>
        </row>
        <row r="471">
          <cell r="O471">
            <v>0</v>
          </cell>
          <cell r="P471">
            <v>0</v>
          </cell>
        </row>
        <row r="471">
          <cell r="R471">
            <v>0</v>
          </cell>
          <cell r="S471">
            <v>0</v>
          </cell>
        </row>
        <row r="471">
          <cell r="U471">
            <v>0</v>
          </cell>
          <cell r="V471">
            <v>0</v>
          </cell>
        </row>
        <row r="471">
          <cell r="X471">
            <v>0</v>
          </cell>
          <cell r="Y471">
            <v>0</v>
          </cell>
        </row>
        <row r="471">
          <cell r="AA471">
            <v>0</v>
          </cell>
          <cell r="AB471">
            <v>0</v>
          </cell>
        </row>
        <row r="471">
          <cell r="AD471">
            <v>0</v>
          </cell>
          <cell r="AE471">
            <v>0</v>
          </cell>
        </row>
        <row r="472">
          <cell r="A472" t="str">
            <v>zxzj20191106000025</v>
          </cell>
          <cell r="B472" t="str">
            <v>深圳市智慧安防行业协会</v>
          </cell>
          <cell r="C472" t="str">
            <v>反恐怖防范目标硬质隔离设施建设规范</v>
          </cell>
          <cell r="D472" t="str">
            <v>SZDB/Z 285-2017</v>
          </cell>
          <cell r="E472" t="str">
            <v>否</v>
          </cell>
          <cell r="F472">
            <v>0</v>
          </cell>
          <cell r="G472">
            <v>1</v>
          </cell>
          <cell r="H472" t="str">
            <v>有</v>
          </cell>
          <cell r="I472">
            <v>1</v>
          </cell>
          <cell r="J472">
            <v>100</v>
          </cell>
          <cell r="K472" t="str">
            <v>深圳市智慧安防行业协会</v>
          </cell>
          <cell r="L472">
            <v>2</v>
          </cell>
          <cell r="M472">
            <v>0</v>
          </cell>
          <cell r="N472" t="str">
            <v>深圳市公安局反恐怖工作支队</v>
          </cell>
          <cell r="O472">
            <v>3</v>
          </cell>
          <cell r="P472">
            <v>0</v>
          </cell>
          <cell r="Q472" t="str">
            <v>深圳市金鼎安全技术有限公司</v>
          </cell>
          <cell r="R472">
            <v>4</v>
          </cell>
          <cell r="S472">
            <v>0</v>
          </cell>
          <cell r="T472" t="str">
            <v>保勒开美智控（深圳）有限公司</v>
          </cell>
          <cell r="U472">
            <v>5</v>
          </cell>
          <cell r="V472">
            <v>0</v>
          </cell>
          <cell r="W472" t="str">
            <v>深圳金盾防务科技有限公司</v>
          </cell>
          <cell r="X472">
            <v>6</v>
          </cell>
          <cell r="Y472">
            <v>0</v>
          </cell>
          <cell r="Z472" t="str">
            <v>深圳市歌诗图机电有限公司</v>
          </cell>
          <cell r="AA472">
            <v>0</v>
          </cell>
          <cell r="AB472">
            <v>0</v>
          </cell>
        </row>
        <row r="472">
          <cell r="AD472">
            <v>0</v>
          </cell>
          <cell r="AE472">
            <v>0</v>
          </cell>
        </row>
        <row r="473">
          <cell r="A473" t="str">
            <v>zxzj20191114000218</v>
          </cell>
          <cell r="B473" t="str">
            <v>飞亚达（集团）股份有限公司</v>
          </cell>
          <cell r="C473" t="str">
            <v>手表外观件佩戴环境试验方法  第3部分：光照试验</v>
          </cell>
          <cell r="D473" t="str">
            <v>QB/T 5175.3-2018</v>
          </cell>
          <cell r="E473" t="str">
            <v>是</v>
          </cell>
          <cell r="F473">
            <v>4</v>
          </cell>
          <cell r="G473">
            <v>1</v>
          </cell>
          <cell r="H473" t="str">
            <v>有</v>
          </cell>
          <cell r="I473">
            <v>1</v>
          </cell>
          <cell r="J473">
            <v>35</v>
          </cell>
          <cell r="K473" t="str">
            <v>飞亚达（集团）股份有限公司</v>
          </cell>
          <cell r="L473">
            <v>2</v>
          </cell>
          <cell r="M473">
            <v>30</v>
          </cell>
          <cell r="N473" t="str">
            <v>深圳市泰坦时钟表科技有限公司</v>
          </cell>
          <cell r="O473">
            <v>6</v>
          </cell>
          <cell r="P473">
            <v>13</v>
          </cell>
          <cell r="Q473" t="str">
            <v>深圳市飞亚达科技发展有限公司</v>
          </cell>
          <cell r="R473">
            <v>7</v>
          </cell>
          <cell r="S473">
            <v>12</v>
          </cell>
          <cell r="T473" t="str">
            <v>天王电子（深圳）有限公司</v>
          </cell>
          <cell r="U473">
            <v>8</v>
          </cell>
          <cell r="V473">
            <v>10</v>
          </cell>
          <cell r="W473" t="str">
            <v>依波精品（深圳）有限公司</v>
          </cell>
          <cell r="X473">
            <v>0</v>
          </cell>
          <cell r="Y473">
            <v>0</v>
          </cell>
        </row>
        <row r="473">
          <cell r="AA473">
            <v>0</v>
          </cell>
          <cell r="AB473">
            <v>0</v>
          </cell>
        </row>
        <row r="473">
          <cell r="AD473">
            <v>0</v>
          </cell>
          <cell r="AE473">
            <v>0</v>
          </cell>
        </row>
        <row r="474">
          <cell r="A474" t="str">
            <v>zxzj20191114000110</v>
          </cell>
          <cell r="B474" t="str">
            <v>顺丰速运有限公司</v>
          </cell>
          <cell r="C474" t="str">
            <v>快递封装用品</v>
          </cell>
          <cell r="D474" t="str">
            <v>GB/T 16606-2018</v>
          </cell>
          <cell r="E474" t="str">
            <v>是</v>
          </cell>
          <cell r="F474">
            <v>3</v>
          </cell>
          <cell r="G474">
            <v>2</v>
          </cell>
          <cell r="H474" t="str">
            <v>无</v>
          </cell>
          <cell r="I474">
            <v>2</v>
          </cell>
          <cell r="J474">
            <v>100</v>
          </cell>
          <cell r="K474" t="str">
            <v>顺丰速运有限公司</v>
          </cell>
          <cell r="L474">
            <v>0</v>
          </cell>
          <cell r="M474">
            <v>0</v>
          </cell>
        </row>
        <row r="474">
          <cell r="O474">
            <v>0</v>
          </cell>
          <cell r="P474">
            <v>0</v>
          </cell>
        </row>
        <row r="474">
          <cell r="R474">
            <v>0</v>
          </cell>
          <cell r="S474">
            <v>0</v>
          </cell>
        </row>
        <row r="474">
          <cell r="U474">
            <v>0</v>
          </cell>
          <cell r="V474">
            <v>0</v>
          </cell>
        </row>
        <row r="474">
          <cell r="X474">
            <v>0</v>
          </cell>
          <cell r="Y474">
            <v>0</v>
          </cell>
        </row>
        <row r="474">
          <cell r="AA474">
            <v>0</v>
          </cell>
          <cell r="AB474">
            <v>0</v>
          </cell>
        </row>
        <row r="474">
          <cell r="AD474">
            <v>0</v>
          </cell>
          <cell r="AE474">
            <v>0</v>
          </cell>
        </row>
        <row r="475">
          <cell r="A475" t="str">
            <v>zxzj20191112000064</v>
          </cell>
          <cell r="B475" t="str">
            <v>深圳赛西信息技术有限公司</v>
          </cell>
          <cell r="C475" t="str">
            <v>信息技术 云数据存储和管理 第3部分：分布式文件存储应用接口</v>
          </cell>
          <cell r="D475" t="str">
            <v>GB/T 31916.3-2018</v>
          </cell>
          <cell r="E475" t="str">
            <v>是</v>
          </cell>
          <cell r="F475">
            <v>6</v>
          </cell>
          <cell r="G475">
            <v>8</v>
          </cell>
          <cell r="H475" t="str">
            <v>有</v>
          </cell>
          <cell r="I475">
            <v>4</v>
          </cell>
          <cell r="J475">
            <v>0</v>
          </cell>
          <cell r="K475" t="str">
            <v>华为技术有限公司</v>
          </cell>
          <cell r="L475">
            <v>7</v>
          </cell>
          <cell r="M475">
            <v>15</v>
          </cell>
          <cell r="N475" t="str">
            <v>中国科学院深圳先进技术研究院</v>
          </cell>
          <cell r="O475">
            <v>8</v>
          </cell>
          <cell r="P475">
            <v>85</v>
          </cell>
          <cell r="Q475" t="str">
            <v>深圳赛西信息技术有限公司</v>
          </cell>
          <cell r="R475">
            <v>0</v>
          </cell>
          <cell r="S475">
            <v>0</v>
          </cell>
        </row>
        <row r="475">
          <cell r="U475">
            <v>0</v>
          </cell>
          <cell r="V475">
            <v>0</v>
          </cell>
        </row>
        <row r="475">
          <cell r="X475">
            <v>0</v>
          </cell>
          <cell r="Y475">
            <v>0</v>
          </cell>
        </row>
        <row r="475">
          <cell r="AA475">
            <v>0</v>
          </cell>
          <cell r="AB475">
            <v>0</v>
          </cell>
        </row>
        <row r="475">
          <cell r="AD475">
            <v>0</v>
          </cell>
          <cell r="AE475">
            <v>0</v>
          </cell>
        </row>
        <row r="476">
          <cell r="A476" t="str">
            <v>zxzj20191113000134</v>
          </cell>
          <cell r="B476" t="str">
            <v>比亚迪汽车工业有限公司</v>
          </cell>
          <cell r="C476" t="str">
            <v>汽车动力蓄电池编码规则</v>
          </cell>
          <cell r="D476" t="str">
            <v>GB/T 34014-2017</v>
          </cell>
          <cell r="E476" t="str">
            <v>否</v>
          </cell>
          <cell r="F476">
            <v>0</v>
          </cell>
          <cell r="G476">
            <v>3</v>
          </cell>
          <cell r="H476" t="str">
            <v>无</v>
          </cell>
          <cell r="I476">
            <v>3</v>
          </cell>
          <cell r="J476">
            <v>100</v>
          </cell>
          <cell r="K476" t="str">
            <v>比亚迪汽车工业有限公司</v>
          </cell>
          <cell r="L476">
            <v>0</v>
          </cell>
          <cell r="M476">
            <v>0</v>
          </cell>
        </row>
        <row r="476">
          <cell r="O476">
            <v>0</v>
          </cell>
          <cell r="P476">
            <v>0</v>
          </cell>
        </row>
        <row r="476">
          <cell r="R476">
            <v>0</v>
          </cell>
          <cell r="S476">
            <v>0</v>
          </cell>
        </row>
        <row r="476">
          <cell r="U476">
            <v>0</v>
          </cell>
          <cell r="V476">
            <v>0</v>
          </cell>
        </row>
        <row r="476">
          <cell r="X476">
            <v>0</v>
          </cell>
          <cell r="Y476">
            <v>0</v>
          </cell>
        </row>
        <row r="476">
          <cell r="AA476">
            <v>0</v>
          </cell>
          <cell r="AB476">
            <v>0</v>
          </cell>
        </row>
        <row r="476">
          <cell r="AD476">
            <v>0</v>
          </cell>
          <cell r="AE476">
            <v>0</v>
          </cell>
        </row>
        <row r="477">
          <cell r="A477" t="str">
            <v>zxzj20191113000121</v>
          </cell>
          <cell r="B477" t="str">
            <v>深圳市中金岭南有色金属股份有限公司</v>
          </cell>
          <cell r="C477" t="str">
            <v>粗锌</v>
          </cell>
          <cell r="D477" t="str">
            <v>YS/T 1286-2018</v>
          </cell>
          <cell r="E477" t="str">
            <v>否</v>
          </cell>
          <cell r="F477">
            <v>0</v>
          </cell>
          <cell r="G477">
            <v>1</v>
          </cell>
          <cell r="H477" t="str">
            <v>无</v>
          </cell>
          <cell r="I477">
            <v>1</v>
          </cell>
          <cell r="J477">
            <v>100</v>
          </cell>
          <cell r="K477" t="str">
            <v>深圳市中金岭南有色金属股份有限公司</v>
          </cell>
          <cell r="L477">
            <v>0</v>
          </cell>
          <cell r="M477">
            <v>0</v>
          </cell>
        </row>
        <row r="477">
          <cell r="O477">
            <v>0</v>
          </cell>
          <cell r="P477">
            <v>0</v>
          </cell>
        </row>
        <row r="477">
          <cell r="R477">
            <v>0</v>
          </cell>
          <cell r="S477">
            <v>0</v>
          </cell>
        </row>
        <row r="477">
          <cell r="U477">
            <v>0</v>
          </cell>
          <cell r="V477">
            <v>0</v>
          </cell>
        </row>
        <row r="477">
          <cell r="X477">
            <v>0</v>
          </cell>
          <cell r="Y477">
            <v>0</v>
          </cell>
        </row>
        <row r="477">
          <cell r="AA477">
            <v>0</v>
          </cell>
          <cell r="AB477">
            <v>0</v>
          </cell>
        </row>
        <row r="477">
          <cell r="AD477">
            <v>0</v>
          </cell>
          <cell r="AE477">
            <v>0</v>
          </cell>
        </row>
        <row r="478">
          <cell r="A478" t="str">
            <v>zxzj20191115000058</v>
          </cell>
          <cell r="B478" t="str">
            <v>深圳市闪联信息技术有限公司</v>
          </cell>
          <cell r="C478" t="str">
            <v>信息技术 信息设备资源共享协同服务 第302部分：服务类型</v>
          </cell>
          <cell r="D478" t="str">
            <v>GB/T 29265.302-2017</v>
          </cell>
          <cell r="E478" t="str">
            <v>是</v>
          </cell>
          <cell r="F478">
            <v>17</v>
          </cell>
          <cell r="G478">
            <v>2</v>
          </cell>
          <cell r="H478" t="str">
            <v>有</v>
          </cell>
          <cell r="I478">
            <v>2</v>
          </cell>
          <cell r="J478">
            <v>85</v>
          </cell>
          <cell r="K478" t="str">
            <v>深圳市闪联信息技术有限公司</v>
          </cell>
          <cell r="L478">
            <v>8</v>
          </cell>
          <cell r="M478">
            <v>15</v>
          </cell>
          <cell r="N478" t="str">
            <v>康佳集团股份有限公司</v>
          </cell>
          <cell r="O478">
            <v>0</v>
          </cell>
          <cell r="P478">
            <v>0</v>
          </cell>
        </row>
        <row r="478">
          <cell r="R478">
            <v>0</v>
          </cell>
          <cell r="S478">
            <v>0</v>
          </cell>
        </row>
        <row r="478">
          <cell r="U478">
            <v>0</v>
          </cell>
          <cell r="V478">
            <v>0</v>
          </cell>
        </row>
        <row r="478">
          <cell r="X478">
            <v>0</v>
          </cell>
          <cell r="Y478">
            <v>0</v>
          </cell>
        </row>
        <row r="478">
          <cell r="AA478">
            <v>0</v>
          </cell>
          <cell r="AB478">
            <v>0</v>
          </cell>
        </row>
        <row r="478">
          <cell r="AD478">
            <v>0</v>
          </cell>
          <cell r="AE478">
            <v>0</v>
          </cell>
        </row>
        <row r="479">
          <cell r="A479" t="str">
            <v>zxzj20191115000093</v>
          </cell>
          <cell r="B479" t="str">
            <v>飞亚达（集团）股份有限公司</v>
          </cell>
          <cell r="C479" t="str">
            <v>直接接触人体皮肤的手表外观件有害物质限量及测定</v>
          </cell>
          <cell r="D479" t="str">
            <v>SZDB/Z 262-2017</v>
          </cell>
          <cell r="E479" t="str">
            <v>否</v>
          </cell>
          <cell r="F479">
            <v>0</v>
          </cell>
          <cell r="G479">
            <v>1</v>
          </cell>
          <cell r="H479" t="str">
            <v>有</v>
          </cell>
          <cell r="I479">
            <v>1</v>
          </cell>
          <cell r="J479">
            <v>40</v>
          </cell>
          <cell r="K479" t="str">
            <v>飞亚达（集团）股份有限公司</v>
          </cell>
          <cell r="L479">
            <v>2</v>
          </cell>
          <cell r="M479">
            <v>40</v>
          </cell>
          <cell r="N479" t="str">
            <v>深圳市泰坦时钟表科技有限公司</v>
          </cell>
          <cell r="O479">
            <v>3</v>
          </cell>
          <cell r="P479">
            <v>20</v>
          </cell>
          <cell r="Q479" t="str">
            <v>深圳市飞亚达精密科技有限公司</v>
          </cell>
          <cell r="R479">
            <v>0</v>
          </cell>
          <cell r="S479">
            <v>0</v>
          </cell>
        </row>
        <row r="479">
          <cell r="U479">
            <v>0</v>
          </cell>
          <cell r="V479">
            <v>0</v>
          </cell>
        </row>
        <row r="479">
          <cell r="X479">
            <v>0</v>
          </cell>
          <cell r="Y479">
            <v>0</v>
          </cell>
        </row>
        <row r="479">
          <cell r="AA479">
            <v>0</v>
          </cell>
          <cell r="AB479">
            <v>0</v>
          </cell>
        </row>
        <row r="479">
          <cell r="AD479">
            <v>0</v>
          </cell>
          <cell r="AE479">
            <v>0</v>
          </cell>
        </row>
        <row r="480">
          <cell r="A480" t="str">
            <v>zxzj20191115000180</v>
          </cell>
          <cell r="B480" t="str">
            <v>中广核工程有限公司</v>
          </cell>
          <cell r="C480" t="str">
            <v>核电厂常规岛及BOP机械设备工程建设阶段腐蚀管理导则</v>
          </cell>
          <cell r="D480" t="str">
            <v>NB/T 25071-2017</v>
          </cell>
          <cell r="E480" t="str">
            <v>否</v>
          </cell>
          <cell r="F480">
            <v>0</v>
          </cell>
          <cell r="G480">
            <v>1</v>
          </cell>
          <cell r="H480" t="str">
            <v>无</v>
          </cell>
          <cell r="I480">
            <v>1</v>
          </cell>
          <cell r="J480">
            <v>100</v>
          </cell>
          <cell r="K480" t="str">
            <v>中广核工程有限公司</v>
          </cell>
          <cell r="L480">
            <v>0</v>
          </cell>
          <cell r="M480">
            <v>0</v>
          </cell>
        </row>
        <row r="480">
          <cell r="O480">
            <v>0</v>
          </cell>
          <cell r="P480">
            <v>0</v>
          </cell>
        </row>
        <row r="480">
          <cell r="R480">
            <v>0</v>
          </cell>
          <cell r="S480">
            <v>0</v>
          </cell>
        </row>
        <row r="480">
          <cell r="U480">
            <v>0</v>
          </cell>
          <cell r="V480">
            <v>0</v>
          </cell>
        </row>
        <row r="480">
          <cell r="X480">
            <v>0</v>
          </cell>
          <cell r="Y480">
            <v>0</v>
          </cell>
        </row>
        <row r="480">
          <cell r="AA480">
            <v>0</v>
          </cell>
          <cell r="AB480">
            <v>0</v>
          </cell>
        </row>
        <row r="480">
          <cell r="AD480">
            <v>0</v>
          </cell>
          <cell r="AE480">
            <v>0</v>
          </cell>
        </row>
        <row r="481">
          <cell r="A481" t="str">
            <v>zxzj20191114000138</v>
          </cell>
          <cell r="B481" t="str">
            <v>深圳市金土地网络科技有限公司</v>
          </cell>
          <cell r="C481" t="str">
            <v>农产品基本信息描述  食用菌类</v>
          </cell>
          <cell r="D481" t="str">
            <v>GB/T 37109-2018</v>
          </cell>
          <cell r="E481" t="str">
            <v>否</v>
          </cell>
          <cell r="F481">
            <v>0</v>
          </cell>
          <cell r="G481">
            <v>2</v>
          </cell>
          <cell r="H481" t="str">
            <v>无</v>
          </cell>
          <cell r="I481">
            <v>2</v>
          </cell>
          <cell r="J481">
            <v>100</v>
          </cell>
          <cell r="K481" t="str">
            <v>深圳市金土地网络科技有限公司</v>
          </cell>
          <cell r="L481">
            <v>0</v>
          </cell>
          <cell r="M481">
            <v>0</v>
          </cell>
        </row>
        <row r="481">
          <cell r="O481">
            <v>0</v>
          </cell>
          <cell r="P481">
            <v>0</v>
          </cell>
        </row>
        <row r="481">
          <cell r="R481">
            <v>0</v>
          </cell>
          <cell r="S481">
            <v>0</v>
          </cell>
        </row>
        <row r="481">
          <cell r="U481">
            <v>0</v>
          </cell>
          <cell r="V481">
            <v>0</v>
          </cell>
        </row>
        <row r="481">
          <cell r="X481">
            <v>0</v>
          </cell>
          <cell r="Y481">
            <v>0</v>
          </cell>
        </row>
        <row r="481">
          <cell r="AA481">
            <v>0</v>
          </cell>
          <cell r="AB481">
            <v>0</v>
          </cell>
        </row>
        <row r="481">
          <cell r="AD481">
            <v>0</v>
          </cell>
          <cell r="AE481">
            <v>0</v>
          </cell>
        </row>
        <row r="482">
          <cell r="A482" t="str">
            <v>zxzj20191113000016</v>
          </cell>
          <cell r="B482" t="str">
            <v>深圳市优特普科技有限公司</v>
          </cell>
          <cell r="C482" t="str">
            <v>系统与软件工程 系统与软件质量要求和评价（SQuaRE）第2部分:计划与管理</v>
          </cell>
          <cell r="D482" t="str">
            <v>GB/T 25000.2-2018</v>
          </cell>
          <cell r="E482" t="str">
            <v>是</v>
          </cell>
          <cell r="F482">
            <v>15</v>
          </cell>
          <cell r="G482">
            <v>3</v>
          </cell>
          <cell r="H482" t="str">
            <v>无</v>
          </cell>
          <cell r="I482">
            <v>3</v>
          </cell>
          <cell r="J482">
            <v>100</v>
          </cell>
          <cell r="K482" t="str">
            <v>深圳市优特普科技有限公司</v>
          </cell>
          <cell r="L482">
            <v>0</v>
          </cell>
          <cell r="M482">
            <v>0</v>
          </cell>
        </row>
        <row r="482">
          <cell r="O482">
            <v>0</v>
          </cell>
          <cell r="P482">
            <v>0</v>
          </cell>
        </row>
        <row r="482">
          <cell r="R482">
            <v>0</v>
          </cell>
          <cell r="S482">
            <v>0</v>
          </cell>
        </row>
        <row r="482">
          <cell r="U482">
            <v>0</v>
          </cell>
          <cell r="V482">
            <v>0</v>
          </cell>
        </row>
        <row r="482">
          <cell r="X482">
            <v>0</v>
          </cell>
          <cell r="Y482">
            <v>0</v>
          </cell>
        </row>
        <row r="482">
          <cell r="AA482">
            <v>0</v>
          </cell>
          <cell r="AB482">
            <v>0</v>
          </cell>
        </row>
        <row r="482">
          <cell r="AD482">
            <v>0</v>
          </cell>
          <cell r="AE482">
            <v>0</v>
          </cell>
        </row>
        <row r="483">
          <cell r="A483" t="str">
            <v>zxzj20191114000142</v>
          </cell>
          <cell r="B483" t="str">
            <v>深圳市检验检疫科学研究院</v>
          </cell>
          <cell r="C483" t="str">
            <v>进出口食用动物艾玛菌素残留量的测定 液相色谱-质谱/质谱法</v>
          </cell>
          <cell r="D483" t="str">
            <v>SN/T 4811-2017</v>
          </cell>
          <cell r="E483" t="str">
            <v>否</v>
          </cell>
          <cell r="F483">
            <v>0</v>
          </cell>
          <cell r="G483">
            <v>2</v>
          </cell>
          <cell r="H483" t="str">
            <v>无</v>
          </cell>
          <cell r="I483">
            <v>2</v>
          </cell>
          <cell r="J483">
            <v>100</v>
          </cell>
          <cell r="K483" t="str">
            <v>深圳市检验检疫科学研究院</v>
          </cell>
          <cell r="L483">
            <v>0</v>
          </cell>
          <cell r="M483">
            <v>0</v>
          </cell>
        </row>
        <row r="483">
          <cell r="O483">
            <v>0</v>
          </cell>
          <cell r="P483">
            <v>0</v>
          </cell>
        </row>
        <row r="483">
          <cell r="R483">
            <v>0</v>
          </cell>
          <cell r="S483">
            <v>0</v>
          </cell>
        </row>
        <row r="483">
          <cell r="U483">
            <v>0</v>
          </cell>
          <cell r="V483">
            <v>0</v>
          </cell>
        </row>
        <row r="483">
          <cell r="X483">
            <v>0</v>
          </cell>
          <cell r="Y483">
            <v>0</v>
          </cell>
        </row>
        <row r="483">
          <cell r="AA483">
            <v>0</v>
          </cell>
          <cell r="AB483">
            <v>0</v>
          </cell>
        </row>
        <row r="483">
          <cell r="AD483">
            <v>0</v>
          </cell>
          <cell r="AE483">
            <v>0</v>
          </cell>
        </row>
        <row r="484">
          <cell r="A484" t="str">
            <v>zxzj20191113000116</v>
          </cell>
          <cell r="B484" t="str">
            <v>深圳市中金岭南有色金属股份有限公司</v>
          </cell>
          <cell r="C484" t="str">
            <v>再生锌原料化学分析方法 第9部分：镉量的测定 原子吸收光谱法</v>
          </cell>
          <cell r="D484" t="str">
            <v>YS/T 1171.9-2017</v>
          </cell>
          <cell r="E484" t="str">
            <v>是</v>
          </cell>
          <cell r="F484">
            <v>10</v>
          </cell>
          <cell r="G484">
            <v>4</v>
          </cell>
          <cell r="H484" t="str">
            <v>无</v>
          </cell>
          <cell r="I484">
            <v>4</v>
          </cell>
          <cell r="J484">
            <v>100</v>
          </cell>
          <cell r="K484" t="str">
            <v>深圳市中金岭南有色金属股份有限公司</v>
          </cell>
          <cell r="L484">
            <v>0</v>
          </cell>
          <cell r="M484">
            <v>0</v>
          </cell>
        </row>
        <row r="484">
          <cell r="O484">
            <v>0</v>
          </cell>
          <cell r="P484">
            <v>0</v>
          </cell>
        </row>
        <row r="484">
          <cell r="R484">
            <v>0</v>
          </cell>
          <cell r="S484">
            <v>0</v>
          </cell>
        </row>
        <row r="484">
          <cell r="U484">
            <v>0</v>
          </cell>
          <cell r="V484">
            <v>0</v>
          </cell>
        </row>
        <row r="484">
          <cell r="X484">
            <v>0</v>
          </cell>
          <cell r="Y484">
            <v>0</v>
          </cell>
        </row>
        <row r="484">
          <cell r="AA484">
            <v>0</v>
          </cell>
          <cell r="AB484">
            <v>0</v>
          </cell>
        </row>
        <row r="484">
          <cell r="AD484">
            <v>0</v>
          </cell>
          <cell r="AE484">
            <v>0</v>
          </cell>
        </row>
        <row r="485">
          <cell r="A485" t="str">
            <v>zxzj20191114000024</v>
          </cell>
          <cell r="B485" t="str">
            <v>华测检测认证集团股份有限公司</v>
          </cell>
          <cell r="C485" t="str">
            <v>固体材料原位拉伸—弯曲复合力学性能测试系统</v>
          </cell>
          <cell r="D485" t="str">
            <v>JB/T 13223—2017</v>
          </cell>
          <cell r="E485" t="str">
            <v>否</v>
          </cell>
          <cell r="F485">
            <v>0</v>
          </cell>
          <cell r="G485">
            <v>3</v>
          </cell>
          <cell r="H485" t="str">
            <v>无</v>
          </cell>
          <cell r="I485">
            <v>3</v>
          </cell>
          <cell r="J485">
            <v>100</v>
          </cell>
          <cell r="K485" t="str">
            <v>华测检测认证集团股份有限公司</v>
          </cell>
          <cell r="L485">
            <v>0</v>
          </cell>
          <cell r="M485">
            <v>0</v>
          </cell>
        </row>
        <row r="485">
          <cell r="O485">
            <v>0</v>
          </cell>
          <cell r="P485">
            <v>0</v>
          </cell>
        </row>
        <row r="485">
          <cell r="R485">
            <v>0</v>
          </cell>
          <cell r="S485">
            <v>0</v>
          </cell>
        </row>
        <row r="485">
          <cell r="U485">
            <v>0</v>
          </cell>
          <cell r="V485">
            <v>0</v>
          </cell>
        </row>
        <row r="485">
          <cell r="X485">
            <v>0</v>
          </cell>
          <cell r="Y485">
            <v>0</v>
          </cell>
        </row>
        <row r="485">
          <cell r="AA485">
            <v>0</v>
          </cell>
          <cell r="AB485">
            <v>0</v>
          </cell>
        </row>
        <row r="485">
          <cell r="AD485">
            <v>0</v>
          </cell>
          <cell r="AE485">
            <v>0</v>
          </cell>
        </row>
        <row r="486">
          <cell r="A486" t="str">
            <v>zxzj20191115000008</v>
          </cell>
          <cell r="B486" t="str">
            <v>深圳市标准技术研究院</v>
          </cell>
          <cell r="C486" t="str">
            <v>汽车租赁服务认证要求</v>
          </cell>
          <cell r="D486" t="str">
            <v>RB/T 313-2017</v>
          </cell>
          <cell r="E486" t="str">
            <v>否</v>
          </cell>
          <cell r="F486">
            <v>0</v>
          </cell>
          <cell r="G486">
            <v>4</v>
          </cell>
          <cell r="H486" t="str">
            <v>无</v>
          </cell>
          <cell r="I486">
            <v>4</v>
          </cell>
          <cell r="J486">
            <v>100</v>
          </cell>
          <cell r="K486" t="str">
            <v>深圳市标准技术研究院</v>
          </cell>
          <cell r="L486">
            <v>0</v>
          </cell>
          <cell r="M486">
            <v>0</v>
          </cell>
        </row>
        <row r="486">
          <cell r="O486">
            <v>0</v>
          </cell>
          <cell r="P486">
            <v>0</v>
          </cell>
        </row>
        <row r="486">
          <cell r="R486">
            <v>0</v>
          </cell>
          <cell r="S486">
            <v>0</v>
          </cell>
        </row>
        <row r="486">
          <cell r="U486">
            <v>0</v>
          </cell>
          <cell r="V486">
            <v>0</v>
          </cell>
        </row>
        <row r="486">
          <cell r="X486">
            <v>0</v>
          </cell>
          <cell r="Y486">
            <v>0</v>
          </cell>
        </row>
        <row r="486">
          <cell r="AA486">
            <v>0</v>
          </cell>
          <cell r="AB486">
            <v>0</v>
          </cell>
        </row>
        <row r="486">
          <cell r="AD486">
            <v>0</v>
          </cell>
          <cell r="AE486">
            <v>0</v>
          </cell>
        </row>
        <row r="487">
          <cell r="A487" t="str">
            <v>zxzj20191115000114</v>
          </cell>
          <cell r="B487" t="str">
            <v>深圳赛西信息技术有限公司</v>
          </cell>
          <cell r="C487" t="str">
            <v>智慧城市 公共信息与服务支撑平台 第2部分：目录管理与服务要求</v>
          </cell>
          <cell r="D487" t="str">
            <v>GB/T 36622.2-2018</v>
          </cell>
          <cell r="E487" t="str">
            <v>是</v>
          </cell>
          <cell r="F487">
            <v>3</v>
          </cell>
          <cell r="G487">
            <v>5</v>
          </cell>
          <cell r="H487" t="str">
            <v>有</v>
          </cell>
          <cell r="I487">
            <v>3</v>
          </cell>
          <cell r="J487">
            <v>40</v>
          </cell>
          <cell r="K487" t="str">
            <v>中兴通讯股份有限公司</v>
          </cell>
          <cell r="L487">
            <v>5</v>
          </cell>
          <cell r="M487">
            <v>60</v>
          </cell>
          <cell r="N487" t="str">
            <v>深圳赛西信息技术有限公司</v>
          </cell>
          <cell r="O487">
            <v>7</v>
          </cell>
          <cell r="P487">
            <v>0</v>
          </cell>
          <cell r="Q487" t="str">
            <v>华为技术有限公司</v>
          </cell>
          <cell r="R487">
            <v>0</v>
          </cell>
          <cell r="S487">
            <v>0</v>
          </cell>
        </row>
        <row r="487">
          <cell r="U487">
            <v>0</v>
          </cell>
          <cell r="V487">
            <v>0</v>
          </cell>
        </row>
        <row r="487">
          <cell r="X487">
            <v>0</v>
          </cell>
          <cell r="Y487">
            <v>0</v>
          </cell>
        </row>
        <row r="487">
          <cell r="AA487">
            <v>0</v>
          </cell>
          <cell r="AB487">
            <v>0</v>
          </cell>
        </row>
        <row r="487">
          <cell r="AD487">
            <v>0</v>
          </cell>
          <cell r="AE487">
            <v>0</v>
          </cell>
        </row>
        <row r="488">
          <cell r="A488" t="str">
            <v>zxzj20191106000004</v>
          </cell>
          <cell r="B488" t="str">
            <v>深圳市凯东源现代物流股份有限公司</v>
          </cell>
          <cell r="C488" t="str">
            <v>搁板式货架</v>
          </cell>
          <cell r="D488" t="str">
            <v>WB/T 1077-2018</v>
          </cell>
          <cell r="E488" t="str">
            <v>否</v>
          </cell>
          <cell r="F488">
            <v>0</v>
          </cell>
          <cell r="G488">
            <v>5</v>
          </cell>
          <cell r="H488" t="str">
            <v>无</v>
          </cell>
          <cell r="I488">
            <v>5</v>
          </cell>
          <cell r="J488">
            <v>100</v>
          </cell>
          <cell r="K488" t="str">
            <v>深圳市凯东源现代物流股份有限公司</v>
          </cell>
          <cell r="L488">
            <v>0</v>
          </cell>
          <cell r="M488">
            <v>0</v>
          </cell>
        </row>
        <row r="488">
          <cell r="O488">
            <v>0</v>
          </cell>
          <cell r="P488">
            <v>0</v>
          </cell>
        </row>
        <row r="488">
          <cell r="R488">
            <v>0</v>
          </cell>
          <cell r="S488">
            <v>0</v>
          </cell>
        </row>
        <row r="488">
          <cell r="U488">
            <v>0</v>
          </cell>
          <cell r="V488">
            <v>0</v>
          </cell>
        </row>
        <row r="488">
          <cell r="X488">
            <v>0</v>
          </cell>
          <cell r="Y488">
            <v>0</v>
          </cell>
        </row>
        <row r="488">
          <cell r="AA488">
            <v>0</v>
          </cell>
          <cell r="AB488">
            <v>0</v>
          </cell>
        </row>
        <row r="488">
          <cell r="AD488">
            <v>0</v>
          </cell>
          <cell r="AE488">
            <v>0</v>
          </cell>
        </row>
        <row r="489">
          <cell r="A489" t="str">
            <v>zxzj20191115000113</v>
          </cell>
          <cell r="B489" t="str">
            <v>深圳市建筑科学研究院股份有限公司</v>
          </cell>
          <cell r="C489" t="str">
            <v>合成材料运动场地面层质量控制标准</v>
          </cell>
          <cell r="D489" t="str">
            <v>SJG 29-2016</v>
          </cell>
          <cell r="E489" t="str">
            <v>否</v>
          </cell>
          <cell r="F489">
            <v>0</v>
          </cell>
          <cell r="G489">
            <v>1</v>
          </cell>
          <cell r="H489" t="str">
            <v>有</v>
          </cell>
          <cell r="I489">
            <v>1</v>
          </cell>
          <cell r="J489">
            <v>80</v>
          </cell>
          <cell r="K489" t="str">
            <v>深圳市建筑科学研究院股份有限公司</v>
          </cell>
          <cell r="L489">
            <v>2</v>
          </cell>
          <cell r="M489">
            <v>20</v>
          </cell>
          <cell r="N489" t="str">
            <v>深圳市计量质量检测研究院</v>
          </cell>
          <cell r="O489">
            <v>0</v>
          </cell>
          <cell r="P489">
            <v>0</v>
          </cell>
        </row>
        <row r="489">
          <cell r="R489">
            <v>0</v>
          </cell>
          <cell r="S489">
            <v>0</v>
          </cell>
        </row>
        <row r="489">
          <cell r="U489">
            <v>0</v>
          </cell>
          <cell r="V489">
            <v>0</v>
          </cell>
        </row>
        <row r="489">
          <cell r="X489">
            <v>0</v>
          </cell>
          <cell r="Y489">
            <v>0</v>
          </cell>
        </row>
        <row r="489">
          <cell r="AA489">
            <v>0</v>
          </cell>
          <cell r="AB489">
            <v>0</v>
          </cell>
        </row>
        <row r="489">
          <cell r="AD489">
            <v>0</v>
          </cell>
          <cell r="AE489">
            <v>0</v>
          </cell>
        </row>
        <row r="490">
          <cell r="A490" t="str">
            <v>zxzj20191114000113</v>
          </cell>
          <cell r="B490" t="str">
            <v>深圳市禾望电气股份有限公司</v>
          </cell>
          <cell r="C490" t="str">
            <v>电励磁直驱风力发电机组</v>
          </cell>
          <cell r="D490" t="str">
            <v>GB/T 35207-2017</v>
          </cell>
          <cell r="E490" t="str">
            <v>否</v>
          </cell>
          <cell r="F490">
            <v>0</v>
          </cell>
          <cell r="G490">
            <v>4</v>
          </cell>
          <cell r="H490" t="str">
            <v>无</v>
          </cell>
          <cell r="I490">
            <v>4</v>
          </cell>
          <cell r="J490">
            <v>100</v>
          </cell>
          <cell r="K490" t="str">
            <v>深圳市禾望电气股份有限公司</v>
          </cell>
          <cell r="L490">
            <v>0</v>
          </cell>
          <cell r="M490">
            <v>0</v>
          </cell>
        </row>
        <row r="490">
          <cell r="O490">
            <v>0</v>
          </cell>
          <cell r="P490">
            <v>0</v>
          </cell>
        </row>
        <row r="490">
          <cell r="R490">
            <v>0</v>
          </cell>
          <cell r="S490">
            <v>0</v>
          </cell>
        </row>
        <row r="490">
          <cell r="U490">
            <v>0</v>
          </cell>
          <cell r="V490">
            <v>0</v>
          </cell>
        </row>
        <row r="490">
          <cell r="X490">
            <v>0</v>
          </cell>
          <cell r="Y490">
            <v>0</v>
          </cell>
        </row>
        <row r="490">
          <cell r="AA490">
            <v>0</v>
          </cell>
          <cell r="AB490">
            <v>0</v>
          </cell>
        </row>
        <row r="490">
          <cell r="AD490">
            <v>0</v>
          </cell>
          <cell r="AE490">
            <v>0</v>
          </cell>
        </row>
        <row r="491">
          <cell r="A491" t="str">
            <v>zxzj20191114000005</v>
          </cell>
          <cell r="B491" t="str">
            <v>华测检测认证集团股份有限公司</v>
          </cell>
          <cell r="C491" t="str">
            <v>环境试验仪器及设备安全规范 第7部分：气候环境试验箱</v>
          </cell>
          <cell r="D491" t="str">
            <v>GB/T 32710.7-2016</v>
          </cell>
          <cell r="E491" t="str">
            <v>是</v>
          </cell>
          <cell r="F491">
            <v>13</v>
          </cell>
          <cell r="G491">
            <v>5</v>
          </cell>
          <cell r="H491" t="str">
            <v>无</v>
          </cell>
          <cell r="I491">
            <v>5</v>
          </cell>
          <cell r="J491">
            <v>100</v>
          </cell>
          <cell r="K491" t="str">
            <v>华测检测认证集团股份有限公司</v>
          </cell>
          <cell r="L491">
            <v>0</v>
          </cell>
          <cell r="M491">
            <v>0</v>
          </cell>
        </row>
        <row r="491">
          <cell r="O491">
            <v>0</v>
          </cell>
          <cell r="P491">
            <v>0</v>
          </cell>
        </row>
        <row r="491">
          <cell r="R491">
            <v>0</v>
          </cell>
          <cell r="S491">
            <v>0</v>
          </cell>
        </row>
        <row r="491">
          <cell r="U491">
            <v>0</v>
          </cell>
          <cell r="V491">
            <v>0</v>
          </cell>
        </row>
        <row r="491">
          <cell r="X491">
            <v>0</v>
          </cell>
          <cell r="Y491">
            <v>0</v>
          </cell>
        </row>
        <row r="491">
          <cell r="AA491">
            <v>0</v>
          </cell>
          <cell r="AB491">
            <v>0</v>
          </cell>
        </row>
        <row r="491">
          <cell r="AD491">
            <v>0</v>
          </cell>
          <cell r="AE491">
            <v>0</v>
          </cell>
        </row>
        <row r="492">
          <cell r="A492" t="str">
            <v>zxzj20191116000140</v>
          </cell>
          <cell r="B492" t="str">
            <v>深圳准诺检测有限公司</v>
          </cell>
          <cell r="C492" t="str">
            <v>工业硼酸</v>
          </cell>
          <cell r="D492" t="str">
            <v>GB/T 538-2018</v>
          </cell>
          <cell r="E492" t="str">
            <v>否</v>
          </cell>
          <cell r="F492">
            <v>0</v>
          </cell>
          <cell r="G492">
            <v>2</v>
          </cell>
          <cell r="H492" t="str">
            <v>有</v>
          </cell>
          <cell r="I492">
            <v>2</v>
          </cell>
          <cell r="J492">
            <v>69</v>
          </cell>
          <cell r="K492" t="str">
            <v>深圳准诺检测有限公司</v>
          </cell>
          <cell r="L492">
            <v>5</v>
          </cell>
          <cell r="M492">
            <v>31</v>
          </cell>
          <cell r="N492" t="str">
            <v>中广核工程有限公司</v>
          </cell>
          <cell r="O492">
            <v>0</v>
          </cell>
          <cell r="P492">
            <v>0</v>
          </cell>
        </row>
        <row r="492">
          <cell r="R492">
            <v>0</v>
          </cell>
          <cell r="S492">
            <v>0</v>
          </cell>
        </row>
        <row r="492">
          <cell r="U492">
            <v>0</v>
          </cell>
          <cell r="V492">
            <v>0</v>
          </cell>
        </row>
        <row r="492">
          <cell r="X492">
            <v>0</v>
          </cell>
          <cell r="Y492">
            <v>0</v>
          </cell>
        </row>
        <row r="492">
          <cell r="AA492">
            <v>0</v>
          </cell>
          <cell r="AB492">
            <v>0</v>
          </cell>
        </row>
        <row r="492">
          <cell r="AD492">
            <v>0</v>
          </cell>
          <cell r="AE492">
            <v>0</v>
          </cell>
        </row>
        <row r="493">
          <cell r="A493" t="str">
            <v>zxzj20191113000149</v>
          </cell>
          <cell r="B493" t="str">
            <v>深圳市深中原科技有限公司</v>
          </cell>
          <cell r="C493" t="str">
            <v>平托盘最大工作载荷</v>
          </cell>
          <cell r="D493" t="str">
            <v>GB/T 34394-2017</v>
          </cell>
          <cell r="E493" t="str">
            <v>否</v>
          </cell>
          <cell r="F493">
            <v>0</v>
          </cell>
          <cell r="G493">
            <v>2</v>
          </cell>
          <cell r="H493" t="str">
            <v>无</v>
          </cell>
          <cell r="I493">
            <v>1</v>
          </cell>
          <cell r="J493">
            <v>100</v>
          </cell>
          <cell r="K493" t="str">
            <v>深圳市深中原科技有限公司</v>
          </cell>
          <cell r="L493">
            <v>0</v>
          </cell>
          <cell r="M493">
            <v>0</v>
          </cell>
        </row>
        <row r="493">
          <cell r="O493">
            <v>0</v>
          </cell>
          <cell r="P493">
            <v>0</v>
          </cell>
        </row>
        <row r="493">
          <cell r="R493">
            <v>0</v>
          </cell>
          <cell r="S493">
            <v>0</v>
          </cell>
        </row>
        <row r="493">
          <cell r="U493">
            <v>0</v>
          </cell>
          <cell r="V493">
            <v>0</v>
          </cell>
        </row>
        <row r="493">
          <cell r="X493">
            <v>0</v>
          </cell>
          <cell r="Y493">
            <v>0</v>
          </cell>
        </row>
        <row r="493">
          <cell r="AA493">
            <v>0</v>
          </cell>
          <cell r="AB493">
            <v>0</v>
          </cell>
        </row>
        <row r="493">
          <cell r="AD493">
            <v>0</v>
          </cell>
          <cell r="AE493">
            <v>0</v>
          </cell>
        </row>
        <row r="494">
          <cell r="A494" t="str">
            <v>zxzj20191113000057</v>
          </cell>
          <cell r="B494" t="str">
            <v>大族激光科技产业集团股份有限公司</v>
          </cell>
          <cell r="C494" t="str">
            <v>激光切割机床 第1部分：精度检验</v>
          </cell>
          <cell r="D494" t="str">
            <v>JB/T 13382.1-2018</v>
          </cell>
          <cell r="E494" t="str">
            <v>是</v>
          </cell>
          <cell r="F494">
            <v>2</v>
          </cell>
          <cell r="G494">
            <v>1</v>
          </cell>
          <cell r="H494" t="str">
            <v>有</v>
          </cell>
          <cell r="I494">
            <v>1</v>
          </cell>
          <cell r="J494">
            <v>100</v>
          </cell>
          <cell r="K494" t="str">
            <v>大族激光科技产业集团股份有限公司</v>
          </cell>
          <cell r="L494">
            <v>3</v>
          </cell>
          <cell r="M494">
            <v>0</v>
          </cell>
          <cell r="N494" t="str">
            <v>大族激光智能装备集团有限公司</v>
          </cell>
          <cell r="O494">
            <v>0</v>
          </cell>
          <cell r="P494">
            <v>0</v>
          </cell>
        </row>
        <row r="494">
          <cell r="R494">
            <v>0</v>
          </cell>
          <cell r="S494">
            <v>0</v>
          </cell>
        </row>
        <row r="494">
          <cell r="U494">
            <v>0</v>
          </cell>
          <cell r="V494">
            <v>0</v>
          </cell>
        </row>
        <row r="494">
          <cell r="X494">
            <v>0</v>
          </cell>
          <cell r="Y494">
            <v>0</v>
          </cell>
        </row>
        <row r="494">
          <cell r="AA494">
            <v>0</v>
          </cell>
          <cell r="AB494">
            <v>0</v>
          </cell>
        </row>
        <row r="494">
          <cell r="AD494">
            <v>0</v>
          </cell>
          <cell r="AE494">
            <v>0</v>
          </cell>
        </row>
        <row r="495">
          <cell r="A495" t="str">
            <v>zxzj20191114000094</v>
          </cell>
          <cell r="B495" t="str">
            <v>中航物业管理有限公司</v>
          </cell>
          <cell r="C495" t="str">
            <v>物业绿化养护管理规范</v>
          </cell>
          <cell r="D495" t="str">
            <v>SZDB/Z 173-2016</v>
          </cell>
          <cell r="E495" t="str">
            <v>否</v>
          </cell>
          <cell r="F495">
            <v>0</v>
          </cell>
          <cell r="G495">
            <v>1</v>
          </cell>
          <cell r="H495" t="str">
            <v>有</v>
          </cell>
          <cell r="I495">
            <v>1</v>
          </cell>
          <cell r="J495">
            <v>41.66</v>
          </cell>
          <cell r="K495" t="str">
            <v>中航物业管理有限公司</v>
          </cell>
          <cell r="L495">
            <v>2</v>
          </cell>
          <cell r="M495">
            <v>33.33</v>
          </cell>
          <cell r="N495" t="str">
            <v>深圳市上城物业管理有限公司</v>
          </cell>
          <cell r="O495">
            <v>3</v>
          </cell>
          <cell r="P495">
            <v>25</v>
          </cell>
          <cell r="Q495" t="str">
            <v>深圳市特科物业管理有限公司</v>
          </cell>
          <cell r="R495">
            <v>0</v>
          </cell>
          <cell r="S495">
            <v>0</v>
          </cell>
        </row>
        <row r="495">
          <cell r="U495">
            <v>0</v>
          </cell>
          <cell r="V495">
            <v>0</v>
          </cell>
        </row>
        <row r="495">
          <cell r="X495">
            <v>0</v>
          </cell>
          <cell r="Y495">
            <v>0</v>
          </cell>
        </row>
        <row r="495">
          <cell r="AA495">
            <v>0</v>
          </cell>
          <cell r="AB495">
            <v>0</v>
          </cell>
        </row>
        <row r="495">
          <cell r="AD495">
            <v>0</v>
          </cell>
          <cell r="AE495">
            <v>0</v>
          </cell>
        </row>
        <row r="496">
          <cell r="A496" t="str">
            <v>zxzj20191111000037</v>
          </cell>
          <cell r="B496" t="str">
            <v>深圳市安车检测股份有限公司</v>
          </cell>
          <cell r="C496" t="str">
            <v>机动车安全技术检测仪器设备计算机控制与通信技术条件</v>
          </cell>
          <cell r="D496" t="str">
            <v>GB/T 33191-2016</v>
          </cell>
          <cell r="E496" t="str">
            <v>否</v>
          </cell>
          <cell r="F496">
            <v>0</v>
          </cell>
          <cell r="G496">
            <v>5</v>
          </cell>
          <cell r="H496" t="str">
            <v>无</v>
          </cell>
          <cell r="I496">
            <v>5</v>
          </cell>
          <cell r="J496">
            <v>100</v>
          </cell>
          <cell r="K496" t="str">
            <v>深圳市安车检测股份有限公司</v>
          </cell>
          <cell r="L496">
            <v>0</v>
          </cell>
          <cell r="M496">
            <v>0</v>
          </cell>
        </row>
        <row r="496">
          <cell r="O496">
            <v>0</v>
          </cell>
          <cell r="P496">
            <v>0</v>
          </cell>
        </row>
        <row r="496">
          <cell r="R496">
            <v>0</v>
          </cell>
          <cell r="S496">
            <v>0</v>
          </cell>
        </row>
        <row r="496">
          <cell r="U496">
            <v>0</v>
          </cell>
          <cell r="V496">
            <v>0</v>
          </cell>
        </row>
        <row r="496">
          <cell r="X496">
            <v>0</v>
          </cell>
          <cell r="Y496">
            <v>0</v>
          </cell>
        </row>
        <row r="496">
          <cell r="AA496">
            <v>0</v>
          </cell>
          <cell r="AB496">
            <v>0</v>
          </cell>
        </row>
        <row r="496">
          <cell r="AD496">
            <v>0</v>
          </cell>
          <cell r="AE496">
            <v>0</v>
          </cell>
        </row>
        <row r="497">
          <cell r="A497" t="str">
            <v>zxzj20191113000195</v>
          </cell>
          <cell r="B497" t="str">
            <v>深圳市众信电子商务交易保障促进中心</v>
          </cell>
          <cell r="C497" t="str">
            <v>电子商务第三方平台企业信用评价规范</v>
          </cell>
          <cell r="D497" t="str">
            <v>GB/T 36312-2018</v>
          </cell>
          <cell r="E497" t="str">
            <v>否</v>
          </cell>
          <cell r="F497">
            <v>0</v>
          </cell>
          <cell r="G497">
            <v>1</v>
          </cell>
          <cell r="H497" t="str">
            <v>有</v>
          </cell>
          <cell r="I497">
            <v>1</v>
          </cell>
          <cell r="J497">
            <v>100</v>
          </cell>
          <cell r="K497" t="str">
            <v>深圳市众信电子商务交易保障促进中心</v>
          </cell>
          <cell r="L497">
            <v>2</v>
          </cell>
          <cell r="M497">
            <v>0</v>
          </cell>
          <cell r="N497" t="str">
            <v>深圳市标准技术研究院</v>
          </cell>
          <cell r="O497">
            <v>4</v>
          </cell>
          <cell r="P497">
            <v>0</v>
          </cell>
          <cell r="Q497" t="str">
            <v>深圳报业集团电子商务有限公司</v>
          </cell>
          <cell r="R497">
            <v>5</v>
          </cell>
          <cell r="S497">
            <v>0</v>
          </cell>
          <cell r="T497" t="str">
            <v>深圳市腾邦国际商业服务股份有限公司</v>
          </cell>
          <cell r="U497">
            <v>0</v>
          </cell>
          <cell r="V497">
            <v>0</v>
          </cell>
        </row>
        <row r="497">
          <cell r="X497">
            <v>0</v>
          </cell>
          <cell r="Y497">
            <v>0</v>
          </cell>
        </row>
        <row r="497">
          <cell r="AA497">
            <v>0</v>
          </cell>
          <cell r="AB497">
            <v>0</v>
          </cell>
        </row>
        <row r="497">
          <cell r="AD497">
            <v>0</v>
          </cell>
          <cell r="AE497">
            <v>0</v>
          </cell>
        </row>
        <row r="498">
          <cell r="A498" t="str">
            <v>zxzj20191117000047</v>
          </cell>
          <cell r="B498" t="str">
            <v>深圳市检验检疫科学研究院</v>
          </cell>
          <cell r="C498" t="str">
            <v>涂料、油墨中2,4-二硝基甲苯的测定 气相色谱-质谱法</v>
          </cell>
          <cell r="D498" t="str">
            <v>SN/T 4574-2016</v>
          </cell>
          <cell r="E498" t="str">
            <v>否</v>
          </cell>
          <cell r="F498">
            <v>0</v>
          </cell>
          <cell r="G498">
            <v>2</v>
          </cell>
          <cell r="H498" t="str">
            <v>有</v>
          </cell>
          <cell r="I498">
            <v>2</v>
          </cell>
          <cell r="J498">
            <v>100</v>
          </cell>
          <cell r="K498" t="str">
            <v>深圳市检验检疫科学研究院</v>
          </cell>
          <cell r="L498">
            <v>3</v>
          </cell>
          <cell r="M498">
            <v>0</v>
          </cell>
          <cell r="N498" t="str">
            <v>深圳职业技术学院</v>
          </cell>
          <cell r="O498">
            <v>0</v>
          </cell>
          <cell r="P498">
            <v>0</v>
          </cell>
        </row>
        <row r="498">
          <cell r="R498">
            <v>0</v>
          </cell>
          <cell r="S498">
            <v>0</v>
          </cell>
        </row>
        <row r="498">
          <cell r="U498">
            <v>0</v>
          </cell>
          <cell r="V498">
            <v>0</v>
          </cell>
        </row>
        <row r="498">
          <cell r="X498">
            <v>0</v>
          </cell>
          <cell r="Y498">
            <v>0</v>
          </cell>
        </row>
        <row r="498">
          <cell r="AA498">
            <v>0</v>
          </cell>
          <cell r="AB498">
            <v>0</v>
          </cell>
        </row>
        <row r="498">
          <cell r="AD498">
            <v>0</v>
          </cell>
          <cell r="AE498">
            <v>0</v>
          </cell>
        </row>
        <row r="499">
          <cell r="A499" t="str">
            <v>zxzj20191115000082</v>
          </cell>
          <cell r="B499" t="str">
            <v>深圳市闪联信息技术有限公司</v>
          </cell>
          <cell r="C499" t="str">
            <v>信息技术 信息设备资源共享协同服务 第403部分：远程音视频访问框架</v>
          </cell>
          <cell r="D499" t="str">
            <v>GB/T 29265.403-2017</v>
          </cell>
          <cell r="E499" t="str">
            <v>是</v>
          </cell>
          <cell r="F499">
            <v>24</v>
          </cell>
          <cell r="G499">
            <v>2</v>
          </cell>
          <cell r="H499" t="str">
            <v>有</v>
          </cell>
          <cell r="I499">
            <v>2</v>
          </cell>
          <cell r="J499">
            <v>85</v>
          </cell>
          <cell r="K499" t="str">
            <v>深圳市闪联信息技术有限公司</v>
          </cell>
          <cell r="L499">
            <v>8</v>
          </cell>
          <cell r="M499">
            <v>15</v>
          </cell>
          <cell r="N499" t="str">
            <v>康佳集团股份有限公司</v>
          </cell>
          <cell r="O499">
            <v>0</v>
          </cell>
          <cell r="P499">
            <v>0</v>
          </cell>
        </row>
        <row r="499">
          <cell r="R499">
            <v>0</v>
          </cell>
          <cell r="S499">
            <v>0</v>
          </cell>
        </row>
        <row r="499">
          <cell r="U499">
            <v>0</v>
          </cell>
          <cell r="V499">
            <v>0</v>
          </cell>
        </row>
        <row r="499">
          <cell r="X499">
            <v>0</v>
          </cell>
          <cell r="Y499">
            <v>0</v>
          </cell>
        </row>
        <row r="499">
          <cell r="AA499">
            <v>0</v>
          </cell>
          <cell r="AB499">
            <v>0</v>
          </cell>
        </row>
        <row r="499">
          <cell r="AD499">
            <v>0</v>
          </cell>
          <cell r="AE499">
            <v>0</v>
          </cell>
        </row>
        <row r="500">
          <cell r="A500" t="str">
            <v>zxzj20191112000042</v>
          </cell>
          <cell r="B500" t="str">
            <v>格林美股份有限公司</v>
          </cell>
          <cell r="C500" t="str">
            <v>锂离子电池材料废弃物回收利用的处理方法</v>
          </cell>
          <cell r="D500" t="str">
            <v>GB/T 33059-2016</v>
          </cell>
          <cell r="E500" t="str">
            <v>否</v>
          </cell>
          <cell r="F500">
            <v>0</v>
          </cell>
          <cell r="G500">
            <v>5</v>
          </cell>
          <cell r="H500" t="str">
            <v>无</v>
          </cell>
          <cell r="I500">
            <v>1</v>
          </cell>
          <cell r="J500">
            <v>100</v>
          </cell>
          <cell r="K500" t="str">
            <v>格林美股份有限公司</v>
          </cell>
          <cell r="L500">
            <v>0</v>
          </cell>
          <cell r="M500">
            <v>0</v>
          </cell>
        </row>
        <row r="500">
          <cell r="O500">
            <v>0</v>
          </cell>
          <cell r="P500">
            <v>0</v>
          </cell>
        </row>
        <row r="500">
          <cell r="R500">
            <v>0</v>
          </cell>
          <cell r="S500">
            <v>0</v>
          </cell>
        </row>
        <row r="500">
          <cell r="U500">
            <v>0</v>
          </cell>
          <cell r="V500">
            <v>0</v>
          </cell>
        </row>
        <row r="500">
          <cell r="X500">
            <v>0</v>
          </cell>
          <cell r="Y500">
            <v>0</v>
          </cell>
        </row>
        <row r="500">
          <cell r="AA500">
            <v>0</v>
          </cell>
          <cell r="AB500">
            <v>0</v>
          </cell>
        </row>
        <row r="500">
          <cell r="AD500">
            <v>0</v>
          </cell>
          <cell r="AE500">
            <v>0</v>
          </cell>
        </row>
        <row r="501">
          <cell r="A501" t="str">
            <v>zxzj20191116000039</v>
          </cell>
          <cell r="B501" t="str">
            <v>深圳市芭格美生物科技有限公司</v>
          </cell>
          <cell r="C501" t="str">
            <v>厨房油污清洁剂</v>
          </cell>
          <cell r="D501" t="str">
            <v>GB/T 35833-2018</v>
          </cell>
          <cell r="E501" t="str">
            <v>否</v>
          </cell>
          <cell r="F501">
            <v>0</v>
          </cell>
          <cell r="G501">
            <v>8</v>
          </cell>
          <cell r="H501" t="str">
            <v>无</v>
          </cell>
          <cell r="I501">
            <v>8</v>
          </cell>
          <cell r="J501">
            <v>100</v>
          </cell>
          <cell r="K501" t="str">
            <v>深圳市芭格美生物科技有限公司</v>
          </cell>
          <cell r="L501">
            <v>0</v>
          </cell>
          <cell r="M501">
            <v>0</v>
          </cell>
        </row>
        <row r="501">
          <cell r="O501">
            <v>0</v>
          </cell>
          <cell r="P501">
            <v>0</v>
          </cell>
        </row>
        <row r="501">
          <cell r="R501">
            <v>0</v>
          </cell>
          <cell r="S501">
            <v>0</v>
          </cell>
        </row>
        <row r="501">
          <cell r="U501">
            <v>0</v>
          </cell>
          <cell r="V501">
            <v>0</v>
          </cell>
        </row>
        <row r="501">
          <cell r="X501">
            <v>0</v>
          </cell>
          <cell r="Y501">
            <v>0</v>
          </cell>
        </row>
        <row r="501">
          <cell r="AA501">
            <v>0</v>
          </cell>
          <cell r="AB501">
            <v>0</v>
          </cell>
        </row>
        <row r="501">
          <cell r="AD501">
            <v>0</v>
          </cell>
          <cell r="AE501">
            <v>0</v>
          </cell>
        </row>
        <row r="502">
          <cell r="A502" t="str">
            <v>zxzj20191111000040</v>
          </cell>
          <cell r="B502" t="str">
            <v>深圳华大生命科学研究院</v>
          </cell>
          <cell r="C502" t="str">
            <v>鱼类精子库建设与管理规范</v>
          </cell>
          <cell r="D502" t="str">
            <v>SZDB/Z 187-2016</v>
          </cell>
          <cell r="E502" t="str">
            <v>否</v>
          </cell>
          <cell r="F502">
            <v>0</v>
          </cell>
          <cell r="G502">
            <v>1</v>
          </cell>
          <cell r="H502" t="str">
            <v>无</v>
          </cell>
          <cell r="I502">
            <v>1</v>
          </cell>
          <cell r="J502">
            <v>100</v>
          </cell>
          <cell r="K502" t="str">
            <v>深圳华大生命科学研究院</v>
          </cell>
          <cell r="L502">
            <v>0</v>
          </cell>
          <cell r="M502">
            <v>0</v>
          </cell>
        </row>
        <row r="502">
          <cell r="O502">
            <v>0</v>
          </cell>
          <cell r="P502">
            <v>0</v>
          </cell>
        </row>
        <row r="502">
          <cell r="R502">
            <v>0</v>
          </cell>
          <cell r="S502">
            <v>0</v>
          </cell>
        </row>
        <row r="502">
          <cell r="U502">
            <v>0</v>
          </cell>
          <cell r="V502">
            <v>0</v>
          </cell>
        </row>
        <row r="502">
          <cell r="X502">
            <v>0</v>
          </cell>
          <cell r="Y502">
            <v>0</v>
          </cell>
        </row>
        <row r="502">
          <cell r="AA502">
            <v>0</v>
          </cell>
          <cell r="AB502">
            <v>0</v>
          </cell>
        </row>
        <row r="502">
          <cell r="AD502">
            <v>0</v>
          </cell>
          <cell r="AE502">
            <v>0</v>
          </cell>
        </row>
        <row r="503">
          <cell r="A503" t="str">
            <v>zxzj20191113000205</v>
          </cell>
          <cell r="B503" t="str">
            <v>深圳市腾讯计算机系统有限公司</v>
          </cell>
          <cell r="C503" t="str">
            <v>5G网络数据分析服务增强架构</v>
          </cell>
          <cell r="D503" t="str">
            <v>TS 23.288</v>
          </cell>
          <cell r="E503" t="str">
            <v>否</v>
          </cell>
          <cell r="F503">
            <v>0</v>
          </cell>
          <cell r="G503">
            <v>4</v>
          </cell>
          <cell r="H503" t="str">
            <v>有</v>
          </cell>
          <cell r="I503">
            <v>1</v>
          </cell>
          <cell r="J503">
            <v>0</v>
          </cell>
          <cell r="K503" t="str">
            <v>华为技术有限公司</v>
          </cell>
          <cell r="L503">
            <v>2</v>
          </cell>
          <cell r="M503">
            <v>100</v>
          </cell>
          <cell r="N503" t="str">
            <v>深圳市腾讯计算机系统有限公司</v>
          </cell>
          <cell r="O503">
            <v>3</v>
          </cell>
          <cell r="P503">
            <v>0</v>
          </cell>
          <cell r="Q503" t="str">
            <v>中兴通讯股份有限公司</v>
          </cell>
          <cell r="R503">
            <v>0</v>
          </cell>
          <cell r="S503">
            <v>0</v>
          </cell>
        </row>
        <row r="503">
          <cell r="U503">
            <v>0</v>
          </cell>
          <cell r="V503">
            <v>0</v>
          </cell>
        </row>
        <row r="503">
          <cell r="X503">
            <v>0</v>
          </cell>
          <cell r="Y503">
            <v>0</v>
          </cell>
        </row>
        <row r="503">
          <cell r="AA503">
            <v>0</v>
          </cell>
          <cell r="AB503">
            <v>0</v>
          </cell>
        </row>
        <row r="503">
          <cell r="AD503">
            <v>0</v>
          </cell>
          <cell r="AE503">
            <v>0</v>
          </cell>
        </row>
        <row r="504">
          <cell r="A504" t="str">
            <v>zxzj20191115000026</v>
          </cell>
          <cell r="B504" t="str">
            <v>深圳市恒绿低碳发展促进中心</v>
          </cell>
          <cell r="C504" t="str">
            <v>无六价铬电镀装饰镀层工艺规范</v>
          </cell>
          <cell r="D504" t="str">
            <v>JB/T 12857-2016</v>
          </cell>
          <cell r="E504" t="str">
            <v>否</v>
          </cell>
          <cell r="F504">
            <v>0</v>
          </cell>
          <cell r="G504">
            <v>4</v>
          </cell>
          <cell r="H504" t="str">
            <v>无</v>
          </cell>
          <cell r="I504">
            <v>4</v>
          </cell>
          <cell r="J504">
            <v>100</v>
          </cell>
          <cell r="K504" t="str">
            <v>深圳市恒绿低碳发展促进中心</v>
          </cell>
          <cell r="L504">
            <v>0</v>
          </cell>
          <cell r="M504">
            <v>0</v>
          </cell>
        </row>
        <row r="504">
          <cell r="O504">
            <v>0</v>
          </cell>
          <cell r="P504">
            <v>0</v>
          </cell>
        </row>
        <row r="504">
          <cell r="R504">
            <v>0</v>
          </cell>
          <cell r="S504">
            <v>0</v>
          </cell>
        </row>
        <row r="504">
          <cell r="U504">
            <v>0</v>
          </cell>
          <cell r="V504">
            <v>0</v>
          </cell>
        </row>
        <row r="504">
          <cell r="X504">
            <v>0</v>
          </cell>
          <cell r="Y504">
            <v>0</v>
          </cell>
        </row>
        <row r="504">
          <cell r="AA504">
            <v>0</v>
          </cell>
          <cell r="AB504">
            <v>0</v>
          </cell>
        </row>
        <row r="504">
          <cell r="AD504">
            <v>0</v>
          </cell>
          <cell r="AE504">
            <v>0</v>
          </cell>
        </row>
        <row r="505">
          <cell r="A505" t="str">
            <v>zxzj20191114000017</v>
          </cell>
          <cell r="B505" t="str">
            <v>华测检测认证集团股份有限公司</v>
          </cell>
          <cell r="C505" t="str">
            <v>非接触式引伸计系统</v>
          </cell>
          <cell r="D505" t="str">
            <v>JB/T 13219-2017</v>
          </cell>
          <cell r="E505" t="str">
            <v>否</v>
          </cell>
          <cell r="F505">
            <v>0</v>
          </cell>
          <cell r="G505">
            <v>6</v>
          </cell>
          <cell r="H505" t="str">
            <v>无</v>
          </cell>
          <cell r="I505">
            <v>6</v>
          </cell>
          <cell r="J505">
            <v>100</v>
          </cell>
          <cell r="K505" t="str">
            <v>华测检测认证集团股份有限公司</v>
          </cell>
          <cell r="L505">
            <v>0</v>
          </cell>
          <cell r="M505">
            <v>0</v>
          </cell>
        </row>
        <row r="505">
          <cell r="O505">
            <v>0</v>
          </cell>
          <cell r="P505">
            <v>0</v>
          </cell>
        </row>
        <row r="505">
          <cell r="R505">
            <v>0</v>
          </cell>
          <cell r="S505">
            <v>0</v>
          </cell>
        </row>
        <row r="505">
          <cell r="U505">
            <v>0</v>
          </cell>
          <cell r="V505">
            <v>0</v>
          </cell>
        </row>
        <row r="505">
          <cell r="X505">
            <v>0</v>
          </cell>
          <cell r="Y505">
            <v>0</v>
          </cell>
        </row>
        <row r="505">
          <cell r="AA505">
            <v>0</v>
          </cell>
          <cell r="AB505">
            <v>0</v>
          </cell>
        </row>
        <row r="505">
          <cell r="AD505">
            <v>0</v>
          </cell>
          <cell r="AE505">
            <v>0</v>
          </cell>
        </row>
        <row r="506">
          <cell r="A506" t="str">
            <v>zxzj20191114000147</v>
          </cell>
          <cell r="B506" t="str">
            <v>深圳安吉尔饮水产业集团有限公司</v>
          </cell>
          <cell r="C506" t="str">
            <v>标签符合性测试指南</v>
          </cell>
          <cell r="D506" t="str">
            <v>GB/T 35967-2018</v>
          </cell>
          <cell r="E506" t="str">
            <v>否</v>
          </cell>
          <cell r="F506">
            <v>0</v>
          </cell>
          <cell r="G506">
            <v>5</v>
          </cell>
          <cell r="H506" t="str">
            <v>无</v>
          </cell>
          <cell r="I506">
            <v>5</v>
          </cell>
          <cell r="J506">
            <v>100</v>
          </cell>
          <cell r="K506" t="str">
            <v>深圳安吉尔饮水产业集团有限公司</v>
          </cell>
          <cell r="L506">
            <v>0</v>
          </cell>
          <cell r="M506">
            <v>0</v>
          </cell>
        </row>
        <row r="506">
          <cell r="O506">
            <v>0</v>
          </cell>
          <cell r="P506">
            <v>0</v>
          </cell>
        </row>
        <row r="506">
          <cell r="R506">
            <v>0</v>
          </cell>
          <cell r="S506">
            <v>0</v>
          </cell>
        </row>
        <row r="506">
          <cell r="U506">
            <v>0</v>
          </cell>
          <cell r="V506">
            <v>0</v>
          </cell>
        </row>
        <row r="506">
          <cell r="X506">
            <v>0</v>
          </cell>
          <cell r="Y506">
            <v>0</v>
          </cell>
        </row>
        <row r="506">
          <cell r="AA506">
            <v>0</v>
          </cell>
          <cell r="AB506">
            <v>0</v>
          </cell>
        </row>
        <row r="506">
          <cell r="AD506">
            <v>0</v>
          </cell>
          <cell r="AE506">
            <v>0</v>
          </cell>
        </row>
        <row r="507">
          <cell r="A507" t="str">
            <v>zxzj20191114000122</v>
          </cell>
          <cell r="B507" t="str">
            <v>深圳市禾望电气股份有限公司</v>
          </cell>
          <cell r="C507" t="str">
            <v>风力发电机组 故障电压穿越能力测试规程</v>
          </cell>
          <cell r="D507" t="str">
            <v>GB/T 36995-2018</v>
          </cell>
          <cell r="E507" t="str">
            <v>否</v>
          </cell>
          <cell r="F507">
            <v>0</v>
          </cell>
          <cell r="G507">
            <v>8</v>
          </cell>
          <cell r="H507" t="str">
            <v>无</v>
          </cell>
          <cell r="I507">
            <v>8</v>
          </cell>
          <cell r="J507">
            <v>100</v>
          </cell>
          <cell r="K507" t="str">
            <v>深圳市禾望电气股份有限公司</v>
          </cell>
          <cell r="L507">
            <v>0</v>
          </cell>
          <cell r="M507">
            <v>0</v>
          </cell>
        </row>
        <row r="507">
          <cell r="O507">
            <v>0</v>
          </cell>
          <cell r="P507">
            <v>0</v>
          </cell>
        </row>
        <row r="507">
          <cell r="R507">
            <v>0</v>
          </cell>
          <cell r="S507">
            <v>0</v>
          </cell>
        </row>
        <row r="507">
          <cell r="U507">
            <v>0</v>
          </cell>
          <cell r="V507">
            <v>0</v>
          </cell>
        </row>
        <row r="507">
          <cell r="X507">
            <v>0</v>
          </cell>
          <cell r="Y507">
            <v>0</v>
          </cell>
        </row>
        <row r="507">
          <cell r="AA507">
            <v>0</v>
          </cell>
          <cell r="AB507">
            <v>0</v>
          </cell>
        </row>
        <row r="507">
          <cell r="AD507">
            <v>0</v>
          </cell>
          <cell r="AE507">
            <v>0</v>
          </cell>
        </row>
        <row r="508">
          <cell r="A508" t="str">
            <v>zxzj20191115000170</v>
          </cell>
          <cell r="B508" t="str">
            <v>深圳市嘉达产业投资控股集团有限公司</v>
          </cell>
          <cell r="C508" t="str">
            <v>外墙外保温用丙烯酸涂料</v>
          </cell>
          <cell r="D508" t="str">
            <v>JG/T 206-2018</v>
          </cell>
          <cell r="E508" t="str">
            <v>否</v>
          </cell>
          <cell r="F508">
            <v>0</v>
          </cell>
          <cell r="G508">
            <v>1</v>
          </cell>
          <cell r="H508" t="str">
            <v>有</v>
          </cell>
          <cell r="I508">
            <v>1</v>
          </cell>
          <cell r="J508">
            <v>90</v>
          </cell>
          <cell r="K508" t="str">
            <v>深圳市嘉达产业投资控股集团有限公司</v>
          </cell>
          <cell r="L508">
            <v>3</v>
          </cell>
          <cell r="M508">
            <v>5</v>
          </cell>
          <cell r="N508" t="str">
            <v>深圳市嘉达节能环保科技有限公司</v>
          </cell>
          <cell r="O508">
            <v>5</v>
          </cell>
          <cell r="P508">
            <v>5</v>
          </cell>
          <cell r="Q508" t="str">
            <v>深圳市标准技术研究院</v>
          </cell>
          <cell r="R508">
            <v>0</v>
          </cell>
          <cell r="S508">
            <v>0</v>
          </cell>
        </row>
        <row r="508">
          <cell r="U508">
            <v>0</v>
          </cell>
          <cell r="V508">
            <v>0</v>
          </cell>
        </row>
        <row r="508">
          <cell r="X508">
            <v>0</v>
          </cell>
          <cell r="Y508">
            <v>0</v>
          </cell>
        </row>
        <row r="508">
          <cell r="AA508">
            <v>0</v>
          </cell>
          <cell r="AB508">
            <v>0</v>
          </cell>
        </row>
        <row r="508">
          <cell r="AD508">
            <v>0</v>
          </cell>
          <cell r="AE508">
            <v>0</v>
          </cell>
        </row>
        <row r="509">
          <cell r="A509" t="str">
            <v>zxzj20191111000032</v>
          </cell>
          <cell r="B509" t="str">
            <v>深圳市智能集装箱技术协会</v>
          </cell>
          <cell r="C509" t="str">
            <v>集装箱智能终端编码与标识规范</v>
          </cell>
          <cell r="D509" t="str">
            <v>T/SCA 002-2018</v>
          </cell>
          <cell r="E509" t="str">
            <v>否</v>
          </cell>
          <cell r="F509">
            <v>0</v>
          </cell>
          <cell r="G509">
            <v>1</v>
          </cell>
          <cell r="H509" t="str">
            <v>无</v>
          </cell>
          <cell r="I509">
            <v>1</v>
          </cell>
          <cell r="J509">
            <v>100</v>
          </cell>
          <cell r="K509" t="str">
            <v>深圳市智能集装箱技术协会</v>
          </cell>
          <cell r="L509">
            <v>0</v>
          </cell>
          <cell r="M509">
            <v>0</v>
          </cell>
        </row>
        <row r="509">
          <cell r="O509">
            <v>0</v>
          </cell>
          <cell r="P509">
            <v>0</v>
          </cell>
        </row>
        <row r="509">
          <cell r="R509">
            <v>0</v>
          </cell>
          <cell r="S509">
            <v>0</v>
          </cell>
        </row>
        <row r="509">
          <cell r="U509">
            <v>0</v>
          </cell>
          <cell r="V509">
            <v>0</v>
          </cell>
        </row>
        <row r="509">
          <cell r="X509">
            <v>0</v>
          </cell>
          <cell r="Y509">
            <v>0</v>
          </cell>
        </row>
        <row r="509">
          <cell r="AA509">
            <v>0</v>
          </cell>
          <cell r="AB509">
            <v>0</v>
          </cell>
        </row>
        <row r="509">
          <cell r="AD509">
            <v>0</v>
          </cell>
          <cell r="AE509">
            <v>0</v>
          </cell>
        </row>
        <row r="510">
          <cell r="A510" t="str">
            <v>zxzj20191115000132</v>
          </cell>
          <cell r="B510" t="str">
            <v>深圳市昌硕新纺材料有限公司</v>
          </cell>
          <cell r="C510" t="str">
            <v>涂层织物 低温耐折性能试验方法</v>
          </cell>
          <cell r="D510" t="str">
            <v>FZ∕T 01143-2018</v>
          </cell>
          <cell r="E510" t="str">
            <v>否</v>
          </cell>
          <cell r="F510">
            <v>0</v>
          </cell>
          <cell r="G510">
            <v>2</v>
          </cell>
          <cell r="H510" t="str">
            <v>无</v>
          </cell>
          <cell r="I510">
            <v>2</v>
          </cell>
          <cell r="J510">
            <v>100</v>
          </cell>
          <cell r="K510" t="str">
            <v>深圳市昌硕新纺材料有限公司</v>
          </cell>
          <cell r="L510">
            <v>0</v>
          </cell>
          <cell r="M510">
            <v>0</v>
          </cell>
        </row>
        <row r="510">
          <cell r="O510">
            <v>0</v>
          </cell>
          <cell r="P510">
            <v>0</v>
          </cell>
        </row>
        <row r="510">
          <cell r="R510">
            <v>0</v>
          </cell>
          <cell r="S510">
            <v>0</v>
          </cell>
        </row>
        <row r="510">
          <cell r="U510">
            <v>0</v>
          </cell>
          <cell r="V510">
            <v>0</v>
          </cell>
        </row>
        <row r="510">
          <cell r="X510">
            <v>0</v>
          </cell>
          <cell r="Y510">
            <v>0</v>
          </cell>
        </row>
        <row r="510">
          <cell r="AA510">
            <v>0</v>
          </cell>
          <cell r="AB510">
            <v>0</v>
          </cell>
        </row>
        <row r="510">
          <cell r="AD510">
            <v>0</v>
          </cell>
          <cell r="AE510">
            <v>0</v>
          </cell>
        </row>
        <row r="511">
          <cell r="A511" t="str">
            <v>zxzj20191115000087</v>
          </cell>
          <cell r="B511" t="str">
            <v>深圳市嘉达高科产业发展有限公司</v>
          </cell>
          <cell r="C511" t="str">
            <v>集装箱环保技术要求</v>
          </cell>
          <cell r="D511" t="str">
            <v>GB/T 35973-2018</v>
          </cell>
          <cell r="E511" t="str">
            <v>否</v>
          </cell>
          <cell r="F511">
            <v>0</v>
          </cell>
          <cell r="G511">
            <v>3</v>
          </cell>
          <cell r="H511" t="str">
            <v>无</v>
          </cell>
          <cell r="I511">
            <v>3</v>
          </cell>
          <cell r="J511">
            <v>100</v>
          </cell>
          <cell r="K511" t="str">
            <v>深圳市嘉达高科产业发展有限公司</v>
          </cell>
          <cell r="L511">
            <v>0</v>
          </cell>
          <cell r="M511">
            <v>0</v>
          </cell>
        </row>
        <row r="511">
          <cell r="O511">
            <v>0</v>
          </cell>
          <cell r="P511">
            <v>0</v>
          </cell>
        </row>
        <row r="511">
          <cell r="R511">
            <v>0</v>
          </cell>
          <cell r="S511">
            <v>0</v>
          </cell>
        </row>
        <row r="511">
          <cell r="U511">
            <v>0</v>
          </cell>
          <cell r="V511">
            <v>0</v>
          </cell>
        </row>
        <row r="511">
          <cell r="X511">
            <v>0</v>
          </cell>
          <cell r="Y511">
            <v>0</v>
          </cell>
        </row>
        <row r="511">
          <cell r="AA511">
            <v>0</v>
          </cell>
          <cell r="AB511">
            <v>0</v>
          </cell>
        </row>
        <row r="511">
          <cell r="AD511">
            <v>0</v>
          </cell>
          <cell r="AE511">
            <v>0</v>
          </cell>
        </row>
        <row r="512">
          <cell r="A512" t="str">
            <v>zxzj20191114000137</v>
          </cell>
          <cell r="B512" t="str">
            <v>深圳市金土地网络科技有限公司</v>
          </cell>
          <cell r="C512" t="str">
            <v>农产品基本信息描述  禽蛋类</v>
          </cell>
          <cell r="D512" t="str">
            <v>GB/T 37108-2018</v>
          </cell>
          <cell r="E512" t="str">
            <v>否</v>
          </cell>
          <cell r="F512">
            <v>0</v>
          </cell>
          <cell r="G512">
            <v>2</v>
          </cell>
          <cell r="H512" t="str">
            <v>无</v>
          </cell>
          <cell r="I512">
            <v>2</v>
          </cell>
          <cell r="J512">
            <v>100</v>
          </cell>
          <cell r="K512" t="str">
            <v>深圳市金土地网络科技有限公司</v>
          </cell>
          <cell r="L512">
            <v>0</v>
          </cell>
          <cell r="M512">
            <v>0</v>
          </cell>
        </row>
        <row r="512">
          <cell r="O512">
            <v>0</v>
          </cell>
          <cell r="P512">
            <v>0</v>
          </cell>
        </row>
        <row r="512">
          <cell r="R512">
            <v>0</v>
          </cell>
          <cell r="S512">
            <v>0</v>
          </cell>
        </row>
        <row r="512">
          <cell r="U512">
            <v>0</v>
          </cell>
          <cell r="V512">
            <v>0</v>
          </cell>
        </row>
        <row r="512">
          <cell r="X512">
            <v>0</v>
          </cell>
          <cell r="Y512">
            <v>0</v>
          </cell>
        </row>
        <row r="512">
          <cell r="AA512">
            <v>0</v>
          </cell>
          <cell r="AB512">
            <v>0</v>
          </cell>
        </row>
        <row r="512">
          <cell r="AD512">
            <v>0</v>
          </cell>
          <cell r="AE512">
            <v>0</v>
          </cell>
        </row>
        <row r="513">
          <cell r="A513" t="str">
            <v>zxzj20191113000002</v>
          </cell>
          <cell r="B513" t="str">
            <v>深圳市陆基建材技术有限公司</v>
          </cell>
          <cell r="C513" t="str">
            <v>水下不分散混凝土絮凝剂技术要求</v>
          </cell>
          <cell r="D513" t="str">
            <v>GB/T 37990-2019</v>
          </cell>
          <cell r="E513" t="str">
            <v>否</v>
          </cell>
          <cell r="F513">
            <v>0</v>
          </cell>
          <cell r="G513">
            <v>4</v>
          </cell>
          <cell r="H513" t="str">
            <v>无</v>
          </cell>
          <cell r="I513">
            <v>4</v>
          </cell>
          <cell r="J513">
            <v>100</v>
          </cell>
          <cell r="K513" t="str">
            <v>深圳市陆基建材技术有限公司</v>
          </cell>
          <cell r="L513">
            <v>0</v>
          </cell>
          <cell r="M513">
            <v>0</v>
          </cell>
        </row>
        <row r="513">
          <cell r="O513">
            <v>0</v>
          </cell>
          <cell r="P513">
            <v>0</v>
          </cell>
        </row>
        <row r="513">
          <cell r="R513">
            <v>0</v>
          </cell>
          <cell r="S513">
            <v>0</v>
          </cell>
        </row>
        <row r="513">
          <cell r="U513">
            <v>0</v>
          </cell>
          <cell r="V513">
            <v>0</v>
          </cell>
        </row>
        <row r="513">
          <cell r="X513">
            <v>0</v>
          </cell>
          <cell r="Y513">
            <v>0</v>
          </cell>
        </row>
        <row r="513">
          <cell r="AA513">
            <v>0</v>
          </cell>
          <cell r="AB513">
            <v>0</v>
          </cell>
        </row>
        <row r="513">
          <cell r="AD513">
            <v>0</v>
          </cell>
          <cell r="AE513">
            <v>0</v>
          </cell>
        </row>
        <row r="514">
          <cell r="A514" t="str">
            <v>zxzj20191112000056</v>
          </cell>
          <cell r="B514" t="str">
            <v>香港中文大学（深圳）</v>
          </cell>
          <cell r="C514" t="str">
            <v>特种机器人 分类、符号、标志</v>
          </cell>
          <cell r="D514" t="str">
            <v>GB/T 36321-2018</v>
          </cell>
          <cell r="E514" t="str">
            <v>否</v>
          </cell>
          <cell r="F514">
            <v>0</v>
          </cell>
          <cell r="G514">
            <v>2</v>
          </cell>
          <cell r="H514" t="str">
            <v>无</v>
          </cell>
          <cell r="I514">
            <v>2</v>
          </cell>
          <cell r="J514">
            <v>100</v>
          </cell>
          <cell r="K514" t="str">
            <v>香港中文大学（深圳）</v>
          </cell>
          <cell r="L514">
            <v>0</v>
          </cell>
          <cell r="M514">
            <v>0</v>
          </cell>
        </row>
        <row r="514">
          <cell r="O514">
            <v>0</v>
          </cell>
          <cell r="P514">
            <v>0</v>
          </cell>
        </row>
        <row r="514">
          <cell r="R514">
            <v>0</v>
          </cell>
          <cell r="S514">
            <v>0</v>
          </cell>
        </row>
        <row r="514">
          <cell r="U514">
            <v>0</v>
          </cell>
          <cell r="V514">
            <v>0</v>
          </cell>
        </row>
        <row r="514">
          <cell r="X514">
            <v>0</v>
          </cell>
          <cell r="Y514">
            <v>0</v>
          </cell>
        </row>
        <row r="514">
          <cell r="AA514">
            <v>0</v>
          </cell>
          <cell r="AB514">
            <v>0</v>
          </cell>
        </row>
        <row r="514">
          <cell r="AD514">
            <v>0</v>
          </cell>
          <cell r="AE514">
            <v>0</v>
          </cell>
        </row>
        <row r="515">
          <cell r="A515" t="str">
            <v>zxzj20191113000182</v>
          </cell>
          <cell r="B515" t="str">
            <v>深圳中雅机电实业有限公司</v>
          </cell>
          <cell r="C515" t="str">
            <v>声学 声压法测定噪声源声功率级和声能量级 采用反射面上方包络测量面的简易法</v>
          </cell>
          <cell r="D515" t="str">
            <v>GB/T 3768-2017</v>
          </cell>
          <cell r="E515" t="str">
            <v>否</v>
          </cell>
          <cell r="F515">
            <v>0</v>
          </cell>
          <cell r="G515">
            <v>2</v>
          </cell>
          <cell r="H515" t="str">
            <v>无</v>
          </cell>
          <cell r="I515">
            <v>2</v>
          </cell>
          <cell r="J515">
            <v>100</v>
          </cell>
          <cell r="K515" t="str">
            <v>深圳中雅机电实业有限公司</v>
          </cell>
          <cell r="L515">
            <v>0</v>
          </cell>
          <cell r="M515">
            <v>0</v>
          </cell>
        </row>
        <row r="515">
          <cell r="O515">
            <v>0</v>
          </cell>
          <cell r="P515">
            <v>0</v>
          </cell>
        </row>
        <row r="515">
          <cell r="R515">
            <v>0</v>
          </cell>
          <cell r="S515">
            <v>0</v>
          </cell>
        </row>
        <row r="515">
          <cell r="U515">
            <v>0</v>
          </cell>
          <cell r="V515">
            <v>0</v>
          </cell>
        </row>
        <row r="515">
          <cell r="X515">
            <v>0</v>
          </cell>
          <cell r="Y515">
            <v>0</v>
          </cell>
        </row>
        <row r="515">
          <cell r="AA515">
            <v>0</v>
          </cell>
          <cell r="AB515">
            <v>0</v>
          </cell>
        </row>
        <row r="515">
          <cell r="AD515">
            <v>0</v>
          </cell>
          <cell r="AE515">
            <v>0</v>
          </cell>
        </row>
        <row r="516">
          <cell r="A516" t="str">
            <v>zxzj20191114000114</v>
          </cell>
          <cell r="B516" t="str">
            <v>中兴通讯股份有限公司</v>
          </cell>
          <cell r="C516" t="str">
            <v>信息技术 开放系统互连 对象标识符解析系统</v>
          </cell>
          <cell r="D516" t="str">
            <v>GB/T 35299-2017</v>
          </cell>
          <cell r="E516" t="str">
            <v>否</v>
          </cell>
          <cell r="F516">
            <v>0</v>
          </cell>
          <cell r="G516">
            <v>2</v>
          </cell>
          <cell r="H516" t="str">
            <v>无</v>
          </cell>
          <cell r="I516">
            <v>1</v>
          </cell>
          <cell r="J516">
            <v>100</v>
          </cell>
          <cell r="K516" t="str">
            <v>中兴通讯股份有限公司</v>
          </cell>
          <cell r="L516">
            <v>0</v>
          </cell>
          <cell r="M516">
            <v>0</v>
          </cell>
        </row>
        <row r="516">
          <cell r="O516">
            <v>0</v>
          </cell>
          <cell r="P516">
            <v>0</v>
          </cell>
        </row>
        <row r="516">
          <cell r="R516">
            <v>0</v>
          </cell>
          <cell r="S516">
            <v>0</v>
          </cell>
        </row>
        <row r="516">
          <cell r="U516">
            <v>0</v>
          </cell>
          <cell r="V516">
            <v>0</v>
          </cell>
        </row>
        <row r="516">
          <cell r="X516">
            <v>0</v>
          </cell>
          <cell r="Y516">
            <v>0</v>
          </cell>
        </row>
        <row r="516">
          <cell r="AA516">
            <v>0</v>
          </cell>
          <cell r="AB516">
            <v>0</v>
          </cell>
        </row>
        <row r="516">
          <cell r="AD516">
            <v>0</v>
          </cell>
          <cell r="AE516">
            <v>0</v>
          </cell>
        </row>
        <row r="517">
          <cell r="A517" t="str">
            <v>zxzj20191115000244</v>
          </cell>
          <cell r="B517" t="str">
            <v>深圳市三和电力科技有限公司</v>
          </cell>
          <cell r="C517" t="str">
            <v>标称电压 1000V 以上交流电力系统用并联电容器 第2部分：老化试验</v>
          </cell>
          <cell r="D517" t="str">
            <v>GB/T 11024.2-2019</v>
          </cell>
          <cell r="E517" t="str">
            <v>是</v>
          </cell>
          <cell r="F517">
            <v>4</v>
          </cell>
          <cell r="G517">
            <v>2</v>
          </cell>
          <cell r="H517" t="str">
            <v>无</v>
          </cell>
          <cell r="I517">
            <v>2</v>
          </cell>
          <cell r="J517">
            <v>100</v>
          </cell>
          <cell r="K517" t="str">
            <v>深圳市三和电力科技有限公司</v>
          </cell>
          <cell r="L517">
            <v>0</v>
          </cell>
          <cell r="M517">
            <v>0</v>
          </cell>
        </row>
        <row r="517">
          <cell r="O517">
            <v>0</v>
          </cell>
          <cell r="P517">
            <v>0</v>
          </cell>
        </row>
        <row r="517">
          <cell r="R517">
            <v>0</v>
          </cell>
          <cell r="S517">
            <v>0</v>
          </cell>
        </row>
        <row r="517">
          <cell r="U517">
            <v>0</v>
          </cell>
          <cell r="V517">
            <v>0</v>
          </cell>
        </row>
        <row r="517">
          <cell r="X517">
            <v>0</v>
          </cell>
          <cell r="Y517">
            <v>0</v>
          </cell>
        </row>
        <row r="517">
          <cell r="AA517">
            <v>0</v>
          </cell>
          <cell r="AB517">
            <v>0</v>
          </cell>
        </row>
        <row r="517">
          <cell r="AD517">
            <v>0</v>
          </cell>
          <cell r="AE517">
            <v>0</v>
          </cell>
        </row>
        <row r="518">
          <cell r="A518" t="str">
            <v>zxzj20191111000013</v>
          </cell>
          <cell r="B518" t="str">
            <v>深圳市标准技术研究院</v>
          </cell>
          <cell r="C518" t="str">
            <v>客运车辆安全配套设施技术规范</v>
          </cell>
          <cell r="D518" t="str">
            <v>SZDB/Z 276-2017</v>
          </cell>
          <cell r="E518" t="str">
            <v>否</v>
          </cell>
          <cell r="F518">
            <v>0</v>
          </cell>
          <cell r="G518">
            <v>2</v>
          </cell>
          <cell r="H518" t="str">
            <v>有</v>
          </cell>
          <cell r="I518">
            <v>2</v>
          </cell>
          <cell r="J518">
            <v>100</v>
          </cell>
          <cell r="K518" t="str">
            <v>深圳市标准技术研究院</v>
          </cell>
          <cell r="L518">
            <v>0</v>
          </cell>
          <cell r="M518">
            <v>0</v>
          </cell>
        </row>
        <row r="518">
          <cell r="O518">
            <v>0</v>
          </cell>
          <cell r="P518">
            <v>0</v>
          </cell>
        </row>
        <row r="518">
          <cell r="R518">
            <v>0</v>
          </cell>
          <cell r="S518">
            <v>0</v>
          </cell>
        </row>
        <row r="518">
          <cell r="U518">
            <v>0</v>
          </cell>
          <cell r="V518">
            <v>0</v>
          </cell>
        </row>
        <row r="518">
          <cell r="X518">
            <v>0</v>
          </cell>
          <cell r="Y518">
            <v>0</v>
          </cell>
        </row>
        <row r="518">
          <cell r="AA518">
            <v>0</v>
          </cell>
          <cell r="AB518">
            <v>0</v>
          </cell>
        </row>
        <row r="518">
          <cell r="AD518">
            <v>0</v>
          </cell>
          <cell r="AE518">
            <v>0</v>
          </cell>
        </row>
        <row r="519">
          <cell r="A519" t="str">
            <v>zxzj20191114000167</v>
          </cell>
          <cell r="B519" t="str">
            <v>深圳吉阳智能科技有限公司</v>
          </cell>
          <cell r="C519" t="str">
            <v>系统与软件工程 系统与软件质量要求和评价(SQuaRE) 第21部分：质量测度元素</v>
          </cell>
          <cell r="D519" t="str">
            <v>GB/T 25000.21-2019</v>
          </cell>
          <cell r="E519" t="str">
            <v>是</v>
          </cell>
          <cell r="F519">
            <v>21</v>
          </cell>
          <cell r="G519">
            <v>5</v>
          </cell>
          <cell r="H519" t="str">
            <v>无</v>
          </cell>
          <cell r="I519">
            <v>5</v>
          </cell>
          <cell r="J519">
            <v>100</v>
          </cell>
          <cell r="K519" t="str">
            <v>深圳吉阳智能科技有限公司</v>
          </cell>
          <cell r="L519">
            <v>0</v>
          </cell>
          <cell r="M519">
            <v>0</v>
          </cell>
        </row>
        <row r="519">
          <cell r="O519">
            <v>0</v>
          </cell>
          <cell r="P519">
            <v>0</v>
          </cell>
        </row>
        <row r="519">
          <cell r="R519">
            <v>0</v>
          </cell>
          <cell r="S519">
            <v>0</v>
          </cell>
        </row>
        <row r="519">
          <cell r="U519">
            <v>0</v>
          </cell>
          <cell r="V519">
            <v>0</v>
          </cell>
        </row>
        <row r="519">
          <cell r="X519">
            <v>0</v>
          </cell>
          <cell r="Y519">
            <v>0</v>
          </cell>
        </row>
        <row r="519">
          <cell r="AA519">
            <v>0</v>
          </cell>
          <cell r="AB519">
            <v>0</v>
          </cell>
        </row>
        <row r="519">
          <cell r="AD519">
            <v>0</v>
          </cell>
          <cell r="AE519">
            <v>0</v>
          </cell>
        </row>
        <row r="520">
          <cell r="A520" t="str">
            <v>zxzj20191114000026</v>
          </cell>
          <cell r="B520" t="str">
            <v>深圳市三六五保健食品有限公司</v>
          </cell>
          <cell r="C520" t="str">
            <v>灵芝破壁孢子粉</v>
          </cell>
          <cell r="D520" t="str">
            <v>GH/T 1133-2017</v>
          </cell>
          <cell r="E520" t="str">
            <v>否</v>
          </cell>
          <cell r="F520">
            <v>0</v>
          </cell>
          <cell r="G520">
            <v>3</v>
          </cell>
          <cell r="H520" t="str">
            <v>无</v>
          </cell>
          <cell r="I520">
            <v>3</v>
          </cell>
          <cell r="J520">
            <v>100</v>
          </cell>
          <cell r="K520" t="str">
            <v>深圳市三六五保健食品有限公司</v>
          </cell>
          <cell r="L520">
            <v>0</v>
          </cell>
          <cell r="M520">
            <v>0</v>
          </cell>
        </row>
        <row r="520">
          <cell r="O520">
            <v>0</v>
          </cell>
          <cell r="P520">
            <v>0</v>
          </cell>
        </row>
        <row r="520">
          <cell r="R520">
            <v>0</v>
          </cell>
          <cell r="S520">
            <v>0</v>
          </cell>
        </row>
        <row r="520">
          <cell r="U520">
            <v>0</v>
          </cell>
          <cell r="V520">
            <v>0</v>
          </cell>
        </row>
        <row r="520">
          <cell r="X520">
            <v>0</v>
          </cell>
          <cell r="Y520">
            <v>0</v>
          </cell>
        </row>
        <row r="520">
          <cell r="AA520">
            <v>0</v>
          </cell>
          <cell r="AB520">
            <v>0</v>
          </cell>
        </row>
        <row r="520">
          <cell r="AD520">
            <v>0</v>
          </cell>
          <cell r="AE520">
            <v>0</v>
          </cell>
        </row>
        <row r="521">
          <cell r="A521" t="str">
            <v>zxzj20191115000037</v>
          </cell>
          <cell r="B521" t="str">
            <v>深圳广田集团股份有限公司</v>
          </cell>
          <cell r="C521" t="str">
            <v>室内装饰装修选材指南</v>
          </cell>
          <cell r="D521" t="str">
            <v>JC/T 2350-2016</v>
          </cell>
          <cell r="E521" t="str">
            <v>否</v>
          </cell>
          <cell r="F521">
            <v>0</v>
          </cell>
          <cell r="G521">
            <v>3</v>
          </cell>
          <cell r="H521" t="str">
            <v>无</v>
          </cell>
          <cell r="I521">
            <v>3</v>
          </cell>
          <cell r="J521">
            <v>100</v>
          </cell>
          <cell r="K521" t="str">
            <v>深圳广田集团股份有限公司</v>
          </cell>
          <cell r="L521">
            <v>0</v>
          </cell>
          <cell r="M521">
            <v>0</v>
          </cell>
        </row>
        <row r="521">
          <cell r="O521">
            <v>0</v>
          </cell>
          <cell r="P521">
            <v>0</v>
          </cell>
        </row>
        <row r="521">
          <cell r="R521">
            <v>0</v>
          </cell>
          <cell r="S521">
            <v>0</v>
          </cell>
        </row>
        <row r="521">
          <cell r="U521">
            <v>0</v>
          </cell>
          <cell r="V521">
            <v>0</v>
          </cell>
        </row>
        <row r="521">
          <cell r="X521">
            <v>0</v>
          </cell>
          <cell r="Y521">
            <v>0</v>
          </cell>
        </row>
        <row r="521">
          <cell r="AA521">
            <v>0</v>
          </cell>
          <cell r="AB521">
            <v>0</v>
          </cell>
        </row>
        <row r="521">
          <cell r="AD521">
            <v>0</v>
          </cell>
          <cell r="AE521">
            <v>0</v>
          </cell>
        </row>
        <row r="522">
          <cell r="A522" t="str">
            <v>zxzj20191115000346</v>
          </cell>
          <cell r="B522" t="str">
            <v>深圳市科创标准服务中心</v>
          </cell>
          <cell r="C522" t="str">
            <v>电子电气产品的生命周期评价导则</v>
          </cell>
          <cell r="D522" t="str">
            <v>GB/T 37552-2019</v>
          </cell>
          <cell r="E522" t="str">
            <v>否</v>
          </cell>
          <cell r="F522">
            <v>0</v>
          </cell>
          <cell r="G522">
            <v>3</v>
          </cell>
          <cell r="H522" t="str">
            <v>无</v>
          </cell>
          <cell r="I522">
            <v>1</v>
          </cell>
          <cell r="J522">
            <v>100</v>
          </cell>
          <cell r="K522" t="str">
            <v>深圳市科创标准服务中心</v>
          </cell>
          <cell r="L522">
            <v>0</v>
          </cell>
          <cell r="M522">
            <v>0</v>
          </cell>
        </row>
        <row r="522">
          <cell r="O522">
            <v>0</v>
          </cell>
          <cell r="P522">
            <v>0</v>
          </cell>
        </row>
        <row r="522">
          <cell r="R522">
            <v>0</v>
          </cell>
          <cell r="S522">
            <v>0</v>
          </cell>
        </row>
        <row r="522">
          <cell r="U522">
            <v>0</v>
          </cell>
          <cell r="V522">
            <v>0</v>
          </cell>
        </row>
        <row r="522">
          <cell r="X522">
            <v>0</v>
          </cell>
          <cell r="Y522">
            <v>0</v>
          </cell>
        </row>
        <row r="522">
          <cell r="AA522">
            <v>0</v>
          </cell>
          <cell r="AB522">
            <v>0</v>
          </cell>
        </row>
        <row r="522">
          <cell r="AD522">
            <v>0</v>
          </cell>
          <cell r="AE522">
            <v>0</v>
          </cell>
        </row>
        <row r="523">
          <cell r="A523" t="str">
            <v>zxzj20191114000086</v>
          </cell>
          <cell r="B523" t="str">
            <v>深圳市分析测试协会</v>
          </cell>
          <cell r="C523" t="str">
            <v>金合金饰品 表面耐磨性测定 介质研磨法</v>
          </cell>
          <cell r="D523" t="str">
            <v>SZTT/SATA 0006-2018</v>
          </cell>
          <cell r="E523" t="str">
            <v>否</v>
          </cell>
          <cell r="F523">
            <v>0</v>
          </cell>
          <cell r="G523">
            <v>1</v>
          </cell>
          <cell r="H523" t="str">
            <v>无</v>
          </cell>
          <cell r="I523">
            <v>1</v>
          </cell>
          <cell r="J523">
            <v>100</v>
          </cell>
          <cell r="K523" t="str">
            <v>深圳市分析测试协会</v>
          </cell>
          <cell r="L523">
            <v>0</v>
          </cell>
          <cell r="M523">
            <v>0</v>
          </cell>
        </row>
        <row r="523">
          <cell r="O523">
            <v>0</v>
          </cell>
          <cell r="P523">
            <v>0</v>
          </cell>
        </row>
        <row r="523">
          <cell r="R523">
            <v>0</v>
          </cell>
          <cell r="S523">
            <v>0</v>
          </cell>
        </row>
        <row r="523">
          <cell r="U523">
            <v>0</v>
          </cell>
          <cell r="V523">
            <v>0</v>
          </cell>
        </row>
        <row r="523">
          <cell r="X523">
            <v>0</v>
          </cell>
          <cell r="Y523">
            <v>0</v>
          </cell>
        </row>
        <row r="523">
          <cell r="AA523">
            <v>0</v>
          </cell>
          <cell r="AB523">
            <v>0</v>
          </cell>
        </row>
        <row r="523">
          <cell r="AD523">
            <v>0</v>
          </cell>
          <cell r="AE523">
            <v>0</v>
          </cell>
        </row>
        <row r="524">
          <cell r="A524" t="str">
            <v>zxzj20191113000040</v>
          </cell>
          <cell r="B524" t="str">
            <v>深圳市食品工业协会</v>
          </cell>
          <cell r="C524" t="str">
            <v>早午餐工程食品安全管理规范</v>
          </cell>
          <cell r="D524" t="str">
            <v>T/SZSSPGYXH 001-2016</v>
          </cell>
          <cell r="E524" t="str">
            <v>否</v>
          </cell>
          <cell r="F524">
            <v>0</v>
          </cell>
          <cell r="G524">
            <v>1</v>
          </cell>
          <cell r="H524" t="str">
            <v>无</v>
          </cell>
          <cell r="I524">
            <v>1</v>
          </cell>
          <cell r="J524">
            <v>100</v>
          </cell>
          <cell r="K524" t="str">
            <v>深圳市食品工业协会</v>
          </cell>
          <cell r="L524">
            <v>0</v>
          </cell>
          <cell r="M524">
            <v>0</v>
          </cell>
        </row>
        <row r="524">
          <cell r="O524">
            <v>0</v>
          </cell>
          <cell r="P524">
            <v>0</v>
          </cell>
        </row>
        <row r="524">
          <cell r="R524">
            <v>0</v>
          </cell>
          <cell r="S524">
            <v>0</v>
          </cell>
        </row>
        <row r="524">
          <cell r="U524">
            <v>0</v>
          </cell>
          <cell r="V524">
            <v>0</v>
          </cell>
        </row>
        <row r="524">
          <cell r="X524">
            <v>0</v>
          </cell>
          <cell r="Y524">
            <v>0</v>
          </cell>
        </row>
        <row r="524">
          <cell r="AA524">
            <v>0</v>
          </cell>
          <cell r="AB524">
            <v>0</v>
          </cell>
        </row>
        <row r="524">
          <cell r="AD524">
            <v>0</v>
          </cell>
          <cell r="AE524">
            <v>0</v>
          </cell>
        </row>
        <row r="525">
          <cell r="A525" t="str">
            <v>zxzj20191112000045</v>
          </cell>
          <cell r="B525" t="str">
            <v>中纺标（深圳）检测有限公司</v>
          </cell>
          <cell r="C525" t="str">
            <v>涂层织物 在无张力下尺寸变化的测定</v>
          </cell>
          <cell r="D525" t="str">
            <v>FZ/T 75005-2018</v>
          </cell>
          <cell r="E525" t="str">
            <v>否</v>
          </cell>
          <cell r="F525">
            <v>0</v>
          </cell>
          <cell r="G525">
            <v>1</v>
          </cell>
          <cell r="H525" t="str">
            <v>有</v>
          </cell>
          <cell r="I525">
            <v>1</v>
          </cell>
          <cell r="J525">
            <v>55.55</v>
          </cell>
          <cell r="K525" t="str">
            <v>中纺标（深圳）检测有限公司</v>
          </cell>
          <cell r="L525">
            <v>2</v>
          </cell>
          <cell r="M525">
            <v>44.44</v>
          </cell>
          <cell r="N525" t="str">
            <v>深圳昌硕新纺材料有限公司</v>
          </cell>
          <cell r="O525">
            <v>0</v>
          </cell>
          <cell r="P525">
            <v>0</v>
          </cell>
        </row>
        <row r="525">
          <cell r="R525">
            <v>0</v>
          </cell>
          <cell r="S525">
            <v>0</v>
          </cell>
        </row>
        <row r="525">
          <cell r="U525">
            <v>0</v>
          </cell>
          <cell r="V525">
            <v>0</v>
          </cell>
        </row>
        <row r="525">
          <cell r="X525">
            <v>0</v>
          </cell>
          <cell r="Y525">
            <v>0</v>
          </cell>
        </row>
        <row r="525">
          <cell r="AA525">
            <v>0</v>
          </cell>
          <cell r="AB525">
            <v>0</v>
          </cell>
        </row>
        <row r="525">
          <cell r="AD525">
            <v>0</v>
          </cell>
          <cell r="AE525">
            <v>0</v>
          </cell>
        </row>
        <row r="526">
          <cell r="A526" t="str">
            <v>zxzj20191115000083</v>
          </cell>
          <cell r="B526" t="str">
            <v>深圳市细胞治疗技术协会</v>
          </cell>
          <cell r="C526" t="str">
            <v>临床研究用人脐带来源间充质干细胞制剂规范</v>
          </cell>
          <cell r="D526" t="str">
            <v>SZTT/SSCT 002-2018</v>
          </cell>
          <cell r="E526" t="str">
            <v>否</v>
          </cell>
          <cell r="F526">
            <v>0</v>
          </cell>
          <cell r="G526">
            <v>5</v>
          </cell>
          <cell r="H526" t="str">
            <v>有</v>
          </cell>
          <cell r="I526">
            <v>5</v>
          </cell>
          <cell r="J526">
            <v>100</v>
          </cell>
          <cell r="K526" t="str">
            <v>深圳市细胞治疗技术协会深</v>
          </cell>
          <cell r="L526">
            <v>1</v>
          </cell>
          <cell r="M526">
            <v>0</v>
          </cell>
          <cell r="N526" t="str">
            <v>深圳市罗湖区人民医院</v>
          </cell>
          <cell r="O526">
            <v>2</v>
          </cell>
          <cell r="P526">
            <v>0</v>
          </cell>
          <cell r="Q526" t="str">
            <v>深圳市标准技术研究院</v>
          </cell>
          <cell r="R526">
            <v>3</v>
          </cell>
          <cell r="S526">
            <v>0</v>
          </cell>
          <cell r="T526" t="str">
            <v>深圳市合一康生物科技股份有 限公司</v>
          </cell>
          <cell r="U526">
            <v>4</v>
          </cell>
          <cell r="V526">
            <v>0</v>
          </cell>
          <cell r="W526" t="str">
            <v>深圳市北科生物科技有限公司</v>
          </cell>
          <cell r="X526">
            <v>6</v>
          </cell>
          <cell r="Y526">
            <v>0</v>
          </cell>
          <cell r="Z526" t="str">
            <v>深圳市技术资料开发供应站</v>
          </cell>
          <cell r="AA526">
            <v>0</v>
          </cell>
          <cell r="AB526">
            <v>0</v>
          </cell>
        </row>
        <row r="526">
          <cell r="AD526">
            <v>0</v>
          </cell>
          <cell r="AE526">
            <v>0</v>
          </cell>
        </row>
        <row r="527">
          <cell r="A527" t="str">
            <v>zxzj20191113000101</v>
          </cell>
          <cell r="B527" t="str">
            <v>深圳市中金岭南有色金属股份有限公司</v>
          </cell>
          <cell r="C527" t="str">
            <v>再生锌原料化学分析方法 第2部分：铅量的测定 原子吸收光谱法和Na2EDTA滴定法</v>
          </cell>
          <cell r="D527" t="str">
            <v>YS/T 1171.2-2017</v>
          </cell>
          <cell r="E527" t="str">
            <v>是</v>
          </cell>
          <cell r="F527">
            <v>10</v>
          </cell>
          <cell r="G527">
            <v>6</v>
          </cell>
          <cell r="H527" t="str">
            <v>无</v>
          </cell>
          <cell r="I527">
            <v>1</v>
          </cell>
          <cell r="J527">
            <v>100</v>
          </cell>
          <cell r="K527" t="str">
            <v>深圳市中金岭南有色金属股份有限公司</v>
          </cell>
          <cell r="L527">
            <v>0</v>
          </cell>
          <cell r="M527">
            <v>0</v>
          </cell>
        </row>
        <row r="527">
          <cell r="O527">
            <v>0</v>
          </cell>
          <cell r="P527">
            <v>0</v>
          </cell>
        </row>
        <row r="527">
          <cell r="R527">
            <v>0</v>
          </cell>
          <cell r="S527">
            <v>0</v>
          </cell>
        </row>
        <row r="527">
          <cell r="U527">
            <v>0</v>
          </cell>
          <cell r="V527">
            <v>0</v>
          </cell>
        </row>
        <row r="527">
          <cell r="X527">
            <v>0</v>
          </cell>
          <cell r="Y527">
            <v>0</v>
          </cell>
        </row>
        <row r="527">
          <cell r="AA527">
            <v>0</v>
          </cell>
          <cell r="AB527">
            <v>0</v>
          </cell>
        </row>
        <row r="527">
          <cell r="AD527">
            <v>0</v>
          </cell>
          <cell r="AE527">
            <v>0</v>
          </cell>
        </row>
        <row r="528">
          <cell r="A528" t="str">
            <v>zxzj20191115000219</v>
          </cell>
          <cell r="B528" t="str">
            <v>深圳市标准技术研究院</v>
          </cell>
          <cell r="C528" t="str">
            <v>全国主要产品分类 产品类别核心元数据 第6部分：钟表</v>
          </cell>
          <cell r="D528" t="str">
            <v>GB∕T 37600.6-2018</v>
          </cell>
          <cell r="E528" t="str">
            <v>是</v>
          </cell>
          <cell r="F528">
            <v>13</v>
          </cell>
          <cell r="G528">
            <v>1</v>
          </cell>
          <cell r="H528" t="str">
            <v>有</v>
          </cell>
          <cell r="I528">
            <v>1</v>
          </cell>
          <cell r="J528">
            <v>55.55</v>
          </cell>
          <cell r="K528" t="str">
            <v>深圳市标准技术研究院</v>
          </cell>
          <cell r="L528">
            <v>2</v>
          </cell>
          <cell r="M528">
            <v>44.44</v>
          </cell>
          <cell r="N528" t="str">
            <v>飞亚达（集团）股份有限公司</v>
          </cell>
          <cell r="O528">
            <v>0</v>
          </cell>
          <cell r="P528">
            <v>0</v>
          </cell>
        </row>
        <row r="528">
          <cell r="R528">
            <v>0</v>
          </cell>
          <cell r="S528">
            <v>0</v>
          </cell>
        </row>
        <row r="528">
          <cell r="U528">
            <v>0</v>
          </cell>
          <cell r="V528">
            <v>0</v>
          </cell>
        </row>
        <row r="528">
          <cell r="X528">
            <v>0</v>
          </cell>
          <cell r="Y528">
            <v>0</v>
          </cell>
        </row>
        <row r="528">
          <cell r="AA528">
            <v>0</v>
          </cell>
          <cell r="AB528">
            <v>0</v>
          </cell>
        </row>
        <row r="528">
          <cell r="AD528">
            <v>0</v>
          </cell>
          <cell r="AE528">
            <v>0</v>
          </cell>
        </row>
        <row r="529">
          <cell r="A529" t="str">
            <v>zxzj20191115000353</v>
          </cell>
          <cell r="B529" t="str">
            <v>深圳市金瑞铭科技有限公司</v>
          </cell>
          <cell r="C529" t="str">
            <v>轮胎用射频识别（RFID）电子标签</v>
          </cell>
          <cell r="D529" t="str">
            <v>ISO 20909：2019</v>
          </cell>
          <cell r="E529" t="str">
            <v>是</v>
          </cell>
          <cell r="F529">
            <v>4</v>
          </cell>
          <cell r="G529">
            <v>2</v>
          </cell>
          <cell r="H529" t="str">
            <v>无</v>
          </cell>
          <cell r="I529">
            <v>1</v>
          </cell>
          <cell r="J529">
            <v>100</v>
          </cell>
          <cell r="K529" t="str">
            <v>深圳市金瑞铭科技有限公司</v>
          </cell>
          <cell r="L529">
            <v>0</v>
          </cell>
          <cell r="M529">
            <v>0</v>
          </cell>
        </row>
        <row r="529">
          <cell r="O529">
            <v>0</v>
          </cell>
          <cell r="P529">
            <v>0</v>
          </cell>
        </row>
        <row r="529">
          <cell r="R529">
            <v>0</v>
          </cell>
          <cell r="S529">
            <v>0</v>
          </cell>
        </row>
        <row r="529">
          <cell r="U529">
            <v>0</v>
          </cell>
          <cell r="V529">
            <v>0</v>
          </cell>
        </row>
        <row r="529">
          <cell r="X529">
            <v>0</v>
          </cell>
          <cell r="Y529">
            <v>0</v>
          </cell>
        </row>
        <row r="529">
          <cell r="AA529">
            <v>0</v>
          </cell>
          <cell r="AB529">
            <v>0</v>
          </cell>
        </row>
        <row r="529">
          <cell r="AD529">
            <v>0</v>
          </cell>
          <cell r="AE529">
            <v>0</v>
          </cell>
        </row>
        <row r="530">
          <cell r="A530" t="str">
            <v>zxzj20191113000199</v>
          </cell>
          <cell r="B530" t="str">
            <v>深圳市众信电子商务交易保障促进中心</v>
          </cell>
          <cell r="C530" t="str">
            <v>电子商务企业信用档案信息规范</v>
          </cell>
          <cell r="D530" t="str">
            <v>GB/T 36314-2018</v>
          </cell>
          <cell r="E530" t="str">
            <v>否</v>
          </cell>
          <cell r="F530">
            <v>0</v>
          </cell>
          <cell r="G530">
            <v>1</v>
          </cell>
          <cell r="H530" t="str">
            <v>有</v>
          </cell>
          <cell r="I530">
            <v>1</v>
          </cell>
          <cell r="J530">
            <v>100</v>
          </cell>
          <cell r="K530" t="str">
            <v>深圳市众信电子商务交易保障促进中心</v>
          </cell>
          <cell r="L530">
            <v>2</v>
          </cell>
          <cell r="M530">
            <v>0</v>
          </cell>
          <cell r="N530" t="str">
            <v>深圳市标准技术研究院</v>
          </cell>
          <cell r="O530">
            <v>4</v>
          </cell>
          <cell r="P530">
            <v>0</v>
          </cell>
          <cell r="Q530" t="str">
            <v>深圳市淘淘谷信息技术有限公司</v>
          </cell>
          <cell r="R530">
            <v>5</v>
          </cell>
          <cell r="S530">
            <v>0</v>
          </cell>
          <cell r="T530" t="str">
            <v>深圳走秀网络科技有限公司</v>
          </cell>
          <cell r="U530">
            <v>0</v>
          </cell>
          <cell r="V530">
            <v>0</v>
          </cell>
        </row>
        <row r="530">
          <cell r="X530">
            <v>0</v>
          </cell>
          <cell r="Y530">
            <v>0</v>
          </cell>
        </row>
        <row r="530">
          <cell r="AA530">
            <v>0</v>
          </cell>
          <cell r="AB530">
            <v>0</v>
          </cell>
        </row>
        <row r="530">
          <cell r="AD530">
            <v>0</v>
          </cell>
          <cell r="AE530">
            <v>0</v>
          </cell>
        </row>
        <row r="531">
          <cell r="A531" t="str">
            <v>zxzj20191117000064</v>
          </cell>
          <cell r="B531" t="str">
            <v>深圳领威科技有限公司</v>
          </cell>
          <cell r="C531" t="str">
            <v>铜合金低压铸造机  技术条件</v>
          </cell>
          <cell r="D531" t="str">
            <v>JB/T 13236-2017</v>
          </cell>
          <cell r="E531" t="str">
            <v>否</v>
          </cell>
          <cell r="F531">
            <v>0</v>
          </cell>
          <cell r="G531">
            <v>3</v>
          </cell>
          <cell r="H531" t="str">
            <v>无</v>
          </cell>
          <cell r="I531">
            <v>3</v>
          </cell>
          <cell r="J531">
            <v>100</v>
          </cell>
          <cell r="K531" t="str">
            <v>深圳领威科技有限公司</v>
          </cell>
          <cell r="L531">
            <v>0</v>
          </cell>
          <cell r="M531">
            <v>0</v>
          </cell>
        </row>
        <row r="531">
          <cell r="O531">
            <v>0</v>
          </cell>
          <cell r="P531">
            <v>0</v>
          </cell>
        </row>
        <row r="531">
          <cell r="R531">
            <v>0</v>
          </cell>
          <cell r="S531">
            <v>0</v>
          </cell>
        </row>
        <row r="531">
          <cell r="U531">
            <v>0</v>
          </cell>
          <cell r="V531">
            <v>0</v>
          </cell>
        </row>
        <row r="531">
          <cell r="X531">
            <v>0</v>
          </cell>
          <cell r="Y531">
            <v>0</v>
          </cell>
        </row>
        <row r="531">
          <cell r="AA531">
            <v>0</v>
          </cell>
          <cell r="AB531">
            <v>0</v>
          </cell>
        </row>
        <row r="531">
          <cell r="AD531">
            <v>0</v>
          </cell>
          <cell r="AE531">
            <v>0</v>
          </cell>
        </row>
        <row r="532">
          <cell r="A532" t="str">
            <v>zxzj20191115000332</v>
          </cell>
          <cell r="B532" t="str">
            <v>深圳市高分子行业协会</v>
          </cell>
          <cell r="C532" t="str">
            <v>动力锂离子电池用 混合涂覆隔膜 粘结性</v>
          </cell>
          <cell r="D532" t="str">
            <v>T/SGX 003-2018</v>
          </cell>
          <cell r="E532" t="str">
            <v>否</v>
          </cell>
          <cell r="F532">
            <v>0</v>
          </cell>
          <cell r="G532">
            <v>1</v>
          </cell>
          <cell r="H532" t="str">
            <v>有</v>
          </cell>
          <cell r="I532">
            <v>1</v>
          </cell>
          <cell r="J532">
            <v>100</v>
          </cell>
          <cell r="K532" t="str">
            <v>深圳市高分子行业协会</v>
          </cell>
          <cell r="L532">
            <v>0</v>
          </cell>
          <cell r="M532">
            <v>0</v>
          </cell>
        </row>
        <row r="532">
          <cell r="O532">
            <v>0</v>
          </cell>
          <cell r="P532">
            <v>0</v>
          </cell>
        </row>
        <row r="532">
          <cell r="R532">
            <v>0</v>
          </cell>
          <cell r="S532">
            <v>0</v>
          </cell>
        </row>
        <row r="532">
          <cell r="U532">
            <v>0</v>
          </cell>
          <cell r="V532">
            <v>0</v>
          </cell>
        </row>
        <row r="532">
          <cell r="X532">
            <v>0</v>
          </cell>
          <cell r="Y532">
            <v>0</v>
          </cell>
        </row>
        <row r="532">
          <cell r="AA532">
            <v>0</v>
          </cell>
          <cell r="AB532">
            <v>0</v>
          </cell>
        </row>
        <row r="532">
          <cell r="AD532">
            <v>0</v>
          </cell>
          <cell r="AE532">
            <v>0</v>
          </cell>
        </row>
        <row r="533">
          <cell r="A533" t="str">
            <v>zxzj20191111000034</v>
          </cell>
          <cell r="B533" t="str">
            <v>深圳华大生命科学研究院</v>
          </cell>
          <cell r="C533" t="str">
            <v>用于高通量测序研究的人类血液样本采集、 处理、运输和储存规范</v>
          </cell>
          <cell r="D533" t="str">
            <v>SZDB/Z 186-2016</v>
          </cell>
          <cell r="E533" t="str">
            <v>否</v>
          </cell>
          <cell r="F533">
            <v>0</v>
          </cell>
          <cell r="G533">
            <v>1</v>
          </cell>
          <cell r="H533" t="str">
            <v>无</v>
          </cell>
          <cell r="I533">
            <v>1</v>
          </cell>
          <cell r="J533">
            <v>100</v>
          </cell>
          <cell r="K533" t="str">
            <v>深圳华大生命科学研究院</v>
          </cell>
          <cell r="L533">
            <v>0</v>
          </cell>
          <cell r="M533">
            <v>0</v>
          </cell>
        </row>
        <row r="533">
          <cell r="O533">
            <v>0</v>
          </cell>
          <cell r="P533">
            <v>0</v>
          </cell>
        </row>
        <row r="533">
          <cell r="R533">
            <v>0</v>
          </cell>
          <cell r="S533">
            <v>0</v>
          </cell>
        </row>
        <row r="533">
          <cell r="U533">
            <v>0</v>
          </cell>
          <cell r="V533">
            <v>0</v>
          </cell>
        </row>
        <row r="533">
          <cell r="X533">
            <v>0</v>
          </cell>
          <cell r="Y533">
            <v>0</v>
          </cell>
        </row>
        <row r="533">
          <cell r="AA533">
            <v>0</v>
          </cell>
          <cell r="AB533">
            <v>0</v>
          </cell>
        </row>
        <row r="533">
          <cell r="AD533">
            <v>0</v>
          </cell>
          <cell r="AE533">
            <v>0</v>
          </cell>
        </row>
        <row r="534">
          <cell r="A534" t="str">
            <v>zxzj20191115000279</v>
          </cell>
          <cell r="B534" t="str">
            <v>深圳市华德安科技有限公司</v>
          </cell>
          <cell r="C534" t="str">
            <v>视频图像分析仪 第4部分：人脸分析技术要求</v>
          </cell>
          <cell r="D534" t="str">
            <v>GA/T 1154.4-2018</v>
          </cell>
          <cell r="E534" t="str">
            <v>是</v>
          </cell>
          <cell r="F534">
            <v>5</v>
          </cell>
          <cell r="G534">
            <v>3</v>
          </cell>
          <cell r="H534" t="str">
            <v>无</v>
          </cell>
          <cell r="I534">
            <v>3</v>
          </cell>
          <cell r="J534">
            <v>100</v>
          </cell>
          <cell r="K534" t="str">
            <v>深圳市华德安科技有限公司</v>
          </cell>
          <cell r="L534">
            <v>0</v>
          </cell>
          <cell r="M534">
            <v>0</v>
          </cell>
        </row>
        <row r="534">
          <cell r="O534">
            <v>0</v>
          </cell>
          <cell r="P534">
            <v>0</v>
          </cell>
        </row>
        <row r="534">
          <cell r="R534">
            <v>0</v>
          </cell>
          <cell r="S534">
            <v>0</v>
          </cell>
        </row>
        <row r="534">
          <cell r="U534">
            <v>0</v>
          </cell>
          <cell r="V534">
            <v>0</v>
          </cell>
        </row>
        <row r="534">
          <cell r="X534">
            <v>0</v>
          </cell>
          <cell r="Y534">
            <v>0</v>
          </cell>
        </row>
        <row r="534">
          <cell r="AA534">
            <v>0</v>
          </cell>
          <cell r="AB534">
            <v>0</v>
          </cell>
        </row>
        <row r="534">
          <cell r="AD534">
            <v>0</v>
          </cell>
          <cell r="AE534">
            <v>0</v>
          </cell>
        </row>
        <row r="535">
          <cell r="A535" t="str">
            <v>zxzj20191117000042</v>
          </cell>
          <cell r="B535" t="str">
            <v>深圳市科陆电子科技股份有限公司</v>
          </cell>
          <cell r="C535" t="str">
            <v>电测量数据交换DLMS/COSEM组件 第31部分：基于双绞线载波信号的局域网使用</v>
          </cell>
          <cell r="D535" t="str">
            <v>GB/T 17215.631-2018</v>
          </cell>
          <cell r="E535" t="str">
            <v>是</v>
          </cell>
          <cell r="F535">
            <v>12</v>
          </cell>
          <cell r="G535">
            <v>8</v>
          </cell>
          <cell r="H535" t="str">
            <v>有</v>
          </cell>
          <cell r="I535">
            <v>4</v>
          </cell>
          <cell r="J535">
            <v>41.66</v>
          </cell>
          <cell r="K535" t="str">
            <v>深圳友讯达科技股份有限公司</v>
          </cell>
          <cell r="L535">
            <v>6</v>
          </cell>
          <cell r="M535">
            <v>33.33</v>
          </cell>
          <cell r="N535" t="str">
            <v>深圳市航天泰瑞捷电子有限公司</v>
          </cell>
          <cell r="O535">
            <v>8</v>
          </cell>
          <cell r="P535">
            <v>25</v>
          </cell>
          <cell r="Q535" t="str">
            <v>深圳市科陆电子科技股份有限公司</v>
          </cell>
          <cell r="R535">
            <v>0</v>
          </cell>
          <cell r="S535">
            <v>0</v>
          </cell>
        </row>
        <row r="535">
          <cell r="U535">
            <v>0</v>
          </cell>
          <cell r="V535">
            <v>0</v>
          </cell>
        </row>
        <row r="535">
          <cell r="X535">
            <v>0</v>
          </cell>
          <cell r="Y535">
            <v>0</v>
          </cell>
        </row>
        <row r="535">
          <cell r="AA535">
            <v>0</v>
          </cell>
          <cell r="AB535">
            <v>0</v>
          </cell>
        </row>
        <row r="535">
          <cell r="AD535">
            <v>0</v>
          </cell>
          <cell r="AE535">
            <v>0</v>
          </cell>
        </row>
        <row r="536">
          <cell r="A536" t="str">
            <v>zxzj20191115000129</v>
          </cell>
          <cell r="B536" t="str">
            <v>深圳市昌硕新纺材料有限公司</v>
          </cell>
          <cell r="C536" t="str">
            <v>涂层织物在无张力下尺寸变化的测定</v>
          </cell>
          <cell r="D536" t="str">
            <v>FZ∕T 75005-2018</v>
          </cell>
          <cell r="E536" t="str">
            <v>否</v>
          </cell>
          <cell r="F536">
            <v>0</v>
          </cell>
          <cell r="G536">
            <v>2</v>
          </cell>
          <cell r="H536" t="str">
            <v>有</v>
          </cell>
          <cell r="I536">
            <v>1</v>
          </cell>
          <cell r="J536">
            <v>55.55</v>
          </cell>
          <cell r="K536" t="str">
            <v>中纺标（深圳）检测有限公司</v>
          </cell>
          <cell r="L536">
            <v>2</v>
          </cell>
          <cell r="M536">
            <v>44.44</v>
          </cell>
          <cell r="N536" t="str">
            <v>深圳市昌硕新纺材料有限公司</v>
          </cell>
          <cell r="O536">
            <v>0</v>
          </cell>
          <cell r="P536">
            <v>0</v>
          </cell>
        </row>
        <row r="536">
          <cell r="R536">
            <v>0</v>
          </cell>
          <cell r="S536">
            <v>0</v>
          </cell>
        </row>
        <row r="536">
          <cell r="U536">
            <v>0</v>
          </cell>
          <cell r="V536">
            <v>0</v>
          </cell>
        </row>
        <row r="536">
          <cell r="X536">
            <v>0</v>
          </cell>
          <cell r="Y536">
            <v>0</v>
          </cell>
        </row>
        <row r="536">
          <cell r="AA536">
            <v>0</v>
          </cell>
          <cell r="AB536">
            <v>0</v>
          </cell>
        </row>
        <row r="536">
          <cell r="AD536">
            <v>0</v>
          </cell>
          <cell r="AE536">
            <v>0</v>
          </cell>
        </row>
        <row r="537">
          <cell r="A537" t="str">
            <v>zxzj20191113000120</v>
          </cell>
          <cell r="B537" t="str">
            <v>中广核工程有限公司</v>
          </cell>
          <cell r="C537" t="str">
            <v>核电厂汽轮发电机仪表和控制技术条件</v>
          </cell>
          <cell r="D537" t="str">
            <v>NB/T 25067-2017</v>
          </cell>
          <cell r="E537" t="str">
            <v>否</v>
          </cell>
          <cell r="F537">
            <v>0</v>
          </cell>
          <cell r="G537">
            <v>2</v>
          </cell>
          <cell r="H537" t="str">
            <v>有</v>
          </cell>
          <cell r="I537">
            <v>2</v>
          </cell>
          <cell r="J537">
            <v>60</v>
          </cell>
          <cell r="K537" t="str">
            <v>中广核工程有限公司</v>
          </cell>
          <cell r="L537">
            <v>3</v>
          </cell>
          <cell r="M537">
            <v>40</v>
          </cell>
          <cell r="N537" t="str">
            <v>深圳中广核工程设计有限公司</v>
          </cell>
          <cell r="O537">
            <v>0</v>
          </cell>
          <cell r="P537">
            <v>0</v>
          </cell>
        </row>
        <row r="537">
          <cell r="R537">
            <v>0</v>
          </cell>
          <cell r="S537">
            <v>0</v>
          </cell>
        </row>
        <row r="537">
          <cell r="U537">
            <v>0</v>
          </cell>
          <cell r="V537">
            <v>0</v>
          </cell>
        </row>
        <row r="537">
          <cell r="X537">
            <v>0</v>
          </cell>
          <cell r="Y537">
            <v>0</v>
          </cell>
        </row>
        <row r="537">
          <cell r="AA537">
            <v>0</v>
          </cell>
          <cell r="AB537">
            <v>0</v>
          </cell>
        </row>
        <row r="537">
          <cell r="AD537">
            <v>0</v>
          </cell>
          <cell r="AE537">
            <v>0</v>
          </cell>
        </row>
        <row r="538">
          <cell r="A538" t="str">
            <v>zxzj20191115000143</v>
          </cell>
          <cell r="B538" t="str">
            <v>深圳劲嘉集团股份有限公司</v>
          </cell>
          <cell r="C538" t="str">
            <v>纸质印刷产品印制质量检验规范 第2部分：抽样判定规则</v>
          </cell>
          <cell r="D538" t="str">
            <v>GB/T 34053.2-2017</v>
          </cell>
          <cell r="E538" t="str">
            <v>是</v>
          </cell>
          <cell r="F538">
            <v>6</v>
          </cell>
          <cell r="G538">
            <v>3</v>
          </cell>
          <cell r="H538" t="str">
            <v>无</v>
          </cell>
          <cell r="I538">
            <v>3</v>
          </cell>
          <cell r="J538">
            <v>100</v>
          </cell>
          <cell r="K538" t="str">
            <v>深圳劲嘉集团股份有限公司</v>
          </cell>
          <cell r="L538">
            <v>0</v>
          </cell>
          <cell r="M538">
            <v>0</v>
          </cell>
        </row>
        <row r="538">
          <cell r="O538">
            <v>0</v>
          </cell>
          <cell r="P538">
            <v>0</v>
          </cell>
        </row>
        <row r="538">
          <cell r="R538">
            <v>0</v>
          </cell>
          <cell r="S538">
            <v>0</v>
          </cell>
        </row>
        <row r="538">
          <cell r="U538">
            <v>0</v>
          </cell>
          <cell r="V538">
            <v>0</v>
          </cell>
        </row>
        <row r="538">
          <cell r="X538">
            <v>0</v>
          </cell>
          <cell r="Y538">
            <v>0</v>
          </cell>
        </row>
        <row r="538">
          <cell r="AA538">
            <v>0</v>
          </cell>
          <cell r="AB538">
            <v>0</v>
          </cell>
        </row>
        <row r="538">
          <cell r="AD538">
            <v>0</v>
          </cell>
          <cell r="AE538">
            <v>0</v>
          </cell>
        </row>
        <row r="539">
          <cell r="A539" t="str">
            <v>zxzj20191108000090</v>
          </cell>
          <cell r="B539" t="str">
            <v>深圳市洲明科技股份有限公司</v>
          </cell>
          <cell r="C539" t="str">
            <v>LED公共照明智能系统接口应用层通信协议</v>
          </cell>
          <cell r="D539" t="str">
            <v>GB/T 35255-2017</v>
          </cell>
          <cell r="E539" t="str">
            <v>否</v>
          </cell>
          <cell r="F539">
            <v>0</v>
          </cell>
          <cell r="G539">
            <v>7</v>
          </cell>
          <cell r="H539" t="str">
            <v>无</v>
          </cell>
          <cell r="I539">
            <v>7</v>
          </cell>
          <cell r="J539">
            <v>100</v>
          </cell>
          <cell r="K539" t="str">
            <v>深圳市洲明科技股份有限公司</v>
          </cell>
          <cell r="L539">
            <v>0</v>
          </cell>
          <cell r="M539">
            <v>0</v>
          </cell>
        </row>
        <row r="539">
          <cell r="O539">
            <v>0</v>
          </cell>
          <cell r="P539">
            <v>0</v>
          </cell>
        </row>
        <row r="539">
          <cell r="R539">
            <v>0</v>
          </cell>
          <cell r="S539">
            <v>0</v>
          </cell>
        </row>
        <row r="539">
          <cell r="U539">
            <v>0</v>
          </cell>
          <cell r="V539">
            <v>0</v>
          </cell>
        </row>
        <row r="539">
          <cell r="X539">
            <v>0</v>
          </cell>
          <cell r="Y539">
            <v>0</v>
          </cell>
        </row>
        <row r="539">
          <cell r="AA539">
            <v>0</v>
          </cell>
          <cell r="AB539">
            <v>0</v>
          </cell>
        </row>
        <row r="539">
          <cell r="AD539">
            <v>0</v>
          </cell>
          <cell r="AE539">
            <v>0</v>
          </cell>
        </row>
        <row r="540">
          <cell r="A540" t="str">
            <v>zxzj20191115000220</v>
          </cell>
          <cell r="B540" t="str">
            <v>深圳市标准技术研究院</v>
          </cell>
          <cell r="C540" t="str">
            <v>食品追溯 信息记录要求</v>
          </cell>
          <cell r="D540" t="str">
            <v>GB/T 37029-2018</v>
          </cell>
          <cell r="E540" t="str">
            <v>否</v>
          </cell>
          <cell r="F540">
            <v>0</v>
          </cell>
          <cell r="G540">
            <v>1</v>
          </cell>
          <cell r="H540" t="str">
            <v>有</v>
          </cell>
          <cell r="I540">
            <v>1</v>
          </cell>
          <cell r="J540">
            <v>100</v>
          </cell>
          <cell r="K540" t="str">
            <v>深圳市标准技术研究院</v>
          </cell>
          <cell r="L540">
            <v>4</v>
          </cell>
          <cell r="M540">
            <v>0</v>
          </cell>
          <cell r="N540" t="str">
            <v>华润怡宝饮料（中国）有限公司</v>
          </cell>
          <cell r="O540">
            <v>5</v>
          </cell>
          <cell r="P540">
            <v>0</v>
          </cell>
          <cell r="Q540" t="str">
            <v>深圳南海粮食工业有限公司</v>
          </cell>
          <cell r="R540">
            <v>0</v>
          </cell>
          <cell r="S540">
            <v>0</v>
          </cell>
        </row>
        <row r="540">
          <cell r="U540">
            <v>0</v>
          </cell>
          <cell r="V540">
            <v>0</v>
          </cell>
        </row>
        <row r="540">
          <cell r="X540">
            <v>0</v>
          </cell>
          <cell r="Y540">
            <v>0</v>
          </cell>
        </row>
        <row r="540">
          <cell r="AA540">
            <v>0</v>
          </cell>
          <cell r="AB540">
            <v>0</v>
          </cell>
        </row>
        <row r="540">
          <cell r="AD540">
            <v>0</v>
          </cell>
          <cell r="AE540">
            <v>0</v>
          </cell>
        </row>
        <row r="541">
          <cell r="A541" t="str">
            <v>zxzj20191114000146</v>
          </cell>
          <cell r="B541" t="str">
            <v>深圳中雅机电实业有限公司</v>
          </cell>
          <cell r="C541" t="str">
            <v>声学 声压法测定噪声源声功率级和声能量级 混响场内小型可移动声源工程法 硬壁测试室比较法</v>
          </cell>
          <cell r="D541" t="str">
            <v>GB/T 6881.2-2017</v>
          </cell>
          <cell r="E541" t="str">
            <v>是</v>
          </cell>
          <cell r="F541">
            <v>3</v>
          </cell>
          <cell r="G541">
            <v>3</v>
          </cell>
          <cell r="H541" t="str">
            <v>无</v>
          </cell>
          <cell r="I541">
            <v>1</v>
          </cell>
          <cell r="J541">
            <v>100</v>
          </cell>
          <cell r="K541" t="str">
            <v>深圳中雅机电实业有限公司</v>
          </cell>
          <cell r="L541">
            <v>0</v>
          </cell>
          <cell r="M541">
            <v>0</v>
          </cell>
        </row>
        <row r="541">
          <cell r="O541">
            <v>0</v>
          </cell>
          <cell r="P541">
            <v>0</v>
          </cell>
        </row>
        <row r="541">
          <cell r="R541">
            <v>0</v>
          </cell>
          <cell r="S541">
            <v>0</v>
          </cell>
        </row>
        <row r="541">
          <cell r="U541">
            <v>0</v>
          </cell>
          <cell r="V541">
            <v>0</v>
          </cell>
        </row>
        <row r="541">
          <cell r="X541">
            <v>0</v>
          </cell>
          <cell r="Y541">
            <v>0</v>
          </cell>
        </row>
        <row r="541">
          <cell r="AA541">
            <v>0</v>
          </cell>
          <cell r="AB541">
            <v>0</v>
          </cell>
        </row>
        <row r="541">
          <cell r="AD541">
            <v>0</v>
          </cell>
          <cell r="AE541">
            <v>0</v>
          </cell>
        </row>
        <row r="542">
          <cell r="A542" t="str">
            <v>zxzj20191115000019</v>
          </cell>
          <cell r="B542" t="str">
            <v>深圳市计量质量检测研究院</v>
          </cell>
          <cell r="C542" t="str">
            <v>纺织品 色牢度试验 试样颜色随照明体变化的仪器评定方法（CMCCON02）</v>
          </cell>
          <cell r="D542" t="str">
            <v>GB/T 35259-2017</v>
          </cell>
          <cell r="E542" t="str">
            <v>否</v>
          </cell>
          <cell r="F542">
            <v>0</v>
          </cell>
          <cell r="G542">
            <v>1</v>
          </cell>
          <cell r="H542" t="str">
            <v>无</v>
          </cell>
          <cell r="I542">
            <v>1</v>
          </cell>
          <cell r="J542">
            <v>100</v>
          </cell>
          <cell r="K542" t="str">
            <v>深圳市计量质量检测研究院</v>
          </cell>
          <cell r="L542">
            <v>0</v>
          </cell>
          <cell r="M542">
            <v>0</v>
          </cell>
        </row>
        <row r="542">
          <cell r="O542">
            <v>0</v>
          </cell>
          <cell r="P542">
            <v>0</v>
          </cell>
        </row>
        <row r="542">
          <cell r="R542">
            <v>0</v>
          </cell>
          <cell r="S542">
            <v>0</v>
          </cell>
        </row>
        <row r="542">
          <cell r="U542">
            <v>0</v>
          </cell>
          <cell r="V542">
            <v>0</v>
          </cell>
        </row>
        <row r="542">
          <cell r="X542">
            <v>0</v>
          </cell>
          <cell r="Y542">
            <v>0</v>
          </cell>
        </row>
        <row r="542">
          <cell r="AA542">
            <v>0</v>
          </cell>
          <cell r="AB542">
            <v>0</v>
          </cell>
        </row>
        <row r="542">
          <cell r="AD542">
            <v>0</v>
          </cell>
          <cell r="AE542">
            <v>0</v>
          </cell>
        </row>
        <row r="543">
          <cell r="A543" t="str">
            <v>zxzj20191117000006</v>
          </cell>
          <cell r="B543" t="str">
            <v>海能达通信股份有限公司</v>
          </cell>
          <cell r="C543" t="str">
            <v>基于12.5kHz信道的时分多址（TDMA）专用数字集群通信系统 空中接口呼叫控制层技术规范</v>
          </cell>
          <cell r="D543" t="str">
            <v>GB/T 34992-2017</v>
          </cell>
          <cell r="E543" t="str">
            <v>是</v>
          </cell>
          <cell r="F543">
            <v>6</v>
          </cell>
          <cell r="G543">
            <v>3</v>
          </cell>
          <cell r="H543" t="str">
            <v>无</v>
          </cell>
          <cell r="I543">
            <v>3</v>
          </cell>
          <cell r="J543">
            <v>100</v>
          </cell>
          <cell r="K543" t="str">
            <v>海能达通信股份有限公司</v>
          </cell>
          <cell r="L543">
            <v>0</v>
          </cell>
          <cell r="M543">
            <v>0</v>
          </cell>
        </row>
        <row r="543">
          <cell r="O543">
            <v>0</v>
          </cell>
          <cell r="P543">
            <v>0</v>
          </cell>
        </row>
        <row r="543">
          <cell r="R543">
            <v>0</v>
          </cell>
          <cell r="S543">
            <v>0</v>
          </cell>
        </row>
        <row r="543">
          <cell r="U543">
            <v>0</v>
          </cell>
          <cell r="V543">
            <v>0</v>
          </cell>
        </row>
        <row r="543">
          <cell r="X543">
            <v>0</v>
          </cell>
          <cell r="Y543">
            <v>0</v>
          </cell>
        </row>
        <row r="543">
          <cell r="AA543">
            <v>0</v>
          </cell>
          <cell r="AB543">
            <v>0</v>
          </cell>
        </row>
        <row r="543">
          <cell r="AD543">
            <v>0</v>
          </cell>
          <cell r="AE543">
            <v>0</v>
          </cell>
        </row>
        <row r="544">
          <cell r="A544" t="str">
            <v>zxzj20191113000018</v>
          </cell>
          <cell r="B544" t="str">
            <v>格林美股份有限公司</v>
          </cell>
          <cell r="C544" t="str">
            <v>镍钴铝三元素复合氢氧化物</v>
          </cell>
          <cell r="D544" t="str">
            <v>YS/T 1127-2016</v>
          </cell>
          <cell r="E544" t="str">
            <v>否</v>
          </cell>
          <cell r="F544">
            <v>0</v>
          </cell>
          <cell r="G544">
            <v>6</v>
          </cell>
          <cell r="H544" t="str">
            <v>有</v>
          </cell>
          <cell r="I544">
            <v>1</v>
          </cell>
          <cell r="J544">
            <v>75.75</v>
          </cell>
          <cell r="K544" t="str">
            <v>深圳先进储能材料国家工程研究中心有限公司</v>
          </cell>
          <cell r="L544">
            <v>6</v>
          </cell>
          <cell r="M544">
            <v>24.24</v>
          </cell>
          <cell r="N544" t="str">
            <v>格林美股份有限公司</v>
          </cell>
          <cell r="O544">
            <v>0</v>
          </cell>
          <cell r="P544">
            <v>0</v>
          </cell>
        </row>
        <row r="544">
          <cell r="R544">
            <v>0</v>
          </cell>
          <cell r="S544">
            <v>0</v>
          </cell>
        </row>
        <row r="544">
          <cell r="U544">
            <v>0</v>
          </cell>
          <cell r="V544">
            <v>0</v>
          </cell>
        </row>
        <row r="544">
          <cell r="X544">
            <v>0</v>
          </cell>
          <cell r="Y544">
            <v>0</v>
          </cell>
        </row>
        <row r="544">
          <cell r="AA544">
            <v>0</v>
          </cell>
          <cell r="AB544">
            <v>0</v>
          </cell>
        </row>
        <row r="544">
          <cell r="AD544">
            <v>0</v>
          </cell>
          <cell r="AE544">
            <v>0</v>
          </cell>
        </row>
        <row r="545">
          <cell r="A545" t="str">
            <v>zxzj20191117000005</v>
          </cell>
          <cell r="B545" t="str">
            <v>海能达通信股份有限公司</v>
          </cell>
          <cell r="C545" t="str">
            <v>警用数字集群（PDT）通信系统 工程技术规范/功能测试方法/移动台技术规范/网管技术规范/互联技术规范/射频设备技术要求和测试方法</v>
          </cell>
          <cell r="D545" t="str">
            <v>GA/T 1364~1368-2017；GA/T 1255-2016</v>
          </cell>
          <cell r="E545" t="str">
            <v>是</v>
          </cell>
          <cell r="F545">
            <v>10</v>
          </cell>
          <cell r="G545">
            <v>3</v>
          </cell>
          <cell r="H545" t="str">
            <v>无</v>
          </cell>
          <cell r="I545">
            <v>3</v>
          </cell>
          <cell r="J545">
            <v>100</v>
          </cell>
          <cell r="K545" t="str">
            <v>海能达通信股份有限公司</v>
          </cell>
          <cell r="L545">
            <v>0</v>
          </cell>
          <cell r="M545">
            <v>0</v>
          </cell>
        </row>
        <row r="545">
          <cell r="O545">
            <v>0</v>
          </cell>
          <cell r="P545">
            <v>0</v>
          </cell>
        </row>
        <row r="545">
          <cell r="R545">
            <v>0</v>
          </cell>
          <cell r="S545">
            <v>0</v>
          </cell>
        </row>
        <row r="545">
          <cell r="U545">
            <v>0</v>
          </cell>
          <cell r="V545">
            <v>0</v>
          </cell>
        </row>
        <row r="545">
          <cell r="X545">
            <v>0</v>
          </cell>
          <cell r="Y545">
            <v>0</v>
          </cell>
        </row>
        <row r="545">
          <cell r="AA545">
            <v>0</v>
          </cell>
          <cell r="AB545">
            <v>0</v>
          </cell>
        </row>
        <row r="545">
          <cell r="AD545">
            <v>0</v>
          </cell>
          <cell r="AE545">
            <v>0</v>
          </cell>
        </row>
        <row r="546">
          <cell r="A546" t="str">
            <v>zxzj20191115000287</v>
          </cell>
          <cell r="B546" t="str">
            <v>安莉芳（中国）服装有限公司</v>
          </cell>
          <cell r="C546" t="str">
            <v>针织孕妇装</v>
          </cell>
          <cell r="D546" t="str">
            <v>FZ/T 73063-2019</v>
          </cell>
          <cell r="E546" t="str">
            <v>否</v>
          </cell>
          <cell r="F546">
            <v>0</v>
          </cell>
          <cell r="G546">
            <v>4</v>
          </cell>
          <cell r="H546" t="str">
            <v>有</v>
          </cell>
          <cell r="I546">
            <v>4</v>
          </cell>
          <cell r="J546">
            <v>50</v>
          </cell>
          <cell r="K546" t="str">
            <v>安莉芳（中国）服装有限公司</v>
          </cell>
          <cell r="L546">
            <v>7</v>
          </cell>
          <cell r="M546">
            <v>50</v>
          </cell>
          <cell r="N546" t="str">
            <v>深圳全棉时代科技有限公司</v>
          </cell>
          <cell r="O546">
            <v>0</v>
          </cell>
          <cell r="P546">
            <v>0</v>
          </cell>
        </row>
        <row r="546">
          <cell r="R546">
            <v>0</v>
          </cell>
          <cell r="S546">
            <v>0</v>
          </cell>
        </row>
        <row r="546">
          <cell r="U546">
            <v>0</v>
          </cell>
          <cell r="V546">
            <v>0</v>
          </cell>
        </row>
        <row r="546">
          <cell r="X546">
            <v>0</v>
          </cell>
          <cell r="Y546">
            <v>0</v>
          </cell>
        </row>
        <row r="546">
          <cell r="AA546">
            <v>0</v>
          </cell>
          <cell r="AB546">
            <v>0</v>
          </cell>
        </row>
        <row r="546">
          <cell r="AD546">
            <v>0</v>
          </cell>
          <cell r="AE546">
            <v>0</v>
          </cell>
        </row>
        <row r="547">
          <cell r="A547" t="str">
            <v>zxzj20191114000053</v>
          </cell>
          <cell r="B547" t="str">
            <v>深圳市新山幕墙技术咨询有限公司</v>
          </cell>
          <cell r="C547" t="str">
            <v>吊挂式玻璃幕墙用吊夹</v>
          </cell>
          <cell r="D547" t="str">
            <v>JG/T 139-2017</v>
          </cell>
          <cell r="E547" t="str">
            <v>否</v>
          </cell>
          <cell r="F547">
            <v>0</v>
          </cell>
          <cell r="G547">
            <v>6</v>
          </cell>
          <cell r="H547" t="str">
            <v>无</v>
          </cell>
          <cell r="I547">
            <v>6</v>
          </cell>
          <cell r="J547">
            <v>100</v>
          </cell>
          <cell r="K547" t="str">
            <v>深圳市新山幕墙技术咨询有限公司</v>
          </cell>
          <cell r="L547">
            <v>0</v>
          </cell>
          <cell r="M547">
            <v>0</v>
          </cell>
        </row>
        <row r="547">
          <cell r="O547">
            <v>0</v>
          </cell>
          <cell r="P547">
            <v>0</v>
          </cell>
        </row>
        <row r="547">
          <cell r="R547">
            <v>0</v>
          </cell>
          <cell r="S547">
            <v>0</v>
          </cell>
        </row>
        <row r="547">
          <cell r="U547">
            <v>0</v>
          </cell>
          <cell r="V547">
            <v>0</v>
          </cell>
        </row>
        <row r="547">
          <cell r="X547">
            <v>0</v>
          </cell>
          <cell r="Y547">
            <v>0</v>
          </cell>
        </row>
        <row r="547">
          <cell r="AA547">
            <v>0</v>
          </cell>
          <cell r="AB547">
            <v>0</v>
          </cell>
        </row>
        <row r="547">
          <cell r="AD547">
            <v>0</v>
          </cell>
          <cell r="AE547">
            <v>0</v>
          </cell>
        </row>
        <row r="548">
          <cell r="A548" t="str">
            <v>zxzj20191116000102</v>
          </cell>
          <cell r="B548" t="str">
            <v>深圳市澳洁源环保科技有限公司</v>
          </cell>
          <cell r="C548" t="str">
            <v>电镀含铜废水处理及回收技术规范</v>
          </cell>
          <cell r="D548" t="str">
            <v>HG/T 5309-2018</v>
          </cell>
          <cell r="E548" t="str">
            <v>否</v>
          </cell>
          <cell r="F548">
            <v>0</v>
          </cell>
          <cell r="G548">
            <v>2</v>
          </cell>
          <cell r="H548" t="str">
            <v>有</v>
          </cell>
          <cell r="I548">
            <v>2</v>
          </cell>
          <cell r="J548">
            <v>90</v>
          </cell>
          <cell r="K548" t="str">
            <v>深圳市澳洁源环保科技有限公司</v>
          </cell>
          <cell r="L548">
            <v>6</v>
          </cell>
          <cell r="M548">
            <v>10</v>
          </cell>
          <cell r="N548" t="str">
            <v>深圳市凯宏膜环保科技有限公司</v>
          </cell>
          <cell r="O548">
            <v>0</v>
          </cell>
          <cell r="P548">
            <v>0</v>
          </cell>
        </row>
        <row r="548">
          <cell r="R548">
            <v>0</v>
          </cell>
          <cell r="S548">
            <v>0</v>
          </cell>
        </row>
        <row r="548">
          <cell r="U548">
            <v>0</v>
          </cell>
          <cell r="V548">
            <v>0</v>
          </cell>
        </row>
        <row r="548">
          <cell r="X548">
            <v>0</v>
          </cell>
          <cell r="Y548">
            <v>0</v>
          </cell>
        </row>
        <row r="548">
          <cell r="AA548">
            <v>0</v>
          </cell>
          <cell r="AB548">
            <v>0</v>
          </cell>
        </row>
        <row r="548">
          <cell r="AD548">
            <v>0</v>
          </cell>
          <cell r="AE548">
            <v>0</v>
          </cell>
        </row>
        <row r="549">
          <cell r="A549" t="str">
            <v>zxzj20191107000019</v>
          </cell>
          <cell r="B549" t="str">
            <v>深圳赛西信息技术有限公司</v>
          </cell>
          <cell r="C549" t="str">
            <v>信息技术 射频识别 2.45 GHz 标签通用规范</v>
          </cell>
          <cell r="D549" t="str">
            <v>GB/T 36364-2018</v>
          </cell>
          <cell r="E549" t="str">
            <v>否</v>
          </cell>
          <cell r="F549">
            <v>0</v>
          </cell>
          <cell r="G549">
            <v>2</v>
          </cell>
          <cell r="H549" t="str">
            <v>无</v>
          </cell>
          <cell r="I549">
            <v>2</v>
          </cell>
          <cell r="J549">
            <v>100</v>
          </cell>
          <cell r="K549" t="str">
            <v>深圳赛西信息技术有限公司</v>
          </cell>
          <cell r="L549">
            <v>0</v>
          </cell>
          <cell r="M549">
            <v>0</v>
          </cell>
        </row>
        <row r="549">
          <cell r="O549">
            <v>0</v>
          </cell>
          <cell r="P549">
            <v>0</v>
          </cell>
        </row>
        <row r="549">
          <cell r="R549">
            <v>0</v>
          </cell>
          <cell r="S549">
            <v>0</v>
          </cell>
        </row>
        <row r="549">
          <cell r="U549">
            <v>0</v>
          </cell>
          <cell r="V549">
            <v>0</v>
          </cell>
        </row>
        <row r="549">
          <cell r="X549">
            <v>0</v>
          </cell>
          <cell r="Y549">
            <v>0</v>
          </cell>
        </row>
        <row r="549">
          <cell r="AA549">
            <v>0</v>
          </cell>
          <cell r="AB549">
            <v>0</v>
          </cell>
        </row>
        <row r="549">
          <cell r="AD549">
            <v>0</v>
          </cell>
          <cell r="AE549">
            <v>0</v>
          </cell>
        </row>
        <row r="550">
          <cell r="A550" t="str">
            <v>zxzj20191115000068</v>
          </cell>
          <cell r="B550" t="str">
            <v>深圳新飞通光电子技术有限公司</v>
          </cell>
          <cell r="C550" t="str">
            <v>100Gb/s QSFP28 光收发合一模块 第2部分：4×25Gb/s LR4</v>
          </cell>
          <cell r="D550" t="str">
            <v>YD/T 3357.2-2018</v>
          </cell>
          <cell r="E550" t="str">
            <v>是</v>
          </cell>
          <cell r="F550">
            <v>4</v>
          </cell>
          <cell r="G550">
            <v>1</v>
          </cell>
          <cell r="H550" t="str">
            <v>有</v>
          </cell>
          <cell r="I550">
            <v>1</v>
          </cell>
          <cell r="J550">
            <v>50</v>
          </cell>
          <cell r="K550" t="str">
            <v>深圳新飞通光电子技术有限公司</v>
          </cell>
          <cell r="L550">
            <v>2</v>
          </cell>
          <cell r="M550">
            <v>50</v>
          </cell>
          <cell r="N550" t="str">
            <v>中兴通讯股份有限公司</v>
          </cell>
          <cell r="O550">
            <v>0</v>
          </cell>
          <cell r="P550">
            <v>0</v>
          </cell>
        </row>
        <row r="550">
          <cell r="R550">
            <v>0</v>
          </cell>
          <cell r="S550">
            <v>0</v>
          </cell>
        </row>
        <row r="550">
          <cell r="U550">
            <v>0</v>
          </cell>
          <cell r="V550">
            <v>0</v>
          </cell>
        </row>
        <row r="550">
          <cell r="X550">
            <v>0</v>
          </cell>
          <cell r="Y550">
            <v>0</v>
          </cell>
        </row>
        <row r="550">
          <cell r="AA550">
            <v>0</v>
          </cell>
          <cell r="AB550">
            <v>0</v>
          </cell>
        </row>
        <row r="550">
          <cell r="AD550">
            <v>0</v>
          </cell>
          <cell r="AE550">
            <v>0</v>
          </cell>
        </row>
        <row r="551">
          <cell r="A551" t="str">
            <v>zxzj20191115000097</v>
          </cell>
          <cell r="B551" t="str">
            <v>深圳赛西信息技术有限公司</v>
          </cell>
          <cell r="C551" t="str">
            <v>透明液晶显示终端通用技术要求</v>
          </cell>
          <cell r="D551" t="str">
            <v>SJ/T 11687-2017</v>
          </cell>
          <cell r="E551" t="str">
            <v>否</v>
          </cell>
          <cell r="F551">
            <v>0</v>
          </cell>
          <cell r="G551">
            <v>3</v>
          </cell>
          <cell r="H551" t="str">
            <v>有</v>
          </cell>
          <cell r="I551">
            <v>3</v>
          </cell>
          <cell r="J551">
            <v>48.38</v>
          </cell>
          <cell r="K551" t="str">
            <v>深圳赛西信息技术有限公司</v>
          </cell>
          <cell r="L551">
            <v>5</v>
          </cell>
          <cell r="M551">
            <v>29.03</v>
          </cell>
          <cell r="N551" t="str">
            <v>海思半导体有限公司</v>
          </cell>
          <cell r="O551">
            <v>7</v>
          </cell>
          <cell r="P551">
            <v>22.58</v>
          </cell>
          <cell r="Q551" t="str">
            <v>深圳创维-RGB电子有限公司</v>
          </cell>
          <cell r="R551">
            <v>0</v>
          </cell>
          <cell r="S551">
            <v>0</v>
          </cell>
        </row>
        <row r="551">
          <cell r="U551">
            <v>0</v>
          </cell>
          <cell r="V551">
            <v>0</v>
          </cell>
        </row>
        <row r="551">
          <cell r="X551">
            <v>0</v>
          </cell>
          <cell r="Y551">
            <v>0</v>
          </cell>
        </row>
        <row r="551">
          <cell r="AA551">
            <v>0</v>
          </cell>
          <cell r="AB551">
            <v>0</v>
          </cell>
        </row>
        <row r="551">
          <cell r="AD551">
            <v>0</v>
          </cell>
          <cell r="AE551">
            <v>0</v>
          </cell>
        </row>
        <row r="552">
          <cell r="A552" t="str">
            <v>zxzj20191116000141</v>
          </cell>
          <cell r="B552" t="str">
            <v>深圳准诺检测有限公司</v>
          </cell>
          <cell r="C552" t="str">
            <v>锅炉用水和冷却水分析方法 电导率的测定</v>
          </cell>
          <cell r="D552" t="str">
            <v>GB/T 6908-2018</v>
          </cell>
          <cell r="E552" t="str">
            <v>否</v>
          </cell>
          <cell r="F552">
            <v>0</v>
          </cell>
          <cell r="G552">
            <v>1</v>
          </cell>
          <cell r="H552" t="str">
            <v>无</v>
          </cell>
          <cell r="I552">
            <v>1</v>
          </cell>
          <cell r="J552">
            <v>100</v>
          </cell>
          <cell r="K552" t="str">
            <v>深圳准诺检测有限公司</v>
          </cell>
          <cell r="L552">
            <v>0</v>
          </cell>
          <cell r="M552">
            <v>0</v>
          </cell>
        </row>
        <row r="552">
          <cell r="O552">
            <v>0</v>
          </cell>
          <cell r="P552">
            <v>0</v>
          </cell>
        </row>
        <row r="552">
          <cell r="R552">
            <v>0</v>
          </cell>
          <cell r="S552">
            <v>0</v>
          </cell>
        </row>
        <row r="552">
          <cell r="U552">
            <v>0</v>
          </cell>
          <cell r="V552">
            <v>0</v>
          </cell>
        </row>
        <row r="552">
          <cell r="X552">
            <v>0</v>
          </cell>
          <cell r="Y552">
            <v>0</v>
          </cell>
        </row>
        <row r="552">
          <cell r="AA552">
            <v>0</v>
          </cell>
          <cell r="AB552">
            <v>0</v>
          </cell>
        </row>
        <row r="552">
          <cell r="AD552">
            <v>0</v>
          </cell>
          <cell r="AE552">
            <v>0</v>
          </cell>
        </row>
        <row r="553">
          <cell r="A553" t="str">
            <v>zxzj20191115000302</v>
          </cell>
          <cell r="B553" t="str">
            <v>深圳市标准技术研究院</v>
          </cell>
          <cell r="C553" t="str">
            <v>固定式燃料电池发电系统 第4部分：小型燃料电池发电系统性能试验方法</v>
          </cell>
          <cell r="D553" t="str">
            <v>GB/T 27748.4-2017</v>
          </cell>
          <cell r="E553" t="str">
            <v>是</v>
          </cell>
          <cell r="F553">
            <v>4</v>
          </cell>
          <cell r="G553">
            <v>6</v>
          </cell>
          <cell r="H553" t="str">
            <v>无</v>
          </cell>
          <cell r="I553">
            <v>6</v>
          </cell>
          <cell r="J553">
            <v>100</v>
          </cell>
          <cell r="K553" t="str">
            <v>深圳市标准技术研究院</v>
          </cell>
          <cell r="L553">
            <v>0</v>
          </cell>
          <cell r="M553">
            <v>0</v>
          </cell>
        </row>
        <row r="553">
          <cell r="O553">
            <v>0</v>
          </cell>
          <cell r="P553">
            <v>0</v>
          </cell>
        </row>
        <row r="553">
          <cell r="R553">
            <v>0</v>
          </cell>
          <cell r="S553">
            <v>0</v>
          </cell>
        </row>
        <row r="553">
          <cell r="U553">
            <v>0</v>
          </cell>
          <cell r="V553">
            <v>0</v>
          </cell>
        </row>
        <row r="553">
          <cell r="X553">
            <v>0</v>
          </cell>
          <cell r="Y553">
            <v>0</v>
          </cell>
        </row>
        <row r="553">
          <cell r="AA553">
            <v>0</v>
          </cell>
          <cell r="AB553">
            <v>0</v>
          </cell>
        </row>
        <row r="553">
          <cell r="AD553">
            <v>0</v>
          </cell>
          <cell r="AE553">
            <v>0</v>
          </cell>
        </row>
        <row r="554">
          <cell r="A554" t="str">
            <v>zxzj20191113000178</v>
          </cell>
          <cell r="B554" t="str">
            <v>比亚迪汽车工业有限公司</v>
          </cell>
          <cell r="C554" t="str">
            <v>城市公共汽电车驾驶区防护隔离设施技术要求</v>
          </cell>
          <cell r="D554" t="str">
            <v>JT/T 1241-2019</v>
          </cell>
          <cell r="E554" t="str">
            <v>否</v>
          </cell>
          <cell r="F554">
            <v>0</v>
          </cell>
          <cell r="G554">
            <v>5</v>
          </cell>
          <cell r="H554" t="str">
            <v>无</v>
          </cell>
          <cell r="I554">
            <v>5</v>
          </cell>
          <cell r="J554">
            <v>100</v>
          </cell>
          <cell r="K554" t="str">
            <v>比亚迪汽车工业有限公司</v>
          </cell>
          <cell r="L554">
            <v>0</v>
          </cell>
          <cell r="M554">
            <v>0</v>
          </cell>
        </row>
        <row r="554">
          <cell r="O554">
            <v>0</v>
          </cell>
          <cell r="P554">
            <v>0</v>
          </cell>
        </row>
        <row r="554">
          <cell r="R554">
            <v>0</v>
          </cell>
          <cell r="S554">
            <v>0</v>
          </cell>
        </row>
        <row r="554">
          <cell r="U554">
            <v>0</v>
          </cell>
          <cell r="V554">
            <v>0</v>
          </cell>
        </row>
        <row r="554">
          <cell r="X554">
            <v>0</v>
          </cell>
          <cell r="Y554">
            <v>0</v>
          </cell>
        </row>
        <row r="554">
          <cell r="AA554">
            <v>0</v>
          </cell>
          <cell r="AB554">
            <v>0</v>
          </cell>
        </row>
        <row r="554">
          <cell r="AD554">
            <v>0</v>
          </cell>
          <cell r="AE554">
            <v>0</v>
          </cell>
        </row>
        <row r="555">
          <cell r="A555" t="str">
            <v>zxzj20191114000118</v>
          </cell>
          <cell r="B555" t="str">
            <v>深圳市检验检疫科学研究院</v>
          </cell>
          <cell r="C555" t="str">
            <v>鸡法氏囊病检疫技术规范</v>
          </cell>
          <cell r="D555" t="str">
            <v>SN/T 1554-2016</v>
          </cell>
          <cell r="E555" t="str">
            <v>否</v>
          </cell>
          <cell r="F555">
            <v>0</v>
          </cell>
          <cell r="G555">
            <v>2</v>
          </cell>
          <cell r="H555" t="str">
            <v>无</v>
          </cell>
          <cell r="I555">
            <v>2</v>
          </cell>
          <cell r="J555">
            <v>100</v>
          </cell>
          <cell r="K555" t="str">
            <v>深圳市检验检疫科学研究院</v>
          </cell>
          <cell r="L555">
            <v>0</v>
          </cell>
          <cell r="M555">
            <v>0</v>
          </cell>
        </row>
        <row r="555">
          <cell r="O555">
            <v>0</v>
          </cell>
          <cell r="P555">
            <v>0</v>
          </cell>
        </row>
        <row r="555">
          <cell r="R555">
            <v>0</v>
          </cell>
          <cell r="S555">
            <v>0</v>
          </cell>
        </row>
        <row r="555">
          <cell r="U555">
            <v>0</v>
          </cell>
          <cell r="V555">
            <v>0</v>
          </cell>
        </row>
        <row r="555">
          <cell r="X555">
            <v>0</v>
          </cell>
          <cell r="Y555">
            <v>0</v>
          </cell>
        </row>
        <row r="555">
          <cell r="AA555">
            <v>0</v>
          </cell>
          <cell r="AB555">
            <v>0</v>
          </cell>
        </row>
        <row r="555">
          <cell r="AD555">
            <v>0</v>
          </cell>
          <cell r="AE555">
            <v>0</v>
          </cell>
        </row>
        <row r="556">
          <cell r="A556" t="str">
            <v>zxzj20191116000139</v>
          </cell>
          <cell r="B556" t="str">
            <v>深圳准诺检测有限公司</v>
          </cell>
          <cell r="C556" t="str">
            <v>无机化工产品中汞的测定 原子荧光光谱法</v>
          </cell>
          <cell r="D556" t="str">
            <v>GB/T 36384-2018</v>
          </cell>
          <cell r="E556" t="str">
            <v>否</v>
          </cell>
          <cell r="F556">
            <v>0</v>
          </cell>
          <cell r="G556">
            <v>6</v>
          </cell>
          <cell r="H556" t="str">
            <v>无</v>
          </cell>
          <cell r="I556">
            <v>6</v>
          </cell>
          <cell r="J556">
            <v>100</v>
          </cell>
          <cell r="K556" t="str">
            <v>深圳准诺检测有限公司</v>
          </cell>
          <cell r="L556">
            <v>0</v>
          </cell>
          <cell r="M556">
            <v>0</v>
          </cell>
        </row>
        <row r="556">
          <cell r="O556">
            <v>0</v>
          </cell>
          <cell r="P556">
            <v>0</v>
          </cell>
        </row>
        <row r="556">
          <cell r="R556">
            <v>0</v>
          </cell>
          <cell r="S556">
            <v>0</v>
          </cell>
        </row>
        <row r="556">
          <cell r="U556">
            <v>0</v>
          </cell>
          <cell r="V556">
            <v>0</v>
          </cell>
        </row>
        <row r="556">
          <cell r="X556">
            <v>0</v>
          </cell>
          <cell r="Y556">
            <v>0</v>
          </cell>
        </row>
        <row r="556">
          <cell r="AA556">
            <v>0</v>
          </cell>
          <cell r="AB556">
            <v>0</v>
          </cell>
        </row>
        <row r="556">
          <cell r="AD556">
            <v>0</v>
          </cell>
          <cell r="AE556">
            <v>0</v>
          </cell>
        </row>
        <row r="557">
          <cell r="A557" t="str">
            <v>zxzj20191114000075</v>
          </cell>
          <cell r="B557" t="str">
            <v>深圳市铁汉生态环境股份有限公司</v>
          </cell>
          <cell r="C557" t="str">
            <v>绿道建设规范</v>
          </cell>
          <cell r="D557" t="str">
            <v>DB 4403/T 19-2019</v>
          </cell>
          <cell r="E557" t="str">
            <v>否</v>
          </cell>
          <cell r="F557">
            <v>0</v>
          </cell>
          <cell r="G557">
            <v>2</v>
          </cell>
          <cell r="H557" t="str">
            <v>有</v>
          </cell>
          <cell r="I557">
            <v>1</v>
          </cell>
          <cell r="J557">
            <v>0</v>
          </cell>
          <cell r="K557" t="str">
            <v>深圳市绿化管理处</v>
          </cell>
          <cell r="L557">
            <v>2</v>
          </cell>
          <cell r="M557">
            <v>60</v>
          </cell>
          <cell r="N557" t="str">
            <v>深圳市铁汉生态环境股份有限公司</v>
          </cell>
          <cell r="O557">
            <v>3</v>
          </cell>
          <cell r="P557">
            <v>40</v>
          </cell>
          <cell r="Q557" t="str">
            <v>岭南设计集团有限公司</v>
          </cell>
          <cell r="R557">
            <v>0</v>
          </cell>
          <cell r="S557">
            <v>0</v>
          </cell>
        </row>
        <row r="557">
          <cell r="U557">
            <v>0</v>
          </cell>
          <cell r="V557">
            <v>0</v>
          </cell>
        </row>
        <row r="557">
          <cell r="X557">
            <v>0</v>
          </cell>
          <cell r="Y557">
            <v>0</v>
          </cell>
        </row>
        <row r="557">
          <cell r="AA557">
            <v>0</v>
          </cell>
          <cell r="AB557">
            <v>0</v>
          </cell>
        </row>
        <row r="557">
          <cell r="AD557">
            <v>0</v>
          </cell>
          <cell r="AE557">
            <v>0</v>
          </cell>
        </row>
        <row r="558">
          <cell r="A558" t="str">
            <v>zxzj20191116000067</v>
          </cell>
          <cell r="B558" t="str">
            <v>深圳国技环保技术有限公司</v>
          </cell>
          <cell r="C558" t="str">
            <v>无损检测仪器  X射线荧光分析管</v>
          </cell>
          <cell r="D558" t="str">
            <v>GB/T 36017-2018</v>
          </cell>
          <cell r="E558" t="str">
            <v>否</v>
          </cell>
          <cell r="F558">
            <v>0</v>
          </cell>
          <cell r="G558">
            <v>1</v>
          </cell>
          <cell r="H558" t="str">
            <v>无</v>
          </cell>
          <cell r="I558">
            <v>1</v>
          </cell>
          <cell r="J558">
            <v>100</v>
          </cell>
          <cell r="K558" t="str">
            <v>深圳国技环保技术有限公司</v>
          </cell>
          <cell r="L558">
            <v>0</v>
          </cell>
          <cell r="M558">
            <v>0</v>
          </cell>
        </row>
        <row r="558">
          <cell r="O558">
            <v>0</v>
          </cell>
          <cell r="P558">
            <v>0</v>
          </cell>
        </row>
        <row r="558">
          <cell r="R558">
            <v>0</v>
          </cell>
          <cell r="S558">
            <v>0</v>
          </cell>
        </row>
        <row r="558">
          <cell r="U558">
            <v>0</v>
          </cell>
          <cell r="V558">
            <v>0</v>
          </cell>
        </row>
        <row r="558">
          <cell r="X558">
            <v>0</v>
          </cell>
          <cell r="Y558">
            <v>0</v>
          </cell>
        </row>
        <row r="558">
          <cell r="AA558">
            <v>0</v>
          </cell>
          <cell r="AB558">
            <v>0</v>
          </cell>
        </row>
        <row r="558">
          <cell r="AD558">
            <v>0</v>
          </cell>
          <cell r="AE558">
            <v>0</v>
          </cell>
        </row>
        <row r="559">
          <cell r="A559" t="str">
            <v>zxzj20191116000061</v>
          </cell>
          <cell r="B559" t="str">
            <v>深圳市飞亚达精密科技有限公司</v>
          </cell>
          <cell r="C559" t="str">
            <v>手表用金属后盖</v>
          </cell>
          <cell r="D559" t="str">
            <v>QB/T 2400-2018</v>
          </cell>
          <cell r="E559" t="str">
            <v>否</v>
          </cell>
          <cell r="F559">
            <v>0</v>
          </cell>
          <cell r="G559">
            <v>1</v>
          </cell>
          <cell r="H559" t="str">
            <v>有</v>
          </cell>
          <cell r="I559">
            <v>1</v>
          </cell>
          <cell r="J559">
            <v>50</v>
          </cell>
          <cell r="K559" t="str">
            <v>深圳市飞亚达精密科技有限公司</v>
          </cell>
          <cell r="L559">
            <v>4</v>
          </cell>
          <cell r="M559">
            <v>25</v>
          </cell>
          <cell r="N559" t="str">
            <v>深圳市雷诺表业有限公司</v>
          </cell>
          <cell r="O559">
            <v>6</v>
          </cell>
          <cell r="P559">
            <v>15</v>
          </cell>
          <cell r="Q559" t="str">
            <v>天王电子（深圳）有限公司</v>
          </cell>
          <cell r="R559">
            <v>7</v>
          </cell>
          <cell r="S559">
            <v>10</v>
          </cell>
          <cell r="T559" t="str">
            <v>依波精品（深圳）有限公司</v>
          </cell>
          <cell r="U559">
            <v>0</v>
          </cell>
          <cell r="V559">
            <v>0</v>
          </cell>
        </row>
        <row r="559">
          <cell r="X559">
            <v>0</v>
          </cell>
          <cell r="Y559">
            <v>0</v>
          </cell>
        </row>
        <row r="559">
          <cell r="AA559">
            <v>0</v>
          </cell>
          <cell r="AB559">
            <v>0</v>
          </cell>
        </row>
        <row r="559">
          <cell r="AD559">
            <v>0</v>
          </cell>
          <cell r="AE559">
            <v>0</v>
          </cell>
        </row>
        <row r="560">
          <cell r="A560" t="str">
            <v>zxzj20191116000034</v>
          </cell>
          <cell r="B560" t="str">
            <v>深圳万测试验设备有限公司</v>
          </cell>
          <cell r="C560" t="str">
            <v>金属材料 疲劳试验 变幅疲劳试验 第1部分：总则、试验方法和报告要求；金属材料 疲劳试验 变幅疲劳试验 第2部分：循环计数和相关数据缩减方法</v>
          </cell>
          <cell r="D560" t="str">
            <v>GB/T 37306.1-2019；GB/T 37306.2-2019</v>
          </cell>
          <cell r="E560" t="str">
            <v>是</v>
          </cell>
          <cell r="F560">
            <v>2</v>
          </cell>
          <cell r="G560">
            <v>5</v>
          </cell>
          <cell r="H560" t="str">
            <v>无</v>
          </cell>
          <cell r="I560">
            <v>5</v>
          </cell>
          <cell r="J560">
            <v>100</v>
          </cell>
          <cell r="K560" t="str">
            <v>深圳万测试验设备有限公司</v>
          </cell>
          <cell r="L560">
            <v>0</v>
          </cell>
          <cell r="M560">
            <v>0</v>
          </cell>
        </row>
        <row r="560">
          <cell r="O560">
            <v>0</v>
          </cell>
          <cell r="P560">
            <v>0</v>
          </cell>
        </row>
        <row r="560">
          <cell r="R560">
            <v>0</v>
          </cell>
          <cell r="S560">
            <v>0</v>
          </cell>
        </row>
        <row r="560">
          <cell r="U560">
            <v>0</v>
          </cell>
          <cell r="V560">
            <v>0</v>
          </cell>
        </row>
        <row r="560">
          <cell r="X560">
            <v>0</v>
          </cell>
          <cell r="Y560">
            <v>0</v>
          </cell>
        </row>
        <row r="560">
          <cell r="AA560">
            <v>0</v>
          </cell>
          <cell r="AB560">
            <v>0</v>
          </cell>
        </row>
        <row r="560">
          <cell r="AD560">
            <v>0</v>
          </cell>
          <cell r="AE560">
            <v>0</v>
          </cell>
        </row>
        <row r="561">
          <cell r="A561" t="str">
            <v>zxzj20191115000032</v>
          </cell>
          <cell r="B561" t="str">
            <v>清华大学深圳国际研究生院</v>
          </cell>
          <cell r="C561" t="str">
            <v>专用数字对讲设备技术要求和测试方法</v>
          </cell>
          <cell r="D561" t="str">
            <v>GB/T 32659-2016</v>
          </cell>
          <cell r="E561" t="str">
            <v>否</v>
          </cell>
          <cell r="F561">
            <v>0</v>
          </cell>
          <cell r="G561">
            <v>6</v>
          </cell>
          <cell r="H561" t="str">
            <v>有</v>
          </cell>
          <cell r="I561">
            <v>2</v>
          </cell>
          <cell r="J561">
            <v>71.42</v>
          </cell>
          <cell r="K561" t="str">
            <v>海能达通信股份有限公司</v>
          </cell>
          <cell r="L561">
            <v>6</v>
          </cell>
          <cell r="M561">
            <v>28.57</v>
          </cell>
          <cell r="N561" t="str">
            <v>清华大学深圳国际研究生院</v>
          </cell>
          <cell r="O561">
            <v>0</v>
          </cell>
          <cell r="P561">
            <v>0</v>
          </cell>
        </row>
        <row r="561">
          <cell r="R561">
            <v>0</v>
          </cell>
          <cell r="S561">
            <v>0</v>
          </cell>
        </row>
        <row r="561">
          <cell r="U561">
            <v>0</v>
          </cell>
          <cell r="V561">
            <v>0</v>
          </cell>
        </row>
        <row r="561">
          <cell r="X561">
            <v>0</v>
          </cell>
          <cell r="Y561">
            <v>0</v>
          </cell>
        </row>
        <row r="561">
          <cell r="AA561">
            <v>0</v>
          </cell>
          <cell r="AB561">
            <v>0</v>
          </cell>
        </row>
        <row r="561">
          <cell r="AD561">
            <v>0</v>
          </cell>
          <cell r="AE561">
            <v>0</v>
          </cell>
        </row>
        <row r="562">
          <cell r="A562" t="str">
            <v>zxzj20191117000031</v>
          </cell>
          <cell r="B562" t="str">
            <v>中检集团南方测试股份有限公司</v>
          </cell>
          <cell r="C562" t="str">
            <v>地面用晶体硅光伏组件环境适应性测试要求 第1部分：一般气候条件/第2部分：干热气候条件/第3部分：湿热气候条件/第4部分：高原气候条件</v>
          </cell>
          <cell r="D562" t="str">
            <v>GB/T 42104.1~4-2016</v>
          </cell>
          <cell r="E562" t="str">
            <v>是</v>
          </cell>
          <cell r="F562">
            <v>4</v>
          </cell>
          <cell r="G562">
            <v>5</v>
          </cell>
          <cell r="H562" t="str">
            <v>无</v>
          </cell>
          <cell r="I562">
            <v>1</v>
          </cell>
          <cell r="J562">
            <v>100</v>
          </cell>
          <cell r="K562" t="str">
            <v>中检集团南方测试股份有限公司</v>
          </cell>
          <cell r="L562">
            <v>0</v>
          </cell>
          <cell r="M562">
            <v>0</v>
          </cell>
        </row>
        <row r="562">
          <cell r="O562">
            <v>0</v>
          </cell>
          <cell r="P562">
            <v>0</v>
          </cell>
        </row>
        <row r="562">
          <cell r="R562">
            <v>0</v>
          </cell>
          <cell r="S562">
            <v>0</v>
          </cell>
        </row>
        <row r="562">
          <cell r="U562">
            <v>0</v>
          </cell>
          <cell r="V562">
            <v>0</v>
          </cell>
        </row>
        <row r="562">
          <cell r="X562">
            <v>0</v>
          </cell>
          <cell r="Y562">
            <v>0</v>
          </cell>
        </row>
        <row r="562">
          <cell r="AA562">
            <v>0</v>
          </cell>
          <cell r="AB562">
            <v>0</v>
          </cell>
        </row>
        <row r="562">
          <cell r="AD562">
            <v>0</v>
          </cell>
          <cell r="AE562">
            <v>0</v>
          </cell>
        </row>
        <row r="563">
          <cell r="A563" t="str">
            <v>zxzj20191113000045</v>
          </cell>
          <cell r="B563" t="str">
            <v>深圳市团餐行业协会</v>
          </cell>
          <cell r="C563" t="str">
            <v>团餐行业食品安全管理规范</v>
          </cell>
          <cell r="D563" t="str">
            <v>T/SZGCA 001-2016</v>
          </cell>
          <cell r="E563" t="str">
            <v>否</v>
          </cell>
          <cell r="F563">
            <v>0</v>
          </cell>
          <cell r="G563">
            <v>1</v>
          </cell>
          <cell r="H563" t="str">
            <v>无</v>
          </cell>
          <cell r="I563">
            <v>1</v>
          </cell>
          <cell r="J563">
            <v>100</v>
          </cell>
          <cell r="K563" t="str">
            <v>深圳市团餐行业协会</v>
          </cell>
          <cell r="L563">
            <v>0</v>
          </cell>
          <cell r="M563">
            <v>0</v>
          </cell>
        </row>
        <row r="563">
          <cell r="O563">
            <v>0</v>
          </cell>
          <cell r="P563">
            <v>0</v>
          </cell>
        </row>
        <row r="563">
          <cell r="R563">
            <v>0</v>
          </cell>
          <cell r="S563">
            <v>0</v>
          </cell>
        </row>
        <row r="563">
          <cell r="U563">
            <v>0</v>
          </cell>
          <cell r="V563">
            <v>0</v>
          </cell>
        </row>
        <row r="563">
          <cell r="X563">
            <v>0</v>
          </cell>
          <cell r="Y563">
            <v>0</v>
          </cell>
        </row>
        <row r="563">
          <cell r="AA563">
            <v>0</v>
          </cell>
          <cell r="AB563">
            <v>0</v>
          </cell>
        </row>
        <row r="563">
          <cell r="AD563">
            <v>0</v>
          </cell>
          <cell r="AE563">
            <v>0</v>
          </cell>
        </row>
        <row r="564">
          <cell r="A564" t="str">
            <v>zxzj20191113000131</v>
          </cell>
          <cell r="B564" t="str">
            <v>深圳市华测检测有限公司</v>
          </cell>
          <cell r="C564" t="str">
            <v>闭式高速压力机 型式与基本参数</v>
          </cell>
          <cell r="D564" t="str">
            <v>GB/T 35091-2018</v>
          </cell>
          <cell r="E564" t="str">
            <v>否</v>
          </cell>
          <cell r="F564">
            <v>0</v>
          </cell>
          <cell r="G564">
            <v>4</v>
          </cell>
          <cell r="H564" t="str">
            <v>无</v>
          </cell>
          <cell r="I564">
            <v>4</v>
          </cell>
          <cell r="J564">
            <v>100</v>
          </cell>
          <cell r="K564" t="str">
            <v>深圳市华测检测有限公司</v>
          </cell>
          <cell r="L564">
            <v>0</v>
          </cell>
          <cell r="M564">
            <v>0</v>
          </cell>
        </row>
        <row r="564">
          <cell r="O564">
            <v>0</v>
          </cell>
          <cell r="P564">
            <v>0</v>
          </cell>
        </row>
        <row r="564">
          <cell r="R564">
            <v>0</v>
          </cell>
          <cell r="S564">
            <v>0</v>
          </cell>
        </row>
        <row r="564">
          <cell r="U564">
            <v>0</v>
          </cell>
          <cell r="V564">
            <v>0</v>
          </cell>
        </row>
        <row r="564">
          <cell r="X564">
            <v>0</v>
          </cell>
          <cell r="Y564">
            <v>0</v>
          </cell>
        </row>
        <row r="564">
          <cell r="AA564">
            <v>0</v>
          </cell>
          <cell r="AB564">
            <v>0</v>
          </cell>
        </row>
        <row r="564">
          <cell r="AD564">
            <v>0</v>
          </cell>
          <cell r="AE564">
            <v>0</v>
          </cell>
        </row>
        <row r="565">
          <cell r="A565" t="str">
            <v>zxzj20191112000054</v>
          </cell>
          <cell r="B565" t="str">
            <v>深圳市检验检疫科学研究院</v>
          </cell>
          <cell r="C565" t="str">
            <v>家用和类似用途电器的模块化设计  通则</v>
          </cell>
          <cell r="D565" t="str">
            <v>GB/T 34450-2017</v>
          </cell>
          <cell r="E565" t="str">
            <v>否</v>
          </cell>
          <cell r="F565">
            <v>0</v>
          </cell>
          <cell r="G565">
            <v>8</v>
          </cell>
          <cell r="H565" t="str">
            <v>无</v>
          </cell>
          <cell r="I565">
            <v>1</v>
          </cell>
          <cell r="J565">
            <v>100</v>
          </cell>
          <cell r="K565" t="str">
            <v>深圳市检验检疫科学研究院</v>
          </cell>
          <cell r="L565">
            <v>0</v>
          </cell>
          <cell r="M565">
            <v>0</v>
          </cell>
        </row>
        <row r="565">
          <cell r="O565">
            <v>0</v>
          </cell>
          <cell r="P565">
            <v>0</v>
          </cell>
        </row>
        <row r="565">
          <cell r="R565">
            <v>0</v>
          </cell>
          <cell r="S565">
            <v>0</v>
          </cell>
        </row>
        <row r="565">
          <cell r="U565">
            <v>0</v>
          </cell>
          <cell r="V565">
            <v>0</v>
          </cell>
        </row>
        <row r="565">
          <cell r="X565">
            <v>0</v>
          </cell>
          <cell r="Y565">
            <v>0</v>
          </cell>
        </row>
        <row r="565">
          <cell r="AA565">
            <v>0</v>
          </cell>
          <cell r="AB565">
            <v>0</v>
          </cell>
        </row>
        <row r="565">
          <cell r="AD565">
            <v>0</v>
          </cell>
          <cell r="AE565">
            <v>0</v>
          </cell>
        </row>
        <row r="566">
          <cell r="A566" t="str">
            <v>zxzj20191113000014</v>
          </cell>
          <cell r="B566" t="str">
            <v>中广核工程有限公司</v>
          </cell>
          <cell r="C566" t="str">
            <v>核电厂应急柴油发电机压缩空气启动系统设计准则</v>
          </cell>
          <cell r="D566" t="str">
            <v>NB/T 20473-2017RK</v>
          </cell>
          <cell r="E566" t="str">
            <v>否</v>
          </cell>
          <cell r="F566">
            <v>0</v>
          </cell>
          <cell r="G566">
            <v>1</v>
          </cell>
          <cell r="H566" t="str">
            <v>无</v>
          </cell>
          <cell r="I566">
            <v>1</v>
          </cell>
          <cell r="J566">
            <v>100</v>
          </cell>
          <cell r="K566" t="str">
            <v>中广核工程有限公司</v>
          </cell>
          <cell r="L566">
            <v>0</v>
          </cell>
          <cell r="M566">
            <v>0</v>
          </cell>
        </row>
        <row r="566">
          <cell r="O566">
            <v>0</v>
          </cell>
          <cell r="P566">
            <v>0</v>
          </cell>
        </row>
        <row r="566">
          <cell r="R566">
            <v>0</v>
          </cell>
          <cell r="S566">
            <v>0</v>
          </cell>
        </row>
        <row r="566">
          <cell r="U566">
            <v>0</v>
          </cell>
          <cell r="V566">
            <v>0</v>
          </cell>
        </row>
        <row r="566">
          <cell r="X566">
            <v>0</v>
          </cell>
          <cell r="Y566">
            <v>0</v>
          </cell>
        </row>
        <row r="566">
          <cell r="AA566">
            <v>0</v>
          </cell>
          <cell r="AB566">
            <v>0</v>
          </cell>
        </row>
        <row r="566">
          <cell r="AD566">
            <v>0</v>
          </cell>
          <cell r="AE566">
            <v>0</v>
          </cell>
        </row>
        <row r="567">
          <cell r="A567" t="str">
            <v>zxzj20191114000040</v>
          </cell>
          <cell r="B567" t="str">
            <v>深圳市坤鑫国际货运代理有限公司</v>
          </cell>
          <cell r="C567" t="str">
            <v>建立国际贸易单一窗口指南</v>
          </cell>
          <cell r="D567" t="str">
            <v>GB/T 36597-2018</v>
          </cell>
          <cell r="E567" t="str">
            <v>否</v>
          </cell>
          <cell r="F567">
            <v>0</v>
          </cell>
          <cell r="G567">
            <v>1</v>
          </cell>
          <cell r="H567" t="str">
            <v>无</v>
          </cell>
          <cell r="I567">
            <v>1</v>
          </cell>
          <cell r="J567">
            <v>100</v>
          </cell>
          <cell r="K567" t="str">
            <v>深圳市坤鑫国际货运代理有限公司</v>
          </cell>
          <cell r="L567">
            <v>0</v>
          </cell>
          <cell r="M567">
            <v>0</v>
          </cell>
        </row>
        <row r="567">
          <cell r="O567">
            <v>0</v>
          </cell>
          <cell r="P567">
            <v>0</v>
          </cell>
        </row>
        <row r="567">
          <cell r="R567">
            <v>0</v>
          </cell>
          <cell r="S567">
            <v>0</v>
          </cell>
        </row>
        <row r="567">
          <cell r="U567">
            <v>0</v>
          </cell>
          <cell r="V567">
            <v>0</v>
          </cell>
        </row>
        <row r="567">
          <cell r="X567">
            <v>0</v>
          </cell>
          <cell r="Y567">
            <v>0</v>
          </cell>
        </row>
        <row r="567">
          <cell r="AA567">
            <v>0</v>
          </cell>
          <cell r="AB567">
            <v>0</v>
          </cell>
        </row>
        <row r="567">
          <cell r="AD567">
            <v>0</v>
          </cell>
          <cell r="AE567">
            <v>0</v>
          </cell>
        </row>
        <row r="568">
          <cell r="A568" t="str">
            <v>zxzj20191113000054</v>
          </cell>
          <cell r="B568" t="str">
            <v>深圳赛西信息技术有限公司</v>
          </cell>
          <cell r="C568" t="str">
            <v>信息技术 传感器网络 第902部分：网关：远程管理技术要求</v>
          </cell>
          <cell r="D568" t="str">
            <v>GB/T 30269.902-2018</v>
          </cell>
          <cell r="E568" t="str">
            <v>是</v>
          </cell>
          <cell r="F568">
            <v>27</v>
          </cell>
          <cell r="G568">
            <v>3</v>
          </cell>
          <cell r="H568" t="str">
            <v>无</v>
          </cell>
          <cell r="I568">
            <v>3</v>
          </cell>
          <cell r="J568">
            <v>100</v>
          </cell>
          <cell r="K568" t="str">
            <v>深圳赛西信息技术有限公司</v>
          </cell>
          <cell r="L568">
            <v>0</v>
          </cell>
          <cell r="M568">
            <v>0</v>
          </cell>
        </row>
        <row r="568">
          <cell r="O568">
            <v>0</v>
          </cell>
          <cell r="P568">
            <v>0</v>
          </cell>
        </row>
        <row r="568">
          <cell r="R568">
            <v>0</v>
          </cell>
          <cell r="S568">
            <v>0</v>
          </cell>
        </row>
        <row r="568">
          <cell r="U568">
            <v>0</v>
          </cell>
          <cell r="V568">
            <v>0</v>
          </cell>
        </row>
        <row r="568">
          <cell r="X568">
            <v>0</v>
          </cell>
          <cell r="Y568">
            <v>0</v>
          </cell>
        </row>
        <row r="568">
          <cell r="AA568">
            <v>0</v>
          </cell>
          <cell r="AB568">
            <v>0</v>
          </cell>
        </row>
        <row r="568">
          <cell r="AD568">
            <v>0</v>
          </cell>
          <cell r="AE568">
            <v>0</v>
          </cell>
        </row>
        <row r="569">
          <cell r="A569" t="str">
            <v>zxzj20191115000118</v>
          </cell>
          <cell r="B569" t="str">
            <v>深圳赛西信息技术有限公司</v>
          </cell>
          <cell r="C569" t="str">
            <v>智慧城市 信息技术运营指南</v>
          </cell>
          <cell r="D569" t="str">
            <v>GB/T 36621-2018</v>
          </cell>
          <cell r="E569" t="str">
            <v>否</v>
          </cell>
          <cell r="F569">
            <v>0</v>
          </cell>
          <cell r="G569">
            <v>6</v>
          </cell>
          <cell r="H569" t="str">
            <v>有</v>
          </cell>
          <cell r="I569">
            <v>4</v>
          </cell>
          <cell r="J569">
            <v>0</v>
          </cell>
          <cell r="K569" t="str">
            <v>华为技术有限公司</v>
          </cell>
          <cell r="L569">
            <v>6</v>
          </cell>
          <cell r="M569">
            <v>100</v>
          </cell>
          <cell r="N569" t="str">
            <v>深圳赛西信息技术有限公司</v>
          </cell>
          <cell r="O569">
            <v>0</v>
          </cell>
          <cell r="P569">
            <v>0</v>
          </cell>
        </row>
        <row r="569">
          <cell r="R569">
            <v>0</v>
          </cell>
          <cell r="S569">
            <v>0</v>
          </cell>
        </row>
        <row r="569">
          <cell r="U569">
            <v>0</v>
          </cell>
          <cell r="V569">
            <v>0</v>
          </cell>
        </row>
        <row r="569">
          <cell r="X569">
            <v>0</v>
          </cell>
          <cell r="Y569">
            <v>0</v>
          </cell>
        </row>
        <row r="569">
          <cell r="AA569">
            <v>0</v>
          </cell>
          <cell r="AB569">
            <v>0</v>
          </cell>
        </row>
        <row r="569">
          <cell r="AD569">
            <v>0</v>
          </cell>
          <cell r="AE569">
            <v>0</v>
          </cell>
        </row>
        <row r="570">
          <cell r="A570" t="str">
            <v>zxzj20191116000086</v>
          </cell>
          <cell r="B570" t="str">
            <v>深圳奥特迅电力设备股份有限公司</v>
          </cell>
          <cell r="C570" t="str">
            <v>电动汽车传导充电互操作性测试规范 第1部分：供电设备</v>
          </cell>
          <cell r="D570" t="str">
            <v>GB/T 34657.1-2017</v>
          </cell>
          <cell r="E570" t="str">
            <v>是</v>
          </cell>
          <cell r="F570">
            <v>2</v>
          </cell>
          <cell r="G570">
            <v>8</v>
          </cell>
          <cell r="H570" t="str">
            <v>无</v>
          </cell>
          <cell r="I570">
            <v>8</v>
          </cell>
          <cell r="J570">
            <v>100</v>
          </cell>
          <cell r="K570" t="str">
            <v>深圳奥特迅电力设备股份有限公司</v>
          </cell>
          <cell r="L570">
            <v>0</v>
          </cell>
          <cell r="M570">
            <v>0</v>
          </cell>
        </row>
        <row r="570">
          <cell r="O570">
            <v>0</v>
          </cell>
          <cell r="P570">
            <v>0</v>
          </cell>
        </row>
        <row r="570">
          <cell r="R570">
            <v>0</v>
          </cell>
          <cell r="S570">
            <v>0</v>
          </cell>
        </row>
        <row r="570">
          <cell r="U570">
            <v>0</v>
          </cell>
          <cell r="V570">
            <v>0</v>
          </cell>
        </row>
        <row r="570">
          <cell r="X570">
            <v>0</v>
          </cell>
          <cell r="Y570">
            <v>0</v>
          </cell>
        </row>
        <row r="570">
          <cell r="AA570">
            <v>0</v>
          </cell>
          <cell r="AB570">
            <v>0</v>
          </cell>
        </row>
        <row r="570">
          <cell r="AD570">
            <v>0</v>
          </cell>
          <cell r="AE570">
            <v>0</v>
          </cell>
        </row>
        <row r="571">
          <cell r="A571" t="str">
            <v>zxzj20191114000130</v>
          </cell>
          <cell r="B571" t="str">
            <v>深圳百泰投资控股集团有限公司</v>
          </cell>
          <cell r="C571" t="str">
            <v>贵金属饰品制造工艺术语</v>
          </cell>
          <cell r="D571" t="str">
            <v>QB/T 5233-2018</v>
          </cell>
          <cell r="E571" t="str">
            <v>否</v>
          </cell>
          <cell r="F571">
            <v>0</v>
          </cell>
          <cell r="G571">
            <v>1</v>
          </cell>
          <cell r="H571" t="str">
            <v>有</v>
          </cell>
          <cell r="I571">
            <v>1</v>
          </cell>
          <cell r="J571">
            <v>91</v>
          </cell>
          <cell r="K571" t="str">
            <v>深圳百泰投资控股集团有限公司</v>
          </cell>
          <cell r="L571">
            <v>2</v>
          </cell>
          <cell r="M571">
            <v>0</v>
          </cell>
          <cell r="N571" t="str">
            <v>贵金属及珠宝玉石饰品企业标准联盟</v>
          </cell>
          <cell r="O571">
            <v>3</v>
          </cell>
          <cell r="P571">
            <v>0</v>
          </cell>
          <cell r="Q571" t="str">
            <v>深圳市宝福珠宝首饰有限公司</v>
          </cell>
          <cell r="R571">
            <v>4</v>
          </cell>
          <cell r="S571">
            <v>0</v>
          </cell>
          <cell r="T571" t="str">
            <v>深圳市宝怡珠宝首饰有限公司</v>
          </cell>
          <cell r="U571">
            <v>5</v>
          </cell>
          <cell r="V571">
            <v>9</v>
          </cell>
          <cell r="W571" t="str">
            <v>深圳翠绿珠宝集团有限公司</v>
          </cell>
          <cell r="X571">
            <v>6</v>
          </cell>
          <cell r="Y571">
            <v>0</v>
          </cell>
          <cell r="Z571" t="str">
            <v>深圳市甘露珠宝首饰有限公司</v>
          </cell>
          <cell r="AA571">
            <v>7</v>
          </cell>
          <cell r="AB571">
            <v>0</v>
          </cell>
          <cell r="AC571" t="str">
            <v>深圳市吉盟珠宝股份有限公司</v>
          </cell>
          <cell r="AD571">
            <v>8</v>
          </cell>
          <cell r="AE571">
            <v>0</v>
          </cell>
          <cell r="AF571" t="str">
            <v>深圳市星光达珠宝首饰实业有限公司</v>
          </cell>
        </row>
        <row r="572">
          <cell r="A572" t="str">
            <v>zxzj20191117000072</v>
          </cell>
          <cell r="B572" t="str">
            <v>深圳领威科技有限公司</v>
          </cell>
          <cell r="C572" t="str">
            <v>锌合金铸件</v>
          </cell>
          <cell r="D572" t="str">
            <v>GB/T 16746-2018</v>
          </cell>
          <cell r="E572" t="str">
            <v>否</v>
          </cell>
          <cell r="F572">
            <v>0</v>
          </cell>
          <cell r="G572">
            <v>7</v>
          </cell>
          <cell r="H572" t="str">
            <v>无</v>
          </cell>
          <cell r="I572">
            <v>7</v>
          </cell>
          <cell r="J572">
            <v>100</v>
          </cell>
          <cell r="K572" t="str">
            <v>深圳领威科技有限公司</v>
          </cell>
          <cell r="L572">
            <v>0</v>
          </cell>
          <cell r="M572">
            <v>0</v>
          </cell>
        </row>
        <row r="572">
          <cell r="O572">
            <v>0</v>
          </cell>
          <cell r="P572">
            <v>0</v>
          </cell>
        </row>
        <row r="572">
          <cell r="R572">
            <v>0</v>
          </cell>
          <cell r="S572">
            <v>0</v>
          </cell>
        </row>
        <row r="572">
          <cell r="U572">
            <v>0</v>
          </cell>
          <cell r="V572">
            <v>0</v>
          </cell>
        </row>
        <row r="572">
          <cell r="X572">
            <v>0</v>
          </cell>
          <cell r="Y572">
            <v>0</v>
          </cell>
        </row>
        <row r="572">
          <cell r="AA572">
            <v>0</v>
          </cell>
          <cell r="AB572">
            <v>0</v>
          </cell>
        </row>
        <row r="572">
          <cell r="AD572">
            <v>0</v>
          </cell>
          <cell r="AE572">
            <v>0</v>
          </cell>
        </row>
        <row r="573">
          <cell r="A573" t="str">
            <v>zxzj20191116000053</v>
          </cell>
          <cell r="B573" t="str">
            <v>深圳市芭格美生物科技有限公司</v>
          </cell>
          <cell r="C573" t="str">
            <v>表面活性剂生物降解度试验方法</v>
          </cell>
          <cell r="D573" t="str">
            <v>GB/T 15818-2018</v>
          </cell>
          <cell r="E573" t="str">
            <v>否</v>
          </cell>
          <cell r="F573">
            <v>0</v>
          </cell>
          <cell r="G573">
            <v>4</v>
          </cell>
          <cell r="H573" t="str">
            <v>无</v>
          </cell>
          <cell r="I573">
            <v>4</v>
          </cell>
          <cell r="J573">
            <v>100</v>
          </cell>
          <cell r="K573" t="str">
            <v>深圳市芭格美生物科技有限公司</v>
          </cell>
          <cell r="L573">
            <v>0</v>
          </cell>
          <cell r="M573">
            <v>0</v>
          </cell>
        </row>
        <row r="573">
          <cell r="O573">
            <v>0</v>
          </cell>
          <cell r="P573">
            <v>0</v>
          </cell>
        </row>
        <row r="573">
          <cell r="R573">
            <v>0</v>
          </cell>
          <cell r="S573">
            <v>0</v>
          </cell>
        </row>
        <row r="573">
          <cell r="U573">
            <v>0</v>
          </cell>
          <cell r="V573">
            <v>0</v>
          </cell>
        </row>
        <row r="573">
          <cell r="X573">
            <v>0</v>
          </cell>
          <cell r="Y573">
            <v>0</v>
          </cell>
        </row>
        <row r="573">
          <cell r="AA573">
            <v>0</v>
          </cell>
          <cell r="AB573">
            <v>0</v>
          </cell>
        </row>
        <row r="573">
          <cell r="AD573">
            <v>0</v>
          </cell>
          <cell r="AE573">
            <v>0</v>
          </cell>
        </row>
        <row r="574">
          <cell r="A574" t="str">
            <v>zxzj20191113000005</v>
          </cell>
          <cell r="B574" t="str">
            <v>深圳赛西信息技术有限公司</v>
          </cell>
          <cell r="C574" t="str">
            <v>信息技术 传感器网络 第504部分：标识：传感节点标识符管理</v>
          </cell>
          <cell r="D574" t="str">
            <v>GB/T 30269.504-2019</v>
          </cell>
          <cell r="E574" t="str">
            <v>是</v>
          </cell>
          <cell r="F574">
            <v>28</v>
          </cell>
          <cell r="G574">
            <v>4</v>
          </cell>
          <cell r="H574" t="str">
            <v>无</v>
          </cell>
          <cell r="I574">
            <v>4</v>
          </cell>
          <cell r="J574">
            <v>100</v>
          </cell>
          <cell r="K574" t="str">
            <v>深圳赛西信息技术有限公司</v>
          </cell>
          <cell r="L574">
            <v>0</v>
          </cell>
          <cell r="M574">
            <v>0</v>
          </cell>
        </row>
        <row r="574">
          <cell r="O574">
            <v>0</v>
          </cell>
          <cell r="P574">
            <v>0</v>
          </cell>
        </row>
        <row r="574">
          <cell r="R574">
            <v>0</v>
          </cell>
          <cell r="S574">
            <v>0</v>
          </cell>
        </row>
        <row r="574">
          <cell r="U574">
            <v>0</v>
          </cell>
          <cell r="V574">
            <v>0</v>
          </cell>
        </row>
        <row r="574">
          <cell r="X574">
            <v>0</v>
          </cell>
          <cell r="Y574">
            <v>0</v>
          </cell>
        </row>
        <row r="574">
          <cell r="AA574">
            <v>0</v>
          </cell>
          <cell r="AB574">
            <v>0</v>
          </cell>
        </row>
        <row r="574">
          <cell r="AD574">
            <v>0</v>
          </cell>
          <cell r="AE574">
            <v>0</v>
          </cell>
        </row>
        <row r="575">
          <cell r="A575" t="str">
            <v>zxzj20191116000148</v>
          </cell>
          <cell r="B575" t="str">
            <v>深圳市长隆科技有限公司</v>
          </cell>
          <cell r="C575" t="str">
            <v>水处理剂 阻垢缓蚀剂 III</v>
          </cell>
          <cell r="D575" t="str">
            <v>HG/T 2431-2018</v>
          </cell>
          <cell r="E575" t="str">
            <v>否</v>
          </cell>
          <cell r="F575">
            <v>0</v>
          </cell>
          <cell r="G575">
            <v>5</v>
          </cell>
          <cell r="H575" t="str">
            <v>无</v>
          </cell>
          <cell r="I575">
            <v>5</v>
          </cell>
          <cell r="J575">
            <v>100</v>
          </cell>
          <cell r="K575" t="str">
            <v>深圳市长隆科技有限公司</v>
          </cell>
          <cell r="L575">
            <v>0</v>
          </cell>
          <cell r="M575">
            <v>0</v>
          </cell>
        </row>
        <row r="575">
          <cell r="O575">
            <v>0</v>
          </cell>
          <cell r="P575">
            <v>0</v>
          </cell>
        </row>
        <row r="575">
          <cell r="R575">
            <v>0</v>
          </cell>
          <cell r="S575">
            <v>0</v>
          </cell>
        </row>
        <row r="575">
          <cell r="U575">
            <v>0</v>
          </cell>
          <cell r="V575">
            <v>0</v>
          </cell>
        </row>
        <row r="575">
          <cell r="X575">
            <v>0</v>
          </cell>
          <cell r="Y575">
            <v>0</v>
          </cell>
        </row>
        <row r="575">
          <cell r="AA575">
            <v>0</v>
          </cell>
          <cell r="AB575">
            <v>0</v>
          </cell>
        </row>
        <row r="575">
          <cell r="AD575">
            <v>0</v>
          </cell>
          <cell r="AE575">
            <v>0</v>
          </cell>
        </row>
        <row r="576">
          <cell r="A576" t="str">
            <v>zxzj20191116000082</v>
          </cell>
          <cell r="B576" t="str">
            <v>深圳市豪鹏科技有限公司</v>
          </cell>
          <cell r="C576" t="str">
            <v>镍氢电池材料废弃物回收利用的处理方法</v>
          </cell>
          <cell r="D576" t="str">
            <v>GB/T 33062-2016</v>
          </cell>
          <cell r="E576" t="str">
            <v>否</v>
          </cell>
          <cell r="F576">
            <v>0</v>
          </cell>
          <cell r="G576">
            <v>6</v>
          </cell>
          <cell r="H576" t="str">
            <v>有</v>
          </cell>
          <cell r="I576">
            <v>4</v>
          </cell>
          <cell r="J576">
            <v>55.55</v>
          </cell>
          <cell r="K576" t="str">
            <v>格林美股份有限公司</v>
          </cell>
          <cell r="L576">
            <v>6</v>
          </cell>
          <cell r="M576">
            <v>44.44</v>
          </cell>
          <cell r="N576" t="str">
            <v>深圳市豪鹏科技有限公司</v>
          </cell>
          <cell r="O576">
            <v>0</v>
          </cell>
          <cell r="P576">
            <v>0</v>
          </cell>
        </row>
        <row r="576">
          <cell r="R576">
            <v>0</v>
          </cell>
          <cell r="S576">
            <v>0</v>
          </cell>
        </row>
        <row r="576">
          <cell r="U576">
            <v>0</v>
          </cell>
          <cell r="V576">
            <v>0</v>
          </cell>
        </row>
        <row r="576">
          <cell r="X576">
            <v>0</v>
          </cell>
          <cell r="Y576">
            <v>0</v>
          </cell>
        </row>
        <row r="576">
          <cell r="AA576">
            <v>0</v>
          </cell>
          <cell r="AB576">
            <v>0</v>
          </cell>
        </row>
        <row r="576">
          <cell r="AD576">
            <v>0</v>
          </cell>
          <cell r="AE576">
            <v>0</v>
          </cell>
        </row>
        <row r="577">
          <cell r="A577" t="str">
            <v>zxzj20191116000028</v>
          </cell>
          <cell r="B577" t="str">
            <v>深圳国技仪器有限公司</v>
          </cell>
          <cell r="C577" t="str">
            <v>闭式单轴四点高速超精密压力机 第3部分：精度</v>
          </cell>
          <cell r="D577" t="str">
            <v>JB/T 13546.3-2018</v>
          </cell>
          <cell r="E577" t="str">
            <v>是</v>
          </cell>
          <cell r="F577">
            <v>3</v>
          </cell>
          <cell r="G577">
            <v>2</v>
          </cell>
          <cell r="H577" t="str">
            <v>无</v>
          </cell>
          <cell r="I577">
            <v>2</v>
          </cell>
          <cell r="J577">
            <v>100</v>
          </cell>
          <cell r="K577" t="str">
            <v>深圳国技仪器有限公司</v>
          </cell>
          <cell r="L577">
            <v>0</v>
          </cell>
          <cell r="M577">
            <v>0</v>
          </cell>
        </row>
        <row r="577">
          <cell r="O577">
            <v>0</v>
          </cell>
          <cell r="P577">
            <v>0</v>
          </cell>
        </row>
        <row r="577">
          <cell r="R577">
            <v>0</v>
          </cell>
          <cell r="S577">
            <v>0</v>
          </cell>
        </row>
        <row r="577">
          <cell r="U577">
            <v>0</v>
          </cell>
          <cell r="V577">
            <v>0</v>
          </cell>
        </row>
        <row r="577">
          <cell r="X577">
            <v>0</v>
          </cell>
          <cell r="Y577">
            <v>0</v>
          </cell>
        </row>
        <row r="577">
          <cell r="AA577">
            <v>0</v>
          </cell>
          <cell r="AB577">
            <v>0</v>
          </cell>
        </row>
        <row r="577">
          <cell r="AD577">
            <v>0</v>
          </cell>
          <cell r="AE577">
            <v>0</v>
          </cell>
        </row>
        <row r="578">
          <cell r="A578" t="str">
            <v>zxzj20191115000314</v>
          </cell>
          <cell r="B578" t="str">
            <v>深圳市高分子行业协会</v>
          </cell>
          <cell r="C578" t="str">
            <v>进口再生塑料颗粒与进口固体废塑料的快速鉴别方法</v>
          </cell>
          <cell r="D578" t="str">
            <v>SZTT/SGX 004-2018</v>
          </cell>
          <cell r="E578" t="str">
            <v>否</v>
          </cell>
          <cell r="F578">
            <v>0</v>
          </cell>
          <cell r="G578">
            <v>1</v>
          </cell>
          <cell r="H578" t="str">
            <v>有</v>
          </cell>
          <cell r="I578">
            <v>1</v>
          </cell>
          <cell r="J578">
            <v>100</v>
          </cell>
          <cell r="K578" t="str">
            <v>深圳市高分子行业协会</v>
          </cell>
          <cell r="L578">
            <v>0</v>
          </cell>
          <cell r="M578">
            <v>0</v>
          </cell>
        </row>
        <row r="578">
          <cell r="O578">
            <v>0</v>
          </cell>
          <cell r="P578">
            <v>0</v>
          </cell>
        </row>
        <row r="578">
          <cell r="R578">
            <v>0</v>
          </cell>
          <cell r="S578">
            <v>0</v>
          </cell>
        </row>
        <row r="578">
          <cell r="U578">
            <v>0</v>
          </cell>
          <cell r="V578">
            <v>0</v>
          </cell>
        </row>
        <row r="578">
          <cell r="X578">
            <v>0</v>
          </cell>
          <cell r="Y578">
            <v>0</v>
          </cell>
        </row>
        <row r="578">
          <cell r="AA578">
            <v>0</v>
          </cell>
          <cell r="AB578">
            <v>0</v>
          </cell>
        </row>
        <row r="578">
          <cell r="AD578">
            <v>0</v>
          </cell>
          <cell r="AE578">
            <v>0</v>
          </cell>
        </row>
        <row r="579">
          <cell r="A579" t="str">
            <v>zxzj20191113000042</v>
          </cell>
          <cell r="B579" t="str">
            <v>格林美股份有限公司</v>
          </cell>
          <cell r="C579" t="str">
            <v>粗氢氧化钴化学分析方法  第2部分：镍、铜、铁、锰、锌、铅、砷和镉量的测定 电感耦合等离子体发射光谱法</v>
          </cell>
          <cell r="D579" t="str">
            <v>YS/T 1157.2-2016</v>
          </cell>
          <cell r="E579" t="str">
            <v>是</v>
          </cell>
          <cell r="F579">
            <v>4</v>
          </cell>
          <cell r="G579">
            <v>5</v>
          </cell>
          <cell r="H579" t="str">
            <v>无</v>
          </cell>
          <cell r="I579">
            <v>1</v>
          </cell>
          <cell r="J579">
            <v>100</v>
          </cell>
          <cell r="K579" t="str">
            <v>格林美股份有限公司</v>
          </cell>
          <cell r="L579">
            <v>0</v>
          </cell>
          <cell r="M579">
            <v>0</v>
          </cell>
        </row>
        <row r="579">
          <cell r="O579">
            <v>0</v>
          </cell>
          <cell r="P579">
            <v>0</v>
          </cell>
        </row>
        <row r="579">
          <cell r="R579">
            <v>0</v>
          </cell>
          <cell r="S579">
            <v>0</v>
          </cell>
        </row>
        <row r="579">
          <cell r="U579">
            <v>0</v>
          </cell>
          <cell r="V579">
            <v>0</v>
          </cell>
        </row>
        <row r="579">
          <cell r="X579">
            <v>0</v>
          </cell>
          <cell r="Y579">
            <v>0</v>
          </cell>
        </row>
        <row r="579">
          <cell r="AA579">
            <v>0</v>
          </cell>
          <cell r="AB579">
            <v>0</v>
          </cell>
        </row>
        <row r="579">
          <cell r="AD579">
            <v>0</v>
          </cell>
          <cell r="AE579">
            <v>0</v>
          </cell>
        </row>
        <row r="580">
          <cell r="A580" t="str">
            <v>zxzj20191113000170</v>
          </cell>
          <cell r="B580" t="str">
            <v>康佳集团股份有限公司</v>
          </cell>
          <cell r="C580" t="str">
            <v>智能电视概念模型</v>
          </cell>
          <cell r="D580" t="str">
            <v>SJ/T 11592—2016</v>
          </cell>
          <cell r="E580" t="str">
            <v>否</v>
          </cell>
          <cell r="F580">
            <v>0</v>
          </cell>
          <cell r="G580">
            <v>7</v>
          </cell>
          <cell r="H580" t="str">
            <v>有</v>
          </cell>
          <cell r="I580">
            <v>3</v>
          </cell>
          <cell r="J580">
            <v>38.46</v>
          </cell>
          <cell r="K580" t="str">
            <v>深圳TCL新技术公司</v>
          </cell>
          <cell r="L580">
            <v>5</v>
          </cell>
          <cell r="M580">
            <v>23.07</v>
          </cell>
          <cell r="N580" t="str">
            <v>深圳茁壮网络股份有限公司</v>
          </cell>
          <cell r="O580">
            <v>6</v>
          </cell>
          <cell r="P580">
            <v>20.51</v>
          </cell>
          <cell r="Q580" t="str">
            <v>深圳数字电视国家工程实验室</v>
          </cell>
          <cell r="R580">
            <v>7</v>
          </cell>
          <cell r="S580">
            <v>17.94</v>
          </cell>
          <cell r="T580" t="str">
            <v>康佳集团股份有限公司</v>
          </cell>
          <cell r="U580">
            <v>0</v>
          </cell>
          <cell r="V580">
            <v>0</v>
          </cell>
        </row>
        <row r="580">
          <cell r="X580">
            <v>0</v>
          </cell>
          <cell r="Y580">
            <v>0</v>
          </cell>
        </row>
        <row r="580">
          <cell r="AA580">
            <v>0</v>
          </cell>
          <cell r="AB580">
            <v>0</v>
          </cell>
        </row>
        <row r="580">
          <cell r="AD580">
            <v>0</v>
          </cell>
          <cell r="AE580">
            <v>0</v>
          </cell>
        </row>
        <row r="581">
          <cell r="A581" t="str">
            <v>zxzj20191114000062</v>
          </cell>
          <cell r="B581" t="str">
            <v>华测检测认证集团股份有限公司</v>
          </cell>
          <cell r="C581" t="str">
            <v>试验机词汇 第1部分：材料试验机</v>
          </cell>
          <cell r="D581" t="str">
            <v>GB/T 36416.1-2018</v>
          </cell>
          <cell r="E581" t="str">
            <v>是</v>
          </cell>
          <cell r="F581">
            <v>3</v>
          </cell>
          <cell r="G581">
            <v>3</v>
          </cell>
          <cell r="H581" t="str">
            <v>无</v>
          </cell>
          <cell r="I581">
            <v>3</v>
          </cell>
          <cell r="J581">
            <v>100</v>
          </cell>
          <cell r="K581" t="str">
            <v>华测检测认证集团股份有限公司</v>
          </cell>
          <cell r="L581">
            <v>0</v>
          </cell>
          <cell r="M581">
            <v>0</v>
          </cell>
        </row>
        <row r="581">
          <cell r="O581">
            <v>0</v>
          </cell>
          <cell r="P581">
            <v>0</v>
          </cell>
        </row>
        <row r="581">
          <cell r="R581">
            <v>0</v>
          </cell>
          <cell r="S581">
            <v>0</v>
          </cell>
        </row>
        <row r="581">
          <cell r="U581">
            <v>0</v>
          </cell>
          <cell r="V581">
            <v>0</v>
          </cell>
        </row>
        <row r="581">
          <cell r="X581">
            <v>0</v>
          </cell>
          <cell r="Y581">
            <v>0</v>
          </cell>
        </row>
        <row r="581">
          <cell r="AA581">
            <v>0</v>
          </cell>
          <cell r="AB581">
            <v>0</v>
          </cell>
        </row>
        <row r="581">
          <cell r="AD581">
            <v>0</v>
          </cell>
          <cell r="AE581">
            <v>0</v>
          </cell>
        </row>
        <row r="582">
          <cell r="A582" t="str">
            <v>zxzj20191114000031</v>
          </cell>
          <cell r="B582" t="str">
            <v>华测检测认证集团股份有限公司</v>
          </cell>
          <cell r="C582" t="str">
            <v>家庭控制系统 安全导则</v>
          </cell>
          <cell r="D582" t="str">
            <v>GB/T 25315-2017</v>
          </cell>
          <cell r="E582" t="str">
            <v>否</v>
          </cell>
          <cell r="F582">
            <v>0</v>
          </cell>
          <cell r="G582">
            <v>4</v>
          </cell>
          <cell r="H582" t="str">
            <v>无</v>
          </cell>
          <cell r="I582">
            <v>4</v>
          </cell>
          <cell r="J582">
            <v>100</v>
          </cell>
          <cell r="K582" t="str">
            <v>华测检测认证集团股份有限公司</v>
          </cell>
          <cell r="L582">
            <v>0</v>
          </cell>
          <cell r="M582">
            <v>0</v>
          </cell>
        </row>
        <row r="582">
          <cell r="O582">
            <v>0</v>
          </cell>
          <cell r="P582">
            <v>0</v>
          </cell>
        </row>
        <row r="582">
          <cell r="R582">
            <v>0</v>
          </cell>
          <cell r="S582">
            <v>0</v>
          </cell>
        </row>
        <row r="582">
          <cell r="U582">
            <v>0</v>
          </cell>
          <cell r="V582">
            <v>0</v>
          </cell>
        </row>
        <row r="582">
          <cell r="X582">
            <v>0</v>
          </cell>
          <cell r="Y582">
            <v>0</v>
          </cell>
        </row>
        <row r="582">
          <cell r="AA582">
            <v>0</v>
          </cell>
          <cell r="AB582">
            <v>0</v>
          </cell>
        </row>
        <row r="582">
          <cell r="AD582">
            <v>0</v>
          </cell>
          <cell r="AE582">
            <v>0</v>
          </cell>
        </row>
        <row r="583">
          <cell r="A583" t="str">
            <v>zxzj20191115000033</v>
          </cell>
          <cell r="B583" t="str">
            <v>中广核工程有限公司</v>
          </cell>
          <cell r="C583" t="str">
            <v>非能动压水堆核电厂厂用水系统设计准则</v>
          </cell>
          <cell r="D583" t="str">
            <v>NB/T 20471-2017</v>
          </cell>
          <cell r="E583" t="str">
            <v>否</v>
          </cell>
          <cell r="F583">
            <v>0</v>
          </cell>
          <cell r="G583">
            <v>3</v>
          </cell>
          <cell r="H583" t="str">
            <v>无</v>
          </cell>
          <cell r="I583">
            <v>1</v>
          </cell>
          <cell r="J583">
            <v>100</v>
          </cell>
          <cell r="K583" t="str">
            <v>中广核工程有限公司</v>
          </cell>
          <cell r="L583">
            <v>0</v>
          </cell>
          <cell r="M583">
            <v>0</v>
          </cell>
        </row>
        <row r="583">
          <cell r="O583">
            <v>0</v>
          </cell>
          <cell r="P583">
            <v>0</v>
          </cell>
        </row>
        <row r="583">
          <cell r="R583">
            <v>0</v>
          </cell>
          <cell r="S583">
            <v>0</v>
          </cell>
        </row>
        <row r="583">
          <cell r="U583">
            <v>0</v>
          </cell>
          <cell r="V583">
            <v>0</v>
          </cell>
        </row>
        <row r="583">
          <cell r="X583">
            <v>0</v>
          </cell>
          <cell r="Y583">
            <v>0</v>
          </cell>
        </row>
        <row r="583">
          <cell r="AA583">
            <v>0</v>
          </cell>
          <cell r="AB583">
            <v>0</v>
          </cell>
        </row>
        <row r="583">
          <cell r="AD583">
            <v>0</v>
          </cell>
          <cell r="AE583">
            <v>0</v>
          </cell>
        </row>
        <row r="584">
          <cell r="A584" t="str">
            <v>zxzj20191116000087</v>
          </cell>
          <cell r="B584" t="str">
            <v>深圳市中润水工业技术发展有限公司</v>
          </cell>
          <cell r="C584" t="str">
            <v>工业结晶氯化铝</v>
          </cell>
          <cell r="D584" t="str">
            <v>HG/T 3251-2018</v>
          </cell>
          <cell r="E584" t="str">
            <v>否</v>
          </cell>
          <cell r="F584">
            <v>0</v>
          </cell>
          <cell r="G584">
            <v>2</v>
          </cell>
          <cell r="H584" t="str">
            <v>无</v>
          </cell>
          <cell r="I584">
            <v>2</v>
          </cell>
          <cell r="J584">
            <v>100</v>
          </cell>
          <cell r="K584" t="str">
            <v>深圳市中润水工业技术发展有限公司</v>
          </cell>
          <cell r="L584">
            <v>0</v>
          </cell>
          <cell r="M584">
            <v>0</v>
          </cell>
        </row>
        <row r="584">
          <cell r="O584">
            <v>0</v>
          </cell>
          <cell r="P584">
            <v>0</v>
          </cell>
        </row>
        <row r="584">
          <cell r="R584">
            <v>0</v>
          </cell>
          <cell r="S584">
            <v>0</v>
          </cell>
        </row>
        <row r="584">
          <cell r="U584">
            <v>0</v>
          </cell>
          <cell r="V584">
            <v>0</v>
          </cell>
        </row>
        <row r="584">
          <cell r="X584">
            <v>0</v>
          </cell>
          <cell r="Y584">
            <v>0</v>
          </cell>
        </row>
        <row r="584">
          <cell r="AA584">
            <v>0</v>
          </cell>
          <cell r="AB584">
            <v>0</v>
          </cell>
        </row>
        <row r="584">
          <cell r="AD584">
            <v>0</v>
          </cell>
          <cell r="AE584">
            <v>0</v>
          </cell>
        </row>
        <row r="585">
          <cell r="A585" t="str">
            <v>zxzj20191113000125</v>
          </cell>
          <cell r="B585" t="str">
            <v>深圳市泰坦时钟表科技有限公司</v>
          </cell>
          <cell r="C585" t="str">
            <v>手表外观件佩戴环境试验方法  第1部分：通用要求</v>
          </cell>
          <cell r="D585" t="str">
            <v>QB/T 5175.1-2017</v>
          </cell>
          <cell r="E585" t="str">
            <v>是</v>
          </cell>
          <cell r="F585">
            <v>4</v>
          </cell>
          <cell r="G585">
            <v>1</v>
          </cell>
          <cell r="H585" t="str">
            <v>有</v>
          </cell>
          <cell r="I585">
            <v>1</v>
          </cell>
          <cell r="J585">
            <v>49</v>
          </cell>
          <cell r="K585" t="str">
            <v>深圳市泰坦时钟表科技有限公司</v>
          </cell>
          <cell r="L585">
            <v>2</v>
          </cell>
          <cell r="M585">
            <v>33</v>
          </cell>
          <cell r="N585" t="str">
            <v>飞亚达（集团）股份有限公司</v>
          </cell>
          <cell r="O585">
            <v>5</v>
          </cell>
          <cell r="P585">
            <v>10</v>
          </cell>
          <cell r="Q585" t="str">
            <v>天王电子（深圳）有限公司</v>
          </cell>
          <cell r="R585">
            <v>6</v>
          </cell>
          <cell r="S585">
            <v>8</v>
          </cell>
          <cell r="T585" t="str">
            <v>深圳市雷诺表业有限公司</v>
          </cell>
          <cell r="U585">
            <v>0</v>
          </cell>
          <cell r="V585">
            <v>0</v>
          </cell>
        </row>
        <row r="585">
          <cell r="X585">
            <v>0</v>
          </cell>
          <cell r="Y585">
            <v>0</v>
          </cell>
        </row>
        <row r="585">
          <cell r="AA585">
            <v>0</v>
          </cell>
          <cell r="AB585">
            <v>0</v>
          </cell>
        </row>
        <row r="585">
          <cell r="AD585">
            <v>0</v>
          </cell>
          <cell r="AE585">
            <v>0</v>
          </cell>
        </row>
        <row r="586">
          <cell r="A586" t="str">
            <v>zxzj20191115000139</v>
          </cell>
          <cell r="B586" t="str">
            <v>深圳市检验检疫科学研究院</v>
          </cell>
          <cell r="C586" t="str">
            <v>涂料、油墨、胶粘剂中二乙二醇二甲醚的测定 气相色谱-质谱法</v>
          </cell>
          <cell r="D586" t="str">
            <v>SN/T 4573-2016</v>
          </cell>
          <cell r="E586" t="str">
            <v>否</v>
          </cell>
          <cell r="F586">
            <v>0</v>
          </cell>
          <cell r="G586">
            <v>1</v>
          </cell>
          <cell r="H586" t="str">
            <v>无</v>
          </cell>
          <cell r="I586">
            <v>1</v>
          </cell>
          <cell r="J586">
            <v>100</v>
          </cell>
          <cell r="K586" t="str">
            <v>深圳市检验检疫科学研究院</v>
          </cell>
          <cell r="L586">
            <v>0</v>
          </cell>
          <cell r="M586">
            <v>0</v>
          </cell>
        </row>
        <row r="586">
          <cell r="O586">
            <v>0</v>
          </cell>
          <cell r="P586">
            <v>0</v>
          </cell>
        </row>
        <row r="586">
          <cell r="R586">
            <v>0</v>
          </cell>
          <cell r="S586">
            <v>0</v>
          </cell>
        </row>
        <row r="586">
          <cell r="U586">
            <v>0</v>
          </cell>
          <cell r="V586">
            <v>0</v>
          </cell>
        </row>
        <row r="586">
          <cell r="X586">
            <v>0</v>
          </cell>
          <cell r="Y586">
            <v>0</v>
          </cell>
        </row>
        <row r="586">
          <cell r="AA586">
            <v>0</v>
          </cell>
          <cell r="AB586">
            <v>0</v>
          </cell>
        </row>
        <row r="586">
          <cell r="AD586">
            <v>0</v>
          </cell>
          <cell r="AE586">
            <v>0</v>
          </cell>
        </row>
        <row r="587">
          <cell r="A587" t="str">
            <v>zxzj20191113000185</v>
          </cell>
          <cell r="B587" t="str">
            <v>深圳市腾讯计算机系统有限公司</v>
          </cell>
          <cell r="C587" t="str">
            <v>5G端到端流程规范</v>
          </cell>
          <cell r="D587" t="str">
            <v>TS 23.502</v>
          </cell>
          <cell r="E587" t="str">
            <v>否</v>
          </cell>
          <cell r="F587">
            <v>0</v>
          </cell>
          <cell r="G587">
            <v>4</v>
          </cell>
          <cell r="H587" t="str">
            <v>有</v>
          </cell>
          <cell r="I587">
            <v>1</v>
          </cell>
          <cell r="J587">
            <v>0</v>
          </cell>
          <cell r="K587" t="str">
            <v>华为技术有限公司</v>
          </cell>
          <cell r="L587">
            <v>2</v>
          </cell>
          <cell r="M587">
            <v>100</v>
          </cell>
          <cell r="N587" t="str">
            <v>深圳市腾讯计算机系统有限公司</v>
          </cell>
          <cell r="O587">
            <v>3</v>
          </cell>
          <cell r="P587">
            <v>0</v>
          </cell>
          <cell r="Q587" t="str">
            <v>中兴通讯股份有限公司</v>
          </cell>
          <cell r="R587">
            <v>0</v>
          </cell>
          <cell r="S587">
            <v>0</v>
          </cell>
        </row>
        <row r="587">
          <cell r="U587">
            <v>0</v>
          </cell>
          <cell r="V587">
            <v>0</v>
          </cell>
        </row>
        <row r="587">
          <cell r="X587">
            <v>0</v>
          </cell>
          <cell r="Y587">
            <v>0</v>
          </cell>
        </row>
        <row r="587">
          <cell r="AA587">
            <v>0</v>
          </cell>
          <cell r="AB587">
            <v>0</v>
          </cell>
        </row>
        <row r="587">
          <cell r="AD587">
            <v>0</v>
          </cell>
          <cell r="AE587">
            <v>0</v>
          </cell>
        </row>
        <row r="588">
          <cell r="A588" t="str">
            <v>zxzj20191113000037</v>
          </cell>
          <cell r="B588" t="str">
            <v>深圳金信诺高新技术股份有限公司</v>
          </cell>
          <cell r="C588" t="str">
            <v>同轴通信电缆 第6-3部分：75-5型CATV接入电缆详细规范</v>
          </cell>
          <cell r="D588" t="str">
            <v>IEC 61196-6-3：2018</v>
          </cell>
          <cell r="E588" t="str">
            <v>否</v>
          </cell>
          <cell r="F588">
            <v>0</v>
          </cell>
          <cell r="G588">
            <v>1</v>
          </cell>
          <cell r="H588" t="str">
            <v>无</v>
          </cell>
          <cell r="I588">
            <v>1</v>
          </cell>
          <cell r="J588">
            <v>100</v>
          </cell>
          <cell r="K588" t="str">
            <v>深圳金信诺高新技术股份有限公司</v>
          </cell>
          <cell r="L588">
            <v>0</v>
          </cell>
          <cell r="M588">
            <v>0</v>
          </cell>
        </row>
        <row r="588">
          <cell r="O588">
            <v>0</v>
          </cell>
          <cell r="P588">
            <v>0</v>
          </cell>
        </row>
        <row r="588">
          <cell r="R588">
            <v>0</v>
          </cell>
          <cell r="S588">
            <v>0</v>
          </cell>
        </row>
        <row r="588">
          <cell r="U588">
            <v>0</v>
          </cell>
          <cell r="V588">
            <v>0</v>
          </cell>
        </row>
        <row r="588">
          <cell r="X588">
            <v>0</v>
          </cell>
          <cell r="Y588">
            <v>0</v>
          </cell>
        </row>
        <row r="588">
          <cell r="AA588">
            <v>0</v>
          </cell>
          <cell r="AB588">
            <v>0</v>
          </cell>
        </row>
        <row r="588">
          <cell r="AD588">
            <v>0</v>
          </cell>
          <cell r="AE588">
            <v>0</v>
          </cell>
        </row>
        <row r="589">
          <cell r="A589" t="str">
            <v>zxzj20191117000012</v>
          </cell>
          <cell r="B589" t="str">
            <v>深圳市德方纳米科技股份有限公司</v>
          </cell>
          <cell r="C589" t="str">
            <v>纳米制造 关键控制特性 第4-6部分：红外吸收法测定纳米电极材料中的碳含量</v>
          </cell>
          <cell r="D589" t="str">
            <v>IEC TS 62607-4-6</v>
          </cell>
          <cell r="E589" t="str">
            <v>否</v>
          </cell>
          <cell r="F589">
            <v>0</v>
          </cell>
          <cell r="G589">
            <v>1</v>
          </cell>
          <cell r="H589" t="str">
            <v>有</v>
          </cell>
          <cell r="I589">
            <v>1</v>
          </cell>
          <cell r="J589">
            <v>100</v>
          </cell>
          <cell r="K589" t="str">
            <v>深圳市德方纳米科技股份有限公司</v>
          </cell>
          <cell r="L589">
            <v>2</v>
          </cell>
          <cell r="M589">
            <v>0</v>
          </cell>
          <cell r="N589" t="str">
            <v>深圳市标准技术研究院</v>
          </cell>
          <cell r="O589">
            <v>0</v>
          </cell>
          <cell r="P589">
            <v>0</v>
          </cell>
        </row>
        <row r="589">
          <cell r="R589">
            <v>0</v>
          </cell>
          <cell r="S589">
            <v>0</v>
          </cell>
        </row>
        <row r="589">
          <cell r="U589">
            <v>0</v>
          </cell>
          <cell r="V589">
            <v>0</v>
          </cell>
        </row>
        <row r="589">
          <cell r="X589">
            <v>0</v>
          </cell>
          <cell r="Y589">
            <v>0</v>
          </cell>
        </row>
        <row r="589">
          <cell r="AA589">
            <v>0</v>
          </cell>
          <cell r="AB589">
            <v>0</v>
          </cell>
        </row>
        <row r="589">
          <cell r="AD589">
            <v>0</v>
          </cell>
          <cell r="AE589">
            <v>0</v>
          </cell>
        </row>
        <row r="590">
          <cell r="A590" t="str">
            <v>zxzj20191116000116</v>
          </cell>
          <cell r="B590" t="str">
            <v>深圳市注成科技股份有限公司</v>
          </cell>
          <cell r="C590" t="str">
            <v>难熔金属板材和棒材 高温拉伸性能试验方法</v>
          </cell>
          <cell r="D590" t="str">
            <v>YS/T 1250-2018</v>
          </cell>
          <cell r="E590" t="str">
            <v>否</v>
          </cell>
          <cell r="F590">
            <v>0</v>
          </cell>
          <cell r="G590">
            <v>3</v>
          </cell>
          <cell r="H590" t="str">
            <v>无</v>
          </cell>
          <cell r="I590">
            <v>3</v>
          </cell>
          <cell r="J590">
            <v>100</v>
          </cell>
          <cell r="K590" t="str">
            <v>深圳市注成科技股份有限公司</v>
          </cell>
          <cell r="L590">
            <v>0</v>
          </cell>
          <cell r="M590">
            <v>0</v>
          </cell>
        </row>
        <row r="590">
          <cell r="O590">
            <v>0</v>
          </cell>
          <cell r="P590">
            <v>0</v>
          </cell>
        </row>
        <row r="590">
          <cell r="R590">
            <v>0</v>
          </cell>
          <cell r="S590">
            <v>0</v>
          </cell>
        </row>
        <row r="590">
          <cell r="U590">
            <v>0</v>
          </cell>
          <cell r="V590">
            <v>0</v>
          </cell>
        </row>
        <row r="590">
          <cell r="X590">
            <v>0</v>
          </cell>
          <cell r="Y590">
            <v>0</v>
          </cell>
        </row>
        <row r="590">
          <cell r="AA590">
            <v>0</v>
          </cell>
          <cell r="AB590">
            <v>0</v>
          </cell>
        </row>
        <row r="590">
          <cell r="AD590">
            <v>0</v>
          </cell>
          <cell r="AE590">
            <v>0</v>
          </cell>
        </row>
        <row r="591">
          <cell r="A591" t="str">
            <v>zxzj20191115000284</v>
          </cell>
          <cell r="B591" t="str">
            <v>深圳友讯达科技股份有限公司</v>
          </cell>
          <cell r="C591" t="str">
            <v>移动通信调频接收机测量方法</v>
          </cell>
          <cell r="D591" t="str">
            <v>GB/T 12193-2017</v>
          </cell>
          <cell r="E591" t="str">
            <v>否</v>
          </cell>
          <cell r="F591">
            <v>0</v>
          </cell>
          <cell r="G591">
            <v>8</v>
          </cell>
          <cell r="H591" t="str">
            <v>有</v>
          </cell>
          <cell r="I591">
            <v>4</v>
          </cell>
          <cell r="J591">
            <v>62.5</v>
          </cell>
          <cell r="K591" t="str">
            <v>科立讯通信股份有限公司</v>
          </cell>
          <cell r="L591">
            <v>8</v>
          </cell>
          <cell r="M591">
            <v>37.5</v>
          </cell>
          <cell r="N591" t="str">
            <v>深圳友讯达科技股份有限公司</v>
          </cell>
          <cell r="O591">
            <v>0</v>
          </cell>
          <cell r="P591">
            <v>0</v>
          </cell>
        </row>
        <row r="591">
          <cell r="R591">
            <v>0</v>
          </cell>
          <cell r="S591">
            <v>0</v>
          </cell>
        </row>
        <row r="591">
          <cell r="U591">
            <v>0</v>
          </cell>
          <cell r="V591">
            <v>0</v>
          </cell>
        </row>
        <row r="591">
          <cell r="X591">
            <v>0</v>
          </cell>
          <cell r="Y591">
            <v>0</v>
          </cell>
        </row>
        <row r="591">
          <cell r="AA591">
            <v>0</v>
          </cell>
          <cell r="AB591">
            <v>0</v>
          </cell>
        </row>
        <row r="591">
          <cell r="AD591">
            <v>0</v>
          </cell>
          <cell r="AE591">
            <v>0</v>
          </cell>
        </row>
        <row r="592">
          <cell r="A592" t="str">
            <v>zxzj20191114000013</v>
          </cell>
          <cell r="B592" t="str">
            <v>华测检测认证集团股份有限公司</v>
          </cell>
          <cell r="C592" t="str">
            <v>橡胶、塑料拉力试验机</v>
          </cell>
          <cell r="D592" t="str">
            <v>JB/T 7797-2017</v>
          </cell>
          <cell r="E592" t="str">
            <v>否</v>
          </cell>
          <cell r="F592">
            <v>0</v>
          </cell>
          <cell r="G592">
            <v>4</v>
          </cell>
          <cell r="H592" t="str">
            <v>无</v>
          </cell>
          <cell r="I592">
            <v>4</v>
          </cell>
          <cell r="J592">
            <v>100</v>
          </cell>
          <cell r="K592" t="str">
            <v>华测检测认证集团股份有限公司</v>
          </cell>
          <cell r="L592">
            <v>0</v>
          </cell>
          <cell r="M592">
            <v>0</v>
          </cell>
        </row>
        <row r="592">
          <cell r="O592">
            <v>0</v>
          </cell>
          <cell r="P592">
            <v>0</v>
          </cell>
        </row>
        <row r="592">
          <cell r="R592">
            <v>0</v>
          </cell>
          <cell r="S592">
            <v>0</v>
          </cell>
        </row>
        <row r="592">
          <cell r="U592">
            <v>0</v>
          </cell>
          <cell r="V592">
            <v>0</v>
          </cell>
        </row>
        <row r="592">
          <cell r="X592">
            <v>0</v>
          </cell>
          <cell r="Y592">
            <v>0</v>
          </cell>
        </row>
        <row r="592">
          <cell r="AA592">
            <v>0</v>
          </cell>
          <cell r="AB592">
            <v>0</v>
          </cell>
        </row>
        <row r="592">
          <cell r="AD592">
            <v>0</v>
          </cell>
          <cell r="AE592">
            <v>0</v>
          </cell>
        </row>
        <row r="593">
          <cell r="A593" t="str">
            <v>zxzj20191114000027</v>
          </cell>
          <cell r="B593" t="str">
            <v>深圳市沃尔核材股份有限公司</v>
          </cell>
          <cell r="C593" t="str">
            <v>电气用热缩型压接端子</v>
          </cell>
          <cell r="D593" t="str">
            <v>JB/T13396-2018</v>
          </cell>
          <cell r="E593" t="str">
            <v>否</v>
          </cell>
          <cell r="F593">
            <v>0</v>
          </cell>
          <cell r="G593">
            <v>2</v>
          </cell>
          <cell r="H593" t="str">
            <v>有</v>
          </cell>
          <cell r="I593">
            <v>2</v>
          </cell>
          <cell r="J593">
            <v>70</v>
          </cell>
          <cell r="K593" t="str">
            <v>深圳市沃尔核材股份有限公司</v>
          </cell>
          <cell r="L593">
            <v>5</v>
          </cell>
          <cell r="M593">
            <v>30</v>
          </cell>
          <cell r="N593" t="str">
            <v>长园集团股份有限公司</v>
          </cell>
          <cell r="O593">
            <v>0</v>
          </cell>
          <cell r="P593">
            <v>0</v>
          </cell>
        </row>
        <row r="593">
          <cell r="R593">
            <v>0</v>
          </cell>
          <cell r="S593">
            <v>0</v>
          </cell>
        </row>
        <row r="593">
          <cell r="U593">
            <v>0</v>
          </cell>
          <cell r="V593">
            <v>0</v>
          </cell>
        </row>
        <row r="593">
          <cell r="X593">
            <v>0</v>
          </cell>
          <cell r="Y593">
            <v>0</v>
          </cell>
        </row>
        <row r="593">
          <cell r="AA593">
            <v>0</v>
          </cell>
          <cell r="AB593">
            <v>0</v>
          </cell>
        </row>
        <row r="593">
          <cell r="AD593">
            <v>0</v>
          </cell>
          <cell r="AE593">
            <v>0</v>
          </cell>
        </row>
        <row r="594">
          <cell r="A594" t="str">
            <v>zxzj20191115000187</v>
          </cell>
          <cell r="B594" t="str">
            <v>深圳市威尔电器有限公司</v>
          </cell>
          <cell r="C594" t="str">
            <v>唾液毒品检测装置通用技术要求</v>
          </cell>
          <cell r="D594" t="str">
            <v>GA/T 1456-2017</v>
          </cell>
          <cell r="E594" t="str">
            <v>否</v>
          </cell>
          <cell r="F594">
            <v>0</v>
          </cell>
          <cell r="G594">
            <v>4</v>
          </cell>
          <cell r="H594" t="str">
            <v>无</v>
          </cell>
          <cell r="I594">
            <v>1</v>
          </cell>
          <cell r="J594">
            <v>100</v>
          </cell>
          <cell r="K594" t="str">
            <v>深圳市威尔电器有限公司</v>
          </cell>
          <cell r="L594">
            <v>0</v>
          </cell>
          <cell r="M594">
            <v>0</v>
          </cell>
        </row>
        <row r="594">
          <cell r="O594">
            <v>0</v>
          </cell>
          <cell r="P594">
            <v>0</v>
          </cell>
        </row>
        <row r="594">
          <cell r="R594">
            <v>0</v>
          </cell>
          <cell r="S594">
            <v>0</v>
          </cell>
        </row>
        <row r="594">
          <cell r="U594">
            <v>0</v>
          </cell>
          <cell r="V594">
            <v>0</v>
          </cell>
        </row>
        <row r="594">
          <cell r="X594">
            <v>0</v>
          </cell>
          <cell r="Y594">
            <v>0</v>
          </cell>
        </row>
        <row r="594">
          <cell r="AA594">
            <v>0</v>
          </cell>
          <cell r="AB594">
            <v>0</v>
          </cell>
        </row>
        <row r="594">
          <cell r="AD594">
            <v>0</v>
          </cell>
          <cell r="AE594">
            <v>0</v>
          </cell>
        </row>
        <row r="595">
          <cell r="A595" t="str">
            <v>zxzj20191115000347</v>
          </cell>
          <cell r="B595" t="str">
            <v>深圳市高分子行业协会</v>
          </cell>
          <cell r="C595" t="str">
            <v>聚丙烯（PP）再生瓶片</v>
          </cell>
          <cell r="D595" t="str">
            <v>T/SGX 005-2018</v>
          </cell>
          <cell r="E595" t="str">
            <v>否</v>
          </cell>
          <cell r="F595">
            <v>0</v>
          </cell>
          <cell r="G595">
            <v>1</v>
          </cell>
          <cell r="H595" t="str">
            <v>有</v>
          </cell>
          <cell r="I595">
            <v>1</v>
          </cell>
          <cell r="J595">
            <v>100</v>
          </cell>
          <cell r="K595" t="str">
            <v>深圳市高分子行业协会</v>
          </cell>
          <cell r="L595">
            <v>0</v>
          </cell>
          <cell r="M595">
            <v>0</v>
          </cell>
        </row>
        <row r="595">
          <cell r="O595">
            <v>0</v>
          </cell>
          <cell r="P595">
            <v>0</v>
          </cell>
        </row>
        <row r="595">
          <cell r="R595">
            <v>0</v>
          </cell>
          <cell r="S595">
            <v>0</v>
          </cell>
        </row>
        <row r="595">
          <cell r="U595">
            <v>0</v>
          </cell>
          <cell r="V595">
            <v>0</v>
          </cell>
        </row>
        <row r="595">
          <cell r="X595">
            <v>0</v>
          </cell>
          <cell r="Y595">
            <v>0</v>
          </cell>
        </row>
        <row r="595">
          <cell r="AA595">
            <v>0</v>
          </cell>
          <cell r="AB595">
            <v>0</v>
          </cell>
        </row>
        <row r="595">
          <cell r="AD595">
            <v>0</v>
          </cell>
          <cell r="AE595">
            <v>0</v>
          </cell>
        </row>
        <row r="596">
          <cell r="A596" t="str">
            <v>zxzj20191114000055</v>
          </cell>
          <cell r="B596" t="str">
            <v>深圳市中金岭南有色金属股份有限公司</v>
          </cell>
          <cell r="C596" t="str">
            <v>粗氢氧化镍化学分析方法 第4部分：氯量的测定 比浊法</v>
          </cell>
          <cell r="D596" t="str">
            <v>YS/T 1229.4-2018</v>
          </cell>
          <cell r="E596" t="str">
            <v>是</v>
          </cell>
          <cell r="F596">
            <v>4</v>
          </cell>
          <cell r="G596">
            <v>3</v>
          </cell>
          <cell r="H596" t="str">
            <v>无</v>
          </cell>
          <cell r="I596">
            <v>3</v>
          </cell>
          <cell r="J596">
            <v>100</v>
          </cell>
          <cell r="K596" t="str">
            <v>深圳市中金岭南有色金属股份有限公司</v>
          </cell>
          <cell r="L596">
            <v>0</v>
          </cell>
          <cell r="M596">
            <v>0</v>
          </cell>
        </row>
        <row r="596">
          <cell r="O596">
            <v>0</v>
          </cell>
          <cell r="P596">
            <v>0</v>
          </cell>
        </row>
        <row r="596">
          <cell r="R596">
            <v>0</v>
          </cell>
          <cell r="S596">
            <v>0</v>
          </cell>
        </row>
        <row r="596">
          <cell r="U596">
            <v>0</v>
          </cell>
          <cell r="V596">
            <v>0</v>
          </cell>
        </row>
        <row r="596">
          <cell r="X596">
            <v>0</v>
          </cell>
          <cell r="Y596">
            <v>0</v>
          </cell>
        </row>
        <row r="596">
          <cell r="AA596">
            <v>0</v>
          </cell>
          <cell r="AB596">
            <v>0</v>
          </cell>
        </row>
        <row r="596">
          <cell r="AD596">
            <v>0</v>
          </cell>
          <cell r="AE596">
            <v>0</v>
          </cell>
        </row>
        <row r="597">
          <cell r="A597" t="str">
            <v>zxzj20191113000060</v>
          </cell>
          <cell r="B597" t="str">
            <v>格林美股份有限公司</v>
          </cell>
          <cell r="C597" t="str">
            <v>含镍废液处理处置方法</v>
          </cell>
          <cell r="D597" t="str">
            <v>HG/T 5015-2016</v>
          </cell>
          <cell r="E597" t="str">
            <v>否</v>
          </cell>
          <cell r="F597">
            <v>0</v>
          </cell>
          <cell r="G597">
            <v>1</v>
          </cell>
          <cell r="H597" t="str">
            <v>无</v>
          </cell>
          <cell r="I597">
            <v>1</v>
          </cell>
          <cell r="J597">
            <v>100</v>
          </cell>
          <cell r="K597" t="str">
            <v>格林美股份有限公司</v>
          </cell>
          <cell r="L597">
            <v>0</v>
          </cell>
          <cell r="M597">
            <v>0</v>
          </cell>
        </row>
        <row r="597">
          <cell r="O597">
            <v>0</v>
          </cell>
          <cell r="P597">
            <v>0</v>
          </cell>
        </row>
        <row r="597">
          <cell r="R597">
            <v>0</v>
          </cell>
          <cell r="S597">
            <v>0</v>
          </cell>
        </row>
        <row r="597">
          <cell r="U597">
            <v>0</v>
          </cell>
          <cell r="V597">
            <v>0</v>
          </cell>
        </row>
        <row r="597">
          <cell r="X597">
            <v>0</v>
          </cell>
          <cell r="Y597">
            <v>0</v>
          </cell>
        </row>
        <row r="597">
          <cell r="AA597">
            <v>0</v>
          </cell>
          <cell r="AB597">
            <v>0</v>
          </cell>
        </row>
        <row r="597">
          <cell r="AD597">
            <v>0</v>
          </cell>
          <cell r="AE597">
            <v>0</v>
          </cell>
        </row>
        <row r="598">
          <cell r="A598" t="str">
            <v>zxzj20191115000310</v>
          </cell>
          <cell r="B598" t="str">
            <v>安莉芳（中国）服装有限公司</v>
          </cell>
          <cell r="C598" t="str">
            <v>婴幼儿服装用人体测量的尺寸定义与方法</v>
          </cell>
          <cell r="D598" t="str">
            <v>GB/T 22044-2017</v>
          </cell>
          <cell r="E598" t="str">
            <v>否</v>
          </cell>
          <cell r="F598">
            <v>0</v>
          </cell>
          <cell r="G598">
            <v>3</v>
          </cell>
          <cell r="H598" t="str">
            <v>无</v>
          </cell>
          <cell r="I598">
            <v>3</v>
          </cell>
          <cell r="J598">
            <v>100</v>
          </cell>
          <cell r="K598" t="str">
            <v>安莉芳（中国）服装有限公司</v>
          </cell>
          <cell r="L598">
            <v>0</v>
          </cell>
          <cell r="M598">
            <v>0</v>
          </cell>
        </row>
        <row r="598">
          <cell r="O598">
            <v>0</v>
          </cell>
          <cell r="P598">
            <v>0</v>
          </cell>
        </row>
        <row r="598">
          <cell r="R598">
            <v>0</v>
          </cell>
          <cell r="S598">
            <v>0</v>
          </cell>
        </row>
        <row r="598">
          <cell r="U598">
            <v>0</v>
          </cell>
          <cell r="V598">
            <v>0</v>
          </cell>
        </row>
        <row r="598">
          <cell r="X598">
            <v>0</v>
          </cell>
          <cell r="Y598">
            <v>0</v>
          </cell>
        </row>
        <row r="598">
          <cell r="AA598">
            <v>0</v>
          </cell>
          <cell r="AB598">
            <v>0</v>
          </cell>
        </row>
        <row r="598">
          <cell r="AD598">
            <v>0</v>
          </cell>
          <cell r="AE598">
            <v>0</v>
          </cell>
        </row>
        <row r="599">
          <cell r="A599" t="str">
            <v>zxzj20191114000166</v>
          </cell>
          <cell r="B599" t="str">
            <v>深圳华大生命科学研究院</v>
          </cell>
          <cell r="C599" t="str">
            <v>合成基因质量评价通则</v>
          </cell>
          <cell r="D599" t="str">
            <v>GB/T 37873 -2019</v>
          </cell>
          <cell r="E599" t="str">
            <v>否</v>
          </cell>
          <cell r="F599">
            <v>0</v>
          </cell>
          <cell r="G599">
            <v>1</v>
          </cell>
          <cell r="H599" t="str">
            <v>有</v>
          </cell>
          <cell r="I599">
            <v>1</v>
          </cell>
          <cell r="J599">
            <v>70</v>
          </cell>
          <cell r="K599" t="str">
            <v>深圳华大生命科学研究院</v>
          </cell>
          <cell r="L599">
            <v>3</v>
          </cell>
          <cell r="M599">
            <v>30</v>
          </cell>
          <cell r="N599" t="str">
            <v>深圳华大基因科技有限公司</v>
          </cell>
          <cell r="O599">
            <v>0</v>
          </cell>
          <cell r="P599">
            <v>0</v>
          </cell>
        </row>
        <row r="599">
          <cell r="R599">
            <v>0</v>
          </cell>
          <cell r="S599">
            <v>0</v>
          </cell>
        </row>
        <row r="599">
          <cell r="U599">
            <v>0</v>
          </cell>
          <cell r="V599">
            <v>0</v>
          </cell>
        </row>
        <row r="599">
          <cell r="X599">
            <v>0</v>
          </cell>
          <cell r="Y599">
            <v>0</v>
          </cell>
        </row>
        <row r="599">
          <cell r="AA599">
            <v>0</v>
          </cell>
          <cell r="AB599">
            <v>0</v>
          </cell>
        </row>
        <row r="599">
          <cell r="AD599">
            <v>0</v>
          </cell>
          <cell r="AE599">
            <v>0</v>
          </cell>
        </row>
        <row r="600">
          <cell r="A600" t="str">
            <v>zxzj20191114000034</v>
          </cell>
          <cell r="B600" t="str">
            <v>中广核工程有限公司</v>
          </cell>
          <cell r="C600" t="str">
            <v>压水堆核电厂常规岛用全绝缘中压浇注母线技术要求</v>
          </cell>
          <cell r="D600" t="str">
            <v>NB/T 25076-2017</v>
          </cell>
          <cell r="E600" t="str">
            <v>否</v>
          </cell>
          <cell r="F600">
            <v>0</v>
          </cell>
          <cell r="G600">
            <v>1</v>
          </cell>
          <cell r="H600" t="str">
            <v>无</v>
          </cell>
          <cell r="I600">
            <v>1</v>
          </cell>
          <cell r="J600">
            <v>100</v>
          </cell>
          <cell r="K600" t="str">
            <v>中广核工程有限公司</v>
          </cell>
          <cell r="L600">
            <v>0</v>
          </cell>
          <cell r="M600">
            <v>0</v>
          </cell>
        </row>
        <row r="600">
          <cell r="O600">
            <v>0</v>
          </cell>
          <cell r="P600">
            <v>0</v>
          </cell>
        </row>
        <row r="600">
          <cell r="R600">
            <v>0</v>
          </cell>
          <cell r="S600">
            <v>0</v>
          </cell>
        </row>
        <row r="600">
          <cell r="U600">
            <v>0</v>
          </cell>
          <cell r="V600">
            <v>0</v>
          </cell>
        </row>
        <row r="600">
          <cell r="X600">
            <v>0</v>
          </cell>
          <cell r="Y600">
            <v>0</v>
          </cell>
        </row>
        <row r="600">
          <cell r="AA600">
            <v>0</v>
          </cell>
          <cell r="AB600">
            <v>0</v>
          </cell>
        </row>
        <row r="600">
          <cell r="AD600">
            <v>0</v>
          </cell>
          <cell r="AE600">
            <v>0</v>
          </cell>
        </row>
        <row r="601">
          <cell r="A601" t="str">
            <v>zxzj20191108000278</v>
          </cell>
          <cell r="B601" t="str">
            <v>深圳市标准技术研究院</v>
          </cell>
          <cell r="C601" t="str">
            <v>公共图书馆统一服务书目质量控制规范</v>
          </cell>
          <cell r="D601" t="str">
            <v>SZDB/Z 275-2017</v>
          </cell>
          <cell r="E601" t="str">
            <v>否</v>
          </cell>
          <cell r="F601">
            <v>0</v>
          </cell>
          <cell r="G601">
            <v>2</v>
          </cell>
          <cell r="H601" t="str">
            <v>有</v>
          </cell>
          <cell r="I601">
            <v>1</v>
          </cell>
          <cell r="J601">
            <v>0</v>
          </cell>
          <cell r="K601" t="str">
            <v>深圳图书馆</v>
          </cell>
          <cell r="L601">
            <v>2</v>
          </cell>
          <cell r="M601">
            <v>100</v>
          </cell>
          <cell r="N601" t="str">
            <v>深圳市标准技术研究院</v>
          </cell>
          <cell r="O601">
            <v>0</v>
          </cell>
          <cell r="P601">
            <v>0</v>
          </cell>
        </row>
        <row r="601">
          <cell r="R601">
            <v>0</v>
          </cell>
          <cell r="S601">
            <v>0</v>
          </cell>
        </row>
        <row r="601">
          <cell r="U601">
            <v>0</v>
          </cell>
          <cell r="V601">
            <v>0</v>
          </cell>
        </row>
        <row r="601">
          <cell r="X601">
            <v>0</v>
          </cell>
          <cell r="Y601">
            <v>0</v>
          </cell>
        </row>
        <row r="601">
          <cell r="AA601">
            <v>0</v>
          </cell>
          <cell r="AB601">
            <v>0</v>
          </cell>
        </row>
        <row r="601">
          <cell r="AD601">
            <v>0</v>
          </cell>
          <cell r="AE601">
            <v>0</v>
          </cell>
        </row>
        <row r="602">
          <cell r="A602" t="str">
            <v>zxzj20191114000088</v>
          </cell>
          <cell r="B602" t="str">
            <v>深圳市腾讯计算机系统有限公司</v>
          </cell>
          <cell r="C602" t="str">
            <v>5G定位规范</v>
          </cell>
          <cell r="D602" t="str">
            <v>TS 23.273</v>
          </cell>
          <cell r="E602" t="str">
            <v>否</v>
          </cell>
          <cell r="F602">
            <v>0</v>
          </cell>
          <cell r="G602">
            <v>4</v>
          </cell>
          <cell r="H602" t="str">
            <v>有</v>
          </cell>
          <cell r="I602">
            <v>1</v>
          </cell>
          <cell r="J602">
            <v>0</v>
          </cell>
          <cell r="K602" t="str">
            <v>华为技术有限公司</v>
          </cell>
          <cell r="L602">
            <v>2</v>
          </cell>
          <cell r="M602">
            <v>100</v>
          </cell>
          <cell r="N602" t="str">
            <v>深圳市腾讯计算机系统有限公司</v>
          </cell>
          <cell r="O602">
            <v>3</v>
          </cell>
          <cell r="P602">
            <v>0</v>
          </cell>
          <cell r="Q602" t="str">
            <v>中兴通讯股份有限公司</v>
          </cell>
          <cell r="R602">
            <v>0</v>
          </cell>
          <cell r="S602">
            <v>0</v>
          </cell>
        </row>
        <row r="602">
          <cell r="U602">
            <v>0</v>
          </cell>
          <cell r="V602">
            <v>0</v>
          </cell>
        </row>
        <row r="602">
          <cell r="X602">
            <v>0</v>
          </cell>
          <cell r="Y602">
            <v>0</v>
          </cell>
        </row>
        <row r="602">
          <cell r="AA602">
            <v>0</v>
          </cell>
          <cell r="AB602">
            <v>0</v>
          </cell>
        </row>
        <row r="602">
          <cell r="AD602">
            <v>0</v>
          </cell>
          <cell r="AE602">
            <v>0</v>
          </cell>
        </row>
        <row r="603">
          <cell r="A603" t="str">
            <v>zxzj20191115000343</v>
          </cell>
          <cell r="B603" t="str">
            <v>深圳市恒绿低碳发展促进中心</v>
          </cell>
          <cell r="C603" t="str">
            <v>电子电气产品系统生态效率评估原则、要求与指南</v>
          </cell>
          <cell r="D603" t="str">
            <v>GB/T 36272-2018</v>
          </cell>
          <cell r="E603" t="str">
            <v>否</v>
          </cell>
          <cell r="F603">
            <v>0</v>
          </cell>
          <cell r="G603">
            <v>3</v>
          </cell>
          <cell r="H603" t="str">
            <v>有</v>
          </cell>
          <cell r="I603">
            <v>1</v>
          </cell>
          <cell r="J603">
            <v>0</v>
          </cell>
          <cell r="K603" t="str">
            <v>深圳市标准技术研究院</v>
          </cell>
          <cell r="L603">
            <v>3</v>
          </cell>
          <cell r="M603">
            <v>100</v>
          </cell>
          <cell r="N603" t="str">
            <v>深圳市恒绿低碳发展促进中心</v>
          </cell>
          <cell r="O603">
            <v>4</v>
          </cell>
          <cell r="P603">
            <v>0</v>
          </cell>
          <cell r="Q603" t="str">
            <v>华为技术有限公司</v>
          </cell>
          <cell r="R603">
            <v>5</v>
          </cell>
          <cell r="S603">
            <v>0</v>
          </cell>
          <cell r="T603" t="str">
            <v>深圳市计量质量检测研究院</v>
          </cell>
          <cell r="U603">
            <v>0</v>
          </cell>
          <cell r="V603">
            <v>0</v>
          </cell>
        </row>
        <row r="603">
          <cell r="X603">
            <v>0</v>
          </cell>
          <cell r="Y603">
            <v>0</v>
          </cell>
        </row>
        <row r="603">
          <cell r="AA603">
            <v>0</v>
          </cell>
          <cell r="AB603">
            <v>0</v>
          </cell>
        </row>
        <row r="603">
          <cell r="AD603">
            <v>0</v>
          </cell>
          <cell r="AE603">
            <v>0</v>
          </cell>
        </row>
        <row r="604">
          <cell r="A604" t="str">
            <v>zxzj20191114000224</v>
          </cell>
          <cell r="B604" t="str">
            <v>深圳市麦斯达夫科技有限公司</v>
          </cell>
          <cell r="C604" t="str">
            <v>基于雷电定位系统（LLS）的地闪密度 总则</v>
          </cell>
          <cell r="D604" t="str">
            <v>GB/T 37047-2018</v>
          </cell>
          <cell r="E604" t="str">
            <v>否</v>
          </cell>
          <cell r="F604">
            <v>0</v>
          </cell>
          <cell r="G604">
            <v>6</v>
          </cell>
          <cell r="H604" t="str">
            <v>无</v>
          </cell>
          <cell r="I604">
            <v>6</v>
          </cell>
          <cell r="J604">
            <v>100</v>
          </cell>
          <cell r="K604" t="str">
            <v>深圳市麦斯达夫科技有限公司</v>
          </cell>
          <cell r="L604">
            <v>0</v>
          </cell>
          <cell r="M604">
            <v>0</v>
          </cell>
        </row>
        <row r="604">
          <cell r="O604">
            <v>0</v>
          </cell>
          <cell r="P604">
            <v>0</v>
          </cell>
        </row>
        <row r="604">
          <cell r="R604">
            <v>0</v>
          </cell>
          <cell r="S604">
            <v>0</v>
          </cell>
        </row>
        <row r="604">
          <cell r="U604">
            <v>0</v>
          </cell>
          <cell r="V604">
            <v>0</v>
          </cell>
        </row>
        <row r="604">
          <cell r="X604">
            <v>0</v>
          </cell>
          <cell r="Y604">
            <v>0</v>
          </cell>
        </row>
        <row r="604">
          <cell r="AA604">
            <v>0</v>
          </cell>
          <cell r="AB604">
            <v>0</v>
          </cell>
        </row>
        <row r="604">
          <cell r="AD604">
            <v>0</v>
          </cell>
          <cell r="AE604">
            <v>0</v>
          </cell>
        </row>
        <row r="605">
          <cell r="A605" t="str">
            <v>zxzj20191115000291</v>
          </cell>
          <cell r="B605" t="str">
            <v>安莉芳（中国）服装有限公司</v>
          </cell>
          <cell r="C605" t="str">
            <v>双面穿服装</v>
          </cell>
          <cell r="D605" t="str">
            <v>FZ/T 73059-2017</v>
          </cell>
          <cell r="E605" t="str">
            <v>否</v>
          </cell>
          <cell r="F605">
            <v>0</v>
          </cell>
          <cell r="G605">
            <v>8</v>
          </cell>
          <cell r="H605" t="str">
            <v>有</v>
          </cell>
          <cell r="I605">
            <v>8</v>
          </cell>
          <cell r="J605">
            <v>100</v>
          </cell>
          <cell r="K605" t="str">
            <v>安莉芳（中国）服装有限公司</v>
          </cell>
          <cell r="L605">
            <v>0</v>
          </cell>
          <cell r="M605">
            <v>0</v>
          </cell>
        </row>
        <row r="605">
          <cell r="O605">
            <v>0</v>
          </cell>
          <cell r="P605">
            <v>0</v>
          </cell>
        </row>
        <row r="605">
          <cell r="R605">
            <v>0</v>
          </cell>
          <cell r="S605">
            <v>0</v>
          </cell>
        </row>
        <row r="605">
          <cell r="U605">
            <v>0</v>
          </cell>
          <cell r="V605">
            <v>0</v>
          </cell>
        </row>
        <row r="605">
          <cell r="X605">
            <v>0</v>
          </cell>
          <cell r="Y605">
            <v>0</v>
          </cell>
        </row>
        <row r="605">
          <cell r="AA605">
            <v>0</v>
          </cell>
          <cell r="AB605">
            <v>0</v>
          </cell>
        </row>
        <row r="605">
          <cell r="AD605">
            <v>0</v>
          </cell>
          <cell r="AE605">
            <v>0</v>
          </cell>
        </row>
        <row r="606">
          <cell r="A606" t="str">
            <v>zxzj20191116000145</v>
          </cell>
          <cell r="B606" t="str">
            <v>深圳市长隆科技有限公司</v>
          </cell>
          <cell r="C606" t="str">
            <v>水处理剂用二甲基二烯丙基氯化铵</v>
          </cell>
          <cell r="D606" t="str">
            <v>HG/T 5360-2018</v>
          </cell>
          <cell r="E606" t="str">
            <v>否</v>
          </cell>
          <cell r="F606">
            <v>0</v>
          </cell>
          <cell r="G606">
            <v>5</v>
          </cell>
          <cell r="H606" t="str">
            <v>有</v>
          </cell>
          <cell r="I606">
            <v>5</v>
          </cell>
          <cell r="J606">
            <v>60</v>
          </cell>
          <cell r="K606" t="str">
            <v>深圳市长隆科技有限公司</v>
          </cell>
          <cell r="L606">
            <v>8</v>
          </cell>
          <cell r="M606">
            <v>40</v>
          </cell>
          <cell r="N606" t="str">
            <v>华测检测认证集团股份有限公司</v>
          </cell>
          <cell r="O606">
            <v>0</v>
          </cell>
          <cell r="P606">
            <v>0</v>
          </cell>
        </row>
        <row r="606">
          <cell r="R606">
            <v>0</v>
          </cell>
          <cell r="S606">
            <v>0</v>
          </cell>
        </row>
        <row r="606">
          <cell r="U606">
            <v>0</v>
          </cell>
          <cell r="V606">
            <v>0</v>
          </cell>
        </row>
        <row r="606">
          <cell r="X606">
            <v>0</v>
          </cell>
          <cell r="Y606">
            <v>0</v>
          </cell>
        </row>
        <row r="606">
          <cell r="AA606">
            <v>0</v>
          </cell>
          <cell r="AB606">
            <v>0</v>
          </cell>
        </row>
        <row r="606">
          <cell r="AD606">
            <v>0</v>
          </cell>
          <cell r="AE606">
            <v>0</v>
          </cell>
        </row>
        <row r="607">
          <cell r="A607" t="str">
            <v>zxzj20191115000272</v>
          </cell>
          <cell r="B607" t="str">
            <v>深圳市华测检测有限公司</v>
          </cell>
          <cell r="C607" t="str">
            <v>光电保护装置可靠性考核方法和指标</v>
          </cell>
          <cell r="D607" t="str">
            <v>GB/T 36229-2018</v>
          </cell>
          <cell r="E607" t="str">
            <v>否</v>
          </cell>
          <cell r="F607">
            <v>0</v>
          </cell>
          <cell r="G607">
            <v>2</v>
          </cell>
          <cell r="H607" t="str">
            <v>无</v>
          </cell>
          <cell r="I607">
            <v>2</v>
          </cell>
          <cell r="J607">
            <v>100</v>
          </cell>
          <cell r="K607" t="str">
            <v>深圳市华测检测有限公司</v>
          </cell>
          <cell r="L607">
            <v>0</v>
          </cell>
          <cell r="M607">
            <v>0</v>
          </cell>
        </row>
        <row r="607">
          <cell r="O607">
            <v>0</v>
          </cell>
          <cell r="P607">
            <v>0</v>
          </cell>
        </row>
        <row r="607">
          <cell r="R607">
            <v>0</v>
          </cell>
          <cell r="S607">
            <v>0</v>
          </cell>
        </row>
        <row r="607">
          <cell r="U607">
            <v>0</v>
          </cell>
          <cell r="V607">
            <v>0</v>
          </cell>
        </row>
        <row r="607">
          <cell r="X607">
            <v>0</v>
          </cell>
          <cell r="Y607">
            <v>0</v>
          </cell>
        </row>
        <row r="607">
          <cell r="AA607">
            <v>0</v>
          </cell>
          <cell r="AB607">
            <v>0</v>
          </cell>
        </row>
        <row r="607">
          <cell r="AD607">
            <v>0</v>
          </cell>
          <cell r="AE607">
            <v>0</v>
          </cell>
        </row>
        <row r="608">
          <cell r="A608" t="str">
            <v>zxzj20191113000136</v>
          </cell>
          <cell r="B608" t="str">
            <v>深圳市禾望电气股份有限公司</v>
          </cell>
          <cell r="C608" t="str">
            <v>冶金用变频调速设备</v>
          </cell>
          <cell r="D608" t="str">
            <v>GB/T 37009-2018</v>
          </cell>
          <cell r="E608" t="str">
            <v>否</v>
          </cell>
          <cell r="F608">
            <v>0</v>
          </cell>
          <cell r="G608">
            <v>3</v>
          </cell>
          <cell r="H608" t="str">
            <v>无</v>
          </cell>
          <cell r="I608">
            <v>3</v>
          </cell>
          <cell r="J608">
            <v>100</v>
          </cell>
          <cell r="K608" t="str">
            <v>深圳市禾望电气股份有限公司</v>
          </cell>
          <cell r="L608">
            <v>0</v>
          </cell>
          <cell r="M608">
            <v>0</v>
          </cell>
        </row>
        <row r="608">
          <cell r="O608">
            <v>0</v>
          </cell>
          <cell r="P608">
            <v>0</v>
          </cell>
        </row>
        <row r="608">
          <cell r="R608">
            <v>0</v>
          </cell>
          <cell r="S608">
            <v>0</v>
          </cell>
        </row>
        <row r="608">
          <cell r="U608">
            <v>0</v>
          </cell>
          <cell r="V608">
            <v>0</v>
          </cell>
        </row>
        <row r="608">
          <cell r="X608">
            <v>0</v>
          </cell>
          <cell r="Y608">
            <v>0</v>
          </cell>
        </row>
        <row r="608">
          <cell r="AA608">
            <v>0</v>
          </cell>
          <cell r="AB608">
            <v>0</v>
          </cell>
        </row>
        <row r="608">
          <cell r="AD608">
            <v>0</v>
          </cell>
          <cell r="AE608">
            <v>0</v>
          </cell>
        </row>
        <row r="609">
          <cell r="A609" t="str">
            <v>zxzj20191113000019</v>
          </cell>
          <cell r="B609" t="str">
            <v>深圳市计量质量检测研究院</v>
          </cell>
          <cell r="C609" t="str">
            <v>体育用品标准编写要求</v>
          </cell>
          <cell r="D609" t="str">
            <v>GB/T 23866-2019</v>
          </cell>
          <cell r="E609" t="str">
            <v>否</v>
          </cell>
          <cell r="F609">
            <v>0</v>
          </cell>
          <cell r="G609">
            <v>1</v>
          </cell>
          <cell r="H609" t="str">
            <v>无</v>
          </cell>
          <cell r="I609">
            <v>1</v>
          </cell>
          <cell r="J609">
            <v>100</v>
          </cell>
          <cell r="K609" t="str">
            <v>深圳市计量质量检测研究院</v>
          </cell>
          <cell r="L609">
            <v>0</v>
          </cell>
          <cell r="M609">
            <v>0</v>
          </cell>
        </row>
        <row r="609">
          <cell r="O609">
            <v>0</v>
          </cell>
          <cell r="P609">
            <v>0</v>
          </cell>
        </row>
        <row r="609">
          <cell r="R609">
            <v>0</v>
          </cell>
          <cell r="S609">
            <v>0</v>
          </cell>
        </row>
        <row r="609">
          <cell r="U609">
            <v>0</v>
          </cell>
          <cell r="V609">
            <v>0</v>
          </cell>
        </row>
        <row r="609">
          <cell r="X609">
            <v>0</v>
          </cell>
          <cell r="Y609">
            <v>0</v>
          </cell>
        </row>
        <row r="609">
          <cell r="AA609">
            <v>0</v>
          </cell>
          <cell r="AB609">
            <v>0</v>
          </cell>
        </row>
        <row r="609">
          <cell r="AD609">
            <v>0</v>
          </cell>
          <cell r="AE609">
            <v>0</v>
          </cell>
        </row>
        <row r="610">
          <cell r="A610" t="str">
            <v>zxzj20191115000251</v>
          </cell>
          <cell r="B610" t="str">
            <v>深圳市奋达科技股份有限公司</v>
          </cell>
          <cell r="C610" t="str">
            <v>应急声系统设备主要性能测试方法</v>
          </cell>
          <cell r="D610" t="str">
            <v>GB/T 33856-2017</v>
          </cell>
          <cell r="E610" t="str">
            <v>否</v>
          </cell>
          <cell r="F610">
            <v>0</v>
          </cell>
          <cell r="G610">
            <v>3</v>
          </cell>
          <cell r="H610" t="str">
            <v>无</v>
          </cell>
          <cell r="I610">
            <v>3</v>
          </cell>
          <cell r="J610">
            <v>100</v>
          </cell>
          <cell r="K610" t="str">
            <v>深圳市奋达科技股份有限公司</v>
          </cell>
          <cell r="L610">
            <v>0</v>
          </cell>
          <cell r="M610">
            <v>0</v>
          </cell>
        </row>
        <row r="610">
          <cell r="O610">
            <v>0</v>
          </cell>
          <cell r="P610">
            <v>0</v>
          </cell>
        </row>
        <row r="610">
          <cell r="R610">
            <v>0</v>
          </cell>
          <cell r="S610">
            <v>0</v>
          </cell>
        </row>
        <row r="610">
          <cell r="U610">
            <v>0</v>
          </cell>
          <cell r="V610">
            <v>0</v>
          </cell>
        </row>
        <row r="610">
          <cell r="X610">
            <v>0</v>
          </cell>
          <cell r="Y610">
            <v>0</v>
          </cell>
        </row>
        <row r="610">
          <cell r="AA610">
            <v>0</v>
          </cell>
          <cell r="AB610">
            <v>0</v>
          </cell>
        </row>
        <row r="610">
          <cell r="AD610">
            <v>0</v>
          </cell>
          <cell r="AE610">
            <v>0</v>
          </cell>
        </row>
        <row r="611">
          <cell r="A611" t="str">
            <v>zxzj20191114000021</v>
          </cell>
          <cell r="B611" t="str">
            <v>中广核工程有限公司</v>
          </cell>
          <cell r="C611" t="str">
            <v>压水堆核电厂常规岛及辅助配套设施逆变器技术要求</v>
          </cell>
          <cell r="D611" t="str">
            <v>NB/T 25069-2017</v>
          </cell>
          <cell r="E611" t="str">
            <v>否</v>
          </cell>
          <cell r="F611">
            <v>0</v>
          </cell>
          <cell r="G611">
            <v>1</v>
          </cell>
          <cell r="H611" t="str">
            <v>有</v>
          </cell>
          <cell r="I611">
            <v>1</v>
          </cell>
          <cell r="J611">
            <v>60</v>
          </cell>
          <cell r="K611" t="str">
            <v>中广核工程有限公司</v>
          </cell>
          <cell r="L611">
            <v>7</v>
          </cell>
          <cell r="M611">
            <v>40</v>
          </cell>
          <cell r="N611" t="str">
            <v>深圳中广核工程设计有限公司</v>
          </cell>
          <cell r="O611">
            <v>0</v>
          </cell>
          <cell r="P611">
            <v>0</v>
          </cell>
        </row>
        <row r="611">
          <cell r="R611">
            <v>0</v>
          </cell>
          <cell r="S611">
            <v>0</v>
          </cell>
        </row>
        <row r="611">
          <cell r="U611">
            <v>0</v>
          </cell>
          <cell r="V611">
            <v>0</v>
          </cell>
        </row>
        <row r="611">
          <cell r="X611">
            <v>0</v>
          </cell>
          <cell r="Y611">
            <v>0</v>
          </cell>
        </row>
        <row r="611">
          <cell r="AA611">
            <v>0</v>
          </cell>
          <cell r="AB611">
            <v>0</v>
          </cell>
        </row>
        <row r="611">
          <cell r="AD611">
            <v>0</v>
          </cell>
          <cell r="AE611">
            <v>0</v>
          </cell>
        </row>
        <row r="612">
          <cell r="A612" t="str">
            <v>zxzj20191115000309</v>
          </cell>
          <cell r="B612" t="str">
            <v>深圳迈瑞生物医疗电子股份有限公司</v>
          </cell>
          <cell r="C612" t="str">
            <v>医用气体压力调节器 第2部分：汇流排压力调节器和管道压力调节器</v>
          </cell>
          <cell r="D612" t="str">
            <v>YY/T 1439.2-2016</v>
          </cell>
          <cell r="E612" t="str">
            <v>否</v>
          </cell>
          <cell r="F612">
            <v>0</v>
          </cell>
          <cell r="G612">
            <v>1</v>
          </cell>
          <cell r="H612" t="str">
            <v>无</v>
          </cell>
          <cell r="I612">
            <v>1</v>
          </cell>
          <cell r="J612">
            <v>100</v>
          </cell>
          <cell r="K612" t="str">
            <v>深圳迈瑞生物医疗电子股份有限公司</v>
          </cell>
          <cell r="L612">
            <v>0</v>
          </cell>
          <cell r="M612">
            <v>0</v>
          </cell>
        </row>
        <row r="612">
          <cell r="O612">
            <v>0</v>
          </cell>
          <cell r="P612">
            <v>0</v>
          </cell>
        </row>
        <row r="612">
          <cell r="R612">
            <v>0</v>
          </cell>
          <cell r="S612">
            <v>0</v>
          </cell>
        </row>
        <row r="612">
          <cell r="U612">
            <v>0</v>
          </cell>
          <cell r="V612">
            <v>0</v>
          </cell>
        </row>
        <row r="612">
          <cell r="X612">
            <v>0</v>
          </cell>
          <cell r="Y612">
            <v>0</v>
          </cell>
        </row>
        <row r="612">
          <cell r="AA612">
            <v>0</v>
          </cell>
          <cell r="AB612">
            <v>0</v>
          </cell>
        </row>
        <row r="612">
          <cell r="AD612">
            <v>0</v>
          </cell>
          <cell r="AE612">
            <v>0</v>
          </cell>
        </row>
        <row r="613">
          <cell r="A613" t="str">
            <v>zxzj20191117000056</v>
          </cell>
          <cell r="B613" t="str">
            <v>深圳市净水产业协会</v>
          </cell>
          <cell r="C613" t="str">
            <v>家用超滤净水器</v>
          </cell>
          <cell r="D613" t="str">
            <v>SZTT/JSLM 0002-2017</v>
          </cell>
          <cell r="E613" t="str">
            <v>否</v>
          </cell>
          <cell r="F613">
            <v>0</v>
          </cell>
          <cell r="G613">
            <v>1</v>
          </cell>
          <cell r="H613" t="str">
            <v>无</v>
          </cell>
          <cell r="I613">
            <v>1</v>
          </cell>
          <cell r="J613">
            <v>100</v>
          </cell>
          <cell r="K613" t="str">
            <v>深圳市净水产业协会</v>
          </cell>
          <cell r="L613">
            <v>2</v>
          </cell>
          <cell r="M613">
            <v>0</v>
          </cell>
        </row>
        <row r="613">
          <cell r="O613">
            <v>3</v>
          </cell>
          <cell r="P613">
            <v>0</v>
          </cell>
        </row>
        <row r="613">
          <cell r="R613">
            <v>4</v>
          </cell>
          <cell r="S613">
            <v>0</v>
          </cell>
        </row>
        <row r="613">
          <cell r="U613">
            <v>5</v>
          </cell>
          <cell r="V613">
            <v>0</v>
          </cell>
        </row>
        <row r="613">
          <cell r="X613">
            <v>6</v>
          </cell>
          <cell r="Y613">
            <v>0</v>
          </cell>
        </row>
        <row r="613">
          <cell r="AA613">
            <v>0</v>
          </cell>
          <cell r="AB613">
            <v>0</v>
          </cell>
        </row>
        <row r="613">
          <cell r="AD613">
            <v>0</v>
          </cell>
          <cell r="AE613">
            <v>0</v>
          </cell>
        </row>
        <row r="614">
          <cell r="A614" t="str">
            <v>zxzj20191113000173</v>
          </cell>
          <cell r="B614" t="str">
            <v>国民技术股份有限公司</v>
          </cell>
          <cell r="C614" t="str">
            <v>可信计算  TCM服务模块接口规范</v>
          </cell>
          <cell r="D614" t="str">
            <v>GM/T 0058-2018</v>
          </cell>
          <cell r="E614" t="str">
            <v>否</v>
          </cell>
          <cell r="F614">
            <v>0</v>
          </cell>
          <cell r="G614">
            <v>1</v>
          </cell>
          <cell r="H614" t="str">
            <v>无</v>
          </cell>
          <cell r="I614">
            <v>1</v>
          </cell>
          <cell r="J614">
            <v>100</v>
          </cell>
          <cell r="K614" t="str">
            <v>国民技术股份有限公司</v>
          </cell>
          <cell r="L614">
            <v>0</v>
          </cell>
          <cell r="M614">
            <v>0</v>
          </cell>
        </row>
        <row r="614">
          <cell r="O614">
            <v>0</v>
          </cell>
          <cell r="P614">
            <v>0</v>
          </cell>
        </row>
        <row r="614">
          <cell r="R614">
            <v>0</v>
          </cell>
          <cell r="S614">
            <v>0</v>
          </cell>
        </row>
        <row r="614">
          <cell r="U614">
            <v>0</v>
          </cell>
          <cell r="V614">
            <v>0</v>
          </cell>
        </row>
        <row r="614">
          <cell r="X614">
            <v>0</v>
          </cell>
          <cell r="Y614">
            <v>0</v>
          </cell>
        </row>
        <row r="614">
          <cell r="AA614">
            <v>0</v>
          </cell>
          <cell r="AB614">
            <v>0</v>
          </cell>
        </row>
        <row r="614">
          <cell r="AD614">
            <v>0</v>
          </cell>
          <cell r="AE614">
            <v>0</v>
          </cell>
        </row>
        <row r="615">
          <cell r="A615" t="str">
            <v>zxzj20191113000092</v>
          </cell>
          <cell r="B615" t="str">
            <v>深圳奥联信息安全技术有限公司</v>
          </cell>
          <cell r="C615" t="str">
            <v>SM9标识密码算法 第4部分：密钥封装机制和公钥加密算法</v>
          </cell>
          <cell r="D615" t="str">
            <v>GM/T 0044.4-2016</v>
          </cell>
          <cell r="E615" t="str">
            <v>是</v>
          </cell>
          <cell r="F615">
            <v>5</v>
          </cell>
          <cell r="G615">
            <v>2</v>
          </cell>
          <cell r="H615" t="str">
            <v>无</v>
          </cell>
          <cell r="I615">
            <v>2</v>
          </cell>
          <cell r="J615">
            <v>100</v>
          </cell>
          <cell r="K615" t="str">
            <v>深圳奥联信息安全技术有限公司</v>
          </cell>
          <cell r="L615">
            <v>0</v>
          </cell>
          <cell r="M615">
            <v>0</v>
          </cell>
        </row>
        <row r="615">
          <cell r="O615">
            <v>0</v>
          </cell>
          <cell r="P615">
            <v>0</v>
          </cell>
        </row>
        <row r="615">
          <cell r="R615">
            <v>0</v>
          </cell>
          <cell r="S615">
            <v>0</v>
          </cell>
        </row>
        <row r="615">
          <cell r="U615">
            <v>0</v>
          </cell>
          <cell r="V615">
            <v>0</v>
          </cell>
        </row>
        <row r="615">
          <cell r="X615">
            <v>0</v>
          </cell>
          <cell r="Y615">
            <v>0</v>
          </cell>
        </row>
        <row r="615">
          <cell r="AA615">
            <v>0</v>
          </cell>
          <cell r="AB615">
            <v>0</v>
          </cell>
        </row>
        <row r="615">
          <cell r="AD615">
            <v>0</v>
          </cell>
          <cell r="AE615">
            <v>0</v>
          </cell>
        </row>
        <row r="616">
          <cell r="A616" t="str">
            <v>zxzj20191114000131</v>
          </cell>
          <cell r="B616" t="str">
            <v>深圳华因康基因科技有限公司</v>
          </cell>
          <cell r="C616" t="str">
            <v>pfu DNA聚合酶</v>
          </cell>
          <cell r="D616" t="str">
            <v>GB/T 35541-2017</v>
          </cell>
          <cell r="E616" t="str">
            <v>否</v>
          </cell>
          <cell r="F616">
            <v>0</v>
          </cell>
          <cell r="G616">
            <v>4</v>
          </cell>
          <cell r="H616" t="str">
            <v>无</v>
          </cell>
          <cell r="I616">
            <v>4</v>
          </cell>
          <cell r="J616">
            <v>100</v>
          </cell>
          <cell r="K616" t="str">
            <v>深圳华因康基因科技有限公司</v>
          </cell>
          <cell r="L616">
            <v>0</v>
          </cell>
          <cell r="M616">
            <v>0</v>
          </cell>
        </row>
        <row r="616">
          <cell r="O616">
            <v>0</v>
          </cell>
          <cell r="P616">
            <v>0</v>
          </cell>
        </row>
        <row r="616">
          <cell r="R616">
            <v>0</v>
          </cell>
          <cell r="S616">
            <v>0</v>
          </cell>
        </row>
        <row r="616">
          <cell r="U616">
            <v>0</v>
          </cell>
          <cell r="V616">
            <v>0</v>
          </cell>
        </row>
        <row r="616">
          <cell r="X616">
            <v>0</v>
          </cell>
          <cell r="Y616">
            <v>0</v>
          </cell>
        </row>
        <row r="616">
          <cell r="AA616">
            <v>0</v>
          </cell>
          <cell r="AB616">
            <v>0</v>
          </cell>
        </row>
        <row r="616">
          <cell r="AD616">
            <v>0</v>
          </cell>
          <cell r="AE616">
            <v>0</v>
          </cell>
        </row>
        <row r="617">
          <cell r="A617" t="str">
            <v>zxzj20191113000179</v>
          </cell>
          <cell r="B617" t="str">
            <v>比亚迪汽车工业有限公司</v>
          </cell>
          <cell r="C617" t="str">
            <v>电动汽车用增程器技术条件</v>
          </cell>
          <cell r="D617" t="str">
            <v>QC/T 1086-2017</v>
          </cell>
          <cell r="E617" t="str">
            <v>否</v>
          </cell>
          <cell r="F617">
            <v>0</v>
          </cell>
          <cell r="G617">
            <v>5</v>
          </cell>
          <cell r="H617" t="str">
            <v>无</v>
          </cell>
          <cell r="I617">
            <v>5</v>
          </cell>
          <cell r="J617">
            <v>100</v>
          </cell>
          <cell r="K617" t="str">
            <v>比亚迪汽车工业有限公司</v>
          </cell>
          <cell r="L617">
            <v>0</v>
          </cell>
          <cell r="M617">
            <v>0</v>
          </cell>
        </row>
        <row r="617">
          <cell r="O617">
            <v>0</v>
          </cell>
          <cell r="P617">
            <v>0</v>
          </cell>
        </row>
        <row r="617">
          <cell r="R617">
            <v>0</v>
          </cell>
          <cell r="S617">
            <v>0</v>
          </cell>
        </row>
        <row r="617">
          <cell r="U617">
            <v>0</v>
          </cell>
          <cell r="V617">
            <v>0</v>
          </cell>
        </row>
        <row r="617">
          <cell r="X617">
            <v>0</v>
          </cell>
          <cell r="Y617">
            <v>0</v>
          </cell>
        </row>
        <row r="617">
          <cell r="AA617">
            <v>0</v>
          </cell>
          <cell r="AB617">
            <v>0</v>
          </cell>
        </row>
        <row r="617">
          <cell r="AD617">
            <v>0</v>
          </cell>
          <cell r="AE617">
            <v>0</v>
          </cell>
        </row>
        <row r="618">
          <cell r="A618" t="str">
            <v>zxzj20191115000160</v>
          </cell>
          <cell r="B618" t="str">
            <v>深圳市建筑科学研究院股份有限公司</v>
          </cell>
          <cell r="C618" t="str">
            <v>陶瓷砖填缝剂</v>
          </cell>
          <cell r="D618" t="str">
            <v>JC/T 1004-2017</v>
          </cell>
          <cell r="E618" t="str">
            <v>否</v>
          </cell>
          <cell r="F618">
            <v>0</v>
          </cell>
          <cell r="G618">
            <v>4</v>
          </cell>
          <cell r="H618" t="str">
            <v>无</v>
          </cell>
          <cell r="I618">
            <v>4</v>
          </cell>
          <cell r="J618">
            <v>100</v>
          </cell>
          <cell r="K618" t="str">
            <v>深圳市建筑科学研究院股份有限公司</v>
          </cell>
          <cell r="L618">
            <v>0</v>
          </cell>
          <cell r="M618">
            <v>0</v>
          </cell>
        </row>
        <row r="618">
          <cell r="O618">
            <v>0</v>
          </cell>
          <cell r="P618">
            <v>0</v>
          </cell>
        </row>
        <row r="618">
          <cell r="R618">
            <v>0</v>
          </cell>
          <cell r="S618">
            <v>0</v>
          </cell>
        </row>
        <row r="618">
          <cell r="U618">
            <v>0</v>
          </cell>
          <cell r="V618">
            <v>0</v>
          </cell>
        </row>
        <row r="618">
          <cell r="X618">
            <v>0</v>
          </cell>
          <cell r="Y618">
            <v>0</v>
          </cell>
        </row>
        <row r="618">
          <cell r="AA618">
            <v>0</v>
          </cell>
          <cell r="AB618">
            <v>0</v>
          </cell>
        </row>
        <row r="618">
          <cell r="AD618">
            <v>0</v>
          </cell>
          <cell r="AE618">
            <v>0</v>
          </cell>
        </row>
        <row r="619">
          <cell r="A619" t="str">
            <v>zxzj20191115000261</v>
          </cell>
          <cell r="B619" t="str">
            <v>深圳巴士集团股份有限公司</v>
          </cell>
          <cell r="C619" t="str">
            <v>纯电动公共汽车运营应急处置规范</v>
          </cell>
          <cell r="D619" t="str">
            <v>SZDB/Z 318-2018</v>
          </cell>
          <cell r="E619" t="str">
            <v>否</v>
          </cell>
          <cell r="F619">
            <v>0</v>
          </cell>
          <cell r="G619">
            <v>1</v>
          </cell>
          <cell r="H619" t="str">
            <v>有</v>
          </cell>
          <cell r="I619">
            <v>1</v>
          </cell>
          <cell r="J619">
            <v>100</v>
          </cell>
          <cell r="K619" t="str">
            <v>深圳巴士集团股份有限公司</v>
          </cell>
          <cell r="L619">
            <v>2</v>
          </cell>
          <cell r="M619">
            <v>0</v>
          </cell>
          <cell r="N619" t="str">
            <v>深圳市品牌建设促进中心</v>
          </cell>
          <cell r="O619">
            <v>3</v>
          </cell>
          <cell r="P619">
            <v>0</v>
          </cell>
          <cell r="Q619" t="str">
            <v>深圳市标准技术研究院</v>
          </cell>
          <cell r="R619">
            <v>0</v>
          </cell>
          <cell r="S619">
            <v>0</v>
          </cell>
        </row>
        <row r="619">
          <cell r="U619">
            <v>0</v>
          </cell>
          <cell r="V619">
            <v>0</v>
          </cell>
        </row>
        <row r="619">
          <cell r="X619">
            <v>0</v>
          </cell>
          <cell r="Y619">
            <v>0</v>
          </cell>
        </row>
        <row r="619">
          <cell r="AA619">
            <v>0</v>
          </cell>
          <cell r="AB619">
            <v>0</v>
          </cell>
        </row>
        <row r="619">
          <cell r="AD619">
            <v>0</v>
          </cell>
          <cell r="AE619">
            <v>0</v>
          </cell>
        </row>
        <row r="620">
          <cell r="A620" t="str">
            <v>zxzj20191114000098</v>
          </cell>
          <cell r="B620" t="str">
            <v>深圳市标准技术研究院</v>
          </cell>
          <cell r="C620" t="str">
            <v>反贿赂管理体系</v>
          </cell>
          <cell r="D620" t="str">
            <v>SZDB/Z 245-2017</v>
          </cell>
          <cell r="E620" t="str">
            <v>否</v>
          </cell>
          <cell r="F620">
            <v>0</v>
          </cell>
          <cell r="G620">
            <v>2</v>
          </cell>
          <cell r="H620" t="str">
            <v>有</v>
          </cell>
          <cell r="I620">
            <v>2</v>
          </cell>
          <cell r="J620">
            <v>100</v>
          </cell>
          <cell r="K620" t="str">
            <v>深圳市标准技术研究院</v>
          </cell>
          <cell r="L620">
            <v>3</v>
          </cell>
          <cell r="M620">
            <v>0</v>
          </cell>
          <cell r="N620" t="str">
            <v>中国国际海运集装箱（集团）股份有限公司</v>
          </cell>
          <cell r="O620">
            <v>4</v>
          </cell>
          <cell r="P620">
            <v>0</v>
          </cell>
          <cell r="Q620" t="str">
            <v>万科企业股份有限公司</v>
          </cell>
          <cell r="R620">
            <v>0</v>
          </cell>
          <cell r="S620">
            <v>0</v>
          </cell>
        </row>
        <row r="620">
          <cell r="U620">
            <v>0</v>
          </cell>
          <cell r="V620">
            <v>0</v>
          </cell>
        </row>
        <row r="620">
          <cell r="X620">
            <v>0</v>
          </cell>
          <cell r="Y620">
            <v>0</v>
          </cell>
        </row>
        <row r="620">
          <cell r="AA620">
            <v>0</v>
          </cell>
          <cell r="AB620">
            <v>0</v>
          </cell>
        </row>
        <row r="620">
          <cell r="AD620">
            <v>0</v>
          </cell>
          <cell r="AE620">
            <v>0</v>
          </cell>
        </row>
        <row r="621">
          <cell r="A621" t="str">
            <v>zxzj20191116000123</v>
          </cell>
          <cell r="B621" t="str">
            <v>深圳市注成科技股份有限公司</v>
          </cell>
          <cell r="C621" t="str">
            <v>烧结金属材料和硬质合金 电阻率的测定</v>
          </cell>
          <cell r="D621" t="str">
            <v>GB/T 5167-2018</v>
          </cell>
          <cell r="E621" t="str">
            <v>否</v>
          </cell>
          <cell r="F621">
            <v>0</v>
          </cell>
          <cell r="G621">
            <v>2</v>
          </cell>
          <cell r="H621" t="str">
            <v>无</v>
          </cell>
          <cell r="I621">
            <v>2</v>
          </cell>
          <cell r="J621">
            <v>100</v>
          </cell>
          <cell r="K621" t="str">
            <v>深圳市注成科技股份有限公司</v>
          </cell>
          <cell r="L621">
            <v>0</v>
          </cell>
          <cell r="M621">
            <v>0</v>
          </cell>
        </row>
        <row r="621">
          <cell r="O621">
            <v>0</v>
          </cell>
          <cell r="P621">
            <v>0</v>
          </cell>
        </row>
        <row r="621">
          <cell r="R621">
            <v>0</v>
          </cell>
          <cell r="S621">
            <v>0</v>
          </cell>
        </row>
        <row r="621">
          <cell r="U621">
            <v>0</v>
          </cell>
          <cell r="V621">
            <v>0</v>
          </cell>
        </row>
        <row r="621">
          <cell r="X621">
            <v>0</v>
          </cell>
          <cell r="Y621">
            <v>0</v>
          </cell>
        </row>
        <row r="621">
          <cell r="AA621">
            <v>0</v>
          </cell>
          <cell r="AB621">
            <v>0</v>
          </cell>
        </row>
        <row r="621">
          <cell r="AD621">
            <v>0</v>
          </cell>
          <cell r="AE621">
            <v>0</v>
          </cell>
        </row>
        <row r="622">
          <cell r="A622" t="str">
            <v>zxzj20191106000005</v>
          </cell>
          <cell r="B622" t="str">
            <v>深圳市凯东源现代物流股份有限公司</v>
          </cell>
          <cell r="C622" t="str">
            <v>库架合一式货架</v>
          </cell>
          <cell r="D622" t="str">
            <v>WB/T 1073-2018</v>
          </cell>
          <cell r="E622" t="str">
            <v>否</v>
          </cell>
          <cell r="F622">
            <v>0</v>
          </cell>
          <cell r="G622">
            <v>5</v>
          </cell>
          <cell r="H622" t="str">
            <v>无</v>
          </cell>
          <cell r="I622">
            <v>5</v>
          </cell>
          <cell r="J622">
            <v>100</v>
          </cell>
          <cell r="K622" t="str">
            <v>深圳市凯东源现代物流股份有限公司</v>
          </cell>
          <cell r="L622">
            <v>0</v>
          </cell>
          <cell r="M622">
            <v>0</v>
          </cell>
        </row>
        <row r="622">
          <cell r="O622">
            <v>0</v>
          </cell>
          <cell r="P622">
            <v>0</v>
          </cell>
        </row>
        <row r="622">
          <cell r="R622">
            <v>0</v>
          </cell>
          <cell r="S622">
            <v>0</v>
          </cell>
        </row>
        <row r="622">
          <cell r="U622">
            <v>0</v>
          </cell>
          <cell r="V622">
            <v>0</v>
          </cell>
        </row>
        <row r="622">
          <cell r="X622">
            <v>0</v>
          </cell>
          <cell r="Y622">
            <v>0</v>
          </cell>
        </row>
        <row r="622">
          <cell r="AA622">
            <v>0</v>
          </cell>
          <cell r="AB622">
            <v>0</v>
          </cell>
        </row>
        <row r="622">
          <cell r="AD622">
            <v>0</v>
          </cell>
          <cell r="AE622">
            <v>0</v>
          </cell>
        </row>
        <row r="623">
          <cell r="A623" t="str">
            <v>zxzj20191115000341</v>
          </cell>
          <cell r="B623" t="str">
            <v>深圳市标准技术研究院</v>
          </cell>
          <cell r="C623" t="str">
            <v>品牌 分类</v>
          </cell>
          <cell r="D623" t="str">
            <v>GB/T 36680-2018</v>
          </cell>
          <cell r="E623" t="str">
            <v>否</v>
          </cell>
          <cell r="F623">
            <v>0</v>
          </cell>
          <cell r="G623">
            <v>4</v>
          </cell>
          <cell r="H623" t="str">
            <v>无</v>
          </cell>
          <cell r="I623">
            <v>1</v>
          </cell>
          <cell r="J623">
            <v>100</v>
          </cell>
          <cell r="K623" t="str">
            <v>深圳市标准技术研究院</v>
          </cell>
          <cell r="L623">
            <v>2</v>
          </cell>
          <cell r="M623">
            <v>0</v>
          </cell>
        </row>
        <row r="623">
          <cell r="O623">
            <v>0</v>
          </cell>
          <cell r="P623">
            <v>0</v>
          </cell>
        </row>
        <row r="623">
          <cell r="R623">
            <v>0</v>
          </cell>
          <cell r="S623">
            <v>0</v>
          </cell>
        </row>
        <row r="623">
          <cell r="U623">
            <v>0</v>
          </cell>
          <cell r="V623">
            <v>0</v>
          </cell>
        </row>
        <row r="623">
          <cell r="X623">
            <v>0</v>
          </cell>
          <cell r="Y623">
            <v>0</v>
          </cell>
        </row>
        <row r="623">
          <cell r="AA623">
            <v>0</v>
          </cell>
          <cell r="AB623">
            <v>0</v>
          </cell>
        </row>
        <row r="623">
          <cell r="AD623">
            <v>0</v>
          </cell>
          <cell r="AE623">
            <v>0</v>
          </cell>
        </row>
        <row r="624">
          <cell r="A624" t="str">
            <v>zxzj20191116000129</v>
          </cell>
          <cell r="B624" t="str">
            <v>深圳市注成科技股份有限公司</v>
          </cell>
          <cell r="C624" t="str">
            <v>烧结金属材料（不包括硬质合金） 无切口冲击试样</v>
          </cell>
          <cell r="D624" t="str">
            <v>GB/T 5318-2017</v>
          </cell>
          <cell r="E624" t="str">
            <v>否</v>
          </cell>
          <cell r="F624">
            <v>0</v>
          </cell>
          <cell r="G624">
            <v>2</v>
          </cell>
          <cell r="H624" t="str">
            <v>无</v>
          </cell>
          <cell r="I624">
            <v>2</v>
          </cell>
          <cell r="J624">
            <v>100</v>
          </cell>
          <cell r="K624" t="str">
            <v>深圳市注成科技股份有限公司</v>
          </cell>
          <cell r="L624">
            <v>0</v>
          </cell>
          <cell r="M624">
            <v>0</v>
          </cell>
        </row>
        <row r="624">
          <cell r="O624">
            <v>0</v>
          </cell>
          <cell r="P624">
            <v>0</v>
          </cell>
        </row>
        <row r="624">
          <cell r="R624">
            <v>0</v>
          </cell>
          <cell r="S624">
            <v>0</v>
          </cell>
        </row>
        <row r="624">
          <cell r="U624">
            <v>0</v>
          </cell>
          <cell r="V624">
            <v>0</v>
          </cell>
        </row>
        <row r="624">
          <cell r="X624">
            <v>0</v>
          </cell>
          <cell r="Y624">
            <v>0</v>
          </cell>
        </row>
        <row r="624">
          <cell r="AA624">
            <v>0</v>
          </cell>
          <cell r="AB624">
            <v>0</v>
          </cell>
        </row>
        <row r="624">
          <cell r="AD624">
            <v>0</v>
          </cell>
          <cell r="AE624">
            <v>0</v>
          </cell>
        </row>
        <row r="625">
          <cell r="A625" t="str">
            <v>zxzj20191112000060</v>
          </cell>
          <cell r="B625" t="str">
            <v>深圳市标准技术研究院</v>
          </cell>
          <cell r="C625" t="str">
            <v>全国主要产品分类 产品类别核心元数据 第11部分：磁卡与集成电路卡</v>
          </cell>
          <cell r="D625" t="str">
            <v>GB/T 36600.11-2018</v>
          </cell>
          <cell r="E625" t="str">
            <v>是</v>
          </cell>
          <cell r="F625">
            <v>13</v>
          </cell>
          <cell r="G625">
            <v>1</v>
          </cell>
          <cell r="H625" t="str">
            <v>有</v>
          </cell>
          <cell r="I625">
            <v>1</v>
          </cell>
          <cell r="J625">
            <v>90</v>
          </cell>
          <cell r="K625" t="str">
            <v>深圳市标准技术研究院</v>
          </cell>
          <cell r="L625">
            <v>4</v>
          </cell>
          <cell r="M625">
            <v>10</v>
          </cell>
          <cell r="N625" t="str">
            <v>深圳市计量质量检测研究院</v>
          </cell>
          <cell r="O625">
            <v>5</v>
          </cell>
          <cell r="P625">
            <v>0</v>
          </cell>
          <cell r="Q625" t="str">
            <v>深圳市海恒智能技术有限公司</v>
          </cell>
          <cell r="R625">
            <v>6</v>
          </cell>
          <cell r="S625">
            <v>0</v>
          </cell>
          <cell r="T625" t="str">
            <v>深圳市远望谷信息技术股份有限公司</v>
          </cell>
          <cell r="U625">
            <v>8</v>
          </cell>
          <cell r="V625">
            <v>0</v>
          </cell>
          <cell r="W625" t="str">
            <v>深圳融合高科信息技术有限公司</v>
          </cell>
          <cell r="X625">
            <v>0</v>
          </cell>
          <cell r="Y625">
            <v>0</v>
          </cell>
        </row>
        <row r="625">
          <cell r="AA625">
            <v>0</v>
          </cell>
          <cell r="AB625">
            <v>0</v>
          </cell>
        </row>
        <row r="625">
          <cell r="AD625">
            <v>0</v>
          </cell>
          <cell r="AE625">
            <v>0</v>
          </cell>
        </row>
        <row r="626">
          <cell r="A626" t="str">
            <v>zxzj20191117000038</v>
          </cell>
          <cell r="B626" t="str">
            <v>深圳市科陆电子科技股份有限公司</v>
          </cell>
          <cell r="C626" t="str">
            <v>电测量数据交换 DLMSCOSEM 组件 第62部分：COSEM接口类</v>
          </cell>
          <cell r="D626" t="str">
            <v>GBT 17215.662-2018</v>
          </cell>
          <cell r="E626" t="str">
            <v>是</v>
          </cell>
          <cell r="F626">
            <v>12</v>
          </cell>
          <cell r="G626">
            <v>5</v>
          </cell>
          <cell r="H626" t="str">
            <v>有</v>
          </cell>
          <cell r="I626">
            <v>5</v>
          </cell>
          <cell r="J626">
            <v>56.25</v>
          </cell>
          <cell r="K626" t="str">
            <v>深圳市科陆电子科技股份有限公司</v>
          </cell>
          <cell r="L626">
            <v>7</v>
          </cell>
          <cell r="M626">
            <v>43.75</v>
          </cell>
          <cell r="N626" t="str">
            <v>深圳市航天泰瑞捷电子有限公司</v>
          </cell>
          <cell r="O626">
            <v>0</v>
          </cell>
          <cell r="P626">
            <v>0</v>
          </cell>
        </row>
        <row r="626">
          <cell r="R626">
            <v>0</v>
          </cell>
          <cell r="S626">
            <v>0</v>
          </cell>
        </row>
        <row r="626">
          <cell r="U626">
            <v>0</v>
          </cell>
          <cell r="V626">
            <v>0</v>
          </cell>
        </row>
        <row r="626">
          <cell r="X626">
            <v>0</v>
          </cell>
          <cell r="Y626">
            <v>0</v>
          </cell>
        </row>
        <row r="626">
          <cell r="AA626">
            <v>0</v>
          </cell>
          <cell r="AB626">
            <v>0</v>
          </cell>
        </row>
        <row r="626">
          <cell r="AD626">
            <v>0</v>
          </cell>
          <cell r="AE626">
            <v>0</v>
          </cell>
        </row>
        <row r="627">
          <cell r="A627" t="str">
            <v>zxzj20191112000059</v>
          </cell>
          <cell r="B627" t="str">
            <v>深圳市检验检疫科学研究院</v>
          </cell>
          <cell r="C627" t="str">
            <v>城市辐射防控 γ射线成像探测系统技术规范</v>
          </cell>
          <cell r="D627" t="str">
            <v>DB4403/T 22-2019</v>
          </cell>
          <cell r="E627" t="str">
            <v>否</v>
          </cell>
          <cell r="F627">
            <v>0</v>
          </cell>
          <cell r="G627">
            <v>1</v>
          </cell>
          <cell r="H627" t="str">
            <v>有</v>
          </cell>
          <cell r="I627">
            <v>1</v>
          </cell>
          <cell r="J627">
            <v>100</v>
          </cell>
          <cell r="K627" t="str">
            <v>深圳市检验检疫科学研究院</v>
          </cell>
          <cell r="L627">
            <v>4</v>
          </cell>
          <cell r="M627">
            <v>0</v>
          </cell>
          <cell r="N627" t="str">
            <v>深圳市生态环境局</v>
          </cell>
          <cell r="O627">
            <v>0</v>
          </cell>
          <cell r="P627">
            <v>0</v>
          </cell>
        </row>
        <row r="627">
          <cell r="R627">
            <v>0</v>
          </cell>
          <cell r="S627">
            <v>0</v>
          </cell>
        </row>
        <row r="627">
          <cell r="U627">
            <v>0</v>
          </cell>
          <cell r="V627">
            <v>0</v>
          </cell>
        </row>
        <row r="627">
          <cell r="X627">
            <v>0</v>
          </cell>
          <cell r="Y627">
            <v>0</v>
          </cell>
        </row>
        <row r="627">
          <cell r="AA627">
            <v>0</v>
          </cell>
          <cell r="AB627">
            <v>0</v>
          </cell>
        </row>
        <row r="627">
          <cell r="AD627">
            <v>0</v>
          </cell>
          <cell r="AE627">
            <v>0</v>
          </cell>
        </row>
        <row r="628">
          <cell r="A628" t="str">
            <v>zxzj20191113000033</v>
          </cell>
          <cell r="B628" t="str">
            <v>深圳光华伟业股份有限公司</v>
          </cell>
          <cell r="C628" t="str">
            <v>聚己内酯（PCL)</v>
          </cell>
          <cell r="D628" t="str">
            <v>GB/T 37642-2019</v>
          </cell>
          <cell r="E628" t="str">
            <v>否</v>
          </cell>
          <cell r="F628">
            <v>0</v>
          </cell>
          <cell r="G628">
            <v>1</v>
          </cell>
          <cell r="H628" t="str">
            <v>有</v>
          </cell>
          <cell r="I628">
            <v>1</v>
          </cell>
          <cell r="J628">
            <v>100</v>
          </cell>
          <cell r="K628" t="str">
            <v>深圳光华伟业股份有限公司</v>
          </cell>
          <cell r="L628">
            <v>3</v>
          </cell>
          <cell r="M628">
            <v>0</v>
          </cell>
          <cell r="N628" t="str">
            <v>中科三维成型技术（深圳）有限公司</v>
          </cell>
          <cell r="O628">
            <v>0</v>
          </cell>
          <cell r="P628">
            <v>0</v>
          </cell>
        </row>
        <row r="628">
          <cell r="R628">
            <v>0</v>
          </cell>
          <cell r="S628">
            <v>0</v>
          </cell>
        </row>
        <row r="628">
          <cell r="U628">
            <v>0</v>
          </cell>
          <cell r="V628">
            <v>0</v>
          </cell>
        </row>
        <row r="628">
          <cell r="X628">
            <v>0</v>
          </cell>
          <cell r="Y628">
            <v>0</v>
          </cell>
        </row>
        <row r="628">
          <cell r="AA628">
            <v>0</v>
          </cell>
          <cell r="AB628">
            <v>0</v>
          </cell>
        </row>
        <row r="628">
          <cell r="AD628">
            <v>0</v>
          </cell>
          <cell r="AE628">
            <v>0</v>
          </cell>
        </row>
        <row r="629">
          <cell r="A629" t="str">
            <v>zxzj20191115000350</v>
          </cell>
          <cell r="B629" t="str">
            <v>中华商务联合印刷（广东）有限公司</v>
          </cell>
          <cell r="C629" t="str">
            <v>热固型轮转胶印过程控制要求及检测方法</v>
          </cell>
          <cell r="D629" t="str">
            <v>GB/T 33713-2017</v>
          </cell>
          <cell r="E629" t="str">
            <v>否</v>
          </cell>
          <cell r="F629">
            <v>0</v>
          </cell>
          <cell r="G629">
            <v>1</v>
          </cell>
          <cell r="H629" t="str">
            <v>有</v>
          </cell>
          <cell r="I629">
            <v>1</v>
          </cell>
          <cell r="J629">
            <v>100</v>
          </cell>
          <cell r="K629" t="str">
            <v>中华商务联合印刷（广东）有限公司</v>
          </cell>
          <cell r="L629">
            <v>2</v>
          </cell>
          <cell r="M629">
            <v>0</v>
          </cell>
          <cell r="N629" t="str">
            <v>深圳技术职业学院</v>
          </cell>
          <cell r="O629">
            <v>0</v>
          </cell>
          <cell r="P629">
            <v>0</v>
          </cell>
        </row>
        <row r="629">
          <cell r="R629">
            <v>0</v>
          </cell>
          <cell r="S629">
            <v>0</v>
          </cell>
        </row>
        <row r="629">
          <cell r="U629">
            <v>0</v>
          </cell>
          <cell r="V629">
            <v>0</v>
          </cell>
        </row>
        <row r="629">
          <cell r="X629">
            <v>0</v>
          </cell>
          <cell r="Y629">
            <v>0</v>
          </cell>
        </row>
        <row r="629">
          <cell r="AA629">
            <v>0</v>
          </cell>
          <cell r="AB629">
            <v>0</v>
          </cell>
        </row>
        <row r="629">
          <cell r="AD629">
            <v>0</v>
          </cell>
          <cell r="AE629">
            <v>0</v>
          </cell>
        </row>
        <row r="630">
          <cell r="A630" t="str">
            <v>zxzj20191114000157</v>
          </cell>
          <cell r="B630" t="str">
            <v>深圳华大生命科学研究院</v>
          </cell>
          <cell r="C630" t="str">
            <v>短串联重复序列基因分型法鉴定人源细胞系技术规范</v>
          </cell>
          <cell r="D630" t="str">
            <v>SZDB/Z 238-2017</v>
          </cell>
          <cell r="E630" t="str">
            <v>否</v>
          </cell>
          <cell r="F630">
            <v>0</v>
          </cell>
          <cell r="G630">
            <v>1</v>
          </cell>
          <cell r="H630" t="str">
            <v>无</v>
          </cell>
          <cell r="I630">
            <v>1</v>
          </cell>
          <cell r="J630">
            <v>100</v>
          </cell>
          <cell r="K630" t="str">
            <v>深圳华大生命科学研究院</v>
          </cell>
          <cell r="L630">
            <v>0</v>
          </cell>
          <cell r="M630">
            <v>0</v>
          </cell>
        </row>
        <row r="630">
          <cell r="O630">
            <v>0</v>
          </cell>
          <cell r="P630">
            <v>0</v>
          </cell>
        </row>
        <row r="630">
          <cell r="R630">
            <v>0</v>
          </cell>
          <cell r="S630">
            <v>0</v>
          </cell>
        </row>
        <row r="630">
          <cell r="U630">
            <v>0</v>
          </cell>
          <cell r="V630">
            <v>0</v>
          </cell>
        </row>
        <row r="630">
          <cell r="X630">
            <v>0</v>
          </cell>
          <cell r="Y630">
            <v>0</v>
          </cell>
        </row>
        <row r="630">
          <cell r="AA630">
            <v>0</v>
          </cell>
          <cell r="AB630">
            <v>0</v>
          </cell>
        </row>
        <row r="630">
          <cell r="AD630">
            <v>0</v>
          </cell>
          <cell r="AE630">
            <v>0</v>
          </cell>
        </row>
        <row r="631">
          <cell r="A631" t="str">
            <v>zxzj20191114000200</v>
          </cell>
          <cell r="B631" t="str">
            <v>中广核工程有限公司</v>
          </cell>
          <cell r="C631" t="str">
            <v>压水堆核电厂建安阶段清洁度管理规定</v>
          </cell>
          <cell r="D631" t="str">
            <v>NB/T 20458-2017</v>
          </cell>
          <cell r="E631" t="str">
            <v>否</v>
          </cell>
          <cell r="F631">
            <v>0</v>
          </cell>
          <cell r="G631">
            <v>1</v>
          </cell>
          <cell r="H631" t="str">
            <v>无</v>
          </cell>
          <cell r="I631">
            <v>1</v>
          </cell>
          <cell r="J631">
            <v>100</v>
          </cell>
          <cell r="K631" t="str">
            <v>中广核工程有限公司</v>
          </cell>
          <cell r="L631">
            <v>0</v>
          </cell>
          <cell r="M631">
            <v>0</v>
          </cell>
        </row>
        <row r="631">
          <cell r="O631">
            <v>0</v>
          </cell>
          <cell r="P631">
            <v>0</v>
          </cell>
        </row>
        <row r="631">
          <cell r="R631">
            <v>0</v>
          </cell>
          <cell r="S631">
            <v>0</v>
          </cell>
        </row>
        <row r="631">
          <cell r="U631">
            <v>0</v>
          </cell>
          <cell r="V631">
            <v>0</v>
          </cell>
        </row>
        <row r="631">
          <cell r="X631">
            <v>0</v>
          </cell>
          <cell r="Y631">
            <v>0</v>
          </cell>
        </row>
        <row r="631">
          <cell r="AA631">
            <v>0</v>
          </cell>
          <cell r="AB631">
            <v>0</v>
          </cell>
        </row>
        <row r="631">
          <cell r="AD631">
            <v>0</v>
          </cell>
          <cell r="AE631">
            <v>0</v>
          </cell>
        </row>
        <row r="632">
          <cell r="A632" t="str">
            <v>zxzj20191114000033</v>
          </cell>
          <cell r="B632" t="str">
            <v>华测检测认证集团股份有限公司</v>
          </cell>
          <cell r="C632" t="str">
            <v>一氧化碳</v>
          </cell>
          <cell r="D632" t="str">
            <v>GB/T 35995-2018</v>
          </cell>
          <cell r="E632" t="str">
            <v>否</v>
          </cell>
          <cell r="F632">
            <v>0</v>
          </cell>
          <cell r="G632">
            <v>8</v>
          </cell>
          <cell r="H632" t="str">
            <v>无</v>
          </cell>
          <cell r="I632">
            <v>8</v>
          </cell>
          <cell r="J632">
            <v>100</v>
          </cell>
          <cell r="K632" t="str">
            <v>华测检测认证集团股份有限公司</v>
          </cell>
          <cell r="L632">
            <v>0</v>
          </cell>
          <cell r="M632">
            <v>0</v>
          </cell>
        </row>
        <row r="632">
          <cell r="O632">
            <v>0</v>
          </cell>
          <cell r="P632">
            <v>0</v>
          </cell>
        </row>
        <row r="632">
          <cell r="R632">
            <v>0</v>
          </cell>
          <cell r="S632">
            <v>0</v>
          </cell>
        </row>
        <row r="632">
          <cell r="U632">
            <v>0</v>
          </cell>
          <cell r="V632">
            <v>0</v>
          </cell>
        </row>
        <row r="632">
          <cell r="X632">
            <v>0</v>
          </cell>
          <cell r="Y632">
            <v>0</v>
          </cell>
        </row>
        <row r="632">
          <cell r="AA632">
            <v>0</v>
          </cell>
          <cell r="AB632">
            <v>0</v>
          </cell>
        </row>
        <row r="632">
          <cell r="AD632">
            <v>0</v>
          </cell>
          <cell r="AE632">
            <v>0</v>
          </cell>
        </row>
        <row r="633">
          <cell r="A633" t="str">
            <v>zxzj20191114000091</v>
          </cell>
          <cell r="B633" t="str">
            <v>深圳市腾讯计算机系统有限公司</v>
          </cell>
          <cell r="C633" t="str">
            <v>5G核心网支持增强超可靠低迟延通信的研究报告</v>
          </cell>
          <cell r="D633" t="str">
            <v>TR 23.725</v>
          </cell>
          <cell r="E633" t="str">
            <v>否</v>
          </cell>
          <cell r="F633">
            <v>0</v>
          </cell>
          <cell r="G633">
            <v>4</v>
          </cell>
          <cell r="H633" t="str">
            <v>有</v>
          </cell>
          <cell r="I633">
            <v>1</v>
          </cell>
          <cell r="J633">
            <v>0</v>
          </cell>
          <cell r="K633" t="str">
            <v>华为技术有限公司</v>
          </cell>
          <cell r="L633">
            <v>2</v>
          </cell>
          <cell r="M633">
            <v>100</v>
          </cell>
          <cell r="N633" t="str">
            <v>深圳市腾讯计算机系统有限公司</v>
          </cell>
          <cell r="O633">
            <v>3</v>
          </cell>
          <cell r="P633">
            <v>0</v>
          </cell>
          <cell r="Q633" t="str">
            <v>中兴通讯股份有限公司</v>
          </cell>
          <cell r="R633">
            <v>0</v>
          </cell>
          <cell r="S633">
            <v>0</v>
          </cell>
        </row>
        <row r="633">
          <cell r="U633">
            <v>0</v>
          </cell>
          <cell r="V633">
            <v>0</v>
          </cell>
        </row>
        <row r="633">
          <cell r="X633">
            <v>0</v>
          </cell>
          <cell r="Y633">
            <v>0</v>
          </cell>
        </row>
        <row r="633">
          <cell r="AA633">
            <v>0</v>
          </cell>
          <cell r="AB633">
            <v>0</v>
          </cell>
        </row>
        <row r="633">
          <cell r="AD633">
            <v>0</v>
          </cell>
          <cell r="AE633">
            <v>0</v>
          </cell>
        </row>
        <row r="634">
          <cell r="A634" t="str">
            <v>zxzj20191115000168</v>
          </cell>
          <cell r="B634" t="str">
            <v>深圳市标准技术研究院</v>
          </cell>
          <cell r="C634" t="str">
            <v>物联网标识体系 Ecode在射频标签中的存储</v>
          </cell>
          <cell r="D634" t="str">
            <v>GB/T 35421-2017</v>
          </cell>
          <cell r="E634" t="str">
            <v>否</v>
          </cell>
          <cell r="F634">
            <v>0</v>
          </cell>
          <cell r="G634">
            <v>3</v>
          </cell>
          <cell r="H634" t="str">
            <v>有</v>
          </cell>
          <cell r="I634">
            <v>3</v>
          </cell>
          <cell r="J634">
            <v>60</v>
          </cell>
          <cell r="K634" t="str">
            <v>深圳市标准技术研究院</v>
          </cell>
          <cell r="L634">
            <v>4</v>
          </cell>
          <cell r="M634">
            <v>40</v>
          </cell>
          <cell r="N634" t="str">
            <v>深圳市远望谷信息技术股份有限公司</v>
          </cell>
          <cell r="O634">
            <v>0</v>
          </cell>
          <cell r="P634">
            <v>0</v>
          </cell>
        </row>
        <row r="634">
          <cell r="R634">
            <v>0</v>
          </cell>
          <cell r="S634">
            <v>0</v>
          </cell>
        </row>
        <row r="634">
          <cell r="U634">
            <v>0</v>
          </cell>
          <cell r="V634">
            <v>0</v>
          </cell>
        </row>
        <row r="634">
          <cell r="X634">
            <v>0</v>
          </cell>
          <cell r="Y634">
            <v>0</v>
          </cell>
        </row>
        <row r="634">
          <cell r="AA634">
            <v>0</v>
          </cell>
          <cell r="AB634">
            <v>0</v>
          </cell>
        </row>
        <row r="634">
          <cell r="AD634">
            <v>0</v>
          </cell>
          <cell r="AE634">
            <v>0</v>
          </cell>
        </row>
        <row r="635">
          <cell r="A635" t="str">
            <v>zxzj20191115000198</v>
          </cell>
          <cell r="B635" t="str">
            <v>深圳市恒绿低碳发展促进中心</v>
          </cell>
          <cell r="C635" t="str">
            <v>低碳企业评价指南</v>
          </cell>
          <cell r="D635" t="str">
            <v>SZDB/Z 309-2018</v>
          </cell>
          <cell r="E635" t="str">
            <v>否</v>
          </cell>
          <cell r="F635">
            <v>0</v>
          </cell>
          <cell r="G635">
            <v>2</v>
          </cell>
          <cell r="H635" t="str">
            <v>有</v>
          </cell>
          <cell r="I635">
            <v>1</v>
          </cell>
          <cell r="J635">
            <v>0</v>
          </cell>
          <cell r="K635" t="str">
            <v>深圳市光明新区管理委员会</v>
          </cell>
          <cell r="L635">
            <v>2</v>
          </cell>
          <cell r="M635">
            <v>100</v>
          </cell>
          <cell r="N635" t="str">
            <v>深圳市恒绿低碳发展促进中心</v>
          </cell>
          <cell r="O635">
            <v>3</v>
          </cell>
          <cell r="P635">
            <v>0</v>
          </cell>
          <cell r="Q635" t="str">
            <v>深圳市标准技术研究院</v>
          </cell>
          <cell r="R635">
            <v>0</v>
          </cell>
          <cell r="S635">
            <v>0</v>
          </cell>
        </row>
        <row r="635">
          <cell r="U635">
            <v>0</v>
          </cell>
          <cell r="V635">
            <v>0</v>
          </cell>
        </row>
        <row r="635">
          <cell r="X635">
            <v>0</v>
          </cell>
          <cell r="Y635">
            <v>0</v>
          </cell>
        </row>
        <row r="635">
          <cell r="AA635">
            <v>0</v>
          </cell>
          <cell r="AB635">
            <v>0</v>
          </cell>
        </row>
        <row r="635">
          <cell r="AD635">
            <v>0</v>
          </cell>
          <cell r="AE635">
            <v>0</v>
          </cell>
        </row>
        <row r="636">
          <cell r="A636" t="str">
            <v>zxzj20191116000054</v>
          </cell>
          <cell r="B636" t="str">
            <v>深圳市飞亚达精密科技有限公司</v>
          </cell>
          <cell r="C636" t="str">
            <v>手表外观件佩戴环境试验方法 第2部分：化妆品试验</v>
          </cell>
          <cell r="D636" t="str">
            <v>QB/T 5175.2-2017</v>
          </cell>
          <cell r="E636" t="str">
            <v>是</v>
          </cell>
          <cell r="F636">
            <v>4</v>
          </cell>
          <cell r="G636">
            <v>1</v>
          </cell>
          <cell r="H636" t="str">
            <v>有</v>
          </cell>
          <cell r="I636">
            <v>1</v>
          </cell>
          <cell r="J636">
            <v>49</v>
          </cell>
          <cell r="K636" t="str">
            <v>深圳市飞亚达精密科技有限公司</v>
          </cell>
          <cell r="L636">
            <v>2</v>
          </cell>
          <cell r="M636">
            <v>39</v>
          </cell>
          <cell r="N636" t="str">
            <v>深圳市泰坦时钟表科技有限公司</v>
          </cell>
          <cell r="O636">
            <v>5</v>
          </cell>
          <cell r="P636">
            <v>12</v>
          </cell>
          <cell r="Q636" t="str">
            <v>深圳市雷诺表业有限公司</v>
          </cell>
          <cell r="R636">
            <v>0</v>
          </cell>
          <cell r="S636">
            <v>0</v>
          </cell>
        </row>
        <row r="636">
          <cell r="U636">
            <v>0</v>
          </cell>
          <cell r="V636">
            <v>0</v>
          </cell>
        </row>
        <row r="636">
          <cell r="X636">
            <v>0</v>
          </cell>
          <cell r="Y636">
            <v>0</v>
          </cell>
        </row>
        <row r="636">
          <cell r="AA636">
            <v>0</v>
          </cell>
          <cell r="AB636">
            <v>0</v>
          </cell>
        </row>
        <row r="636">
          <cell r="AD636">
            <v>0</v>
          </cell>
          <cell r="AE636">
            <v>0</v>
          </cell>
        </row>
        <row r="637">
          <cell r="A637" t="str">
            <v>zxzj20191115000007</v>
          </cell>
          <cell r="B637" t="str">
            <v>深圳市标准技术研究院</v>
          </cell>
          <cell r="C637" t="str">
            <v>政府采购项目合同履约抽检及评价规范</v>
          </cell>
          <cell r="D637" t="str">
            <v>SZDB/Z 319-2018</v>
          </cell>
          <cell r="E637" t="str">
            <v>否</v>
          </cell>
          <cell r="F637">
            <v>0</v>
          </cell>
          <cell r="G637">
            <v>2</v>
          </cell>
          <cell r="H637" t="str">
            <v>有</v>
          </cell>
          <cell r="I637">
            <v>1</v>
          </cell>
          <cell r="J637">
            <v>0</v>
          </cell>
          <cell r="K637" t="str">
            <v>深圳市政府采购中心</v>
          </cell>
          <cell r="L637">
            <v>2</v>
          </cell>
          <cell r="M637">
            <v>57.14</v>
          </cell>
          <cell r="N637" t="str">
            <v>深圳市标准技术研究院</v>
          </cell>
          <cell r="O637">
            <v>3</v>
          </cell>
          <cell r="P637">
            <v>42.86</v>
          </cell>
          <cell r="Q637" t="str">
            <v>深圳市计量质量检测研究院</v>
          </cell>
          <cell r="R637">
            <v>0</v>
          </cell>
          <cell r="S637">
            <v>0</v>
          </cell>
        </row>
        <row r="637">
          <cell r="U637">
            <v>0</v>
          </cell>
          <cell r="V637">
            <v>0</v>
          </cell>
        </row>
        <row r="637">
          <cell r="X637">
            <v>0</v>
          </cell>
          <cell r="Y637">
            <v>0</v>
          </cell>
        </row>
        <row r="637">
          <cell r="AA637">
            <v>0</v>
          </cell>
          <cell r="AB637">
            <v>0</v>
          </cell>
        </row>
        <row r="637">
          <cell r="AD637">
            <v>0</v>
          </cell>
          <cell r="AE637">
            <v>0</v>
          </cell>
        </row>
        <row r="638">
          <cell r="A638" t="str">
            <v>zxzj20191115000207</v>
          </cell>
          <cell r="B638" t="str">
            <v>深圳市分析测试协会</v>
          </cell>
          <cell r="C638" t="str">
            <v>生活饮用水消毒副产物氯乙酸的测定 高效液相色谱-串联质谱法</v>
          </cell>
          <cell r="D638" t="str">
            <v>SZTT/SATA 0007-2018</v>
          </cell>
          <cell r="E638" t="str">
            <v>否</v>
          </cell>
          <cell r="F638">
            <v>0</v>
          </cell>
          <cell r="G638">
            <v>1</v>
          </cell>
          <cell r="H638" t="str">
            <v>无</v>
          </cell>
          <cell r="I638">
            <v>1</v>
          </cell>
          <cell r="J638">
            <v>100</v>
          </cell>
          <cell r="K638" t="str">
            <v>深圳市分析测试协会</v>
          </cell>
          <cell r="L638">
            <v>0</v>
          </cell>
          <cell r="M638">
            <v>0</v>
          </cell>
        </row>
        <row r="638">
          <cell r="O638">
            <v>0</v>
          </cell>
          <cell r="P638">
            <v>0</v>
          </cell>
        </row>
        <row r="638">
          <cell r="R638">
            <v>0</v>
          </cell>
          <cell r="S638">
            <v>0</v>
          </cell>
        </row>
        <row r="638">
          <cell r="U638">
            <v>0</v>
          </cell>
          <cell r="V638">
            <v>0</v>
          </cell>
        </row>
        <row r="638">
          <cell r="X638">
            <v>0</v>
          </cell>
          <cell r="Y638">
            <v>0</v>
          </cell>
        </row>
        <row r="638">
          <cell r="AA638">
            <v>0</v>
          </cell>
          <cell r="AB638">
            <v>0</v>
          </cell>
        </row>
        <row r="638">
          <cell r="AD638">
            <v>0</v>
          </cell>
          <cell r="AE638">
            <v>0</v>
          </cell>
        </row>
        <row r="639">
          <cell r="A639" t="str">
            <v>zxzj20191113000192</v>
          </cell>
          <cell r="B639" t="str">
            <v>清华大学深圳国际研究生院</v>
          </cell>
          <cell r="C639" t="str">
            <v>跨境电子商务综合试验区单一窗口服务 第6部分：检验检疫统计分析</v>
          </cell>
          <cell r="D639" t="str">
            <v>SZDB/Z 304.6-2018</v>
          </cell>
          <cell r="E639" t="str">
            <v>是</v>
          </cell>
          <cell r="F639">
            <v>7</v>
          </cell>
          <cell r="G639">
            <v>2</v>
          </cell>
          <cell r="H639" t="str">
            <v>无</v>
          </cell>
          <cell r="I639">
            <v>2</v>
          </cell>
          <cell r="J639">
            <v>100</v>
          </cell>
          <cell r="K639" t="str">
            <v>清华大学深圳国际研究生院</v>
          </cell>
          <cell r="L639">
            <v>0</v>
          </cell>
          <cell r="M639">
            <v>0</v>
          </cell>
        </row>
        <row r="639">
          <cell r="O639">
            <v>0</v>
          </cell>
          <cell r="P639">
            <v>0</v>
          </cell>
        </row>
        <row r="639">
          <cell r="R639">
            <v>0</v>
          </cell>
          <cell r="S639">
            <v>0</v>
          </cell>
        </row>
        <row r="639">
          <cell r="U639">
            <v>0</v>
          </cell>
          <cell r="V639">
            <v>0</v>
          </cell>
        </row>
        <row r="639">
          <cell r="X639">
            <v>0</v>
          </cell>
          <cell r="Y639">
            <v>0</v>
          </cell>
        </row>
        <row r="639">
          <cell r="AA639">
            <v>0</v>
          </cell>
          <cell r="AB639">
            <v>0</v>
          </cell>
        </row>
        <row r="639">
          <cell r="AD639">
            <v>0</v>
          </cell>
          <cell r="AE639">
            <v>0</v>
          </cell>
        </row>
        <row r="640">
          <cell r="A640" t="str">
            <v>zxzj20191115000010</v>
          </cell>
          <cell r="B640" t="str">
            <v>中广核工程有限公司</v>
          </cell>
          <cell r="C640" t="str">
            <v>核电厂限流孔板设置要求</v>
          </cell>
          <cell r="D640" t="str">
            <v>NB/T 20424-2017</v>
          </cell>
          <cell r="E640" t="str">
            <v>否</v>
          </cell>
          <cell r="F640">
            <v>0</v>
          </cell>
          <cell r="G640">
            <v>2</v>
          </cell>
          <cell r="H640" t="str">
            <v>无</v>
          </cell>
          <cell r="I640">
            <v>2</v>
          </cell>
          <cell r="J640">
            <v>100</v>
          </cell>
          <cell r="K640" t="str">
            <v>中广核工程有限公司</v>
          </cell>
          <cell r="L640">
            <v>0</v>
          </cell>
          <cell r="M640">
            <v>0</v>
          </cell>
        </row>
        <row r="640">
          <cell r="O640">
            <v>0</v>
          </cell>
          <cell r="P640">
            <v>0</v>
          </cell>
        </row>
        <row r="640">
          <cell r="R640">
            <v>0</v>
          </cell>
          <cell r="S640">
            <v>0</v>
          </cell>
        </row>
        <row r="640">
          <cell r="U640">
            <v>0</v>
          </cell>
          <cell r="V640">
            <v>0</v>
          </cell>
        </row>
        <row r="640">
          <cell r="X640">
            <v>0</v>
          </cell>
          <cell r="Y640">
            <v>0</v>
          </cell>
        </row>
        <row r="640">
          <cell r="AA640">
            <v>0</v>
          </cell>
          <cell r="AB640">
            <v>0</v>
          </cell>
        </row>
        <row r="640">
          <cell r="AD640">
            <v>0</v>
          </cell>
          <cell r="AE640">
            <v>0</v>
          </cell>
        </row>
        <row r="641">
          <cell r="A641" t="str">
            <v>zxzj20191115000025</v>
          </cell>
          <cell r="B641" t="str">
            <v>深圳市计量质量检测研究院</v>
          </cell>
          <cell r="C641" t="str">
            <v>电动汽车车载锂离子动力电池系统检测方法</v>
          </cell>
          <cell r="D641" t="str">
            <v>DB4403/T 20-2019</v>
          </cell>
          <cell r="E641" t="str">
            <v>否</v>
          </cell>
          <cell r="F641">
            <v>0</v>
          </cell>
          <cell r="G641">
            <v>1</v>
          </cell>
          <cell r="H641" t="str">
            <v>无</v>
          </cell>
          <cell r="I641">
            <v>1</v>
          </cell>
          <cell r="J641">
            <v>100</v>
          </cell>
          <cell r="K641" t="str">
            <v>深圳市计量质量检测研究院</v>
          </cell>
          <cell r="L641">
            <v>0</v>
          </cell>
          <cell r="M641">
            <v>0</v>
          </cell>
        </row>
        <row r="641">
          <cell r="O641">
            <v>0</v>
          </cell>
          <cell r="P641">
            <v>0</v>
          </cell>
        </row>
        <row r="641">
          <cell r="R641">
            <v>0</v>
          </cell>
          <cell r="S641">
            <v>0</v>
          </cell>
        </row>
        <row r="641">
          <cell r="U641">
            <v>0</v>
          </cell>
          <cell r="V641">
            <v>0</v>
          </cell>
        </row>
        <row r="641">
          <cell r="X641">
            <v>0</v>
          </cell>
          <cell r="Y641">
            <v>0</v>
          </cell>
        </row>
        <row r="641">
          <cell r="AA641">
            <v>0</v>
          </cell>
          <cell r="AB641">
            <v>0</v>
          </cell>
        </row>
        <row r="641">
          <cell r="AD641">
            <v>0</v>
          </cell>
          <cell r="AE641">
            <v>0</v>
          </cell>
        </row>
        <row r="642">
          <cell r="A642" t="str">
            <v>zxzj20191113000160</v>
          </cell>
          <cell r="B642" t="str">
            <v>中广核工程有限公司</v>
          </cell>
          <cell r="C642" t="str">
            <v>核电厂常规岛和BOP涂装技术规范</v>
          </cell>
          <cell r="D642" t="str">
            <v>NB/T 25072-2017</v>
          </cell>
          <cell r="E642" t="str">
            <v>否</v>
          </cell>
          <cell r="F642">
            <v>0</v>
          </cell>
          <cell r="G642">
            <v>3</v>
          </cell>
          <cell r="H642" t="str">
            <v>无</v>
          </cell>
          <cell r="I642">
            <v>3</v>
          </cell>
          <cell r="J642">
            <v>100</v>
          </cell>
          <cell r="K642" t="str">
            <v>中广核工程有限公司</v>
          </cell>
          <cell r="L642">
            <v>0</v>
          </cell>
          <cell r="M642">
            <v>0</v>
          </cell>
        </row>
        <row r="642">
          <cell r="O642">
            <v>0</v>
          </cell>
          <cell r="P642">
            <v>0</v>
          </cell>
        </row>
        <row r="642">
          <cell r="R642">
            <v>0</v>
          </cell>
          <cell r="S642">
            <v>0</v>
          </cell>
        </row>
        <row r="642">
          <cell r="U642">
            <v>0</v>
          </cell>
          <cell r="V642">
            <v>0</v>
          </cell>
        </row>
        <row r="642">
          <cell r="X642">
            <v>0</v>
          </cell>
          <cell r="Y642">
            <v>0</v>
          </cell>
        </row>
        <row r="642">
          <cell r="AA642">
            <v>0</v>
          </cell>
          <cell r="AB642">
            <v>0</v>
          </cell>
        </row>
        <row r="642">
          <cell r="AD642">
            <v>0</v>
          </cell>
          <cell r="AE642">
            <v>0</v>
          </cell>
        </row>
        <row r="643">
          <cell r="A643" t="str">
            <v>zxzj20191113000064</v>
          </cell>
          <cell r="B643" t="str">
            <v>深圳市中安测标准技术有限公司</v>
          </cell>
          <cell r="C643" t="str">
            <v>大中型商场、超市安全防范规范</v>
          </cell>
          <cell r="D643" t="str">
            <v>SZDB/Z 317-2018</v>
          </cell>
          <cell r="E643" t="str">
            <v>否</v>
          </cell>
          <cell r="F643">
            <v>0</v>
          </cell>
          <cell r="G643">
            <v>1</v>
          </cell>
          <cell r="H643" t="str">
            <v>有</v>
          </cell>
          <cell r="I643">
            <v>1</v>
          </cell>
          <cell r="J643">
            <v>100</v>
          </cell>
          <cell r="K643" t="str">
            <v>深圳市中安测标准技术有限公司</v>
          </cell>
          <cell r="L643">
            <v>3</v>
          </cell>
          <cell r="M643">
            <v>0</v>
          </cell>
          <cell r="N643" t="str">
            <v>深圳市博思高科技有限公司</v>
          </cell>
          <cell r="O643">
            <v>0</v>
          </cell>
          <cell r="P643">
            <v>0</v>
          </cell>
        </row>
        <row r="643">
          <cell r="R643">
            <v>0</v>
          </cell>
          <cell r="S643">
            <v>0</v>
          </cell>
        </row>
        <row r="643">
          <cell r="U643">
            <v>0</v>
          </cell>
          <cell r="V643">
            <v>0</v>
          </cell>
        </row>
        <row r="643">
          <cell r="X643">
            <v>0</v>
          </cell>
          <cell r="Y643">
            <v>0</v>
          </cell>
        </row>
        <row r="643">
          <cell r="AA643">
            <v>0</v>
          </cell>
          <cell r="AB643">
            <v>0</v>
          </cell>
        </row>
        <row r="643">
          <cell r="AD643">
            <v>0</v>
          </cell>
          <cell r="AE643">
            <v>0</v>
          </cell>
        </row>
        <row r="644">
          <cell r="A644" t="str">
            <v>zxzj20191115000047</v>
          </cell>
          <cell r="B644" t="str">
            <v>深圳诺普信农化股份有限公司</v>
          </cell>
          <cell r="C644" t="str">
            <v>农药包装通则</v>
          </cell>
          <cell r="D644" t="str">
            <v>GB 3796-2018</v>
          </cell>
          <cell r="E644" t="str">
            <v>否</v>
          </cell>
          <cell r="F644">
            <v>0</v>
          </cell>
          <cell r="G644">
            <v>4</v>
          </cell>
          <cell r="H644" t="str">
            <v>无</v>
          </cell>
          <cell r="I644">
            <v>4</v>
          </cell>
          <cell r="J644">
            <v>100</v>
          </cell>
          <cell r="K644" t="str">
            <v>深圳诺普信农化股份有限公司</v>
          </cell>
          <cell r="L644">
            <v>0</v>
          </cell>
          <cell r="M644">
            <v>0</v>
          </cell>
        </row>
        <row r="644">
          <cell r="O644">
            <v>0</v>
          </cell>
          <cell r="P644">
            <v>0</v>
          </cell>
        </row>
        <row r="644">
          <cell r="R644">
            <v>0</v>
          </cell>
          <cell r="S644">
            <v>0</v>
          </cell>
        </row>
        <row r="644">
          <cell r="U644">
            <v>0</v>
          </cell>
          <cell r="V644">
            <v>0</v>
          </cell>
        </row>
        <row r="644">
          <cell r="X644">
            <v>0</v>
          </cell>
          <cell r="Y644">
            <v>0</v>
          </cell>
        </row>
        <row r="644">
          <cell r="AA644">
            <v>0</v>
          </cell>
          <cell r="AB644">
            <v>0</v>
          </cell>
        </row>
        <row r="644">
          <cell r="AD644">
            <v>0</v>
          </cell>
          <cell r="AE644">
            <v>0</v>
          </cell>
        </row>
        <row r="645">
          <cell r="A645" t="str">
            <v>zxzj20191115000027</v>
          </cell>
          <cell r="B645" t="str">
            <v>深圳市特种设备安全检验研究院</v>
          </cell>
          <cell r="C645" t="str">
            <v>集装箱门式起重机远程自动化控制系统检验规范</v>
          </cell>
          <cell r="D645" t="str">
            <v>SZDB/Z 302-2018</v>
          </cell>
          <cell r="E645" t="str">
            <v>否</v>
          </cell>
          <cell r="F645">
            <v>0</v>
          </cell>
          <cell r="G645">
            <v>1</v>
          </cell>
          <cell r="H645" t="str">
            <v>有</v>
          </cell>
          <cell r="I645">
            <v>1</v>
          </cell>
          <cell r="J645">
            <v>70</v>
          </cell>
          <cell r="K645" t="str">
            <v>深圳市特种设备安全检验研究院</v>
          </cell>
          <cell r="L645">
            <v>2</v>
          </cell>
          <cell r="M645">
            <v>30</v>
          </cell>
          <cell r="N645" t="str">
            <v>赤湾集装箱码头有限公司</v>
          </cell>
          <cell r="O645">
            <v>0</v>
          </cell>
          <cell r="P645">
            <v>0</v>
          </cell>
        </row>
        <row r="645">
          <cell r="R645">
            <v>0</v>
          </cell>
          <cell r="S645">
            <v>0</v>
          </cell>
        </row>
        <row r="645">
          <cell r="U645">
            <v>0</v>
          </cell>
          <cell r="V645">
            <v>0</v>
          </cell>
        </row>
        <row r="645">
          <cell r="X645">
            <v>0</v>
          </cell>
          <cell r="Y645">
            <v>0</v>
          </cell>
        </row>
        <row r="645">
          <cell r="AA645">
            <v>0</v>
          </cell>
          <cell r="AB645">
            <v>0</v>
          </cell>
        </row>
        <row r="645">
          <cell r="AD645">
            <v>0</v>
          </cell>
          <cell r="AE645">
            <v>0</v>
          </cell>
        </row>
        <row r="646">
          <cell r="A646" t="str">
            <v>zxzj20191114000065</v>
          </cell>
          <cell r="B646" t="str">
            <v>深圳市新山幕墙技术咨询有限公司</v>
          </cell>
          <cell r="C646" t="str">
            <v>建筑用轻质高强陶瓷板</v>
          </cell>
          <cell r="D646" t="str">
            <v>JG/T 567-2019</v>
          </cell>
          <cell r="E646" t="str">
            <v>否</v>
          </cell>
          <cell r="F646">
            <v>0</v>
          </cell>
          <cell r="G646">
            <v>2</v>
          </cell>
          <cell r="H646" t="str">
            <v>有</v>
          </cell>
          <cell r="I646">
            <v>2</v>
          </cell>
          <cell r="J646">
            <v>85</v>
          </cell>
          <cell r="K646" t="str">
            <v>深圳市新山幕墙技术咨询有限公司</v>
          </cell>
          <cell r="L646">
            <v>6</v>
          </cell>
          <cell r="M646">
            <v>5</v>
          </cell>
          <cell r="N646" t="str">
            <v>深圳市装饰行业协会</v>
          </cell>
          <cell r="O646">
            <v>7</v>
          </cell>
          <cell r="P646">
            <v>5</v>
          </cell>
          <cell r="Q646" t="str">
            <v>深圳金粤幕墙装饰工程有限公司</v>
          </cell>
          <cell r="R646">
            <v>8</v>
          </cell>
          <cell r="S646">
            <v>5</v>
          </cell>
          <cell r="T646" t="str">
            <v>深圳市科源建设集团有限公司</v>
          </cell>
          <cell r="U646">
            <v>0</v>
          </cell>
          <cell r="V646">
            <v>0</v>
          </cell>
        </row>
        <row r="646">
          <cell r="X646">
            <v>0</v>
          </cell>
          <cell r="Y646">
            <v>0</v>
          </cell>
        </row>
        <row r="646">
          <cell r="AA646">
            <v>0</v>
          </cell>
          <cell r="AB646">
            <v>0</v>
          </cell>
        </row>
        <row r="646">
          <cell r="AD646">
            <v>0</v>
          </cell>
          <cell r="AE646">
            <v>0</v>
          </cell>
        </row>
        <row r="647">
          <cell r="A647" t="str">
            <v>zxzj20191112000046</v>
          </cell>
          <cell r="B647" t="str">
            <v>深圳成武金石农业开发有限公司</v>
          </cell>
          <cell r="C647" t="str">
            <v>农业社会化服务 农业信息服务导则</v>
          </cell>
          <cell r="D647" t="str">
            <v>GB/T 37690-2019</v>
          </cell>
          <cell r="E647" t="str">
            <v>否</v>
          </cell>
          <cell r="F647">
            <v>0</v>
          </cell>
          <cell r="G647">
            <v>6</v>
          </cell>
          <cell r="H647" t="str">
            <v>无</v>
          </cell>
          <cell r="I647">
            <v>1</v>
          </cell>
          <cell r="J647">
            <v>100</v>
          </cell>
          <cell r="K647" t="str">
            <v>深圳成武金石农业开发有限公司</v>
          </cell>
          <cell r="L647">
            <v>0</v>
          </cell>
          <cell r="M647">
            <v>0</v>
          </cell>
        </row>
        <row r="647">
          <cell r="O647">
            <v>0</v>
          </cell>
          <cell r="P647">
            <v>0</v>
          </cell>
        </row>
        <row r="647">
          <cell r="R647">
            <v>0</v>
          </cell>
          <cell r="S647">
            <v>0</v>
          </cell>
        </row>
        <row r="647">
          <cell r="U647">
            <v>0</v>
          </cell>
          <cell r="V647">
            <v>0</v>
          </cell>
        </row>
        <row r="647">
          <cell r="X647">
            <v>0</v>
          </cell>
          <cell r="Y647">
            <v>0</v>
          </cell>
        </row>
        <row r="647">
          <cell r="AA647">
            <v>0</v>
          </cell>
          <cell r="AB647">
            <v>0</v>
          </cell>
        </row>
        <row r="647">
          <cell r="AD647">
            <v>0</v>
          </cell>
          <cell r="AE647">
            <v>0</v>
          </cell>
        </row>
        <row r="648">
          <cell r="A648" t="str">
            <v>zxzj20191116000136</v>
          </cell>
          <cell r="B648" t="str">
            <v>深圳准诺检测有限公司</v>
          </cell>
          <cell r="C648" t="str">
            <v>工业碳化锆</v>
          </cell>
          <cell r="D648" t="str">
            <v>HG/T 5356-2018</v>
          </cell>
          <cell r="E648" t="str">
            <v>否</v>
          </cell>
          <cell r="F648">
            <v>0</v>
          </cell>
          <cell r="G648">
            <v>2</v>
          </cell>
          <cell r="H648" t="str">
            <v>有</v>
          </cell>
          <cell r="I648">
            <v>2</v>
          </cell>
          <cell r="J648">
            <v>67</v>
          </cell>
          <cell r="K648" t="str">
            <v>深圳准诺检测有限公司</v>
          </cell>
          <cell r="L648">
            <v>4</v>
          </cell>
          <cell r="M648">
            <v>33</v>
          </cell>
          <cell r="N648" t="str">
            <v>深圳市中润水工业技术发展有限公司</v>
          </cell>
          <cell r="O648">
            <v>0</v>
          </cell>
          <cell r="P648">
            <v>0</v>
          </cell>
        </row>
        <row r="648">
          <cell r="R648">
            <v>0</v>
          </cell>
          <cell r="S648">
            <v>0</v>
          </cell>
        </row>
        <row r="648">
          <cell r="U648">
            <v>0</v>
          </cell>
          <cell r="V648">
            <v>0</v>
          </cell>
        </row>
        <row r="648">
          <cell r="X648">
            <v>0</v>
          </cell>
          <cell r="Y648">
            <v>0</v>
          </cell>
        </row>
        <row r="648">
          <cell r="AA648">
            <v>0</v>
          </cell>
          <cell r="AB648">
            <v>0</v>
          </cell>
        </row>
        <row r="648">
          <cell r="AD648">
            <v>0</v>
          </cell>
          <cell r="AE648">
            <v>0</v>
          </cell>
        </row>
        <row r="649">
          <cell r="A649" t="str">
            <v>zxzj20191113000078</v>
          </cell>
          <cell r="B649" t="str">
            <v>深圳市中安测标准技术有限公司</v>
          </cell>
          <cell r="C649" t="str">
            <v>城市停车诱导系统技术规范</v>
          </cell>
          <cell r="D649" t="str">
            <v>SZDB/Z 253-2017</v>
          </cell>
          <cell r="E649" t="str">
            <v>否</v>
          </cell>
          <cell r="F649">
            <v>0</v>
          </cell>
          <cell r="G649">
            <v>2</v>
          </cell>
          <cell r="H649" t="str">
            <v>有</v>
          </cell>
          <cell r="I649">
            <v>1</v>
          </cell>
          <cell r="J649">
            <v>0</v>
          </cell>
          <cell r="K649" t="str">
            <v>红门智能科技股份有限公司</v>
          </cell>
          <cell r="L649">
            <v>2</v>
          </cell>
          <cell r="M649">
            <v>100</v>
          </cell>
          <cell r="N649" t="str">
            <v>深圳市中安测标准技术有限公司</v>
          </cell>
          <cell r="O649">
            <v>3</v>
          </cell>
          <cell r="P649">
            <v>0</v>
          </cell>
          <cell r="Q649" t="str">
            <v>深圳市捷顺科技实业股份有限公司</v>
          </cell>
          <cell r="R649">
            <v>4</v>
          </cell>
          <cell r="S649">
            <v>0</v>
          </cell>
          <cell r="T649" t="str">
            <v>深圳市博思高科技有限公司</v>
          </cell>
          <cell r="U649">
            <v>5</v>
          </cell>
          <cell r="V649">
            <v>0</v>
          </cell>
          <cell r="W649" t="str">
            <v>深圳市车安科技发展有限公司</v>
          </cell>
          <cell r="X649">
            <v>8</v>
          </cell>
          <cell r="Y649">
            <v>0</v>
          </cell>
          <cell r="Z649" t="str">
            <v>深圳市德立达科技有限公司</v>
          </cell>
          <cell r="AA649">
            <v>0</v>
          </cell>
          <cell r="AB649">
            <v>0</v>
          </cell>
        </row>
        <row r="649">
          <cell r="AD649">
            <v>0</v>
          </cell>
          <cell r="AE649">
            <v>0</v>
          </cell>
        </row>
        <row r="650">
          <cell r="A650" t="str">
            <v>zxzj20191113000122</v>
          </cell>
          <cell r="B650" t="str">
            <v>深圳市标准技术研究院</v>
          </cell>
          <cell r="C650" t="str">
            <v>供水系统防雷技术规范</v>
          </cell>
          <cell r="D650" t="str">
            <v>QX/T 399-2017</v>
          </cell>
          <cell r="E650" t="str">
            <v>否</v>
          </cell>
          <cell r="F650">
            <v>0</v>
          </cell>
          <cell r="G650">
            <v>6</v>
          </cell>
          <cell r="H650" t="str">
            <v>有</v>
          </cell>
          <cell r="I650">
            <v>1</v>
          </cell>
          <cell r="J650">
            <v>0</v>
          </cell>
          <cell r="K650" t="str">
            <v>深圳市气象公共安全技术支持中心</v>
          </cell>
          <cell r="L650">
            <v>4</v>
          </cell>
          <cell r="M650">
            <v>50</v>
          </cell>
          <cell r="N650" t="str">
            <v>深圳市水务（集团）有限公司</v>
          </cell>
          <cell r="O650">
            <v>6</v>
          </cell>
          <cell r="P650">
            <v>50</v>
          </cell>
          <cell r="Q650" t="str">
            <v>深圳市标准技术研究院</v>
          </cell>
          <cell r="R650">
            <v>0</v>
          </cell>
          <cell r="S650">
            <v>0</v>
          </cell>
        </row>
        <row r="650">
          <cell r="U650">
            <v>0</v>
          </cell>
          <cell r="V650">
            <v>0</v>
          </cell>
        </row>
        <row r="650">
          <cell r="X650">
            <v>0</v>
          </cell>
          <cell r="Y650">
            <v>0</v>
          </cell>
        </row>
        <row r="650">
          <cell r="AA650">
            <v>0</v>
          </cell>
          <cell r="AB650">
            <v>0</v>
          </cell>
        </row>
        <row r="650">
          <cell r="AD650">
            <v>0</v>
          </cell>
          <cell r="AE650">
            <v>0</v>
          </cell>
        </row>
        <row r="651">
          <cell r="A651" t="str">
            <v>zxzj20191111000022</v>
          </cell>
          <cell r="B651" t="str">
            <v>深圳市智能集装箱技术协会</v>
          </cell>
          <cell r="C651" t="str">
            <v>集装箱二维码通用技术规范</v>
          </cell>
          <cell r="D651" t="str">
            <v>T/SCA 001—2018</v>
          </cell>
          <cell r="E651" t="str">
            <v>否</v>
          </cell>
          <cell r="F651">
            <v>0</v>
          </cell>
          <cell r="G651">
            <v>1</v>
          </cell>
          <cell r="H651" t="str">
            <v>无</v>
          </cell>
          <cell r="I651">
            <v>1</v>
          </cell>
          <cell r="J651">
            <v>100</v>
          </cell>
          <cell r="K651" t="str">
            <v>深圳市智能集装箱技术协会</v>
          </cell>
          <cell r="L651">
            <v>0</v>
          </cell>
          <cell r="M651">
            <v>0</v>
          </cell>
        </row>
        <row r="651">
          <cell r="O651">
            <v>0</v>
          </cell>
          <cell r="P651">
            <v>0</v>
          </cell>
        </row>
        <row r="651">
          <cell r="R651">
            <v>0</v>
          </cell>
          <cell r="S651">
            <v>0</v>
          </cell>
        </row>
        <row r="651">
          <cell r="U651">
            <v>0</v>
          </cell>
          <cell r="V651">
            <v>0</v>
          </cell>
        </row>
        <row r="651">
          <cell r="X651">
            <v>0</v>
          </cell>
          <cell r="Y651">
            <v>0</v>
          </cell>
        </row>
        <row r="651">
          <cell r="AA651">
            <v>0</v>
          </cell>
          <cell r="AB651">
            <v>0</v>
          </cell>
        </row>
        <row r="651">
          <cell r="AD651">
            <v>0</v>
          </cell>
          <cell r="AE651">
            <v>0</v>
          </cell>
        </row>
        <row r="652">
          <cell r="A652" t="str">
            <v>zxzj20191115000297</v>
          </cell>
          <cell r="B652" t="str">
            <v>深圳万测试验设备有限公司</v>
          </cell>
          <cell r="C652" t="str">
            <v>塑料 负荷变形温度的测定 第1部分：通用试验方法：塑料 负荷变形温度的测定 第2部分：塑料和硬橡胶</v>
          </cell>
          <cell r="D652" t="str">
            <v>GB/T 1634.1-2019；GB/T 1634.2-2019</v>
          </cell>
          <cell r="E652" t="str">
            <v>是</v>
          </cell>
          <cell r="F652">
            <v>2</v>
          </cell>
          <cell r="G652">
            <v>4</v>
          </cell>
          <cell r="H652" t="str">
            <v>无</v>
          </cell>
          <cell r="I652">
            <v>1</v>
          </cell>
          <cell r="J652">
            <v>100</v>
          </cell>
          <cell r="K652" t="str">
            <v>深圳万测试验设备有限公司</v>
          </cell>
          <cell r="L652">
            <v>0</v>
          </cell>
          <cell r="M652">
            <v>0</v>
          </cell>
        </row>
        <row r="652">
          <cell r="O652">
            <v>0</v>
          </cell>
          <cell r="P652">
            <v>0</v>
          </cell>
        </row>
        <row r="652">
          <cell r="R652">
            <v>0</v>
          </cell>
          <cell r="S652">
            <v>0</v>
          </cell>
        </row>
        <row r="652">
          <cell r="U652">
            <v>0</v>
          </cell>
          <cell r="V652">
            <v>0</v>
          </cell>
        </row>
        <row r="652">
          <cell r="X652">
            <v>0</v>
          </cell>
          <cell r="Y652">
            <v>0</v>
          </cell>
        </row>
        <row r="652">
          <cell r="AA652">
            <v>0</v>
          </cell>
          <cell r="AB652">
            <v>0</v>
          </cell>
        </row>
        <row r="652">
          <cell r="AD652">
            <v>0</v>
          </cell>
          <cell r="AE652">
            <v>0</v>
          </cell>
        </row>
        <row r="653">
          <cell r="A653" t="str">
            <v>zxzj20191114000143</v>
          </cell>
          <cell r="B653" t="str">
            <v>深圳市标准技术研究院</v>
          </cell>
          <cell r="C653" t="str">
            <v>公共航空旅客运输服务认证要求</v>
          </cell>
          <cell r="D653" t="str">
            <v>RB/T 311-2017</v>
          </cell>
          <cell r="E653" t="str">
            <v>否</v>
          </cell>
          <cell r="F653">
            <v>0</v>
          </cell>
          <cell r="G653">
            <v>5</v>
          </cell>
          <cell r="H653" t="str">
            <v>无</v>
          </cell>
          <cell r="I653">
            <v>5</v>
          </cell>
          <cell r="J653">
            <v>100</v>
          </cell>
          <cell r="K653" t="str">
            <v>深圳市标准技术研究院</v>
          </cell>
          <cell r="L653">
            <v>0</v>
          </cell>
          <cell r="M653">
            <v>0</v>
          </cell>
        </row>
        <row r="653">
          <cell r="O653">
            <v>0</v>
          </cell>
          <cell r="P653">
            <v>0</v>
          </cell>
        </row>
        <row r="653">
          <cell r="R653">
            <v>0</v>
          </cell>
          <cell r="S653">
            <v>0</v>
          </cell>
        </row>
        <row r="653">
          <cell r="U653">
            <v>0</v>
          </cell>
          <cell r="V653">
            <v>0</v>
          </cell>
        </row>
        <row r="653">
          <cell r="X653">
            <v>0</v>
          </cell>
          <cell r="Y653">
            <v>0</v>
          </cell>
        </row>
        <row r="653">
          <cell r="AA653">
            <v>0</v>
          </cell>
          <cell r="AB653">
            <v>0</v>
          </cell>
        </row>
        <row r="653">
          <cell r="AD653">
            <v>0</v>
          </cell>
          <cell r="AE653">
            <v>0</v>
          </cell>
        </row>
        <row r="654">
          <cell r="A654" t="str">
            <v>zxzj20191107000006</v>
          </cell>
          <cell r="B654" t="str">
            <v>深圳赛西信息技术有限公司</v>
          </cell>
          <cell r="C654" t="str">
            <v>信息安全技术 办公信息系统安全测试规范</v>
          </cell>
          <cell r="D654" t="str">
            <v>GB/T 37096-2018</v>
          </cell>
          <cell r="E654" t="str">
            <v>否</v>
          </cell>
          <cell r="F654">
            <v>0</v>
          </cell>
          <cell r="G654">
            <v>3</v>
          </cell>
          <cell r="H654" t="str">
            <v>无</v>
          </cell>
          <cell r="I654">
            <v>3</v>
          </cell>
          <cell r="J654">
            <v>100</v>
          </cell>
          <cell r="K654" t="str">
            <v>深圳赛西信息技术有限公司</v>
          </cell>
          <cell r="L654">
            <v>0</v>
          </cell>
          <cell r="M654">
            <v>0</v>
          </cell>
        </row>
        <row r="654">
          <cell r="O654">
            <v>0</v>
          </cell>
          <cell r="P654">
            <v>0</v>
          </cell>
        </row>
        <row r="654">
          <cell r="R654">
            <v>0</v>
          </cell>
          <cell r="S654">
            <v>0</v>
          </cell>
        </row>
        <row r="654">
          <cell r="U654">
            <v>0</v>
          </cell>
          <cell r="V654">
            <v>0</v>
          </cell>
        </row>
        <row r="654">
          <cell r="X654">
            <v>0</v>
          </cell>
          <cell r="Y654">
            <v>0</v>
          </cell>
        </row>
        <row r="654">
          <cell r="AA654">
            <v>0</v>
          </cell>
          <cell r="AB654">
            <v>0</v>
          </cell>
        </row>
        <row r="654">
          <cell r="AD654">
            <v>0</v>
          </cell>
          <cell r="AE654">
            <v>0</v>
          </cell>
        </row>
        <row r="655">
          <cell r="A655" t="str">
            <v>zxzj20191114000028</v>
          </cell>
          <cell r="B655" t="str">
            <v>深圳中航技术检测所有限公司</v>
          </cell>
          <cell r="C655" t="str">
            <v>压铸模 零件 第4部分：方导柱</v>
          </cell>
          <cell r="D655" t="str">
            <v>GB/T 4678.4-2017</v>
          </cell>
          <cell r="E655" t="str">
            <v>是</v>
          </cell>
          <cell r="F655">
            <v>19</v>
          </cell>
          <cell r="G655">
            <v>5</v>
          </cell>
          <cell r="H655" t="str">
            <v>无</v>
          </cell>
          <cell r="I655">
            <v>5</v>
          </cell>
          <cell r="J655">
            <v>100</v>
          </cell>
          <cell r="K655" t="str">
            <v>深圳中航技术检测所有限公司</v>
          </cell>
          <cell r="L655">
            <v>0</v>
          </cell>
          <cell r="M655">
            <v>0</v>
          </cell>
        </row>
        <row r="655">
          <cell r="O655">
            <v>0</v>
          </cell>
          <cell r="P655">
            <v>0</v>
          </cell>
        </row>
        <row r="655">
          <cell r="R655">
            <v>0</v>
          </cell>
          <cell r="S655">
            <v>0</v>
          </cell>
        </row>
        <row r="655">
          <cell r="U655">
            <v>0</v>
          </cell>
          <cell r="V655">
            <v>0</v>
          </cell>
        </row>
        <row r="655">
          <cell r="X655">
            <v>0</v>
          </cell>
          <cell r="Y655">
            <v>0</v>
          </cell>
        </row>
        <row r="655">
          <cell r="AA655">
            <v>0</v>
          </cell>
          <cell r="AB655">
            <v>0</v>
          </cell>
        </row>
        <row r="655">
          <cell r="AD655">
            <v>0</v>
          </cell>
          <cell r="AE655">
            <v>0</v>
          </cell>
        </row>
        <row r="656">
          <cell r="A656" t="str">
            <v>zxzj20191113000193</v>
          </cell>
          <cell r="B656" t="str">
            <v>深圳市腾讯计算机系统有限公司</v>
          </cell>
          <cell r="C656" t="str">
            <v>增强5G V2X服务的3GPP研究报告</v>
          </cell>
          <cell r="D656" t="str">
            <v>TR 22.886</v>
          </cell>
          <cell r="E656" t="str">
            <v>否</v>
          </cell>
          <cell r="F656">
            <v>0</v>
          </cell>
          <cell r="G656">
            <v>4</v>
          </cell>
          <cell r="H656" t="str">
            <v>有</v>
          </cell>
          <cell r="I656">
            <v>1</v>
          </cell>
          <cell r="J656">
            <v>0</v>
          </cell>
          <cell r="K656" t="str">
            <v>华为技术有限公司</v>
          </cell>
          <cell r="L656">
            <v>2</v>
          </cell>
          <cell r="M656">
            <v>100</v>
          </cell>
          <cell r="N656" t="str">
            <v>深圳市腾讯计算机系统有限公司</v>
          </cell>
          <cell r="O656">
            <v>3</v>
          </cell>
          <cell r="P656">
            <v>0</v>
          </cell>
          <cell r="Q656" t="str">
            <v>中兴通讯股份有限公司</v>
          </cell>
          <cell r="R656">
            <v>0</v>
          </cell>
          <cell r="S656">
            <v>0</v>
          </cell>
        </row>
        <row r="656">
          <cell r="U656">
            <v>0</v>
          </cell>
          <cell r="V656">
            <v>0</v>
          </cell>
        </row>
        <row r="656">
          <cell r="X656">
            <v>0</v>
          </cell>
          <cell r="Y656">
            <v>0</v>
          </cell>
        </row>
        <row r="656">
          <cell r="AA656">
            <v>0</v>
          </cell>
          <cell r="AB656">
            <v>0</v>
          </cell>
        </row>
        <row r="656">
          <cell r="AD656">
            <v>0</v>
          </cell>
          <cell r="AE656">
            <v>0</v>
          </cell>
        </row>
        <row r="657">
          <cell r="A657" t="str">
            <v>zxzj20191116000092</v>
          </cell>
          <cell r="B657" t="str">
            <v>深圳市全利成机械制造有限公司</v>
          </cell>
          <cell r="C657" t="str">
            <v>制鞋机械 液压四柱裁断机</v>
          </cell>
          <cell r="D657" t="str">
            <v>QB/T 5181-2017</v>
          </cell>
          <cell r="E657" t="str">
            <v>否</v>
          </cell>
          <cell r="F657">
            <v>0</v>
          </cell>
          <cell r="G657">
            <v>2</v>
          </cell>
          <cell r="H657" t="str">
            <v>无</v>
          </cell>
          <cell r="I657">
            <v>2</v>
          </cell>
          <cell r="J657">
            <v>100</v>
          </cell>
          <cell r="K657" t="str">
            <v>深圳市全利成机械制造有限公司</v>
          </cell>
          <cell r="L657">
            <v>0</v>
          </cell>
          <cell r="M657">
            <v>0</v>
          </cell>
        </row>
        <row r="657">
          <cell r="O657">
            <v>0</v>
          </cell>
          <cell r="P657">
            <v>0</v>
          </cell>
        </row>
        <row r="657">
          <cell r="R657">
            <v>0</v>
          </cell>
          <cell r="S657">
            <v>0</v>
          </cell>
        </row>
        <row r="657">
          <cell r="U657">
            <v>0</v>
          </cell>
          <cell r="V657">
            <v>0</v>
          </cell>
        </row>
        <row r="657">
          <cell r="X657">
            <v>0</v>
          </cell>
          <cell r="Y657">
            <v>0</v>
          </cell>
        </row>
        <row r="657">
          <cell r="AA657">
            <v>0</v>
          </cell>
          <cell r="AB657">
            <v>0</v>
          </cell>
        </row>
        <row r="657">
          <cell r="AD657">
            <v>0</v>
          </cell>
          <cell r="AE657">
            <v>0</v>
          </cell>
        </row>
        <row r="658">
          <cell r="A658" t="str">
            <v>zxzj20191117000023</v>
          </cell>
          <cell r="B658" t="str">
            <v>中电科新型智慧城市研究院有限公司</v>
          </cell>
          <cell r="C658" t="str">
            <v>智慧城市 顶层设计指南</v>
          </cell>
          <cell r="D658" t="str">
            <v>GB/T 36333-2018</v>
          </cell>
          <cell r="E658" t="str">
            <v>否</v>
          </cell>
          <cell r="F658">
            <v>0</v>
          </cell>
          <cell r="G658">
            <v>4</v>
          </cell>
          <cell r="H658" t="str">
            <v>有</v>
          </cell>
          <cell r="I658">
            <v>3</v>
          </cell>
          <cell r="J658">
            <v>0</v>
          </cell>
          <cell r="K658" t="str">
            <v>华为技术有限公司</v>
          </cell>
          <cell r="L658">
            <v>4</v>
          </cell>
          <cell r="M658">
            <v>70</v>
          </cell>
          <cell r="N658" t="str">
            <v>中电科新型智慧城市研究院有限公司</v>
          </cell>
          <cell r="O658">
            <v>5</v>
          </cell>
          <cell r="P658">
            <v>30</v>
          </cell>
          <cell r="Q658" t="str">
            <v>中兴通讯股份有限公司</v>
          </cell>
          <cell r="R658">
            <v>0</v>
          </cell>
          <cell r="S658">
            <v>0</v>
          </cell>
        </row>
        <row r="658">
          <cell r="U658">
            <v>0</v>
          </cell>
          <cell r="V658">
            <v>0</v>
          </cell>
        </row>
        <row r="658">
          <cell r="X658">
            <v>0</v>
          </cell>
          <cell r="Y658">
            <v>0</v>
          </cell>
        </row>
        <row r="658">
          <cell r="AA658">
            <v>0</v>
          </cell>
          <cell r="AB658">
            <v>0</v>
          </cell>
        </row>
        <row r="658">
          <cell r="AD658">
            <v>0</v>
          </cell>
          <cell r="AE658">
            <v>0</v>
          </cell>
        </row>
        <row r="659">
          <cell r="A659" t="str">
            <v>zxzj20191114000046</v>
          </cell>
          <cell r="B659" t="str">
            <v>广东华材实业股份有限公司</v>
          </cell>
          <cell r="C659" t="str">
            <v>节能评估技术导则 精对苯二甲酸项目</v>
          </cell>
          <cell r="D659" t="str">
            <v>GB/T 36711-2018</v>
          </cell>
          <cell r="E659" t="str">
            <v>否</v>
          </cell>
          <cell r="F659">
            <v>0</v>
          </cell>
          <cell r="G659">
            <v>2</v>
          </cell>
          <cell r="H659" t="str">
            <v>无</v>
          </cell>
          <cell r="I659">
            <v>2</v>
          </cell>
          <cell r="J659">
            <v>100</v>
          </cell>
          <cell r="K659" t="str">
            <v>广东华材实业股份有限公司</v>
          </cell>
          <cell r="L659">
            <v>0</v>
          </cell>
          <cell r="M659">
            <v>0</v>
          </cell>
        </row>
        <row r="659">
          <cell r="O659">
            <v>0</v>
          </cell>
          <cell r="P659">
            <v>0</v>
          </cell>
        </row>
        <row r="659">
          <cell r="R659">
            <v>0</v>
          </cell>
          <cell r="S659">
            <v>0</v>
          </cell>
        </row>
        <row r="659">
          <cell r="U659">
            <v>0</v>
          </cell>
          <cell r="V659">
            <v>0</v>
          </cell>
        </row>
        <row r="659">
          <cell r="X659">
            <v>0</v>
          </cell>
          <cell r="Y659">
            <v>0</v>
          </cell>
        </row>
        <row r="659">
          <cell r="AA659">
            <v>0</v>
          </cell>
          <cell r="AB659">
            <v>0</v>
          </cell>
        </row>
        <row r="659">
          <cell r="AD659">
            <v>0</v>
          </cell>
          <cell r="AE659">
            <v>0</v>
          </cell>
        </row>
        <row r="660">
          <cell r="A660" t="str">
            <v>zxzj20191114000203</v>
          </cell>
          <cell r="B660" t="str">
            <v>深圳市丽风净化工程有限公司</v>
          </cell>
          <cell r="C660" t="str">
            <v>洁净室及相关受控环境 组合式围护结构通用技术要求</v>
          </cell>
          <cell r="D660" t="str">
            <v>GB/T 36372-2018</v>
          </cell>
          <cell r="E660" t="str">
            <v>否</v>
          </cell>
          <cell r="F660">
            <v>0</v>
          </cell>
          <cell r="G660">
            <v>2</v>
          </cell>
          <cell r="H660" t="str">
            <v>无</v>
          </cell>
          <cell r="I660">
            <v>1</v>
          </cell>
          <cell r="J660">
            <v>100</v>
          </cell>
          <cell r="K660" t="str">
            <v>深圳市丽风净化工程有限公司</v>
          </cell>
          <cell r="L660">
            <v>0</v>
          </cell>
          <cell r="M660">
            <v>0</v>
          </cell>
        </row>
        <row r="660">
          <cell r="O660">
            <v>0</v>
          </cell>
          <cell r="P660">
            <v>0</v>
          </cell>
        </row>
        <row r="660">
          <cell r="R660">
            <v>0</v>
          </cell>
          <cell r="S660">
            <v>0</v>
          </cell>
        </row>
        <row r="660">
          <cell r="U660">
            <v>0</v>
          </cell>
          <cell r="V660">
            <v>0</v>
          </cell>
        </row>
        <row r="660">
          <cell r="X660">
            <v>0</v>
          </cell>
          <cell r="Y660">
            <v>0</v>
          </cell>
        </row>
        <row r="660">
          <cell r="AA660">
            <v>0</v>
          </cell>
          <cell r="AB660">
            <v>0</v>
          </cell>
        </row>
        <row r="660">
          <cell r="AD660">
            <v>0</v>
          </cell>
          <cell r="AE660">
            <v>0</v>
          </cell>
        </row>
        <row r="661">
          <cell r="A661" t="str">
            <v>zxzj20191115000193</v>
          </cell>
          <cell r="B661" t="str">
            <v>深圳市卓越绩效管理促进会</v>
          </cell>
          <cell r="C661" t="str">
            <v>深圳标准认证实施规则 Android智能手机</v>
          </cell>
          <cell r="D661" t="str">
            <v>SZDB/Z 293-2018</v>
          </cell>
          <cell r="E661" t="str">
            <v>否</v>
          </cell>
          <cell r="F661">
            <v>0</v>
          </cell>
          <cell r="G661">
            <v>1</v>
          </cell>
          <cell r="H661" t="str">
            <v>有</v>
          </cell>
          <cell r="I661">
            <v>1</v>
          </cell>
          <cell r="J661">
            <v>100</v>
          </cell>
          <cell r="K661" t="str">
            <v>深圳市卓越绩效管理促进会（深圳标准认证联盟秘书处）</v>
          </cell>
          <cell r="L661">
            <v>2</v>
          </cell>
          <cell r="M661">
            <v>0</v>
          </cell>
          <cell r="N661" t="str">
            <v>中国质量认证中心深圳分中心</v>
          </cell>
          <cell r="O661">
            <v>3</v>
          </cell>
          <cell r="P661">
            <v>0</v>
          </cell>
          <cell r="Q661" t="str">
            <v>深圳市卓越标准事务有限公司</v>
          </cell>
          <cell r="R661">
            <v>0</v>
          </cell>
          <cell r="S661">
            <v>0</v>
          </cell>
        </row>
        <row r="661">
          <cell r="U661">
            <v>0</v>
          </cell>
          <cell r="V661">
            <v>0</v>
          </cell>
        </row>
        <row r="661">
          <cell r="X661">
            <v>0</v>
          </cell>
          <cell r="Y661">
            <v>0</v>
          </cell>
        </row>
        <row r="661">
          <cell r="AA661">
            <v>0</v>
          </cell>
          <cell r="AB661">
            <v>0</v>
          </cell>
        </row>
        <row r="661">
          <cell r="AD661">
            <v>0</v>
          </cell>
          <cell r="AE661">
            <v>0</v>
          </cell>
        </row>
        <row r="662">
          <cell r="A662" t="str">
            <v>zxzj20191115000312</v>
          </cell>
          <cell r="B662" t="str">
            <v>深圳友讯达科技股份有限公司</v>
          </cell>
          <cell r="C662" t="str">
            <v>电测量数据交换DLMS/COSEM 组件 第31部分、第53部分</v>
          </cell>
          <cell r="D662" t="str">
            <v>GB/T 17215.631-2018；GB/T 17215.653-2018</v>
          </cell>
          <cell r="E662" t="str">
            <v>是</v>
          </cell>
          <cell r="F662">
            <v>12</v>
          </cell>
          <cell r="G662">
            <v>4</v>
          </cell>
          <cell r="H662" t="str">
            <v>有</v>
          </cell>
          <cell r="I662">
            <v>4</v>
          </cell>
          <cell r="J662">
            <v>32.25</v>
          </cell>
          <cell r="K662" t="str">
            <v>深圳友讯达科技股份有限公司</v>
          </cell>
          <cell r="L662">
            <v>6</v>
          </cell>
          <cell r="M662">
            <v>25.8</v>
          </cell>
          <cell r="N662" t="str">
            <v>深圳市航天泰瑞捷电子有限公司</v>
          </cell>
          <cell r="O662">
            <v>7</v>
          </cell>
          <cell r="P662">
            <v>22.58</v>
          </cell>
          <cell r="Q662" t="str">
            <v>深圳龙电电气股份有限公司</v>
          </cell>
          <cell r="R662">
            <v>8</v>
          </cell>
          <cell r="S662">
            <v>19.35</v>
          </cell>
          <cell r="T662" t="str">
            <v>深圳市科陆电子科技股份有限公司</v>
          </cell>
          <cell r="U662">
            <v>0</v>
          </cell>
          <cell r="V662">
            <v>0</v>
          </cell>
        </row>
        <row r="662">
          <cell r="X662">
            <v>0</v>
          </cell>
          <cell r="Y662">
            <v>0</v>
          </cell>
        </row>
        <row r="662">
          <cell r="AA662">
            <v>0</v>
          </cell>
          <cell r="AB662">
            <v>0</v>
          </cell>
        </row>
        <row r="662">
          <cell r="AD662">
            <v>0</v>
          </cell>
          <cell r="AE662">
            <v>0</v>
          </cell>
        </row>
        <row r="663">
          <cell r="A663" t="str">
            <v>zxzj20191113000069</v>
          </cell>
          <cell r="B663" t="str">
            <v>大族激光智能装备集团有限公司</v>
          </cell>
          <cell r="C663" t="str">
            <v>特种加工机床 术语 第9部分：激光加工机床</v>
          </cell>
          <cell r="D663" t="str">
            <v>GB/T 14896.9-2018</v>
          </cell>
          <cell r="E663" t="str">
            <v>是</v>
          </cell>
          <cell r="F663">
            <v>14</v>
          </cell>
          <cell r="G663">
            <v>3</v>
          </cell>
          <cell r="H663" t="str">
            <v>无</v>
          </cell>
          <cell r="I663">
            <v>3</v>
          </cell>
          <cell r="J663">
            <v>100</v>
          </cell>
          <cell r="K663" t="str">
            <v>大族激光智能装备集团有限公司</v>
          </cell>
          <cell r="L663">
            <v>0</v>
          </cell>
          <cell r="M663">
            <v>0</v>
          </cell>
        </row>
        <row r="663">
          <cell r="O663">
            <v>0</v>
          </cell>
          <cell r="P663">
            <v>0</v>
          </cell>
        </row>
        <row r="663">
          <cell r="R663">
            <v>0</v>
          </cell>
          <cell r="S663">
            <v>0</v>
          </cell>
        </row>
        <row r="663">
          <cell r="U663">
            <v>0</v>
          </cell>
          <cell r="V663">
            <v>0</v>
          </cell>
        </row>
        <row r="663">
          <cell r="X663">
            <v>0</v>
          </cell>
          <cell r="Y663">
            <v>0</v>
          </cell>
        </row>
        <row r="663">
          <cell r="AA663">
            <v>0</v>
          </cell>
          <cell r="AB663">
            <v>0</v>
          </cell>
        </row>
        <row r="663">
          <cell r="AD663">
            <v>0</v>
          </cell>
          <cell r="AE663">
            <v>0</v>
          </cell>
        </row>
        <row r="664">
          <cell r="A664" t="str">
            <v>zxzj20191112000043</v>
          </cell>
          <cell r="B664" t="str">
            <v>深圳市泰坦时钟表科技有限公司</v>
          </cell>
          <cell r="C664" t="str">
            <v>钟表—潜水表</v>
          </cell>
          <cell r="D664" t="str">
            <v>ISO 6425:2018</v>
          </cell>
          <cell r="E664" t="str">
            <v>否</v>
          </cell>
          <cell r="F664">
            <v>0</v>
          </cell>
          <cell r="G664">
            <v>3</v>
          </cell>
          <cell r="H664" t="str">
            <v>无</v>
          </cell>
          <cell r="I664">
            <v>3</v>
          </cell>
          <cell r="J664">
            <v>100</v>
          </cell>
          <cell r="K664" t="str">
            <v>深圳市泰坦时钟表科技有限公司</v>
          </cell>
          <cell r="L664">
            <v>0</v>
          </cell>
          <cell r="M664">
            <v>0</v>
          </cell>
        </row>
        <row r="664">
          <cell r="O664">
            <v>0</v>
          </cell>
          <cell r="P664">
            <v>0</v>
          </cell>
        </row>
        <row r="664">
          <cell r="R664">
            <v>0</v>
          </cell>
          <cell r="S664">
            <v>0</v>
          </cell>
        </row>
        <row r="664">
          <cell r="U664">
            <v>0</v>
          </cell>
          <cell r="V664">
            <v>0</v>
          </cell>
        </row>
        <row r="664">
          <cell r="X664">
            <v>0</v>
          </cell>
          <cell r="Y664">
            <v>0</v>
          </cell>
        </row>
        <row r="664">
          <cell r="AA664">
            <v>0</v>
          </cell>
          <cell r="AB664">
            <v>0</v>
          </cell>
        </row>
        <row r="664">
          <cell r="AD664">
            <v>0</v>
          </cell>
          <cell r="AE664">
            <v>0</v>
          </cell>
        </row>
        <row r="665">
          <cell r="A665" t="str">
            <v>zxzj20191113000169</v>
          </cell>
          <cell r="B665" t="str">
            <v>比亚迪汽车工业有限公司</v>
          </cell>
          <cell r="C665" t="str">
            <v>纯电动货车 技术条件</v>
          </cell>
          <cell r="D665" t="str">
            <v>GB/T 34585-2017</v>
          </cell>
          <cell r="E665" t="str">
            <v>否</v>
          </cell>
          <cell r="F665">
            <v>0</v>
          </cell>
          <cell r="G665">
            <v>7</v>
          </cell>
          <cell r="H665" t="str">
            <v>无</v>
          </cell>
          <cell r="I665">
            <v>7</v>
          </cell>
          <cell r="J665">
            <v>100</v>
          </cell>
          <cell r="K665" t="str">
            <v>比亚迪汽车工业有限公司</v>
          </cell>
          <cell r="L665">
            <v>0</v>
          </cell>
          <cell r="M665">
            <v>0</v>
          </cell>
        </row>
        <row r="665">
          <cell r="O665">
            <v>0</v>
          </cell>
          <cell r="P665">
            <v>0</v>
          </cell>
        </row>
        <row r="665">
          <cell r="R665">
            <v>0</v>
          </cell>
          <cell r="S665">
            <v>0</v>
          </cell>
        </row>
        <row r="665">
          <cell r="U665">
            <v>0</v>
          </cell>
          <cell r="V665">
            <v>0</v>
          </cell>
        </row>
        <row r="665">
          <cell r="X665">
            <v>0</v>
          </cell>
          <cell r="Y665">
            <v>0</v>
          </cell>
        </row>
        <row r="665">
          <cell r="AA665">
            <v>0</v>
          </cell>
          <cell r="AB665">
            <v>0</v>
          </cell>
        </row>
        <row r="665">
          <cell r="AD665">
            <v>0</v>
          </cell>
          <cell r="AE665">
            <v>0</v>
          </cell>
        </row>
        <row r="666">
          <cell r="A666" t="str">
            <v>zxzj20191115000194</v>
          </cell>
          <cell r="B666" t="str">
            <v>深圳万测试验设备有限公司</v>
          </cell>
          <cell r="C666" t="str">
            <v>塑料 试样状态调节和试验的标准环境</v>
          </cell>
          <cell r="D666" t="str">
            <v>GB/T 2918-2018</v>
          </cell>
          <cell r="E666" t="str">
            <v>否</v>
          </cell>
          <cell r="F666">
            <v>0</v>
          </cell>
          <cell r="G666">
            <v>3</v>
          </cell>
          <cell r="H666" t="str">
            <v>无</v>
          </cell>
          <cell r="I666">
            <v>3</v>
          </cell>
          <cell r="J666">
            <v>100</v>
          </cell>
          <cell r="K666" t="str">
            <v>深圳万测试验设备有限公司</v>
          </cell>
          <cell r="L666">
            <v>0</v>
          </cell>
          <cell r="M666">
            <v>0</v>
          </cell>
        </row>
        <row r="666">
          <cell r="O666">
            <v>0</v>
          </cell>
          <cell r="P666">
            <v>0</v>
          </cell>
        </row>
        <row r="666">
          <cell r="R666">
            <v>0</v>
          </cell>
          <cell r="S666">
            <v>0</v>
          </cell>
        </row>
        <row r="666">
          <cell r="U666">
            <v>0</v>
          </cell>
          <cell r="V666">
            <v>0</v>
          </cell>
        </row>
        <row r="666">
          <cell r="X666">
            <v>0</v>
          </cell>
          <cell r="Y666">
            <v>0</v>
          </cell>
        </row>
        <row r="666">
          <cell r="AA666">
            <v>0</v>
          </cell>
          <cell r="AB666">
            <v>0</v>
          </cell>
        </row>
        <row r="666">
          <cell r="AD666">
            <v>0</v>
          </cell>
          <cell r="AE666">
            <v>0</v>
          </cell>
        </row>
        <row r="667">
          <cell r="A667" t="str">
            <v>zxzj20191116000122</v>
          </cell>
          <cell r="B667" t="str">
            <v>深圳市注成科技股份有限公司</v>
          </cell>
          <cell r="C667" t="str">
            <v>带修光刃、无固定孔的硬质合金可转位铣刀片 尺寸</v>
          </cell>
          <cell r="D667" t="str">
            <v>GB/T 2081-2018</v>
          </cell>
          <cell r="E667" t="str">
            <v>否</v>
          </cell>
          <cell r="F667">
            <v>0</v>
          </cell>
          <cell r="G667">
            <v>4</v>
          </cell>
          <cell r="H667" t="str">
            <v>无</v>
          </cell>
          <cell r="I667">
            <v>4</v>
          </cell>
          <cell r="J667">
            <v>100</v>
          </cell>
          <cell r="K667" t="str">
            <v>深圳市注成科技股份有限公司</v>
          </cell>
          <cell r="L667">
            <v>0</v>
          </cell>
          <cell r="M667">
            <v>0</v>
          </cell>
        </row>
        <row r="667">
          <cell r="O667">
            <v>0</v>
          </cell>
          <cell r="P667">
            <v>0</v>
          </cell>
        </row>
        <row r="667">
          <cell r="R667">
            <v>0</v>
          </cell>
          <cell r="S667">
            <v>0</v>
          </cell>
        </row>
        <row r="667">
          <cell r="U667">
            <v>0</v>
          </cell>
          <cell r="V667">
            <v>0</v>
          </cell>
        </row>
        <row r="667">
          <cell r="X667">
            <v>0</v>
          </cell>
          <cell r="Y667">
            <v>0</v>
          </cell>
        </row>
        <row r="667">
          <cell r="AA667">
            <v>0</v>
          </cell>
          <cell r="AB667">
            <v>0</v>
          </cell>
        </row>
        <row r="667">
          <cell r="AD667">
            <v>0</v>
          </cell>
          <cell r="AE667">
            <v>0</v>
          </cell>
        </row>
        <row r="668">
          <cell r="A668" t="str">
            <v>zxzj20191116000048</v>
          </cell>
          <cell r="B668" t="str">
            <v>深圳国技环保技术有限公司</v>
          </cell>
          <cell r="C668" t="str">
            <v>无损检测仪器 工业X射线数字成像装置性能和检测规则</v>
          </cell>
          <cell r="D668" t="str">
            <v>GB/T 36015-2018</v>
          </cell>
          <cell r="E668" t="str">
            <v>否</v>
          </cell>
          <cell r="F668">
            <v>0</v>
          </cell>
          <cell r="G668">
            <v>3</v>
          </cell>
          <cell r="H668" t="str">
            <v>无</v>
          </cell>
          <cell r="I668">
            <v>3</v>
          </cell>
          <cell r="J668">
            <v>100</v>
          </cell>
          <cell r="K668" t="str">
            <v>深圳国技环保技术有限公司</v>
          </cell>
          <cell r="L668">
            <v>0</v>
          </cell>
          <cell r="M668">
            <v>0</v>
          </cell>
        </row>
        <row r="668">
          <cell r="O668">
            <v>0</v>
          </cell>
          <cell r="P668">
            <v>0</v>
          </cell>
        </row>
        <row r="668">
          <cell r="R668">
            <v>0</v>
          </cell>
          <cell r="S668">
            <v>0</v>
          </cell>
        </row>
        <row r="668">
          <cell r="U668">
            <v>0</v>
          </cell>
          <cell r="V668">
            <v>0</v>
          </cell>
        </row>
        <row r="668">
          <cell r="X668">
            <v>0</v>
          </cell>
          <cell r="Y668">
            <v>0</v>
          </cell>
        </row>
        <row r="668">
          <cell r="AA668">
            <v>0</v>
          </cell>
          <cell r="AB668">
            <v>0</v>
          </cell>
        </row>
        <row r="668">
          <cell r="AD668">
            <v>0</v>
          </cell>
          <cell r="AE668">
            <v>0</v>
          </cell>
        </row>
        <row r="669">
          <cell r="A669" t="str">
            <v>zxzj20191115000098</v>
          </cell>
          <cell r="B669" t="str">
            <v>深圳新飞通光电子技术有限公司</v>
          </cell>
          <cell r="C669" t="str">
            <v>155Mb/s和622Mb/s光收发合一模块</v>
          </cell>
          <cell r="D669" t="str">
            <v>YD/T 986-2018</v>
          </cell>
          <cell r="E669" t="str">
            <v>否</v>
          </cell>
          <cell r="F669">
            <v>0</v>
          </cell>
          <cell r="G669">
            <v>2</v>
          </cell>
          <cell r="H669" t="str">
            <v>无</v>
          </cell>
          <cell r="I669">
            <v>2</v>
          </cell>
          <cell r="J669">
            <v>100</v>
          </cell>
          <cell r="K669" t="str">
            <v>深圳新飞通光电子技术有限公司</v>
          </cell>
          <cell r="L669">
            <v>0</v>
          </cell>
          <cell r="M669">
            <v>0</v>
          </cell>
        </row>
        <row r="669">
          <cell r="O669">
            <v>0</v>
          </cell>
          <cell r="P669">
            <v>0</v>
          </cell>
        </row>
        <row r="669">
          <cell r="R669">
            <v>0</v>
          </cell>
          <cell r="S669">
            <v>0</v>
          </cell>
        </row>
        <row r="669">
          <cell r="U669">
            <v>0</v>
          </cell>
          <cell r="V669">
            <v>0</v>
          </cell>
        </row>
        <row r="669">
          <cell r="X669">
            <v>0</v>
          </cell>
          <cell r="Y669">
            <v>0</v>
          </cell>
        </row>
        <row r="669">
          <cell r="AA669">
            <v>0</v>
          </cell>
          <cell r="AB669">
            <v>0</v>
          </cell>
        </row>
        <row r="669">
          <cell r="AD669">
            <v>0</v>
          </cell>
          <cell r="AE669">
            <v>0</v>
          </cell>
        </row>
        <row r="670">
          <cell r="A670" t="str">
            <v>zxzj20191115000102</v>
          </cell>
          <cell r="B670" t="str">
            <v>中华制漆（深圳）有限公司</v>
          </cell>
          <cell r="C670" t="str">
            <v>水性涂料中甲醛含量的测定 高效液相色谱法</v>
          </cell>
          <cell r="D670" t="str">
            <v>GB/T 34683-2017</v>
          </cell>
          <cell r="E670" t="str">
            <v>否</v>
          </cell>
          <cell r="F670">
            <v>0</v>
          </cell>
          <cell r="G670">
            <v>8</v>
          </cell>
          <cell r="H670" t="str">
            <v>无</v>
          </cell>
          <cell r="I670">
            <v>8</v>
          </cell>
          <cell r="J670">
            <v>100</v>
          </cell>
          <cell r="K670" t="str">
            <v>中华制漆（深圳）有限公司</v>
          </cell>
          <cell r="L670">
            <v>0</v>
          </cell>
          <cell r="M670">
            <v>0</v>
          </cell>
        </row>
        <row r="670">
          <cell r="O670">
            <v>0</v>
          </cell>
          <cell r="P670">
            <v>0</v>
          </cell>
        </row>
        <row r="670">
          <cell r="R670">
            <v>0</v>
          </cell>
          <cell r="S670">
            <v>0</v>
          </cell>
        </row>
        <row r="670">
          <cell r="U670">
            <v>0</v>
          </cell>
          <cell r="V670">
            <v>0</v>
          </cell>
        </row>
        <row r="670">
          <cell r="X670">
            <v>0</v>
          </cell>
          <cell r="Y670">
            <v>0</v>
          </cell>
        </row>
        <row r="670">
          <cell r="AA670">
            <v>0</v>
          </cell>
          <cell r="AB670">
            <v>0</v>
          </cell>
        </row>
        <row r="670">
          <cell r="AD670">
            <v>0</v>
          </cell>
          <cell r="AE670">
            <v>0</v>
          </cell>
        </row>
        <row r="671">
          <cell r="A671" t="str">
            <v>zxzj20191107000002</v>
          </cell>
          <cell r="B671" t="str">
            <v>深圳市标利科技开发有限公司</v>
          </cell>
          <cell r="C671" t="str">
            <v>工业过程测量与控制仪表可靠性分配指南</v>
          </cell>
          <cell r="D671" t="str">
            <v>GB/T 36245-2018</v>
          </cell>
          <cell r="E671" t="str">
            <v>否</v>
          </cell>
          <cell r="F671">
            <v>0</v>
          </cell>
          <cell r="G671">
            <v>8</v>
          </cell>
          <cell r="H671" t="str">
            <v>无</v>
          </cell>
          <cell r="I671">
            <v>1</v>
          </cell>
          <cell r="J671">
            <v>100</v>
          </cell>
          <cell r="K671" t="str">
            <v>深圳市标利科技开发有限公司</v>
          </cell>
          <cell r="L671">
            <v>0</v>
          </cell>
          <cell r="M671">
            <v>0</v>
          </cell>
        </row>
        <row r="671">
          <cell r="O671">
            <v>0</v>
          </cell>
          <cell r="P671">
            <v>0</v>
          </cell>
        </row>
        <row r="671">
          <cell r="R671">
            <v>0</v>
          </cell>
          <cell r="S671">
            <v>0</v>
          </cell>
        </row>
        <row r="671">
          <cell r="U671">
            <v>0</v>
          </cell>
          <cell r="V671">
            <v>0</v>
          </cell>
        </row>
        <row r="671">
          <cell r="X671">
            <v>0</v>
          </cell>
          <cell r="Y671">
            <v>0</v>
          </cell>
        </row>
        <row r="671">
          <cell r="AA671">
            <v>0</v>
          </cell>
          <cell r="AB671">
            <v>0</v>
          </cell>
        </row>
        <row r="671">
          <cell r="AD671">
            <v>0</v>
          </cell>
          <cell r="AE671">
            <v>0</v>
          </cell>
        </row>
        <row r="672">
          <cell r="A672" t="str">
            <v>zxzj20191114000014</v>
          </cell>
          <cell r="B672" t="str">
            <v>深圳市掌网科技股份有限公司</v>
          </cell>
          <cell r="C672" t="str">
            <v>立体数码摄像设备通用规范</v>
          </cell>
          <cell r="D672" t="str">
            <v>SJ/T 11643-2016</v>
          </cell>
          <cell r="E672" t="str">
            <v>否</v>
          </cell>
          <cell r="F672">
            <v>0</v>
          </cell>
          <cell r="G672">
            <v>4</v>
          </cell>
          <cell r="H672" t="str">
            <v>无</v>
          </cell>
          <cell r="I672">
            <v>4</v>
          </cell>
          <cell r="J672">
            <v>100</v>
          </cell>
          <cell r="K672" t="str">
            <v>深圳市掌网科技股份有限公司</v>
          </cell>
          <cell r="L672">
            <v>0</v>
          </cell>
          <cell r="M672">
            <v>0</v>
          </cell>
        </row>
        <row r="672">
          <cell r="O672">
            <v>0</v>
          </cell>
          <cell r="P672">
            <v>0</v>
          </cell>
        </row>
        <row r="672">
          <cell r="R672">
            <v>0</v>
          </cell>
          <cell r="S672">
            <v>0</v>
          </cell>
        </row>
        <row r="672">
          <cell r="U672">
            <v>0</v>
          </cell>
          <cell r="V672">
            <v>0</v>
          </cell>
        </row>
        <row r="672">
          <cell r="X672">
            <v>0</v>
          </cell>
          <cell r="Y672">
            <v>0</v>
          </cell>
        </row>
        <row r="672">
          <cell r="AA672">
            <v>0</v>
          </cell>
          <cell r="AB672">
            <v>0</v>
          </cell>
        </row>
        <row r="672">
          <cell r="AD672">
            <v>0</v>
          </cell>
          <cell r="AE672">
            <v>0</v>
          </cell>
        </row>
        <row r="673">
          <cell r="A673" t="str">
            <v>zxzj20191116000068</v>
          </cell>
          <cell r="B673" t="str">
            <v>深圳市中福信息科技有限公司</v>
          </cell>
          <cell r="C673" t="str">
            <v>全国主要产品分类 产品类别核心元数据 第8部分：LED电视</v>
          </cell>
          <cell r="D673" t="str">
            <v>GB/T 37600.8-2018</v>
          </cell>
          <cell r="E673" t="str">
            <v>是</v>
          </cell>
          <cell r="F673">
            <v>13</v>
          </cell>
          <cell r="G673">
            <v>4</v>
          </cell>
          <cell r="H673" t="str">
            <v>无</v>
          </cell>
          <cell r="I673">
            <v>4</v>
          </cell>
          <cell r="J673">
            <v>100</v>
          </cell>
          <cell r="K673" t="str">
            <v>深圳市中福信息科技有限公司</v>
          </cell>
          <cell r="L673">
            <v>0</v>
          </cell>
          <cell r="M673">
            <v>0</v>
          </cell>
        </row>
        <row r="673">
          <cell r="O673">
            <v>0</v>
          </cell>
          <cell r="P673">
            <v>0</v>
          </cell>
        </row>
        <row r="673">
          <cell r="R673">
            <v>0</v>
          </cell>
          <cell r="S673">
            <v>0</v>
          </cell>
        </row>
        <row r="673">
          <cell r="U673">
            <v>0</v>
          </cell>
          <cell r="V673">
            <v>0</v>
          </cell>
        </row>
        <row r="673">
          <cell r="X673">
            <v>0</v>
          </cell>
          <cell r="Y673">
            <v>0</v>
          </cell>
        </row>
        <row r="673">
          <cell r="AA673">
            <v>0</v>
          </cell>
          <cell r="AB673">
            <v>0</v>
          </cell>
        </row>
        <row r="673">
          <cell r="AD673">
            <v>0</v>
          </cell>
          <cell r="AE673">
            <v>0</v>
          </cell>
        </row>
        <row r="674">
          <cell r="A674" t="str">
            <v>zxzj20191116000062</v>
          </cell>
          <cell r="B674" t="str">
            <v>深圳市华德安科技有限公司</v>
          </cell>
          <cell r="C674" t="str">
            <v>警用电子装备通用技术要求</v>
          </cell>
          <cell r="D674" t="str">
            <v>GA 1461-2018</v>
          </cell>
          <cell r="E674" t="str">
            <v>否</v>
          </cell>
          <cell r="F674">
            <v>0</v>
          </cell>
          <cell r="G674">
            <v>3</v>
          </cell>
          <cell r="H674" t="str">
            <v>有</v>
          </cell>
          <cell r="I674">
            <v>3</v>
          </cell>
          <cell r="J674">
            <v>50</v>
          </cell>
          <cell r="K674" t="str">
            <v>深圳市华德安科技有限公司</v>
          </cell>
          <cell r="L674">
            <v>5</v>
          </cell>
          <cell r="M674">
            <v>30</v>
          </cell>
          <cell r="N674" t="str">
            <v>深圳警圣技术股份有限公司</v>
          </cell>
          <cell r="O674">
            <v>8</v>
          </cell>
          <cell r="P674">
            <v>20</v>
          </cell>
          <cell r="Q674" t="str">
            <v>深圳市银翔科技有限公司</v>
          </cell>
          <cell r="R674">
            <v>0</v>
          </cell>
          <cell r="S674">
            <v>0</v>
          </cell>
        </row>
        <row r="674">
          <cell r="U674">
            <v>0</v>
          </cell>
          <cell r="V674">
            <v>0</v>
          </cell>
        </row>
        <row r="674">
          <cell r="X674">
            <v>0</v>
          </cell>
          <cell r="Y674">
            <v>0</v>
          </cell>
        </row>
        <row r="674">
          <cell r="AA674">
            <v>0</v>
          </cell>
          <cell r="AB674">
            <v>0</v>
          </cell>
        </row>
        <row r="674">
          <cell r="AD674">
            <v>0</v>
          </cell>
          <cell r="AE674">
            <v>0</v>
          </cell>
        </row>
        <row r="675">
          <cell r="A675" t="str">
            <v>zxzj20191115000339</v>
          </cell>
          <cell r="B675" t="str">
            <v>深圳市品牌建设促进中心</v>
          </cell>
          <cell r="C675" t="str">
            <v>品牌培育管理体系实施指南 纺织行业</v>
          </cell>
          <cell r="D675" t="str">
            <v>FZ/T 01142-2018</v>
          </cell>
          <cell r="E675" t="str">
            <v>否</v>
          </cell>
          <cell r="F675">
            <v>0</v>
          </cell>
          <cell r="G675">
            <v>1</v>
          </cell>
          <cell r="H675" t="str">
            <v>无</v>
          </cell>
          <cell r="I675">
            <v>1</v>
          </cell>
          <cell r="J675">
            <v>100</v>
          </cell>
          <cell r="K675" t="str">
            <v>深圳市品牌建设促进中心</v>
          </cell>
          <cell r="L675">
            <v>0</v>
          </cell>
          <cell r="M675">
            <v>0</v>
          </cell>
        </row>
        <row r="675">
          <cell r="O675">
            <v>0</v>
          </cell>
          <cell r="P675">
            <v>0</v>
          </cell>
        </row>
        <row r="675">
          <cell r="R675">
            <v>0</v>
          </cell>
          <cell r="S675">
            <v>0</v>
          </cell>
        </row>
        <row r="675">
          <cell r="U675">
            <v>0</v>
          </cell>
          <cell r="V675">
            <v>0</v>
          </cell>
        </row>
        <row r="675">
          <cell r="X675">
            <v>0</v>
          </cell>
          <cell r="Y675">
            <v>0</v>
          </cell>
        </row>
        <row r="675">
          <cell r="AA675">
            <v>0</v>
          </cell>
          <cell r="AB675">
            <v>0</v>
          </cell>
        </row>
        <row r="675">
          <cell r="AD675">
            <v>0</v>
          </cell>
          <cell r="AE675">
            <v>0</v>
          </cell>
        </row>
        <row r="676">
          <cell r="A676" t="str">
            <v>zxzj20191115000105</v>
          </cell>
          <cell r="B676" t="str">
            <v>深圳市铁汉生态环境股份有限公司</v>
          </cell>
          <cell r="C676" t="str">
            <v>三色堇盆花生产技术规程</v>
          </cell>
          <cell r="D676" t="str">
            <v>LY/T 2855-2017</v>
          </cell>
          <cell r="E676" t="str">
            <v>否</v>
          </cell>
          <cell r="F676">
            <v>0</v>
          </cell>
          <cell r="G676">
            <v>3</v>
          </cell>
          <cell r="H676" t="str">
            <v>有</v>
          </cell>
          <cell r="I676">
            <v>1</v>
          </cell>
          <cell r="J676">
            <v>0</v>
          </cell>
          <cell r="K676" t="str">
            <v>深圳职业技术学院</v>
          </cell>
          <cell r="L676">
            <v>3</v>
          </cell>
          <cell r="M676">
            <v>100</v>
          </cell>
          <cell r="N676" t="str">
            <v>深圳市铁汉生态环境股份有限公司</v>
          </cell>
          <cell r="O676">
            <v>0</v>
          </cell>
          <cell r="P676">
            <v>0</v>
          </cell>
        </row>
        <row r="676">
          <cell r="R676">
            <v>0</v>
          </cell>
          <cell r="S676">
            <v>0</v>
          </cell>
        </row>
        <row r="676">
          <cell r="U676">
            <v>0</v>
          </cell>
          <cell r="V676">
            <v>0</v>
          </cell>
        </row>
        <row r="676">
          <cell r="X676">
            <v>0</v>
          </cell>
          <cell r="Y676">
            <v>0</v>
          </cell>
        </row>
        <row r="676">
          <cell r="AA676">
            <v>0</v>
          </cell>
          <cell r="AB676">
            <v>0</v>
          </cell>
        </row>
        <row r="676">
          <cell r="AD676">
            <v>0</v>
          </cell>
          <cell r="AE676">
            <v>0</v>
          </cell>
        </row>
        <row r="677">
          <cell r="A677" t="str">
            <v>zxzj20191113000035</v>
          </cell>
          <cell r="B677" t="str">
            <v>大族激光科技产业集团股份有限公司</v>
          </cell>
          <cell r="C677" t="str">
            <v>天文望远镜术语</v>
          </cell>
          <cell r="D677" t="str">
            <v>GB/T 35126-2017</v>
          </cell>
          <cell r="E677" t="str">
            <v>否</v>
          </cell>
          <cell r="F677">
            <v>0</v>
          </cell>
          <cell r="G677">
            <v>2</v>
          </cell>
          <cell r="H677" t="str">
            <v>无</v>
          </cell>
          <cell r="I677">
            <v>2</v>
          </cell>
          <cell r="J677">
            <v>100</v>
          </cell>
          <cell r="K677" t="str">
            <v>大族激光科技产业集团股份有限公司</v>
          </cell>
          <cell r="L677">
            <v>0</v>
          </cell>
          <cell r="M677">
            <v>0</v>
          </cell>
        </row>
        <row r="677">
          <cell r="O677">
            <v>0</v>
          </cell>
          <cell r="P677">
            <v>0</v>
          </cell>
        </row>
        <row r="677">
          <cell r="R677">
            <v>0</v>
          </cell>
          <cell r="S677">
            <v>0</v>
          </cell>
        </row>
        <row r="677">
          <cell r="U677">
            <v>0</v>
          </cell>
          <cell r="V677">
            <v>0</v>
          </cell>
        </row>
        <row r="677">
          <cell r="X677">
            <v>0</v>
          </cell>
          <cell r="Y677">
            <v>0</v>
          </cell>
        </row>
        <row r="677">
          <cell r="AA677">
            <v>0</v>
          </cell>
          <cell r="AB677">
            <v>0</v>
          </cell>
        </row>
        <row r="677">
          <cell r="AD677">
            <v>0</v>
          </cell>
          <cell r="AE677">
            <v>0</v>
          </cell>
        </row>
        <row r="678">
          <cell r="A678" t="str">
            <v>zxzj20191114000090</v>
          </cell>
          <cell r="B678" t="str">
            <v>深圳市凯卓立液压设备股份有限公司</v>
          </cell>
          <cell r="C678" t="str">
            <v>液压高度调节板</v>
          </cell>
          <cell r="D678" t="str">
            <v>WB/T 1081-2018</v>
          </cell>
          <cell r="E678" t="str">
            <v>否</v>
          </cell>
          <cell r="F678">
            <v>0</v>
          </cell>
          <cell r="G678">
            <v>3</v>
          </cell>
          <cell r="H678" t="str">
            <v>有</v>
          </cell>
          <cell r="I678">
            <v>3</v>
          </cell>
          <cell r="J678">
            <v>62.5</v>
          </cell>
          <cell r="K678" t="str">
            <v>深圳市凯卓立液压设备股份有限公司</v>
          </cell>
          <cell r="L678">
            <v>5</v>
          </cell>
          <cell r="M678">
            <v>37.5</v>
          </cell>
          <cell r="N678" t="str">
            <v>深圳市凯东源现代物流股份有限公司</v>
          </cell>
          <cell r="O678">
            <v>0</v>
          </cell>
          <cell r="P678">
            <v>0</v>
          </cell>
        </row>
        <row r="678">
          <cell r="R678">
            <v>0</v>
          </cell>
          <cell r="S678">
            <v>0</v>
          </cell>
        </row>
        <row r="678">
          <cell r="U678">
            <v>0</v>
          </cell>
          <cell r="V678">
            <v>0</v>
          </cell>
        </row>
        <row r="678">
          <cell r="X678">
            <v>0</v>
          </cell>
          <cell r="Y678">
            <v>0</v>
          </cell>
        </row>
        <row r="678">
          <cell r="AA678">
            <v>0</v>
          </cell>
          <cell r="AB678">
            <v>0</v>
          </cell>
        </row>
        <row r="678">
          <cell r="AD678">
            <v>0</v>
          </cell>
          <cell r="AE678">
            <v>0</v>
          </cell>
        </row>
        <row r="679">
          <cell r="A679" t="str">
            <v>zxzj20191114000095</v>
          </cell>
          <cell r="B679" t="str">
            <v>深圳市标准技术研究院</v>
          </cell>
          <cell r="C679" t="str">
            <v>片猪肉激光灼刻检疫标识</v>
          </cell>
          <cell r="D679" t="str">
            <v>SZDB/Z 278—2017</v>
          </cell>
          <cell r="E679" t="str">
            <v>否</v>
          </cell>
          <cell r="F679">
            <v>0</v>
          </cell>
          <cell r="G679">
            <v>2</v>
          </cell>
          <cell r="H679" t="str">
            <v>有</v>
          </cell>
          <cell r="I679">
            <v>1</v>
          </cell>
          <cell r="J679">
            <v>0</v>
          </cell>
          <cell r="K679" t="str">
            <v>深圳市宝安区动物卫生监督所</v>
          </cell>
          <cell r="L679">
            <v>2</v>
          </cell>
          <cell r="M679">
            <v>100</v>
          </cell>
          <cell r="N679" t="str">
            <v>深圳市标准技术研究院</v>
          </cell>
          <cell r="O679">
            <v>3</v>
          </cell>
          <cell r="P679">
            <v>0</v>
          </cell>
          <cell r="Q679" t="str">
            <v>深圳市动物卫生监督所</v>
          </cell>
          <cell r="R679">
            <v>0</v>
          </cell>
          <cell r="S679">
            <v>0</v>
          </cell>
        </row>
        <row r="679">
          <cell r="U679">
            <v>0</v>
          </cell>
          <cell r="V679">
            <v>0</v>
          </cell>
        </row>
        <row r="679">
          <cell r="X679">
            <v>0</v>
          </cell>
          <cell r="Y679">
            <v>0</v>
          </cell>
        </row>
        <row r="679">
          <cell r="AA679">
            <v>0</v>
          </cell>
          <cell r="AB679">
            <v>0</v>
          </cell>
        </row>
        <row r="679">
          <cell r="AD679">
            <v>0</v>
          </cell>
          <cell r="AE679">
            <v>0</v>
          </cell>
        </row>
        <row r="680">
          <cell r="A680" t="str">
            <v>zxzj20191115000253</v>
          </cell>
          <cell r="B680" t="str">
            <v>深圳市建筑科学研究院股份有限公司</v>
          </cell>
          <cell r="C680" t="str">
            <v>深圳市公共建筑能耗标准</v>
          </cell>
          <cell r="D680" t="str">
            <v>SJG 34-2017</v>
          </cell>
          <cell r="E680" t="str">
            <v>否</v>
          </cell>
          <cell r="F680">
            <v>0</v>
          </cell>
          <cell r="G680">
            <v>1</v>
          </cell>
          <cell r="H680" t="str">
            <v>有</v>
          </cell>
          <cell r="I680">
            <v>1</v>
          </cell>
          <cell r="J680">
            <v>60</v>
          </cell>
          <cell r="K680" t="str">
            <v>深圳市建筑科学研究院股份有限公司</v>
          </cell>
          <cell r="L680">
            <v>2</v>
          </cell>
          <cell r="M680">
            <v>20</v>
          </cell>
          <cell r="N680" t="str">
            <v>深圳市建设科技促进中心</v>
          </cell>
          <cell r="O680">
            <v>3</v>
          </cell>
          <cell r="P680">
            <v>20</v>
          </cell>
          <cell r="Q680" t="str">
            <v>中国建筑科学研究院有限公司深圳分公司</v>
          </cell>
          <cell r="R680">
            <v>0</v>
          </cell>
          <cell r="S680">
            <v>0</v>
          </cell>
        </row>
        <row r="680">
          <cell r="U680">
            <v>0</v>
          </cell>
          <cell r="V680">
            <v>0</v>
          </cell>
        </row>
        <row r="680">
          <cell r="X680">
            <v>0</v>
          </cell>
          <cell r="Y680">
            <v>0</v>
          </cell>
        </row>
        <row r="680">
          <cell r="AA680">
            <v>0</v>
          </cell>
          <cell r="AB680">
            <v>0</v>
          </cell>
        </row>
        <row r="680">
          <cell r="AD680">
            <v>0</v>
          </cell>
          <cell r="AE680">
            <v>0</v>
          </cell>
        </row>
        <row r="681">
          <cell r="A681" t="str">
            <v>zxzj20191113000105</v>
          </cell>
          <cell r="B681" t="str">
            <v>深圳市深投环保科技有限公司</v>
          </cell>
          <cell r="C681" t="str">
            <v>化学镀镍废液处理处置方法</v>
          </cell>
          <cell r="D681" t="str">
            <v>HG/T 5207-2017</v>
          </cell>
          <cell r="E681" t="str">
            <v>否</v>
          </cell>
          <cell r="F681">
            <v>0</v>
          </cell>
          <cell r="G681">
            <v>1</v>
          </cell>
          <cell r="H681" t="str">
            <v>有</v>
          </cell>
          <cell r="I681">
            <v>1</v>
          </cell>
          <cell r="J681">
            <v>59</v>
          </cell>
          <cell r="K681" t="str">
            <v>深圳市深投环保科技有限公司</v>
          </cell>
          <cell r="L681">
            <v>4</v>
          </cell>
          <cell r="M681">
            <v>23</v>
          </cell>
          <cell r="N681" t="str">
            <v>深圳市中润水工业技术发展有限公司</v>
          </cell>
          <cell r="O681">
            <v>6</v>
          </cell>
          <cell r="P681">
            <v>18</v>
          </cell>
          <cell r="Q681" t="str">
            <v>深圳慧欣环境技术有限公司</v>
          </cell>
          <cell r="R681">
            <v>0</v>
          </cell>
          <cell r="S681">
            <v>0</v>
          </cell>
        </row>
        <row r="681">
          <cell r="U681">
            <v>0</v>
          </cell>
          <cell r="V681">
            <v>0</v>
          </cell>
        </row>
        <row r="681">
          <cell r="X681">
            <v>0</v>
          </cell>
          <cell r="Y681">
            <v>0</v>
          </cell>
        </row>
        <row r="681">
          <cell r="AA681">
            <v>0</v>
          </cell>
          <cell r="AB681">
            <v>0</v>
          </cell>
        </row>
        <row r="681">
          <cell r="AD681">
            <v>0</v>
          </cell>
          <cell r="AE681">
            <v>0</v>
          </cell>
        </row>
        <row r="682">
          <cell r="A682" t="str">
            <v>zxzj20191107000003</v>
          </cell>
          <cell r="B682" t="str">
            <v>深圳赛西信息技术有限公司</v>
          </cell>
          <cell r="C682" t="str">
            <v>信息安全技术 办公信息系统安全管理要求</v>
          </cell>
          <cell r="D682" t="str">
            <v>GB/T 37094-2018</v>
          </cell>
          <cell r="E682" t="str">
            <v>否</v>
          </cell>
          <cell r="F682">
            <v>0</v>
          </cell>
          <cell r="G682">
            <v>3</v>
          </cell>
          <cell r="H682" t="str">
            <v>无</v>
          </cell>
          <cell r="I682">
            <v>3</v>
          </cell>
          <cell r="J682">
            <v>100</v>
          </cell>
          <cell r="K682" t="str">
            <v>深圳赛西信息技术有限公司</v>
          </cell>
          <cell r="L682">
            <v>0</v>
          </cell>
          <cell r="M682">
            <v>0</v>
          </cell>
        </row>
        <row r="682">
          <cell r="O682">
            <v>0</v>
          </cell>
          <cell r="P682">
            <v>0</v>
          </cell>
        </row>
        <row r="682">
          <cell r="R682">
            <v>0</v>
          </cell>
          <cell r="S682">
            <v>0</v>
          </cell>
        </row>
        <row r="682">
          <cell r="U682">
            <v>0</v>
          </cell>
          <cell r="V682">
            <v>0</v>
          </cell>
        </row>
        <row r="682">
          <cell r="X682">
            <v>0</v>
          </cell>
          <cell r="Y682">
            <v>0</v>
          </cell>
        </row>
        <row r="682">
          <cell r="AA682">
            <v>0</v>
          </cell>
          <cell r="AB682">
            <v>0</v>
          </cell>
        </row>
        <row r="682">
          <cell r="AD682">
            <v>0</v>
          </cell>
          <cell r="AE682">
            <v>0</v>
          </cell>
        </row>
        <row r="683">
          <cell r="A683" t="str">
            <v>zxzj20191115000336</v>
          </cell>
          <cell r="B683" t="str">
            <v>深圳市移动通信联合会</v>
          </cell>
          <cell r="C683" t="str">
            <v>便携式移动电源通用技术要求</v>
          </cell>
          <cell r="D683" t="str">
            <v>SZTT/SZMCA 0001—2016</v>
          </cell>
          <cell r="E683" t="str">
            <v>否</v>
          </cell>
          <cell r="F683">
            <v>0</v>
          </cell>
          <cell r="G683">
            <v>1</v>
          </cell>
          <cell r="H683" t="str">
            <v>无</v>
          </cell>
          <cell r="I683">
            <v>1</v>
          </cell>
          <cell r="J683">
            <v>100</v>
          </cell>
          <cell r="K683" t="str">
            <v>深圳市移动通信联合会</v>
          </cell>
          <cell r="L683">
            <v>2</v>
          </cell>
          <cell r="M683">
            <v>0</v>
          </cell>
        </row>
        <row r="683">
          <cell r="O683">
            <v>3</v>
          </cell>
          <cell r="P683">
            <v>0</v>
          </cell>
        </row>
        <row r="683">
          <cell r="R683">
            <v>4</v>
          </cell>
          <cell r="S683">
            <v>0</v>
          </cell>
        </row>
        <row r="683">
          <cell r="U683">
            <v>0</v>
          </cell>
          <cell r="V683">
            <v>0</v>
          </cell>
        </row>
        <row r="683">
          <cell r="X683">
            <v>0</v>
          </cell>
          <cell r="Y683">
            <v>0</v>
          </cell>
        </row>
        <row r="683">
          <cell r="AA683">
            <v>0</v>
          </cell>
          <cell r="AB683">
            <v>0</v>
          </cell>
        </row>
        <row r="683">
          <cell r="AD683">
            <v>0</v>
          </cell>
          <cell r="AE683">
            <v>0</v>
          </cell>
        </row>
        <row r="684">
          <cell r="A684" t="str">
            <v>zxzj20191114000105</v>
          </cell>
          <cell r="B684" t="str">
            <v>中兴通讯股份有限公司</v>
          </cell>
          <cell r="C684" t="str">
            <v>每波长支持10G比特以上速率的PON技术</v>
          </cell>
          <cell r="D684" t="str">
            <v>G.SUP64</v>
          </cell>
          <cell r="E684" t="str">
            <v>否</v>
          </cell>
          <cell r="F684">
            <v>0</v>
          </cell>
          <cell r="G684">
            <v>3</v>
          </cell>
          <cell r="H684" t="str">
            <v>无</v>
          </cell>
          <cell r="I684">
            <v>3</v>
          </cell>
          <cell r="J684">
            <v>100</v>
          </cell>
          <cell r="K684" t="str">
            <v>中兴通讯股份有限公司</v>
          </cell>
          <cell r="L684">
            <v>0</v>
          </cell>
          <cell r="M684">
            <v>0</v>
          </cell>
        </row>
        <row r="684">
          <cell r="O684">
            <v>0</v>
          </cell>
          <cell r="P684">
            <v>0</v>
          </cell>
        </row>
        <row r="684">
          <cell r="R684">
            <v>0</v>
          </cell>
          <cell r="S684">
            <v>0</v>
          </cell>
        </row>
        <row r="684">
          <cell r="U684">
            <v>0</v>
          </cell>
          <cell r="V684">
            <v>0</v>
          </cell>
        </row>
        <row r="684">
          <cell r="X684">
            <v>0</v>
          </cell>
          <cell r="Y684">
            <v>0</v>
          </cell>
        </row>
        <row r="684">
          <cell r="AA684">
            <v>0</v>
          </cell>
          <cell r="AB684">
            <v>0</v>
          </cell>
        </row>
        <row r="684">
          <cell r="AD684">
            <v>0</v>
          </cell>
          <cell r="AE684">
            <v>0</v>
          </cell>
        </row>
        <row r="685">
          <cell r="A685" t="str">
            <v>zxzj20191113000203</v>
          </cell>
          <cell r="B685" t="str">
            <v>深圳市研迅诚科技有限公司</v>
          </cell>
          <cell r="C685" t="str">
            <v>跨境电子商务综合试验区单一窗口服务 第4部分：检验检疫查询</v>
          </cell>
          <cell r="D685" t="str">
            <v>SZDB/Z 304.4-2018</v>
          </cell>
          <cell r="E685" t="str">
            <v>是</v>
          </cell>
          <cell r="F685">
            <v>7</v>
          </cell>
          <cell r="G685">
            <v>2</v>
          </cell>
          <cell r="H685" t="str">
            <v>无</v>
          </cell>
          <cell r="I685">
            <v>2</v>
          </cell>
          <cell r="J685">
            <v>100</v>
          </cell>
          <cell r="K685" t="str">
            <v>深圳市研迅诚科技有限公司</v>
          </cell>
          <cell r="L685">
            <v>0</v>
          </cell>
          <cell r="M685">
            <v>0</v>
          </cell>
        </row>
        <row r="685">
          <cell r="O685">
            <v>0</v>
          </cell>
          <cell r="P685">
            <v>0</v>
          </cell>
        </row>
        <row r="685">
          <cell r="R685">
            <v>0</v>
          </cell>
          <cell r="S685">
            <v>0</v>
          </cell>
        </row>
        <row r="685">
          <cell r="U685">
            <v>0</v>
          </cell>
          <cell r="V685">
            <v>0</v>
          </cell>
        </row>
        <row r="685">
          <cell r="X685">
            <v>0</v>
          </cell>
          <cell r="Y685">
            <v>0</v>
          </cell>
        </row>
        <row r="685">
          <cell r="AA685">
            <v>0</v>
          </cell>
          <cell r="AB685">
            <v>0</v>
          </cell>
        </row>
        <row r="685">
          <cell r="AD685">
            <v>0</v>
          </cell>
          <cell r="AE685">
            <v>0</v>
          </cell>
        </row>
        <row r="686">
          <cell r="A686" t="str">
            <v>zxzj20191108000255</v>
          </cell>
          <cell r="B686" t="str">
            <v>深圳市北科生物科技有限公司</v>
          </cell>
          <cell r="C686" t="str">
            <v>综合细胞库设置和管理规范</v>
          </cell>
          <cell r="D686" t="str">
            <v>SZDB/Z 266—2017</v>
          </cell>
          <cell r="E686" t="str">
            <v>否</v>
          </cell>
          <cell r="F686">
            <v>0</v>
          </cell>
          <cell r="G686">
            <v>1</v>
          </cell>
          <cell r="H686" t="str">
            <v>有</v>
          </cell>
          <cell r="I686">
            <v>1</v>
          </cell>
          <cell r="J686">
            <v>70</v>
          </cell>
          <cell r="K686" t="str">
            <v>深圳市北科生物科技有限公司</v>
          </cell>
          <cell r="L686">
            <v>2</v>
          </cell>
          <cell r="M686">
            <v>30</v>
          </cell>
          <cell r="N686" t="str">
            <v>深圳市标准技术研究院</v>
          </cell>
          <cell r="O686">
            <v>0</v>
          </cell>
          <cell r="P686">
            <v>0</v>
          </cell>
        </row>
        <row r="686">
          <cell r="R686">
            <v>0</v>
          </cell>
          <cell r="S686">
            <v>0</v>
          </cell>
        </row>
        <row r="686">
          <cell r="U686">
            <v>0</v>
          </cell>
          <cell r="V686">
            <v>0</v>
          </cell>
        </row>
        <row r="686">
          <cell r="X686">
            <v>0</v>
          </cell>
          <cell r="Y686">
            <v>0</v>
          </cell>
        </row>
        <row r="686">
          <cell r="AA686">
            <v>0</v>
          </cell>
          <cell r="AB686">
            <v>0</v>
          </cell>
        </row>
        <row r="686">
          <cell r="AD686">
            <v>0</v>
          </cell>
          <cell r="AE686">
            <v>0</v>
          </cell>
        </row>
        <row r="687">
          <cell r="A687" t="str">
            <v>zxzj20191106000001</v>
          </cell>
          <cell r="B687" t="str">
            <v>深圳市凯东源现代物流股份有限公司</v>
          </cell>
          <cell r="C687" t="str">
            <v>液压高度调节板</v>
          </cell>
          <cell r="D687" t="str">
            <v>WB/T 1081-2018</v>
          </cell>
          <cell r="E687" t="str">
            <v>否</v>
          </cell>
          <cell r="F687">
            <v>0</v>
          </cell>
          <cell r="G687">
            <v>5</v>
          </cell>
          <cell r="H687" t="str">
            <v>有</v>
          </cell>
          <cell r="I687">
            <v>3</v>
          </cell>
          <cell r="J687">
            <v>62.5</v>
          </cell>
          <cell r="K687" t="str">
            <v>深圳市凯卓立液压设备股份有限公司</v>
          </cell>
          <cell r="L687">
            <v>5</v>
          </cell>
          <cell r="M687">
            <v>37.5</v>
          </cell>
          <cell r="N687" t="str">
            <v>深圳市凯东源现代物流股份有限公司</v>
          </cell>
          <cell r="O687">
            <v>0</v>
          </cell>
          <cell r="P687">
            <v>0</v>
          </cell>
        </row>
        <row r="687">
          <cell r="R687">
            <v>0</v>
          </cell>
          <cell r="S687">
            <v>0</v>
          </cell>
        </row>
        <row r="687">
          <cell r="U687">
            <v>0</v>
          </cell>
          <cell r="V687">
            <v>0</v>
          </cell>
        </row>
        <row r="687">
          <cell r="X687">
            <v>0</v>
          </cell>
          <cell r="Y687">
            <v>0</v>
          </cell>
        </row>
        <row r="687">
          <cell r="AA687">
            <v>0</v>
          </cell>
          <cell r="AB687">
            <v>0</v>
          </cell>
        </row>
        <row r="687">
          <cell r="AD687">
            <v>0</v>
          </cell>
          <cell r="AE687">
            <v>0</v>
          </cell>
        </row>
        <row r="688">
          <cell r="A688" t="str">
            <v>zxzj20191115000108</v>
          </cell>
          <cell r="B688" t="str">
            <v>深圳赛西信息技术有限公司</v>
          </cell>
          <cell r="C688" t="str">
            <v>智慧城市 公共信息与服务支撑平台 第1部分：总体要求</v>
          </cell>
          <cell r="D688" t="str">
            <v>GB/T 36622.1-2018</v>
          </cell>
          <cell r="E688" t="str">
            <v>是</v>
          </cell>
          <cell r="F688">
            <v>3</v>
          </cell>
          <cell r="G688">
            <v>2</v>
          </cell>
          <cell r="H688" t="str">
            <v>有</v>
          </cell>
          <cell r="I688">
            <v>2</v>
          </cell>
          <cell r="J688">
            <v>100</v>
          </cell>
          <cell r="K688" t="str">
            <v>深圳赛西信息技术有限公司</v>
          </cell>
          <cell r="L688">
            <v>3</v>
          </cell>
          <cell r="M688">
            <v>0</v>
          </cell>
          <cell r="N688" t="str">
            <v>华为技术有限公司</v>
          </cell>
          <cell r="O688">
            <v>0</v>
          </cell>
          <cell r="P688">
            <v>0</v>
          </cell>
        </row>
        <row r="688">
          <cell r="R688">
            <v>0</v>
          </cell>
          <cell r="S688">
            <v>0</v>
          </cell>
        </row>
        <row r="688">
          <cell r="U688">
            <v>0</v>
          </cell>
          <cell r="V688">
            <v>0</v>
          </cell>
        </row>
        <row r="688">
          <cell r="X688">
            <v>0</v>
          </cell>
          <cell r="Y688">
            <v>0</v>
          </cell>
        </row>
        <row r="688">
          <cell r="AA688">
            <v>0</v>
          </cell>
          <cell r="AB688">
            <v>0</v>
          </cell>
        </row>
        <row r="688">
          <cell r="AD688">
            <v>0</v>
          </cell>
          <cell r="AE688">
            <v>0</v>
          </cell>
        </row>
        <row r="689">
          <cell r="A689" t="str">
            <v>zxzj20191115000340</v>
          </cell>
          <cell r="B689" t="str">
            <v>深圳市品牌建设促进中心</v>
          </cell>
          <cell r="C689" t="str">
            <v>品牌管理体系 要求及实施</v>
          </cell>
          <cell r="D689" t="str">
            <v>DB4403/T 16-2019</v>
          </cell>
          <cell r="E689" t="str">
            <v>否</v>
          </cell>
          <cell r="F689">
            <v>0</v>
          </cell>
          <cell r="G689">
            <v>2</v>
          </cell>
          <cell r="H689" t="str">
            <v>有</v>
          </cell>
          <cell r="I689">
            <v>1</v>
          </cell>
          <cell r="J689">
            <v>0</v>
          </cell>
          <cell r="K689" t="str">
            <v>深圳市市场监督管理局</v>
          </cell>
          <cell r="L689">
            <v>2</v>
          </cell>
          <cell r="M689">
            <v>100</v>
          </cell>
          <cell r="N689" t="str">
            <v>深圳市品牌建设促进中心</v>
          </cell>
          <cell r="O689">
            <v>3</v>
          </cell>
          <cell r="P689">
            <v>0</v>
          </cell>
          <cell r="Q689" t="str">
            <v>深圳市标准技术研究院</v>
          </cell>
          <cell r="R689">
            <v>0</v>
          </cell>
          <cell r="S689">
            <v>0</v>
          </cell>
        </row>
        <row r="689">
          <cell r="U689">
            <v>0</v>
          </cell>
          <cell r="V689">
            <v>0</v>
          </cell>
        </row>
        <row r="689">
          <cell r="X689">
            <v>0</v>
          </cell>
          <cell r="Y689">
            <v>0</v>
          </cell>
        </row>
        <row r="689">
          <cell r="AA689">
            <v>0</v>
          </cell>
          <cell r="AB689">
            <v>0</v>
          </cell>
        </row>
        <row r="689">
          <cell r="AD689">
            <v>0</v>
          </cell>
          <cell r="AE689">
            <v>0</v>
          </cell>
        </row>
        <row r="690">
          <cell r="A690" t="str">
            <v>zxzj20191113000056</v>
          </cell>
          <cell r="B690" t="str">
            <v>深圳巴斯巴科技发展有限公司</v>
          </cell>
          <cell r="C690" t="str">
            <v>电自动控制器 差动式电子膨胀阀</v>
          </cell>
          <cell r="D690" t="str">
            <v>JB/T 13493-2018</v>
          </cell>
          <cell r="E690" t="str">
            <v>否</v>
          </cell>
          <cell r="F690">
            <v>0</v>
          </cell>
          <cell r="G690">
            <v>5</v>
          </cell>
          <cell r="H690" t="str">
            <v>无</v>
          </cell>
          <cell r="I690">
            <v>1</v>
          </cell>
          <cell r="J690">
            <v>100</v>
          </cell>
          <cell r="K690" t="str">
            <v>深圳巴斯巴科技发展有限公司</v>
          </cell>
          <cell r="L690">
            <v>0</v>
          </cell>
          <cell r="M690">
            <v>0</v>
          </cell>
        </row>
        <row r="690">
          <cell r="O690">
            <v>0</v>
          </cell>
          <cell r="P690">
            <v>0</v>
          </cell>
        </row>
        <row r="690">
          <cell r="R690">
            <v>0</v>
          </cell>
          <cell r="S690">
            <v>0</v>
          </cell>
        </row>
        <row r="690">
          <cell r="U690">
            <v>0</v>
          </cell>
          <cell r="V690">
            <v>0</v>
          </cell>
        </row>
        <row r="690">
          <cell r="X690">
            <v>0</v>
          </cell>
          <cell r="Y690">
            <v>0</v>
          </cell>
        </row>
        <row r="690">
          <cell r="AA690">
            <v>0</v>
          </cell>
          <cell r="AB690">
            <v>0</v>
          </cell>
        </row>
        <row r="690">
          <cell r="AD690">
            <v>0</v>
          </cell>
          <cell r="AE690">
            <v>0</v>
          </cell>
        </row>
        <row r="691">
          <cell r="A691" t="str">
            <v>zxzj20191115000175</v>
          </cell>
          <cell r="B691" t="str">
            <v>深圳市卓越绩效管理促进会</v>
          </cell>
          <cell r="C691" t="str">
            <v>标准创新示范基地评价规范</v>
          </cell>
          <cell r="D691" t="str">
            <v>SZDB/Z 301-2018</v>
          </cell>
          <cell r="E691" t="str">
            <v>否</v>
          </cell>
          <cell r="F691">
            <v>0</v>
          </cell>
          <cell r="G691">
            <v>1</v>
          </cell>
          <cell r="H691" t="str">
            <v>无</v>
          </cell>
          <cell r="I691">
            <v>1</v>
          </cell>
          <cell r="J691">
            <v>100</v>
          </cell>
          <cell r="K691" t="str">
            <v>深圳市卓越绩效管理促进会</v>
          </cell>
          <cell r="L691">
            <v>0</v>
          </cell>
          <cell r="M691">
            <v>0</v>
          </cell>
        </row>
        <row r="691">
          <cell r="O691">
            <v>0</v>
          </cell>
          <cell r="P691">
            <v>0</v>
          </cell>
        </row>
        <row r="691">
          <cell r="R691">
            <v>0</v>
          </cell>
          <cell r="S691">
            <v>0</v>
          </cell>
        </row>
        <row r="691">
          <cell r="U691">
            <v>0</v>
          </cell>
          <cell r="V691">
            <v>0</v>
          </cell>
        </row>
        <row r="691">
          <cell r="X691">
            <v>0</v>
          </cell>
          <cell r="Y691">
            <v>0</v>
          </cell>
        </row>
        <row r="691">
          <cell r="AA691">
            <v>0</v>
          </cell>
          <cell r="AB691">
            <v>0</v>
          </cell>
        </row>
        <row r="691">
          <cell r="AD691">
            <v>0</v>
          </cell>
          <cell r="AE691">
            <v>0</v>
          </cell>
        </row>
        <row r="692">
          <cell r="A692" t="str">
            <v>zxzj20191116000126</v>
          </cell>
          <cell r="B692" t="str">
            <v>深圳市注成科技股份有限公司</v>
          </cell>
          <cell r="C692" t="str">
            <v>煤炭采掘工具用硬质合金制品</v>
          </cell>
          <cell r="D692" t="str">
            <v>GB/T 14445-2017</v>
          </cell>
          <cell r="E692" t="str">
            <v>否</v>
          </cell>
          <cell r="F692">
            <v>0</v>
          </cell>
          <cell r="G692">
            <v>3</v>
          </cell>
          <cell r="H692" t="str">
            <v>无</v>
          </cell>
          <cell r="I692">
            <v>3</v>
          </cell>
          <cell r="J692">
            <v>100</v>
          </cell>
          <cell r="K692" t="str">
            <v>深圳市注成科技股份有限公司</v>
          </cell>
          <cell r="L692">
            <v>0</v>
          </cell>
          <cell r="M692">
            <v>0</v>
          </cell>
        </row>
        <row r="692">
          <cell r="O692">
            <v>0</v>
          </cell>
          <cell r="P692">
            <v>0</v>
          </cell>
        </row>
        <row r="692">
          <cell r="R692">
            <v>0</v>
          </cell>
          <cell r="S692">
            <v>0</v>
          </cell>
        </row>
        <row r="692">
          <cell r="U692">
            <v>0</v>
          </cell>
          <cell r="V692">
            <v>0</v>
          </cell>
        </row>
        <row r="692">
          <cell r="X692">
            <v>0</v>
          </cell>
          <cell r="Y692">
            <v>0</v>
          </cell>
        </row>
        <row r="692">
          <cell r="AA692">
            <v>0</v>
          </cell>
          <cell r="AB692">
            <v>0</v>
          </cell>
        </row>
        <row r="692">
          <cell r="AD692">
            <v>0</v>
          </cell>
          <cell r="AE692">
            <v>0</v>
          </cell>
        </row>
        <row r="693">
          <cell r="A693" t="str">
            <v>zxzj20191116000046</v>
          </cell>
          <cell r="B693" t="str">
            <v>深圳市芭格美生物科技有限公司</v>
          </cell>
          <cell r="C693" t="str">
            <v>洗涤用品 三氯生含量的测定</v>
          </cell>
          <cell r="D693" t="str">
            <v>GB/T 35830-2018</v>
          </cell>
          <cell r="E693" t="str">
            <v>否</v>
          </cell>
          <cell r="F693">
            <v>0</v>
          </cell>
          <cell r="G693">
            <v>2</v>
          </cell>
          <cell r="H693" t="str">
            <v>无</v>
          </cell>
          <cell r="I693">
            <v>2</v>
          </cell>
          <cell r="J693">
            <v>100</v>
          </cell>
          <cell r="K693" t="str">
            <v>深圳市芭格美生物科技有限公司</v>
          </cell>
          <cell r="L693">
            <v>0</v>
          </cell>
          <cell r="M693">
            <v>0</v>
          </cell>
        </row>
        <row r="693">
          <cell r="O693">
            <v>0</v>
          </cell>
          <cell r="P693">
            <v>0</v>
          </cell>
        </row>
        <row r="693">
          <cell r="R693">
            <v>0</v>
          </cell>
          <cell r="S693">
            <v>0</v>
          </cell>
        </row>
        <row r="693">
          <cell r="U693">
            <v>0</v>
          </cell>
          <cell r="V693">
            <v>0</v>
          </cell>
        </row>
        <row r="693">
          <cell r="X693">
            <v>0</v>
          </cell>
          <cell r="Y693">
            <v>0</v>
          </cell>
        </row>
        <row r="693">
          <cell r="AA693">
            <v>0</v>
          </cell>
          <cell r="AB693">
            <v>0</v>
          </cell>
        </row>
        <row r="693">
          <cell r="AD693">
            <v>0</v>
          </cell>
          <cell r="AE693">
            <v>0</v>
          </cell>
        </row>
        <row r="694">
          <cell r="A694" t="str">
            <v>zxzj20191115000298</v>
          </cell>
          <cell r="B694" t="str">
            <v>安莉芳（中国）服装有限公司</v>
          </cell>
          <cell r="C694" t="str">
            <v>高弹塑身内衣用针织面料</v>
          </cell>
          <cell r="D694" t="str">
            <v>FZ/T 72022-2017</v>
          </cell>
          <cell r="E694" t="str">
            <v>否</v>
          </cell>
          <cell r="F694">
            <v>0</v>
          </cell>
          <cell r="G694">
            <v>1</v>
          </cell>
          <cell r="H694" t="str">
            <v>有</v>
          </cell>
          <cell r="I694">
            <v>1</v>
          </cell>
          <cell r="J694">
            <v>100</v>
          </cell>
          <cell r="K694" t="str">
            <v>安莉芳（中国）服装有限公司</v>
          </cell>
          <cell r="L694">
            <v>0</v>
          </cell>
          <cell r="M694">
            <v>0</v>
          </cell>
        </row>
        <row r="694">
          <cell r="O694">
            <v>0</v>
          </cell>
          <cell r="P694">
            <v>0</v>
          </cell>
        </row>
        <row r="694">
          <cell r="R694">
            <v>0</v>
          </cell>
          <cell r="S694">
            <v>0</v>
          </cell>
        </row>
        <row r="694">
          <cell r="U694">
            <v>0</v>
          </cell>
          <cell r="V694">
            <v>0</v>
          </cell>
        </row>
        <row r="694">
          <cell r="X694">
            <v>0</v>
          </cell>
          <cell r="Y694">
            <v>0</v>
          </cell>
        </row>
        <row r="694">
          <cell r="AA694">
            <v>0</v>
          </cell>
          <cell r="AB694">
            <v>0</v>
          </cell>
        </row>
        <row r="694">
          <cell r="AD694">
            <v>0</v>
          </cell>
          <cell r="AE694">
            <v>0</v>
          </cell>
        </row>
        <row r="695">
          <cell r="A695" t="str">
            <v>zxzj20191117000029</v>
          </cell>
          <cell r="B695" t="str">
            <v>研祥智能科技股份有限公司</v>
          </cell>
          <cell r="C695" t="str">
            <v>工业控制计算机系统 通用规范 第2部分：工业控制计算机的安全要求</v>
          </cell>
          <cell r="D695" t="str">
            <v>GB/T 26802.2-2017</v>
          </cell>
          <cell r="E695" t="str">
            <v>是</v>
          </cell>
          <cell r="F695">
            <v>6</v>
          </cell>
          <cell r="G695">
            <v>1</v>
          </cell>
          <cell r="H695" t="str">
            <v>无</v>
          </cell>
          <cell r="I695">
            <v>1</v>
          </cell>
          <cell r="J695">
            <v>100</v>
          </cell>
          <cell r="K695" t="str">
            <v>研祥智能科技股份有限公司</v>
          </cell>
          <cell r="L695">
            <v>0</v>
          </cell>
          <cell r="M695">
            <v>0</v>
          </cell>
        </row>
        <row r="695">
          <cell r="O695">
            <v>0</v>
          </cell>
          <cell r="P695">
            <v>0</v>
          </cell>
        </row>
        <row r="695">
          <cell r="R695">
            <v>0</v>
          </cell>
          <cell r="S695">
            <v>0</v>
          </cell>
        </row>
        <row r="695">
          <cell r="U695">
            <v>0</v>
          </cell>
          <cell r="V695">
            <v>0</v>
          </cell>
        </row>
        <row r="695">
          <cell r="X695">
            <v>0</v>
          </cell>
          <cell r="Y695">
            <v>0</v>
          </cell>
        </row>
        <row r="695">
          <cell r="AA695">
            <v>0</v>
          </cell>
          <cell r="AB695">
            <v>0</v>
          </cell>
        </row>
        <row r="695">
          <cell r="AD695">
            <v>0</v>
          </cell>
          <cell r="AE695">
            <v>0</v>
          </cell>
        </row>
        <row r="696">
          <cell r="A696" t="str">
            <v>zxzj20191116000112</v>
          </cell>
          <cell r="B696" t="str">
            <v>深圳市注成科技股份有限公司</v>
          </cell>
          <cell r="C696" t="str">
            <v>硬质合金制品检验规则与试验方法</v>
          </cell>
          <cell r="D696" t="str">
            <v>GB/T 5242-2017</v>
          </cell>
          <cell r="E696" t="str">
            <v>否</v>
          </cell>
          <cell r="F696">
            <v>0</v>
          </cell>
          <cell r="G696">
            <v>3</v>
          </cell>
          <cell r="H696" t="str">
            <v>无</v>
          </cell>
          <cell r="I696">
            <v>3</v>
          </cell>
          <cell r="J696">
            <v>100</v>
          </cell>
          <cell r="K696" t="str">
            <v>深圳市注成科技股份有限公司</v>
          </cell>
          <cell r="L696">
            <v>0</v>
          </cell>
          <cell r="M696">
            <v>0</v>
          </cell>
        </row>
        <row r="696">
          <cell r="O696">
            <v>0</v>
          </cell>
          <cell r="P696">
            <v>0</v>
          </cell>
        </row>
        <row r="696">
          <cell r="R696">
            <v>0</v>
          </cell>
          <cell r="S696">
            <v>0</v>
          </cell>
        </row>
        <row r="696">
          <cell r="U696">
            <v>0</v>
          </cell>
          <cell r="V696">
            <v>0</v>
          </cell>
        </row>
        <row r="696">
          <cell r="X696">
            <v>0</v>
          </cell>
          <cell r="Y696">
            <v>0</v>
          </cell>
        </row>
        <row r="696">
          <cell r="AA696">
            <v>0</v>
          </cell>
          <cell r="AB696">
            <v>0</v>
          </cell>
        </row>
        <row r="696">
          <cell r="AD696">
            <v>0</v>
          </cell>
          <cell r="AE696">
            <v>0</v>
          </cell>
        </row>
        <row r="697">
          <cell r="A697" t="str">
            <v>zxzj20191117000022</v>
          </cell>
          <cell r="B697" t="str">
            <v>深圳市三上高分子环保新材料股份有限公司</v>
          </cell>
          <cell r="C697" t="str">
            <v>绿色印刷 通用技术要求与评价方法 第2部分：凹版印刷</v>
          </cell>
          <cell r="D697" t="str">
            <v>CY/T 130.2-2017</v>
          </cell>
          <cell r="E697" t="str">
            <v>是</v>
          </cell>
          <cell r="F697">
            <v>4</v>
          </cell>
          <cell r="G697">
            <v>2</v>
          </cell>
          <cell r="H697" t="str">
            <v>有</v>
          </cell>
          <cell r="I697">
            <v>2</v>
          </cell>
          <cell r="J697">
            <v>69</v>
          </cell>
          <cell r="K697" t="str">
            <v>深圳市三上高分子环保新材料股份有限公司</v>
          </cell>
          <cell r="L697">
            <v>4</v>
          </cell>
          <cell r="M697">
            <v>0</v>
          </cell>
          <cell r="N697" t="str">
            <v>深圳职业技术学院</v>
          </cell>
          <cell r="O697">
            <v>5</v>
          </cell>
          <cell r="P697">
            <v>31</v>
          </cell>
          <cell r="Q697" t="str">
            <v>深圳劲嘉集团股份有限公司</v>
          </cell>
          <cell r="R697">
            <v>0</v>
          </cell>
          <cell r="S697">
            <v>0</v>
          </cell>
        </row>
        <row r="697">
          <cell r="U697">
            <v>0</v>
          </cell>
          <cell r="V697">
            <v>0</v>
          </cell>
        </row>
        <row r="697">
          <cell r="X697">
            <v>0</v>
          </cell>
          <cell r="Y697">
            <v>0</v>
          </cell>
        </row>
        <row r="697">
          <cell r="AA697">
            <v>0</v>
          </cell>
          <cell r="AB697">
            <v>0</v>
          </cell>
        </row>
        <row r="697">
          <cell r="AD697">
            <v>0</v>
          </cell>
          <cell r="AE697">
            <v>0</v>
          </cell>
        </row>
        <row r="698">
          <cell r="A698" t="str">
            <v>zxzj20191116000100</v>
          </cell>
          <cell r="B698" t="str">
            <v>深圳市涂氏精怡科技有限公司</v>
          </cell>
          <cell r="C698" t="str">
            <v>制鞋机械 真空缩模机</v>
          </cell>
          <cell r="D698" t="str">
            <v>QB/T 5186-2017</v>
          </cell>
          <cell r="E698" t="str">
            <v>否</v>
          </cell>
          <cell r="F698">
            <v>0</v>
          </cell>
          <cell r="G698">
            <v>2</v>
          </cell>
          <cell r="H698" t="str">
            <v>无</v>
          </cell>
          <cell r="I698">
            <v>2</v>
          </cell>
          <cell r="J698">
            <v>100</v>
          </cell>
          <cell r="K698" t="str">
            <v>深圳市涂氏精怡科技有限公司</v>
          </cell>
          <cell r="L698">
            <v>0</v>
          </cell>
          <cell r="M698">
            <v>0</v>
          </cell>
        </row>
        <row r="698">
          <cell r="O698">
            <v>0</v>
          </cell>
          <cell r="P698">
            <v>0</v>
          </cell>
        </row>
        <row r="698">
          <cell r="R698">
            <v>0</v>
          </cell>
          <cell r="S698">
            <v>0</v>
          </cell>
        </row>
        <row r="698">
          <cell r="U698">
            <v>0</v>
          </cell>
          <cell r="V698">
            <v>0</v>
          </cell>
        </row>
        <row r="698">
          <cell r="X698">
            <v>0</v>
          </cell>
          <cell r="Y698">
            <v>0</v>
          </cell>
        </row>
        <row r="698">
          <cell r="AA698">
            <v>0</v>
          </cell>
          <cell r="AB698">
            <v>0</v>
          </cell>
        </row>
        <row r="698">
          <cell r="AD698">
            <v>0</v>
          </cell>
          <cell r="AE698">
            <v>0</v>
          </cell>
        </row>
        <row r="699">
          <cell r="A699" t="str">
            <v>zxzj20191114000180</v>
          </cell>
          <cell r="B699" t="str">
            <v>深圳市鑫源通电子有限公司</v>
          </cell>
          <cell r="C699" t="str">
            <v>通过式金属探测门通用技术规范</v>
          </cell>
          <cell r="D699" t="str">
            <v>GB 15210-2018</v>
          </cell>
          <cell r="E699" t="str">
            <v>否</v>
          </cell>
          <cell r="F699">
            <v>0</v>
          </cell>
          <cell r="G699">
            <v>5</v>
          </cell>
          <cell r="H699" t="str">
            <v>无</v>
          </cell>
          <cell r="I699">
            <v>5</v>
          </cell>
          <cell r="J699">
            <v>100</v>
          </cell>
          <cell r="K699" t="str">
            <v>深圳市鑫源通电子有限公司</v>
          </cell>
          <cell r="L699">
            <v>0</v>
          </cell>
          <cell r="M699">
            <v>0</v>
          </cell>
        </row>
        <row r="699">
          <cell r="O699">
            <v>0</v>
          </cell>
          <cell r="P699">
            <v>0</v>
          </cell>
        </row>
        <row r="699">
          <cell r="R699">
            <v>0</v>
          </cell>
          <cell r="S699">
            <v>0</v>
          </cell>
        </row>
        <row r="699">
          <cell r="U699">
            <v>0</v>
          </cell>
          <cell r="V699">
            <v>0</v>
          </cell>
        </row>
        <row r="699">
          <cell r="X699">
            <v>0</v>
          </cell>
          <cell r="Y699">
            <v>0</v>
          </cell>
        </row>
        <row r="699">
          <cell r="AA699">
            <v>0</v>
          </cell>
          <cell r="AB699">
            <v>0</v>
          </cell>
        </row>
        <row r="699">
          <cell r="AD699">
            <v>0</v>
          </cell>
          <cell r="AE699">
            <v>0</v>
          </cell>
        </row>
        <row r="700">
          <cell r="A700" t="str">
            <v>zxzj20191114000007</v>
          </cell>
          <cell r="B700" t="str">
            <v>华测检测认证集团股份有限公司</v>
          </cell>
          <cell r="C700" t="str">
            <v>环境试验仪器及设备安全规范 第10部分：电热干燥箱及电热鼓风干燥箱</v>
          </cell>
          <cell r="D700" t="str">
            <v>GB/T 32710.10-2016</v>
          </cell>
          <cell r="E700" t="str">
            <v>是</v>
          </cell>
          <cell r="F700">
            <v>13</v>
          </cell>
          <cell r="G700">
            <v>5</v>
          </cell>
          <cell r="H700" t="str">
            <v>无</v>
          </cell>
          <cell r="I700">
            <v>5</v>
          </cell>
          <cell r="J700">
            <v>100</v>
          </cell>
          <cell r="K700" t="str">
            <v>华测检测认证集团股份有限公司</v>
          </cell>
          <cell r="L700">
            <v>0</v>
          </cell>
          <cell r="M700">
            <v>0</v>
          </cell>
        </row>
        <row r="700">
          <cell r="O700">
            <v>0</v>
          </cell>
          <cell r="P700">
            <v>0</v>
          </cell>
        </row>
        <row r="700">
          <cell r="R700">
            <v>0</v>
          </cell>
          <cell r="S700">
            <v>0</v>
          </cell>
        </row>
        <row r="700">
          <cell r="U700">
            <v>0</v>
          </cell>
          <cell r="V700">
            <v>0</v>
          </cell>
        </row>
        <row r="700">
          <cell r="X700">
            <v>0</v>
          </cell>
          <cell r="Y700">
            <v>0</v>
          </cell>
        </row>
        <row r="700">
          <cell r="AA700">
            <v>0</v>
          </cell>
          <cell r="AB700">
            <v>0</v>
          </cell>
        </row>
        <row r="700">
          <cell r="AD700">
            <v>0</v>
          </cell>
          <cell r="AE700">
            <v>0</v>
          </cell>
        </row>
        <row r="701">
          <cell r="A701" t="str">
            <v>zxzj20191116000132</v>
          </cell>
          <cell r="B701" t="str">
            <v>深圳准诺检测有限公司</v>
          </cell>
          <cell r="C701" t="str">
            <v>工业六水合硝酸镁</v>
          </cell>
          <cell r="D701" t="str">
            <v>HG/T 5358-2018</v>
          </cell>
          <cell r="E701" t="str">
            <v>否</v>
          </cell>
          <cell r="F701">
            <v>0</v>
          </cell>
          <cell r="G701">
            <v>3</v>
          </cell>
          <cell r="H701" t="str">
            <v>有</v>
          </cell>
          <cell r="I701">
            <v>3</v>
          </cell>
          <cell r="J701">
            <v>60</v>
          </cell>
          <cell r="K701" t="str">
            <v>深圳准诺检测有限公司</v>
          </cell>
          <cell r="L701">
            <v>4</v>
          </cell>
          <cell r="M701">
            <v>40</v>
          </cell>
          <cell r="N701" t="str">
            <v>深圳市中润水工业技术发展有限公司</v>
          </cell>
          <cell r="O701">
            <v>0</v>
          </cell>
          <cell r="P701">
            <v>0</v>
          </cell>
        </row>
        <row r="701">
          <cell r="R701">
            <v>0</v>
          </cell>
          <cell r="S701">
            <v>0</v>
          </cell>
        </row>
        <row r="701">
          <cell r="U701">
            <v>0</v>
          </cell>
          <cell r="V701">
            <v>0</v>
          </cell>
        </row>
        <row r="701">
          <cell r="X701">
            <v>0</v>
          </cell>
          <cell r="Y701">
            <v>0</v>
          </cell>
        </row>
        <row r="701">
          <cell r="AA701">
            <v>0</v>
          </cell>
          <cell r="AB701">
            <v>0</v>
          </cell>
        </row>
        <row r="701">
          <cell r="AD701">
            <v>0</v>
          </cell>
          <cell r="AE701">
            <v>0</v>
          </cell>
        </row>
        <row r="702">
          <cell r="A702" t="str">
            <v>zxzj20191108000279</v>
          </cell>
          <cell r="B702" t="str">
            <v>深圳市贝利爽实业有限公司</v>
          </cell>
          <cell r="C702" t="str">
            <v>精梳大麻棉混纺色纺纱</v>
          </cell>
          <cell r="D702" t="str">
            <v>FZ/T 32022-2018</v>
          </cell>
          <cell r="E702" t="str">
            <v>否</v>
          </cell>
          <cell r="F702">
            <v>0</v>
          </cell>
          <cell r="G702">
            <v>3</v>
          </cell>
          <cell r="H702" t="str">
            <v>无</v>
          </cell>
          <cell r="I702">
            <v>3</v>
          </cell>
          <cell r="J702">
            <v>100</v>
          </cell>
          <cell r="K702" t="str">
            <v>深圳市贝利爽实业有限公司</v>
          </cell>
          <cell r="L702">
            <v>0</v>
          </cell>
          <cell r="M702">
            <v>0</v>
          </cell>
        </row>
        <row r="702">
          <cell r="O702">
            <v>0</v>
          </cell>
          <cell r="P702">
            <v>0</v>
          </cell>
        </row>
        <row r="702">
          <cell r="R702">
            <v>0</v>
          </cell>
          <cell r="S702">
            <v>0</v>
          </cell>
        </row>
        <row r="702">
          <cell r="U702">
            <v>0</v>
          </cell>
          <cell r="V702">
            <v>0</v>
          </cell>
        </row>
        <row r="702">
          <cell r="X702">
            <v>0</v>
          </cell>
          <cell r="Y702">
            <v>0</v>
          </cell>
        </row>
        <row r="702">
          <cell r="AA702">
            <v>0</v>
          </cell>
          <cell r="AB702">
            <v>0</v>
          </cell>
        </row>
        <row r="702">
          <cell r="AD702">
            <v>0</v>
          </cell>
          <cell r="AE702">
            <v>0</v>
          </cell>
        </row>
        <row r="703">
          <cell r="A703" t="str">
            <v>zxzj20191114000043</v>
          </cell>
          <cell r="B703" t="str">
            <v>深圳赛西信息技术有限公司</v>
          </cell>
          <cell r="C703" t="str">
            <v>信息技术 系统间远程通信和信息交换 社区节能控制网络协议</v>
          </cell>
          <cell r="D703" t="str">
            <v>GB/T 36451-2018</v>
          </cell>
          <cell r="E703" t="str">
            <v>否</v>
          </cell>
          <cell r="F703">
            <v>0</v>
          </cell>
          <cell r="G703">
            <v>3</v>
          </cell>
          <cell r="H703" t="str">
            <v>无</v>
          </cell>
          <cell r="I703">
            <v>3</v>
          </cell>
          <cell r="J703">
            <v>100</v>
          </cell>
          <cell r="K703" t="str">
            <v>深圳赛西信息技术有限公司</v>
          </cell>
          <cell r="L703">
            <v>0</v>
          </cell>
          <cell r="M703">
            <v>0</v>
          </cell>
        </row>
        <row r="703">
          <cell r="O703">
            <v>0</v>
          </cell>
          <cell r="P703">
            <v>0</v>
          </cell>
        </row>
        <row r="703">
          <cell r="R703">
            <v>0</v>
          </cell>
          <cell r="S703">
            <v>0</v>
          </cell>
        </row>
        <row r="703">
          <cell r="U703">
            <v>0</v>
          </cell>
          <cell r="V703">
            <v>0</v>
          </cell>
        </row>
        <row r="703">
          <cell r="X703">
            <v>0</v>
          </cell>
          <cell r="Y703">
            <v>0</v>
          </cell>
        </row>
        <row r="703">
          <cell r="AA703">
            <v>0</v>
          </cell>
          <cell r="AB703">
            <v>0</v>
          </cell>
        </row>
        <row r="703">
          <cell r="AD703">
            <v>0</v>
          </cell>
          <cell r="AE703">
            <v>0</v>
          </cell>
        </row>
        <row r="704">
          <cell r="A704" t="str">
            <v>zxzj20191114000072</v>
          </cell>
          <cell r="B704" t="str">
            <v>深圳市社会福利协会</v>
          </cell>
          <cell r="C704" t="str">
            <v>收养能力调查评估工作规范</v>
          </cell>
          <cell r="D704" t="str">
            <v>SZDB/Z  241-2017</v>
          </cell>
          <cell r="E704" t="str">
            <v>否</v>
          </cell>
          <cell r="F704">
            <v>0</v>
          </cell>
          <cell r="G704">
            <v>2</v>
          </cell>
          <cell r="H704" t="str">
            <v>有</v>
          </cell>
          <cell r="I704">
            <v>1</v>
          </cell>
          <cell r="J704">
            <v>0</v>
          </cell>
          <cell r="K704" t="str">
            <v>深圳市民政局</v>
          </cell>
          <cell r="L704">
            <v>2</v>
          </cell>
          <cell r="M704">
            <v>100</v>
          </cell>
          <cell r="N704" t="str">
            <v>深圳市社会福利协会</v>
          </cell>
          <cell r="O704">
            <v>3</v>
          </cell>
          <cell r="P704">
            <v>0</v>
          </cell>
          <cell r="Q704" t="str">
            <v>深圳市社会福利中心</v>
          </cell>
          <cell r="R704">
            <v>0</v>
          </cell>
          <cell r="S704">
            <v>0</v>
          </cell>
        </row>
        <row r="704">
          <cell r="U704">
            <v>0</v>
          </cell>
          <cell r="V704">
            <v>0</v>
          </cell>
        </row>
        <row r="704">
          <cell r="X704">
            <v>0</v>
          </cell>
          <cell r="Y704">
            <v>0</v>
          </cell>
        </row>
        <row r="704">
          <cell r="AA704">
            <v>0</v>
          </cell>
          <cell r="AB704">
            <v>0</v>
          </cell>
        </row>
        <row r="704">
          <cell r="AD704">
            <v>0</v>
          </cell>
          <cell r="AE704">
            <v>0</v>
          </cell>
        </row>
        <row r="705">
          <cell r="A705" t="str">
            <v>zxzj20191115000245</v>
          </cell>
          <cell r="B705" t="str">
            <v>深圳市永兴元科技股份有限公司</v>
          </cell>
          <cell r="C705" t="str">
            <v>机动车维修费用结算清单</v>
          </cell>
          <cell r="D705" t="str">
            <v>JT/T 1133-2017</v>
          </cell>
          <cell r="E705" t="str">
            <v>否</v>
          </cell>
          <cell r="F705">
            <v>0</v>
          </cell>
          <cell r="G705">
            <v>6</v>
          </cell>
          <cell r="H705" t="str">
            <v>无</v>
          </cell>
          <cell r="I705">
            <v>6</v>
          </cell>
          <cell r="J705">
            <v>100</v>
          </cell>
          <cell r="K705" t="str">
            <v>深圳市永兴元科技股份有限公司</v>
          </cell>
          <cell r="L705">
            <v>0</v>
          </cell>
          <cell r="M705">
            <v>0</v>
          </cell>
        </row>
        <row r="705">
          <cell r="O705">
            <v>0</v>
          </cell>
          <cell r="P705">
            <v>0</v>
          </cell>
        </row>
        <row r="705">
          <cell r="R705">
            <v>0</v>
          </cell>
          <cell r="S705">
            <v>0</v>
          </cell>
        </row>
        <row r="705">
          <cell r="U705">
            <v>0</v>
          </cell>
          <cell r="V705">
            <v>0</v>
          </cell>
        </row>
        <row r="705">
          <cell r="X705">
            <v>0</v>
          </cell>
          <cell r="Y705">
            <v>0</v>
          </cell>
        </row>
        <row r="705">
          <cell r="AA705">
            <v>0</v>
          </cell>
          <cell r="AB705">
            <v>0</v>
          </cell>
        </row>
        <row r="705">
          <cell r="AD705">
            <v>0</v>
          </cell>
          <cell r="AE705">
            <v>0</v>
          </cell>
        </row>
        <row r="706">
          <cell r="A706" t="str">
            <v>zxzj20191116000114</v>
          </cell>
          <cell r="B706" t="str">
            <v>深圳市注成科技股份有限公司</v>
          </cell>
          <cell r="C706" t="str">
            <v>硬质合金螺旋刀片</v>
          </cell>
          <cell r="D706" t="str">
            <v>YS/T 413-2016</v>
          </cell>
          <cell r="E706" t="str">
            <v>否</v>
          </cell>
          <cell r="F706">
            <v>0</v>
          </cell>
          <cell r="G706">
            <v>3</v>
          </cell>
          <cell r="H706" t="str">
            <v>无</v>
          </cell>
          <cell r="I706">
            <v>3</v>
          </cell>
          <cell r="J706">
            <v>100</v>
          </cell>
          <cell r="K706" t="str">
            <v>深圳市注成科技股份有限公司</v>
          </cell>
          <cell r="L706">
            <v>0</v>
          </cell>
          <cell r="M706">
            <v>0</v>
          </cell>
        </row>
        <row r="706">
          <cell r="O706">
            <v>0</v>
          </cell>
          <cell r="P706">
            <v>0</v>
          </cell>
        </row>
        <row r="706">
          <cell r="R706">
            <v>0</v>
          </cell>
          <cell r="S706">
            <v>0</v>
          </cell>
        </row>
        <row r="706">
          <cell r="U706">
            <v>0</v>
          </cell>
          <cell r="V706">
            <v>0</v>
          </cell>
        </row>
        <row r="706">
          <cell r="X706">
            <v>0</v>
          </cell>
          <cell r="Y706">
            <v>0</v>
          </cell>
        </row>
        <row r="706">
          <cell r="AA706">
            <v>0</v>
          </cell>
          <cell r="AB706">
            <v>0</v>
          </cell>
        </row>
        <row r="706">
          <cell r="AD706">
            <v>0</v>
          </cell>
          <cell r="AE706">
            <v>0</v>
          </cell>
        </row>
        <row r="707">
          <cell r="A707" t="str">
            <v>zxzj20191115000016</v>
          </cell>
          <cell r="B707" t="str">
            <v>深圳市检验检疫科学研究院</v>
          </cell>
          <cell r="C707" t="str">
            <v>供港食品全程RFID溯源规程 第3部分：冷冻食品</v>
          </cell>
          <cell r="D707" t="str">
            <v>SN/T 4529.3—2016</v>
          </cell>
          <cell r="E707" t="str">
            <v>是</v>
          </cell>
          <cell r="F707">
            <v>3</v>
          </cell>
          <cell r="G707">
            <v>1</v>
          </cell>
          <cell r="H707" t="str">
            <v>无</v>
          </cell>
          <cell r="I707">
            <v>1</v>
          </cell>
          <cell r="J707">
            <v>100</v>
          </cell>
          <cell r="K707" t="str">
            <v>深圳市检验检疫科学研究院</v>
          </cell>
          <cell r="L707">
            <v>0</v>
          </cell>
          <cell r="M707">
            <v>0</v>
          </cell>
        </row>
        <row r="707">
          <cell r="O707">
            <v>0</v>
          </cell>
          <cell r="P707">
            <v>0</v>
          </cell>
        </row>
        <row r="707">
          <cell r="R707">
            <v>0</v>
          </cell>
          <cell r="S707">
            <v>0</v>
          </cell>
        </row>
        <row r="707">
          <cell r="U707">
            <v>0</v>
          </cell>
          <cell r="V707">
            <v>0</v>
          </cell>
        </row>
        <row r="707">
          <cell r="X707">
            <v>0</v>
          </cell>
          <cell r="Y707">
            <v>0</v>
          </cell>
        </row>
        <row r="707">
          <cell r="AA707">
            <v>0</v>
          </cell>
          <cell r="AB707">
            <v>0</v>
          </cell>
        </row>
        <row r="707">
          <cell r="AD707">
            <v>0</v>
          </cell>
          <cell r="AE707">
            <v>0</v>
          </cell>
        </row>
        <row r="708">
          <cell r="A708" t="str">
            <v>zxzj20191107000013</v>
          </cell>
          <cell r="B708" t="str">
            <v>深圳市智慧安防行业协会</v>
          </cell>
          <cell r="C708" t="str">
            <v>反恐怖防范管理规范 地铁</v>
          </cell>
          <cell r="D708" t="str">
            <v>DB4403/T 2-2018</v>
          </cell>
          <cell r="E708" t="str">
            <v>是</v>
          </cell>
          <cell r="F708">
            <v>14</v>
          </cell>
          <cell r="G708">
            <v>1</v>
          </cell>
          <cell r="H708" t="str">
            <v>有</v>
          </cell>
          <cell r="I708">
            <v>1</v>
          </cell>
          <cell r="J708">
            <v>100</v>
          </cell>
          <cell r="K708" t="str">
            <v>深圳市智慧安防行业协会</v>
          </cell>
          <cell r="L708">
            <v>2</v>
          </cell>
          <cell r="M708">
            <v>0</v>
          </cell>
          <cell r="N708" t="str">
            <v>深圳市公安局反恐怖工作支队</v>
          </cell>
          <cell r="O708">
            <v>3</v>
          </cell>
          <cell r="P708">
            <v>0</v>
          </cell>
          <cell r="Q708" t="str">
            <v>深圳市公安局公交分局</v>
          </cell>
          <cell r="R708">
            <v>4</v>
          </cell>
          <cell r="S708">
            <v>0</v>
          </cell>
          <cell r="T708" t="str">
            <v>深圳市地铁集团有限公司</v>
          </cell>
          <cell r="U708">
            <v>5</v>
          </cell>
          <cell r="V708">
            <v>0</v>
          </cell>
          <cell r="W708" t="str">
            <v>港铁轨道交通（深圳）有限公司</v>
          </cell>
          <cell r="X708">
            <v>0</v>
          </cell>
          <cell r="Y708">
            <v>0</v>
          </cell>
        </row>
        <row r="708">
          <cell r="AA708">
            <v>0</v>
          </cell>
          <cell r="AB708">
            <v>0</v>
          </cell>
        </row>
        <row r="708">
          <cell r="AD708">
            <v>0</v>
          </cell>
          <cell r="AE708">
            <v>0</v>
          </cell>
        </row>
        <row r="709">
          <cell r="A709" t="str">
            <v>zxzj20191115000311</v>
          </cell>
          <cell r="B709" t="str">
            <v>安莉芳（中国）服装有限公司</v>
          </cell>
          <cell r="C709" t="str">
            <v>服装用人体测量的尺寸定义与方法</v>
          </cell>
          <cell r="D709" t="str">
            <v>GB/T 16160-2017</v>
          </cell>
          <cell r="E709" t="str">
            <v>否</v>
          </cell>
          <cell r="F709">
            <v>0</v>
          </cell>
          <cell r="G709">
            <v>3</v>
          </cell>
          <cell r="H709" t="str">
            <v>无</v>
          </cell>
          <cell r="I709">
            <v>3</v>
          </cell>
          <cell r="J709">
            <v>100</v>
          </cell>
          <cell r="K709" t="str">
            <v>安莉芳（中国）服装有限公司</v>
          </cell>
          <cell r="L709">
            <v>0</v>
          </cell>
          <cell r="M709">
            <v>0</v>
          </cell>
        </row>
        <row r="709">
          <cell r="O709">
            <v>0</v>
          </cell>
          <cell r="P709">
            <v>0</v>
          </cell>
        </row>
        <row r="709">
          <cell r="R709">
            <v>0</v>
          </cell>
          <cell r="S709">
            <v>0</v>
          </cell>
        </row>
        <row r="709">
          <cell r="U709">
            <v>0</v>
          </cell>
          <cell r="V709">
            <v>0</v>
          </cell>
        </row>
        <row r="709">
          <cell r="X709">
            <v>0</v>
          </cell>
          <cell r="Y709">
            <v>0</v>
          </cell>
        </row>
        <row r="709">
          <cell r="AA709">
            <v>0</v>
          </cell>
          <cell r="AB709">
            <v>0</v>
          </cell>
        </row>
        <row r="709">
          <cell r="AD709">
            <v>0</v>
          </cell>
          <cell r="AE709">
            <v>0</v>
          </cell>
        </row>
        <row r="710">
          <cell r="A710" t="str">
            <v>zxzj20191114000099</v>
          </cell>
          <cell r="B710" t="str">
            <v>深圳市鑫源通电子有限公司</v>
          </cell>
          <cell r="C710" t="str">
            <v>手持式金属探测器通用技术规范</v>
          </cell>
          <cell r="D710" t="str">
            <v>GB12899—2018</v>
          </cell>
          <cell r="E710" t="str">
            <v>否</v>
          </cell>
          <cell r="F710">
            <v>0</v>
          </cell>
          <cell r="G710">
            <v>5</v>
          </cell>
          <cell r="H710" t="str">
            <v>无</v>
          </cell>
          <cell r="I710">
            <v>5</v>
          </cell>
          <cell r="J710">
            <v>100</v>
          </cell>
          <cell r="K710" t="str">
            <v>深圳市鑫源通电子有限公司</v>
          </cell>
          <cell r="L710">
            <v>0</v>
          </cell>
          <cell r="M710">
            <v>0</v>
          </cell>
        </row>
        <row r="710">
          <cell r="O710">
            <v>0</v>
          </cell>
          <cell r="P710">
            <v>0</v>
          </cell>
        </row>
        <row r="710">
          <cell r="R710">
            <v>0</v>
          </cell>
          <cell r="S710">
            <v>0</v>
          </cell>
        </row>
        <row r="710">
          <cell r="U710">
            <v>0</v>
          </cell>
          <cell r="V710">
            <v>0</v>
          </cell>
        </row>
        <row r="710">
          <cell r="X710">
            <v>0</v>
          </cell>
          <cell r="Y710">
            <v>0</v>
          </cell>
        </row>
        <row r="710">
          <cell r="AA710">
            <v>0</v>
          </cell>
          <cell r="AB710">
            <v>0</v>
          </cell>
        </row>
        <row r="710">
          <cell r="AD710">
            <v>0</v>
          </cell>
          <cell r="AE710">
            <v>0</v>
          </cell>
        </row>
        <row r="711">
          <cell r="A711" t="str">
            <v>zxzj20191115000319</v>
          </cell>
          <cell r="B711" t="str">
            <v>深圳市标准技术研究院</v>
          </cell>
          <cell r="C711" t="str">
            <v>质子交换膜燃料电池发电系统低温特性测试方法</v>
          </cell>
          <cell r="D711" t="str">
            <v>GB/T 33979-2017</v>
          </cell>
          <cell r="E711" t="str">
            <v>否</v>
          </cell>
          <cell r="F711">
            <v>0</v>
          </cell>
          <cell r="G711">
            <v>8</v>
          </cell>
          <cell r="H711" t="str">
            <v>无</v>
          </cell>
          <cell r="I711">
            <v>8</v>
          </cell>
          <cell r="J711">
            <v>100</v>
          </cell>
          <cell r="K711" t="str">
            <v>深圳市标准技术研究院</v>
          </cell>
          <cell r="L711">
            <v>0</v>
          </cell>
          <cell r="M711">
            <v>0</v>
          </cell>
        </row>
        <row r="711">
          <cell r="O711">
            <v>0</v>
          </cell>
          <cell r="P711">
            <v>0</v>
          </cell>
        </row>
        <row r="711">
          <cell r="R711">
            <v>0</v>
          </cell>
          <cell r="S711">
            <v>0</v>
          </cell>
        </row>
        <row r="711">
          <cell r="U711">
            <v>0</v>
          </cell>
          <cell r="V711">
            <v>0</v>
          </cell>
        </row>
        <row r="711">
          <cell r="X711">
            <v>0</v>
          </cell>
          <cell r="Y711">
            <v>0</v>
          </cell>
        </row>
        <row r="711">
          <cell r="AA711">
            <v>0</v>
          </cell>
          <cell r="AB711">
            <v>0</v>
          </cell>
        </row>
        <row r="711">
          <cell r="AD711">
            <v>0</v>
          </cell>
          <cell r="AE711">
            <v>0</v>
          </cell>
        </row>
        <row r="712">
          <cell r="A712" t="str">
            <v>zxzj20191115000337</v>
          </cell>
          <cell r="B712" t="str">
            <v>深圳市品牌建设促进中心</v>
          </cell>
          <cell r="C712" t="str">
            <v>品牌价值评价</v>
          </cell>
          <cell r="D712" t="str">
            <v>DB4403/T 17-2019</v>
          </cell>
          <cell r="E712" t="str">
            <v>否</v>
          </cell>
          <cell r="F712">
            <v>0</v>
          </cell>
          <cell r="G712">
            <v>2</v>
          </cell>
          <cell r="H712" t="str">
            <v>有</v>
          </cell>
          <cell r="I712">
            <v>1</v>
          </cell>
          <cell r="J712">
            <v>0</v>
          </cell>
          <cell r="K712" t="str">
            <v>深圳市市场监督管理局</v>
          </cell>
          <cell r="L712">
            <v>2</v>
          </cell>
          <cell r="M712">
            <v>100</v>
          </cell>
          <cell r="N712" t="str">
            <v>深圳市品牌建设促进中心</v>
          </cell>
          <cell r="O712">
            <v>3</v>
          </cell>
          <cell r="P712">
            <v>0</v>
          </cell>
          <cell r="Q712" t="str">
            <v>深圳市标准技术研究院</v>
          </cell>
          <cell r="R712">
            <v>0</v>
          </cell>
          <cell r="S712">
            <v>0</v>
          </cell>
        </row>
        <row r="712">
          <cell r="U712">
            <v>0</v>
          </cell>
          <cell r="V712">
            <v>0</v>
          </cell>
        </row>
        <row r="712">
          <cell r="X712">
            <v>0</v>
          </cell>
          <cell r="Y712">
            <v>0</v>
          </cell>
        </row>
        <row r="712">
          <cell r="AA712">
            <v>0</v>
          </cell>
          <cell r="AB712">
            <v>0</v>
          </cell>
        </row>
        <row r="712">
          <cell r="AD712">
            <v>0</v>
          </cell>
          <cell r="AE712">
            <v>0</v>
          </cell>
        </row>
        <row r="713">
          <cell r="A713" t="str">
            <v>zxzj20191115000213</v>
          </cell>
          <cell r="B713" t="str">
            <v>深圳市航盛电子股份有限公司</v>
          </cell>
          <cell r="C713" t="str">
            <v>道路车辆 电气/电子部件对窄带辐射电磁能的抗扰性试验方法 第1部分:一般规定</v>
          </cell>
          <cell r="D713" t="str">
            <v>GB/T 33014.1-2016</v>
          </cell>
          <cell r="E713" t="str">
            <v>是</v>
          </cell>
          <cell r="F713">
            <v>11</v>
          </cell>
          <cell r="G713">
            <v>8</v>
          </cell>
          <cell r="H713" t="str">
            <v>有</v>
          </cell>
          <cell r="I713">
            <v>8</v>
          </cell>
          <cell r="J713">
            <v>100</v>
          </cell>
          <cell r="K713" t="str">
            <v>深圳市航盛电子股份有限公司</v>
          </cell>
          <cell r="L713">
            <v>0</v>
          </cell>
          <cell r="M713">
            <v>0</v>
          </cell>
        </row>
        <row r="713">
          <cell r="O713">
            <v>0</v>
          </cell>
          <cell r="P713">
            <v>0</v>
          </cell>
        </row>
        <row r="713">
          <cell r="R713">
            <v>0</v>
          </cell>
          <cell r="S713">
            <v>0</v>
          </cell>
        </row>
        <row r="713">
          <cell r="U713">
            <v>0</v>
          </cell>
          <cell r="V713">
            <v>0</v>
          </cell>
        </row>
        <row r="713">
          <cell r="X713">
            <v>0</v>
          </cell>
          <cell r="Y713">
            <v>0</v>
          </cell>
        </row>
        <row r="713">
          <cell r="AA713">
            <v>0</v>
          </cell>
          <cell r="AB713">
            <v>0</v>
          </cell>
        </row>
        <row r="713">
          <cell r="AD713">
            <v>0</v>
          </cell>
          <cell r="AE713">
            <v>0</v>
          </cell>
        </row>
        <row r="714">
          <cell r="A714" t="str">
            <v>zxzj20191117000054</v>
          </cell>
          <cell r="B714" t="str">
            <v>深圳市联合纵横国际货运代理有限公司</v>
          </cell>
          <cell r="C714" t="str">
            <v>国际货运代理系列单证 基于ebXML货运委托书报文</v>
          </cell>
          <cell r="D714" t="str">
            <v>GB/T 37064-2018</v>
          </cell>
          <cell r="E714" t="str">
            <v>否</v>
          </cell>
          <cell r="F714">
            <v>0</v>
          </cell>
          <cell r="G714">
            <v>4</v>
          </cell>
          <cell r="H714" t="str">
            <v>无</v>
          </cell>
          <cell r="I714">
            <v>4</v>
          </cell>
          <cell r="J714">
            <v>100</v>
          </cell>
          <cell r="K714" t="str">
            <v>深圳市联合纵横国际货运代理有限公司</v>
          </cell>
          <cell r="L714">
            <v>0</v>
          </cell>
          <cell r="M714">
            <v>0</v>
          </cell>
        </row>
        <row r="714">
          <cell r="O714">
            <v>0</v>
          </cell>
          <cell r="P714">
            <v>0</v>
          </cell>
        </row>
        <row r="714">
          <cell r="R714">
            <v>0</v>
          </cell>
          <cell r="S714">
            <v>0</v>
          </cell>
        </row>
        <row r="714">
          <cell r="U714">
            <v>0</v>
          </cell>
          <cell r="V714">
            <v>0</v>
          </cell>
        </row>
        <row r="714">
          <cell r="X714">
            <v>0</v>
          </cell>
          <cell r="Y714">
            <v>0</v>
          </cell>
        </row>
        <row r="714">
          <cell r="AA714">
            <v>0</v>
          </cell>
          <cell r="AB714">
            <v>0</v>
          </cell>
        </row>
        <row r="714">
          <cell r="AD714">
            <v>0</v>
          </cell>
          <cell r="AE714">
            <v>0</v>
          </cell>
        </row>
        <row r="715">
          <cell r="A715" t="str">
            <v>zxzj20191116000091</v>
          </cell>
          <cell r="B715" t="str">
            <v>深圳市中润水工业技术发展有限公司</v>
          </cell>
          <cell r="C715" t="str">
            <v>含磷废液处理处置方法</v>
          </cell>
          <cell r="D715" t="str">
            <v>HG/T 5363-2018</v>
          </cell>
          <cell r="E715" t="str">
            <v>否</v>
          </cell>
          <cell r="F715">
            <v>0</v>
          </cell>
          <cell r="G715">
            <v>2</v>
          </cell>
          <cell r="H715" t="str">
            <v>有</v>
          </cell>
          <cell r="I715">
            <v>2</v>
          </cell>
          <cell r="J715">
            <v>70</v>
          </cell>
          <cell r="K715" t="str">
            <v>深圳市中润水工业技术发展有限公司</v>
          </cell>
          <cell r="L715">
            <v>5</v>
          </cell>
          <cell r="M715">
            <v>30</v>
          </cell>
          <cell r="N715" t="str">
            <v>深圳慧欣环境技术有限公司</v>
          </cell>
          <cell r="O715">
            <v>0</v>
          </cell>
          <cell r="P715">
            <v>0</v>
          </cell>
        </row>
        <row r="715">
          <cell r="R715">
            <v>0</v>
          </cell>
          <cell r="S715">
            <v>0</v>
          </cell>
        </row>
        <row r="715">
          <cell r="U715">
            <v>0</v>
          </cell>
          <cell r="V715">
            <v>0</v>
          </cell>
        </row>
        <row r="715">
          <cell r="X715">
            <v>0</v>
          </cell>
          <cell r="Y715">
            <v>0</v>
          </cell>
        </row>
        <row r="715">
          <cell r="AA715">
            <v>0</v>
          </cell>
          <cell r="AB715">
            <v>0</v>
          </cell>
        </row>
        <row r="715">
          <cell r="AD715">
            <v>0</v>
          </cell>
          <cell r="AE715">
            <v>0</v>
          </cell>
        </row>
        <row r="716">
          <cell r="A716" t="str">
            <v>zxzj20191115000100</v>
          </cell>
          <cell r="B716" t="str">
            <v>中华制漆（深圳）有限公司</v>
          </cell>
          <cell r="C716" t="str">
            <v>涂料中多环芳烃的测定</v>
          </cell>
          <cell r="D716" t="str">
            <v>GB/T 36488-2018</v>
          </cell>
          <cell r="E716" t="str">
            <v>否</v>
          </cell>
          <cell r="F716">
            <v>0</v>
          </cell>
          <cell r="G716">
            <v>7</v>
          </cell>
          <cell r="H716" t="str">
            <v>无</v>
          </cell>
          <cell r="I716">
            <v>7</v>
          </cell>
          <cell r="J716">
            <v>100</v>
          </cell>
          <cell r="K716" t="str">
            <v>中华制漆（深圳）有限公司</v>
          </cell>
          <cell r="L716">
            <v>0</v>
          </cell>
          <cell r="M716">
            <v>0</v>
          </cell>
        </row>
        <row r="716">
          <cell r="O716">
            <v>0</v>
          </cell>
          <cell r="P716">
            <v>0</v>
          </cell>
        </row>
        <row r="716">
          <cell r="R716">
            <v>0</v>
          </cell>
          <cell r="S716">
            <v>0</v>
          </cell>
        </row>
        <row r="716">
          <cell r="U716">
            <v>0</v>
          </cell>
          <cell r="V716">
            <v>0</v>
          </cell>
        </row>
        <row r="716">
          <cell r="X716">
            <v>0</v>
          </cell>
          <cell r="Y716">
            <v>0</v>
          </cell>
        </row>
        <row r="716">
          <cell r="AA716">
            <v>0</v>
          </cell>
          <cell r="AB716">
            <v>0</v>
          </cell>
        </row>
        <row r="716">
          <cell r="AD716">
            <v>0</v>
          </cell>
          <cell r="AE716">
            <v>0</v>
          </cell>
        </row>
        <row r="717">
          <cell r="A717" t="str">
            <v>zxzj20191114000211</v>
          </cell>
          <cell r="B717" t="str">
            <v>深圳市大疆创新科技有限公司</v>
          </cell>
          <cell r="C717" t="str">
            <v>民用无人驾驶航空器系统分类及分级</v>
          </cell>
          <cell r="D717" t="str">
            <v>GB/T 35018-2018</v>
          </cell>
          <cell r="E717" t="str">
            <v>否</v>
          </cell>
          <cell r="F717">
            <v>0</v>
          </cell>
          <cell r="G717">
            <v>6</v>
          </cell>
          <cell r="H717" t="str">
            <v>有</v>
          </cell>
          <cell r="I717">
            <v>3</v>
          </cell>
          <cell r="J717">
            <v>33.34</v>
          </cell>
          <cell r="K717" t="str">
            <v>深圳一电科技有限公司</v>
          </cell>
          <cell r="L717">
            <v>4</v>
          </cell>
          <cell r="M717">
            <v>33.33</v>
          </cell>
          <cell r="N717" t="str">
            <v>深圳市大疆创新科技有限公司</v>
          </cell>
          <cell r="O717">
            <v>6</v>
          </cell>
          <cell r="P717">
            <v>33.33</v>
          </cell>
          <cell r="Q717" t="str">
            <v>深圳市科比特航空科技有限公司</v>
          </cell>
          <cell r="R717">
            <v>0</v>
          </cell>
          <cell r="S717">
            <v>0</v>
          </cell>
        </row>
        <row r="717">
          <cell r="U717">
            <v>0</v>
          </cell>
          <cell r="V717">
            <v>0</v>
          </cell>
        </row>
        <row r="717">
          <cell r="X717">
            <v>0</v>
          </cell>
          <cell r="Y717">
            <v>0</v>
          </cell>
        </row>
        <row r="717">
          <cell r="AA717">
            <v>0</v>
          </cell>
          <cell r="AB717">
            <v>0</v>
          </cell>
        </row>
        <row r="717">
          <cell r="AD717">
            <v>0</v>
          </cell>
          <cell r="AE717">
            <v>0</v>
          </cell>
        </row>
        <row r="718">
          <cell r="A718" t="str">
            <v>zxzj20191115000070</v>
          </cell>
          <cell r="B718" t="str">
            <v>深圳新飞通光电子技术有限公司</v>
          </cell>
          <cell r="C718" t="str">
            <v>通信用集成光发射组件 第2部分：10x10Gbit/s 强度调制</v>
          </cell>
          <cell r="D718" t="str">
            <v>YD/T 3129.2-2017</v>
          </cell>
          <cell r="E718" t="str">
            <v>是</v>
          </cell>
          <cell r="F718">
            <v>2</v>
          </cell>
          <cell r="G718">
            <v>1</v>
          </cell>
          <cell r="H718" t="str">
            <v>有</v>
          </cell>
          <cell r="I718">
            <v>1</v>
          </cell>
          <cell r="J718">
            <v>50</v>
          </cell>
          <cell r="K718" t="str">
            <v>深圳新飞通光电子技术有限公司</v>
          </cell>
          <cell r="L718">
            <v>3</v>
          </cell>
          <cell r="M718">
            <v>50</v>
          </cell>
          <cell r="N718" t="str">
            <v>中兴通讯股份有限公司</v>
          </cell>
          <cell r="O718">
            <v>0</v>
          </cell>
          <cell r="P718">
            <v>0</v>
          </cell>
        </row>
        <row r="718">
          <cell r="R718">
            <v>0</v>
          </cell>
          <cell r="S718">
            <v>0</v>
          </cell>
        </row>
        <row r="718">
          <cell r="U718">
            <v>0</v>
          </cell>
          <cell r="V718">
            <v>0</v>
          </cell>
        </row>
        <row r="718">
          <cell r="X718">
            <v>0</v>
          </cell>
          <cell r="Y718">
            <v>0</v>
          </cell>
        </row>
        <row r="718">
          <cell r="AA718">
            <v>0</v>
          </cell>
          <cell r="AB718">
            <v>0</v>
          </cell>
        </row>
        <row r="718">
          <cell r="AD718">
            <v>0</v>
          </cell>
          <cell r="AE718">
            <v>0</v>
          </cell>
        </row>
        <row r="719">
          <cell r="A719" t="str">
            <v>zxzj20191117000007</v>
          </cell>
          <cell r="B719" t="str">
            <v>深圳市杉叶实业有限公司</v>
          </cell>
          <cell r="C719" t="str">
            <v>近海潜水支持船选择技术要求</v>
          </cell>
          <cell r="D719" t="str">
            <v>JT/T 1281-2019</v>
          </cell>
          <cell r="E719" t="str">
            <v>否</v>
          </cell>
          <cell r="F719">
            <v>0</v>
          </cell>
          <cell r="G719">
            <v>1</v>
          </cell>
          <cell r="H719" t="str">
            <v>有</v>
          </cell>
          <cell r="I719">
            <v>1</v>
          </cell>
          <cell r="J719">
            <v>100</v>
          </cell>
          <cell r="K719" t="str">
            <v>深圳市杉叶实业有限公司</v>
          </cell>
          <cell r="L719">
            <v>2</v>
          </cell>
          <cell r="M719">
            <v>0</v>
          </cell>
          <cell r="N719" t="str">
            <v>深圳华威近海船舶运输股份有限公司</v>
          </cell>
          <cell r="O719">
            <v>0</v>
          </cell>
          <cell r="P719">
            <v>0</v>
          </cell>
        </row>
        <row r="719">
          <cell r="R719">
            <v>0</v>
          </cell>
          <cell r="S719">
            <v>0</v>
          </cell>
        </row>
        <row r="719">
          <cell r="U719">
            <v>0</v>
          </cell>
          <cell r="V719">
            <v>0</v>
          </cell>
        </row>
        <row r="719">
          <cell r="X719">
            <v>0</v>
          </cell>
          <cell r="Y719">
            <v>0</v>
          </cell>
        </row>
        <row r="719">
          <cell r="AA719">
            <v>0</v>
          </cell>
          <cell r="AB719">
            <v>0</v>
          </cell>
        </row>
        <row r="719">
          <cell r="AD719">
            <v>0</v>
          </cell>
          <cell r="AE719">
            <v>0</v>
          </cell>
        </row>
        <row r="720">
          <cell r="A720" t="str">
            <v>zxzj20191111000049</v>
          </cell>
          <cell r="B720" t="str">
            <v>深圳华大生命科学研究院</v>
          </cell>
          <cell r="C720" t="str">
            <v>生物样本库中人类组织样本收集、处理、运输和储存规范</v>
          </cell>
          <cell r="D720" t="str">
            <v>SZDB/Z 244-2017</v>
          </cell>
          <cell r="E720" t="str">
            <v>否</v>
          </cell>
          <cell r="F720">
            <v>0</v>
          </cell>
          <cell r="G720">
            <v>1</v>
          </cell>
          <cell r="H720" t="str">
            <v>无</v>
          </cell>
          <cell r="I720">
            <v>1</v>
          </cell>
          <cell r="J720">
            <v>100</v>
          </cell>
          <cell r="K720" t="str">
            <v>深圳华大生命科学研究院</v>
          </cell>
          <cell r="L720">
            <v>0</v>
          </cell>
          <cell r="M720">
            <v>0</v>
          </cell>
        </row>
        <row r="720">
          <cell r="O720">
            <v>0</v>
          </cell>
          <cell r="P720">
            <v>0</v>
          </cell>
        </row>
        <row r="720">
          <cell r="R720">
            <v>0</v>
          </cell>
          <cell r="S720">
            <v>0</v>
          </cell>
        </row>
        <row r="720">
          <cell r="U720">
            <v>0</v>
          </cell>
          <cell r="V720">
            <v>0</v>
          </cell>
        </row>
        <row r="720">
          <cell r="X720">
            <v>0</v>
          </cell>
          <cell r="Y720">
            <v>0</v>
          </cell>
        </row>
        <row r="720">
          <cell r="AA720">
            <v>0</v>
          </cell>
          <cell r="AB720">
            <v>0</v>
          </cell>
        </row>
        <row r="720">
          <cell r="AD720">
            <v>0</v>
          </cell>
          <cell r="AE720">
            <v>0</v>
          </cell>
        </row>
        <row r="721">
          <cell r="A721" t="str">
            <v>zxzj20191113000030</v>
          </cell>
          <cell r="B721" t="str">
            <v>大族激光科技产业集团股份有限公司</v>
          </cell>
          <cell r="C721" t="str">
            <v>天文望远镜试验方法</v>
          </cell>
          <cell r="D721" t="str">
            <v>GB/T 35125-2017</v>
          </cell>
          <cell r="E721" t="str">
            <v>否</v>
          </cell>
          <cell r="F721">
            <v>0</v>
          </cell>
          <cell r="G721">
            <v>5</v>
          </cell>
          <cell r="H721" t="str">
            <v>无</v>
          </cell>
          <cell r="I721">
            <v>5</v>
          </cell>
          <cell r="J721">
            <v>100</v>
          </cell>
          <cell r="K721" t="str">
            <v>大族激光科技产业集团股份有限公司</v>
          </cell>
          <cell r="L721">
            <v>0</v>
          </cell>
          <cell r="M721">
            <v>0</v>
          </cell>
        </row>
        <row r="721">
          <cell r="O721">
            <v>0</v>
          </cell>
          <cell r="P721">
            <v>0</v>
          </cell>
        </row>
        <row r="721">
          <cell r="R721">
            <v>0</v>
          </cell>
          <cell r="S721">
            <v>0</v>
          </cell>
        </row>
        <row r="721">
          <cell r="U721">
            <v>0</v>
          </cell>
          <cell r="V721">
            <v>0</v>
          </cell>
        </row>
        <row r="721">
          <cell r="X721">
            <v>0</v>
          </cell>
          <cell r="Y721">
            <v>0</v>
          </cell>
        </row>
        <row r="721">
          <cell r="AA721">
            <v>0</v>
          </cell>
          <cell r="AB721">
            <v>0</v>
          </cell>
        </row>
        <row r="721">
          <cell r="AD721">
            <v>0</v>
          </cell>
          <cell r="AE721">
            <v>0</v>
          </cell>
        </row>
        <row r="722">
          <cell r="A722" t="str">
            <v>zxzj20191115000120</v>
          </cell>
          <cell r="B722" t="str">
            <v>深圳万测试验设备有限公司</v>
          </cell>
          <cell r="C722" t="str">
            <v>金属材料 薄板和薄带 十字形试样双向拉伸试验方法</v>
          </cell>
          <cell r="D722" t="str">
            <v>GB/T 36024-2018</v>
          </cell>
          <cell r="E722" t="str">
            <v>否</v>
          </cell>
          <cell r="F722">
            <v>0</v>
          </cell>
          <cell r="G722">
            <v>4</v>
          </cell>
          <cell r="H722" t="str">
            <v>无</v>
          </cell>
          <cell r="I722">
            <v>4</v>
          </cell>
          <cell r="J722">
            <v>100</v>
          </cell>
          <cell r="K722" t="str">
            <v>深圳万测试验设备有限公司</v>
          </cell>
          <cell r="L722">
            <v>0</v>
          </cell>
          <cell r="M722">
            <v>0</v>
          </cell>
        </row>
        <row r="722">
          <cell r="O722">
            <v>0</v>
          </cell>
          <cell r="P722">
            <v>0</v>
          </cell>
        </row>
        <row r="722">
          <cell r="R722">
            <v>0</v>
          </cell>
          <cell r="S722">
            <v>0</v>
          </cell>
        </row>
        <row r="722">
          <cell r="U722">
            <v>0</v>
          </cell>
          <cell r="V722">
            <v>0</v>
          </cell>
        </row>
        <row r="722">
          <cell r="X722">
            <v>0</v>
          </cell>
          <cell r="Y722">
            <v>0</v>
          </cell>
        </row>
        <row r="722">
          <cell r="AA722">
            <v>0</v>
          </cell>
          <cell r="AB722">
            <v>0</v>
          </cell>
        </row>
        <row r="722">
          <cell r="AD722">
            <v>0</v>
          </cell>
          <cell r="AE722">
            <v>0</v>
          </cell>
        </row>
        <row r="723">
          <cell r="A723" t="str">
            <v>zxzj20191113000152</v>
          </cell>
          <cell r="B723" t="str">
            <v>深圳市深中原科技有限公司</v>
          </cell>
          <cell r="C723" t="str">
            <v>托盘共用系统管理规范</v>
          </cell>
          <cell r="D723" t="str">
            <v>GB/T 34397-2017</v>
          </cell>
          <cell r="E723" t="str">
            <v>否</v>
          </cell>
          <cell r="F723">
            <v>0</v>
          </cell>
          <cell r="G723">
            <v>3</v>
          </cell>
          <cell r="H723" t="str">
            <v>无</v>
          </cell>
          <cell r="I723">
            <v>1</v>
          </cell>
          <cell r="J723">
            <v>100</v>
          </cell>
          <cell r="K723" t="str">
            <v>深圳市深中原科技有限公司</v>
          </cell>
          <cell r="L723">
            <v>0</v>
          </cell>
          <cell r="M723">
            <v>0</v>
          </cell>
        </row>
        <row r="723">
          <cell r="O723">
            <v>0</v>
          </cell>
          <cell r="P723">
            <v>0</v>
          </cell>
        </row>
        <row r="723">
          <cell r="R723">
            <v>0</v>
          </cell>
          <cell r="S723">
            <v>0</v>
          </cell>
        </row>
        <row r="723">
          <cell r="U723">
            <v>0</v>
          </cell>
          <cell r="V723">
            <v>0</v>
          </cell>
        </row>
        <row r="723">
          <cell r="X723">
            <v>0</v>
          </cell>
          <cell r="Y723">
            <v>0</v>
          </cell>
        </row>
        <row r="723">
          <cell r="AA723">
            <v>0</v>
          </cell>
          <cell r="AB723">
            <v>0</v>
          </cell>
        </row>
        <row r="723">
          <cell r="AD723">
            <v>0</v>
          </cell>
          <cell r="AE723">
            <v>0</v>
          </cell>
        </row>
        <row r="724">
          <cell r="A724" t="str">
            <v>zxzj20191116000026</v>
          </cell>
          <cell r="B724" t="str">
            <v>深圳市裕同包装科技股份有限公司</v>
          </cell>
          <cell r="C724" t="str">
            <v>包装材料及制品气味的评价</v>
          </cell>
          <cell r="D724" t="str">
            <v>GB/T 35773-2017</v>
          </cell>
          <cell r="E724" t="str">
            <v>否</v>
          </cell>
          <cell r="F724">
            <v>0</v>
          </cell>
          <cell r="G724">
            <v>5</v>
          </cell>
          <cell r="H724" t="str">
            <v>有</v>
          </cell>
          <cell r="I724">
            <v>5</v>
          </cell>
          <cell r="J724">
            <v>53</v>
          </cell>
          <cell r="K724" t="str">
            <v>深圳市裕同包装科技股份有限公司</v>
          </cell>
          <cell r="L724">
            <v>6</v>
          </cell>
          <cell r="M724">
            <v>47</v>
          </cell>
          <cell r="N724" t="str">
            <v>深圳劲嘉集团股份有限公司</v>
          </cell>
          <cell r="O724">
            <v>0</v>
          </cell>
          <cell r="P724">
            <v>0</v>
          </cell>
        </row>
        <row r="724">
          <cell r="R724">
            <v>0</v>
          </cell>
          <cell r="S724">
            <v>0</v>
          </cell>
        </row>
        <row r="724">
          <cell r="U724">
            <v>0</v>
          </cell>
          <cell r="V724">
            <v>0</v>
          </cell>
        </row>
        <row r="724">
          <cell r="X724">
            <v>0</v>
          </cell>
          <cell r="Y724">
            <v>0</v>
          </cell>
        </row>
        <row r="724">
          <cell r="AA724">
            <v>0</v>
          </cell>
          <cell r="AB724">
            <v>0</v>
          </cell>
        </row>
        <row r="724">
          <cell r="AD724">
            <v>0</v>
          </cell>
          <cell r="AE724">
            <v>0</v>
          </cell>
        </row>
        <row r="725">
          <cell r="A725" t="str">
            <v>zxzj20191116000020</v>
          </cell>
          <cell r="B725" t="str">
            <v>深圳国技仪器有限公司</v>
          </cell>
          <cell r="C725" t="str">
            <v>数控高速压力机</v>
          </cell>
          <cell r="D725" t="str">
            <v>GB/T 37902-2019</v>
          </cell>
          <cell r="E725" t="str">
            <v>否</v>
          </cell>
          <cell r="F725">
            <v>0</v>
          </cell>
          <cell r="G725">
            <v>4</v>
          </cell>
          <cell r="H725" t="str">
            <v>无</v>
          </cell>
          <cell r="I725">
            <v>4</v>
          </cell>
          <cell r="J725">
            <v>100</v>
          </cell>
          <cell r="K725" t="str">
            <v>深圳国技仪器有限公司</v>
          </cell>
          <cell r="L725">
            <v>0</v>
          </cell>
          <cell r="M725">
            <v>0</v>
          </cell>
        </row>
        <row r="725">
          <cell r="O725">
            <v>0</v>
          </cell>
          <cell r="P725">
            <v>0</v>
          </cell>
        </row>
        <row r="725">
          <cell r="R725">
            <v>0</v>
          </cell>
          <cell r="S725">
            <v>0</v>
          </cell>
        </row>
        <row r="725">
          <cell r="U725">
            <v>0</v>
          </cell>
          <cell r="V725">
            <v>0</v>
          </cell>
        </row>
        <row r="725">
          <cell r="X725">
            <v>0</v>
          </cell>
          <cell r="Y725">
            <v>0</v>
          </cell>
        </row>
        <row r="725">
          <cell r="AA725">
            <v>0</v>
          </cell>
          <cell r="AB725">
            <v>0</v>
          </cell>
        </row>
        <row r="725">
          <cell r="AD725">
            <v>0</v>
          </cell>
          <cell r="AE725">
            <v>0</v>
          </cell>
        </row>
        <row r="726">
          <cell r="A726" t="str">
            <v>zxzj20191112000092</v>
          </cell>
          <cell r="B726" t="str">
            <v>格林美股份有限公司</v>
          </cell>
          <cell r="C726" t="str">
            <v>车用动力电池回收利用 余能检测</v>
          </cell>
          <cell r="D726" t="str">
            <v>GB/T 34015-2017</v>
          </cell>
          <cell r="E726" t="str">
            <v>否</v>
          </cell>
          <cell r="F726">
            <v>0</v>
          </cell>
          <cell r="G726">
            <v>5</v>
          </cell>
          <cell r="H726" t="str">
            <v>无</v>
          </cell>
          <cell r="I726">
            <v>1</v>
          </cell>
          <cell r="J726">
            <v>100</v>
          </cell>
          <cell r="K726" t="str">
            <v>格林美股份有限公司</v>
          </cell>
          <cell r="L726">
            <v>0</v>
          </cell>
          <cell r="M726">
            <v>0</v>
          </cell>
        </row>
        <row r="726">
          <cell r="O726">
            <v>0</v>
          </cell>
          <cell r="P726">
            <v>0</v>
          </cell>
        </row>
        <row r="726">
          <cell r="R726">
            <v>0</v>
          </cell>
          <cell r="S726">
            <v>0</v>
          </cell>
        </row>
        <row r="726">
          <cell r="U726">
            <v>0</v>
          </cell>
          <cell r="V726">
            <v>0</v>
          </cell>
        </row>
        <row r="726">
          <cell r="X726">
            <v>0</v>
          </cell>
          <cell r="Y726">
            <v>0</v>
          </cell>
        </row>
        <row r="726">
          <cell r="AA726">
            <v>0</v>
          </cell>
          <cell r="AB726">
            <v>0</v>
          </cell>
        </row>
        <row r="726">
          <cell r="AD726">
            <v>0</v>
          </cell>
          <cell r="AE726">
            <v>0</v>
          </cell>
        </row>
        <row r="727">
          <cell r="A727" t="str">
            <v>zxzj20191113000099</v>
          </cell>
          <cell r="B727" t="str">
            <v>格林美股份有限公司</v>
          </cell>
          <cell r="C727" t="str">
            <v>废旧电池破碎分选回收技术规范</v>
          </cell>
          <cell r="D727" t="str">
            <v>YS/T 1174-2017</v>
          </cell>
          <cell r="E727" t="str">
            <v>否</v>
          </cell>
          <cell r="F727">
            <v>0</v>
          </cell>
          <cell r="G727">
            <v>3</v>
          </cell>
          <cell r="H727" t="str">
            <v>有</v>
          </cell>
          <cell r="I727">
            <v>2</v>
          </cell>
          <cell r="J727">
            <v>57.14</v>
          </cell>
          <cell r="K727" t="str">
            <v>深圳先进储能材料国家工程研究中心有限公司</v>
          </cell>
          <cell r="L727">
            <v>3</v>
          </cell>
          <cell r="M727">
            <v>42.85</v>
          </cell>
          <cell r="N727" t="str">
            <v>格林美股份有限公司</v>
          </cell>
          <cell r="O727">
            <v>0</v>
          </cell>
          <cell r="P727">
            <v>0</v>
          </cell>
        </row>
        <row r="727">
          <cell r="R727">
            <v>0</v>
          </cell>
          <cell r="S727">
            <v>0</v>
          </cell>
        </row>
        <row r="727">
          <cell r="U727">
            <v>0</v>
          </cell>
          <cell r="V727">
            <v>0</v>
          </cell>
        </row>
        <row r="727">
          <cell r="X727">
            <v>0</v>
          </cell>
          <cell r="Y727">
            <v>0</v>
          </cell>
        </row>
        <row r="727">
          <cell r="AA727">
            <v>0</v>
          </cell>
          <cell r="AB727">
            <v>0</v>
          </cell>
        </row>
        <row r="727">
          <cell r="AD727">
            <v>0</v>
          </cell>
          <cell r="AE727">
            <v>0</v>
          </cell>
        </row>
        <row r="728">
          <cell r="A728" t="str">
            <v>zxzj20191114000152</v>
          </cell>
          <cell r="B728" t="str">
            <v>深圳市标准技术研究院</v>
          </cell>
          <cell r="C728" t="str">
            <v>展会服务认证要求</v>
          </cell>
          <cell r="D728" t="str">
            <v>RB/T 308-2017</v>
          </cell>
          <cell r="E728" t="str">
            <v>否</v>
          </cell>
          <cell r="F728">
            <v>0</v>
          </cell>
          <cell r="G728">
            <v>5</v>
          </cell>
          <cell r="H728" t="str">
            <v>无</v>
          </cell>
          <cell r="I728">
            <v>5</v>
          </cell>
          <cell r="J728">
            <v>100</v>
          </cell>
          <cell r="K728" t="str">
            <v>深圳市标准技术研究院</v>
          </cell>
          <cell r="L728">
            <v>0</v>
          </cell>
          <cell r="M728">
            <v>0</v>
          </cell>
        </row>
        <row r="728">
          <cell r="O728">
            <v>0</v>
          </cell>
          <cell r="P728">
            <v>0</v>
          </cell>
        </row>
        <row r="728">
          <cell r="R728">
            <v>0</v>
          </cell>
          <cell r="S728">
            <v>0</v>
          </cell>
        </row>
        <row r="728">
          <cell r="U728">
            <v>0</v>
          </cell>
          <cell r="V728">
            <v>0</v>
          </cell>
        </row>
        <row r="728">
          <cell r="X728">
            <v>0</v>
          </cell>
          <cell r="Y728">
            <v>0</v>
          </cell>
        </row>
        <row r="728">
          <cell r="AA728">
            <v>0</v>
          </cell>
          <cell r="AB728">
            <v>0</v>
          </cell>
        </row>
        <row r="728">
          <cell r="AD728">
            <v>0</v>
          </cell>
          <cell r="AE728">
            <v>0</v>
          </cell>
        </row>
        <row r="729">
          <cell r="A729" t="str">
            <v>zxzj20191113000119</v>
          </cell>
          <cell r="B729" t="str">
            <v>格林美股份有限公司</v>
          </cell>
          <cell r="C729" t="str">
            <v>草酸镍</v>
          </cell>
          <cell r="D729" t="str">
            <v>YS/T 1219-2018</v>
          </cell>
          <cell r="E729" t="str">
            <v>否</v>
          </cell>
          <cell r="F729">
            <v>0</v>
          </cell>
          <cell r="G729">
            <v>1</v>
          </cell>
          <cell r="H729" t="str">
            <v>无</v>
          </cell>
          <cell r="I729">
            <v>1</v>
          </cell>
          <cell r="J729">
            <v>100</v>
          </cell>
          <cell r="K729" t="str">
            <v>格林美股份有限公司</v>
          </cell>
          <cell r="L729">
            <v>0</v>
          </cell>
          <cell r="M729">
            <v>0</v>
          </cell>
        </row>
        <row r="729">
          <cell r="O729">
            <v>0</v>
          </cell>
          <cell r="P729">
            <v>0</v>
          </cell>
        </row>
        <row r="729">
          <cell r="R729">
            <v>0</v>
          </cell>
          <cell r="S729">
            <v>0</v>
          </cell>
        </row>
        <row r="729">
          <cell r="U729">
            <v>0</v>
          </cell>
          <cell r="V729">
            <v>0</v>
          </cell>
        </row>
        <row r="729">
          <cell r="X729">
            <v>0</v>
          </cell>
          <cell r="Y729">
            <v>0</v>
          </cell>
        </row>
        <row r="729">
          <cell r="AA729">
            <v>0</v>
          </cell>
          <cell r="AB729">
            <v>0</v>
          </cell>
        </row>
        <row r="729">
          <cell r="AD729">
            <v>0</v>
          </cell>
          <cell r="AE729">
            <v>0</v>
          </cell>
        </row>
        <row r="730">
          <cell r="A730" t="str">
            <v>zxzj20191113000189</v>
          </cell>
          <cell r="B730" t="str">
            <v>深圳中雅机电实业有限公司</v>
          </cell>
          <cell r="C730" t="str">
            <v>声学 单元并排式阻性消声器传声损失、气流再生噪声和全压损失系数的测定 等效法</v>
          </cell>
          <cell r="D730" t="str">
            <v>GB/T 36079-2018</v>
          </cell>
          <cell r="E730" t="str">
            <v>否</v>
          </cell>
          <cell r="F730">
            <v>0</v>
          </cell>
          <cell r="G730">
            <v>1</v>
          </cell>
          <cell r="H730" t="str">
            <v>无</v>
          </cell>
          <cell r="I730">
            <v>1</v>
          </cell>
          <cell r="J730">
            <v>100</v>
          </cell>
          <cell r="K730" t="str">
            <v>深圳中雅机电实业有限公司</v>
          </cell>
          <cell r="L730">
            <v>0</v>
          </cell>
          <cell r="M730">
            <v>0</v>
          </cell>
        </row>
        <row r="730">
          <cell r="O730">
            <v>0</v>
          </cell>
          <cell r="P730">
            <v>0</v>
          </cell>
        </row>
        <row r="730">
          <cell r="R730">
            <v>0</v>
          </cell>
          <cell r="S730">
            <v>0</v>
          </cell>
        </row>
        <row r="730">
          <cell r="U730">
            <v>0</v>
          </cell>
          <cell r="V730">
            <v>0</v>
          </cell>
        </row>
        <row r="730">
          <cell r="X730">
            <v>0</v>
          </cell>
          <cell r="Y730">
            <v>0</v>
          </cell>
        </row>
        <row r="730">
          <cell r="AA730">
            <v>0</v>
          </cell>
          <cell r="AB730">
            <v>0</v>
          </cell>
        </row>
        <row r="730">
          <cell r="AD730">
            <v>0</v>
          </cell>
          <cell r="AE730">
            <v>0</v>
          </cell>
        </row>
        <row r="731">
          <cell r="A731" t="str">
            <v>zxzj20191116000127</v>
          </cell>
          <cell r="B731" t="str">
            <v>深圳市注成科技股份有限公司</v>
          </cell>
          <cell r="C731" t="str">
            <v>硬质合金常温冲击韧性试验方法</v>
          </cell>
          <cell r="D731" t="str">
            <v>GB/T 1817-2017</v>
          </cell>
          <cell r="E731" t="str">
            <v>否</v>
          </cell>
          <cell r="F731">
            <v>0</v>
          </cell>
          <cell r="G731">
            <v>3</v>
          </cell>
          <cell r="H731" t="str">
            <v>无</v>
          </cell>
          <cell r="I731">
            <v>3</v>
          </cell>
          <cell r="J731">
            <v>100</v>
          </cell>
          <cell r="K731" t="str">
            <v>深圳市注成科技股份有限公司</v>
          </cell>
          <cell r="L731">
            <v>0</v>
          </cell>
          <cell r="M731">
            <v>0</v>
          </cell>
        </row>
        <row r="731">
          <cell r="O731">
            <v>0</v>
          </cell>
          <cell r="P731">
            <v>0</v>
          </cell>
        </row>
        <row r="731">
          <cell r="R731">
            <v>0</v>
          </cell>
          <cell r="S731">
            <v>0</v>
          </cell>
        </row>
        <row r="731">
          <cell r="U731">
            <v>0</v>
          </cell>
          <cell r="V731">
            <v>0</v>
          </cell>
        </row>
        <row r="731">
          <cell r="X731">
            <v>0</v>
          </cell>
          <cell r="Y731">
            <v>0</v>
          </cell>
        </row>
        <row r="731">
          <cell r="AA731">
            <v>0</v>
          </cell>
          <cell r="AB731">
            <v>0</v>
          </cell>
        </row>
        <row r="731">
          <cell r="AD731">
            <v>0</v>
          </cell>
          <cell r="AE731">
            <v>0</v>
          </cell>
        </row>
        <row r="732">
          <cell r="A732" t="str">
            <v>zxzj20191116000018</v>
          </cell>
          <cell r="B732" t="str">
            <v>深圳市裕同包装科技股份有限公司</v>
          </cell>
          <cell r="C732" t="str">
            <v>印刷技术 胶印数字化过程控制 第10部分：评价方法</v>
          </cell>
          <cell r="D732" t="str">
            <v>GB/T 34690.10-2018</v>
          </cell>
          <cell r="E732" t="str">
            <v>是</v>
          </cell>
          <cell r="F732">
            <v>10</v>
          </cell>
          <cell r="G732">
            <v>2</v>
          </cell>
          <cell r="H732" t="str">
            <v>有</v>
          </cell>
          <cell r="I732">
            <v>2</v>
          </cell>
          <cell r="J732">
            <v>69</v>
          </cell>
          <cell r="K732" t="str">
            <v>深圳市裕同包装科技股份有限公司</v>
          </cell>
          <cell r="L732">
            <v>5</v>
          </cell>
          <cell r="M732">
            <v>31</v>
          </cell>
          <cell r="N732" t="str">
            <v>中华商务(广东)印刷有限公司</v>
          </cell>
          <cell r="O732">
            <v>7</v>
          </cell>
          <cell r="P732">
            <v>0</v>
          </cell>
          <cell r="Q732" t="str">
            <v>深圳职业技术学院</v>
          </cell>
          <cell r="R732">
            <v>0</v>
          </cell>
          <cell r="S732">
            <v>0</v>
          </cell>
        </row>
        <row r="732">
          <cell r="U732">
            <v>0</v>
          </cell>
          <cell r="V732">
            <v>0</v>
          </cell>
        </row>
        <row r="732">
          <cell r="X732">
            <v>0</v>
          </cell>
          <cell r="Y732">
            <v>0</v>
          </cell>
        </row>
        <row r="732">
          <cell r="AA732">
            <v>0</v>
          </cell>
          <cell r="AB732">
            <v>0</v>
          </cell>
        </row>
        <row r="732">
          <cell r="AD732">
            <v>0</v>
          </cell>
          <cell r="AE732">
            <v>0</v>
          </cell>
        </row>
        <row r="733">
          <cell r="A733" t="str">
            <v>zxzj20191112000016</v>
          </cell>
          <cell r="B733" t="str">
            <v>深圳光启尖端技术有限责任公司</v>
          </cell>
          <cell r="C733" t="str">
            <v>机载超材料天线罩通用规范</v>
          </cell>
          <cell r="D733" t="str">
            <v>GB/T 37657-2019</v>
          </cell>
          <cell r="E733" t="str">
            <v>否</v>
          </cell>
          <cell r="F733">
            <v>0</v>
          </cell>
          <cell r="G733">
            <v>1</v>
          </cell>
          <cell r="H733" t="str">
            <v>有</v>
          </cell>
          <cell r="I733">
            <v>1</v>
          </cell>
          <cell r="J733">
            <v>100</v>
          </cell>
          <cell r="K733" t="str">
            <v>深圳光启尖端技术有限责任公司</v>
          </cell>
          <cell r="L733">
            <v>2</v>
          </cell>
          <cell r="M733">
            <v>0</v>
          </cell>
          <cell r="N733" t="str">
            <v>深圳光启高等理工研究院</v>
          </cell>
          <cell r="O733">
            <v>6</v>
          </cell>
          <cell r="P733">
            <v>0</v>
          </cell>
          <cell r="Q733" t="str">
            <v>深圳光启超材料技术有限公司</v>
          </cell>
          <cell r="R733">
            <v>0</v>
          </cell>
          <cell r="S733">
            <v>0</v>
          </cell>
        </row>
        <row r="733">
          <cell r="U733">
            <v>0</v>
          </cell>
          <cell r="V733">
            <v>0</v>
          </cell>
        </row>
        <row r="733">
          <cell r="X733">
            <v>0</v>
          </cell>
          <cell r="Y733">
            <v>0</v>
          </cell>
        </row>
        <row r="733">
          <cell r="AA733">
            <v>0</v>
          </cell>
          <cell r="AB733">
            <v>0</v>
          </cell>
        </row>
        <row r="733">
          <cell r="AD733">
            <v>0</v>
          </cell>
          <cell r="AE733">
            <v>0</v>
          </cell>
        </row>
        <row r="734">
          <cell r="A734" t="str">
            <v>zxzj20191113000087</v>
          </cell>
          <cell r="B734" t="str">
            <v>深圳奥联信息安全技术有限公司</v>
          </cell>
          <cell r="C734" t="str">
            <v>SM9标识密码算法 第2部分：数字签名算法</v>
          </cell>
          <cell r="D734" t="str">
            <v>GM/T 0044.2-2016</v>
          </cell>
          <cell r="E734" t="str">
            <v>是</v>
          </cell>
          <cell r="F734">
            <v>5</v>
          </cell>
          <cell r="G734">
            <v>2</v>
          </cell>
          <cell r="H734" t="str">
            <v>无</v>
          </cell>
          <cell r="I734">
            <v>2</v>
          </cell>
          <cell r="J734">
            <v>100</v>
          </cell>
          <cell r="K734" t="str">
            <v>深圳奥联信息安全技术有限公司</v>
          </cell>
          <cell r="L734">
            <v>0</v>
          </cell>
          <cell r="M734">
            <v>0</v>
          </cell>
        </row>
        <row r="734">
          <cell r="O734">
            <v>0</v>
          </cell>
          <cell r="P734">
            <v>0</v>
          </cell>
        </row>
        <row r="734">
          <cell r="R734">
            <v>0</v>
          </cell>
          <cell r="S734">
            <v>0</v>
          </cell>
        </row>
        <row r="734">
          <cell r="U734">
            <v>0</v>
          </cell>
          <cell r="V734">
            <v>0</v>
          </cell>
        </row>
        <row r="734">
          <cell r="X734">
            <v>0</v>
          </cell>
          <cell r="Y734">
            <v>0</v>
          </cell>
        </row>
        <row r="734">
          <cell r="AA734">
            <v>0</v>
          </cell>
          <cell r="AB734">
            <v>0</v>
          </cell>
        </row>
        <row r="734">
          <cell r="AD734">
            <v>0</v>
          </cell>
          <cell r="AE734">
            <v>0</v>
          </cell>
        </row>
        <row r="735">
          <cell r="A735" t="str">
            <v>zxzj20191113000171</v>
          </cell>
          <cell r="B735" t="str">
            <v>比亚迪汽车工业有限公司</v>
          </cell>
          <cell r="C735" t="str">
            <v>电动汽车传导充电互操作性测试规范 第2部分：车辆</v>
          </cell>
          <cell r="D735" t="str">
            <v>GB/T 34657.2-2017</v>
          </cell>
          <cell r="E735" t="str">
            <v>是</v>
          </cell>
          <cell r="F735">
            <v>2</v>
          </cell>
          <cell r="G735">
            <v>4</v>
          </cell>
          <cell r="H735" t="str">
            <v>无</v>
          </cell>
          <cell r="I735">
            <v>4</v>
          </cell>
          <cell r="J735">
            <v>100</v>
          </cell>
          <cell r="K735" t="str">
            <v>比亚迪汽车工业有限公司</v>
          </cell>
          <cell r="L735">
            <v>0</v>
          </cell>
          <cell r="M735">
            <v>0</v>
          </cell>
        </row>
        <row r="735">
          <cell r="O735">
            <v>0</v>
          </cell>
          <cell r="P735">
            <v>0</v>
          </cell>
        </row>
        <row r="735">
          <cell r="R735">
            <v>0</v>
          </cell>
          <cell r="S735">
            <v>0</v>
          </cell>
        </row>
        <row r="735">
          <cell r="U735">
            <v>0</v>
          </cell>
          <cell r="V735">
            <v>0</v>
          </cell>
        </row>
        <row r="735">
          <cell r="X735">
            <v>0</v>
          </cell>
          <cell r="Y735">
            <v>0</v>
          </cell>
        </row>
        <row r="735">
          <cell r="AA735">
            <v>0</v>
          </cell>
          <cell r="AB735">
            <v>0</v>
          </cell>
        </row>
        <row r="735">
          <cell r="AD735">
            <v>0</v>
          </cell>
          <cell r="AE735">
            <v>0</v>
          </cell>
        </row>
        <row r="736">
          <cell r="A736" t="str">
            <v>zxzj20191115000091</v>
          </cell>
          <cell r="B736" t="str">
            <v>深圳市建筑科学研究院股份有限公司</v>
          </cell>
          <cell r="C736" t="str">
            <v>绿色建筑评价标准</v>
          </cell>
          <cell r="D736" t="str">
            <v>SJG  47-2018</v>
          </cell>
          <cell r="E736" t="str">
            <v>否</v>
          </cell>
          <cell r="F736">
            <v>0</v>
          </cell>
          <cell r="G736">
            <v>1</v>
          </cell>
          <cell r="H736" t="str">
            <v>有</v>
          </cell>
          <cell r="I736">
            <v>1</v>
          </cell>
          <cell r="J736">
            <v>80</v>
          </cell>
          <cell r="K736" t="str">
            <v>深圳市建筑科学研究院股份有限公司</v>
          </cell>
          <cell r="L736">
            <v>2</v>
          </cell>
          <cell r="M736">
            <v>20</v>
          </cell>
          <cell r="N736" t="str">
            <v>深圳市建设科技促进中心</v>
          </cell>
          <cell r="O736">
            <v>3</v>
          </cell>
          <cell r="P736">
            <v>0</v>
          </cell>
          <cell r="Q736" t="str">
            <v>深圳市建筑工务署</v>
          </cell>
          <cell r="R736">
            <v>0</v>
          </cell>
          <cell r="S736">
            <v>0</v>
          </cell>
        </row>
        <row r="736">
          <cell r="U736">
            <v>0</v>
          </cell>
          <cell r="V736">
            <v>0</v>
          </cell>
        </row>
        <row r="736">
          <cell r="X736">
            <v>0</v>
          </cell>
          <cell r="Y736">
            <v>0</v>
          </cell>
        </row>
        <row r="736">
          <cell r="AA736">
            <v>0</v>
          </cell>
          <cell r="AB736">
            <v>0</v>
          </cell>
        </row>
        <row r="736">
          <cell r="AD736">
            <v>0</v>
          </cell>
          <cell r="AE736">
            <v>0</v>
          </cell>
        </row>
        <row r="737">
          <cell r="A737" t="str">
            <v>zxzj20191116000071</v>
          </cell>
          <cell r="B737" t="str">
            <v>深圳市芭格美生物科技有限公司</v>
          </cell>
          <cell r="C737" t="str">
            <v>表面活性剂 洗涤剂 阴离子活性物含量的测定 直接两相滴定法</v>
          </cell>
          <cell r="D737" t="str">
            <v>GB/T 5173-2018</v>
          </cell>
          <cell r="E737" t="str">
            <v>否</v>
          </cell>
          <cell r="F737">
            <v>0</v>
          </cell>
          <cell r="G737">
            <v>5</v>
          </cell>
          <cell r="H737" t="str">
            <v>无</v>
          </cell>
          <cell r="I737">
            <v>5</v>
          </cell>
          <cell r="J737">
            <v>100</v>
          </cell>
          <cell r="K737" t="str">
            <v>深圳市芭格美生物科技有限公司</v>
          </cell>
          <cell r="L737">
            <v>0</v>
          </cell>
          <cell r="M737">
            <v>0</v>
          </cell>
        </row>
        <row r="737">
          <cell r="O737">
            <v>0</v>
          </cell>
          <cell r="P737">
            <v>0</v>
          </cell>
        </row>
        <row r="737">
          <cell r="R737">
            <v>0</v>
          </cell>
          <cell r="S737">
            <v>0</v>
          </cell>
        </row>
        <row r="737">
          <cell r="U737">
            <v>0</v>
          </cell>
          <cell r="V737">
            <v>0</v>
          </cell>
        </row>
        <row r="737">
          <cell r="X737">
            <v>0</v>
          </cell>
          <cell r="Y737">
            <v>0</v>
          </cell>
        </row>
        <row r="737">
          <cell r="AA737">
            <v>0</v>
          </cell>
          <cell r="AB737">
            <v>0</v>
          </cell>
        </row>
        <row r="737">
          <cell r="AD737">
            <v>0</v>
          </cell>
          <cell r="AE737">
            <v>0</v>
          </cell>
        </row>
        <row r="738">
          <cell r="A738" t="str">
            <v>zxzj20191111000021</v>
          </cell>
          <cell r="B738" t="str">
            <v>深圳市桑达无线通讯技术有限公司</v>
          </cell>
          <cell r="C738" t="str">
            <v>铁路数字移动通信系统（GSM-R）车载通信模块 第1部分：技术要求</v>
          </cell>
          <cell r="D738" t="str">
            <v>TB/T 3370.1-2018</v>
          </cell>
          <cell r="E738" t="str">
            <v>是</v>
          </cell>
          <cell r="F738">
            <v>2</v>
          </cell>
          <cell r="G738">
            <v>2</v>
          </cell>
          <cell r="H738" t="str">
            <v>无</v>
          </cell>
          <cell r="I738">
            <v>2</v>
          </cell>
          <cell r="J738">
            <v>100</v>
          </cell>
          <cell r="K738" t="str">
            <v>深圳市桑达无线通讯技术有限公司</v>
          </cell>
          <cell r="L738">
            <v>0</v>
          </cell>
          <cell r="M738">
            <v>0</v>
          </cell>
        </row>
        <row r="738">
          <cell r="O738">
            <v>0</v>
          </cell>
          <cell r="P738">
            <v>0</v>
          </cell>
        </row>
        <row r="738">
          <cell r="R738">
            <v>0</v>
          </cell>
          <cell r="S738">
            <v>0</v>
          </cell>
        </row>
        <row r="738">
          <cell r="U738">
            <v>0</v>
          </cell>
          <cell r="V738">
            <v>0</v>
          </cell>
        </row>
        <row r="738">
          <cell r="X738">
            <v>0</v>
          </cell>
          <cell r="Y738">
            <v>0</v>
          </cell>
        </row>
        <row r="738">
          <cell r="AA738">
            <v>0</v>
          </cell>
          <cell r="AB738">
            <v>0</v>
          </cell>
        </row>
        <row r="738">
          <cell r="AD738">
            <v>0</v>
          </cell>
          <cell r="AE738">
            <v>0</v>
          </cell>
        </row>
        <row r="739">
          <cell r="A739" t="str">
            <v>zxzj20191115000103</v>
          </cell>
          <cell r="B739" t="str">
            <v>深圳诺普信农化股份有限公司</v>
          </cell>
          <cell r="C739" t="str">
            <v>噻虫嗪种子处理悬浮剂</v>
          </cell>
          <cell r="D739" t="str">
            <v>HG/T 5443-2018</v>
          </cell>
          <cell r="E739" t="str">
            <v>否</v>
          </cell>
          <cell r="F739">
            <v>0</v>
          </cell>
          <cell r="G739">
            <v>2</v>
          </cell>
          <cell r="H739" t="str">
            <v>无</v>
          </cell>
          <cell r="I739">
            <v>2</v>
          </cell>
          <cell r="J739">
            <v>100</v>
          </cell>
          <cell r="K739" t="str">
            <v>深圳诺普信农化股份有限公司</v>
          </cell>
          <cell r="L739">
            <v>0</v>
          </cell>
          <cell r="M739">
            <v>0</v>
          </cell>
        </row>
        <row r="739">
          <cell r="O739">
            <v>0</v>
          </cell>
          <cell r="P739">
            <v>0</v>
          </cell>
        </row>
        <row r="739">
          <cell r="R739">
            <v>0</v>
          </cell>
          <cell r="S739">
            <v>0</v>
          </cell>
        </row>
        <row r="739">
          <cell r="U739">
            <v>0</v>
          </cell>
          <cell r="V739">
            <v>0</v>
          </cell>
        </row>
        <row r="739">
          <cell r="X739">
            <v>0</v>
          </cell>
          <cell r="Y739">
            <v>0</v>
          </cell>
        </row>
        <row r="739">
          <cell r="AA739">
            <v>0</v>
          </cell>
          <cell r="AB739">
            <v>0</v>
          </cell>
        </row>
        <row r="739">
          <cell r="AD739">
            <v>0</v>
          </cell>
          <cell r="AE739">
            <v>0</v>
          </cell>
        </row>
        <row r="740">
          <cell r="A740" t="str">
            <v>zxzj20191113000022</v>
          </cell>
          <cell r="B740" t="str">
            <v>深圳市艾科尔特检测有限公司</v>
          </cell>
          <cell r="C740" t="str">
            <v>含铜污泥中铜含量测定方法</v>
          </cell>
          <cell r="D740" t="str">
            <v>HG/T 5364-2018</v>
          </cell>
          <cell r="E740" t="str">
            <v>否</v>
          </cell>
          <cell r="F740">
            <v>0</v>
          </cell>
          <cell r="G740">
            <v>1</v>
          </cell>
          <cell r="H740" t="str">
            <v>有</v>
          </cell>
          <cell r="I740">
            <v>1</v>
          </cell>
          <cell r="J740">
            <v>46</v>
          </cell>
          <cell r="K740" t="str">
            <v>深圳市艾科尔特检测有限公司</v>
          </cell>
          <cell r="L740">
            <v>2</v>
          </cell>
          <cell r="M740">
            <v>37</v>
          </cell>
          <cell r="N740" t="str">
            <v>深圳市华保科技有限公司</v>
          </cell>
          <cell r="O740">
            <v>5</v>
          </cell>
          <cell r="P740">
            <v>17</v>
          </cell>
          <cell r="Q740" t="str">
            <v>深圳准诺检测有限公司</v>
          </cell>
          <cell r="R740">
            <v>0</v>
          </cell>
          <cell r="S740">
            <v>0</v>
          </cell>
        </row>
        <row r="740">
          <cell r="U740">
            <v>0</v>
          </cell>
          <cell r="V740">
            <v>0</v>
          </cell>
        </row>
        <row r="740">
          <cell r="X740">
            <v>0</v>
          </cell>
          <cell r="Y740">
            <v>0</v>
          </cell>
        </row>
        <row r="740">
          <cell r="AA740">
            <v>0</v>
          </cell>
          <cell r="AB740">
            <v>0</v>
          </cell>
        </row>
        <row r="740">
          <cell r="AD740">
            <v>0</v>
          </cell>
          <cell r="AE740">
            <v>0</v>
          </cell>
        </row>
        <row r="741">
          <cell r="A741" t="str">
            <v>zxzj20191115000126</v>
          </cell>
          <cell r="B741" t="str">
            <v>深圳市昌硕新纺材料有限公司</v>
          </cell>
          <cell r="C741" t="str">
            <v>涂层织物 缝孔撕破性能试验方法</v>
          </cell>
          <cell r="D741" t="str">
            <v>FZ∕T 75008-2018</v>
          </cell>
          <cell r="E741" t="str">
            <v>否</v>
          </cell>
          <cell r="F741">
            <v>0</v>
          </cell>
          <cell r="G741">
            <v>2</v>
          </cell>
          <cell r="H741" t="str">
            <v>有</v>
          </cell>
          <cell r="I741">
            <v>1</v>
          </cell>
          <cell r="J741">
            <v>55.55</v>
          </cell>
          <cell r="K741" t="str">
            <v>中纺标（深圳）检测有限公司</v>
          </cell>
          <cell r="L741">
            <v>2</v>
          </cell>
          <cell r="M741">
            <v>44.44</v>
          </cell>
          <cell r="N741" t="str">
            <v>深圳市昌硕新纺材料有限公司</v>
          </cell>
          <cell r="O741">
            <v>0</v>
          </cell>
          <cell r="P741">
            <v>0</v>
          </cell>
        </row>
        <row r="741">
          <cell r="R741">
            <v>0</v>
          </cell>
          <cell r="S741">
            <v>0</v>
          </cell>
        </row>
        <row r="741">
          <cell r="U741">
            <v>0</v>
          </cell>
          <cell r="V741">
            <v>0</v>
          </cell>
        </row>
        <row r="741">
          <cell r="X741">
            <v>0</v>
          </cell>
          <cell r="Y741">
            <v>0</v>
          </cell>
        </row>
        <row r="741">
          <cell r="AA741">
            <v>0</v>
          </cell>
          <cell r="AB741">
            <v>0</v>
          </cell>
        </row>
        <row r="741">
          <cell r="AD741">
            <v>0</v>
          </cell>
          <cell r="AE741">
            <v>0</v>
          </cell>
        </row>
        <row r="742">
          <cell r="A742" t="str">
            <v>zxzj20191112000034</v>
          </cell>
          <cell r="B742" t="str">
            <v>深圳市华傲数据技术有限公司</v>
          </cell>
          <cell r="C742" t="str">
            <v>信息技术 数据质量评价指标</v>
          </cell>
          <cell r="D742" t="str">
            <v>GB/T 36344-2018</v>
          </cell>
          <cell r="E742" t="str">
            <v>否</v>
          </cell>
          <cell r="F742">
            <v>0</v>
          </cell>
          <cell r="G742">
            <v>5</v>
          </cell>
          <cell r="H742" t="str">
            <v>无</v>
          </cell>
          <cell r="I742">
            <v>5</v>
          </cell>
          <cell r="J742">
            <v>100</v>
          </cell>
          <cell r="K742" t="str">
            <v>深圳市华傲数据技术有限公司</v>
          </cell>
          <cell r="L742">
            <v>0</v>
          </cell>
          <cell r="M742">
            <v>0</v>
          </cell>
        </row>
        <row r="742">
          <cell r="O742">
            <v>0</v>
          </cell>
          <cell r="P742">
            <v>0</v>
          </cell>
        </row>
        <row r="742">
          <cell r="R742">
            <v>0</v>
          </cell>
          <cell r="S742">
            <v>0</v>
          </cell>
        </row>
        <row r="742">
          <cell r="U742">
            <v>0</v>
          </cell>
          <cell r="V742">
            <v>0</v>
          </cell>
        </row>
        <row r="742">
          <cell r="X742">
            <v>0</v>
          </cell>
          <cell r="Y742">
            <v>0</v>
          </cell>
        </row>
        <row r="742">
          <cell r="AA742">
            <v>0</v>
          </cell>
          <cell r="AB742">
            <v>0</v>
          </cell>
        </row>
        <row r="742">
          <cell r="AD742">
            <v>0</v>
          </cell>
          <cell r="AE742">
            <v>0</v>
          </cell>
        </row>
        <row r="743">
          <cell r="A743" t="str">
            <v>zxzj20191112000044</v>
          </cell>
          <cell r="B743" t="str">
            <v>香港中文大学（深圳）</v>
          </cell>
          <cell r="C743" t="str">
            <v>地面废墟搜救机器人通用技术条件</v>
          </cell>
          <cell r="D743" t="str">
            <v>GB/T 37703-2019</v>
          </cell>
          <cell r="E743" t="str">
            <v>否</v>
          </cell>
          <cell r="F743">
            <v>0</v>
          </cell>
          <cell r="G743">
            <v>8</v>
          </cell>
          <cell r="H743" t="str">
            <v>无</v>
          </cell>
          <cell r="I743">
            <v>8</v>
          </cell>
          <cell r="J743">
            <v>100</v>
          </cell>
          <cell r="K743" t="str">
            <v>香港中文大学（深圳）</v>
          </cell>
          <cell r="L743">
            <v>0</v>
          </cell>
          <cell r="M743">
            <v>0</v>
          </cell>
        </row>
        <row r="743">
          <cell r="O743">
            <v>0</v>
          </cell>
          <cell r="P743">
            <v>0</v>
          </cell>
        </row>
        <row r="743">
          <cell r="R743">
            <v>0</v>
          </cell>
          <cell r="S743">
            <v>0</v>
          </cell>
        </row>
        <row r="743">
          <cell r="U743">
            <v>0</v>
          </cell>
          <cell r="V743">
            <v>0</v>
          </cell>
        </row>
        <row r="743">
          <cell r="X743">
            <v>0</v>
          </cell>
          <cell r="Y743">
            <v>0</v>
          </cell>
        </row>
        <row r="743">
          <cell r="AA743">
            <v>0</v>
          </cell>
          <cell r="AB743">
            <v>0</v>
          </cell>
        </row>
        <row r="743">
          <cell r="AD743">
            <v>0</v>
          </cell>
          <cell r="AE743">
            <v>0</v>
          </cell>
        </row>
        <row r="744">
          <cell r="A744" t="str">
            <v>zxzj20191115000226</v>
          </cell>
          <cell r="B744" t="str">
            <v>深圳市建筑科学研究院股份有限公司</v>
          </cell>
          <cell r="C744" t="str">
            <v>居住建筑节能设计规范</v>
          </cell>
          <cell r="D744" t="str">
            <v>SJG 45-2018</v>
          </cell>
          <cell r="E744" t="str">
            <v>否</v>
          </cell>
          <cell r="F744">
            <v>0</v>
          </cell>
          <cell r="G744">
            <v>1</v>
          </cell>
          <cell r="H744" t="str">
            <v>有</v>
          </cell>
          <cell r="I744">
            <v>1</v>
          </cell>
          <cell r="J744">
            <v>60</v>
          </cell>
          <cell r="K744" t="str">
            <v>深圳市建筑科学研究院股份有限公司</v>
          </cell>
          <cell r="L744">
            <v>2</v>
          </cell>
          <cell r="M744">
            <v>20</v>
          </cell>
          <cell r="N744" t="str">
            <v>深圳市建筑设计研究总院有限公司</v>
          </cell>
          <cell r="O744">
            <v>3</v>
          </cell>
          <cell r="P744">
            <v>20</v>
          </cell>
          <cell r="Q744" t="str">
            <v>深圳招商房地产有限公司</v>
          </cell>
          <cell r="R744">
            <v>0</v>
          </cell>
          <cell r="S744">
            <v>0</v>
          </cell>
        </row>
        <row r="744">
          <cell r="U744">
            <v>0</v>
          </cell>
          <cell r="V744">
            <v>0</v>
          </cell>
        </row>
        <row r="744">
          <cell r="X744">
            <v>0</v>
          </cell>
          <cell r="Y744">
            <v>0</v>
          </cell>
        </row>
        <row r="744">
          <cell r="AA744">
            <v>0</v>
          </cell>
          <cell r="AB744">
            <v>0</v>
          </cell>
        </row>
        <row r="744">
          <cell r="AD744">
            <v>0</v>
          </cell>
          <cell r="AE744">
            <v>0</v>
          </cell>
        </row>
        <row r="745">
          <cell r="A745" t="str">
            <v>zxzj20191114000108</v>
          </cell>
          <cell r="B745" t="str">
            <v>深圳市国电科技通信有限公司</v>
          </cell>
          <cell r="C745" t="str">
            <v>智能用电电力线宽带通信技术要求</v>
          </cell>
          <cell r="D745" t="str">
            <v>DL/T 1880-2018</v>
          </cell>
          <cell r="E745" t="str">
            <v>否</v>
          </cell>
          <cell r="F745">
            <v>0</v>
          </cell>
          <cell r="G745">
            <v>1</v>
          </cell>
          <cell r="H745" t="str">
            <v>有</v>
          </cell>
          <cell r="I745">
            <v>1</v>
          </cell>
          <cell r="J745">
            <v>100</v>
          </cell>
          <cell r="K745" t="str">
            <v>深圳市国电科技通信有限公司</v>
          </cell>
          <cell r="L745">
            <v>3</v>
          </cell>
          <cell r="M745">
            <v>0</v>
          </cell>
          <cell r="N745" t="str">
            <v>华为技术有限公司</v>
          </cell>
          <cell r="O745">
            <v>0</v>
          </cell>
          <cell r="P745">
            <v>0</v>
          </cell>
        </row>
        <row r="745">
          <cell r="R745">
            <v>0</v>
          </cell>
          <cell r="S745">
            <v>0</v>
          </cell>
        </row>
        <row r="745">
          <cell r="U745">
            <v>0</v>
          </cell>
          <cell r="V745">
            <v>0</v>
          </cell>
        </row>
        <row r="745">
          <cell r="X745">
            <v>0</v>
          </cell>
          <cell r="Y745">
            <v>0</v>
          </cell>
        </row>
        <row r="745">
          <cell r="AA745">
            <v>0</v>
          </cell>
          <cell r="AB745">
            <v>0</v>
          </cell>
        </row>
        <row r="745">
          <cell r="AD745">
            <v>0</v>
          </cell>
          <cell r="AE745">
            <v>0</v>
          </cell>
        </row>
        <row r="746">
          <cell r="A746" t="str">
            <v>zxzj20191114000045</v>
          </cell>
          <cell r="B746" t="str">
            <v>华测检测认证集团股份有限公司</v>
          </cell>
          <cell r="C746" t="str">
            <v>静电安全术语</v>
          </cell>
          <cell r="D746" t="str">
            <v>GB/T 15463-2018</v>
          </cell>
          <cell r="E746" t="str">
            <v>否</v>
          </cell>
          <cell r="F746">
            <v>0</v>
          </cell>
          <cell r="G746">
            <v>3</v>
          </cell>
          <cell r="H746" t="str">
            <v>无</v>
          </cell>
          <cell r="I746">
            <v>3</v>
          </cell>
          <cell r="J746">
            <v>100</v>
          </cell>
          <cell r="K746" t="str">
            <v>华测检测认证集团股份有限公司</v>
          </cell>
          <cell r="L746">
            <v>0</v>
          </cell>
          <cell r="M746">
            <v>0</v>
          </cell>
        </row>
        <row r="746">
          <cell r="O746">
            <v>0</v>
          </cell>
          <cell r="P746">
            <v>0</v>
          </cell>
        </row>
        <row r="746">
          <cell r="R746">
            <v>0</v>
          </cell>
          <cell r="S746">
            <v>0</v>
          </cell>
        </row>
        <row r="746">
          <cell r="U746">
            <v>0</v>
          </cell>
          <cell r="V746">
            <v>0</v>
          </cell>
        </row>
        <row r="746">
          <cell r="X746">
            <v>0</v>
          </cell>
          <cell r="Y746">
            <v>0</v>
          </cell>
        </row>
        <row r="746">
          <cell r="AA746">
            <v>0</v>
          </cell>
          <cell r="AB746">
            <v>0</v>
          </cell>
        </row>
        <row r="746">
          <cell r="AD746">
            <v>0</v>
          </cell>
          <cell r="AE746">
            <v>0</v>
          </cell>
        </row>
        <row r="747">
          <cell r="A747" t="str">
            <v>zxzj20191115000154</v>
          </cell>
          <cell r="B747" t="str">
            <v>深圳市标准技术研究院</v>
          </cell>
          <cell r="C747" t="str">
            <v>物联网 系统接口要求</v>
          </cell>
          <cell r="D747" t="str">
            <v>GB/T 35319-2017</v>
          </cell>
          <cell r="E747" t="str">
            <v>否</v>
          </cell>
          <cell r="F747">
            <v>0</v>
          </cell>
          <cell r="G747">
            <v>3</v>
          </cell>
          <cell r="H747" t="str">
            <v>无</v>
          </cell>
          <cell r="I747">
            <v>3</v>
          </cell>
          <cell r="J747">
            <v>100</v>
          </cell>
          <cell r="K747" t="str">
            <v>深圳市标准技术研究院</v>
          </cell>
          <cell r="L747">
            <v>0</v>
          </cell>
          <cell r="M747">
            <v>0</v>
          </cell>
        </row>
        <row r="747">
          <cell r="O747">
            <v>0</v>
          </cell>
          <cell r="P747">
            <v>0</v>
          </cell>
        </row>
        <row r="747">
          <cell r="R747">
            <v>0</v>
          </cell>
          <cell r="S747">
            <v>0</v>
          </cell>
        </row>
        <row r="747">
          <cell r="U747">
            <v>0</v>
          </cell>
          <cell r="V747">
            <v>0</v>
          </cell>
        </row>
        <row r="747">
          <cell r="X747">
            <v>0</v>
          </cell>
          <cell r="Y747">
            <v>0</v>
          </cell>
        </row>
        <row r="747">
          <cell r="AA747">
            <v>0</v>
          </cell>
          <cell r="AB747">
            <v>0</v>
          </cell>
        </row>
        <row r="747">
          <cell r="AD747">
            <v>0</v>
          </cell>
          <cell r="AE747">
            <v>0</v>
          </cell>
        </row>
        <row r="748">
          <cell r="A748" t="str">
            <v>zxzj20191114000042</v>
          </cell>
          <cell r="B748" t="str">
            <v>深圳市坤鑫国际货运代理有限公司</v>
          </cell>
          <cell r="C748" t="str">
            <v>需求规范映射 跨行业发票开具过程</v>
          </cell>
          <cell r="D748" t="str">
            <v>GB/T 36371-2018</v>
          </cell>
          <cell r="E748" t="str">
            <v>否</v>
          </cell>
          <cell r="F748">
            <v>0</v>
          </cell>
          <cell r="G748">
            <v>2</v>
          </cell>
          <cell r="H748" t="str">
            <v>无</v>
          </cell>
          <cell r="I748">
            <v>1</v>
          </cell>
          <cell r="J748">
            <v>100</v>
          </cell>
          <cell r="K748" t="str">
            <v>深圳市坤鑫国际货运代理有限公司</v>
          </cell>
          <cell r="L748">
            <v>0</v>
          </cell>
          <cell r="M748">
            <v>0</v>
          </cell>
        </row>
        <row r="748">
          <cell r="O748">
            <v>0</v>
          </cell>
          <cell r="P748">
            <v>0</v>
          </cell>
        </row>
        <row r="748">
          <cell r="R748">
            <v>0</v>
          </cell>
          <cell r="S748">
            <v>0</v>
          </cell>
        </row>
        <row r="748">
          <cell r="U748">
            <v>0</v>
          </cell>
          <cell r="V748">
            <v>0</v>
          </cell>
        </row>
        <row r="748">
          <cell r="X748">
            <v>0</v>
          </cell>
          <cell r="Y748">
            <v>0</v>
          </cell>
        </row>
        <row r="748">
          <cell r="AA748">
            <v>0</v>
          </cell>
          <cell r="AB748">
            <v>0</v>
          </cell>
        </row>
        <row r="748">
          <cell r="AD748">
            <v>0</v>
          </cell>
          <cell r="AE748">
            <v>0</v>
          </cell>
        </row>
        <row r="749">
          <cell r="A749" t="str">
            <v>zxzj20191115000076</v>
          </cell>
          <cell r="B749" t="str">
            <v>深圳市视得安罗格朗电子有限公司</v>
          </cell>
          <cell r="C749" t="str">
            <v>楼寓对讲系统 第3-2部分：高安全性楼寓对讲系统应用指南</v>
          </cell>
          <cell r="D749" t="str">
            <v>IEC 62820-3-2:2018</v>
          </cell>
          <cell r="E749" t="str">
            <v>否</v>
          </cell>
          <cell r="F749">
            <v>0</v>
          </cell>
          <cell r="G749">
            <v>6</v>
          </cell>
          <cell r="H749" t="str">
            <v>无</v>
          </cell>
          <cell r="I749">
            <v>1</v>
          </cell>
          <cell r="J749">
            <v>100</v>
          </cell>
          <cell r="K749" t="str">
            <v>深圳市视得安罗格朗电子有限公司</v>
          </cell>
          <cell r="L749">
            <v>0</v>
          </cell>
          <cell r="M749">
            <v>0</v>
          </cell>
        </row>
        <row r="749">
          <cell r="O749">
            <v>0</v>
          </cell>
          <cell r="P749">
            <v>0</v>
          </cell>
        </row>
        <row r="749">
          <cell r="R749">
            <v>0</v>
          </cell>
          <cell r="S749">
            <v>0</v>
          </cell>
        </row>
        <row r="749">
          <cell r="U749">
            <v>0</v>
          </cell>
          <cell r="V749">
            <v>0</v>
          </cell>
        </row>
        <row r="749">
          <cell r="X749">
            <v>0</v>
          </cell>
          <cell r="Y749">
            <v>0</v>
          </cell>
        </row>
        <row r="749">
          <cell r="AA749">
            <v>0</v>
          </cell>
          <cell r="AB749">
            <v>0</v>
          </cell>
        </row>
        <row r="749">
          <cell r="AD749">
            <v>0</v>
          </cell>
          <cell r="AE749">
            <v>0</v>
          </cell>
        </row>
        <row r="750">
          <cell r="A750" t="str">
            <v>zxzj20191117000043</v>
          </cell>
          <cell r="B750" t="str">
            <v>深圳市科陆电子科技股份有限公司</v>
          </cell>
          <cell r="C750" t="str">
            <v>电测量数据交换DLMS/COSEM组件 第76部分：基于HDLC的面向连接的三层通信配置</v>
          </cell>
          <cell r="D750" t="str">
            <v>GB/T 17215.676-2018</v>
          </cell>
          <cell r="E750" t="str">
            <v>是</v>
          </cell>
          <cell r="F750">
            <v>12</v>
          </cell>
          <cell r="G750">
            <v>3</v>
          </cell>
          <cell r="H750" t="str">
            <v>有</v>
          </cell>
          <cell r="I750">
            <v>3</v>
          </cell>
          <cell r="J750">
            <v>62.5</v>
          </cell>
          <cell r="K750" t="str">
            <v>深圳市科陆电子科技股份有限公司</v>
          </cell>
          <cell r="L750">
            <v>5</v>
          </cell>
          <cell r="M750">
            <v>37.5</v>
          </cell>
          <cell r="N750" t="str">
            <v>深圳市航天泰瑞捷电子有限公司</v>
          </cell>
          <cell r="O750">
            <v>0</v>
          </cell>
          <cell r="P750">
            <v>0</v>
          </cell>
        </row>
        <row r="750">
          <cell r="R750">
            <v>0</v>
          </cell>
          <cell r="S750">
            <v>0</v>
          </cell>
        </row>
        <row r="750">
          <cell r="U750">
            <v>0</v>
          </cell>
          <cell r="V750">
            <v>0</v>
          </cell>
        </row>
        <row r="750">
          <cell r="X750">
            <v>0</v>
          </cell>
          <cell r="Y750">
            <v>0</v>
          </cell>
        </row>
        <row r="750">
          <cell r="AA750">
            <v>0</v>
          </cell>
          <cell r="AB750">
            <v>0</v>
          </cell>
        </row>
        <row r="750">
          <cell r="AD750">
            <v>0</v>
          </cell>
          <cell r="AE750">
            <v>0</v>
          </cell>
        </row>
        <row r="751">
          <cell r="A751" t="str">
            <v>zxzj20191105000117</v>
          </cell>
          <cell r="B751" t="str">
            <v>锡莱亚太拉斯（深圳）有限公司</v>
          </cell>
          <cell r="C751" t="str">
            <v>纺织品 吸湿速干性的评定 第2部分 动态水分传递法</v>
          </cell>
          <cell r="D751" t="str">
            <v>GB/T 21655.2-2019</v>
          </cell>
          <cell r="E751" t="str">
            <v>是</v>
          </cell>
          <cell r="F751">
            <v>2</v>
          </cell>
          <cell r="G751">
            <v>2</v>
          </cell>
          <cell r="H751" t="str">
            <v>无</v>
          </cell>
          <cell r="I751">
            <v>2</v>
          </cell>
          <cell r="J751">
            <v>100</v>
          </cell>
          <cell r="K751" t="str">
            <v>锡莱亚太拉斯（深圳）有限公司</v>
          </cell>
          <cell r="L751">
            <v>0</v>
          </cell>
          <cell r="M751">
            <v>0</v>
          </cell>
        </row>
        <row r="751">
          <cell r="O751">
            <v>0</v>
          </cell>
          <cell r="P751">
            <v>0</v>
          </cell>
        </row>
        <row r="751">
          <cell r="R751">
            <v>0</v>
          </cell>
          <cell r="S751">
            <v>0</v>
          </cell>
        </row>
        <row r="751">
          <cell r="U751">
            <v>0</v>
          </cell>
          <cell r="V751">
            <v>0</v>
          </cell>
        </row>
        <row r="751">
          <cell r="X751">
            <v>0</v>
          </cell>
          <cell r="Y751">
            <v>0</v>
          </cell>
        </row>
        <row r="751">
          <cell r="AA751">
            <v>0</v>
          </cell>
          <cell r="AB751">
            <v>0</v>
          </cell>
        </row>
        <row r="751">
          <cell r="AD751">
            <v>0</v>
          </cell>
          <cell r="AE751">
            <v>0</v>
          </cell>
        </row>
        <row r="752">
          <cell r="A752" t="str">
            <v>zxzj20191115000002</v>
          </cell>
          <cell r="B752" t="str">
            <v>深圳市标准技术研究院</v>
          </cell>
          <cell r="C752" t="str">
            <v>政府服务企业满意度测评规范</v>
          </cell>
          <cell r="D752" t="str">
            <v>SZDB/Z 334-2018</v>
          </cell>
          <cell r="E752" t="str">
            <v>否</v>
          </cell>
          <cell r="F752">
            <v>0</v>
          </cell>
          <cell r="G752">
            <v>2</v>
          </cell>
          <cell r="H752" t="str">
            <v>有</v>
          </cell>
          <cell r="I752">
            <v>1</v>
          </cell>
          <cell r="J752">
            <v>0</v>
          </cell>
          <cell r="K752" t="str">
            <v>深圳市福田区企业发展服务中心</v>
          </cell>
          <cell r="L752">
            <v>2</v>
          </cell>
          <cell r="M752">
            <v>57.14</v>
          </cell>
          <cell r="N752" t="str">
            <v>深圳市标准技术研究院</v>
          </cell>
          <cell r="O752">
            <v>3</v>
          </cell>
          <cell r="P752">
            <v>42.86</v>
          </cell>
          <cell r="Q752" t="str">
            <v>深圳市康达信卓睿管理顾问有限公司</v>
          </cell>
          <cell r="R752">
            <v>0</v>
          </cell>
          <cell r="S752">
            <v>0</v>
          </cell>
        </row>
        <row r="752">
          <cell r="U752">
            <v>0</v>
          </cell>
          <cell r="V752">
            <v>0</v>
          </cell>
        </row>
        <row r="752">
          <cell r="X752">
            <v>0</v>
          </cell>
          <cell r="Y752">
            <v>0</v>
          </cell>
        </row>
        <row r="752">
          <cell r="AA752">
            <v>0</v>
          </cell>
          <cell r="AB752">
            <v>0</v>
          </cell>
        </row>
        <row r="752">
          <cell r="AD752">
            <v>0</v>
          </cell>
          <cell r="AE752">
            <v>0</v>
          </cell>
        </row>
        <row r="753">
          <cell r="A753" t="str">
            <v>zxzj20191113000113</v>
          </cell>
          <cell r="B753" t="str">
            <v>深圳海川新材料科技股份有限公司</v>
          </cell>
          <cell r="C753" t="str">
            <v>涂料用调色机</v>
          </cell>
          <cell r="D753" t="str">
            <v>GB/T 33299-2016</v>
          </cell>
          <cell r="E753" t="str">
            <v>否</v>
          </cell>
          <cell r="F753">
            <v>0</v>
          </cell>
          <cell r="G753">
            <v>1</v>
          </cell>
          <cell r="H753" t="str">
            <v>有</v>
          </cell>
          <cell r="I753">
            <v>1</v>
          </cell>
          <cell r="J753">
            <v>100</v>
          </cell>
          <cell r="K753" t="str">
            <v>深圳海川新材料科技股份有限公司</v>
          </cell>
          <cell r="L753">
            <v>2</v>
          </cell>
          <cell r="M753">
            <v>0</v>
          </cell>
          <cell r="N753" t="str">
            <v>深圳市海川实业股份有限公司</v>
          </cell>
          <cell r="O753">
            <v>0</v>
          </cell>
          <cell r="P753">
            <v>0</v>
          </cell>
        </row>
        <row r="753">
          <cell r="R753">
            <v>0</v>
          </cell>
          <cell r="S753">
            <v>0</v>
          </cell>
        </row>
        <row r="753">
          <cell r="U753">
            <v>0</v>
          </cell>
          <cell r="V753">
            <v>0</v>
          </cell>
        </row>
        <row r="753">
          <cell r="X753">
            <v>0</v>
          </cell>
          <cell r="Y753">
            <v>0</v>
          </cell>
        </row>
        <row r="753">
          <cell r="AA753">
            <v>0</v>
          </cell>
          <cell r="AB753">
            <v>0</v>
          </cell>
        </row>
        <row r="753">
          <cell r="AD753">
            <v>0</v>
          </cell>
          <cell r="AE753">
            <v>0</v>
          </cell>
        </row>
        <row r="754">
          <cell r="A754" t="str">
            <v>zxzj20191113000075</v>
          </cell>
          <cell r="B754" t="str">
            <v>深圳市计量质量检测研究院</v>
          </cell>
          <cell r="C754" t="str">
            <v>运输包装件性能测试规范</v>
          </cell>
          <cell r="D754" t="str">
            <v>GB/T 35774-2017</v>
          </cell>
          <cell r="E754" t="str">
            <v>否</v>
          </cell>
          <cell r="F754">
            <v>0</v>
          </cell>
          <cell r="G754">
            <v>1</v>
          </cell>
          <cell r="H754" t="str">
            <v>有</v>
          </cell>
          <cell r="I754">
            <v>1</v>
          </cell>
          <cell r="J754">
            <v>85</v>
          </cell>
          <cell r="K754" t="str">
            <v>深圳市计量质量检测研究院</v>
          </cell>
          <cell r="L754">
            <v>2</v>
          </cell>
          <cell r="M754">
            <v>15</v>
          </cell>
          <cell r="N754" t="str">
            <v>深圳市航盛电子股份有限公司</v>
          </cell>
          <cell r="O754">
            <v>0</v>
          </cell>
          <cell r="P754">
            <v>0</v>
          </cell>
        </row>
        <row r="754">
          <cell r="R754">
            <v>0</v>
          </cell>
          <cell r="S754">
            <v>0</v>
          </cell>
        </row>
        <row r="754">
          <cell r="U754">
            <v>0</v>
          </cell>
          <cell r="V754">
            <v>0</v>
          </cell>
        </row>
        <row r="754">
          <cell r="X754">
            <v>0</v>
          </cell>
          <cell r="Y754">
            <v>0</v>
          </cell>
        </row>
        <row r="754">
          <cell r="AA754">
            <v>0</v>
          </cell>
          <cell r="AB754">
            <v>0</v>
          </cell>
        </row>
        <row r="754">
          <cell r="AD754">
            <v>0</v>
          </cell>
          <cell r="AE754">
            <v>0</v>
          </cell>
        </row>
        <row r="755">
          <cell r="A755" t="str">
            <v>zxzj20191114000221</v>
          </cell>
          <cell r="B755" t="str">
            <v>深圳泛胜塑胶助剂有限公司</v>
          </cell>
          <cell r="C755" t="str">
            <v>2，4-二氨基苯磺酸钠</v>
          </cell>
          <cell r="D755" t="str">
            <v>GB/T 33792-2017</v>
          </cell>
          <cell r="E755" t="str">
            <v>否</v>
          </cell>
          <cell r="F755">
            <v>0</v>
          </cell>
          <cell r="G755">
            <v>2</v>
          </cell>
          <cell r="H755" t="str">
            <v>无</v>
          </cell>
          <cell r="I755">
            <v>2</v>
          </cell>
          <cell r="J755">
            <v>100</v>
          </cell>
          <cell r="K755" t="str">
            <v>深圳泛胜塑胶助剂有限公司</v>
          </cell>
          <cell r="L755">
            <v>0</v>
          </cell>
          <cell r="M755">
            <v>0</v>
          </cell>
        </row>
        <row r="755">
          <cell r="O755">
            <v>0</v>
          </cell>
          <cell r="P755">
            <v>0</v>
          </cell>
        </row>
        <row r="755">
          <cell r="R755">
            <v>0</v>
          </cell>
          <cell r="S755">
            <v>0</v>
          </cell>
        </row>
        <row r="755">
          <cell r="U755">
            <v>0</v>
          </cell>
          <cell r="V755">
            <v>0</v>
          </cell>
        </row>
        <row r="755">
          <cell r="X755">
            <v>0</v>
          </cell>
          <cell r="Y755">
            <v>0</v>
          </cell>
        </row>
        <row r="755">
          <cell r="AA755">
            <v>0</v>
          </cell>
          <cell r="AB755">
            <v>0</v>
          </cell>
        </row>
        <row r="755">
          <cell r="AD755">
            <v>0</v>
          </cell>
          <cell r="AE755">
            <v>0</v>
          </cell>
        </row>
        <row r="756">
          <cell r="A756" t="str">
            <v>zxzj20191113000053</v>
          </cell>
          <cell r="B756" t="str">
            <v>深圳赛西信息技术有限公司</v>
          </cell>
          <cell r="C756" t="str">
            <v>信息技术 传感器网络 第903部分：网关：逻辑接口</v>
          </cell>
          <cell r="D756" t="str">
            <v>GB/T 30269.903-2018</v>
          </cell>
          <cell r="E756" t="str">
            <v>是</v>
          </cell>
          <cell r="F756">
            <v>27</v>
          </cell>
          <cell r="G756">
            <v>3</v>
          </cell>
          <cell r="H756" t="str">
            <v>无</v>
          </cell>
          <cell r="I756">
            <v>3</v>
          </cell>
          <cell r="J756">
            <v>100</v>
          </cell>
          <cell r="K756" t="str">
            <v>深圳赛西信息技术有限公司</v>
          </cell>
          <cell r="L756">
            <v>0</v>
          </cell>
          <cell r="M756">
            <v>0</v>
          </cell>
        </row>
        <row r="756">
          <cell r="O756">
            <v>0</v>
          </cell>
          <cell r="P756">
            <v>0</v>
          </cell>
        </row>
        <row r="756">
          <cell r="R756">
            <v>0</v>
          </cell>
          <cell r="S756">
            <v>0</v>
          </cell>
        </row>
        <row r="756">
          <cell r="U756">
            <v>0</v>
          </cell>
          <cell r="V756">
            <v>0</v>
          </cell>
        </row>
        <row r="756">
          <cell r="X756">
            <v>0</v>
          </cell>
          <cell r="Y756">
            <v>0</v>
          </cell>
        </row>
        <row r="756">
          <cell r="AA756">
            <v>0</v>
          </cell>
          <cell r="AB756">
            <v>0</v>
          </cell>
        </row>
        <row r="756">
          <cell r="AD756">
            <v>0</v>
          </cell>
          <cell r="AE756">
            <v>0</v>
          </cell>
        </row>
        <row r="757">
          <cell r="A757" t="str">
            <v>zxzj20191112000058</v>
          </cell>
          <cell r="B757" t="str">
            <v>贝特瑞新材料集团股份有限公司</v>
          </cell>
          <cell r="C757" t="str">
            <v>纳米制造 关键特性控制 第4-7部分 储能器件中纳米负极材料磁性物质测试方法</v>
          </cell>
          <cell r="D757" t="str">
            <v>IEC TS 62607-4-7:2018</v>
          </cell>
          <cell r="E757" t="str">
            <v>否</v>
          </cell>
          <cell r="F757">
            <v>0</v>
          </cell>
          <cell r="G757">
            <v>1</v>
          </cell>
          <cell r="H757" t="str">
            <v>无</v>
          </cell>
          <cell r="I757">
            <v>1</v>
          </cell>
          <cell r="J757">
            <v>100</v>
          </cell>
          <cell r="K757" t="str">
            <v>贝特瑞新材料集团股份有限公司</v>
          </cell>
          <cell r="L757">
            <v>0</v>
          </cell>
          <cell r="M757">
            <v>0</v>
          </cell>
        </row>
        <row r="757">
          <cell r="O757">
            <v>0</v>
          </cell>
          <cell r="P757">
            <v>0</v>
          </cell>
        </row>
        <row r="757">
          <cell r="R757">
            <v>0</v>
          </cell>
          <cell r="S757">
            <v>0</v>
          </cell>
        </row>
        <row r="757">
          <cell r="U757">
            <v>0</v>
          </cell>
          <cell r="V757">
            <v>0</v>
          </cell>
        </row>
        <row r="757">
          <cell r="X757">
            <v>0</v>
          </cell>
          <cell r="Y757">
            <v>0</v>
          </cell>
        </row>
        <row r="757">
          <cell r="AA757">
            <v>0</v>
          </cell>
          <cell r="AB757">
            <v>0</v>
          </cell>
        </row>
        <row r="757">
          <cell r="AD757">
            <v>0</v>
          </cell>
          <cell r="AE757">
            <v>0</v>
          </cell>
        </row>
        <row r="758">
          <cell r="A758" t="str">
            <v>zxzj20191114000125</v>
          </cell>
          <cell r="B758" t="str">
            <v>中兴通讯股份有限公司</v>
          </cell>
          <cell r="C758" t="str">
            <v>业务平台与3GPP网络互操作架构</v>
          </cell>
          <cell r="D758" t="str">
            <v>oneM2M TR-0024-V2.0.0</v>
          </cell>
          <cell r="E758" t="str">
            <v>否</v>
          </cell>
          <cell r="F758">
            <v>0</v>
          </cell>
          <cell r="G758">
            <v>1</v>
          </cell>
          <cell r="H758" t="str">
            <v>无</v>
          </cell>
          <cell r="I758">
            <v>1</v>
          </cell>
          <cell r="J758">
            <v>100</v>
          </cell>
          <cell r="K758" t="str">
            <v>中兴通讯股份有限公司</v>
          </cell>
          <cell r="L758">
            <v>0</v>
          </cell>
          <cell r="M758">
            <v>0</v>
          </cell>
        </row>
        <row r="758">
          <cell r="O758">
            <v>0</v>
          </cell>
          <cell r="P758">
            <v>0</v>
          </cell>
        </row>
        <row r="758">
          <cell r="R758">
            <v>0</v>
          </cell>
          <cell r="S758">
            <v>0</v>
          </cell>
        </row>
        <row r="758">
          <cell r="U758">
            <v>0</v>
          </cell>
          <cell r="V758">
            <v>0</v>
          </cell>
        </row>
        <row r="758">
          <cell r="X758">
            <v>0</v>
          </cell>
          <cell r="Y758">
            <v>0</v>
          </cell>
        </row>
        <row r="758">
          <cell r="AA758">
            <v>0</v>
          </cell>
          <cell r="AB758">
            <v>0</v>
          </cell>
        </row>
        <row r="758">
          <cell r="AD758">
            <v>0</v>
          </cell>
          <cell r="AE758">
            <v>0</v>
          </cell>
        </row>
        <row r="759">
          <cell r="A759" t="str">
            <v>zxzj20191115000278</v>
          </cell>
          <cell r="B759" t="str">
            <v>深圳市标准技术研究院</v>
          </cell>
          <cell r="C759" t="str">
            <v>燃料电池电动汽车 加氢枪</v>
          </cell>
          <cell r="D759" t="str">
            <v>GB/T 34425-2017</v>
          </cell>
          <cell r="E759" t="str">
            <v>否</v>
          </cell>
          <cell r="F759">
            <v>0</v>
          </cell>
          <cell r="G759">
            <v>2</v>
          </cell>
          <cell r="H759" t="str">
            <v>无</v>
          </cell>
          <cell r="I759">
            <v>2</v>
          </cell>
          <cell r="J759">
            <v>100</v>
          </cell>
          <cell r="K759" t="str">
            <v>深圳市标准技术研究院</v>
          </cell>
          <cell r="L759">
            <v>0</v>
          </cell>
          <cell r="M759">
            <v>0</v>
          </cell>
        </row>
        <row r="759">
          <cell r="O759">
            <v>0</v>
          </cell>
          <cell r="P759">
            <v>0</v>
          </cell>
        </row>
        <row r="759">
          <cell r="R759">
            <v>0</v>
          </cell>
          <cell r="S759">
            <v>0</v>
          </cell>
        </row>
        <row r="759">
          <cell r="U759">
            <v>0</v>
          </cell>
          <cell r="V759">
            <v>0</v>
          </cell>
        </row>
        <row r="759">
          <cell r="X759">
            <v>0</v>
          </cell>
          <cell r="Y759">
            <v>0</v>
          </cell>
        </row>
        <row r="759">
          <cell r="AA759">
            <v>0</v>
          </cell>
          <cell r="AB759">
            <v>0</v>
          </cell>
        </row>
        <row r="759">
          <cell r="AD759">
            <v>0</v>
          </cell>
          <cell r="AE759">
            <v>0</v>
          </cell>
        </row>
        <row r="760">
          <cell r="A760" t="str">
            <v>zxzj20191114000092</v>
          </cell>
          <cell r="B760" t="str">
            <v>深圳市金蝶天燕云计算股份有限公司</v>
          </cell>
          <cell r="C760" t="str">
            <v>信息技术 云计算 平台即服务部署要求</v>
          </cell>
          <cell r="D760" t="str">
            <v>GB/T 37739-2019</v>
          </cell>
          <cell r="E760" t="str">
            <v>否</v>
          </cell>
          <cell r="F760">
            <v>0</v>
          </cell>
          <cell r="G760">
            <v>1</v>
          </cell>
          <cell r="H760" t="str">
            <v>有</v>
          </cell>
          <cell r="I760">
            <v>1</v>
          </cell>
          <cell r="J760">
            <v>75.75</v>
          </cell>
          <cell r="K760" t="str">
            <v>深圳市金蝶天燕云计算股份有限公司</v>
          </cell>
          <cell r="L760">
            <v>6</v>
          </cell>
          <cell r="M760">
            <v>24.24</v>
          </cell>
          <cell r="N760" t="str">
            <v>深信服科技股份有限公司</v>
          </cell>
          <cell r="O760">
            <v>0</v>
          </cell>
          <cell r="P760">
            <v>0</v>
          </cell>
        </row>
        <row r="760">
          <cell r="R760">
            <v>0</v>
          </cell>
          <cell r="S760">
            <v>0</v>
          </cell>
        </row>
        <row r="760">
          <cell r="U760">
            <v>0</v>
          </cell>
          <cell r="V760">
            <v>0</v>
          </cell>
        </row>
        <row r="760">
          <cell r="X760">
            <v>0</v>
          </cell>
          <cell r="Y760">
            <v>0</v>
          </cell>
        </row>
        <row r="760">
          <cell r="AA760">
            <v>0</v>
          </cell>
          <cell r="AB760">
            <v>0</v>
          </cell>
        </row>
        <row r="760">
          <cell r="AD760">
            <v>0</v>
          </cell>
          <cell r="AE760">
            <v>0</v>
          </cell>
        </row>
        <row r="761">
          <cell r="A761" t="str">
            <v>zxzj20191109000019</v>
          </cell>
          <cell r="B761" t="str">
            <v>深圳市赢合科技股份有限公司</v>
          </cell>
          <cell r="C761" t="str">
            <v>系统与软件工程  系统与软件质量要求和评价 (SQuaRE)第24部分：数据质量测量</v>
          </cell>
          <cell r="D761" t="str">
            <v>GB/T 25000.24-2017</v>
          </cell>
          <cell r="E761" t="str">
            <v>是</v>
          </cell>
          <cell r="F761">
            <v>21</v>
          </cell>
          <cell r="G761">
            <v>4</v>
          </cell>
          <cell r="H761" t="str">
            <v>有</v>
          </cell>
          <cell r="I761">
            <v>1</v>
          </cell>
          <cell r="J761">
            <v>62.5</v>
          </cell>
          <cell r="K761" t="str">
            <v>深圳市赢合科技股份有限公司</v>
          </cell>
          <cell r="L761">
            <v>3</v>
          </cell>
          <cell r="M761">
            <v>37.5</v>
          </cell>
          <cell r="N761" t="str">
            <v>招商银行股份有限公司</v>
          </cell>
          <cell r="O761">
            <v>0</v>
          </cell>
          <cell r="P761">
            <v>0</v>
          </cell>
        </row>
        <row r="761">
          <cell r="R761">
            <v>0</v>
          </cell>
          <cell r="S761">
            <v>0</v>
          </cell>
        </row>
        <row r="761">
          <cell r="U761">
            <v>0</v>
          </cell>
          <cell r="V761">
            <v>0</v>
          </cell>
        </row>
        <row r="761">
          <cell r="X761">
            <v>0</v>
          </cell>
          <cell r="Y761">
            <v>0</v>
          </cell>
        </row>
        <row r="761">
          <cell r="AA761">
            <v>0</v>
          </cell>
          <cell r="AB761">
            <v>0</v>
          </cell>
        </row>
        <row r="761">
          <cell r="AD761">
            <v>0</v>
          </cell>
          <cell r="AE761">
            <v>0</v>
          </cell>
        </row>
        <row r="762">
          <cell r="A762" t="str">
            <v>zxzj20191111000010</v>
          </cell>
          <cell r="B762" t="str">
            <v>长园长通新材料股份有限公司</v>
          </cell>
          <cell r="C762" t="str">
            <v>电工用聚对苯二甲酸乙二酯（PET）热收缩管</v>
          </cell>
          <cell r="D762" t="str">
            <v>JB/T 13144-2017</v>
          </cell>
          <cell r="E762" t="str">
            <v>否</v>
          </cell>
          <cell r="F762">
            <v>0</v>
          </cell>
          <cell r="G762">
            <v>1</v>
          </cell>
          <cell r="H762" t="str">
            <v>有</v>
          </cell>
          <cell r="I762">
            <v>1</v>
          </cell>
          <cell r="J762">
            <v>55.55</v>
          </cell>
          <cell r="K762" t="str">
            <v>长园长通新材料股份有限公司</v>
          </cell>
          <cell r="L762">
            <v>2</v>
          </cell>
          <cell r="M762">
            <v>44.44</v>
          </cell>
          <cell r="N762" t="str">
            <v>深圳市沃尔核材股份有限公司</v>
          </cell>
          <cell r="O762">
            <v>0</v>
          </cell>
          <cell r="P762">
            <v>0</v>
          </cell>
        </row>
        <row r="762">
          <cell r="R762">
            <v>0</v>
          </cell>
          <cell r="S762">
            <v>0</v>
          </cell>
        </row>
        <row r="762">
          <cell r="U762">
            <v>0</v>
          </cell>
          <cell r="V762">
            <v>0</v>
          </cell>
        </row>
        <row r="762">
          <cell r="X762">
            <v>0</v>
          </cell>
          <cell r="Y762">
            <v>0</v>
          </cell>
        </row>
        <row r="762">
          <cell r="AA762">
            <v>0</v>
          </cell>
          <cell r="AB762">
            <v>0</v>
          </cell>
        </row>
        <row r="762">
          <cell r="AD762">
            <v>0</v>
          </cell>
          <cell r="AE762">
            <v>0</v>
          </cell>
        </row>
        <row r="763">
          <cell r="A763" t="str">
            <v>zxzj20191108000177</v>
          </cell>
          <cell r="B763" t="str">
            <v>深圳市标准技术研究院</v>
          </cell>
          <cell r="C763" t="str">
            <v>物联网标识体系 Ecode在一维条码中的存储</v>
          </cell>
          <cell r="D763" t="str">
            <v>GB/T 35419-2017</v>
          </cell>
          <cell r="E763" t="str">
            <v>否</v>
          </cell>
          <cell r="F763">
            <v>0</v>
          </cell>
          <cell r="G763">
            <v>3</v>
          </cell>
          <cell r="H763" t="str">
            <v>无</v>
          </cell>
          <cell r="I763">
            <v>3</v>
          </cell>
          <cell r="J763">
            <v>100</v>
          </cell>
          <cell r="K763" t="str">
            <v>深圳市标准技术研究院</v>
          </cell>
          <cell r="L763">
            <v>0</v>
          </cell>
          <cell r="M763">
            <v>0</v>
          </cell>
        </row>
        <row r="763">
          <cell r="O763">
            <v>0</v>
          </cell>
          <cell r="P763">
            <v>0</v>
          </cell>
        </row>
        <row r="763">
          <cell r="R763">
            <v>0</v>
          </cell>
          <cell r="S763">
            <v>0</v>
          </cell>
        </row>
        <row r="763">
          <cell r="U763">
            <v>0</v>
          </cell>
          <cell r="V763">
            <v>0</v>
          </cell>
        </row>
        <row r="763">
          <cell r="X763">
            <v>0</v>
          </cell>
          <cell r="Y763">
            <v>0</v>
          </cell>
        </row>
        <row r="763">
          <cell r="AA763">
            <v>0</v>
          </cell>
          <cell r="AB763">
            <v>0</v>
          </cell>
        </row>
        <row r="763">
          <cell r="AD763">
            <v>0</v>
          </cell>
          <cell r="AE763">
            <v>0</v>
          </cell>
        </row>
        <row r="764">
          <cell r="A764" t="str">
            <v>zxzj20191113000102</v>
          </cell>
          <cell r="B764" t="str">
            <v>深圳市航天泰瑞捷电子有限公司</v>
          </cell>
          <cell r="C764" t="str">
            <v>电测量数据交换 DLMS/COSEM组件 第97部分：基于TCP-UDP/IP网络的通信配置</v>
          </cell>
          <cell r="D764" t="str">
            <v>GB/T 17215.697-2018</v>
          </cell>
          <cell r="E764" t="str">
            <v>是</v>
          </cell>
          <cell r="F764">
            <v>12</v>
          </cell>
          <cell r="G764">
            <v>5</v>
          </cell>
          <cell r="H764" t="str">
            <v>有</v>
          </cell>
          <cell r="I764">
            <v>2</v>
          </cell>
          <cell r="J764">
            <v>68.96</v>
          </cell>
          <cell r="K764" t="str">
            <v>深圳市科陆电子科技股份有限公司</v>
          </cell>
          <cell r="L764">
            <v>5</v>
          </cell>
          <cell r="M764">
            <v>31.03</v>
          </cell>
          <cell r="N764" t="str">
            <v>深圳市航天泰瑞捷电子有限公司</v>
          </cell>
          <cell r="O764">
            <v>0</v>
          </cell>
          <cell r="P764">
            <v>0</v>
          </cell>
        </row>
        <row r="764">
          <cell r="R764">
            <v>0</v>
          </cell>
          <cell r="S764">
            <v>0</v>
          </cell>
        </row>
        <row r="764">
          <cell r="U764">
            <v>0</v>
          </cell>
          <cell r="V764">
            <v>0</v>
          </cell>
        </row>
        <row r="764">
          <cell r="X764">
            <v>0</v>
          </cell>
          <cell r="Y764">
            <v>0</v>
          </cell>
        </row>
        <row r="764">
          <cell r="AA764">
            <v>0</v>
          </cell>
          <cell r="AB764">
            <v>0</v>
          </cell>
        </row>
        <row r="764">
          <cell r="AD764">
            <v>0</v>
          </cell>
          <cell r="AE764">
            <v>0</v>
          </cell>
        </row>
        <row r="765">
          <cell r="A765" t="str">
            <v>zxzj20191117000035</v>
          </cell>
          <cell r="B765" t="str">
            <v>深圳市科陆电子科技股份有限公司</v>
          </cell>
          <cell r="C765" t="str">
            <v>电测量数据交换 DLMS/COSEM组件 第61部分：对象标识系统(OBIS)</v>
          </cell>
          <cell r="D765" t="str">
            <v>GB/T 17215.661-2018</v>
          </cell>
          <cell r="E765" t="str">
            <v>是</v>
          </cell>
          <cell r="F765">
            <v>12</v>
          </cell>
          <cell r="G765">
            <v>4</v>
          </cell>
          <cell r="H765" t="str">
            <v>有</v>
          </cell>
          <cell r="I765">
            <v>4</v>
          </cell>
          <cell r="J765">
            <v>55.55</v>
          </cell>
          <cell r="K765" t="str">
            <v>深圳市科陆电子科技股份有限公司</v>
          </cell>
          <cell r="L765">
            <v>6</v>
          </cell>
          <cell r="M765">
            <v>44.44</v>
          </cell>
          <cell r="N765" t="str">
            <v>深圳市航天泰瑞捷电子有限公司</v>
          </cell>
          <cell r="O765">
            <v>0</v>
          </cell>
          <cell r="P765">
            <v>0</v>
          </cell>
        </row>
        <row r="765">
          <cell r="R765">
            <v>0</v>
          </cell>
          <cell r="S765">
            <v>0</v>
          </cell>
        </row>
        <row r="765">
          <cell r="U765">
            <v>0</v>
          </cell>
          <cell r="V765">
            <v>0</v>
          </cell>
        </row>
        <row r="765">
          <cell r="X765">
            <v>0</v>
          </cell>
          <cell r="Y765">
            <v>0</v>
          </cell>
        </row>
        <row r="765">
          <cell r="AA765">
            <v>0</v>
          </cell>
          <cell r="AB765">
            <v>0</v>
          </cell>
        </row>
        <row r="765">
          <cell r="AD765">
            <v>0</v>
          </cell>
          <cell r="AE765">
            <v>0</v>
          </cell>
        </row>
        <row r="766">
          <cell r="A766" t="str">
            <v>zxzj20191114000133</v>
          </cell>
          <cell r="B766" t="str">
            <v>深圳诺普信农化股份有限公司</v>
          </cell>
          <cell r="C766" t="str">
            <v>吡蚜酮水分散粒剂</v>
          </cell>
          <cell r="D766" t="str">
            <v>GB/T 35670-2017</v>
          </cell>
          <cell r="E766" t="str">
            <v>否</v>
          </cell>
          <cell r="F766">
            <v>0</v>
          </cell>
          <cell r="G766">
            <v>3</v>
          </cell>
          <cell r="H766" t="str">
            <v>无</v>
          </cell>
          <cell r="I766">
            <v>3</v>
          </cell>
          <cell r="J766">
            <v>100</v>
          </cell>
          <cell r="K766" t="str">
            <v>深圳诺普信农化股份有限公司</v>
          </cell>
          <cell r="L766">
            <v>0</v>
          </cell>
          <cell r="M766">
            <v>0</v>
          </cell>
        </row>
        <row r="766">
          <cell r="O766">
            <v>0</v>
          </cell>
          <cell r="P766">
            <v>0</v>
          </cell>
        </row>
        <row r="766">
          <cell r="R766">
            <v>0</v>
          </cell>
          <cell r="S766">
            <v>0</v>
          </cell>
        </row>
        <row r="766">
          <cell r="U766">
            <v>0</v>
          </cell>
          <cell r="V766">
            <v>0</v>
          </cell>
        </row>
        <row r="766">
          <cell r="X766">
            <v>0</v>
          </cell>
          <cell r="Y766">
            <v>0</v>
          </cell>
        </row>
        <row r="766">
          <cell r="AA766">
            <v>0</v>
          </cell>
          <cell r="AB766">
            <v>0</v>
          </cell>
        </row>
        <row r="766">
          <cell r="AD766">
            <v>0</v>
          </cell>
          <cell r="AE766">
            <v>0</v>
          </cell>
        </row>
        <row r="767">
          <cell r="A767" t="str">
            <v>zxzj20191116000088</v>
          </cell>
          <cell r="B767" t="str">
            <v>深圳市豪鹏科技有限公司</v>
          </cell>
          <cell r="C767" t="str">
            <v>废电池中镍钴回收方法</v>
          </cell>
          <cell r="D767" t="str">
            <v>HG/T 5019-2016</v>
          </cell>
          <cell r="E767" t="str">
            <v>否</v>
          </cell>
          <cell r="F767">
            <v>0</v>
          </cell>
          <cell r="G767">
            <v>6</v>
          </cell>
          <cell r="H767" t="str">
            <v>有</v>
          </cell>
          <cell r="I767">
            <v>4</v>
          </cell>
          <cell r="J767">
            <v>55.55</v>
          </cell>
          <cell r="K767" t="str">
            <v>格林美股份有限公司</v>
          </cell>
          <cell r="L767">
            <v>6</v>
          </cell>
          <cell r="M767">
            <v>44.44</v>
          </cell>
          <cell r="N767" t="str">
            <v>深圳市豪鹏科技有限公司</v>
          </cell>
          <cell r="O767">
            <v>0</v>
          </cell>
          <cell r="P767">
            <v>0</v>
          </cell>
        </row>
        <row r="767">
          <cell r="R767">
            <v>0</v>
          </cell>
          <cell r="S767">
            <v>0</v>
          </cell>
        </row>
        <row r="767">
          <cell r="U767">
            <v>0</v>
          </cell>
          <cell r="V767">
            <v>0</v>
          </cell>
        </row>
        <row r="767">
          <cell r="X767">
            <v>0</v>
          </cell>
          <cell r="Y767">
            <v>0</v>
          </cell>
        </row>
        <row r="767">
          <cell r="AA767">
            <v>0</v>
          </cell>
          <cell r="AB767">
            <v>0</v>
          </cell>
        </row>
        <row r="767">
          <cell r="AD767">
            <v>0</v>
          </cell>
          <cell r="AE767">
            <v>0</v>
          </cell>
        </row>
        <row r="768">
          <cell r="A768" t="str">
            <v>zxzj20191117000030</v>
          </cell>
          <cell r="B768" t="str">
            <v>深圳市德方纳米科技股份有限公司</v>
          </cell>
          <cell r="C768" t="str">
            <v>纳米技术 水溶液中多壁碳纳米管表征 消光光谱法</v>
          </cell>
          <cell r="D768" t="str">
            <v>GB/T 37225-2018</v>
          </cell>
          <cell r="E768" t="str">
            <v>否</v>
          </cell>
          <cell r="F768">
            <v>0</v>
          </cell>
          <cell r="G768">
            <v>2</v>
          </cell>
          <cell r="H768" t="str">
            <v>无</v>
          </cell>
          <cell r="I768">
            <v>2</v>
          </cell>
          <cell r="J768">
            <v>100</v>
          </cell>
          <cell r="K768" t="str">
            <v>深圳市德方纳米科技股份有限公司</v>
          </cell>
          <cell r="L768">
            <v>0</v>
          </cell>
          <cell r="M768">
            <v>0</v>
          </cell>
        </row>
        <row r="768">
          <cell r="O768">
            <v>0</v>
          </cell>
          <cell r="P768">
            <v>0</v>
          </cell>
        </row>
        <row r="768">
          <cell r="R768">
            <v>0</v>
          </cell>
          <cell r="S768">
            <v>0</v>
          </cell>
        </row>
        <row r="768">
          <cell r="U768">
            <v>0</v>
          </cell>
          <cell r="V768">
            <v>0</v>
          </cell>
        </row>
        <row r="768">
          <cell r="X768">
            <v>0</v>
          </cell>
          <cell r="Y768">
            <v>0</v>
          </cell>
        </row>
        <row r="768">
          <cell r="AA768">
            <v>0</v>
          </cell>
          <cell r="AB768">
            <v>0</v>
          </cell>
        </row>
        <row r="768">
          <cell r="AD768">
            <v>0</v>
          </cell>
          <cell r="AE768">
            <v>0</v>
          </cell>
        </row>
        <row r="769">
          <cell r="A769" t="str">
            <v>zxzj20191112000088</v>
          </cell>
          <cell r="B769" t="str">
            <v>深圳市国标易技术有限公司</v>
          </cell>
          <cell r="C769" t="str">
            <v>冲模 耐磨板 第1部分：A型</v>
          </cell>
          <cell r="D769" t="str">
            <v>GB/T 36586.1-2018</v>
          </cell>
          <cell r="E769" t="str">
            <v>是</v>
          </cell>
          <cell r="F769">
            <v>2</v>
          </cell>
          <cell r="G769">
            <v>5</v>
          </cell>
          <cell r="H769" t="str">
            <v>无</v>
          </cell>
          <cell r="I769">
            <v>1</v>
          </cell>
          <cell r="J769">
            <v>100</v>
          </cell>
          <cell r="K769" t="str">
            <v>深圳市国标易技术有限公司</v>
          </cell>
          <cell r="L769">
            <v>0</v>
          </cell>
          <cell r="M769">
            <v>0</v>
          </cell>
        </row>
        <row r="769">
          <cell r="O769">
            <v>0</v>
          </cell>
          <cell r="P769">
            <v>0</v>
          </cell>
        </row>
        <row r="769">
          <cell r="R769">
            <v>0</v>
          </cell>
          <cell r="S769">
            <v>0</v>
          </cell>
        </row>
        <row r="769">
          <cell r="U769">
            <v>0</v>
          </cell>
          <cell r="V769">
            <v>0</v>
          </cell>
        </row>
        <row r="769">
          <cell r="X769">
            <v>0</v>
          </cell>
          <cell r="Y769">
            <v>0</v>
          </cell>
        </row>
        <row r="769">
          <cell r="AA769">
            <v>0</v>
          </cell>
          <cell r="AB769">
            <v>0</v>
          </cell>
        </row>
        <row r="769">
          <cell r="AD769">
            <v>0</v>
          </cell>
          <cell r="AE769">
            <v>0</v>
          </cell>
        </row>
        <row r="770">
          <cell r="A770" t="str">
            <v>zxzj20191113000079</v>
          </cell>
          <cell r="B770" t="str">
            <v>深圳市计量质量检测研究院</v>
          </cell>
          <cell r="C770" t="str">
            <v>海上用风力发电设备关键部件环境耐久性评价 控制系统</v>
          </cell>
          <cell r="D770" t="str">
            <v>NB/T 31135-2018</v>
          </cell>
          <cell r="E770" t="str">
            <v>是</v>
          </cell>
          <cell r="F770">
            <v>4</v>
          </cell>
          <cell r="G770">
            <v>5</v>
          </cell>
          <cell r="H770" t="str">
            <v>有</v>
          </cell>
          <cell r="I770">
            <v>5</v>
          </cell>
          <cell r="J770">
            <v>60</v>
          </cell>
          <cell r="K770" t="str">
            <v>深圳市计量质量检测研究院</v>
          </cell>
          <cell r="L770">
            <v>8</v>
          </cell>
          <cell r="M770">
            <v>40</v>
          </cell>
          <cell r="N770" t="str">
            <v>深圳市禾望电气股份有限公司</v>
          </cell>
          <cell r="O770">
            <v>0</v>
          </cell>
          <cell r="P770">
            <v>0</v>
          </cell>
        </row>
        <row r="770">
          <cell r="R770">
            <v>0</v>
          </cell>
          <cell r="S770">
            <v>0</v>
          </cell>
        </row>
        <row r="770">
          <cell r="U770">
            <v>0</v>
          </cell>
          <cell r="V770">
            <v>0</v>
          </cell>
        </row>
        <row r="770">
          <cell r="X770">
            <v>0</v>
          </cell>
          <cell r="Y770">
            <v>0</v>
          </cell>
        </row>
        <row r="770">
          <cell r="AA770">
            <v>0</v>
          </cell>
          <cell r="AB770">
            <v>0</v>
          </cell>
        </row>
        <row r="770">
          <cell r="AD770">
            <v>0</v>
          </cell>
          <cell r="AE770">
            <v>0</v>
          </cell>
        </row>
        <row r="771">
          <cell r="A771" t="str">
            <v>zxzj20191113000174</v>
          </cell>
          <cell r="B771" t="str">
            <v>比亚迪汽车工业有限公司</v>
          </cell>
          <cell r="C771" t="str">
            <v>电动汽车能耗折算方法</v>
          </cell>
          <cell r="D771" t="str">
            <v>GB/T 37340-2019</v>
          </cell>
          <cell r="E771" t="str">
            <v>否</v>
          </cell>
          <cell r="F771">
            <v>0</v>
          </cell>
          <cell r="G771">
            <v>2</v>
          </cell>
          <cell r="H771" t="str">
            <v>无</v>
          </cell>
          <cell r="I771">
            <v>2</v>
          </cell>
          <cell r="J771">
            <v>100</v>
          </cell>
          <cell r="K771" t="str">
            <v>比亚迪汽车工业有限公司</v>
          </cell>
          <cell r="L771">
            <v>0</v>
          </cell>
          <cell r="M771">
            <v>0</v>
          </cell>
        </row>
        <row r="771">
          <cell r="O771">
            <v>0</v>
          </cell>
          <cell r="P771">
            <v>0</v>
          </cell>
        </row>
        <row r="771">
          <cell r="R771">
            <v>0</v>
          </cell>
          <cell r="S771">
            <v>0</v>
          </cell>
        </row>
        <row r="771">
          <cell r="U771">
            <v>0</v>
          </cell>
          <cell r="V771">
            <v>0</v>
          </cell>
        </row>
        <row r="771">
          <cell r="X771">
            <v>0</v>
          </cell>
          <cell r="Y771">
            <v>0</v>
          </cell>
        </row>
        <row r="771">
          <cell r="AA771">
            <v>0</v>
          </cell>
          <cell r="AB771">
            <v>0</v>
          </cell>
        </row>
        <row r="771">
          <cell r="AD771">
            <v>0</v>
          </cell>
          <cell r="AE771">
            <v>0</v>
          </cell>
        </row>
        <row r="772">
          <cell r="A772" t="str">
            <v>zxzj20191115000329</v>
          </cell>
          <cell r="B772" t="str">
            <v>深圳万测试验设备有限公司</v>
          </cell>
          <cell r="C772" t="str">
            <v>弹簧拉压试验机</v>
          </cell>
          <cell r="D772" t="str">
            <v>JB/T 7796-2017</v>
          </cell>
          <cell r="E772" t="str">
            <v>否</v>
          </cell>
          <cell r="F772">
            <v>0</v>
          </cell>
          <cell r="G772">
            <v>5</v>
          </cell>
          <cell r="H772" t="str">
            <v>无</v>
          </cell>
          <cell r="I772">
            <v>5</v>
          </cell>
          <cell r="J772">
            <v>100</v>
          </cell>
          <cell r="K772" t="str">
            <v>深圳万测试验设备有限公司</v>
          </cell>
          <cell r="L772">
            <v>0</v>
          </cell>
          <cell r="M772">
            <v>0</v>
          </cell>
        </row>
        <row r="772">
          <cell r="O772">
            <v>0</v>
          </cell>
          <cell r="P772">
            <v>0</v>
          </cell>
        </row>
        <row r="772">
          <cell r="R772">
            <v>0</v>
          </cell>
          <cell r="S772">
            <v>0</v>
          </cell>
        </row>
        <row r="772">
          <cell r="U772">
            <v>0</v>
          </cell>
          <cell r="V772">
            <v>0</v>
          </cell>
        </row>
        <row r="772">
          <cell r="X772">
            <v>0</v>
          </cell>
          <cell r="Y772">
            <v>0</v>
          </cell>
        </row>
        <row r="772">
          <cell r="AA772">
            <v>0</v>
          </cell>
          <cell r="AB772">
            <v>0</v>
          </cell>
        </row>
        <row r="772">
          <cell r="AD772">
            <v>0</v>
          </cell>
          <cell r="AE772">
            <v>0</v>
          </cell>
        </row>
        <row r="773">
          <cell r="A773" t="str">
            <v>zxzj20191114000067</v>
          </cell>
          <cell r="B773" t="str">
            <v>深圳市标准技术研究院</v>
          </cell>
          <cell r="C773" t="str">
            <v>城市可持续发展 城市服务和生活品质评价指标体系</v>
          </cell>
          <cell r="D773" t="str">
            <v>SZDB/Z 270-2017</v>
          </cell>
          <cell r="E773" t="str">
            <v>否</v>
          </cell>
          <cell r="F773">
            <v>0</v>
          </cell>
          <cell r="G773">
            <v>1</v>
          </cell>
          <cell r="H773" t="str">
            <v>无</v>
          </cell>
          <cell r="I773">
            <v>1</v>
          </cell>
          <cell r="J773">
            <v>100</v>
          </cell>
          <cell r="K773" t="str">
            <v>深圳市标准技术研究院</v>
          </cell>
          <cell r="L773">
            <v>0</v>
          </cell>
          <cell r="M773">
            <v>0</v>
          </cell>
        </row>
        <row r="773">
          <cell r="O773">
            <v>0</v>
          </cell>
          <cell r="P773">
            <v>0</v>
          </cell>
        </row>
        <row r="773">
          <cell r="R773">
            <v>0</v>
          </cell>
          <cell r="S773">
            <v>0</v>
          </cell>
        </row>
        <row r="773">
          <cell r="U773">
            <v>0</v>
          </cell>
          <cell r="V773">
            <v>0</v>
          </cell>
        </row>
        <row r="773">
          <cell r="X773">
            <v>0</v>
          </cell>
          <cell r="Y773">
            <v>0</v>
          </cell>
        </row>
        <row r="773">
          <cell r="AA773">
            <v>0</v>
          </cell>
          <cell r="AB773">
            <v>0</v>
          </cell>
        </row>
        <row r="773">
          <cell r="AD773">
            <v>0</v>
          </cell>
          <cell r="AE773">
            <v>0</v>
          </cell>
        </row>
        <row r="774">
          <cell r="A774" t="str">
            <v>zxzj20191108000108</v>
          </cell>
          <cell r="B774" t="str">
            <v>深圳市洲明科技股份有限公司</v>
          </cell>
          <cell r="C774" t="str">
            <v>LED照明应用与接口要求 非集成式LED模块的道路灯具</v>
          </cell>
          <cell r="D774" t="str">
            <v>GB/T 35269-2017</v>
          </cell>
          <cell r="E774" t="str">
            <v>否</v>
          </cell>
          <cell r="F774">
            <v>0</v>
          </cell>
          <cell r="G774">
            <v>7</v>
          </cell>
          <cell r="H774" t="str">
            <v>无</v>
          </cell>
          <cell r="I774">
            <v>7</v>
          </cell>
          <cell r="J774">
            <v>100</v>
          </cell>
          <cell r="K774" t="str">
            <v>深圳市洲明科技股份有限公司</v>
          </cell>
          <cell r="L774">
            <v>0</v>
          </cell>
          <cell r="M774">
            <v>0</v>
          </cell>
        </row>
        <row r="774">
          <cell r="O774">
            <v>0</v>
          </cell>
          <cell r="P774">
            <v>0</v>
          </cell>
        </row>
        <row r="774">
          <cell r="R774">
            <v>0</v>
          </cell>
          <cell r="S774">
            <v>0</v>
          </cell>
        </row>
        <row r="774">
          <cell r="U774">
            <v>0</v>
          </cell>
          <cell r="V774">
            <v>0</v>
          </cell>
        </row>
        <row r="774">
          <cell r="X774">
            <v>0</v>
          </cell>
          <cell r="Y774">
            <v>0</v>
          </cell>
        </row>
        <row r="774">
          <cell r="AA774">
            <v>0</v>
          </cell>
          <cell r="AB774">
            <v>0</v>
          </cell>
        </row>
        <row r="774">
          <cell r="AD774">
            <v>0</v>
          </cell>
          <cell r="AE774">
            <v>0</v>
          </cell>
        </row>
        <row r="775">
          <cell r="A775" t="str">
            <v>zxzj20191116000101</v>
          </cell>
          <cell r="B775" t="str">
            <v>深圳市为海建材有限公司</v>
          </cell>
          <cell r="C775" t="str">
            <v>防辐射混凝土</v>
          </cell>
          <cell r="D775" t="str">
            <v>GB/T 34008-2017</v>
          </cell>
          <cell r="E775" t="str">
            <v>否</v>
          </cell>
          <cell r="F775">
            <v>0</v>
          </cell>
          <cell r="G775">
            <v>7</v>
          </cell>
          <cell r="H775" t="str">
            <v>有</v>
          </cell>
          <cell r="I775">
            <v>6</v>
          </cell>
          <cell r="J775">
            <v>53.33</v>
          </cell>
          <cell r="K775" t="str">
            <v>深圳市安托山混凝土有限公司</v>
          </cell>
          <cell r="L775">
            <v>7</v>
          </cell>
          <cell r="M775">
            <v>46.66</v>
          </cell>
          <cell r="N775" t="str">
            <v>深圳市为海建材有限公司</v>
          </cell>
          <cell r="O775">
            <v>0</v>
          </cell>
          <cell r="P775">
            <v>0</v>
          </cell>
        </row>
        <row r="775">
          <cell r="R775">
            <v>0</v>
          </cell>
          <cell r="S775">
            <v>0</v>
          </cell>
        </row>
        <row r="775">
          <cell r="U775">
            <v>0</v>
          </cell>
          <cell r="V775">
            <v>0</v>
          </cell>
        </row>
        <row r="775">
          <cell r="X775">
            <v>0</v>
          </cell>
          <cell r="Y775">
            <v>0</v>
          </cell>
        </row>
        <row r="775">
          <cell r="AA775">
            <v>0</v>
          </cell>
          <cell r="AB775">
            <v>0</v>
          </cell>
        </row>
        <row r="775">
          <cell r="AD775">
            <v>0</v>
          </cell>
          <cell r="AE775">
            <v>0</v>
          </cell>
        </row>
        <row r="776">
          <cell r="A776" t="str">
            <v>zxzj20191115000173</v>
          </cell>
          <cell r="B776" t="str">
            <v>深圳华大法医科技有限公司</v>
          </cell>
          <cell r="C776" t="str">
            <v>信息技术　生物特征识别数据交换格式　第14部分：DNA数据</v>
          </cell>
          <cell r="D776" t="str">
            <v>GB/T 26237.14-2019</v>
          </cell>
          <cell r="E776" t="str">
            <v>是</v>
          </cell>
          <cell r="F776">
            <v>14</v>
          </cell>
          <cell r="G776">
            <v>1</v>
          </cell>
          <cell r="H776" t="str">
            <v>有</v>
          </cell>
          <cell r="I776">
            <v>1</v>
          </cell>
          <cell r="J776">
            <v>100</v>
          </cell>
          <cell r="K776" t="str">
            <v>深圳华大法医科技有限公司</v>
          </cell>
          <cell r="L776">
            <v>4</v>
          </cell>
          <cell r="M776">
            <v>0</v>
          </cell>
          <cell r="N776" t="str">
            <v>深圳华大基因科技有限公司</v>
          </cell>
          <cell r="O776">
            <v>6</v>
          </cell>
          <cell r="P776">
            <v>0</v>
          </cell>
          <cell r="Q776" t="str">
            <v>深圳华大基因股份有限公司</v>
          </cell>
          <cell r="R776">
            <v>0</v>
          </cell>
          <cell r="S776">
            <v>0</v>
          </cell>
        </row>
        <row r="776">
          <cell r="U776">
            <v>0</v>
          </cell>
          <cell r="V776">
            <v>0</v>
          </cell>
        </row>
        <row r="776">
          <cell r="X776">
            <v>0</v>
          </cell>
          <cell r="Y776">
            <v>0</v>
          </cell>
        </row>
        <row r="776">
          <cell r="AA776">
            <v>0</v>
          </cell>
          <cell r="AB776">
            <v>0</v>
          </cell>
        </row>
        <row r="776">
          <cell r="AD776">
            <v>0</v>
          </cell>
          <cell r="AE776">
            <v>0</v>
          </cell>
        </row>
        <row r="777">
          <cell r="A777" t="str">
            <v>zxzj20191115000169</v>
          </cell>
          <cell r="B777" t="str">
            <v>深圳市印极致数码科技有限公司</v>
          </cell>
          <cell r="C777" t="str">
            <v>数字印刷纸张印刷适性及检验方法</v>
          </cell>
          <cell r="D777" t="str">
            <v>GB/T 34688-2017</v>
          </cell>
          <cell r="E777" t="str">
            <v>否</v>
          </cell>
          <cell r="F777">
            <v>0</v>
          </cell>
          <cell r="G777">
            <v>2</v>
          </cell>
          <cell r="H777" t="str">
            <v>有</v>
          </cell>
          <cell r="I777">
            <v>2</v>
          </cell>
          <cell r="J777">
            <v>42.5</v>
          </cell>
          <cell r="K777" t="str">
            <v>深圳市印极致数码科技有限公司</v>
          </cell>
          <cell r="L777">
            <v>3</v>
          </cell>
          <cell r="M777">
            <v>30</v>
          </cell>
          <cell r="N777" t="str">
            <v>深圳市科彩印务有限公司</v>
          </cell>
          <cell r="O777">
            <v>7</v>
          </cell>
          <cell r="P777">
            <v>15</v>
          </cell>
          <cell r="Q777" t="str">
            <v>深圳劲嘉集团股份有限公司</v>
          </cell>
          <cell r="R777">
            <v>8</v>
          </cell>
          <cell r="S777">
            <v>12.5</v>
          </cell>
          <cell r="T777" t="str">
            <v>深圳市裕同包装科技股份有限公司</v>
          </cell>
          <cell r="U777">
            <v>0</v>
          </cell>
          <cell r="V777">
            <v>0</v>
          </cell>
        </row>
        <row r="777">
          <cell r="X777">
            <v>0</v>
          </cell>
          <cell r="Y777">
            <v>0</v>
          </cell>
        </row>
        <row r="777">
          <cell r="AA777">
            <v>0</v>
          </cell>
          <cell r="AB777">
            <v>0</v>
          </cell>
        </row>
        <row r="777">
          <cell r="AD777">
            <v>0</v>
          </cell>
          <cell r="AE777">
            <v>0</v>
          </cell>
        </row>
        <row r="778">
          <cell r="A778" t="str">
            <v>zxzj20191114000136</v>
          </cell>
          <cell r="B778" t="str">
            <v>深圳市鑫嘉坡国际货运代理有限公司</v>
          </cell>
          <cell r="C778" t="str">
            <v>跨境电子商务电子舱单信息描述</v>
          </cell>
          <cell r="D778" t="str">
            <v>GB/T 37146-2018</v>
          </cell>
          <cell r="E778" t="str">
            <v>否</v>
          </cell>
          <cell r="F778">
            <v>0</v>
          </cell>
          <cell r="G778">
            <v>4</v>
          </cell>
          <cell r="H778" t="str">
            <v>无</v>
          </cell>
          <cell r="I778">
            <v>4</v>
          </cell>
          <cell r="J778">
            <v>100</v>
          </cell>
          <cell r="K778" t="str">
            <v>深圳市鑫嘉坡国际货运代理有限公司</v>
          </cell>
          <cell r="L778">
            <v>0</v>
          </cell>
          <cell r="M778">
            <v>0</v>
          </cell>
        </row>
        <row r="778">
          <cell r="O778">
            <v>0</v>
          </cell>
          <cell r="P778">
            <v>0</v>
          </cell>
        </row>
        <row r="778">
          <cell r="R778">
            <v>0</v>
          </cell>
          <cell r="S778">
            <v>0</v>
          </cell>
        </row>
        <row r="778">
          <cell r="U778">
            <v>0</v>
          </cell>
          <cell r="V778">
            <v>0</v>
          </cell>
        </row>
        <row r="778">
          <cell r="X778">
            <v>0</v>
          </cell>
          <cell r="Y778">
            <v>0</v>
          </cell>
        </row>
        <row r="778">
          <cell r="AA778">
            <v>0</v>
          </cell>
          <cell r="AB778">
            <v>0</v>
          </cell>
        </row>
        <row r="778">
          <cell r="AD778">
            <v>0</v>
          </cell>
          <cell r="AE778">
            <v>0</v>
          </cell>
        </row>
        <row r="779">
          <cell r="A779" t="str">
            <v>zxzj20191114000079</v>
          </cell>
          <cell r="B779" t="str">
            <v>深圳华大生命科学研究院</v>
          </cell>
          <cell r="C779" t="str">
            <v>高通量基因测序结果评价要求</v>
          </cell>
          <cell r="D779" t="str">
            <v>GB/T 35537-2017</v>
          </cell>
          <cell r="E779" t="str">
            <v>否</v>
          </cell>
          <cell r="F779">
            <v>0</v>
          </cell>
          <cell r="G779">
            <v>1</v>
          </cell>
          <cell r="H779" t="str">
            <v>有</v>
          </cell>
          <cell r="I779">
            <v>1</v>
          </cell>
          <cell r="J779">
            <v>70</v>
          </cell>
          <cell r="K779" t="str">
            <v>深圳华大生命科学研究院</v>
          </cell>
          <cell r="L779">
            <v>4</v>
          </cell>
          <cell r="M779">
            <v>30</v>
          </cell>
          <cell r="N779" t="str">
            <v>深圳华大基因科技有限公司</v>
          </cell>
          <cell r="O779">
            <v>0</v>
          </cell>
          <cell r="P779">
            <v>0</v>
          </cell>
        </row>
        <row r="779">
          <cell r="R779">
            <v>0</v>
          </cell>
          <cell r="S779">
            <v>0</v>
          </cell>
        </row>
        <row r="779">
          <cell r="U779">
            <v>0</v>
          </cell>
          <cell r="V779">
            <v>0</v>
          </cell>
        </row>
        <row r="779">
          <cell r="X779">
            <v>0</v>
          </cell>
          <cell r="Y779">
            <v>0</v>
          </cell>
        </row>
        <row r="779">
          <cell r="AA779">
            <v>0</v>
          </cell>
          <cell r="AB779">
            <v>0</v>
          </cell>
        </row>
        <row r="779">
          <cell r="AD779">
            <v>0</v>
          </cell>
          <cell r="AE779">
            <v>0</v>
          </cell>
        </row>
        <row r="780">
          <cell r="A780" t="str">
            <v>zxzj20191117000068</v>
          </cell>
          <cell r="B780" t="str">
            <v>深圳领威科技有限公司</v>
          </cell>
          <cell r="C780" t="str">
            <v>冷室压铸机</v>
          </cell>
          <cell r="D780" t="str">
            <v>GB/T 21269-2018</v>
          </cell>
          <cell r="E780" t="str">
            <v>否</v>
          </cell>
          <cell r="F780">
            <v>0</v>
          </cell>
          <cell r="G780">
            <v>1</v>
          </cell>
          <cell r="H780" t="str">
            <v>有</v>
          </cell>
          <cell r="I780">
            <v>1</v>
          </cell>
          <cell r="J780">
            <v>100</v>
          </cell>
          <cell r="K780" t="str">
            <v>深圳领威科技有限公司</v>
          </cell>
          <cell r="L780">
            <v>0</v>
          </cell>
          <cell r="M780">
            <v>0</v>
          </cell>
        </row>
        <row r="780">
          <cell r="O780">
            <v>0</v>
          </cell>
          <cell r="P780">
            <v>0</v>
          </cell>
        </row>
        <row r="780">
          <cell r="R780">
            <v>0</v>
          </cell>
          <cell r="S780">
            <v>0</v>
          </cell>
        </row>
        <row r="780">
          <cell r="U780">
            <v>0</v>
          </cell>
          <cell r="V780">
            <v>0</v>
          </cell>
        </row>
        <row r="780">
          <cell r="X780">
            <v>0</v>
          </cell>
          <cell r="Y780">
            <v>0</v>
          </cell>
        </row>
        <row r="780">
          <cell r="AA780">
            <v>0</v>
          </cell>
          <cell r="AB780">
            <v>0</v>
          </cell>
        </row>
        <row r="780">
          <cell r="AD780">
            <v>0</v>
          </cell>
          <cell r="AE780">
            <v>0</v>
          </cell>
        </row>
        <row r="781">
          <cell r="A781" t="str">
            <v>zxzj20191115000036</v>
          </cell>
          <cell r="B781" t="str">
            <v>深圳市科创标准服务中心</v>
          </cell>
          <cell r="C781" t="str">
            <v>热喷涂设备 分类及型号编制方法</v>
          </cell>
          <cell r="D781" t="str">
            <v>JB/T 4108-2016</v>
          </cell>
          <cell r="E781" t="str">
            <v>否</v>
          </cell>
          <cell r="F781">
            <v>0</v>
          </cell>
          <cell r="G781">
            <v>5</v>
          </cell>
          <cell r="H781" t="str">
            <v>无</v>
          </cell>
          <cell r="I781">
            <v>5</v>
          </cell>
          <cell r="J781">
            <v>100</v>
          </cell>
          <cell r="K781" t="str">
            <v>深圳市科创标准服务中心</v>
          </cell>
          <cell r="L781">
            <v>0</v>
          </cell>
          <cell r="M781">
            <v>0</v>
          </cell>
        </row>
        <row r="781">
          <cell r="O781">
            <v>0</v>
          </cell>
          <cell r="P781">
            <v>0</v>
          </cell>
        </row>
        <row r="781">
          <cell r="R781">
            <v>0</v>
          </cell>
          <cell r="S781">
            <v>0</v>
          </cell>
        </row>
        <row r="781">
          <cell r="U781">
            <v>0</v>
          </cell>
          <cell r="V781">
            <v>0</v>
          </cell>
        </row>
        <row r="781">
          <cell r="X781">
            <v>0</v>
          </cell>
          <cell r="Y781">
            <v>0</v>
          </cell>
        </row>
        <row r="781">
          <cell r="AA781">
            <v>0</v>
          </cell>
          <cell r="AB781">
            <v>0</v>
          </cell>
        </row>
        <row r="781">
          <cell r="AD781">
            <v>0</v>
          </cell>
          <cell r="AE781">
            <v>0</v>
          </cell>
        </row>
        <row r="782">
          <cell r="A782" t="str">
            <v>zxzj20191112000073</v>
          </cell>
          <cell r="B782" t="str">
            <v>深圳成武金石农业开发有限公司</v>
          </cell>
          <cell r="C782" t="str">
            <v>农业良种繁育与推广 种植业良种繁育基地建设及评价指南</v>
          </cell>
          <cell r="D782" t="str">
            <v>GB/T 36210-2018</v>
          </cell>
          <cell r="E782" t="str">
            <v>否</v>
          </cell>
          <cell r="F782">
            <v>0</v>
          </cell>
          <cell r="G782">
            <v>7</v>
          </cell>
          <cell r="H782" t="str">
            <v>无</v>
          </cell>
          <cell r="I782">
            <v>1</v>
          </cell>
          <cell r="J782">
            <v>100</v>
          </cell>
          <cell r="K782" t="str">
            <v>深圳成武金石农业开发有限公司</v>
          </cell>
          <cell r="L782">
            <v>0</v>
          </cell>
          <cell r="M782">
            <v>0</v>
          </cell>
        </row>
        <row r="782">
          <cell r="O782">
            <v>0</v>
          </cell>
          <cell r="P782">
            <v>0</v>
          </cell>
        </row>
        <row r="782">
          <cell r="R782">
            <v>0</v>
          </cell>
          <cell r="S782">
            <v>0</v>
          </cell>
        </row>
        <row r="782">
          <cell r="U782">
            <v>0</v>
          </cell>
          <cell r="V782">
            <v>0</v>
          </cell>
        </row>
        <row r="782">
          <cell r="X782">
            <v>0</v>
          </cell>
          <cell r="Y782">
            <v>0</v>
          </cell>
        </row>
        <row r="782">
          <cell r="AA782">
            <v>0</v>
          </cell>
          <cell r="AB782">
            <v>0</v>
          </cell>
        </row>
        <row r="782">
          <cell r="AD782">
            <v>0</v>
          </cell>
          <cell r="AE782">
            <v>0</v>
          </cell>
        </row>
        <row r="783">
          <cell r="A783" t="str">
            <v>zxzj20191108000307</v>
          </cell>
          <cell r="B783" t="str">
            <v>深圳市金台检测技术有限公司</v>
          </cell>
          <cell r="C783" t="str">
            <v>绝热制品-羊毛板和毡</v>
          </cell>
          <cell r="D783" t="str">
            <v>ISO 17749:2018</v>
          </cell>
          <cell r="E783" t="str">
            <v>否</v>
          </cell>
          <cell r="F783">
            <v>0</v>
          </cell>
          <cell r="G783">
            <v>3</v>
          </cell>
          <cell r="H783" t="str">
            <v>无</v>
          </cell>
          <cell r="I783">
            <v>1</v>
          </cell>
          <cell r="J783">
            <v>100</v>
          </cell>
          <cell r="K783" t="str">
            <v>深圳市金台检测技术有限公司</v>
          </cell>
          <cell r="L783">
            <v>0</v>
          </cell>
          <cell r="M783">
            <v>0</v>
          </cell>
        </row>
        <row r="783">
          <cell r="O783">
            <v>0</v>
          </cell>
          <cell r="P783">
            <v>0</v>
          </cell>
        </row>
        <row r="783">
          <cell r="R783">
            <v>0</v>
          </cell>
          <cell r="S783">
            <v>0</v>
          </cell>
        </row>
        <row r="783">
          <cell r="U783">
            <v>0</v>
          </cell>
          <cell r="V783">
            <v>0</v>
          </cell>
        </row>
        <row r="783">
          <cell r="X783">
            <v>0</v>
          </cell>
          <cell r="Y783">
            <v>0</v>
          </cell>
        </row>
        <row r="783">
          <cell r="AA783">
            <v>0</v>
          </cell>
          <cell r="AB783">
            <v>0</v>
          </cell>
        </row>
        <row r="783">
          <cell r="AD783">
            <v>0</v>
          </cell>
          <cell r="AE783">
            <v>0</v>
          </cell>
        </row>
        <row r="784">
          <cell r="A784" t="str">
            <v>zxzj20191117000058</v>
          </cell>
          <cell r="B784" t="str">
            <v>深圳市净水产业协会</v>
          </cell>
          <cell r="C784" t="str">
            <v>超滤膜滤芯</v>
          </cell>
          <cell r="D784" t="str">
            <v>SZTT/JSLM 0004-2017</v>
          </cell>
          <cell r="E784" t="str">
            <v>否</v>
          </cell>
          <cell r="F784">
            <v>0</v>
          </cell>
          <cell r="G784">
            <v>1</v>
          </cell>
          <cell r="H784" t="str">
            <v>无</v>
          </cell>
          <cell r="I784">
            <v>1</v>
          </cell>
          <cell r="J784">
            <v>100</v>
          </cell>
          <cell r="K784" t="str">
            <v>深圳市净水产业协会</v>
          </cell>
          <cell r="L784">
            <v>2</v>
          </cell>
          <cell r="M784">
            <v>0</v>
          </cell>
        </row>
        <row r="784">
          <cell r="O784">
            <v>3</v>
          </cell>
          <cell r="P784">
            <v>0</v>
          </cell>
        </row>
        <row r="784">
          <cell r="R784">
            <v>4</v>
          </cell>
          <cell r="S784">
            <v>0</v>
          </cell>
        </row>
        <row r="784">
          <cell r="U784">
            <v>5</v>
          </cell>
          <cell r="V784">
            <v>0</v>
          </cell>
        </row>
        <row r="784">
          <cell r="X784">
            <v>6</v>
          </cell>
          <cell r="Y784">
            <v>0</v>
          </cell>
        </row>
        <row r="784">
          <cell r="AA784">
            <v>0</v>
          </cell>
          <cell r="AB784">
            <v>0</v>
          </cell>
        </row>
        <row r="784">
          <cell r="AD784">
            <v>0</v>
          </cell>
          <cell r="AE784">
            <v>0</v>
          </cell>
        </row>
        <row r="785">
          <cell r="A785" t="str">
            <v>zxzj20191116000021</v>
          </cell>
          <cell r="B785" t="str">
            <v>深圳国技仪器有限公司</v>
          </cell>
          <cell r="C785" t="str">
            <v>冷弯成型C型檀条自动化生产线</v>
          </cell>
          <cell r="D785" t="str">
            <v>JB/T 13548-2018</v>
          </cell>
          <cell r="E785" t="str">
            <v>否</v>
          </cell>
          <cell r="F785">
            <v>0</v>
          </cell>
          <cell r="G785">
            <v>7</v>
          </cell>
          <cell r="H785" t="str">
            <v>无</v>
          </cell>
          <cell r="I785">
            <v>7</v>
          </cell>
          <cell r="J785">
            <v>100</v>
          </cell>
          <cell r="K785" t="str">
            <v>深圳国技仪器有限公司</v>
          </cell>
          <cell r="L785">
            <v>0</v>
          </cell>
          <cell r="M785">
            <v>0</v>
          </cell>
        </row>
        <row r="785">
          <cell r="O785">
            <v>0</v>
          </cell>
          <cell r="P785">
            <v>0</v>
          </cell>
        </row>
        <row r="785">
          <cell r="R785">
            <v>0</v>
          </cell>
          <cell r="S785">
            <v>0</v>
          </cell>
        </row>
        <row r="785">
          <cell r="U785">
            <v>0</v>
          </cell>
          <cell r="V785">
            <v>0</v>
          </cell>
        </row>
        <row r="785">
          <cell r="X785">
            <v>0</v>
          </cell>
          <cell r="Y785">
            <v>0</v>
          </cell>
        </row>
        <row r="785">
          <cell r="AA785">
            <v>0</v>
          </cell>
          <cell r="AB785">
            <v>0</v>
          </cell>
        </row>
        <row r="785">
          <cell r="AD785">
            <v>0</v>
          </cell>
          <cell r="AE785">
            <v>0</v>
          </cell>
        </row>
        <row r="786">
          <cell r="A786" t="str">
            <v>zxzj20191116000072</v>
          </cell>
          <cell r="B786" t="str">
            <v>深圳市中润水工业技术发展有限公司</v>
          </cell>
          <cell r="C786" t="str">
            <v>工业废硫酸的处理处置规范</v>
          </cell>
          <cell r="D786" t="str">
            <v>GB/T 36380-2018</v>
          </cell>
          <cell r="E786" t="str">
            <v>否</v>
          </cell>
          <cell r="F786">
            <v>0</v>
          </cell>
          <cell r="G786">
            <v>4</v>
          </cell>
          <cell r="H786" t="str">
            <v>有</v>
          </cell>
          <cell r="I786">
            <v>4</v>
          </cell>
          <cell r="J786">
            <v>70</v>
          </cell>
          <cell r="K786" t="str">
            <v>深圳市中润水工业技术发展有限公司</v>
          </cell>
          <cell r="L786">
            <v>6</v>
          </cell>
          <cell r="M786">
            <v>30</v>
          </cell>
          <cell r="N786" t="str">
            <v>深圳市长隆科技有限公司</v>
          </cell>
          <cell r="O786">
            <v>0</v>
          </cell>
          <cell r="P786">
            <v>0</v>
          </cell>
        </row>
        <row r="786">
          <cell r="R786">
            <v>0</v>
          </cell>
          <cell r="S786">
            <v>0</v>
          </cell>
        </row>
        <row r="786">
          <cell r="U786">
            <v>0</v>
          </cell>
          <cell r="V786">
            <v>0</v>
          </cell>
        </row>
        <row r="786">
          <cell r="X786">
            <v>0</v>
          </cell>
          <cell r="Y786">
            <v>0</v>
          </cell>
        </row>
        <row r="786">
          <cell r="AA786">
            <v>0</v>
          </cell>
          <cell r="AB786">
            <v>0</v>
          </cell>
        </row>
        <row r="786">
          <cell r="AD786">
            <v>0</v>
          </cell>
          <cell r="AE786">
            <v>0</v>
          </cell>
        </row>
        <row r="787">
          <cell r="A787" t="str">
            <v>zxzj20191113000197</v>
          </cell>
          <cell r="B787" t="str">
            <v>深圳市众信电子商务交易保障促进中心</v>
          </cell>
          <cell r="C787" t="str">
            <v>电子商务信用 第三方网络零售平台信用管理体系要求</v>
          </cell>
          <cell r="D787" t="str">
            <v>GB/T 36304-2018</v>
          </cell>
          <cell r="E787" t="str">
            <v>否</v>
          </cell>
          <cell r="F787">
            <v>0</v>
          </cell>
          <cell r="G787">
            <v>2</v>
          </cell>
          <cell r="H787" t="str">
            <v>无</v>
          </cell>
          <cell r="I787">
            <v>2</v>
          </cell>
          <cell r="J787">
            <v>100</v>
          </cell>
          <cell r="K787" t="str">
            <v>深圳市众信电子商务交易保障促进中心</v>
          </cell>
          <cell r="L787">
            <v>0</v>
          </cell>
          <cell r="M787">
            <v>0</v>
          </cell>
        </row>
        <row r="787">
          <cell r="O787">
            <v>0</v>
          </cell>
          <cell r="P787">
            <v>0</v>
          </cell>
        </row>
        <row r="787">
          <cell r="R787">
            <v>0</v>
          </cell>
          <cell r="S787">
            <v>0</v>
          </cell>
        </row>
        <row r="787">
          <cell r="U787">
            <v>0</v>
          </cell>
          <cell r="V787">
            <v>0</v>
          </cell>
        </row>
        <row r="787">
          <cell r="X787">
            <v>0</v>
          </cell>
          <cell r="Y787">
            <v>0</v>
          </cell>
        </row>
        <row r="787">
          <cell r="AA787">
            <v>0</v>
          </cell>
          <cell r="AB787">
            <v>0</v>
          </cell>
        </row>
        <row r="787">
          <cell r="AD787">
            <v>0</v>
          </cell>
          <cell r="AE787">
            <v>0</v>
          </cell>
        </row>
        <row r="788">
          <cell r="A788" t="str">
            <v>zxzj20191115000308</v>
          </cell>
          <cell r="B788" t="str">
            <v>深圳市宜美特科技有限公司</v>
          </cell>
          <cell r="C788" t="str">
            <v>数码信息防伪烫印箔</v>
          </cell>
          <cell r="D788" t="str">
            <v>GB/T 36087-2018</v>
          </cell>
          <cell r="E788" t="str">
            <v>否</v>
          </cell>
          <cell r="F788">
            <v>0</v>
          </cell>
          <cell r="G788">
            <v>7</v>
          </cell>
          <cell r="H788" t="str">
            <v>有</v>
          </cell>
          <cell r="I788">
            <v>5</v>
          </cell>
          <cell r="J788">
            <v>0</v>
          </cell>
          <cell r="K788" t="str">
            <v>深圳市法兰智联股份有限公司</v>
          </cell>
          <cell r="L788">
            <v>7</v>
          </cell>
          <cell r="M788">
            <v>100</v>
          </cell>
          <cell r="N788" t="str">
            <v>深圳市宜美特科技有限公司</v>
          </cell>
          <cell r="O788">
            <v>0</v>
          </cell>
          <cell r="P788">
            <v>0</v>
          </cell>
        </row>
        <row r="788">
          <cell r="R788">
            <v>0</v>
          </cell>
          <cell r="S788">
            <v>0</v>
          </cell>
        </row>
        <row r="788">
          <cell r="U788">
            <v>0</v>
          </cell>
          <cell r="V788">
            <v>0</v>
          </cell>
        </row>
        <row r="788">
          <cell r="X788">
            <v>0</v>
          </cell>
          <cell r="Y788">
            <v>0</v>
          </cell>
        </row>
        <row r="788">
          <cell r="AA788">
            <v>0</v>
          </cell>
          <cell r="AB788">
            <v>0</v>
          </cell>
        </row>
        <row r="788">
          <cell r="AD788">
            <v>0</v>
          </cell>
          <cell r="AE788">
            <v>0</v>
          </cell>
        </row>
        <row r="789">
          <cell r="A789" t="str">
            <v>zxzj20191112000084</v>
          </cell>
          <cell r="B789" t="str">
            <v>深圳市航天泰瑞捷电子有限公司</v>
          </cell>
          <cell r="C789" t="str">
            <v>电测量数据交换 DLMS/COSEM组件 第46部分：使用HDLC协议的数据链路层</v>
          </cell>
          <cell r="D789" t="str">
            <v>GB/T 17215.646-2018</v>
          </cell>
          <cell r="E789" t="str">
            <v>是</v>
          </cell>
          <cell r="F789">
            <v>12</v>
          </cell>
          <cell r="G789">
            <v>3</v>
          </cell>
          <cell r="H789" t="str">
            <v>有</v>
          </cell>
          <cell r="I789">
            <v>3</v>
          </cell>
          <cell r="J789">
            <v>65.21</v>
          </cell>
          <cell r="K789" t="str">
            <v>深圳市航天泰瑞捷电子有限公司</v>
          </cell>
          <cell r="L789">
            <v>6</v>
          </cell>
          <cell r="M789">
            <v>34.78</v>
          </cell>
          <cell r="N789" t="str">
            <v>深圳市科陆电子科技股份有限公司</v>
          </cell>
          <cell r="O789">
            <v>0</v>
          </cell>
          <cell r="P789">
            <v>0</v>
          </cell>
        </row>
        <row r="789">
          <cell r="R789">
            <v>0</v>
          </cell>
          <cell r="S789">
            <v>0</v>
          </cell>
        </row>
        <row r="789">
          <cell r="U789">
            <v>0</v>
          </cell>
          <cell r="V789">
            <v>0</v>
          </cell>
        </row>
        <row r="789">
          <cell r="X789">
            <v>0</v>
          </cell>
          <cell r="Y789">
            <v>0</v>
          </cell>
        </row>
        <row r="789">
          <cell r="AA789">
            <v>0</v>
          </cell>
          <cell r="AB789">
            <v>0</v>
          </cell>
        </row>
        <row r="789">
          <cell r="AD789">
            <v>0</v>
          </cell>
          <cell r="AE789">
            <v>0</v>
          </cell>
        </row>
        <row r="790">
          <cell r="A790" t="str">
            <v>zxzj20191112000047</v>
          </cell>
          <cell r="B790" t="str">
            <v>香港中文大学（深圳）</v>
          </cell>
          <cell r="C790" t="str">
            <v>运动康复训练机器人通用技术条件</v>
          </cell>
          <cell r="D790" t="str">
            <v>GB/T 37704-2019</v>
          </cell>
          <cell r="E790" t="str">
            <v>否</v>
          </cell>
          <cell r="F790">
            <v>0</v>
          </cell>
          <cell r="G790">
            <v>5</v>
          </cell>
          <cell r="H790" t="str">
            <v>无</v>
          </cell>
          <cell r="I790">
            <v>5</v>
          </cell>
          <cell r="J790">
            <v>100</v>
          </cell>
          <cell r="K790" t="str">
            <v>香港中文大学（深圳）</v>
          </cell>
          <cell r="L790">
            <v>0</v>
          </cell>
          <cell r="M790">
            <v>0</v>
          </cell>
        </row>
        <row r="790">
          <cell r="O790">
            <v>0</v>
          </cell>
          <cell r="P790">
            <v>0</v>
          </cell>
        </row>
        <row r="790">
          <cell r="R790">
            <v>0</v>
          </cell>
          <cell r="S790">
            <v>0</v>
          </cell>
        </row>
        <row r="790">
          <cell r="U790">
            <v>0</v>
          </cell>
          <cell r="V790">
            <v>0</v>
          </cell>
        </row>
        <row r="790">
          <cell r="X790">
            <v>0</v>
          </cell>
          <cell r="Y790">
            <v>0</v>
          </cell>
        </row>
        <row r="790">
          <cell r="AA790">
            <v>0</v>
          </cell>
          <cell r="AB790">
            <v>0</v>
          </cell>
        </row>
        <row r="790">
          <cell r="AD790">
            <v>0</v>
          </cell>
          <cell r="AE790">
            <v>0</v>
          </cell>
        </row>
        <row r="791">
          <cell r="A791" t="str">
            <v>zxzj20191115000265</v>
          </cell>
          <cell r="B791" t="str">
            <v>深圳迈瑞生物医疗电子股份有限公司</v>
          </cell>
          <cell r="C791" t="str">
            <v>超声 准静态应变弹性性能试验方法</v>
          </cell>
          <cell r="D791" t="str">
            <v>YY/T 1419-2016</v>
          </cell>
          <cell r="E791" t="str">
            <v>否</v>
          </cell>
          <cell r="F791">
            <v>0</v>
          </cell>
          <cell r="G791">
            <v>3</v>
          </cell>
          <cell r="H791" t="str">
            <v>无</v>
          </cell>
          <cell r="I791">
            <v>3</v>
          </cell>
          <cell r="J791">
            <v>100</v>
          </cell>
          <cell r="K791" t="str">
            <v>深圳迈瑞生物医疗电子股份有限公司</v>
          </cell>
          <cell r="L791">
            <v>0</v>
          </cell>
          <cell r="M791">
            <v>0</v>
          </cell>
        </row>
        <row r="791">
          <cell r="O791">
            <v>0</v>
          </cell>
          <cell r="P791">
            <v>0</v>
          </cell>
        </row>
        <row r="791">
          <cell r="R791">
            <v>0</v>
          </cell>
          <cell r="S791">
            <v>0</v>
          </cell>
        </row>
        <row r="791">
          <cell r="U791">
            <v>0</v>
          </cell>
          <cell r="V791">
            <v>0</v>
          </cell>
        </row>
        <row r="791">
          <cell r="X791">
            <v>0</v>
          </cell>
          <cell r="Y791">
            <v>0</v>
          </cell>
        </row>
        <row r="791">
          <cell r="AA791">
            <v>0</v>
          </cell>
          <cell r="AB791">
            <v>0</v>
          </cell>
        </row>
        <row r="791">
          <cell r="AD791">
            <v>0</v>
          </cell>
          <cell r="AE791">
            <v>0</v>
          </cell>
        </row>
        <row r="792">
          <cell r="A792" t="str">
            <v>zxzj20191114000025</v>
          </cell>
          <cell r="B792" t="str">
            <v>深圳市三六五保健食品有限公司</v>
          </cell>
          <cell r="C792" t="str">
            <v>灰树花提取物</v>
          </cell>
          <cell r="D792" t="str">
            <v>GH/T 1134-2017</v>
          </cell>
          <cell r="E792" t="str">
            <v>否</v>
          </cell>
          <cell r="F792">
            <v>0</v>
          </cell>
          <cell r="G792">
            <v>3</v>
          </cell>
          <cell r="H792" t="str">
            <v>无</v>
          </cell>
          <cell r="I792">
            <v>3</v>
          </cell>
          <cell r="J792">
            <v>100</v>
          </cell>
          <cell r="K792" t="str">
            <v>深圳市三六五保健食品有限公司</v>
          </cell>
          <cell r="L792">
            <v>0</v>
          </cell>
          <cell r="M792">
            <v>0</v>
          </cell>
        </row>
        <row r="792">
          <cell r="O792">
            <v>0</v>
          </cell>
          <cell r="P792">
            <v>0</v>
          </cell>
        </row>
        <row r="792">
          <cell r="R792">
            <v>0</v>
          </cell>
          <cell r="S792">
            <v>0</v>
          </cell>
        </row>
        <row r="792">
          <cell r="U792">
            <v>0</v>
          </cell>
          <cell r="V792">
            <v>0</v>
          </cell>
        </row>
        <row r="792">
          <cell r="X792">
            <v>0</v>
          </cell>
          <cell r="Y792">
            <v>0</v>
          </cell>
        </row>
        <row r="792">
          <cell r="AA792">
            <v>0</v>
          </cell>
          <cell r="AB792">
            <v>0</v>
          </cell>
        </row>
        <row r="792">
          <cell r="AD792">
            <v>0</v>
          </cell>
          <cell r="AE792">
            <v>0</v>
          </cell>
        </row>
        <row r="793">
          <cell r="A793" t="str">
            <v>zxzj20191114000196</v>
          </cell>
          <cell r="B793" t="str">
            <v>深圳赛西信息技术有限公司</v>
          </cell>
          <cell r="C793" t="str">
            <v>与通信网络电气连接的电子设备的安全</v>
          </cell>
          <cell r="D793" t="str">
            <v>GB 38189-2019</v>
          </cell>
          <cell r="E793" t="str">
            <v>否</v>
          </cell>
          <cell r="F793">
            <v>0</v>
          </cell>
          <cell r="G793">
            <v>3</v>
          </cell>
          <cell r="H793" t="str">
            <v>有</v>
          </cell>
          <cell r="I793">
            <v>3</v>
          </cell>
          <cell r="J793">
            <v>90</v>
          </cell>
          <cell r="K793" t="str">
            <v>深圳赛西信息技术有限公司</v>
          </cell>
          <cell r="L793">
            <v>6</v>
          </cell>
          <cell r="M793">
            <v>10</v>
          </cell>
          <cell r="N793" t="str">
            <v>深圳创维数字技术有限公司</v>
          </cell>
          <cell r="O793">
            <v>0</v>
          </cell>
          <cell r="P793">
            <v>0</v>
          </cell>
        </row>
        <row r="793">
          <cell r="R793">
            <v>0</v>
          </cell>
          <cell r="S793">
            <v>0</v>
          </cell>
        </row>
        <row r="793">
          <cell r="U793">
            <v>0</v>
          </cell>
          <cell r="V793">
            <v>0</v>
          </cell>
        </row>
        <row r="793">
          <cell r="X793">
            <v>0</v>
          </cell>
          <cell r="Y793">
            <v>0</v>
          </cell>
        </row>
        <row r="793">
          <cell r="AA793">
            <v>0</v>
          </cell>
          <cell r="AB793">
            <v>0</v>
          </cell>
        </row>
        <row r="793">
          <cell r="AD793">
            <v>0</v>
          </cell>
          <cell r="AE793">
            <v>0</v>
          </cell>
        </row>
        <row r="794">
          <cell r="A794" t="str">
            <v>zxzj20191114000179</v>
          </cell>
          <cell r="B794" t="str">
            <v>深圳诺普信农化股份有限公司</v>
          </cell>
          <cell r="C794" t="str">
            <v>矿物油农药中矿物油的测定方法</v>
          </cell>
          <cell r="D794" t="str">
            <v>GB/T 35108-2017</v>
          </cell>
          <cell r="E794" t="str">
            <v>否</v>
          </cell>
          <cell r="F794">
            <v>0</v>
          </cell>
          <cell r="G794">
            <v>4</v>
          </cell>
          <cell r="H794" t="str">
            <v>无</v>
          </cell>
          <cell r="I794">
            <v>4</v>
          </cell>
          <cell r="J794">
            <v>100</v>
          </cell>
          <cell r="K794" t="str">
            <v>深圳诺普信农化股份有限公司</v>
          </cell>
          <cell r="L794">
            <v>0</v>
          </cell>
          <cell r="M794">
            <v>0</v>
          </cell>
        </row>
        <row r="794">
          <cell r="O794">
            <v>0</v>
          </cell>
          <cell r="P794">
            <v>0</v>
          </cell>
        </row>
        <row r="794">
          <cell r="R794">
            <v>0</v>
          </cell>
          <cell r="S794">
            <v>0</v>
          </cell>
        </row>
        <row r="794">
          <cell r="U794">
            <v>0</v>
          </cell>
          <cell r="V794">
            <v>0</v>
          </cell>
        </row>
        <row r="794">
          <cell r="X794">
            <v>0</v>
          </cell>
          <cell r="Y794">
            <v>0</v>
          </cell>
        </row>
        <row r="794">
          <cell r="AA794">
            <v>0</v>
          </cell>
          <cell r="AB794">
            <v>0</v>
          </cell>
        </row>
        <row r="794">
          <cell r="AD794">
            <v>0</v>
          </cell>
          <cell r="AE794">
            <v>0</v>
          </cell>
        </row>
        <row r="795">
          <cell r="A795" t="str">
            <v>zxzj20191115000345</v>
          </cell>
          <cell r="B795" t="str">
            <v>深圳市高分子行业协会</v>
          </cell>
          <cell r="C795" t="str">
            <v>聚乙烯（HDPE）再生瓶片</v>
          </cell>
          <cell r="D795" t="str">
            <v>T/SGX 006-2018</v>
          </cell>
          <cell r="E795" t="str">
            <v>否</v>
          </cell>
          <cell r="F795">
            <v>0</v>
          </cell>
          <cell r="G795">
            <v>1</v>
          </cell>
          <cell r="H795" t="str">
            <v>有</v>
          </cell>
          <cell r="I795">
            <v>1</v>
          </cell>
          <cell r="J795">
            <v>100</v>
          </cell>
          <cell r="K795" t="str">
            <v>深圳市高分子行业协会</v>
          </cell>
          <cell r="L795">
            <v>0</v>
          </cell>
          <cell r="M795">
            <v>0</v>
          </cell>
        </row>
        <row r="795">
          <cell r="O795">
            <v>0</v>
          </cell>
          <cell r="P795">
            <v>0</v>
          </cell>
        </row>
        <row r="795">
          <cell r="R795">
            <v>0</v>
          </cell>
          <cell r="S795">
            <v>0</v>
          </cell>
        </row>
        <row r="795">
          <cell r="U795">
            <v>0</v>
          </cell>
          <cell r="V795">
            <v>0</v>
          </cell>
        </row>
        <row r="795">
          <cell r="X795">
            <v>0</v>
          </cell>
          <cell r="Y795">
            <v>0</v>
          </cell>
        </row>
        <row r="795">
          <cell r="AA795">
            <v>0</v>
          </cell>
          <cell r="AB795">
            <v>0</v>
          </cell>
        </row>
        <row r="795">
          <cell r="AD795">
            <v>0</v>
          </cell>
          <cell r="AE795">
            <v>0</v>
          </cell>
        </row>
        <row r="796">
          <cell r="A796" t="str">
            <v>zxzj20191116000038</v>
          </cell>
          <cell r="B796" t="str">
            <v>深圳国技仪器有限公司</v>
          </cell>
          <cell r="C796" t="str">
            <v>数控闭式多连杆压力机性能要求与试验方法</v>
          </cell>
          <cell r="D796" t="str">
            <v>GB/T 36230-2018</v>
          </cell>
          <cell r="E796" t="str">
            <v>否</v>
          </cell>
          <cell r="F796">
            <v>0</v>
          </cell>
          <cell r="G796">
            <v>5</v>
          </cell>
          <cell r="H796" t="str">
            <v>无</v>
          </cell>
          <cell r="I796">
            <v>5</v>
          </cell>
          <cell r="J796">
            <v>100</v>
          </cell>
          <cell r="K796" t="str">
            <v>深圳国技仪器有限公司</v>
          </cell>
          <cell r="L796">
            <v>0</v>
          </cell>
          <cell r="M796">
            <v>0</v>
          </cell>
        </row>
        <row r="796">
          <cell r="O796">
            <v>0</v>
          </cell>
          <cell r="P796">
            <v>0</v>
          </cell>
        </row>
        <row r="796">
          <cell r="R796">
            <v>0</v>
          </cell>
          <cell r="S796">
            <v>0</v>
          </cell>
        </row>
        <row r="796">
          <cell r="U796">
            <v>0</v>
          </cell>
          <cell r="V796">
            <v>0</v>
          </cell>
        </row>
        <row r="796">
          <cell r="X796">
            <v>0</v>
          </cell>
          <cell r="Y796">
            <v>0</v>
          </cell>
        </row>
        <row r="796">
          <cell r="AA796">
            <v>0</v>
          </cell>
          <cell r="AB796">
            <v>0</v>
          </cell>
        </row>
        <row r="796">
          <cell r="AD796">
            <v>0</v>
          </cell>
          <cell r="AE796">
            <v>0</v>
          </cell>
        </row>
        <row r="797">
          <cell r="A797" t="str">
            <v>zxzj20191114000015</v>
          </cell>
          <cell r="B797" t="str">
            <v>深圳市凯卓立液压设备股份有限公司</v>
          </cell>
          <cell r="C797" t="str">
            <v>车用起重尾板安装与使用技术要求</v>
          </cell>
          <cell r="D797" t="str">
            <v>GB/T 37706-2019</v>
          </cell>
          <cell r="E797" t="str">
            <v>否</v>
          </cell>
          <cell r="F797">
            <v>0</v>
          </cell>
          <cell r="G797">
            <v>2</v>
          </cell>
          <cell r="H797" t="str">
            <v>无</v>
          </cell>
          <cell r="I797">
            <v>2</v>
          </cell>
          <cell r="J797">
            <v>100</v>
          </cell>
          <cell r="K797" t="str">
            <v>深圳市凯卓立液压设备股份有限公司</v>
          </cell>
          <cell r="L797">
            <v>0</v>
          </cell>
          <cell r="M797">
            <v>0</v>
          </cell>
        </row>
        <row r="797">
          <cell r="O797">
            <v>0</v>
          </cell>
          <cell r="P797">
            <v>0</v>
          </cell>
        </row>
        <row r="797">
          <cell r="R797">
            <v>0</v>
          </cell>
          <cell r="S797">
            <v>0</v>
          </cell>
        </row>
        <row r="797">
          <cell r="U797">
            <v>0</v>
          </cell>
          <cell r="V797">
            <v>0</v>
          </cell>
        </row>
        <row r="797">
          <cell r="X797">
            <v>0</v>
          </cell>
          <cell r="Y797">
            <v>0</v>
          </cell>
        </row>
        <row r="797">
          <cell r="AA797">
            <v>0</v>
          </cell>
          <cell r="AB797">
            <v>0</v>
          </cell>
        </row>
        <row r="797">
          <cell r="AD797">
            <v>0</v>
          </cell>
          <cell r="AE797">
            <v>0</v>
          </cell>
        </row>
        <row r="798">
          <cell r="A798" t="str">
            <v>zxzj20191114000082</v>
          </cell>
          <cell r="B798" t="str">
            <v>天王电子（深圳）有限公司</v>
          </cell>
          <cell r="C798" t="str">
            <v>计时仪器零部件分类、名称和编号石英手表机心</v>
          </cell>
          <cell r="D798" t="str">
            <v>GB/T 34837-2017</v>
          </cell>
          <cell r="E798" t="str">
            <v>否</v>
          </cell>
          <cell r="F798">
            <v>0</v>
          </cell>
          <cell r="G798">
            <v>3</v>
          </cell>
          <cell r="H798" t="str">
            <v>有</v>
          </cell>
          <cell r="I798">
            <v>3</v>
          </cell>
          <cell r="J798">
            <v>50</v>
          </cell>
          <cell r="K798" t="str">
            <v>天王电子（深圳）有限公司</v>
          </cell>
          <cell r="L798">
            <v>6</v>
          </cell>
          <cell r="M798">
            <v>30</v>
          </cell>
          <cell r="N798" t="str">
            <v>深圳市泰坦时钟表科技有限公司</v>
          </cell>
          <cell r="O798">
            <v>7</v>
          </cell>
          <cell r="P798">
            <v>20</v>
          </cell>
          <cell r="Q798" t="str">
            <v>深圳市飞亚达科技发展有限公司</v>
          </cell>
          <cell r="R798">
            <v>0</v>
          </cell>
          <cell r="S798">
            <v>0</v>
          </cell>
        </row>
        <row r="798">
          <cell r="U798">
            <v>0</v>
          </cell>
          <cell r="V798">
            <v>0</v>
          </cell>
        </row>
        <row r="798">
          <cell r="X798">
            <v>0</v>
          </cell>
          <cell r="Y798">
            <v>0</v>
          </cell>
        </row>
        <row r="798">
          <cell r="AA798">
            <v>0</v>
          </cell>
          <cell r="AB798">
            <v>0</v>
          </cell>
        </row>
        <row r="798">
          <cell r="AD798">
            <v>0</v>
          </cell>
          <cell r="AE798">
            <v>0</v>
          </cell>
        </row>
        <row r="799">
          <cell r="A799" t="str">
            <v>zxzj20191113000052</v>
          </cell>
          <cell r="B799" t="str">
            <v>大族激光科技产业集团股份有限公司</v>
          </cell>
          <cell r="C799" t="str">
            <v>激光切割机床 第2部分：技术要求</v>
          </cell>
          <cell r="D799" t="str">
            <v>JB/T 13382.2-2018</v>
          </cell>
          <cell r="E799" t="str">
            <v>是</v>
          </cell>
          <cell r="F799">
            <v>2</v>
          </cell>
          <cell r="G799">
            <v>1</v>
          </cell>
          <cell r="H799" t="str">
            <v>有</v>
          </cell>
          <cell r="I799">
            <v>1</v>
          </cell>
          <cell r="J799">
            <v>100</v>
          </cell>
          <cell r="K799" t="str">
            <v>大族激光科技产业集团股份有限公司</v>
          </cell>
          <cell r="L799">
            <v>3</v>
          </cell>
          <cell r="M799">
            <v>0</v>
          </cell>
          <cell r="N799" t="str">
            <v>大族激光智能装备集团有限公司</v>
          </cell>
          <cell r="O799">
            <v>0</v>
          </cell>
          <cell r="P799">
            <v>0</v>
          </cell>
        </row>
        <row r="799">
          <cell r="R799">
            <v>0</v>
          </cell>
          <cell r="S799">
            <v>0</v>
          </cell>
        </row>
        <row r="799">
          <cell r="U799">
            <v>0</v>
          </cell>
          <cell r="V799">
            <v>0</v>
          </cell>
        </row>
        <row r="799">
          <cell r="X799">
            <v>0</v>
          </cell>
          <cell r="Y799">
            <v>0</v>
          </cell>
        </row>
        <row r="799">
          <cell r="AA799">
            <v>0</v>
          </cell>
          <cell r="AB799">
            <v>0</v>
          </cell>
        </row>
        <row r="799">
          <cell r="AD799">
            <v>0</v>
          </cell>
          <cell r="AE799">
            <v>0</v>
          </cell>
        </row>
        <row r="800">
          <cell r="A800" t="str">
            <v>zxzj20191116000078</v>
          </cell>
          <cell r="B800" t="str">
            <v>深圳奥特迅电力设备股份有限公司</v>
          </cell>
          <cell r="C800" t="str">
            <v>电动汽车柔性充电堆技术要求</v>
          </cell>
          <cell r="D800" t="str">
            <v>SZDB /Z 277—2017</v>
          </cell>
          <cell r="E800" t="str">
            <v>否</v>
          </cell>
          <cell r="F800">
            <v>0</v>
          </cell>
          <cell r="G800">
            <v>1</v>
          </cell>
          <cell r="H800" t="str">
            <v>有</v>
          </cell>
          <cell r="I800">
            <v>1</v>
          </cell>
          <cell r="J800">
            <v>100</v>
          </cell>
          <cell r="K800" t="str">
            <v>深圳奥特迅电力设备股份有限公司</v>
          </cell>
          <cell r="L800">
            <v>2</v>
          </cell>
          <cell r="M800">
            <v>0</v>
          </cell>
          <cell r="N800" t="str">
            <v>深圳市科创标准服务中心</v>
          </cell>
          <cell r="O800">
            <v>3</v>
          </cell>
          <cell r="P800">
            <v>0</v>
          </cell>
          <cell r="Q800" t="str">
            <v>深圳市标准技术研究院</v>
          </cell>
          <cell r="R800">
            <v>0</v>
          </cell>
          <cell r="S800">
            <v>0</v>
          </cell>
        </row>
        <row r="800">
          <cell r="U800">
            <v>0</v>
          </cell>
          <cell r="V800">
            <v>0</v>
          </cell>
        </row>
        <row r="800">
          <cell r="X800">
            <v>0</v>
          </cell>
          <cell r="Y800">
            <v>0</v>
          </cell>
        </row>
        <row r="800">
          <cell r="AA800">
            <v>0</v>
          </cell>
          <cell r="AB800">
            <v>0</v>
          </cell>
        </row>
        <row r="800">
          <cell r="AD800">
            <v>0</v>
          </cell>
          <cell r="AE800">
            <v>0</v>
          </cell>
        </row>
        <row r="801">
          <cell r="A801" t="str">
            <v>zxzj20191113000181</v>
          </cell>
          <cell r="B801" t="str">
            <v>中广核工程有限公司</v>
          </cell>
          <cell r="C801" t="str">
            <v>压水堆核电厂核岛工艺系统管道布置设计准则</v>
          </cell>
          <cell r="D801" t="str">
            <v>NB/T 20472-2017RK</v>
          </cell>
          <cell r="E801" t="str">
            <v>否</v>
          </cell>
          <cell r="F801">
            <v>0</v>
          </cell>
          <cell r="G801">
            <v>1</v>
          </cell>
          <cell r="H801" t="str">
            <v>无</v>
          </cell>
          <cell r="I801">
            <v>1</v>
          </cell>
          <cell r="J801">
            <v>100</v>
          </cell>
          <cell r="K801" t="str">
            <v>中广核工程有限公司</v>
          </cell>
          <cell r="L801">
            <v>0</v>
          </cell>
          <cell r="M801">
            <v>0</v>
          </cell>
        </row>
        <row r="801">
          <cell r="O801">
            <v>0</v>
          </cell>
          <cell r="P801">
            <v>0</v>
          </cell>
        </row>
        <row r="801">
          <cell r="R801">
            <v>0</v>
          </cell>
          <cell r="S801">
            <v>0</v>
          </cell>
        </row>
        <row r="801">
          <cell r="U801">
            <v>0</v>
          </cell>
          <cell r="V801">
            <v>0</v>
          </cell>
        </row>
        <row r="801">
          <cell r="X801">
            <v>0</v>
          </cell>
          <cell r="Y801">
            <v>0</v>
          </cell>
        </row>
        <row r="801">
          <cell r="AA801">
            <v>0</v>
          </cell>
          <cell r="AB801">
            <v>0</v>
          </cell>
        </row>
        <row r="801">
          <cell r="AD801">
            <v>0</v>
          </cell>
          <cell r="AE801">
            <v>0</v>
          </cell>
        </row>
        <row r="802">
          <cell r="A802" t="str">
            <v>zxzj20191113000145</v>
          </cell>
          <cell r="B802" t="str">
            <v>深圳市航天泰瑞捷电子有限公司</v>
          </cell>
          <cell r="C802" t="str">
            <v>电测量数据交换 DLMS/COSEM组件 第31部分：基于双绞线载波信号的局域网使用</v>
          </cell>
          <cell r="D802" t="str">
            <v>GB/T 17215.631-2018</v>
          </cell>
          <cell r="E802" t="str">
            <v>是</v>
          </cell>
          <cell r="F802">
            <v>12</v>
          </cell>
          <cell r="G802">
            <v>6</v>
          </cell>
          <cell r="H802" t="str">
            <v>有</v>
          </cell>
          <cell r="I802">
            <v>4</v>
          </cell>
          <cell r="J802">
            <v>41.66</v>
          </cell>
          <cell r="K802" t="str">
            <v>深圳友讯达科技股份有限公司</v>
          </cell>
          <cell r="L802">
            <v>6</v>
          </cell>
          <cell r="M802">
            <v>33.33</v>
          </cell>
          <cell r="N802" t="str">
            <v>深圳市航天泰瑞捷电子有限公司</v>
          </cell>
          <cell r="O802">
            <v>8</v>
          </cell>
          <cell r="P802">
            <v>25</v>
          </cell>
          <cell r="Q802" t="str">
            <v>深圳市科陆电子科技股份有限公司</v>
          </cell>
          <cell r="R802">
            <v>0</v>
          </cell>
          <cell r="S802">
            <v>0</v>
          </cell>
        </row>
        <row r="802">
          <cell r="U802">
            <v>0</v>
          </cell>
          <cell r="V802">
            <v>0</v>
          </cell>
        </row>
        <row r="802">
          <cell r="X802">
            <v>0</v>
          </cell>
          <cell r="Y802">
            <v>0</v>
          </cell>
        </row>
        <row r="802">
          <cell r="AA802">
            <v>0</v>
          </cell>
          <cell r="AB802">
            <v>0</v>
          </cell>
        </row>
        <row r="802">
          <cell r="AD802">
            <v>0</v>
          </cell>
          <cell r="AE802">
            <v>0</v>
          </cell>
        </row>
        <row r="803">
          <cell r="A803" t="str">
            <v>zxzj20191115000354</v>
          </cell>
          <cell r="B803" t="str">
            <v>深圳市金蝶天燕云计算股份有限公司</v>
          </cell>
          <cell r="C803" t="str">
            <v>信息技术 云计算 平台即服务（PaaS）应用程序管理要求</v>
          </cell>
          <cell r="D803" t="str">
            <v>GB/T 36327-2018</v>
          </cell>
          <cell r="E803" t="str">
            <v>否</v>
          </cell>
          <cell r="F803">
            <v>0</v>
          </cell>
          <cell r="G803">
            <v>1</v>
          </cell>
          <cell r="H803" t="str">
            <v>有</v>
          </cell>
          <cell r="I803">
            <v>1</v>
          </cell>
          <cell r="J803">
            <v>100</v>
          </cell>
          <cell r="K803" t="str">
            <v>深圳市金蝶天燕云计算股份有限公司</v>
          </cell>
          <cell r="L803">
            <v>5</v>
          </cell>
          <cell r="M803">
            <v>0</v>
          </cell>
          <cell r="N803" t="str">
            <v>华为技术有限公司</v>
          </cell>
          <cell r="O803">
            <v>0</v>
          </cell>
          <cell r="P803">
            <v>0</v>
          </cell>
        </row>
        <row r="803">
          <cell r="R803">
            <v>0</v>
          </cell>
          <cell r="S803">
            <v>0</v>
          </cell>
        </row>
        <row r="803">
          <cell r="U803">
            <v>0</v>
          </cell>
          <cell r="V803">
            <v>0</v>
          </cell>
        </row>
        <row r="803">
          <cell r="X803">
            <v>0</v>
          </cell>
          <cell r="Y803">
            <v>0</v>
          </cell>
        </row>
        <row r="803">
          <cell r="AA803">
            <v>0</v>
          </cell>
          <cell r="AB803">
            <v>0</v>
          </cell>
        </row>
        <row r="803">
          <cell r="AD803">
            <v>0</v>
          </cell>
          <cell r="AE803">
            <v>0</v>
          </cell>
        </row>
        <row r="804">
          <cell r="A804" t="str">
            <v>zxzj20191113000184</v>
          </cell>
          <cell r="B804" t="str">
            <v>深圳市禾望电气股份有限公司</v>
          </cell>
          <cell r="C804" t="str">
            <v>风力发电机组电动变桨控制系统技术规范</v>
          </cell>
          <cell r="D804" t="str">
            <v>NB/T 31018-2018</v>
          </cell>
          <cell r="E804" t="str">
            <v>否</v>
          </cell>
          <cell r="F804">
            <v>0</v>
          </cell>
          <cell r="G804">
            <v>8</v>
          </cell>
          <cell r="H804" t="str">
            <v>无</v>
          </cell>
          <cell r="I804">
            <v>8</v>
          </cell>
          <cell r="J804">
            <v>100</v>
          </cell>
          <cell r="K804" t="str">
            <v>深圳市禾望电气股份有限公司</v>
          </cell>
          <cell r="L804">
            <v>0</v>
          </cell>
          <cell r="M804">
            <v>0</v>
          </cell>
        </row>
        <row r="804">
          <cell r="O804">
            <v>0</v>
          </cell>
          <cell r="P804">
            <v>0</v>
          </cell>
        </row>
        <row r="804">
          <cell r="R804">
            <v>0</v>
          </cell>
          <cell r="S804">
            <v>0</v>
          </cell>
        </row>
        <row r="804">
          <cell r="U804">
            <v>0</v>
          </cell>
          <cell r="V804">
            <v>0</v>
          </cell>
        </row>
        <row r="804">
          <cell r="X804">
            <v>0</v>
          </cell>
          <cell r="Y804">
            <v>0</v>
          </cell>
        </row>
        <row r="804">
          <cell r="AA804">
            <v>0</v>
          </cell>
          <cell r="AB804">
            <v>0</v>
          </cell>
        </row>
        <row r="804">
          <cell r="AD804">
            <v>0</v>
          </cell>
          <cell r="AE804">
            <v>0</v>
          </cell>
        </row>
        <row r="805">
          <cell r="A805" t="str">
            <v>zxzj20191114000010</v>
          </cell>
          <cell r="B805" t="str">
            <v>华测检测认证集团股份有限公司</v>
          </cell>
          <cell r="C805" t="str">
            <v>环境试验仪器及设备安全规范 第13部分：振荡器、振荡恒温水槽和振荡恒温培养箱</v>
          </cell>
          <cell r="D805" t="str">
            <v>GB/T 32710.13-2016</v>
          </cell>
          <cell r="E805" t="str">
            <v>是</v>
          </cell>
          <cell r="F805">
            <v>13</v>
          </cell>
          <cell r="G805">
            <v>5</v>
          </cell>
          <cell r="H805" t="str">
            <v>无</v>
          </cell>
          <cell r="I805">
            <v>5</v>
          </cell>
          <cell r="J805">
            <v>100</v>
          </cell>
          <cell r="K805" t="str">
            <v>华测检测认证集团股份有限公司</v>
          </cell>
          <cell r="L805">
            <v>0</v>
          </cell>
          <cell r="M805">
            <v>0</v>
          </cell>
        </row>
        <row r="805">
          <cell r="O805">
            <v>0</v>
          </cell>
          <cell r="P805">
            <v>0</v>
          </cell>
        </row>
        <row r="805">
          <cell r="R805">
            <v>0</v>
          </cell>
          <cell r="S805">
            <v>0</v>
          </cell>
        </row>
        <row r="805">
          <cell r="U805">
            <v>0</v>
          </cell>
          <cell r="V805">
            <v>0</v>
          </cell>
        </row>
        <row r="805">
          <cell r="X805">
            <v>0</v>
          </cell>
          <cell r="Y805">
            <v>0</v>
          </cell>
        </row>
        <row r="805">
          <cell r="AA805">
            <v>0</v>
          </cell>
          <cell r="AB805">
            <v>0</v>
          </cell>
        </row>
        <row r="805">
          <cell r="AD805">
            <v>0</v>
          </cell>
          <cell r="AE805">
            <v>0</v>
          </cell>
        </row>
        <row r="806">
          <cell r="A806" t="str">
            <v>zxzj20191115000053</v>
          </cell>
          <cell r="B806" t="str">
            <v>深圳市飞荣达科技股份有限公司</v>
          </cell>
          <cell r="C806" t="str">
            <v>电磁屏蔽用金属化纤维通用技术要求</v>
          </cell>
          <cell r="D806" t="str">
            <v>GB/T 35675-2017</v>
          </cell>
          <cell r="E806" t="str">
            <v>否</v>
          </cell>
          <cell r="F806">
            <v>0</v>
          </cell>
          <cell r="G806">
            <v>1</v>
          </cell>
          <cell r="H806" t="str">
            <v>无</v>
          </cell>
          <cell r="I806">
            <v>1</v>
          </cell>
          <cell r="J806">
            <v>100</v>
          </cell>
          <cell r="K806" t="str">
            <v>深圳市飞荣达科技股份有限公司</v>
          </cell>
          <cell r="L806">
            <v>0</v>
          </cell>
          <cell r="M806">
            <v>0</v>
          </cell>
        </row>
        <row r="806">
          <cell r="O806">
            <v>0</v>
          </cell>
          <cell r="P806">
            <v>0</v>
          </cell>
        </row>
        <row r="806">
          <cell r="R806">
            <v>0</v>
          </cell>
          <cell r="S806">
            <v>0</v>
          </cell>
        </row>
        <row r="806">
          <cell r="U806">
            <v>0</v>
          </cell>
          <cell r="V806">
            <v>0</v>
          </cell>
        </row>
        <row r="806">
          <cell r="X806">
            <v>0</v>
          </cell>
          <cell r="Y806">
            <v>0</v>
          </cell>
        </row>
        <row r="806">
          <cell r="AA806">
            <v>0</v>
          </cell>
          <cell r="AB806">
            <v>0</v>
          </cell>
        </row>
        <row r="806">
          <cell r="AD806">
            <v>0</v>
          </cell>
          <cell r="AE806">
            <v>0</v>
          </cell>
        </row>
        <row r="807">
          <cell r="A807" t="str">
            <v>zxzj20191114000172</v>
          </cell>
          <cell r="B807" t="str">
            <v>深圳市飞荣达科技股份有限公司</v>
          </cell>
          <cell r="C807" t="str">
            <v>平面型电磁屏蔽材料通用技术要求</v>
          </cell>
          <cell r="D807" t="str">
            <v>GB/T 34938-2017</v>
          </cell>
          <cell r="E807" t="str">
            <v>否</v>
          </cell>
          <cell r="F807">
            <v>0</v>
          </cell>
          <cell r="G807">
            <v>7</v>
          </cell>
          <cell r="H807" t="str">
            <v>无</v>
          </cell>
          <cell r="I807">
            <v>1</v>
          </cell>
          <cell r="J807">
            <v>100</v>
          </cell>
          <cell r="K807" t="str">
            <v>深圳市飞荣达科技股份有限公司</v>
          </cell>
          <cell r="L807">
            <v>0</v>
          </cell>
          <cell r="M807">
            <v>0</v>
          </cell>
        </row>
        <row r="807">
          <cell r="O807">
            <v>0</v>
          </cell>
          <cell r="P807">
            <v>0</v>
          </cell>
        </row>
        <row r="807">
          <cell r="R807">
            <v>0</v>
          </cell>
          <cell r="S807">
            <v>0</v>
          </cell>
        </row>
        <row r="807">
          <cell r="U807">
            <v>0</v>
          </cell>
          <cell r="V807">
            <v>0</v>
          </cell>
        </row>
        <row r="807">
          <cell r="X807">
            <v>0</v>
          </cell>
          <cell r="Y807">
            <v>0</v>
          </cell>
        </row>
        <row r="807">
          <cell r="AA807">
            <v>0</v>
          </cell>
          <cell r="AB807">
            <v>0</v>
          </cell>
        </row>
        <row r="807">
          <cell r="AD807">
            <v>0</v>
          </cell>
          <cell r="AE807">
            <v>0</v>
          </cell>
        </row>
        <row r="808">
          <cell r="A808" t="str">
            <v>zxzj20191114000214</v>
          </cell>
          <cell r="B808" t="str">
            <v>飞亚达（集团）股份有限公司</v>
          </cell>
          <cell r="C808" t="str">
            <v>金属及其他无机覆盖层  电气、电子和工程用金和金合金电镀层  技术规范和试验方法</v>
          </cell>
          <cell r="D808" t="str">
            <v>GB/T 34625-2017</v>
          </cell>
          <cell r="E808" t="str">
            <v>否</v>
          </cell>
          <cell r="F808">
            <v>0</v>
          </cell>
          <cell r="G808">
            <v>2</v>
          </cell>
          <cell r="H808" t="str">
            <v>有</v>
          </cell>
          <cell r="I808">
            <v>2</v>
          </cell>
          <cell r="J808">
            <v>100</v>
          </cell>
          <cell r="K808" t="str">
            <v>飞亚达（集团）股份有限公司</v>
          </cell>
          <cell r="L808">
            <v>5</v>
          </cell>
          <cell r="M808">
            <v>0</v>
          </cell>
          <cell r="N808" t="str">
            <v>深圳市振鹏与品牌促进中心</v>
          </cell>
          <cell r="O808">
            <v>0</v>
          </cell>
          <cell r="P808">
            <v>0</v>
          </cell>
        </row>
        <row r="808">
          <cell r="R808">
            <v>0</v>
          </cell>
          <cell r="S808">
            <v>0</v>
          </cell>
        </row>
        <row r="808">
          <cell r="U808">
            <v>0</v>
          </cell>
          <cell r="V808">
            <v>0</v>
          </cell>
        </row>
        <row r="808">
          <cell r="X808">
            <v>0</v>
          </cell>
          <cell r="Y808">
            <v>0</v>
          </cell>
        </row>
        <row r="808">
          <cell r="AA808">
            <v>0</v>
          </cell>
          <cell r="AB808">
            <v>0</v>
          </cell>
        </row>
        <row r="808">
          <cell r="AD808">
            <v>0</v>
          </cell>
          <cell r="AE808">
            <v>0</v>
          </cell>
        </row>
        <row r="809">
          <cell r="A809" t="str">
            <v>zxzj20191114000124</v>
          </cell>
          <cell r="B809" t="str">
            <v>深圳百泰投资控股集团有限公司</v>
          </cell>
          <cell r="C809" t="str">
            <v>贵金属摆件制造工艺规范</v>
          </cell>
          <cell r="D809" t="str">
            <v>QB/T 5232-2018</v>
          </cell>
          <cell r="E809" t="str">
            <v>否</v>
          </cell>
          <cell r="F809">
            <v>0</v>
          </cell>
          <cell r="G809">
            <v>3</v>
          </cell>
          <cell r="H809" t="str">
            <v>有</v>
          </cell>
          <cell r="I809">
            <v>1</v>
          </cell>
          <cell r="J809">
            <v>0</v>
          </cell>
          <cell r="K809" t="str">
            <v>深圳市标准技术研究院</v>
          </cell>
          <cell r="L809">
            <v>2</v>
          </cell>
          <cell r="M809">
            <v>0</v>
          </cell>
          <cell r="N809" t="str">
            <v>贵金属及珠宝玉石饰品企业标准联盟</v>
          </cell>
          <cell r="O809">
            <v>3</v>
          </cell>
          <cell r="P809">
            <v>100</v>
          </cell>
          <cell r="Q809" t="str">
            <v>深圳市百泰投资控股集团有限公司</v>
          </cell>
          <cell r="R809">
            <v>4</v>
          </cell>
          <cell r="S809">
            <v>0</v>
          </cell>
          <cell r="T809" t="str">
            <v>深圳市科创标准服务中心</v>
          </cell>
          <cell r="U809">
            <v>5</v>
          </cell>
          <cell r="V809">
            <v>0</v>
          </cell>
          <cell r="W809" t="str">
            <v>深圳市科谨咨询有限公司</v>
          </cell>
          <cell r="X809">
            <v>6</v>
          </cell>
          <cell r="Y809">
            <v>0</v>
          </cell>
          <cell r="Z809" t="str">
            <v>深圳市佑福珠宝首饰有限公司</v>
          </cell>
          <cell r="AA809">
            <v>0</v>
          </cell>
          <cell r="AB809">
            <v>0</v>
          </cell>
        </row>
        <row r="809">
          <cell r="AD809">
            <v>0</v>
          </cell>
          <cell r="AE809">
            <v>0</v>
          </cell>
        </row>
        <row r="810">
          <cell r="A810" t="str">
            <v>zxzj20191115000338</v>
          </cell>
          <cell r="B810" t="str">
            <v>深圳市高分子行业协会</v>
          </cell>
          <cell r="C810" t="str">
            <v>动力锂离子电池用 陶瓷涂覆隔膜 第2部分：水分含量</v>
          </cell>
          <cell r="D810" t="str">
            <v>T/SGX 002-2018</v>
          </cell>
          <cell r="E810" t="str">
            <v>是</v>
          </cell>
          <cell r="F810">
            <v>2</v>
          </cell>
          <cell r="G810">
            <v>1</v>
          </cell>
          <cell r="H810" t="str">
            <v>有</v>
          </cell>
          <cell r="I810">
            <v>1</v>
          </cell>
          <cell r="J810">
            <v>100</v>
          </cell>
          <cell r="K810" t="str">
            <v>深圳市高分子行业协会</v>
          </cell>
          <cell r="L810">
            <v>0</v>
          </cell>
          <cell r="M810">
            <v>0</v>
          </cell>
        </row>
        <row r="810">
          <cell r="O810">
            <v>0</v>
          </cell>
          <cell r="P810">
            <v>0</v>
          </cell>
        </row>
        <row r="810">
          <cell r="R810">
            <v>0</v>
          </cell>
          <cell r="S810">
            <v>0</v>
          </cell>
        </row>
        <row r="810">
          <cell r="U810">
            <v>0</v>
          </cell>
          <cell r="V810">
            <v>0</v>
          </cell>
        </row>
        <row r="810">
          <cell r="X810">
            <v>0</v>
          </cell>
          <cell r="Y810">
            <v>0</v>
          </cell>
        </row>
        <row r="810">
          <cell r="AA810">
            <v>0</v>
          </cell>
          <cell r="AB810">
            <v>0</v>
          </cell>
        </row>
        <row r="810">
          <cell r="AD810">
            <v>0</v>
          </cell>
          <cell r="AE810">
            <v>0</v>
          </cell>
        </row>
        <row r="811">
          <cell r="A811" t="str">
            <v>zxzj20191114000029</v>
          </cell>
          <cell r="B811" t="str">
            <v>华测检测认证集团股份有限公司</v>
          </cell>
          <cell r="C811" t="str">
            <v>机械安全 与防护装置相关的联锁装置 设计和选择原则</v>
          </cell>
          <cell r="D811" t="str">
            <v>GB/T 18831-2017</v>
          </cell>
          <cell r="E811" t="str">
            <v>否</v>
          </cell>
          <cell r="F811">
            <v>0</v>
          </cell>
          <cell r="G811">
            <v>3</v>
          </cell>
          <cell r="H811" t="str">
            <v>无</v>
          </cell>
          <cell r="I811">
            <v>3</v>
          </cell>
          <cell r="J811">
            <v>100</v>
          </cell>
          <cell r="K811" t="str">
            <v>华测检测认证集团股份有限公司</v>
          </cell>
          <cell r="L811">
            <v>0</v>
          </cell>
          <cell r="M811">
            <v>0</v>
          </cell>
        </row>
        <row r="811">
          <cell r="O811">
            <v>0</v>
          </cell>
          <cell r="P811">
            <v>0</v>
          </cell>
        </row>
        <row r="811">
          <cell r="R811">
            <v>0</v>
          </cell>
          <cell r="S811">
            <v>0</v>
          </cell>
        </row>
        <row r="811">
          <cell r="U811">
            <v>0</v>
          </cell>
          <cell r="V811">
            <v>0</v>
          </cell>
        </row>
        <row r="811">
          <cell r="X811">
            <v>0</v>
          </cell>
          <cell r="Y811">
            <v>0</v>
          </cell>
        </row>
        <row r="811">
          <cell r="AA811">
            <v>0</v>
          </cell>
          <cell r="AB811">
            <v>0</v>
          </cell>
        </row>
        <row r="811">
          <cell r="AD811">
            <v>0</v>
          </cell>
          <cell r="AE811">
            <v>0</v>
          </cell>
        </row>
        <row r="812">
          <cell r="A812" t="str">
            <v>zxzj20191114000035</v>
          </cell>
          <cell r="B812" t="str">
            <v>深圳赛西信息技术有限公司</v>
          </cell>
          <cell r="C812" t="str">
            <v>信息技术 开放系统互连 简化目录协议及服务</v>
          </cell>
          <cell r="D812" t="str">
            <v>GB/T 36444-2018</v>
          </cell>
          <cell r="E812" t="str">
            <v>否</v>
          </cell>
          <cell r="F812">
            <v>0</v>
          </cell>
          <cell r="G812">
            <v>3</v>
          </cell>
          <cell r="H812" t="str">
            <v>无</v>
          </cell>
          <cell r="I812">
            <v>3</v>
          </cell>
          <cell r="J812">
            <v>100</v>
          </cell>
          <cell r="K812" t="str">
            <v>深圳赛西信息技术有限公司</v>
          </cell>
          <cell r="L812">
            <v>0</v>
          </cell>
          <cell r="M812">
            <v>0</v>
          </cell>
        </row>
        <row r="812">
          <cell r="O812">
            <v>0</v>
          </cell>
          <cell r="P812">
            <v>0</v>
          </cell>
        </row>
        <row r="812">
          <cell r="R812">
            <v>0</v>
          </cell>
          <cell r="S812">
            <v>0</v>
          </cell>
        </row>
        <row r="812">
          <cell r="U812">
            <v>0</v>
          </cell>
          <cell r="V812">
            <v>0</v>
          </cell>
        </row>
        <row r="812">
          <cell r="X812">
            <v>0</v>
          </cell>
          <cell r="Y812">
            <v>0</v>
          </cell>
        </row>
        <row r="812">
          <cell r="AA812">
            <v>0</v>
          </cell>
          <cell r="AB812">
            <v>0</v>
          </cell>
        </row>
        <row r="812">
          <cell r="AD812">
            <v>0</v>
          </cell>
          <cell r="AE812">
            <v>0</v>
          </cell>
        </row>
        <row r="813">
          <cell r="A813" t="str">
            <v>zxzj20191116000119</v>
          </cell>
          <cell r="B813" t="str">
            <v>深圳市注成科技股份有限公司</v>
          </cell>
          <cell r="C813" t="str">
            <v>硬质合金防滑钉</v>
          </cell>
          <cell r="D813" t="str">
            <v>YS/T 1248-2018</v>
          </cell>
          <cell r="E813" t="str">
            <v>否</v>
          </cell>
          <cell r="F813">
            <v>0</v>
          </cell>
          <cell r="G813">
            <v>3</v>
          </cell>
          <cell r="H813" t="str">
            <v>无</v>
          </cell>
          <cell r="I813">
            <v>3</v>
          </cell>
          <cell r="J813">
            <v>100</v>
          </cell>
          <cell r="K813" t="str">
            <v>深圳市注成科技股份有限公司</v>
          </cell>
          <cell r="L813">
            <v>0</v>
          </cell>
          <cell r="M813">
            <v>0</v>
          </cell>
        </row>
        <row r="813">
          <cell r="O813">
            <v>0</v>
          </cell>
          <cell r="P813">
            <v>0</v>
          </cell>
        </row>
        <row r="813">
          <cell r="R813">
            <v>0</v>
          </cell>
          <cell r="S813">
            <v>0</v>
          </cell>
        </row>
        <row r="813">
          <cell r="U813">
            <v>0</v>
          </cell>
          <cell r="V813">
            <v>0</v>
          </cell>
        </row>
        <row r="813">
          <cell r="X813">
            <v>0</v>
          </cell>
          <cell r="Y813">
            <v>0</v>
          </cell>
        </row>
        <row r="813">
          <cell r="AA813">
            <v>0</v>
          </cell>
          <cell r="AB813">
            <v>0</v>
          </cell>
        </row>
        <row r="813">
          <cell r="AD813">
            <v>0</v>
          </cell>
          <cell r="AE813">
            <v>0</v>
          </cell>
        </row>
        <row r="814">
          <cell r="A814" t="str">
            <v>zxzj20191108000039</v>
          </cell>
          <cell r="B814" t="str">
            <v>深圳市杉叶实业有限公司</v>
          </cell>
          <cell r="C814" t="str">
            <v>开式潜水钟</v>
          </cell>
          <cell r="D814" t="str">
            <v>JT/T 1237—2019</v>
          </cell>
          <cell r="E814" t="str">
            <v>否</v>
          </cell>
          <cell r="F814">
            <v>0</v>
          </cell>
          <cell r="G814">
            <v>2</v>
          </cell>
          <cell r="H814" t="str">
            <v>无</v>
          </cell>
          <cell r="I814">
            <v>2</v>
          </cell>
          <cell r="J814">
            <v>100</v>
          </cell>
          <cell r="K814" t="str">
            <v>深圳市杉叶实业有限公司</v>
          </cell>
          <cell r="L814">
            <v>0</v>
          </cell>
          <cell r="M814">
            <v>0</v>
          </cell>
        </row>
        <row r="814">
          <cell r="O814">
            <v>0</v>
          </cell>
          <cell r="P814">
            <v>0</v>
          </cell>
        </row>
        <row r="814">
          <cell r="R814">
            <v>0</v>
          </cell>
          <cell r="S814">
            <v>0</v>
          </cell>
        </row>
        <row r="814">
          <cell r="U814">
            <v>0</v>
          </cell>
          <cell r="V814">
            <v>0</v>
          </cell>
        </row>
        <row r="814">
          <cell r="X814">
            <v>0</v>
          </cell>
          <cell r="Y814">
            <v>0</v>
          </cell>
        </row>
        <row r="814">
          <cell r="AA814">
            <v>0</v>
          </cell>
          <cell r="AB814">
            <v>0</v>
          </cell>
        </row>
        <row r="814">
          <cell r="AD814">
            <v>0</v>
          </cell>
          <cell r="AE814">
            <v>0</v>
          </cell>
        </row>
        <row r="815">
          <cell r="A815" t="str">
            <v>zxzj20191113000058</v>
          </cell>
          <cell r="B815" t="str">
            <v>大族激光科技产业集团股份有限公司</v>
          </cell>
          <cell r="C815" t="str">
            <v>激光产品的安全 第3部分：激光显示和表演指南</v>
          </cell>
          <cell r="D815" t="str">
            <v>GB/T 7247.3-2016</v>
          </cell>
          <cell r="E815" t="str">
            <v>是</v>
          </cell>
          <cell r="F815">
            <v>6</v>
          </cell>
          <cell r="G815">
            <v>7</v>
          </cell>
          <cell r="H815" t="str">
            <v>无</v>
          </cell>
          <cell r="I815">
            <v>7</v>
          </cell>
          <cell r="J815">
            <v>100</v>
          </cell>
          <cell r="K815" t="str">
            <v>大族激光科技产业集团股份有限公司</v>
          </cell>
          <cell r="L815">
            <v>0</v>
          </cell>
          <cell r="M815">
            <v>0</v>
          </cell>
        </row>
        <row r="815">
          <cell r="O815">
            <v>0</v>
          </cell>
          <cell r="P815">
            <v>0</v>
          </cell>
        </row>
        <row r="815">
          <cell r="R815">
            <v>0</v>
          </cell>
          <cell r="S815">
            <v>0</v>
          </cell>
        </row>
        <row r="815">
          <cell r="U815">
            <v>0</v>
          </cell>
          <cell r="V815">
            <v>0</v>
          </cell>
        </row>
        <row r="815">
          <cell r="X815">
            <v>0</v>
          </cell>
          <cell r="Y815">
            <v>0</v>
          </cell>
        </row>
        <row r="815">
          <cell r="AA815">
            <v>0</v>
          </cell>
          <cell r="AB815">
            <v>0</v>
          </cell>
        </row>
        <row r="815">
          <cell r="AD815">
            <v>0</v>
          </cell>
          <cell r="AE815">
            <v>0</v>
          </cell>
        </row>
        <row r="816">
          <cell r="A816" t="str">
            <v>zxzj20191115000241</v>
          </cell>
          <cell r="B816" t="str">
            <v>深圳市永兴元科技股份有限公司</v>
          </cell>
          <cell r="C816" t="str">
            <v>汽车维修电子健康档案系统  第1部分：总体技术要求/第2部分：数据采集技术要求/第3部分：数据元/第4部分：数据交换与共享</v>
          </cell>
          <cell r="D816" t="str">
            <v>JT/T 1132.1~4-2017</v>
          </cell>
          <cell r="E816" t="str">
            <v>是</v>
          </cell>
          <cell r="F816">
            <v>4</v>
          </cell>
          <cell r="G816">
            <v>6</v>
          </cell>
          <cell r="H816" t="str">
            <v>无</v>
          </cell>
          <cell r="I816">
            <v>6</v>
          </cell>
          <cell r="J816">
            <v>100</v>
          </cell>
          <cell r="K816" t="str">
            <v>深圳市永兴元科技股份有限公司</v>
          </cell>
          <cell r="L816">
            <v>0</v>
          </cell>
          <cell r="M816">
            <v>0</v>
          </cell>
        </row>
        <row r="816">
          <cell r="O816">
            <v>0</v>
          </cell>
          <cell r="P816">
            <v>0</v>
          </cell>
        </row>
        <row r="816">
          <cell r="R816">
            <v>0</v>
          </cell>
          <cell r="S816">
            <v>0</v>
          </cell>
        </row>
        <row r="816">
          <cell r="U816">
            <v>0</v>
          </cell>
          <cell r="V816">
            <v>0</v>
          </cell>
        </row>
        <row r="816">
          <cell r="X816">
            <v>0</v>
          </cell>
          <cell r="Y816">
            <v>0</v>
          </cell>
        </row>
        <row r="816">
          <cell r="AA816">
            <v>0</v>
          </cell>
          <cell r="AB816">
            <v>0</v>
          </cell>
        </row>
        <row r="816">
          <cell r="AD816">
            <v>0</v>
          </cell>
          <cell r="AE816">
            <v>0</v>
          </cell>
        </row>
        <row r="817">
          <cell r="A817" t="str">
            <v>zxzj20191114000193</v>
          </cell>
          <cell r="B817" t="str">
            <v>深圳市罗湖区人民医院</v>
          </cell>
          <cell r="C817" t="str">
            <v>医养融合服务规范</v>
          </cell>
          <cell r="D817" t="str">
            <v>SZDB/Z 231-2017</v>
          </cell>
          <cell r="E817" t="str">
            <v>否</v>
          </cell>
          <cell r="F817">
            <v>0</v>
          </cell>
          <cell r="G817">
            <v>1</v>
          </cell>
          <cell r="H817" t="str">
            <v>有</v>
          </cell>
          <cell r="I817">
            <v>1</v>
          </cell>
          <cell r="J817">
            <v>75</v>
          </cell>
          <cell r="K817" t="str">
            <v>深圳市罗湖区人民医院</v>
          </cell>
          <cell r="L817">
            <v>2</v>
          </cell>
          <cell r="M817">
            <v>0</v>
          </cell>
          <cell r="N817" t="str">
            <v>深圳市标准技术研究院</v>
          </cell>
          <cell r="O817">
            <v>3</v>
          </cell>
          <cell r="P817">
            <v>25</v>
          </cell>
          <cell r="Q817" t="str">
            <v>深圳市罗湖区社会福利中心</v>
          </cell>
          <cell r="R817">
            <v>4</v>
          </cell>
          <cell r="S817">
            <v>0</v>
          </cell>
          <cell r="T817" t="str">
            <v>0</v>
          </cell>
          <cell r="U817">
            <v>0</v>
          </cell>
          <cell r="V817">
            <v>0</v>
          </cell>
        </row>
        <row r="817">
          <cell r="X817">
            <v>0</v>
          </cell>
          <cell r="Y817">
            <v>0</v>
          </cell>
        </row>
        <row r="817">
          <cell r="AA817">
            <v>0</v>
          </cell>
          <cell r="AB817">
            <v>0</v>
          </cell>
        </row>
        <row r="817">
          <cell r="AD817">
            <v>0</v>
          </cell>
          <cell r="AE817">
            <v>0</v>
          </cell>
        </row>
        <row r="818">
          <cell r="A818" t="str">
            <v>zxzj20191112000085</v>
          </cell>
          <cell r="B818" t="str">
            <v>深圳斯坦达咨询有限公司</v>
          </cell>
          <cell r="C818" t="str">
            <v>社区商业设施设置与功能要求</v>
          </cell>
          <cell r="D818" t="str">
            <v>GB/T 37915-2019</v>
          </cell>
          <cell r="E818" t="str">
            <v>否</v>
          </cell>
          <cell r="F818">
            <v>0</v>
          </cell>
          <cell r="G818">
            <v>7</v>
          </cell>
          <cell r="H818" t="str">
            <v>无</v>
          </cell>
          <cell r="I818">
            <v>7</v>
          </cell>
          <cell r="J818">
            <v>100</v>
          </cell>
          <cell r="K818" t="str">
            <v>深圳斯坦达咨询有限公司</v>
          </cell>
          <cell r="L818">
            <v>0</v>
          </cell>
          <cell r="M818">
            <v>0</v>
          </cell>
        </row>
        <row r="818">
          <cell r="O818">
            <v>0</v>
          </cell>
          <cell r="P818">
            <v>0</v>
          </cell>
        </row>
        <row r="818">
          <cell r="R818">
            <v>0</v>
          </cell>
          <cell r="S818">
            <v>0</v>
          </cell>
        </row>
        <row r="818">
          <cell r="U818">
            <v>0</v>
          </cell>
          <cell r="V818">
            <v>0</v>
          </cell>
        </row>
        <row r="818">
          <cell r="X818">
            <v>0</v>
          </cell>
          <cell r="Y818">
            <v>0</v>
          </cell>
        </row>
        <row r="818">
          <cell r="AA818">
            <v>0</v>
          </cell>
          <cell r="AB818">
            <v>0</v>
          </cell>
        </row>
        <row r="818">
          <cell r="AD818">
            <v>0</v>
          </cell>
          <cell r="AE818">
            <v>0</v>
          </cell>
        </row>
        <row r="819">
          <cell r="A819" t="str">
            <v>zxzj20191115000192</v>
          </cell>
          <cell r="B819" t="str">
            <v>中广核工程有限公司</v>
          </cell>
          <cell r="C819" t="str">
            <v>氢冷发电机供氢系统防爆安全验收导则</v>
          </cell>
          <cell r="D819" t="str">
            <v>NB/T 25073-2017</v>
          </cell>
          <cell r="E819" t="str">
            <v>否</v>
          </cell>
          <cell r="F819">
            <v>0</v>
          </cell>
          <cell r="G819">
            <v>1</v>
          </cell>
          <cell r="H819" t="str">
            <v>无</v>
          </cell>
          <cell r="I819">
            <v>1</v>
          </cell>
          <cell r="J819">
            <v>100</v>
          </cell>
          <cell r="K819" t="str">
            <v>中广核工程有限公司</v>
          </cell>
          <cell r="L819">
            <v>0</v>
          </cell>
          <cell r="M819">
            <v>0</v>
          </cell>
        </row>
        <row r="819">
          <cell r="O819">
            <v>0</v>
          </cell>
          <cell r="P819">
            <v>0</v>
          </cell>
        </row>
        <row r="819">
          <cell r="R819">
            <v>0</v>
          </cell>
          <cell r="S819">
            <v>0</v>
          </cell>
        </row>
        <row r="819">
          <cell r="U819">
            <v>0</v>
          </cell>
          <cell r="V819">
            <v>0</v>
          </cell>
        </row>
        <row r="819">
          <cell r="X819">
            <v>0</v>
          </cell>
          <cell r="Y819">
            <v>0</v>
          </cell>
        </row>
        <row r="819">
          <cell r="AA819">
            <v>0</v>
          </cell>
          <cell r="AB819">
            <v>0</v>
          </cell>
        </row>
        <row r="819">
          <cell r="AD819">
            <v>0</v>
          </cell>
          <cell r="AE819">
            <v>0</v>
          </cell>
        </row>
        <row r="820">
          <cell r="A820" t="str">
            <v>zxzj20191113000025</v>
          </cell>
          <cell r="B820" t="str">
            <v>大族激光科技产业集团股份有限公司</v>
          </cell>
          <cell r="C820" t="str">
            <v>天文望远镜技术要求</v>
          </cell>
          <cell r="D820" t="str">
            <v>GB/T 35124-2017</v>
          </cell>
          <cell r="E820" t="str">
            <v>否</v>
          </cell>
          <cell r="F820">
            <v>0</v>
          </cell>
          <cell r="G820">
            <v>5</v>
          </cell>
          <cell r="H820" t="str">
            <v>无</v>
          </cell>
          <cell r="I820">
            <v>5</v>
          </cell>
          <cell r="J820">
            <v>100</v>
          </cell>
          <cell r="K820" t="str">
            <v>大族激光科技产业集团股份有限公司</v>
          </cell>
          <cell r="L820">
            <v>0</v>
          </cell>
          <cell r="M820">
            <v>0</v>
          </cell>
        </row>
        <row r="820">
          <cell r="O820">
            <v>0</v>
          </cell>
          <cell r="P820">
            <v>0</v>
          </cell>
        </row>
        <row r="820">
          <cell r="R820">
            <v>0</v>
          </cell>
          <cell r="S820">
            <v>0</v>
          </cell>
        </row>
        <row r="820">
          <cell r="U820">
            <v>0</v>
          </cell>
          <cell r="V820">
            <v>0</v>
          </cell>
        </row>
        <row r="820">
          <cell r="X820">
            <v>0</v>
          </cell>
          <cell r="Y820">
            <v>0</v>
          </cell>
        </row>
        <row r="820">
          <cell r="AA820">
            <v>0</v>
          </cell>
          <cell r="AB820">
            <v>0</v>
          </cell>
        </row>
        <row r="820">
          <cell r="AD820">
            <v>0</v>
          </cell>
          <cell r="AE820">
            <v>0</v>
          </cell>
        </row>
        <row r="821">
          <cell r="A821" t="str">
            <v>zxzj20191113000068</v>
          </cell>
          <cell r="B821" t="str">
            <v>深圳市中安测标准技术有限公司</v>
          </cell>
          <cell r="C821" t="str">
            <v>停车库（场）车位引导及定位系统技术要求</v>
          </cell>
          <cell r="D821" t="str">
            <v>SZDB/Z 282-2017</v>
          </cell>
          <cell r="E821" t="str">
            <v>否</v>
          </cell>
          <cell r="F821">
            <v>0</v>
          </cell>
          <cell r="G821">
            <v>2</v>
          </cell>
          <cell r="H821" t="str">
            <v>有</v>
          </cell>
          <cell r="I821">
            <v>1</v>
          </cell>
          <cell r="J821">
            <v>0</v>
          </cell>
          <cell r="K821" t="str">
            <v>深圳市车安科技发展有限公司</v>
          </cell>
          <cell r="L821">
            <v>2</v>
          </cell>
          <cell r="M821">
            <v>100</v>
          </cell>
          <cell r="N821" t="str">
            <v>深圳市中安测标准技术有限公司</v>
          </cell>
          <cell r="O821">
            <v>3</v>
          </cell>
          <cell r="P821">
            <v>0</v>
          </cell>
          <cell r="Q821" t="str">
            <v>深圳市捷顺科技实业股份有限公司</v>
          </cell>
          <cell r="R821">
            <v>4</v>
          </cell>
          <cell r="S821">
            <v>0</v>
          </cell>
          <cell r="T821" t="str">
            <v>红门智能科技股份有限公司</v>
          </cell>
          <cell r="U821">
            <v>5</v>
          </cell>
          <cell r="V821">
            <v>0</v>
          </cell>
          <cell r="W821" t="str">
            <v>深圳市博思高科技有限公司</v>
          </cell>
          <cell r="X821">
            <v>6</v>
          </cell>
          <cell r="Y821">
            <v>0</v>
          </cell>
          <cell r="Z821" t="str">
            <v>深圳市德立达科技有限公司</v>
          </cell>
          <cell r="AA821">
            <v>7</v>
          </cell>
          <cell r="AB821">
            <v>0</v>
          </cell>
          <cell r="AC821" t="str">
            <v>深圳市富士智能系统有限公司</v>
          </cell>
          <cell r="AD821">
            <v>0</v>
          </cell>
          <cell r="AE821">
            <v>0</v>
          </cell>
        </row>
        <row r="822">
          <cell r="A822" t="str">
            <v>zxzj20191113000090</v>
          </cell>
          <cell r="B822" t="str">
            <v>深圳奥联信息安全技术有限公司</v>
          </cell>
          <cell r="C822" t="str">
            <v>SM9标识密码算法 第3部分：密钥交换协议</v>
          </cell>
          <cell r="D822" t="str">
            <v>GM/T 0044.3-2016</v>
          </cell>
          <cell r="E822" t="str">
            <v>是</v>
          </cell>
          <cell r="F822">
            <v>5</v>
          </cell>
          <cell r="G822">
            <v>2</v>
          </cell>
          <cell r="H822" t="str">
            <v>无</v>
          </cell>
          <cell r="I822">
            <v>2</v>
          </cell>
          <cell r="J822">
            <v>100</v>
          </cell>
          <cell r="K822" t="str">
            <v>深圳奥联信息安全技术有限公司</v>
          </cell>
          <cell r="L822">
            <v>0</v>
          </cell>
          <cell r="M822">
            <v>0</v>
          </cell>
        </row>
        <row r="822">
          <cell r="O822">
            <v>0</v>
          </cell>
          <cell r="P822">
            <v>0</v>
          </cell>
        </row>
        <row r="822">
          <cell r="R822">
            <v>0</v>
          </cell>
          <cell r="S822">
            <v>0</v>
          </cell>
        </row>
        <row r="822">
          <cell r="U822">
            <v>0</v>
          </cell>
          <cell r="V822">
            <v>0</v>
          </cell>
        </row>
        <row r="822">
          <cell r="X822">
            <v>0</v>
          </cell>
          <cell r="Y822">
            <v>0</v>
          </cell>
        </row>
        <row r="822">
          <cell r="AA822">
            <v>0</v>
          </cell>
          <cell r="AB822">
            <v>0</v>
          </cell>
        </row>
        <row r="822">
          <cell r="AD822">
            <v>0</v>
          </cell>
          <cell r="AE822">
            <v>0</v>
          </cell>
        </row>
        <row r="823">
          <cell r="A823" t="str">
            <v>zxzj20191115000248</v>
          </cell>
          <cell r="B823" t="str">
            <v>顺丰速运有限公司</v>
          </cell>
          <cell r="C823" t="str">
            <v>冷链快递服务</v>
          </cell>
          <cell r="D823" t="str">
            <v>YZ/T 0162-2017</v>
          </cell>
          <cell r="E823" t="str">
            <v>否</v>
          </cell>
          <cell r="F823">
            <v>0</v>
          </cell>
          <cell r="G823">
            <v>4</v>
          </cell>
          <cell r="H823" t="str">
            <v>无</v>
          </cell>
          <cell r="I823">
            <v>4</v>
          </cell>
          <cell r="J823">
            <v>100</v>
          </cell>
          <cell r="K823" t="str">
            <v>顺丰速运有限公司</v>
          </cell>
          <cell r="L823">
            <v>0</v>
          </cell>
          <cell r="M823">
            <v>0</v>
          </cell>
        </row>
        <row r="823">
          <cell r="O823">
            <v>0</v>
          </cell>
          <cell r="P823">
            <v>0</v>
          </cell>
        </row>
        <row r="823">
          <cell r="R823">
            <v>0</v>
          </cell>
          <cell r="S823">
            <v>0</v>
          </cell>
        </row>
        <row r="823">
          <cell r="U823">
            <v>0</v>
          </cell>
          <cell r="V823">
            <v>0</v>
          </cell>
        </row>
        <row r="823">
          <cell r="X823">
            <v>0</v>
          </cell>
          <cell r="Y823">
            <v>0</v>
          </cell>
        </row>
        <row r="823">
          <cell r="AA823">
            <v>0</v>
          </cell>
          <cell r="AB823">
            <v>0</v>
          </cell>
        </row>
        <row r="823">
          <cell r="AD823">
            <v>0</v>
          </cell>
          <cell r="AE823">
            <v>0</v>
          </cell>
        </row>
        <row r="824">
          <cell r="A824" t="str">
            <v>zxzj20191115000099</v>
          </cell>
          <cell r="B824" t="str">
            <v>深圳市标准技术研究院</v>
          </cell>
          <cell r="C824" t="str">
            <v>物联网标识体系 Ecode在二维码中的存储</v>
          </cell>
          <cell r="D824" t="str">
            <v>GB/T 35420-2017</v>
          </cell>
          <cell r="E824" t="str">
            <v>否</v>
          </cell>
          <cell r="F824">
            <v>0</v>
          </cell>
          <cell r="G824">
            <v>6</v>
          </cell>
          <cell r="H824" t="str">
            <v>有</v>
          </cell>
          <cell r="I824">
            <v>6</v>
          </cell>
          <cell r="J824">
            <v>60</v>
          </cell>
          <cell r="K824" t="str">
            <v>深圳市标准技术研究院</v>
          </cell>
          <cell r="L824">
            <v>7</v>
          </cell>
          <cell r="M824">
            <v>40</v>
          </cell>
          <cell r="N824" t="str">
            <v>大族激光科技产业集团股份有限公司</v>
          </cell>
          <cell r="O824">
            <v>0</v>
          </cell>
          <cell r="P824">
            <v>0</v>
          </cell>
        </row>
        <row r="824">
          <cell r="R824">
            <v>0</v>
          </cell>
          <cell r="S824">
            <v>0</v>
          </cell>
        </row>
        <row r="824">
          <cell r="U824">
            <v>0</v>
          </cell>
          <cell r="V824">
            <v>0</v>
          </cell>
        </row>
        <row r="824">
          <cell r="X824">
            <v>0</v>
          </cell>
          <cell r="Y824">
            <v>0</v>
          </cell>
        </row>
        <row r="824">
          <cell r="AA824">
            <v>0</v>
          </cell>
          <cell r="AB824">
            <v>0</v>
          </cell>
        </row>
        <row r="824">
          <cell r="AD824">
            <v>0</v>
          </cell>
          <cell r="AE824">
            <v>0</v>
          </cell>
        </row>
        <row r="825">
          <cell r="A825" t="str">
            <v>zxzj20191114000222</v>
          </cell>
          <cell r="B825" t="str">
            <v>深圳市检验检疫科学研究院</v>
          </cell>
          <cell r="C825" t="str">
            <v>皮革 化学试验 乙二醇醚类有机溶剂残留量的测定</v>
          </cell>
          <cell r="D825" t="str">
            <v>SN/T 4692-2016</v>
          </cell>
          <cell r="E825" t="str">
            <v>否</v>
          </cell>
          <cell r="F825">
            <v>0</v>
          </cell>
          <cell r="G825">
            <v>1</v>
          </cell>
          <cell r="H825" t="str">
            <v>有</v>
          </cell>
          <cell r="I825">
            <v>1</v>
          </cell>
          <cell r="J825">
            <v>100</v>
          </cell>
          <cell r="K825" t="str">
            <v>深圳市检验检疫科学研究院</v>
          </cell>
          <cell r="L825">
            <v>3</v>
          </cell>
          <cell r="M825">
            <v>0</v>
          </cell>
          <cell r="N825" t="str">
            <v>深圳职业技术学院</v>
          </cell>
          <cell r="O825">
            <v>0</v>
          </cell>
          <cell r="P825">
            <v>0</v>
          </cell>
        </row>
        <row r="825">
          <cell r="R825">
            <v>0</v>
          </cell>
          <cell r="S825">
            <v>0</v>
          </cell>
        </row>
        <row r="825">
          <cell r="U825">
            <v>0</v>
          </cell>
          <cell r="V825">
            <v>0</v>
          </cell>
        </row>
        <row r="825">
          <cell r="X825">
            <v>0</v>
          </cell>
          <cell r="Y825">
            <v>0</v>
          </cell>
        </row>
        <row r="825">
          <cell r="AA825">
            <v>0</v>
          </cell>
          <cell r="AB825">
            <v>0</v>
          </cell>
        </row>
        <row r="825">
          <cell r="AD825">
            <v>0</v>
          </cell>
          <cell r="AE825">
            <v>0</v>
          </cell>
        </row>
        <row r="826">
          <cell r="A826" t="str">
            <v>zxzj20191115000246</v>
          </cell>
          <cell r="B826" t="str">
            <v>深圳市检验检疫科学研究院</v>
          </cell>
          <cell r="C826" t="str">
            <v>竹制品检疫处理技术规程</v>
          </cell>
          <cell r="D826" t="str">
            <v>GB/T 36773-2018</v>
          </cell>
          <cell r="E826" t="str">
            <v>否</v>
          </cell>
          <cell r="F826">
            <v>0</v>
          </cell>
          <cell r="G826">
            <v>2</v>
          </cell>
          <cell r="H826" t="str">
            <v>无</v>
          </cell>
          <cell r="I826">
            <v>2</v>
          </cell>
          <cell r="J826">
            <v>100</v>
          </cell>
          <cell r="K826" t="str">
            <v>深圳市检验检疫科学研究院</v>
          </cell>
          <cell r="L826">
            <v>0</v>
          </cell>
          <cell r="M826">
            <v>0</v>
          </cell>
        </row>
        <row r="826">
          <cell r="O826">
            <v>0</v>
          </cell>
          <cell r="P826">
            <v>0</v>
          </cell>
        </row>
        <row r="826">
          <cell r="R826">
            <v>0</v>
          </cell>
          <cell r="S826">
            <v>0</v>
          </cell>
        </row>
        <row r="826">
          <cell r="U826">
            <v>0</v>
          </cell>
          <cell r="V826">
            <v>0</v>
          </cell>
        </row>
        <row r="826">
          <cell r="X826">
            <v>0</v>
          </cell>
          <cell r="Y826">
            <v>0</v>
          </cell>
        </row>
        <row r="826">
          <cell r="AA826">
            <v>0</v>
          </cell>
          <cell r="AB826">
            <v>0</v>
          </cell>
        </row>
        <row r="826">
          <cell r="AD826">
            <v>0</v>
          </cell>
          <cell r="AE826">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原始表"/>
      <sheetName val="分批次"/>
      <sheetName val="分批次需用"/>
      <sheetName val="（作废）第六批(178)"/>
      <sheetName val="第三批(184)"/>
      <sheetName val="第四批(184)"/>
      <sheetName val="第五批(179)"/>
      <sheetName val="第七批(100)"/>
      <sheetName val="分批次需用原数据"/>
      <sheetName val="筛选排名1单位"/>
      <sheetName val="（终）第6批（173个）"/>
      <sheetName val="（终）标准制修订项目"/>
    </sheetNames>
    <sheetDataSet>
      <sheetData sheetId="0"/>
      <sheetData sheetId="1"/>
      <sheetData sheetId="2"/>
      <sheetData sheetId="3"/>
      <sheetData sheetId="4"/>
      <sheetData sheetId="5"/>
      <sheetData sheetId="6"/>
      <sheetData sheetId="7"/>
      <sheetData sheetId="8"/>
      <sheetData sheetId="9"/>
      <sheetData sheetId="10"/>
      <sheetData sheetId="11">
        <row r="1">
          <cell r="C1" t="str">
            <v>工单流水号</v>
          </cell>
          <cell r="D1" t="str">
            <v>标准编号</v>
          </cell>
          <cell r="E1" t="str">
            <v>标准名称</v>
          </cell>
          <cell r="F1" t="str">
            <v>发布时间</v>
          </cell>
          <cell r="G1" t="str">
            <v>申请单位</v>
          </cell>
          <cell r="H1" t="str">
            <v>联合申请单位</v>
          </cell>
          <cell r="I1" t="str">
            <v>联系人</v>
          </cell>
          <cell r="J1" t="str">
            <v>电话</v>
          </cell>
          <cell r="K1" t="str">
            <v>手机</v>
          </cell>
          <cell r="L1" t="str">
            <v>邮箱</v>
          </cell>
          <cell r="M1" t="str">
            <v>是否联合</v>
          </cell>
          <cell r="N1" t="str">
            <v>单位排名</v>
          </cell>
          <cell r="O1" t="str">
            <v>制定/修订（制定性质）</v>
          </cell>
          <cell r="P1" t="str">
            <v>主导/参与（参与程度）</v>
          </cell>
          <cell r="Q1" t="str">
            <v>所属行业</v>
          </cell>
          <cell r="R1" t="str">
            <v>申报单位排名</v>
          </cell>
        </row>
        <row r="2">
          <cell r="C2" t="str">
            <v>zxzj20191115000263</v>
          </cell>
          <cell r="D2" t="str">
            <v>GB/T 35253-2017</v>
          </cell>
          <cell r="E2" t="str">
            <v>产品质量安全风险预警分级导则</v>
          </cell>
          <cell r="F2">
            <v>43098</v>
          </cell>
          <cell r="G2" t="str">
            <v>深圳市标准技术研究院</v>
          </cell>
        </row>
        <row r="2">
          <cell r="I2" t="str">
            <v>万茸茸</v>
          </cell>
          <cell r="J2" t="str">
            <v>0755-83997950</v>
          </cell>
          <cell r="K2">
            <v>15920772693</v>
          </cell>
          <cell r="L2" t="str">
            <v>wrr@sist.org.cn</v>
          </cell>
        </row>
        <row r="2">
          <cell r="O2" t="str">
            <v>制定</v>
          </cell>
          <cell r="P2" t="str">
            <v>主导</v>
          </cell>
          <cell r="Q2" t="str">
            <v>科学研究、技术服务和地质勘查业</v>
          </cell>
          <cell r="R2">
            <v>2</v>
          </cell>
        </row>
        <row r="3">
          <cell r="C3" t="str">
            <v>zxzj20191115000328</v>
          </cell>
          <cell r="D3" t="str">
            <v>SZDB/Z 239-2017</v>
          </cell>
          <cell r="E3" t="str">
            <v>低压排污、排水用高性能硬聚氯乙烯管材</v>
          </cell>
          <cell r="F3">
            <v>42843</v>
          </cell>
          <cell r="G3" t="str">
            <v>深圳市高分子行业协会</v>
          </cell>
          <cell r="H3" t="str">
            <v>深圳市标准研究院</v>
          </cell>
          <cell r="I3" t="str">
            <v>孙珍珍</v>
          </cell>
          <cell r="J3" t="str">
            <v>0755-83461533</v>
          </cell>
          <cell r="K3">
            <v>18025382129</v>
          </cell>
          <cell r="L3" t="str">
            <v>2814060439@qq.com</v>
          </cell>
          <cell r="M3" t="str">
            <v>是</v>
          </cell>
          <cell r="N3">
            <v>2</v>
          </cell>
          <cell r="O3" t="str">
            <v>制定</v>
          </cell>
          <cell r="P3" t="str">
            <v>主导</v>
          </cell>
          <cell r="Q3" t="str">
            <v>制造业</v>
          </cell>
          <cell r="R3">
            <v>1</v>
          </cell>
        </row>
        <row r="4">
          <cell r="C4" t="str">
            <v>zxzj20191112000004</v>
          </cell>
          <cell r="D4" t="str">
            <v>SZDB/Z 260-2017</v>
          </cell>
          <cell r="E4" t="str">
            <v>公园基础术语</v>
          </cell>
          <cell r="F4">
            <v>42985</v>
          </cell>
          <cell r="G4" t="str">
            <v>深圳市标准技术研究院</v>
          </cell>
        </row>
        <row r="4">
          <cell r="I4" t="str">
            <v>万茸茸</v>
          </cell>
          <cell r="J4" t="str">
            <v>0755-83997950</v>
          </cell>
          <cell r="K4">
            <v>15920772693</v>
          </cell>
          <cell r="L4" t="str">
            <v>wrr@sist.org.cn</v>
          </cell>
        </row>
        <row r="4">
          <cell r="O4" t="str">
            <v>制定</v>
          </cell>
          <cell r="P4" t="str">
            <v>主导</v>
          </cell>
          <cell r="Q4" t="str">
            <v>科学研究、技术服务和地质勘查业</v>
          </cell>
          <cell r="R4">
            <v>2</v>
          </cell>
        </row>
        <row r="5">
          <cell r="C5" t="str">
            <v>zxzj20191116000096</v>
          </cell>
          <cell r="D5" t="str">
            <v>JB/T 13238-2017</v>
          </cell>
          <cell r="E5" t="str">
            <v>压铸机熔炉 技术条件</v>
          </cell>
          <cell r="F5">
            <v>42837</v>
          </cell>
          <cell r="G5" t="str">
            <v>深圳领威科技有限公司</v>
          </cell>
          <cell r="H5" t="str">
            <v>深圳市鼎正鑫科技有限公司</v>
          </cell>
          <cell r="I5" t="str">
            <v>梁舒洁</v>
          </cell>
          <cell r="J5" t="str">
            <v>0755-29834366</v>
          </cell>
          <cell r="K5">
            <v>13798281704</v>
          </cell>
          <cell r="L5" t="str">
            <v>shujieaa@126.com</v>
          </cell>
          <cell r="M5" t="str">
            <v>是</v>
          </cell>
          <cell r="N5">
            <v>2</v>
          </cell>
          <cell r="O5" t="str">
            <v>制定</v>
          </cell>
          <cell r="P5" t="str">
            <v>主导</v>
          </cell>
          <cell r="Q5" t="str">
            <v>制造业</v>
          </cell>
          <cell r="R5">
            <v>1</v>
          </cell>
        </row>
        <row r="6">
          <cell r="C6" t="str">
            <v>zxzj20191114000135</v>
          </cell>
          <cell r="D6" t="str">
            <v>GB/T 37111-2018</v>
          </cell>
          <cell r="E6" t="str">
            <v>农产品基本信息描述  坚果类</v>
          </cell>
          <cell r="F6">
            <v>43462</v>
          </cell>
          <cell r="G6" t="str">
            <v>深圳市鑫嘉坡国际货运代理有限公司</v>
          </cell>
        </row>
        <row r="6">
          <cell r="I6" t="str">
            <v>姚武红</v>
          </cell>
          <cell r="J6" t="str">
            <v>0755-82150680</v>
          </cell>
          <cell r="K6">
            <v>13760893735</v>
          </cell>
          <cell r="L6" t="str">
            <v>2355290139@qq.com</v>
          </cell>
        </row>
        <row r="6">
          <cell r="O6" t="str">
            <v>制定</v>
          </cell>
          <cell r="P6" t="str">
            <v>主导</v>
          </cell>
          <cell r="Q6" t="str">
            <v>交通运输、仓储和邮政业</v>
          </cell>
          <cell r="R6">
            <v>2</v>
          </cell>
        </row>
        <row r="7">
          <cell r="C7" t="str">
            <v>zxzj20191116000041</v>
          </cell>
          <cell r="D7" t="str">
            <v>GB/T 38102-2019</v>
          </cell>
          <cell r="E7" t="str">
            <v>湿法磷酸及磷肥生产中氟硅酸废液处理处置方法</v>
          </cell>
          <cell r="F7">
            <v>43756</v>
          </cell>
          <cell r="G7" t="str">
            <v>深圳市中润水工业技术发展有限公司</v>
          </cell>
          <cell r="H7" t="str">
            <v>深圳市长隆科技有限公司</v>
          </cell>
          <cell r="I7" t="str">
            <v>柳洁</v>
          </cell>
          <cell r="J7" t="str">
            <v>0755-26630106</v>
          </cell>
          <cell r="K7">
            <v>13632961837</v>
          </cell>
          <cell r="L7" t="str">
            <v>362169262@qq.com</v>
          </cell>
          <cell r="M7" t="str">
            <v>是</v>
          </cell>
          <cell r="N7">
            <v>5</v>
          </cell>
          <cell r="O7" t="str">
            <v>制定</v>
          </cell>
          <cell r="P7" t="str">
            <v>参与</v>
          </cell>
          <cell r="Q7" t="str">
            <v>科学研究、技术服务和地质勘查业</v>
          </cell>
          <cell r="R7">
            <v>4</v>
          </cell>
        </row>
        <row r="8">
          <cell r="C8" t="str">
            <v>zxzj20191115000202</v>
          </cell>
          <cell r="D8" t="str">
            <v>GB/T 37600.3-2018</v>
          </cell>
          <cell r="E8" t="str">
            <v>全国主要产品分类 产品类别核心元数据 第3部分：照明产品</v>
          </cell>
          <cell r="F8">
            <v>43462</v>
          </cell>
          <cell r="G8" t="str">
            <v>深圳市标准技术研究院</v>
          </cell>
          <cell r="H8" t="str">
            <v>深圳市裕富照明有限公司（2）；深圳市计量质量检测研究院（4）；旭宇光电（深圳）股份有限公司（6）</v>
          </cell>
          <cell r="I8" t="str">
            <v>万茸茸</v>
          </cell>
          <cell r="J8" t="str">
            <v>0755-83997950</v>
          </cell>
          <cell r="K8">
            <v>15920772693</v>
          </cell>
          <cell r="L8" t="str">
            <v>wrr@sist.org.cn</v>
          </cell>
          <cell r="M8" t="str">
            <v>是</v>
          </cell>
          <cell r="N8" t="str">
            <v>2；3；4</v>
          </cell>
          <cell r="O8" t="str">
            <v>制定</v>
          </cell>
          <cell r="P8" t="str">
            <v>主导</v>
          </cell>
          <cell r="Q8" t="str">
            <v>科学研究、技术服务和地质勘查业</v>
          </cell>
          <cell r="R8">
            <v>1</v>
          </cell>
        </row>
        <row r="9">
          <cell r="C9" t="str">
            <v>zxzj20191115000021</v>
          </cell>
          <cell r="D9" t="str">
            <v>GB/T 35338-2017</v>
          </cell>
          <cell r="E9" t="str">
            <v>大豆茎褐腐病菌检疫鉴定方法</v>
          </cell>
          <cell r="F9">
            <v>43098</v>
          </cell>
          <cell r="G9" t="str">
            <v>深圳市检验检疫科学研究院</v>
          </cell>
        </row>
        <row r="9">
          <cell r="I9" t="str">
            <v>王颖</v>
          </cell>
          <cell r="J9" t="str">
            <v>0755-82538271</v>
          </cell>
          <cell r="K9">
            <v>13544296896</v>
          </cell>
          <cell r="L9" t="str">
            <v>mswy2008@163.com</v>
          </cell>
        </row>
        <row r="9">
          <cell r="O9" t="str">
            <v>制定</v>
          </cell>
          <cell r="P9" t="str">
            <v>主导</v>
          </cell>
          <cell r="Q9" t="str">
            <v>科学研究、技术服务和地质勘查业</v>
          </cell>
          <cell r="R9">
            <v>1</v>
          </cell>
        </row>
        <row r="10">
          <cell r="C10" t="str">
            <v>zxzj20191115000269</v>
          </cell>
          <cell r="D10" t="str">
            <v>SZDB/Z 254-2017</v>
          </cell>
          <cell r="E10" t="str">
            <v>饮食业油烟排放控制规范</v>
          </cell>
          <cell r="F10">
            <v>42933</v>
          </cell>
          <cell r="G10" t="str">
            <v>深圳市环境监测协会</v>
          </cell>
        </row>
        <row r="10">
          <cell r="I10" t="str">
            <v>杨杰</v>
          </cell>
          <cell r="J10">
            <v>33049383</v>
          </cell>
          <cell r="K10">
            <v>15181273697</v>
          </cell>
          <cell r="L10" t="str">
            <v>szaem01@163.com</v>
          </cell>
        </row>
        <row r="10">
          <cell r="O10" t="str">
            <v>制定</v>
          </cell>
          <cell r="P10" t="str">
            <v>主导</v>
          </cell>
          <cell r="Q10" t="str">
            <v>水利、环境和公共设施管理业</v>
          </cell>
          <cell r="R10">
            <v>1</v>
          </cell>
        </row>
        <row r="11">
          <cell r="C11" t="str">
            <v>zxzj20191112000018</v>
          </cell>
          <cell r="D11" t="str">
            <v>GB/T 37680-2019</v>
          </cell>
          <cell r="E11" t="str">
            <v>农业生产资料供应服务 农资配送服务质量要求</v>
          </cell>
          <cell r="F11">
            <v>43620</v>
          </cell>
          <cell r="G11" t="str">
            <v>深圳市芭田生态工程股份有限公司</v>
          </cell>
        </row>
        <row r="11">
          <cell r="I11" t="str">
            <v>谭占鳌</v>
          </cell>
          <cell r="J11">
            <v>23040406</v>
          </cell>
          <cell r="K11">
            <v>13691946806</v>
          </cell>
          <cell r="L11" t="str">
            <v>za669@126.com</v>
          </cell>
        </row>
        <row r="11">
          <cell r="O11" t="str">
            <v>制定</v>
          </cell>
          <cell r="P11" t="str">
            <v>参与</v>
          </cell>
          <cell r="Q11" t="str">
            <v>农、林、牧、渔业</v>
          </cell>
          <cell r="R11">
            <v>8</v>
          </cell>
        </row>
        <row r="12">
          <cell r="C12" t="str">
            <v>zxzj20191115000296</v>
          </cell>
          <cell r="D12" t="str">
            <v>GB/T 24276-2017</v>
          </cell>
          <cell r="E12" t="str">
            <v>通过计算进行低压成套开关设备和控制设备温升验证的一种方法</v>
          </cell>
          <cell r="F12">
            <v>43040</v>
          </cell>
          <cell r="G12" t="str">
            <v>深圳市光辉电器实业有限公司</v>
          </cell>
        </row>
        <row r="12">
          <cell r="I12" t="str">
            <v>贺未</v>
          </cell>
          <cell r="J12" t="str">
            <v>0755-29685888</v>
          </cell>
          <cell r="K12">
            <v>15019434593</v>
          </cell>
          <cell r="L12" t="str">
            <v>381814737@qq.com</v>
          </cell>
        </row>
        <row r="12">
          <cell r="O12" t="str">
            <v>修订</v>
          </cell>
          <cell r="P12" t="str">
            <v>参与</v>
          </cell>
          <cell r="Q12" t="str">
            <v>制造业</v>
          </cell>
          <cell r="R12">
            <v>7</v>
          </cell>
        </row>
        <row r="13">
          <cell r="C13" t="str">
            <v>zxzj20191117000066</v>
          </cell>
          <cell r="D13" t="str">
            <v>GB/T 37365-2019</v>
          </cell>
          <cell r="E13" t="str">
            <v>压铸单元 性能检测方法</v>
          </cell>
          <cell r="F13">
            <v>43549</v>
          </cell>
          <cell r="G13" t="str">
            <v>深圳领威科技有限公司</v>
          </cell>
        </row>
        <row r="13">
          <cell r="I13" t="str">
            <v>梁舒洁</v>
          </cell>
          <cell r="J13" t="str">
            <v>0755-29834366</v>
          </cell>
          <cell r="K13">
            <v>13798281704</v>
          </cell>
          <cell r="L13" t="str">
            <v>shujieaa@126.com</v>
          </cell>
        </row>
        <row r="13">
          <cell r="O13" t="str">
            <v>制定</v>
          </cell>
          <cell r="P13" t="str">
            <v>主导</v>
          </cell>
          <cell r="Q13" t="str">
            <v>制造业</v>
          </cell>
          <cell r="R13">
            <v>2</v>
          </cell>
        </row>
        <row r="14">
          <cell r="C14" t="str">
            <v>zxzj20191115000218</v>
          </cell>
          <cell r="D14" t="str">
            <v>GB/T 37739-2019</v>
          </cell>
          <cell r="E14" t="str">
            <v>信息技术 云计算 平台即服务部署要求</v>
          </cell>
          <cell r="F14">
            <v>43707</v>
          </cell>
          <cell r="G14" t="str">
            <v>深信服科技股份有限公司</v>
          </cell>
          <cell r="H14" t="str">
            <v>深圳市金蝶天燕中间件股份有限公司（1）；不联合</v>
          </cell>
          <cell r="I14" t="str">
            <v>李勤</v>
          </cell>
          <cell r="J14" t="str">
            <v>0755-26954922</v>
          </cell>
          <cell r="K14">
            <v>15179027015</v>
          </cell>
          <cell r="L14" t="str">
            <v>liqin@sangfor.com.cn</v>
          </cell>
          <cell r="M14" t="str">
            <v>否</v>
          </cell>
          <cell r="N14" t="str">
            <v>1；6</v>
          </cell>
          <cell r="O14" t="str">
            <v>制定</v>
          </cell>
          <cell r="P14" t="str">
            <v>参与</v>
          </cell>
          <cell r="Q14" t="str">
            <v>信息传输、计算机服务和软件业</v>
          </cell>
          <cell r="R14">
            <v>6</v>
          </cell>
        </row>
        <row r="15">
          <cell r="C15" t="str">
            <v>zxzj20191114000154</v>
          </cell>
          <cell r="D15" t="str">
            <v>YY/T 1542-2017</v>
          </cell>
          <cell r="E15" t="str">
            <v>数字化医用X射线设备自动曝光控制评价方法</v>
          </cell>
          <cell r="F15">
            <v>42857</v>
          </cell>
          <cell r="G15" t="str">
            <v>深圳安科高技术股份有限公司</v>
          </cell>
        </row>
        <row r="15">
          <cell r="I15" t="str">
            <v>黄燕芝</v>
          </cell>
          <cell r="J15" t="str">
            <v>0755-26688889</v>
          </cell>
          <cell r="K15">
            <v>13560503785</v>
          </cell>
          <cell r="L15" t="str">
            <v>huangyanzhi@anke.com</v>
          </cell>
        </row>
        <row r="15">
          <cell r="O15" t="str">
            <v>制定</v>
          </cell>
          <cell r="P15" t="str">
            <v>主导</v>
          </cell>
          <cell r="Q15" t="str">
            <v>制造业</v>
          </cell>
          <cell r="R15">
            <v>2</v>
          </cell>
        </row>
        <row r="16">
          <cell r="C16" t="str">
            <v>zxzj20191115000211</v>
          </cell>
          <cell r="D16" t="str">
            <v>GB/T 16716.1—2018</v>
          </cell>
          <cell r="E16" t="str">
            <v>包装与环境 第1部分：通则</v>
          </cell>
          <cell r="F16">
            <v>43462</v>
          </cell>
          <cell r="G16" t="str">
            <v>深圳市印刷行业协会</v>
          </cell>
        </row>
        <row r="16">
          <cell r="I16" t="str">
            <v>陈秀兰</v>
          </cell>
          <cell r="J16" t="str">
            <v>0755-25595410</v>
          </cell>
          <cell r="K16">
            <v>13500055462</v>
          </cell>
          <cell r="L16" t="str">
            <v>454906059@qq.com</v>
          </cell>
        </row>
        <row r="16">
          <cell r="O16" t="str">
            <v>修订</v>
          </cell>
          <cell r="P16" t="str">
            <v>参与</v>
          </cell>
          <cell r="Q16" t="str">
            <v>文化、体育和娱乐业</v>
          </cell>
          <cell r="R16">
            <v>7</v>
          </cell>
        </row>
        <row r="17">
          <cell r="C17" t="str">
            <v>zxzj20191114000194</v>
          </cell>
          <cell r="D17" t="str">
            <v>GB/T 21231.1-2018</v>
          </cell>
          <cell r="E17" t="str">
            <v>声学 小型通风装置辐射的空气噪声和引起的结构振动的测量 第1部分：空气噪声测量</v>
          </cell>
          <cell r="F17">
            <v>43174</v>
          </cell>
          <cell r="G17" t="str">
            <v>深圳中雅机电实业有限公司</v>
          </cell>
        </row>
        <row r="17">
          <cell r="I17" t="str">
            <v>刘建军</v>
          </cell>
          <cell r="J17">
            <v>83790790</v>
          </cell>
          <cell r="K17">
            <v>13925266264</v>
          </cell>
          <cell r="L17" t="str">
            <v>ljj@zyme.cn</v>
          </cell>
        </row>
        <row r="17">
          <cell r="O17" t="str">
            <v>修订</v>
          </cell>
          <cell r="P17" t="str">
            <v>主导</v>
          </cell>
          <cell r="Q17" t="str">
            <v>水利、环境和公共设施管理业</v>
          </cell>
          <cell r="R17">
            <v>2</v>
          </cell>
        </row>
        <row r="18">
          <cell r="C18" t="str">
            <v>zxzj20191114000225</v>
          </cell>
          <cell r="D18" t="str">
            <v>NB/T 20467-2017</v>
          </cell>
          <cell r="E18" t="str">
            <v>压水堆核电厂反应堆保护系统调试技术导则</v>
          </cell>
          <cell r="F18">
            <v>42826</v>
          </cell>
          <cell r="G18" t="str">
            <v>中广核工程有限公司</v>
          </cell>
        </row>
        <row r="18">
          <cell r="I18" t="str">
            <v>孙莉</v>
          </cell>
          <cell r="J18" t="str">
            <v>0755-84436673</v>
          </cell>
          <cell r="K18">
            <v>15914118629</v>
          </cell>
          <cell r="L18" t="str">
            <v>sun_li@cgnpc.com.cn</v>
          </cell>
        </row>
        <row r="18">
          <cell r="O18" t="str">
            <v>制定</v>
          </cell>
          <cell r="P18" t="str">
            <v>主导</v>
          </cell>
          <cell r="Q18" t="str">
            <v>电力、燃气及水的生产和供应业</v>
          </cell>
          <cell r="R18">
            <v>1</v>
          </cell>
        </row>
        <row r="19">
          <cell r="C19" t="str">
            <v>zxzj20191113000107</v>
          </cell>
          <cell r="D19" t="str">
            <v>HG/T 5365-2018</v>
          </cell>
          <cell r="E19" t="str">
            <v>含锡废液处理处置方法</v>
          </cell>
          <cell r="F19">
            <v>43285</v>
          </cell>
          <cell r="G19" t="str">
            <v>深圳市深投环保科技有限公司</v>
          </cell>
          <cell r="H19" t="str">
            <v>深圳慧欣环境技术有限公司（4）</v>
          </cell>
          <cell r="I19" t="str">
            <v>彭娟</v>
          </cell>
          <cell r="J19" t="str">
            <v>0755-83971957</v>
          </cell>
          <cell r="K19">
            <v>13631626747</v>
          </cell>
          <cell r="L19" t="str">
            <v>52152801@qq.com</v>
          </cell>
          <cell r="M19" t="str">
            <v>是</v>
          </cell>
          <cell r="N19">
            <v>4</v>
          </cell>
          <cell r="O19" t="str">
            <v>制定</v>
          </cell>
          <cell r="P19" t="str">
            <v>主导</v>
          </cell>
          <cell r="Q19" t="str">
            <v>水利、环境和公共设施管理业</v>
          </cell>
          <cell r="R19">
            <v>1</v>
          </cell>
        </row>
        <row r="20">
          <cell r="C20" t="str">
            <v>zxzj20191113000083</v>
          </cell>
          <cell r="D20" t="str">
            <v>GB/T 37002-2018</v>
          </cell>
          <cell r="E20" t="str">
            <v>信息安全技术 电子邮件系统安全技术要求</v>
          </cell>
          <cell r="F20">
            <v>43462</v>
          </cell>
          <cell r="G20" t="str">
            <v>深圳奥联信息安全技术有限公司</v>
          </cell>
        </row>
        <row r="20">
          <cell r="I20" t="str">
            <v>许培培</v>
          </cell>
          <cell r="J20" t="str">
            <v>0755-86182108</v>
          </cell>
          <cell r="K20">
            <v>18123630502</v>
          </cell>
          <cell r="L20" t="str">
            <v>xupp@myibc.net</v>
          </cell>
        </row>
        <row r="20">
          <cell r="O20" t="str">
            <v>制定</v>
          </cell>
          <cell r="P20" t="str">
            <v>主导</v>
          </cell>
          <cell r="Q20" t="str">
            <v>信息传输、计算机服务和软件业</v>
          </cell>
          <cell r="R20">
            <v>3</v>
          </cell>
        </row>
        <row r="21">
          <cell r="C21" t="str">
            <v>zxzj20191108000252</v>
          </cell>
          <cell r="D21" t="str">
            <v>GB/T 35422-2017</v>
          </cell>
          <cell r="E21" t="str">
            <v>物联网标识体系 Ecode的注册与管理</v>
          </cell>
          <cell r="F21">
            <v>43098</v>
          </cell>
          <cell r="G21" t="str">
            <v>深圳市标准技术研究院</v>
          </cell>
        </row>
        <row r="21">
          <cell r="I21" t="str">
            <v>万茸茸</v>
          </cell>
          <cell r="J21" t="str">
            <v>0755-83997950</v>
          </cell>
          <cell r="K21">
            <v>15920772693</v>
          </cell>
          <cell r="L21" t="str">
            <v>wrr@sist.org.cn</v>
          </cell>
        </row>
        <row r="21">
          <cell r="O21" t="str">
            <v>制定</v>
          </cell>
          <cell r="P21" t="str">
            <v>主导</v>
          </cell>
          <cell r="Q21" t="str">
            <v>科学研究、技术服务和地质勘查业</v>
          </cell>
          <cell r="R21">
            <v>2</v>
          </cell>
        </row>
        <row r="22">
          <cell r="C22" t="str">
            <v>zxzj20191114000117</v>
          </cell>
          <cell r="D22" t="str">
            <v>ITU-T/Y.3172</v>
          </cell>
          <cell r="E22" t="str">
            <v>未来网络（包括IMT-2020）中机器学习的架构</v>
          </cell>
          <cell r="F22">
            <v>42543</v>
          </cell>
          <cell r="G22" t="str">
            <v>中兴通讯股份有限公司</v>
          </cell>
        </row>
        <row r="22">
          <cell r="I22" t="str">
            <v>王新荣</v>
          </cell>
          <cell r="J22" t="str">
            <v>0755-26775746</v>
          </cell>
          <cell r="K22">
            <v>18938038998</v>
          </cell>
          <cell r="L22" t="str">
            <v>wang.xinrong@zte.com.cn</v>
          </cell>
        </row>
        <row r="22">
          <cell r="O22" t="str">
            <v>制定</v>
          </cell>
          <cell r="P22" t="str">
            <v>主导</v>
          </cell>
          <cell r="Q22" t="str">
            <v>信息传输、计算机服务和软件业</v>
          </cell>
          <cell r="R22">
            <v>1</v>
          </cell>
        </row>
        <row r="23">
          <cell r="C23" t="str">
            <v>zxzj20191105000064</v>
          </cell>
          <cell r="D23" t="str">
            <v>GB/T 25000.45-2018</v>
          </cell>
          <cell r="E23" t="str">
            <v>系统与软件工程 系统与软件质量要求和评价(SQuaRE) 第45部分：易恢复性的评价模块</v>
          </cell>
          <cell r="F23">
            <v>43462</v>
          </cell>
          <cell r="G23" t="str">
            <v>深圳市中安测标准技术有限公司</v>
          </cell>
        </row>
        <row r="23">
          <cell r="I23" t="str">
            <v>董晓波</v>
          </cell>
          <cell r="J23">
            <v>82583675</v>
          </cell>
          <cell r="K23">
            <v>13510830866</v>
          </cell>
          <cell r="L23" t="str">
            <v>542576448@qq.com</v>
          </cell>
        </row>
        <row r="23">
          <cell r="O23" t="str">
            <v>制定</v>
          </cell>
          <cell r="P23" t="str">
            <v>主导</v>
          </cell>
          <cell r="Q23" t="str">
            <v>科学研究、技术服务和地质勘查业</v>
          </cell>
          <cell r="R23">
            <v>3</v>
          </cell>
        </row>
        <row r="24">
          <cell r="C24" t="str">
            <v>zxzj20191116000133</v>
          </cell>
          <cell r="D24" t="str">
            <v>GB/T 22594-2018</v>
          </cell>
          <cell r="E24" t="str">
            <v>水处理剂 密度测定方法通则</v>
          </cell>
          <cell r="F24">
            <v>43258</v>
          </cell>
          <cell r="G24" t="str">
            <v>深圳准诺检测有限公司</v>
          </cell>
        </row>
        <row r="24">
          <cell r="I24" t="str">
            <v>杨娴</v>
          </cell>
          <cell r="J24" t="str">
            <v>0755-84297315</v>
          </cell>
          <cell r="K24">
            <v>13927346433</v>
          </cell>
          <cell r="L24" t="str">
            <v>13927346433@163.com</v>
          </cell>
        </row>
        <row r="24">
          <cell r="O24" t="str">
            <v>修订</v>
          </cell>
          <cell r="P24" t="str">
            <v>参与</v>
          </cell>
          <cell r="Q24" t="str">
            <v>科学研究、技术服务和地质勘查业</v>
          </cell>
          <cell r="R24">
            <v>5</v>
          </cell>
        </row>
        <row r="25">
          <cell r="C25" t="str">
            <v>zxzj20191112000021</v>
          </cell>
          <cell r="D25" t="str">
            <v>GB/T 37059-2018</v>
          </cell>
          <cell r="E25" t="str">
            <v>集装箱电子箱封编码与标识规范</v>
          </cell>
          <cell r="F25">
            <v>43462</v>
          </cell>
          <cell r="G25" t="str">
            <v>深圳市标准技术研究院</v>
          </cell>
          <cell r="H25" t="str">
            <v>深圳中集科技有限公司（4）；中国国际海运集装箱（集团）股份有限公司（5）；深圳市远望谷信息技术股份有限公司（8）</v>
          </cell>
          <cell r="I25" t="str">
            <v>万茸茸</v>
          </cell>
          <cell r="J25" t="str">
            <v>0755-83997950</v>
          </cell>
          <cell r="K25">
            <v>15920772693</v>
          </cell>
          <cell r="L25" t="str">
            <v>wrr@sist.org.cn</v>
          </cell>
        </row>
        <row r="25">
          <cell r="N25" t="str">
            <v>4；5；8</v>
          </cell>
          <cell r="O25" t="str">
            <v>制定</v>
          </cell>
          <cell r="P25" t="str">
            <v>主导</v>
          </cell>
          <cell r="Q25" t="str">
            <v>科学研究、技术服务和地质勘查业</v>
          </cell>
          <cell r="R25">
            <v>1</v>
          </cell>
        </row>
        <row r="26">
          <cell r="C26" t="str">
            <v>zxzj20191114000119</v>
          </cell>
          <cell r="D26" t="str">
            <v>BB/T 0047-2018</v>
          </cell>
          <cell r="E26" t="str">
            <v>气雾漆</v>
          </cell>
          <cell r="F26">
            <v>43455</v>
          </cell>
          <cell r="G26" t="str">
            <v>深圳市兆新能源股份有限公司</v>
          </cell>
          <cell r="H26" t="str">
            <v>深圳市赛亚气雾剂有限公司（3）</v>
          </cell>
          <cell r="I26" t="str">
            <v>金立新</v>
          </cell>
          <cell r="J26" t="str">
            <v>0755-86922992</v>
          </cell>
          <cell r="K26">
            <v>13510096304</v>
          </cell>
          <cell r="L26" t="str">
            <v>jinlx@szsunrisene.com</v>
          </cell>
          <cell r="M26" t="str">
            <v>是</v>
          </cell>
          <cell r="N26">
            <v>3</v>
          </cell>
          <cell r="O26" t="str">
            <v>修订</v>
          </cell>
          <cell r="P26" t="str">
            <v>主导</v>
          </cell>
          <cell r="Q26" t="str">
            <v>制造业</v>
          </cell>
          <cell r="R26">
            <v>1</v>
          </cell>
        </row>
        <row r="27">
          <cell r="C27" t="str">
            <v>zxzj20191115000289</v>
          </cell>
          <cell r="D27" t="str">
            <v>FZ/T 82006-2018</v>
          </cell>
          <cell r="E27" t="str">
            <v>机织配饰品</v>
          </cell>
          <cell r="F27">
            <v>43220</v>
          </cell>
          <cell r="G27" t="str">
            <v>安莉芳（中国）服装有限公司</v>
          </cell>
        </row>
        <row r="27">
          <cell r="I27" t="str">
            <v>尚列妮</v>
          </cell>
          <cell r="J27" t="str">
            <v>0755-25813888</v>
          </cell>
          <cell r="K27">
            <v>13510483557</v>
          </cell>
          <cell r="L27" t="str">
            <v>lieni.shang@embryform.com</v>
          </cell>
        </row>
        <row r="27">
          <cell r="O27" t="str">
            <v>制定</v>
          </cell>
          <cell r="P27" t="str">
            <v>主导</v>
          </cell>
          <cell r="Q27" t="str">
            <v>制造业</v>
          </cell>
          <cell r="R27">
            <v>3</v>
          </cell>
        </row>
        <row r="28">
          <cell r="C28" t="str">
            <v>zxzj20191114000212</v>
          </cell>
          <cell r="D28" t="str">
            <v>QB/T 5174-2017</v>
          </cell>
          <cell r="E28" t="str">
            <v>表用高碳钢带</v>
          </cell>
          <cell r="F28">
            <v>43046</v>
          </cell>
          <cell r="G28" t="str">
            <v>飞亚达（集团）股份有限公司</v>
          </cell>
        </row>
        <row r="28">
          <cell r="I28" t="str">
            <v>郭迪迪</v>
          </cell>
          <cell r="J28" t="str">
            <v>0755-86013205</v>
          </cell>
          <cell r="K28">
            <v>18576643205</v>
          </cell>
          <cell r="L28" t="str">
            <v>guodd@fiyta.com.cn</v>
          </cell>
        </row>
        <row r="28">
          <cell r="O28" t="str">
            <v>制定</v>
          </cell>
          <cell r="P28" t="str">
            <v>主导</v>
          </cell>
          <cell r="Q28" t="str">
            <v>制造业</v>
          </cell>
          <cell r="R28">
            <v>2</v>
          </cell>
        </row>
        <row r="29">
          <cell r="C29" t="str">
            <v>zxzj20191113000191</v>
          </cell>
          <cell r="D29" t="str">
            <v>SZDB/Z 304.7—2018</v>
          </cell>
          <cell r="E29" t="str">
            <v>跨境电子商务综合试验区单一窗口服务 第7部分：检验检疫风险预警</v>
          </cell>
          <cell r="F29">
            <v>43248</v>
          </cell>
          <cell r="G29" t="str">
            <v>清华大学深圳国际研究生院</v>
          </cell>
        </row>
        <row r="29">
          <cell r="I29" t="str">
            <v>张巍</v>
          </cell>
          <cell r="J29">
            <v>26036004</v>
          </cell>
          <cell r="K29">
            <v>18038153211</v>
          </cell>
          <cell r="L29" t="str">
            <v>zhangw@sz.tsinghua.edu.cn</v>
          </cell>
        </row>
        <row r="29">
          <cell r="O29" t="str">
            <v>制定</v>
          </cell>
          <cell r="P29" t="str">
            <v>主导</v>
          </cell>
          <cell r="Q29" t="str">
            <v>教育</v>
          </cell>
          <cell r="R29">
            <v>2</v>
          </cell>
        </row>
        <row r="30">
          <cell r="C30" t="str">
            <v>zxzj20191114000069</v>
          </cell>
          <cell r="D30" t="str">
            <v>GB/T 32782-2016</v>
          </cell>
          <cell r="E30" t="str">
            <v>冰淇淋和冷冻甜食品中的脂肪测定 哥特里-罗紫法</v>
          </cell>
          <cell r="F30">
            <v>42535</v>
          </cell>
          <cell r="G30" t="str">
            <v>华测检测认证集团股份有限公司</v>
          </cell>
        </row>
        <row r="30">
          <cell r="I30" t="str">
            <v>杜昱林</v>
          </cell>
          <cell r="J30" t="str">
            <v>0755-33682320</v>
          </cell>
          <cell r="K30">
            <v>18565667178</v>
          </cell>
          <cell r="L30" t="str">
            <v>dylan.du@cti-cert.com</v>
          </cell>
        </row>
        <row r="30">
          <cell r="O30" t="str">
            <v>制定</v>
          </cell>
          <cell r="P30" t="str">
            <v>主导</v>
          </cell>
          <cell r="Q30" t="str">
            <v>科学研究、技术服务和地质勘查业</v>
          </cell>
          <cell r="R30">
            <v>1</v>
          </cell>
        </row>
        <row r="31">
          <cell r="C31" t="str">
            <v>zxzj20191113000094</v>
          </cell>
          <cell r="D31" t="str">
            <v>GB/T 8152.13-2017</v>
          </cell>
          <cell r="E31" t="str">
            <v>铅精矿化学分析方法 第13部分：铊量的测定　电感耦合等离子体质谱法和电感耦合等离子体-原子发射光谱法</v>
          </cell>
          <cell r="F31">
            <v>43022</v>
          </cell>
          <cell r="G31" t="str">
            <v>深圳市中金岭南有色金属股份有限公司</v>
          </cell>
        </row>
        <row r="31">
          <cell r="I31" t="str">
            <v>蔡晖</v>
          </cell>
          <cell r="J31" t="str">
            <v>83474800-803</v>
          </cell>
          <cell r="K31">
            <v>13974814398</v>
          </cell>
          <cell r="L31" t="str">
            <v>caihuicaihui@163.com</v>
          </cell>
        </row>
        <row r="31">
          <cell r="O31" t="str">
            <v>制定</v>
          </cell>
          <cell r="P31" t="str">
            <v>主导</v>
          </cell>
          <cell r="Q31" t="str">
            <v>制造业</v>
          </cell>
          <cell r="R31">
            <v>1</v>
          </cell>
        </row>
        <row r="32">
          <cell r="C32" t="str">
            <v>zxzj20191113000159</v>
          </cell>
          <cell r="D32" t="str">
            <v>GB 34914-2017</v>
          </cell>
          <cell r="E32" t="str">
            <v>反渗透净水机水效限定值及水效等级</v>
          </cell>
          <cell r="F32">
            <v>43040</v>
          </cell>
          <cell r="G32" t="str">
            <v>深圳安吉尔饮水产业集团有限公司</v>
          </cell>
        </row>
        <row r="32">
          <cell r="I32" t="str">
            <v>罗滨文</v>
          </cell>
          <cell r="J32" t="str">
            <v>0755-29816888-8</v>
          </cell>
          <cell r="K32">
            <v>13554772355</v>
          </cell>
          <cell r="L32" t="str">
            <v>luobinwen@angelgroup.com.cn</v>
          </cell>
        </row>
        <row r="32">
          <cell r="O32" t="str">
            <v>制定</v>
          </cell>
          <cell r="P32" t="str">
            <v>主导</v>
          </cell>
          <cell r="Q32" t="str">
            <v>制造业</v>
          </cell>
          <cell r="R32">
            <v>3</v>
          </cell>
        </row>
        <row r="33">
          <cell r="C33" t="str">
            <v>zxzj20191115000258</v>
          </cell>
          <cell r="D33" t="str">
            <v>GB/T 11024.3-2019</v>
          </cell>
          <cell r="E33" t="str">
            <v>标称电压 1000V 以上交流电力系统用并联电容器 第3部分：并联电容器和并联电容器组的保护</v>
          </cell>
          <cell r="F33">
            <v>43549</v>
          </cell>
          <cell r="G33" t="str">
            <v>深圳市三和电力科技有限公司</v>
          </cell>
        </row>
        <row r="33">
          <cell r="I33" t="str">
            <v>庄美娟</v>
          </cell>
          <cell r="J33" t="str">
            <v>0755-26749992</v>
          </cell>
          <cell r="K33">
            <v>15207723267</v>
          </cell>
          <cell r="L33" t="str">
            <v>zhuangmeijuan3267@dingtalk.com</v>
          </cell>
        </row>
        <row r="33">
          <cell r="O33" t="str">
            <v>修订</v>
          </cell>
          <cell r="P33" t="str">
            <v>主导</v>
          </cell>
          <cell r="Q33" t="str">
            <v>制造业</v>
          </cell>
          <cell r="R33">
            <v>2</v>
          </cell>
        </row>
        <row r="34">
          <cell r="C34" t="str">
            <v>zxzj20191112000031</v>
          </cell>
          <cell r="D34" t="str">
            <v>T/SZGIA 2-2018</v>
          </cell>
          <cell r="E34" t="str">
            <v>人类全基因组遗传变异解读的高通量测序数据规范</v>
          </cell>
          <cell r="F34">
            <v>43131</v>
          </cell>
          <cell r="G34" t="str">
            <v>深圳市生命科技产学研资联盟</v>
          </cell>
        </row>
        <row r="34">
          <cell r="I34" t="str">
            <v>王宏</v>
          </cell>
          <cell r="J34">
            <v>22353326</v>
          </cell>
          <cell r="K34">
            <v>13691864982</v>
          </cell>
          <cell r="L34" t="str">
            <v>wanghong4@genomics.cn</v>
          </cell>
        </row>
        <row r="34">
          <cell r="O34" t="str">
            <v>制定</v>
          </cell>
          <cell r="P34" t="str">
            <v>主导</v>
          </cell>
          <cell r="Q34" t="str">
            <v>公共管理和社会组织</v>
          </cell>
          <cell r="R34">
            <v>1</v>
          </cell>
        </row>
        <row r="35">
          <cell r="C35" t="str">
            <v>zxzj20191113000076</v>
          </cell>
          <cell r="D35" t="str">
            <v>GB/T 4798.1-2019</v>
          </cell>
          <cell r="E35" t="str">
            <v>环境条件分类 环境参数组分类及其严酷程度分级 第一部分：贮存</v>
          </cell>
          <cell r="F35">
            <v>43707</v>
          </cell>
          <cell r="G35" t="str">
            <v>深圳市计量质量检测研究院</v>
          </cell>
          <cell r="H35" t="str">
            <v>深圳市优瑞特检测技术有限公司（3）</v>
          </cell>
          <cell r="I35" t="str">
            <v>罗远</v>
          </cell>
          <cell r="J35" t="str">
            <v>0755-86088745</v>
          </cell>
          <cell r="K35">
            <v>13631529829</v>
          </cell>
          <cell r="L35" t="str">
            <v>1260008541@qq.com</v>
          </cell>
          <cell r="M35" t="str">
            <v>是</v>
          </cell>
        </row>
        <row r="35">
          <cell r="O35" t="str">
            <v>修订</v>
          </cell>
          <cell r="P35" t="str">
            <v>主导</v>
          </cell>
          <cell r="Q35" t="str">
            <v>科学研究、技术服务和地质勘查业</v>
          </cell>
          <cell r="R35">
            <v>2</v>
          </cell>
        </row>
        <row r="36">
          <cell r="C36" t="str">
            <v>zxzj20191115000270</v>
          </cell>
          <cell r="D36" t="str">
            <v>GB/T 12668.8-2017</v>
          </cell>
          <cell r="E36" t="str">
            <v>调速电气传动系统 第8部分：功率接口的电压规范</v>
          </cell>
          <cell r="F36">
            <v>43098</v>
          </cell>
          <cell r="G36" t="str">
            <v>深圳市宝安任达电器实业有限公司</v>
          </cell>
        </row>
        <row r="36">
          <cell r="I36" t="str">
            <v>张霞芳</v>
          </cell>
          <cell r="J36" t="str">
            <v>0755-29833888</v>
          </cell>
          <cell r="K36">
            <v>13613081884</v>
          </cell>
          <cell r="L36" t="str">
            <v>564623083@qq.com</v>
          </cell>
        </row>
        <row r="36">
          <cell r="O36" t="str">
            <v>制定</v>
          </cell>
          <cell r="P36" t="str">
            <v>主导</v>
          </cell>
          <cell r="Q36" t="str">
            <v>制造业</v>
          </cell>
          <cell r="R36">
            <v>2</v>
          </cell>
        </row>
        <row r="37">
          <cell r="C37" t="str">
            <v>zxzj20191117000037</v>
          </cell>
          <cell r="D37" t="str">
            <v>GB/T 36376-2018</v>
          </cell>
          <cell r="E37" t="str">
            <v>太阳能熔盐（硝基型）</v>
          </cell>
          <cell r="F37">
            <v>43258</v>
          </cell>
          <cell r="G37" t="str">
            <v>深圳市爱能森科技有限公司</v>
          </cell>
        </row>
        <row r="37">
          <cell r="I37" t="str">
            <v>廖芳</v>
          </cell>
          <cell r="J37" t="str">
            <v>0755-83098161</v>
          </cell>
          <cell r="K37">
            <v>13826572454</v>
          </cell>
          <cell r="L37" t="str">
            <v>lf@enesoon.com.cn</v>
          </cell>
        </row>
        <row r="37">
          <cell r="O37" t="str">
            <v>制定</v>
          </cell>
          <cell r="P37" t="str">
            <v>主导</v>
          </cell>
          <cell r="Q37" t="str">
            <v>电力、燃气及水的生产和供应业</v>
          </cell>
          <cell r="R37">
            <v>2</v>
          </cell>
        </row>
        <row r="38">
          <cell r="C38" t="str">
            <v>zxzj20191114000215</v>
          </cell>
          <cell r="D38" t="str">
            <v>GB/T 36908-2018</v>
          </cell>
          <cell r="E38" t="str">
            <v>染料产品中致敏染料的限量和测定</v>
          </cell>
          <cell r="F38">
            <v>43462</v>
          </cell>
          <cell r="G38" t="str">
            <v>深圳市标色染料科技有限公司</v>
          </cell>
        </row>
        <row r="38">
          <cell r="I38" t="str">
            <v>谈成</v>
          </cell>
          <cell r="J38" t="str">
            <v>0755-25880166</v>
          </cell>
          <cell r="K38">
            <v>13530800356</v>
          </cell>
          <cell r="L38" t="str">
            <v>893868331@qq.com</v>
          </cell>
        </row>
        <row r="38">
          <cell r="O38" t="str">
            <v>制定</v>
          </cell>
          <cell r="P38" t="str">
            <v>参与</v>
          </cell>
          <cell r="Q38" t="str">
            <v>科学研究、技术服务和地质勘查业</v>
          </cell>
          <cell r="R38">
            <v>5</v>
          </cell>
        </row>
        <row r="39">
          <cell r="C39" t="str">
            <v>zxzj20191113000006</v>
          </cell>
          <cell r="D39" t="str">
            <v>GB/T 30269.805-2019</v>
          </cell>
          <cell r="E39" t="str">
            <v>信息技术 传感器网络 第805部分：测试：传感器网关测试规范</v>
          </cell>
          <cell r="F39">
            <v>43707</v>
          </cell>
          <cell r="G39" t="str">
            <v>深圳赛西信息技术有限公司</v>
          </cell>
        </row>
        <row r="39">
          <cell r="I39" t="str">
            <v>王丽</v>
          </cell>
          <cell r="J39" t="str">
            <v>0755-86647566</v>
          </cell>
          <cell r="K39">
            <v>13480964857</v>
          </cell>
          <cell r="L39" t="str">
            <v>wangli@nels.org.cn</v>
          </cell>
        </row>
        <row r="39">
          <cell r="O39" t="str">
            <v>制定</v>
          </cell>
          <cell r="P39" t="str">
            <v>主导</v>
          </cell>
          <cell r="Q39" t="str">
            <v>信息传输、计算机服务和软件业</v>
          </cell>
          <cell r="R39">
            <v>2</v>
          </cell>
        </row>
        <row r="40">
          <cell r="C40" t="str">
            <v>zxzj20191115000304</v>
          </cell>
          <cell r="D40" t="str">
            <v>YY/T 1440-2016</v>
          </cell>
          <cell r="E40" t="str">
            <v>与医用气体系统一起使用的高压挠性连接</v>
          </cell>
          <cell r="F40">
            <v>42395</v>
          </cell>
          <cell r="G40" t="str">
            <v>深圳迈瑞生物医疗电子股份有限公司</v>
          </cell>
        </row>
        <row r="40">
          <cell r="I40" t="str">
            <v>姚贤旺</v>
          </cell>
          <cell r="J40">
            <v>81885776</v>
          </cell>
          <cell r="K40">
            <v>15018549733</v>
          </cell>
          <cell r="L40" t="str">
            <v>yaoxianwang@mindray.com</v>
          </cell>
        </row>
        <row r="40">
          <cell r="O40" t="str">
            <v>制定</v>
          </cell>
          <cell r="P40" t="str">
            <v>主导</v>
          </cell>
          <cell r="Q40" t="str">
            <v>其他</v>
          </cell>
          <cell r="R40">
            <v>1</v>
          </cell>
        </row>
        <row r="41">
          <cell r="C41" t="str">
            <v>zxzj20191115000095</v>
          </cell>
          <cell r="D41" t="str">
            <v>NB/T 20468-2017</v>
          </cell>
          <cell r="E41" t="str">
            <v>压水堆核电厂甩负荷试验技术导则</v>
          </cell>
          <cell r="F41">
            <v>42826</v>
          </cell>
          <cell r="G41" t="str">
            <v>中广核工程有限公司</v>
          </cell>
        </row>
        <row r="41">
          <cell r="I41" t="str">
            <v>孙莉</v>
          </cell>
          <cell r="J41" t="str">
            <v>0755-84436673</v>
          </cell>
          <cell r="K41">
            <v>15914118629</v>
          </cell>
          <cell r="L41" t="str">
            <v>sun_li@cgnpc.com.cn</v>
          </cell>
        </row>
        <row r="41">
          <cell r="O41" t="str">
            <v>制定</v>
          </cell>
          <cell r="P41" t="str">
            <v>主导</v>
          </cell>
          <cell r="Q41" t="str">
            <v>电力、燃气及水的生产和供应业</v>
          </cell>
          <cell r="R41">
            <v>1</v>
          </cell>
        </row>
        <row r="42">
          <cell r="C42" t="str">
            <v>zxzj20191112000071</v>
          </cell>
          <cell r="D42" t="str">
            <v>GB/T 18233.3-2018</v>
          </cell>
          <cell r="E42" t="str">
            <v>信息技术 用户建筑群通用布缆 第3部分：工业建筑群</v>
          </cell>
          <cell r="F42">
            <v>43360</v>
          </cell>
          <cell r="G42" t="str">
            <v>深圳赛西信息技术有限公司</v>
          </cell>
        </row>
        <row r="42">
          <cell r="I42" t="str">
            <v>王丽</v>
          </cell>
          <cell r="J42" t="str">
            <v>0755-86647566</v>
          </cell>
          <cell r="K42">
            <v>13480964857</v>
          </cell>
          <cell r="L42" t="str">
            <v>wangli@nels.org.cn</v>
          </cell>
        </row>
        <row r="42">
          <cell r="O42" t="str">
            <v>制定</v>
          </cell>
          <cell r="P42" t="str">
            <v>主导</v>
          </cell>
          <cell r="Q42" t="str">
            <v>信息传输、计算机服务和软件业</v>
          </cell>
          <cell r="R42">
            <v>3</v>
          </cell>
        </row>
        <row r="43">
          <cell r="C43" t="str">
            <v>zxzj20191107000014</v>
          </cell>
          <cell r="D43" t="str">
            <v>DB4403/T 26-2019</v>
          </cell>
          <cell r="E43" t="str">
            <v>反恐怖防范管理规范   中小学、幼儿园</v>
          </cell>
          <cell r="F43">
            <v>43703</v>
          </cell>
          <cell r="G43" t="str">
            <v>深圳市智慧安防行业协会</v>
          </cell>
          <cell r="H43" t="str">
            <v>深圳市公安局反恐怖工作支队；深圳市公安局治安巡警支队；深圳市公安局视频警察支队；深圳市教育局；</v>
          </cell>
          <cell r="I43" t="str">
            <v>林淑娟</v>
          </cell>
          <cell r="J43">
            <v>82583673</v>
          </cell>
          <cell r="K43">
            <v>13650242452</v>
          </cell>
          <cell r="L43" t="str">
            <v>234699681@qq.com</v>
          </cell>
          <cell r="M43" t="str">
            <v>否</v>
          </cell>
          <cell r="N43" t="str">
            <v>2；3；4；5；</v>
          </cell>
          <cell r="O43" t="str">
            <v>制定</v>
          </cell>
          <cell r="P43" t="str">
            <v>主导</v>
          </cell>
          <cell r="Q43" t="str">
            <v>公共管理和社会组织</v>
          </cell>
          <cell r="R43">
            <v>1</v>
          </cell>
        </row>
        <row r="44">
          <cell r="C44" t="str">
            <v>zxzj20191114000210</v>
          </cell>
          <cell r="D44" t="str">
            <v>GB/T 38058-2019</v>
          </cell>
          <cell r="E44" t="str">
            <v>民用多旋翼无人机系统试验方法</v>
          </cell>
          <cell r="F44">
            <v>43756</v>
          </cell>
          <cell r="G44" t="str">
            <v>深圳市大疆创新科技有限公司</v>
          </cell>
          <cell r="H44" t="str">
            <v>深圳市科比特航空科技有限公司4；深圳一电航空技术有限公司2；</v>
          </cell>
          <cell r="I44" t="str">
            <v>贾佳</v>
          </cell>
          <cell r="J44" t="str">
            <v>0755 26656677</v>
          </cell>
          <cell r="K44">
            <v>13826549684</v>
          </cell>
          <cell r="L44" t="str">
            <v>emily.jia@dji.com</v>
          </cell>
          <cell r="M44" t="str">
            <v>是</v>
          </cell>
          <cell r="N44" t="str">
            <v>4；2；</v>
          </cell>
          <cell r="O44" t="str">
            <v>制定</v>
          </cell>
          <cell r="P44" t="str">
            <v>主导</v>
          </cell>
          <cell r="Q44" t="str">
            <v>制造业</v>
          </cell>
          <cell r="R44">
            <v>3</v>
          </cell>
        </row>
        <row r="45">
          <cell r="C45" t="str">
            <v>zxzj20191114000063</v>
          </cell>
          <cell r="D45" t="str">
            <v>GB/T 37110-2018</v>
          </cell>
          <cell r="E45" t="str">
            <v>农产品基本信息描述 谷物类</v>
          </cell>
          <cell r="F45">
            <v>43462</v>
          </cell>
          <cell r="G45" t="str">
            <v>深圳市鑫嘉坡国际货运代理有限公司</v>
          </cell>
        </row>
        <row r="45">
          <cell r="I45" t="str">
            <v>姚武红</v>
          </cell>
          <cell r="J45" t="str">
            <v>0755-82150680</v>
          </cell>
          <cell r="K45">
            <v>13760893735</v>
          </cell>
          <cell r="L45" t="str">
            <v>2355290139@qq.com</v>
          </cell>
        </row>
        <row r="45">
          <cell r="O45" t="str">
            <v>制定</v>
          </cell>
          <cell r="P45" t="str">
            <v>主导</v>
          </cell>
          <cell r="Q45" t="str">
            <v>交通运输、仓储和邮政业</v>
          </cell>
          <cell r="R45">
            <v>2</v>
          </cell>
        </row>
        <row r="46">
          <cell r="C46" t="str">
            <v>zxzj20191111000043</v>
          </cell>
          <cell r="D46" t="str">
            <v>SZDB/Z 243-2017</v>
          </cell>
          <cell r="E46" t="str">
            <v>微生物资源库建设与管理规范</v>
          </cell>
          <cell r="F46">
            <v>42873</v>
          </cell>
          <cell r="G46" t="str">
            <v>深圳华大生命科学研究院</v>
          </cell>
        </row>
        <row r="46">
          <cell r="I46" t="str">
            <v>何旭珩</v>
          </cell>
          <cell r="J46" t="str">
            <v>0755-33945527</v>
          </cell>
          <cell r="K46">
            <v>13480111560</v>
          </cell>
          <cell r="L46" t="str">
            <v>hexuheng@cngb.org</v>
          </cell>
        </row>
        <row r="46">
          <cell r="O46" t="str">
            <v>制定</v>
          </cell>
          <cell r="P46" t="str">
            <v>主导</v>
          </cell>
          <cell r="Q46" t="str">
            <v>科学研究、技术服务和地质勘查业</v>
          </cell>
          <cell r="R46">
            <v>1</v>
          </cell>
        </row>
        <row r="47">
          <cell r="C47" t="str">
            <v>zxzj20191115000104</v>
          </cell>
          <cell r="D47" t="str">
            <v>IEC 62820-2:2017</v>
          </cell>
          <cell r="E47" t="str">
            <v>楼寓对讲系统 第2部分：高安全楼寓对讲系统要求（ASBIS）</v>
          </cell>
          <cell r="F47">
            <v>42993</v>
          </cell>
          <cell r="G47" t="str">
            <v>深圳市视得安罗格朗电子有限公司</v>
          </cell>
        </row>
        <row r="47">
          <cell r="I47" t="str">
            <v>陈莉</v>
          </cell>
          <cell r="J47" t="str">
            <v>0755-86096756</v>
          </cell>
          <cell r="K47">
            <v>13510236674</v>
          </cell>
          <cell r="L47" t="str">
            <v>cathy.chen@legrand.com.cn</v>
          </cell>
        </row>
        <row r="47">
          <cell r="O47" t="str">
            <v>制定</v>
          </cell>
          <cell r="P47" t="str">
            <v>参与</v>
          </cell>
          <cell r="Q47" t="str">
            <v>制造业</v>
          </cell>
          <cell r="R47">
            <v>7</v>
          </cell>
        </row>
        <row r="48">
          <cell r="C48" t="str">
            <v>zxzj20191115000230</v>
          </cell>
          <cell r="D48" t="str">
            <v>SZDB/Z 337-2018</v>
          </cell>
          <cell r="E48" t="str">
            <v>国际生态安全港建设技术及管理要求</v>
          </cell>
          <cell r="F48">
            <v>43439</v>
          </cell>
          <cell r="G48" t="str">
            <v>深圳市检验检疫科学研究院</v>
          </cell>
        </row>
        <row r="48">
          <cell r="I48" t="str">
            <v>黄河清</v>
          </cell>
          <cell r="J48" t="str">
            <v>0755-82559134</v>
          </cell>
          <cell r="K48">
            <v>15815550207</v>
          </cell>
          <cell r="L48" t="str">
            <v>576605750@qq.com</v>
          </cell>
        </row>
        <row r="48">
          <cell r="O48" t="str">
            <v>制定</v>
          </cell>
          <cell r="P48" t="str">
            <v>主导</v>
          </cell>
          <cell r="Q48" t="str">
            <v>科学研究、技术服务和地质勘查业</v>
          </cell>
          <cell r="R48">
            <v>1</v>
          </cell>
        </row>
        <row r="49">
          <cell r="C49" t="str">
            <v>zxzj20191116000083</v>
          </cell>
          <cell r="D49" t="str">
            <v>NB/T 33008.2-2018</v>
          </cell>
          <cell r="E49" t="str">
            <v>电动汽车充电设备检验试验规范 第2部分：交流充电桩</v>
          </cell>
          <cell r="F49">
            <v>43459</v>
          </cell>
          <cell r="G49" t="str">
            <v>深圳奥特迅电力设备股份有限公司</v>
          </cell>
        </row>
        <row r="49">
          <cell r="I49" t="str">
            <v>金蕙</v>
          </cell>
          <cell r="J49">
            <v>26944034</v>
          </cell>
          <cell r="K49">
            <v>18319033160</v>
          </cell>
          <cell r="L49" t="str">
            <v>jinhui@atc-a.com</v>
          </cell>
        </row>
        <row r="49">
          <cell r="O49" t="str">
            <v>修订</v>
          </cell>
          <cell r="P49" t="str">
            <v>参与</v>
          </cell>
          <cell r="Q49" t="str">
            <v>电力、燃气及水的生产和供应业</v>
          </cell>
          <cell r="R49">
            <v>6</v>
          </cell>
        </row>
        <row r="50">
          <cell r="C50" t="str">
            <v>zxzj20191115000080</v>
          </cell>
          <cell r="D50" t="str">
            <v>GB/T 37914-2019</v>
          </cell>
          <cell r="E50" t="str">
            <v>信用信息分类与编码规范</v>
          </cell>
          <cell r="F50">
            <v>43707</v>
          </cell>
          <cell r="G50" t="str">
            <v>深圳市宝安区信用促进会</v>
          </cell>
        </row>
        <row r="50">
          <cell r="I50" t="str">
            <v>王勤燕</v>
          </cell>
          <cell r="J50" t="str">
            <v>0755-23201273</v>
          </cell>
          <cell r="K50">
            <v>15868358173</v>
          </cell>
          <cell r="L50" t="str">
            <v>214525447@qq.com</v>
          </cell>
        </row>
        <row r="50">
          <cell r="O50" t="str">
            <v>制定</v>
          </cell>
          <cell r="P50" t="str">
            <v>参与</v>
          </cell>
          <cell r="Q50" t="str">
            <v>公共管理和社会组织</v>
          </cell>
          <cell r="R50">
            <v>5</v>
          </cell>
        </row>
        <row r="51">
          <cell r="C51" t="str">
            <v>zxzj20191116000095</v>
          </cell>
          <cell r="D51" t="str">
            <v>JB/T 13249-2018</v>
          </cell>
          <cell r="E51" t="str">
            <v>压铸铝熔炉能耗测定方法</v>
          </cell>
          <cell r="F51">
            <v>43140</v>
          </cell>
          <cell r="G51" t="str">
            <v>深圳领威科技有限公司</v>
          </cell>
          <cell r="H51" t="str">
            <v>深圳市鑫旺杰节能环保科技有限公司  （5）</v>
          </cell>
          <cell r="I51" t="str">
            <v>梁舒洁</v>
          </cell>
          <cell r="J51" t="str">
            <v>0755-29834366</v>
          </cell>
          <cell r="K51">
            <v>13798281704</v>
          </cell>
          <cell r="L51" t="str">
            <v>shujieaa@126.com</v>
          </cell>
          <cell r="M51" t="str">
            <v>是</v>
          </cell>
          <cell r="N51">
            <v>5</v>
          </cell>
          <cell r="O51" t="str">
            <v>制定</v>
          </cell>
          <cell r="P51" t="str">
            <v>主导</v>
          </cell>
          <cell r="Q51" t="str">
            <v>制造业</v>
          </cell>
          <cell r="R51">
            <v>1</v>
          </cell>
        </row>
        <row r="52">
          <cell r="C52" t="str">
            <v>zxzj20191115000004</v>
          </cell>
          <cell r="D52" t="str">
            <v>HG/T 5497-2018</v>
          </cell>
          <cell r="E52" t="str">
            <v>纺织染整助剂产品中苯并三唑类化合物的测定</v>
          </cell>
          <cell r="F52">
            <v>43395</v>
          </cell>
          <cell r="G52" t="str">
            <v>深圳市计量质量检测研究院</v>
          </cell>
        </row>
        <row r="52">
          <cell r="I52" t="str">
            <v>罗远</v>
          </cell>
          <cell r="J52" t="str">
            <v>0755-86088745</v>
          </cell>
          <cell r="K52">
            <v>13631529829</v>
          </cell>
          <cell r="L52" t="str">
            <v>1260008541@qq.com</v>
          </cell>
        </row>
        <row r="52">
          <cell r="O52" t="str">
            <v>制定</v>
          </cell>
          <cell r="P52" t="str">
            <v>参与</v>
          </cell>
          <cell r="Q52" t="str">
            <v>科学研究、技术服务和地质勘查业</v>
          </cell>
          <cell r="R52">
            <v>4</v>
          </cell>
        </row>
        <row r="53">
          <cell r="C53" t="str">
            <v>zxzj20191114000059</v>
          </cell>
          <cell r="D53" t="str">
            <v>SZDB/Z 231-2017</v>
          </cell>
          <cell r="E53" t="str">
            <v>医养融合服务规范</v>
          </cell>
          <cell r="F53">
            <v>42789</v>
          </cell>
          <cell r="G53" t="str">
            <v>深圳市标准技术研究院</v>
          </cell>
          <cell r="H53" t="str">
            <v>深圳市罗湖区人民医院（1）；深圳市罗湖区福利中心（3）；深圳市罗湖区中医院（4）</v>
          </cell>
          <cell r="I53" t="str">
            <v>万茸茸</v>
          </cell>
          <cell r="J53" t="str">
            <v>0755-83997950</v>
          </cell>
          <cell r="K53">
            <v>15920772693</v>
          </cell>
          <cell r="L53" t="str">
            <v>wrr@sist.org.cn</v>
          </cell>
          <cell r="M53" t="str">
            <v>否</v>
          </cell>
          <cell r="N53" t="str">
            <v>1；3；4</v>
          </cell>
          <cell r="O53" t="str">
            <v>制定</v>
          </cell>
          <cell r="P53" t="str">
            <v>主导</v>
          </cell>
          <cell r="Q53" t="str">
            <v>科学研究、技术服务和地质勘查业</v>
          </cell>
          <cell r="R53">
            <v>2</v>
          </cell>
        </row>
        <row r="54">
          <cell r="C54" t="str">
            <v>zxzj20191116000043</v>
          </cell>
          <cell r="D54" t="str">
            <v>JC/T 2474-2018</v>
          </cell>
          <cell r="E54" t="str">
            <v>机械喷涂抹灰石膏</v>
          </cell>
          <cell r="F54">
            <v>43395</v>
          </cell>
          <cell r="G54" t="str">
            <v>深圳摩盾环保新材料有限公司</v>
          </cell>
        </row>
        <row r="54">
          <cell r="I54" t="str">
            <v>刘庆刚</v>
          </cell>
          <cell r="J54">
            <v>75582931466</v>
          </cell>
          <cell r="K54">
            <v>13927470541</v>
          </cell>
          <cell r="L54" t="str">
            <v>13927470541@139.com</v>
          </cell>
        </row>
        <row r="54">
          <cell r="O54" t="str">
            <v>制定</v>
          </cell>
          <cell r="P54" t="str">
            <v>参与</v>
          </cell>
          <cell r="Q54" t="str">
            <v>建筑业</v>
          </cell>
          <cell r="R54">
            <v>5</v>
          </cell>
        </row>
        <row r="55">
          <cell r="C55" t="str">
            <v>zxzj20191112000087</v>
          </cell>
          <cell r="D55" t="str">
            <v>GB/T 34828-2017</v>
          </cell>
          <cell r="E55" t="str">
            <v>声学 自由场环境评定测试方法</v>
          </cell>
          <cell r="F55">
            <v>43040</v>
          </cell>
          <cell r="G55" t="str">
            <v>深圳中雅机电实业有限公司</v>
          </cell>
        </row>
        <row r="55">
          <cell r="I55" t="str">
            <v>刘建军</v>
          </cell>
          <cell r="J55">
            <v>83790790</v>
          </cell>
          <cell r="K55">
            <v>13925266264</v>
          </cell>
          <cell r="L55" t="str">
            <v>ljj@zyme.cn</v>
          </cell>
        </row>
        <row r="55">
          <cell r="O55" t="str">
            <v>制定</v>
          </cell>
          <cell r="P55" t="str">
            <v>主导</v>
          </cell>
          <cell r="Q55" t="str">
            <v>水利、环境和公共设施管理业</v>
          </cell>
          <cell r="R55">
            <v>2</v>
          </cell>
        </row>
        <row r="56">
          <cell r="C56" t="str">
            <v>zxzj20191114000145</v>
          </cell>
          <cell r="D56" t="str">
            <v>ISO/IEC 14543-5-8</v>
          </cell>
          <cell r="E56" t="str">
            <v>信息技术 信息设备资源共享协同服务 远程访问 基础协议</v>
          </cell>
          <cell r="F56">
            <v>42948</v>
          </cell>
          <cell r="G56" t="str">
            <v>深圳市闪联信息技术有限公司</v>
          </cell>
        </row>
        <row r="56">
          <cell r="I56" t="str">
            <v>李烨</v>
          </cell>
          <cell r="J56">
            <v>75586133803</v>
          </cell>
          <cell r="K56">
            <v>13510111897</v>
          </cell>
          <cell r="L56" t="str">
            <v>liye@igrslab.com</v>
          </cell>
        </row>
        <row r="56">
          <cell r="O56" t="str">
            <v>制定</v>
          </cell>
          <cell r="P56" t="str">
            <v>主导</v>
          </cell>
          <cell r="Q56" t="str">
            <v>信息传输、计算机服务和软件业</v>
          </cell>
          <cell r="R56">
            <v>1</v>
          </cell>
        </row>
        <row r="57">
          <cell r="C57" t="str">
            <v>zxzj20191114000220</v>
          </cell>
          <cell r="D57" t="str">
            <v>GB/T 33786-2017</v>
          </cell>
          <cell r="E57" t="str">
            <v>反应红LS-7B(C.I.反应红250）</v>
          </cell>
          <cell r="F57">
            <v>42886</v>
          </cell>
          <cell r="G57" t="str">
            <v>深圳泛胜塑胶助剂有限公司</v>
          </cell>
        </row>
        <row r="57">
          <cell r="I57" t="str">
            <v>谈成</v>
          </cell>
          <cell r="J57" t="str">
            <v>0755-25880166</v>
          </cell>
          <cell r="K57">
            <v>13530800356</v>
          </cell>
          <cell r="L57" t="str">
            <v>893868331@qq.com</v>
          </cell>
        </row>
        <row r="57">
          <cell r="O57" t="str">
            <v>制定</v>
          </cell>
          <cell r="P57" t="str">
            <v>主导</v>
          </cell>
          <cell r="Q57" t="str">
            <v>科学研究、技术服务和地质勘查业</v>
          </cell>
          <cell r="R57">
            <v>2</v>
          </cell>
        </row>
        <row r="58">
          <cell r="C58" t="str">
            <v>zxzj20191114000048</v>
          </cell>
          <cell r="D58" t="str">
            <v>YS/T 1229.2-2018</v>
          </cell>
          <cell r="E58" t="str">
            <v>粗氢氧化镍化学分析方法 第2部分：钴量的测定 火焰原子吸收光谱法</v>
          </cell>
          <cell r="F58">
            <v>43220</v>
          </cell>
          <cell r="G58" t="str">
            <v>深圳市中金岭南有色金属股份有限公司</v>
          </cell>
        </row>
        <row r="58">
          <cell r="I58" t="str">
            <v>蔡晖</v>
          </cell>
          <cell r="J58" t="str">
            <v>83474800-803</v>
          </cell>
          <cell r="K58">
            <v>13974814398</v>
          </cell>
          <cell r="L58" t="str">
            <v>caihuicaihui@163.com</v>
          </cell>
        </row>
        <row r="58">
          <cell r="O58" t="str">
            <v>制定</v>
          </cell>
          <cell r="P58" t="str">
            <v>参与</v>
          </cell>
          <cell r="Q58" t="str">
            <v>制造业</v>
          </cell>
          <cell r="R58">
            <v>8</v>
          </cell>
        </row>
        <row r="59">
          <cell r="C59" t="str">
            <v>zxzj20191112000072</v>
          </cell>
          <cell r="D59" t="str">
            <v>GB/T 18233.5-2018</v>
          </cell>
          <cell r="E59" t="str">
            <v>信息技术 用户建筑群通用布缆 第5部分：数据中心</v>
          </cell>
          <cell r="F59">
            <v>43462</v>
          </cell>
          <cell r="G59" t="str">
            <v>深圳赛西信息技术有限公司</v>
          </cell>
        </row>
        <row r="59">
          <cell r="I59" t="str">
            <v>王丽</v>
          </cell>
          <cell r="J59" t="str">
            <v>0755-86647566</v>
          </cell>
          <cell r="K59">
            <v>13480964857</v>
          </cell>
          <cell r="L59" t="str">
            <v>wangli@nels.org.cn</v>
          </cell>
        </row>
        <row r="59">
          <cell r="O59" t="str">
            <v>制定</v>
          </cell>
          <cell r="P59" t="str">
            <v>主导</v>
          </cell>
          <cell r="Q59" t="str">
            <v>信息传输、计算机服务和软件业</v>
          </cell>
          <cell r="R59">
            <v>3</v>
          </cell>
        </row>
        <row r="60">
          <cell r="C60" t="str">
            <v>zxzj20191116000066</v>
          </cell>
          <cell r="D60" t="str">
            <v>GB/T 5174-2018</v>
          </cell>
          <cell r="E60" t="str">
            <v>表面活性剂 洗涤剂 阳离子活性物含量的测定 直接两相滴定法</v>
          </cell>
          <cell r="F60">
            <v>43462</v>
          </cell>
          <cell r="G60" t="str">
            <v>深圳市芭格美生物科技有限公司</v>
          </cell>
        </row>
        <row r="60">
          <cell r="I60" t="str">
            <v>陈婉兰</v>
          </cell>
          <cell r="J60" t="str">
            <v>0755-86231733</v>
          </cell>
          <cell r="K60">
            <v>13430953271</v>
          </cell>
          <cell r="L60" t="str">
            <v>chenwanlan@bagemei.com</v>
          </cell>
        </row>
        <row r="60">
          <cell r="O60" t="str">
            <v>修订</v>
          </cell>
          <cell r="P60" t="str">
            <v>主导</v>
          </cell>
          <cell r="Q60" t="str">
            <v>制造业</v>
          </cell>
          <cell r="R60">
            <v>2</v>
          </cell>
        </row>
        <row r="61">
          <cell r="C61" t="str">
            <v>zxzj20191114000188</v>
          </cell>
          <cell r="D61" t="str">
            <v>NB/T 25074-2017</v>
          </cell>
          <cell r="E61" t="str">
            <v>核电厂混凝土蜗壳循环水泵叶轮技术要求</v>
          </cell>
          <cell r="F61">
            <v>42776</v>
          </cell>
          <cell r="G61" t="str">
            <v>中广核工程有限公司</v>
          </cell>
        </row>
        <row r="61">
          <cell r="I61" t="str">
            <v>孙莉</v>
          </cell>
          <cell r="J61" t="str">
            <v>0755-84436673</v>
          </cell>
          <cell r="K61">
            <v>15914118629</v>
          </cell>
          <cell r="L61" t="str">
            <v>sun_li@cgnpc.com.cn</v>
          </cell>
        </row>
        <row r="61">
          <cell r="O61" t="str">
            <v>制定</v>
          </cell>
          <cell r="P61" t="str">
            <v>主导</v>
          </cell>
          <cell r="Q61" t="str">
            <v>电力、燃气及水的生产和供应业</v>
          </cell>
          <cell r="R61">
            <v>1</v>
          </cell>
        </row>
        <row r="62">
          <cell r="C62" t="str">
            <v>zxzj20191116000079</v>
          </cell>
          <cell r="D62" t="str">
            <v>HG/T 2677-2017</v>
          </cell>
          <cell r="E62" t="str">
            <v>工业聚氯化铝</v>
          </cell>
          <cell r="F62">
            <v>43046</v>
          </cell>
          <cell r="G62" t="str">
            <v>深圳市中润水工业技术发展有限公司</v>
          </cell>
        </row>
        <row r="62">
          <cell r="I62" t="str">
            <v>柳洁</v>
          </cell>
          <cell r="J62" t="str">
            <v>0755-26630106</v>
          </cell>
          <cell r="K62">
            <v>13632961837</v>
          </cell>
          <cell r="L62" t="str">
            <v>362169262@qq.com</v>
          </cell>
        </row>
        <row r="62">
          <cell r="O62" t="str">
            <v>修订</v>
          </cell>
          <cell r="P62" t="str">
            <v>主导</v>
          </cell>
          <cell r="Q62" t="str">
            <v>科学研究、技术服务和地质勘查业</v>
          </cell>
          <cell r="R62">
            <v>1</v>
          </cell>
        </row>
        <row r="63">
          <cell r="C63" t="str">
            <v>zxzj20191117000046</v>
          </cell>
          <cell r="D63" t="str">
            <v>GB/T 17215.646-2018</v>
          </cell>
          <cell r="E63" t="str">
            <v>电测量数据交换 DLMS/COSEM组件 第46部分：使用HDLC协议的数据链路层</v>
          </cell>
          <cell r="F63">
            <v>43462</v>
          </cell>
          <cell r="G63" t="str">
            <v>深圳市科陆电子科技股份有限公司</v>
          </cell>
          <cell r="H63" t="str">
            <v>深圳市航天泰瑞捷电子有限公司（3）；</v>
          </cell>
          <cell r="I63" t="str">
            <v>张树宏</v>
          </cell>
          <cell r="J63" t="str">
            <v>0755-33309999</v>
          </cell>
          <cell r="K63">
            <v>18665389621</v>
          </cell>
          <cell r="L63" t="str">
            <v>zhangshuhong@szclou.com</v>
          </cell>
          <cell r="M63" t="str">
            <v>否</v>
          </cell>
          <cell r="N63">
            <v>3</v>
          </cell>
          <cell r="O63" t="str">
            <v>修订</v>
          </cell>
          <cell r="P63" t="str">
            <v>参与</v>
          </cell>
          <cell r="Q63" t="str">
            <v>制造业</v>
          </cell>
          <cell r="R63">
            <v>6</v>
          </cell>
        </row>
        <row r="64">
          <cell r="C64" t="str">
            <v>zxzj20191115000088</v>
          </cell>
          <cell r="D64" t="str">
            <v>SZDB/Z 259-2017</v>
          </cell>
          <cell r="E64" t="str">
            <v>智慧检验检测实验室建设指南</v>
          </cell>
          <cell r="F64">
            <v>42985</v>
          </cell>
          <cell r="G64" t="str">
            <v>深圳市检验检疫科学研究院</v>
          </cell>
        </row>
        <row r="64">
          <cell r="I64" t="str">
            <v>吴绍精</v>
          </cell>
          <cell r="J64">
            <v>25985636</v>
          </cell>
          <cell r="K64">
            <v>13688811137</v>
          </cell>
          <cell r="L64" t="str">
            <v>djick1001@163.com</v>
          </cell>
        </row>
        <row r="64">
          <cell r="O64" t="str">
            <v>制定</v>
          </cell>
          <cell r="P64" t="str">
            <v>主导</v>
          </cell>
          <cell r="Q64" t="str">
            <v>科学研究、技术服务和地质勘查业</v>
          </cell>
          <cell r="R64">
            <v>1</v>
          </cell>
        </row>
        <row r="65">
          <cell r="C65" t="str">
            <v>zxzj20191113000001</v>
          </cell>
          <cell r="D65" t="str">
            <v>SB/T 11160-2016</v>
          </cell>
          <cell r="E65" t="str">
            <v>报废汽车破碎技术规范</v>
          </cell>
          <cell r="F65">
            <v>42631</v>
          </cell>
          <cell r="G65" t="str">
            <v>格林美股份有限公司</v>
          </cell>
        </row>
        <row r="65">
          <cell r="I65" t="str">
            <v>艾四霞</v>
          </cell>
          <cell r="J65" t="str">
            <v>0755-33386666</v>
          </cell>
          <cell r="K65">
            <v>18938976890</v>
          </cell>
          <cell r="L65" t="str">
            <v>aisixia@gem.com.cn</v>
          </cell>
        </row>
        <row r="65">
          <cell r="O65" t="str">
            <v>制定</v>
          </cell>
          <cell r="P65" t="str">
            <v>主导</v>
          </cell>
          <cell r="Q65" t="str">
            <v>制造业</v>
          </cell>
          <cell r="R65">
            <v>3</v>
          </cell>
        </row>
        <row r="66">
          <cell r="C66" t="str">
            <v>zxzj20191117000032</v>
          </cell>
          <cell r="D66" t="str">
            <v>GB/T 36065-2018</v>
          </cell>
          <cell r="E66" t="str">
            <v>纳米技术 碳纳米管无定形碳、灰分和挥发物的分析 热重法</v>
          </cell>
          <cell r="F66">
            <v>43174</v>
          </cell>
          <cell r="G66" t="str">
            <v>深圳市德方纳米科技股份有限公司</v>
          </cell>
        </row>
        <row r="66">
          <cell r="I66" t="str">
            <v>孙言</v>
          </cell>
          <cell r="J66" t="str">
            <v>0755-86226896</v>
          </cell>
          <cell r="K66">
            <v>13771453191</v>
          </cell>
          <cell r="L66" t="str">
            <v>sunyan@dynanonic.com</v>
          </cell>
        </row>
        <row r="66">
          <cell r="O66" t="str">
            <v>制定</v>
          </cell>
          <cell r="P66" t="str">
            <v>主导</v>
          </cell>
          <cell r="Q66" t="str">
            <v>制造业</v>
          </cell>
          <cell r="R66">
            <v>2</v>
          </cell>
        </row>
        <row r="67">
          <cell r="C67" t="str">
            <v>zxzj20191115000222</v>
          </cell>
          <cell r="D67" t="str">
            <v>SJ/T 11573-2016</v>
          </cell>
          <cell r="E67" t="str">
            <v>网络智能机顶盒技术要求和测试方法</v>
          </cell>
          <cell r="F67">
            <v>42384</v>
          </cell>
          <cell r="G67" t="str">
            <v>深圳创维-RGB电子有限公司</v>
          </cell>
          <cell r="H67" t="str">
            <v>深圳数字电视国家工程实验室股份有限公司（5）；</v>
          </cell>
          <cell r="I67" t="str">
            <v>段琼</v>
          </cell>
          <cell r="J67" t="str">
            <v>0755-27354142</v>
          </cell>
          <cell r="K67">
            <v>13421343501</v>
          </cell>
          <cell r="L67" t="str">
            <v>duanqiong@skyworth.com</v>
          </cell>
          <cell r="M67" t="str">
            <v>是</v>
          </cell>
          <cell r="N67">
            <v>5</v>
          </cell>
          <cell r="O67" t="str">
            <v>制定</v>
          </cell>
          <cell r="P67" t="str">
            <v>参与</v>
          </cell>
          <cell r="Q67" t="str">
            <v>制造业</v>
          </cell>
          <cell r="R67">
            <v>6</v>
          </cell>
        </row>
        <row r="68">
          <cell r="C68" t="str">
            <v>zxzj20191111000027</v>
          </cell>
          <cell r="D68" t="str">
            <v>GB/T 36677-2018</v>
          </cell>
          <cell r="E68" t="str">
            <v>复印（包括多功能）设备细颗粒物排放量的测定方法</v>
          </cell>
          <cell r="F68">
            <v>43360</v>
          </cell>
          <cell r="G68" t="str">
            <v>深圳市领航标准化技术有限公司</v>
          </cell>
          <cell r="H68" t="str">
            <v>东芝泰格信息系统（深圳）有限公司（7）</v>
          </cell>
          <cell r="I68" t="str">
            <v>杨永红</v>
          </cell>
          <cell r="J68">
            <v>23810426</v>
          </cell>
          <cell r="K68">
            <v>18123915029</v>
          </cell>
          <cell r="L68" t="str">
            <v>liushengying3@vip.sina.com</v>
          </cell>
          <cell r="M68" t="str">
            <v>是</v>
          </cell>
        </row>
        <row r="68">
          <cell r="O68" t="str">
            <v>制定</v>
          </cell>
          <cell r="P68" t="str">
            <v>参与</v>
          </cell>
          <cell r="Q68" t="str">
            <v>科学研究、技术服务和地质勘查业</v>
          </cell>
          <cell r="R68">
            <v>5</v>
          </cell>
        </row>
        <row r="69">
          <cell r="C69" t="str">
            <v>zxzj20191114000102</v>
          </cell>
          <cell r="D69" t="str">
            <v>YD/T 3330-2018</v>
          </cell>
          <cell r="E69" t="str">
            <v>支持通信应用的北斗授时设备测试方法</v>
          </cell>
          <cell r="F69">
            <v>43395</v>
          </cell>
          <cell r="G69" t="str">
            <v>中兴通讯股份有限公司</v>
          </cell>
        </row>
        <row r="69">
          <cell r="I69" t="str">
            <v>王新荣</v>
          </cell>
          <cell r="J69" t="str">
            <v>0755-26775746</v>
          </cell>
          <cell r="K69">
            <v>18938038998</v>
          </cell>
          <cell r="L69" t="str">
            <v>wang.xinrong@zte.com.cn</v>
          </cell>
        </row>
        <row r="69">
          <cell r="O69" t="str">
            <v>制定</v>
          </cell>
          <cell r="P69" t="str">
            <v>主导</v>
          </cell>
          <cell r="Q69" t="str">
            <v>信息传输、计算机服务和软件业</v>
          </cell>
          <cell r="R69">
            <v>2</v>
          </cell>
        </row>
        <row r="70">
          <cell r="C70" t="str">
            <v>zxzj20191115000127</v>
          </cell>
          <cell r="D70" t="str">
            <v>NB/T 20451-2017</v>
          </cell>
          <cell r="E70" t="str">
            <v>核电工程施工信息化管理通用要求</v>
          </cell>
          <cell r="F70">
            <v>42826</v>
          </cell>
          <cell r="G70" t="str">
            <v>中广核工程有限公司</v>
          </cell>
        </row>
        <row r="70">
          <cell r="I70" t="str">
            <v>孙莉</v>
          </cell>
          <cell r="J70" t="str">
            <v>0755-84436673</v>
          </cell>
          <cell r="K70">
            <v>15914118629</v>
          </cell>
          <cell r="L70" t="str">
            <v>sun_li@cgnpc.com.cn</v>
          </cell>
        </row>
        <row r="70">
          <cell r="O70" t="str">
            <v>制定</v>
          </cell>
          <cell r="P70" t="str">
            <v>主导</v>
          </cell>
          <cell r="Q70" t="str">
            <v>电力、燃气及水的生产和供应业</v>
          </cell>
          <cell r="R70">
            <v>1</v>
          </cell>
        </row>
        <row r="71">
          <cell r="C71" t="str">
            <v>zxzj20191115000190</v>
          </cell>
          <cell r="D71" t="str">
            <v>SZDB/Z 291-2018</v>
          </cell>
          <cell r="E71" t="str">
            <v>深圳标准认证实施规则文胸</v>
          </cell>
          <cell r="F71">
            <v>43159</v>
          </cell>
          <cell r="G71" t="str">
            <v>深圳市卓越绩效管理促进会</v>
          </cell>
          <cell r="H71" t="str">
            <v>深圳市计量质量检测研究院（2）；深圳市卓越标准事务有限公司（3）；均放弃</v>
          </cell>
          <cell r="I71" t="str">
            <v>徐镓勋</v>
          </cell>
          <cell r="J71" t="str">
            <v>0755-83616682</v>
          </cell>
          <cell r="K71">
            <v>17875132541</v>
          </cell>
          <cell r="L71" t="str">
            <v>1064795197@qq.com</v>
          </cell>
          <cell r="M71" t="str">
            <v>是</v>
          </cell>
          <cell r="N71" t="str">
            <v>2；3；</v>
          </cell>
          <cell r="O71" t="str">
            <v>制定</v>
          </cell>
          <cell r="P71" t="str">
            <v>主导</v>
          </cell>
          <cell r="Q71" t="str">
            <v>公共管理和社会组织</v>
          </cell>
          <cell r="R71">
            <v>1</v>
          </cell>
        </row>
        <row r="72">
          <cell r="C72" t="str">
            <v>zxzj20191114000101</v>
          </cell>
          <cell r="D72" t="str">
            <v>GB/T 34265-2017</v>
          </cell>
          <cell r="E72" t="str">
            <v>Sanger法测序技术指南</v>
          </cell>
          <cell r="F72">
            <v>42985</v>
          </cell>
          <cell r="G72" t="str">
            <v>深圳华因康基因科技有限公司</v>
          </cell>
          <cell r="H72" t="str">
            <v>深圳市华因康高通量生物技术研究院</v>
          </cell>
          <cell r="I72" t="str">
            <v>周晓娟</v>
          </cell>
          <cell r="J72" t="str">
            <v>0755-86319000</v>
          </cell>
          <cell r="K72">
            <v>13632544386</v>
          </cell>
          <cell r="L72" t="str">
            <v>zhouxiaojuan@hykgene.com</v>
          </cell>
          <cell r="M72" t="str">
            <v>是</v>
          </cell>
          <cell r="N72">
            <v>2</v>
          </cell>
          <cell r="O72" t="str">
            <v>制定</v>
          </cell>
          <cell r="P72" t="str">
            <v>主导</v>
          </cell>
          <cell r="Q72" t="str">
            <v>其他</v>
          </cell>
          <cell r="R72">
            <v>1</v>
          </cell>
        </row>
        <row r="73">
          <cell r="C73" t="str">
            <v>zxzj20191113000168</v>
          </cell>
          <cell r="D73" t="str">
            <v>GB/T 37927-2019</v>
          </cell>
          <cell r="E73" t="str">
            <v>科研信用信息征集规范</v>
          </cell>
          <cell r="F73">
            <v>43707</v>
          </cell>
          <cell r="G73" t="str">
            <v>深圳市宝安区信用促进会</v>
          </cell>
        </row>
        <row r="73">
          <cell r="I73" t="str">
            <v>王勤燕</v>
          </cell>
          <cell r="J73">
            <v>75523201273</v>
          </cell>
          <cell r="K73">
            <v>15868358173</v>
          </cell>
          <cell r="L73" t="str">
            <v>214525447@qq.com</v>
          </cell>
        </row>
        <row r="73">
          <cell r="O73" t="str">
            <v>制定</v>
          </cell>
          <cell r="P73" t="str">
            <v>主导</v>
          </cell>
          <cell r="Q73" t="str">
            <v>公共管理和社会组织</v>
          </cell>
          <cell r="R73">
            <v>2</v>
          </cell>
        </row>
        <row r="74">
          <cell r="C74" t="str">
            <v>zxzj20191116000033</v>
          </cell>
          <cell r="D74" t="str">
            <v>GB/T 16716.4-2018</v>
          </cell>
          <cell r="E74" t="str">
            <v>包装与环境 第4部分：材料循环再生</v>
          </cell>
          <cell r="F74">
            <v>43462</v>
          </cell>
          <cell r="G74" t="str">
            <v>深圳市裕同包装科技股份有限公司</v>
          </cell>
          <cell r="H74" t="str">
            <v>深圳市中原科技有限公司(4)；深圳市印刷行业协会(7)；</v>
          </cell>
          <cell r="I74" t="str">
            <v>郭耀庭</v>
          </cell>
          <cell r="J74" t="str">
            <v>0755-33873999</v>
          </cell>
          <cell r="K74">
            <v>18575561930</v>
          </cell>
          <cell r="L74" t="str">
            <v>guoyt@szyuto.com</v>
          </cell>
          <cell r="M74" t="str">
            <v>是</v>
          </cell>
          <cell r="N74" t="str">
            <v>4；7；</v>
          </cell>
          <cell r="O74" t="str">
            <v>修订</v>
          </cell>
          <cell r="P74" t="str">
            <v>主导</v>
          </cell>
          <cell r="Q74" t="str">
            <v>制造业</v>
          </cell>
          <cell r="R74">
            <v>2</v>
          </cell>
        </row>
        <row r="75">
          <cell r="C75" t="str">
            <v>zxzj20191112000089</v>
          </cell>
          <cell r="D75" t="str">
            <v>GB/T 33071-2016</v>
          </cell>
          <cell r="E75" t="str">
            <v>含钴废料处理处置技术规范</v>
          </cell>
          <cell r="F75">
            <v>42656</v>
          </cell>
          <cell r="G75" t="str">
            <v>格林美股份有限公司</v>
          </cell>
        </row>
        <row r="75">
          <cell r="I75" t="str">
            <v>艾四霞</v>
          </cell>
          <cell r="J75" t="str">
            <v>0755-33386666</v>
          </cell>
          <cell r="K75">
            <v>18938976890</v>
          </cell>
          <cell r="L75" t="str">
            <v>aisixia@gem.com.cn</v>
          </cell>
        </row>
        <row r="75">
          <cell r="O75" t="str">
            <v>制定</v>
          </cell>
          <cell r="P75" t="str">
            <v>参与</v>
          </cell>
          <cell r="Q75" t="str">
            <v>制造业</v>
          </cell>
          <cell r="R75">
            <v>4</v>
          </cell>
        </row>
        <row r="76">
          <cell r="C76" t="str">
            <v>zxzj20191113000071</v>
          </cell>
          <cell r="D76" t="str">
            <v>YD/T 3392-2018</v>
          </cell>
          <cell r="E76" t="str">
            <v>通信电缆  聚四氟乙烯绝缘射频同轴电缆实心绝缘镀银铜带绕包编织外导体型</v>
          </cell>
          <cell r="F76">
            <v>43455</v>
          </cell>
          <cell r="G76" t="str">
            <v>深圳金信诺高新技术股份有限公司</v>
          </cell>
        </row>
        <row r="76">
          <cell r="I76" t="str">
            <v>左洁琼</v>
          </cell>
          <cell r="J76">
            <v>13418096413</v>
          </cell>
          <cell r="K76">
            <v>13418096413</v>
          </cell>
          <cell r="L76" t="str">
            <v>452158440@qq.com</v>
          </cell>
        </row>
        <row r="76">
          <cell r="O76" t="str">
            <v>制定</v>
          </cell>
          <cell r="P76" t="str">
            <v>主导</v>
          </cell>
          <cell r="Q76" t="str">
            <v>制造业</v>
          </cell>
          <cell r="R76">
            <v>1</v>
          </cell>
        </row>
        <row r="77">
          <cell r="C77" t="str">
            <v>zxzj20191112000009</v>
          </cell>
          <cell r="D77" t="str">
            <v>GB/T 36209-2018</v>
          </cell>
          <cell r="E77" t="str">
            <v>农业社会化服务 农机跨区作业服务规范</v>
          </cell>
          <cell r="F77">
            <v>43234</v>
          </cell>
          <cell r="G77" t="str">
            <v>深圳市芭田生态工程股份有限公司</v>
          </cell>
        </row>
        <row r="77">
          <cell r="I77" t="str">
            <v>谭占鳌</v>
          </cell>
          <cell r="J77">
            <v>23040406</v>
          </cell>
          <cell r="K77">
            <v>13691946806</v>
          </cell>
          <cell r="L77" t="str">
            <v>za669@126.com</v>
          </cell>
        </row>
        <row r="77">
          <cell r="O77" t="str">
            <v>制定</v>
          </cell>
          <cell r="P77" t="str">
            <v>参与</v>
          </cell>
          <cell r="Q77" t="str">
            <v>农、林、牧、渔业</v>
          </cell>
          <cell r="R77">
            <v>4</v>
          </cell>
        </row>
        <row r="78">
          <cell r="C78" t="str">
            <v>zxzj20191114000107</v>
          </cell>
          <cell r="D78" t="str">
            <v>YD/T 3311-2017</v>
          </cell>
          <cell r="E78" t="str">
            <v>组播迁移技术要求 基于Radius的IPv6组播迁移</v>
          </cell>
          <cell r="F78">
            <v>43046</v>
          </cell>
          <cell r="G78" t="str">
            <v>中兴通讯股份有限公司</v>
          </cell>
        </row>
        <row r="78">
          <cell r="I78" t="str">
            <v>王新荣</v>
          </cell>
          <cell r="J78" t="str">
            <v>0755-26775746</v>
          </cell>
          <cell r="K78">
            <v>18938038998</v>
          </cell>
          <cell r="L78" t="str">
            <v>wang.xinrong@zte.com.cn</v>
          </cell>
        </row>
        <row r="78">
          <cell r="O78" t="str">
            <v>制定</v>
          </cell>
          <cell r="P78" t="str">
            <v>主导</v>
          </cell>
          <cell r="Q78" t="str">
            <v>信息传输、计算机服务和软件业</v>
          </cell>
          <cell r="R78">
            <v>1</v>
          </cell>
        </row>
        <row r="79">
          <cell r="C79" t="str">
            <v>zxzj20191115000015</v>
          </cell>
          <cell r="D79" t="str">
            <v>RB/T 314-2017</v>
          </cell>
          <cell r="E79" t="str">
            <v>合格评定 服务认证模式选择与应用指南</v>
          </cell>
          <cell r="F79">
            <v>43066</v>
          </cell>
          <cell r="G79" t="str">
            <v>深圳市标准技术研究院</v>
          </cell>
        </row>
        <row r="79">
          <cell r="I79" t="str">
            <v>万茸茸</v>
          </cell>
          <cell r="J79" t="str">
            <v>0755-83997950</v>
          </cell>
          <cell r="K79">
            <v>15820772693</v>
          </cell>
          <cell r="L79" t="str">
            <v>wrr@sist.org.cn</v>
          </cell>
        </row>
        <row r="79">
          <cell r="O79" t="str">
            <v>制定</v>
          </cell>
          <cell r="P79" t="str">
            <v>参与</v>
          </cell>
          <cell r="Q79" t="str">
            <v>科学研究、技术服务和地质勘查业</v>
          </cell>
          <cell r="R79">
            <v>5</v>
          </cell>
        </row>
        <row r="80">
          <cell r="C80" t="str">
            <v>zxzj20191113000142</v>
          </cell>
          <cell r="D80" t="str">
            <v>GB/T 26831.4-2017</v>
          </cell>
          <cell r="E80" t="str">
            <v>社区能源计量抄收系统规范 第4部分：仪表的无线抄读</v>
          </cell>
          <cell r="F80">
            <v>42928</v>
          </cell>
          <cell r="G80" t="str">
            <v>深圳市航天泰瑞捷电子有限公司</v>
          </cell>
        </row>
        <row r="80">
          <cell r="I80" t="str">
            <v>林欢欢</v>
          </cell>
          <cell r="J80">
            <v>25163395</v>
          </cell>
          <cell r="K80">
            <v>15338878190</v>
          </cell>
          <cell r="L80" t="str">
            <v>36595189@qq.com</v>
          </cell>
        </row>
        <row r="80">
          <cell r="O80" t="str">
            <v>制定</v>
          </cell>
          <cell r="P80" t="str">
            <v>主导</v>
          </cell>
          <cell r="Q80" t="str">
            <v>制造业</v>
          </cell>
          <cell r="R80">
            <v>3</v>
          </cell>
        </row>
        <row r="81">
          <cell r="C81" t="str">
            <v>zxzj20191116000099</v>
          </cell>
          <cell r="D81" t="str">
            <v>GB/T 35031.301-2018</v>
          </cell>
          <cell r="E81" t="str">
            <v>用户端能源管理系统 第3-1部分：子系统接口网关一般要求</v>
          </cell>
          <cell r="F81">
            <v>43234</v>
          </cell>
          <cell r="G81" t="str">
            <v>深圳市中电电力技术股份有限公司</v>
          </cell>
        </row>
        <row r="81">
          <cell r="I81" t="str">
            <v>王菲</v>
          </cell>
          <cell r="J81" t="str">
            <v>83423089-818</v>
          </cell>
          <cell r="K81">
            <v>13129571095</v>
          </cell>
          <cell r="L81" t="str">
            <v>wangfei@cet-electric.com</v>
          </cell>
        </row>
        <row r="81">
          <cell r="O81" t="str">
            <v>制定</v>
          </cell>
          <cell r="P81" t="str">
            <v>主导</v>
          </cell>
          <cell r="Q81" t="str">
            <v>制造业</v>
          </cell>
          <cell r="R81">
            <v>2</v>
          </cell>
        </row>
        <row r="82">
          <cell r="C82" t="str">
            <v>zxzj20191114000165</v>
          </cell>
          <cell r="D82" t="str">
            <v>GB/T 35890-2018</v>
          </cell>
          <cell r="E82" t="str">
            <v>高通量测序数据序列格式规范</v>
          </cell>
          <cell r="F82">
            <v>43137</v>
          </cell>
          <cell r="G82" t="str">
            <v>深圳华大生命科学研究院</v>
          </cell>
        </row>
        <row r="82">
          <cell r="I82" t="str">
            <v>黄晶</v>
          </cell>
          <cell r="J82" t="str">
            <v>0755-33945509</v>
          </cell>
          <cell r="K82">
            <v>15989475327</v>
          </cell>
          <cell r="L82" t="str">
            <v>huangjing2@genomics.cn</v>
          </cell>
        </row>
        <row r="82">
          <cell r="O82" t="str">
            <v>制定</v>
          </cell>
          <cell r="P82" t="str">
            <v>主导</v>
          </cell>
          <cell r="Q82" t="str">
            <v>科学研究、技术服务和地质勘查业</v>
          </cell>
          <cell r="R82">
            <v>1</v>
          </cell>
        </row>
        <row r="83">
          <cell r="C83" t="str">
            <v>zxzj20191112000065</v>
          </cell>
          <cell r="D83" t="str">
            <v>GB/T 33460-2016</v>
          </cell>
          <cell r="E83" t="str">
            <v>报废汽车拆解指导手册编制规范</v>
          </cell>
          <cell r="F83">
            <v>42734</v>
          </cell>
          <cell r="G83" t="str">
            <v>格林美股份有限公司</v>
          </cell>
        </row>
        <row r="83">
          <cell r="I83" t="str">
            <v>艾四霞</v>
          </cell>
          <cell r="J83" t="str">
            <v>0755-33386666</v>
          </cell>
          <cell r="K83">
            <v>18938976890</v>
          </cell>
          <cell r="L83" t="str">
            <v>aisixia@gem.com.cn</v>
          </cell>
        </row>
        <row r="83">
          <cell r="O83" t="str">
            <v>制定</v>
          </cell>
          <cell r="P83" t="str">
            <v>参与</v>
          </cell>
          <cell r="Q83" t="str">
            <v>制造业</v>
          </cell>
          <cell r="R83">
            <v>4</v>
          </cell>
        </row>
        <row r="84">
          <cell r="C84" t="str">
            <v>zxzj20191116000070</v>
          </cell>
          <cell r="D84" t="str">
            <v>HG/T 2225-2018</v>
          </cell>
          <cell r="E84" t="str">
            <v>工业硫酸铝</v>
          </cell>
          <cell r="F84">
            <v>43395</v>
          </cell>
          <cell r="G84" t="str">
            <v>深圳市中润水工业技术发展有限公司</v>
          </cell>
        </row>
        <row r="84">
          <cell r="I84" t="str">
            <v>柳洁</v>
          </cell>
          <cell r="J84" t="str">
            <v>0755-26630106</v>
          </cell>
          <cell r="K84">
            <v>13632961837</v>
          </cell>
          <cell r="L84" t="str">
            <v>362169262@qq.com</v>
          </cell>
        </row>
        <row r="84">
          <cell r="O84" t="str">
            <v>修订</v>
          </cell>
          <cell r="P84" t="str">
            <v>参与</v>
          </cell>
          <cell r="Q84" t="str">
            <v>科学研究、技术服务和地质勘查业</v>
          </cell>
          <cell r="R84">
            <v>4</v>
          </cell>
        </row>
        <row r="85">
          <cell r="C85" t="str">
            <v>zxzj20191116000153</v>
          </cell>
          <cell r="D85" t="str">
            <v>SJ/T 11645-2016</v>
          </cell>
          <cell r="E85" t="str">
            <v>裸眼立体电视通用技术要求</v>
          </cell>
          <cell r="F85">
            <v>42665</v>
          </cell>
          <cell r="G85" t="str">
            <v>深圳创维-RGB电子有限公司</v>
          </cell>
          <cell r="H85" t="str">
            <v>海思半导体有限公司（无联合申报）</v>
          </cell>
          <cell r="I85" t="str">
            <v>段琼</v>
          </cell>
          <cell r="J85" t="str">
            <v>0755-27354142</v>
          </cell>
          <cell r="K85">
            <v>15989895938</v>
          </cell>
          <cell r="L85" t="str">
            <v>duanqiong@skyworth.com</v>
          </cell>
          <cell r="M85" t="str">
            <v>否</v>
          </cell>
          <cell r="N85">
            <v>4</v>
          </cell>
          <cell r="O85" t="str">
            <v>制定</v>
          </cell>
          <cell r="P85" t="str">
            <v>参与</v>
          </cell>
          <cell r="Q85" t="str">
            <v>制造业</v>
          </cell>
          <cell r="R85">
            <v>6</v>
          </cell>
        </row>
        <row r="86">
          <cell r="C86" t="str">
            <v>zxzj20191114000159</v>
          </cell>
          <cell r="D86" t="str">
            <v>GB/T 37415-2019</v>
          </cell>
          <cell r="E86" t="str">
            <v>桁架式机器人通用技术条件</v>
          </cell>
          <cell r="F86">
            <v>43595</v>
          </cell>
          <cell r="G86" t="str">
            <v>深圳吉阳智能科技有限公司</v>
          </cell>
        </row>
        <row r="86">
          <cell r="I86" t="str">
            <v>刘阿密</v>
          </cell>
          <cell r="J86" t="str">
            <v>0755-23203092</v>
          </cell>
          <cell r="K86">
            <v>13420902065</v>
          </cell>
          <cell r="L86" t="str">
            <v>liuami@geesun.com</v>
          </cell>
        </row>
        <row r="86">
          <cell r="O86" t="str">
            <v>制定</v>
          </cell>
          <cell r="P86" t="str">
            <v>参与</v>
          </cell>
          <cell r="Q86" t="str">
            <v>制造业</v>
          </cell>
          <cell r="R86">
            <v>6</v>
          </cell>
        </row>
        <row r="87">
          <cell r="C87" t="str">
            <v>zxzj20191113000065</v>
          </cell>
          <cell r="D87" t="str">
            <v>SZDB/Z 329-2018</v>
          </cell>
          <cell r="E87" t="str">
            <v>警务云终端系统建设与管理规范</v>
          </cell>
          <cell r="F87">
            <v>43406</v>
          </cell>
          <cell r="G87" t="str">
            <v>深圳市中安测标准技术有限公司</v>
          </cell>
          <cell r="H87" t="str">
            <v>中国电信股份有限公司深圳分公司（2）；深圳市星火电子工程公司（3）（放弃）</v>
          </cell>
          <cell r="I87" t="str">
            <v>董晓波</v>
          </cell>
          <cell r="J87">
            <v>82583675</v>
          </cell>
          <cell r="K87">
            <v>13510830866</v>
          </cell>
          <cell r="L87" t="str">
            <v>542576448@qq.com</v>
          </cell>
          <cell r="M87" t="str">
            <v>是</v>
          </cell>
          <cell r="N87" t="str">
            <v>2；3</v>
          </cell>
          <cell r="O87" t="str">
            <v>制定</v>
          </cell>
          <cell r="P87" t="str">
            <v>主导</v>
          </cell>
          <cell r="Q87" t="str">
            <v>科学研究、技术服务和地质勘查业</v>
          </cell>
          <cell r="R87">
            <v>1</v>
          </cell>
        </row>
        <row r="88">
          <cell r="C88" t="str">
            <v>zxzj20191113000157</v>
          </cell>
          <cell r="D88" t="str">
            <v>GB/T 36440-2018</v>
          </cell>
          <cell r="E88" t="str">
            <v>信息技术 系统间远程通信和信息交换局域网和城域网 特定要求 抗干扰低速无线个域网物理层规范</v>
          </cell>
          <cell r="F88">
            <v>43258</v>
          </cell>
          <cell r="G88" t="str">
            <v>深圳赛西信息技术有限公司</v>
          </cell>
        </row>
        <row r="88">
          <cell r="I88" t="str">
            <v>王丽</v>
          </cell>
          <cell r="J88" t="str">
            <v>0755-86647566</v>
          </cell>
          <cell r="K88">
            <v>13480964857</v>
          </cell>
          <cell r="L88" t="str">
            <v>wangli@nels.org.cn</v>
          </cell>
        </row>
        <row r="88">
          <cell r="O88" t="str">
            <v>制定</v>
          </cell>
          <cell r="P88" t="str">
            <v>主导</v>
          </cell>
          <cell r="Q88" t="str">
            <v>信息传输、计算机服务和软件业</v>
          </cell>
          <cell r="R88">
            <v>2</v>
          </cell>
        </row>
        <row r="89">
          <cell r="C89" t="str">
            <v>zxzj20191117000020</v>
          </cell>
          <cell r="D89" t="str">
            <v>GB/T 37006-2018</v>
          </cell>
          <cell r="E89" t="str">
            <v>数字化电能表检验装置</v>
          </cell>
          <cell r="F89">
            <v>43462</v>
          </cell>
          <cell r="G89" t="str">
            <v>深圳市星龙科技股份有限公司</v>
          </cell>
          <cell r="H89" t="str">
            <v>深圳市科陆电子科技股份有限公司</v>
          </cell>
          <cell r="I89" t="str">
            <v>俞珊</v>
          </cell>
          <cell r="J89" t="str">
            <v>0755-26666861</v>
          </cell>
          <cell r="K89">
            <v>13755727370</v>
          </cell>
          <cell r="L89" t="str">
            <v>624350560@qq.com</v>
          </cell>
          <cell r="M89" t="str">
            <v>是</v>
          </cell>
          <cell r="N89">
            <v>4</v>
          </cell>
          <cell r="O89" t="str">
            <v>制定</v>
          </cell>
          <cell r="P89" t="str">
            <v>主导</v>
          </cell>
          <cell r="Q89" t="str">
            <v>制造业</v>
          </cell>
          <cell r="R89">
            <v>3</v>
          </cell>
        </row>
        <row r="90">
          <cell r="C90" t="str">
            <v>zxzj20191117000008</v>
          </cell>
          <cell r="D90" t="str">
            <v>GB/T 34991-2017</v>
          </cell>
          <cell r="E90" t="str">
            <v>基于12.5kHz信道的时分多址（TDMA）专用数字集群通信系统 空中接口物理层及数据链路层技术规范</v>
          </cell>
          <cell r="F90">
            <v>43040</v>
          </cell>
          <cell r="G90" t="str">
            <v>海能达通信股份有限公司</v>
          </cell>
          <cell r="H90" t="str">
            <v>深圳科立讯电子有限公司（无进行联合申报）</v>
          </cell>
          <cell r="I90" t="str">
            <v>梁丹</v>
          </cell>
          <cell r="J90" t="str">
            <v>0755-26972999</v>
          </cell>
          <cell r="K90">
            <v>15820488532</v>
          </cell>
          <cell r="L90" t="str">
            <v>755975006@qq.com</v>
          </cell>
          <cell r="M90" t="str">
            <v>否</v>
          </cell>
          <cell r="N90">
            <v>8</v>
          </cell>
          <cell r="O90" t="str">
            <v>制定</v>
          </cell>
          <cell r="P90" t="str">
            <v>主导</v>
          </cell>
          <cell r="Q90" t="str">
            <v>制造业</v>
          </cell>
          <cell r="R90">
            <v>2</v>
          </cell>
        </row>
        <row r="91">
          <cell r="C91" t="str">
            <v>zxzj20191113000004</v>
          </cell>
          <cell r="D91" t="str">
            <v>DB4403/T 12—2019</v>
          </cell>
          <cell r="E91" t="str">
            <v>物业服务要求 商务写字楼</v>
          </cell>
          <cell r="F91">
            <v>43550</v>
          </cell>
          <cell r="G91" t="str">
            <v>中航物业管理有限公司</v>
          </cell>
        </row>
        <row r="91">
          <cell r="I91" t="str">
            <v>谭宇</v>
          </cell>
          <cell r="J91" t="str">
            <v>0755-61358126</v>
          </cell>
          <cell r="K91">
            <v>13430867896</v>
          </cell>
          <cell r="L91" t="str">
            <v>179476633@qq.com</v>
          </cell>
        </row>
        <row r="91">
          <cell r="O91" t="str">
            <v>制定</v>
          </cell>
          <cell r="P91" t="str">
            <v>主导</v>
          </cell>
          <cell r="Q91" t="str">
            <v>居民服务和其他服务业</v>
          </cell>
          <cell r="R91">
            <v>1</v>
          </cell>
        </row>
        <row r="92">
          <cell r="C92" t="str">
            <v>zxzj20191115000237</v>
          </cell>
          <cell r="D92" t="str">
            <v>YZ/T 0163-2018</v>
          </cell>
          <cell r="E92" t="str">
            <v>邮政业信息系统安全等级保护实施指南</v>
          </cell>
          <cell r="F92">
            <v>43304</v>
          </cell>
          <cell r="G92" t="str">
            <v>顺丰速运有限公司</v>
          </cell>
        </row>
        <row r="92">
          <cell r="I92" t="str">
            <v>刘诗蕾</v>
          </cell>
          <cell r="J92">
            <v>36391199</v>
          </cell>
          <cell r="K92">
            <v>13632595172</v>
          </cell>
          <cell r="L92" t="str">
            <v>liushilei@sf-express.com</v>
          </cell>
        </row>
        <row r="92">
          <cell r="O92" t="str">
            <v>制定</v>
          </cell>
          <cell r="P92" t="str">
            <v>主导</v>
          </cell>
          <cell r="Q92" t="str">
            <v>交通运输、仓储和邮政业</v>
          </cell>
          <cell r="R92">
            <v>1</v>
          </cell>
        </row>
        <row r="93">
          <cell r="C93" t="str">
            <v>zxzj20191116000098</v>
          </cell>
          <cell r="D93" t="str">
            <v>QB/T 5183-2017</v>
          </cell>
          <cell r="E93" t="str">
            <v>制鞋机械 移动平台式鞋底成型机</v>
          </cell>
          <cell r="F93">
            <v>43046</v>
          </cell>
          <cell r="G93" t="str">
            <v>深圳市涂氏精怡科技有限公司</v>
          </cell>
        </row>
        <row r="93">
          <cell r="I93" t="str">
            <v>赵卫平</v>
          </cell>
          <cell r="J93" t="str">
            <v>0755-84862725</v>
          </cell>
          <cell r="K93">
            <v>15012939350</v>
          </cell>
          <cell r="L93" t="str">
            <v>18746172@qq.com</v>
          </cell>
        </row>
        <row r="93">
          <cell r="O93" t="str">
            <v>制定</v>
          </cell>
          <cell r="P93" t="str">
            <v>主导</v>
          </cell>
          <cell r="Q93" t="str">
            <v>制造业</v>
          </cell>
          <cell r="R93">
            <v>2</v>
          </cell>
        </row>
        <row r="94">
          <cell r="C94" t="str">
            <v>zxzj20191115000234</v>
          </cell>
          <cell r="D94" t="str">
            <v>GB/T 36777-2018</v>
          </cell>
          <cell r="E94" t="str">
            <v>材小蠹(非中国种)检疫鉴定方法</v>
          </cell>
          <cell r="F94">
            <v>43360</v>
          </cell>
          <cell r="G94" t="str">
            <v>深圳市检验检疫科学研究院</v>
          </cell>
        </row>
        <row r="94">
          <cell r="I94" t="str">
            <v>徐浪</v>
          </cell>
          <cell r="J94" t="str">
            <v>0755-22377491</v>
          </cell>
          <cell r="K94">
            <v>13590451117</v>
          </cell>
          <cell r="L94" t="str">
            <v>396991593@qq.com</v>
          </cell>
        </row>
        <row r="94">
          <cell r="O94" t="str">
            <v>制定</v>
          </cell>
          <cell r="P94" t="str">
            <v>主导</v>
          </cell>
          <cell r="Q94" t="str">
            <v>科学研究、技术服务和地质勘查业</v>
          </cell>
          <cell r="R94">
            <v>2</v>
          </cell>
        </row>
        <row r="95">
          <cell r="C95" t="str">
            <v>zxzj20191113000190</v>
          </cell>
          <cell r="D95" t="str">
            <v>3GPP/TR 22.842</v>
          </cell>
          <cell r="E95" t="str">
            <v>5G网络控制交互服务研究报告</v>
          </cell>
          <cell r="F95">
            <v>43732</v>
          </cell>
          <cell r="G95" t="str">
            <v>深圳市腾讯计算机系统有限公司</v>
          </cell>
        </row>
        <row r="95">
          <cell r="I95" t="str">
            <v>刘震宇</v>
          </cell>
          <cell r="J95" t="str">
            <v>0755-86013388</v>
          </cell>
          <cell r="K95">
            <v>18612866601</v>
          </cell>
          <cell r="L95" t="str">
            <v>zanezyliu@tencent.com</v>
          </cell>
        </row>
        <row r="95">
          <cell r="O95" t="str">
            <v>制定</v>
          </cell>
          <cell r="P95" t="str">
            <v>参与</v>
          </cell>
          <cell r="Q95" t="str">
            <v>信息传输、计算机服务和软件业</v>
          </cell>
          <cell r="R95">
            <v>4</v>
          </cell>
        </row>
        <row r="96">
          <cell r="C96" t="str">
            <v>zxzj20191115000031</v>
          </cell>
          <cell r="D96" t="str">
            <v>GB/T 36818-2018</v>
          </cell>
          <cell r="E96" t="str">
            <v>冷杉枯梢病菌检疫鉴定方法</v>
          </cell>
          <cell r="F96">
            <v>43360</v>
          </cell>
          <cell r="G96" t="str">
            <v>深圳市检验检疫科学研究院</v>
          </cell>
        </row>
        <row r="96">
          <cell r="I96" t="str">
            <v>王颖</v>
          </cell>
          <cell r="J96" t="str">
            <v>0755-82538271</v>
          </cell>
          <cell r="K96">
            <v>13544296896</v>
          </cell>
          <cell r="L96" t="str">
            <v>mswy2008@163.com</v>
          </cell>
        </row>
        <row r="96">
          <cell r="O96" t="str">
            <v>制定</v>
          </cell>
          <cell r="P96" t="str">
            <v>主导</v>
          </cell>
          <cell r="Q96" t="str">
            <v>科学研究、技术服务和地质勘查业</v>
          </cell>
          <cell r="R96">
            <v>2</v>
          </cell>
        </row>
        <row r="97">
          <cell r="C97" t="str">
            <v>zxzj20191115000150</v>
          </cell>
          <cell r="D97" t="str">
            <v>GB/T 36062-2018</v>
          </cell>
          <cell r="E97" t="str">
            <v>数字印刷系统的使用要求及检验方法</v>
          </cell>
          <cell r="F97">
            <v>43174</v>
          </cell>
          <cell r="G97" t="str">
            <v>深圳劲嘉集团股份有限公司</v>
          </cell>
          <cell r="H97" t="str">
            <v>深圳市裕同包装科技股份有限公司</v>
          </cell>
          <cell r="I97" t="str">
            <v>戴弦</v>
          </cell>
          <cell r="J97">
            <v>26609999</v>
          </cell>
          <cell r="K97">
            <v>13534010494</v>
          </cell>
          <cell r="L97" t="str">
            <v>373672107@qq.com</v>
          </cell>
          <cell r="M97" t="str">
            <v>是</v>
          </cell>
          <cell r="N97">
            <v>7</v>
          </cell>
          <cell r="O97" t="str">
            <v>制定</v>
          </cell>
          <cell r="P97" t="str">
            <v>参与</v>
          </cell>
          <cell r="Q97" t="str">
            <v>制造业</v>
          </cell>
          <cell r="R97">
            <v>4</v>
          </cell>
        </row>
        <row r="98">
          <cell r="C98" t="str">
            <v>zxzj20191113000031</v>
          </cell>
          <cell r="D98" t="str">
            <v>JG/T 559-2018</v>
          </cell>
          <cell r="E98" t="str">
            <v>建筑用免烧釉面装饰板</v>
          </cell>
          <cell r="F98">
            <v>43277</v>
          </cell>
          <cell r="G98" t="str">
            <v>深圳市爱思宝科技发展有限公司</v>
          </cell>
          <cell r="H98" t="str">
            <v>招商局蛇口工业区控股股份有限公司（2）；深圳市新山幕墙技术咨询有限公司；深业集团有限公司（3）；深圳市华汇设计有限公司（8）（无联合申报）</v>
          </cell>
          <cell r="I98" t="str">
            <v>周子苒</v>
          </cell>
          <cell r="J98">
            <v>75526433701</v>
          </cell>
          <cell r="K98">
            <v>18566777313</v>
          </cell>
          <cell r="L98" t="str">
            <v>734247851@qq.com</v>
          </cell>
          <cell r="M98" t="str">
            <v>否</v>
          </cell>
        </row>
        <row r="98">
          <cell r="O98" t="str">
            <v>制定</v>
          </cell>
          <cell r="P98" t="str">
            <v>主导</v>
          </cell>
          <cell r="Q98" t="str">
            <v>建筑业</v>
          </cell>
          <cell r="R98">
            <v>1</v>
          </cell>
        </row>
        <row r="99">
          <cell r="C99" t="str">
            <v>zxzj20191107000012</v>
          </cell>
          <cell r="D99" t="str">
            <v>SZDB/Z 271.1-2017</v>
          </cell>
          <cell r="E99" t="str">
            <v>反恐怖防范管理规范  第1部分：总则</v>
          </cell>
          <cell r="F99">
            <v>43017</v>
          </cell>
          <cell r="G99" t="str">
            <v>深圳市智慧安防行业协会</v>
          </cell>
        </row>
        <row r="99">
          <cell r="I99" t="str">
            <v>林淑娟</v>
          </cell>
          <cell r="J99">
            <v>82583673</v>
          </cell>
          <cell r="K99">
            <v>13650242452</v>
          </cell>
          <cell r="L99" t="str">
            <v>234699681@qq.com</v>
          </cell>
        </row>
        <row r="99">
          <cell r="N99" t="str">
            <v>2；3；4；5；</v>
          </cell>
          <cell r="O99" t="str">
            <v>制定</v>
          </cell>
          <cell r="P99" t="str">
            <v>主导</v>
          </cell>
          <cell r="Q99" t="str">
            <v>公共管理和社会组织</v>
          </cell>
          <cell r="R99">
            <v>1</v>
          </cell>
        </row>
        <row r="100">
          <cell r="C100" t="str">
            <v>zxzj20191117000055</v>
          </cell>
          <cell r="D100" t="str">
            <v>SZTT/JSLM 0001-2017</v>
          </cell>
          <cell r="E100" t="str">
            <v>家用反渗透净水器</v>
          </cell>
          <cell r="F100">
            <v>42833</v>
          </cell>
          <cell r="G100" t="str">
            <v>深圳市净水产业协会</v>
          </cell>
        </row>
        <row r="100">
          <cell r="I100" t="str">
            <v>刘胜梅</v>
          </cell>
          <cell r="J100" t="str">
            <v>0755-28288178</v>
          </cell>
          <cell r="K100">
            <v>18816764909</v>
          </cell>
          <cell r="L100" t="str">
            <v>1401220887@qq.com</v>
          </cell>
        </row>
        <row r="100">
          <cell r="O100" t="str">
            <v>制定</v>
          </cell>
          <cell r="P100" t="str">
            <v>主导</v>
          </cell>
          <cell r="Q100" t="str">
            <v>公共管理和社会组织</v>
          </cell>
          <cell r="R100">
            <v>1</v>
          </cell>
        </row>
        <row r="101">
          <cell r="C101" t="str">
            <v>zxzj20191114000216</v>
          </cell>
          <cell r="D101" t="str">
            <v>GB/T 33795-2017</v>
          </cell>
          <cell r="E101" t="str">
            <v>反应染料 水解速率的测定</v>
          </cell>
          <cell r="F101">
            <v>42886</v>
          </cell>
          <cell r="G101" t="str">
            <v>深圳市标色染料科技有限公司</v>
          </cell>
        </row>
        <row r="101">
          <cell r="I101" t="str">
            <v>谈成</v>
          </cell>
          <cell r="J101" t="str">
            <v>0755-25880166</v>
          </cell>
          <cell r="K101">
            <v>13530800356</v>
          </cell>
          <cell r="L101" t="str">
            <v>893868331@qq.com</v>
          </cell>
        </row>
        <row r="101">
          <cell r="O101" t="str">
            <v>制定</v>
          </cell>
          <cell r="P101" t="str">
            <v>主导</v>
          </cell>
          <cell r="Q101" t="str">
            <v>科学研究、技术服务和地质勘查业</v>
          </cell>
          <cell r="R101">
            <v>2</v>
          </cell>
        </row>
        <row r="102">
          <cell r="C102" t="str">
            <v>zxzj20191114000173</v>
          </cell>
          <cell r="D102" t="str">
            <v>GB/T 35674-2017</v>
          </cell>
          <cell r="E102" t="str">
            <v>电磁屏蔽用全方位导电海绵通用技术要求</v>
          </cell>
          <cell r="F102">
            <v>43098</v>
          </cell>
          <cell r="G102" t="str">
            <v>深圳市飞荣达科技股份有限公司</v>
          </cell>
        </row>
        <row r="102">
          <cell r="I102" t="str">
            <v>王梦霞</v>
          </cell>
          <cell r="J102" t="str">
            <v>0755-86081680</v>
          </cell>
          <cell r="K102">
            <v>15926001643</v>
          </cell>
          <cell r="L102" t="str">
            <v>mengxia.wang@frd.cn</v>
          </cell>
        </row>
        <row r="102">
          <cell r="O102" t="str">
            <v>制定</v>
          </cell>
          <cell r="P102" t="str">
            <v>参与</v>
          </cell>
          <cell r="Q102" t="str">
            <v>制造业</v>
          </cell>
          <cell r="R102">
            <v>6</v>
          </cell>
        </row>
        <row r="103">
          <cell r="C103" t="str">
            <v>zxzj20191113000026</v>
          </cell>
          <cell r="D103" t="str">
            <v>GB/T 37383-2019</v>
          </cell>
          <cell r="E103" t="str">
            <v>沥青混合料名词术语</v>
          </cell>
          <cell r="F103">
            <v>43549</v>
          </cell>
          <cell r="G103" t="str">
            <v>深圳海川新材料科技股份有限公司</v>
          </cell>
        </row>
        <row r="103">
          <cell r="I103" t="str">
            <v>潘鑫</v>
          </cell>
          <cell r="J103" t="str">
            <v>0755-83300666</v>
          </cell>
          <cell r="K103">
            <v>18320881533</v>
          </cell>
          <cell r="L103" t="str">
            <v>panxin@oceanpower.com</v>
          </cell>
        </row>
        <row r="103">
          <cell r="O103" t="str">
            <v>制定</v>
          </cell>
          <cell r="P103" t="str">
            <v>参与</v>
          </cell>
          <cell r="Q103" t="str">
            <v>制造业</v>
          </cell>
          <cell r="R103">
            <v>6</v>
          </cell>
        </row>
        <row r="104">
          <cell r="C104" t="str">
            <v>zxzj20191112000027</v>
          </cell>
          <cell r="D104" t="str">
            <v>NB/T 20452-2017</v>
          </cell>
          <cell r="E104" t="str">
            <v>核电工程安全管理技术规程</v>
          </cell>
          <cell r="F104">
            <v>42826</v>
          </cell>
          <cell r="G104" t="str">
            <v>中广核工程有限公司</v>
          </cell>
        </row>
        <row r="104">
          <cell r="I104" t="str">
            <v>孙莉</v>
          </cell>
          <cell r="J104" t="str">
            <v>0755-84436673</v>
          </cell>
          <cell r="K104">
            <v>15914118629</v>
          </cell>
          <cell r="L104" t="str">
            <v>sun_li@cgnpc.com.cn</v>
          </cell>
        </row>
        <row r="104">
          <cell r="O104" t="str">
            <v>制定</v>
          </cell>
          <cell r="P104" t="str">
            <v>主导</v>
          </cell>
          <cell r="Q104" t="str">
            <v>电力、燃气及水的生产和供应业</v>
          </cell>
          <cell r="R104">
            <v>2</v>
          </cell>
        </row>
        <row r="105">
          <cell r="C105" t="str">
            <v>zxzj20191113000135</v>
          </cell>
          <cell r="D105" t="str">
            <v>YS/T 1228-2018</v>
          </cell>
          <cell r="E105" t="str">
            <v>粗氢氧化镍</v>
          </cell>
          <cell r="F105">
            <v>43220</v>
          </cell>
          <cell r="G105" t="str">
            <v>格林美股份有限公司</v>
          </cell>
        </row>
        <row r="105">
          <cell r="I105" t="str">
            <v>艾四霞</v>
          </cell>
          <cell r="J105" t="str">
            <v>0755-33386666</v>
          </cell>
          <cell r="K105">
            <v>18938976890</v>
          </cell>
          <cell r="L105" t="str">
            <v>aisixia@gem.com.cn</v>
          </cell>
        </row>
        <row r="105">
          <cell r="O105" t="str">
            <v>制定</v>
          </cell>
          <cell r="P105" t="str">
            <v>主导</v>
          </cell>
          <cell r="Q105" t="str">
            <v>制造业</v>
          </cell>
          <cell r="R105">
            <v>3</v>
          </cell>
        </row>
        <row r="106">
          <cell r="C106" t="str">
            <v>zxzj20191116000056</v>
          </cell>
          <cell r="D106" t="str">
            <v>GB/T 34839-2017</v>
          </cell>
          <cell r="E106" t="str">
            <v>计时仪器 柄头和密封管的设计和尺寸</v>
          </cell>
          <cell r="F106">
            <v>43040</v>
          </cell>
          <cell r="G106" t="str">
            <v>深圳市飞亚达精密科技有限公司</v>
          </cell>
          <cell r="H106" t="str">
            <v>天王电子（深圳）有限公司</v>
          </cell>
          <cell r="I106" t="str">
            <v>刘亚睿</v>
          </cell>
          <cell r="J106" t="str">
            <v>0755-86013452</v>
          </cell>
          <cell r="K106">
            <v>15168305423</v>
          </cell>
          <cell r="L106" t="str">
            <v>liuyarui@fiyta.com.cn</v>
          </cell>
          <cell r="M106" t="str">
            <v>是</v>
          </cell>
          <cell r="N106">
            <v>6</v>
          </cell>
          <cell r="O106" t="str">
            <v>制定</v>
          </cell>
          <cell r="P106" t="str">
            <v>参与</v>
          </cell>
          <cell r="Q106" t="str">
            <v>制造业</v>
          </cell>
          <cell r="R106">
            <v>4</v>
          </cell>
        </row>
        <row r="107">
          <cell r="C107" t="str">
            <v>zxzj20191114000081</v>
          </cell>
          <cell r="D107" t="str">
            <v>ISO/IEC 18000-4-2018</v>
          </cell>
          <cell r="E107" t="str">
            <v>信息技术 射频识别2.45GHz空中接口协议</v>
          </cell>
          <cell r="F107">
            <v>43308</v>
          </cell>
          <cell r="G107" t="str">
            <v>深圳市标准技术研究院</v>
          </cell>
        </row>
        <row r="107">
          <cell r="I107" t="str">
            <v>万茸茸</v>
          </cell>
          <cell r="J107" t="str">
            <v>0755-83997950</v>
          </cell>
          <cell r="K107">
            <v>15920772693</v>
          </cell>
          <cell r="L107" t="str">
            <v>wrr@sist.org.cn</v>
          </cell>
        </row>
        <row r="107">
          <cell r="O107" t="str">
            <v>修订</v>
          </cell>
          <cell r="P107" t="str">
            <v>参与</v>
          </cell>
          <cell r="Q107" t="str">
            <v>科学研究、技术服务和地质勘查业</v>
          </cell>
          <cell r="R107">
            <v>0</v>
          </cell>
        </row>
        <row r="108">
          <cell r="C108" t="str">
            <v>zxzj20191115000282</v>
          </cell>
          <cell r="D108" t="str">
            <v>FZ/T 73062-2019</v>
          </cell>
          <cell r="E108" t="str">
            <v>针织沙滩服</v>
          </cell>
          <cell r="F108">
            <v>43587</v>
          </cell>
          <cell r="G108" t="str">
            <v>安莉芳（中国）服装有限公司</v>
          </cell>
          <cell r="H108" t="str">
            <v>天纺标（深圳）检测认证股份有限公司</v>
          </cell>
          <cell r="I108" t="str">
            <v>尚列妮</v>
          </cell>
          <cell r="J108" t="str">
            <v>0755-25813888</v>
          </cell>
          <cell r="K108">
            <v>13510483557</v>
          </cell>
          <cell r="L108" t="str">
            <v>lieni.shang@embryform.com</v>
          </cell>
          <cell r="M108" t="str">
            <v>是</v>
          </cell>
          <cell r="N108">
            <v>5</v>
          </cell>
          <cell r="O108" t="str">
            <v>制定</v>
          </cell>
          <cell r="P108" t="str">
            <v>主导</v>
          </cell>
          <cell r="Q108" t="str">
            <v>制造业</v>
          </cell>
          <cell r="R108">
            <v>1</v>
          </cell>
        </row>
        <row r="109">
          <cell r="C109" t="str">
            <v>zxzj20191108000308</v>
          </cell>
          <cell r="D109" t="str">
            <v>SZDB/Z 274—2017</v>
          </cell>
          <cell r="E109" t="str">
            <v>路边停车数据采集系统技术规范(6个部分）</v>
          </cell>
          <cell r="F109">
            <v>43052</v>
          </cell>
          <cell r="G109" t="str">
            <v>深圳市标准技术研究院</v>
          </cell>
        </row>
        <row r="109">
          <cell r="I109" t="str">
            <v>万茸茸</v>
          </cell>
          <cell r="J109" t="str">
            <v>0755-83997950</v>
          </cell>
          <cell r="K109">
            <v>15920772693</v>
          </cell>
          <cell r="L109" t="str">
            <v>wrr@sist.org.cn</v>
          </cell>
        </row>
        <row r="109">
          <cell r="O109" t="str">
            <v>制定</v>
          </cell>
          <cell r="P109" t="str">
            <v>主导</v>
          </cell>
          <cell r="Q109" t="str">
            <v>科学研究、技术服务和地质勘查业</v>
          </cell>
          <cell r="R109">
            <v>2</v>
          </cell>
        </row>
        <row r="110">
          <cell r="C110" t="str">
            <v>zxzj20191114000217</v>
          </cell>
          <cell r="D110" t="str">
            <v>GB/T 24101-2018</v>
          </cell>
          <cell r="E110" t="str">
            <v>染料产品中4-氨基偶氮苯的限量及测定</v>
          </cell>
          <cell r="F110">
            <v>43462</v>
          </cell>
          <cell r="G110" t="str">
            <v>深圳市标色染料科技有限公司</v>
          </cell>
        </row>
        <row r="110">
          <cell r="I110" t="str">
            <v>谈成</v>
          </cell>
          <cell r="J110" t="str">
            <v>0755-25880166</v>
          </cell>
          <cell r="K110">
            <v>13530800356</v>
          </cell>
          <cell r="L110" t="str">
            <v>893868331@qq.com</v>
          </cell>
        </row>
        <row r="110">
          <cell r="O110" t="str">
            <v>修订</v>
          </cell>
          <cell r="P110" t="str">
            <v>主导</v>
          </cell>
          <cell r="Q110" t="str">
            <v>科学研究、技术服务和地质勘查业</v>
          </cell>
          <cell r="R110">
            <v>2</v>
          </cell>
        </row>
        <row r="111">
          <cell r="C111" t="str">
            <v>zxzj20191115000300</v>
          </cell>
          <cell r="D111" t="str">
            <v>FZ/T 73013-2017</v>
          </cell>
          <cell r="E111" t="str">
            <v>针织泳装</v>
          </cell>
          <cell r="F111">
            <v>43046</v>
          </cell>
          <cell r="G111" t="str">
            <v>安莉芳（中国）服装有限公司</v>
          </cell>
          <cell r="H111" t="str">
            <v>深圳汇洁集团股份有限公司</v>
          </cell>
          <cell r="I111" t="str">
            <v>尚列妮</v>
          </cell>
          <cell r="J111" t="str">
            <v>0755-25813888</v>
          </cell>
          <cell r="K111">
            <v>13510483557</v>
          </cell>
          <cell r="L111" t="str">
            <v>lieni.shang@embryform.com</v>
          </cell>
          <cell r="M111" t="str">
            <v>是</v>
          </cell>
          <cell r="N111">
            <v>5</v>
          </cell>
          <cell r="O111" t="str">
            <v>修订</v>
          </cell>
          <cell r="P111" t="str">
            <v>主导</v>
          </cell>
          <cell r="Q111" t="str">
            <v>制造业</v>
          </cell>
          <cell r="R111">
            <v>2</v>
          </cell>
        </row>
        <row r="112">
          <cell r="C112" t="str">
            <v>zxzj20191113000074</v>
          </cell>
          <cell r="D112" t="str">
            <v>HG/T 5354-2018</v>
          </cell>
          <cell r="E112" t="str">
            <v>工业活性氧化铜</v>
          </cell>
          <cell r="F112">
            <v>43395</v>
          </cell>
          <cell r="G112" t="str">
            <v>深圳市深投环保科技有限公司</v>
          </cell>
        </row>
        <row r="112">
          <cell r="I112" t="str">
            <v>彭娟</v>
          </cell>
          <cell r="J112" t="str">
            <v>0755-83971957</v>
          </cell>
          <cell r="K112">
            <v>13631626747</v>
          </cell>
          <cell r="L112" t="str">
            <v>52152801@qq.com</v>
          </cell>
        </row>
        <row r="112">
          <cell r="O112" t="str">
            <v>制定</v>
          </cell>
          <cell r="P112" t="str">
            <v>主导</v>
          </cell>
          <cell r="Q112" t="str">
            <v>水利、环境和公共设施管理业</v>
          </cell>
          <cell r="R112">
            <v>3</v>
          </cell>
        </row>
        <row r="113">
          <cell r="C113" t="str">
            <v>zxzj20191115000039</v>
          </cell>
          <cell r="D113" t="str">
            <v>GB/T 33788-2017</v>
          </cell>
          <cell r="E113" t="str">
            <v>反应染料 色光和强度的测定 低盐染色法</v>
          </cell>
          <cell r="F113">
            <v>42886</v>
          </cell>
          <cell r="G113" t="str">
            <v>深圳泛胜塑胶助剂有限公司</v>
          </cell>
        </row>
        <row r="113">
          <cell r="I113" t="str">
            <v>谈成</v>
          </cell>
          <cell r="J113" t="str">
            <v>0755-25880166</v>
          </cell>
          <cell r="K113">
            <v>13530800356</v>
          </cell>
          <cell r="L113" t="str">
            <v>893868331@qq.com</v>
          </cell>
        </row>
        <row r="113">
          <cell r="O113" t="str">
            <v>制定</v>
          </cell>
          <cell r="P113" t="str">
            <v>主导</v>
          </cell>
          <cell r="Q113" t="str">
            <v>科学研究、技术服务和地质勘查业</v>
          </cell>
          <cell r="R113">
            <v>2</v>
          </cell>
        </row>
        <row r="114">
          <cell r="C114" t="str">
            <v>zxzj20191111000004</v>
          </cell>
          <cell r="D114" t="str">
            <v>DB4403/T 7-2019</v>
          </cell>
          <cell r="E114" t="str">
            <v>公共建筑电梯性能和选型配置要求</v>
          </cell>
          <cell r="F114">
            <v>43523</v>
          </cell>
          <cell r="G114" t="str">
            <v>深圳市特种设备安全检验研究院</v>
          </cell>
        </row>
        <row r="114">
          <cell r="I114" t="str">
            <v>可丽娜</v>
          </cell>
          <cell r="J114">
            <v>25926559</v>
          </cell>
          <cell r="K114">
            <v>18898593009</v>
          </cell>
          <cell r="L114" t="str">
            <v>382093183@qq.com</v>
          </cell>
        </row>
        <row r="114">
          <cell r="O114" t="str">
            <v>制定</v>
          </cell>
          <cell r="P114" t="str">
            <v>主导</v>
          </cell>
          <cell r="Q114" t="str">
            <v>科学研究、技术服务和地质勘查业</v>
          </cell>
          <cell r="R114">
            <v>1</v>
          </cell>
        </row>
        <row r="115">
          <cell r="C115" t="str">
            <v>zxzj20191111000042</v>
          </cell>
          <cell r="D115" t="str">
            <v>GB/T 35347-2017</v>
          </cell>
          <cell r="E115" t="str">
            <v>机动车安全技术检测站</v>
          </cell>
          <cell r="F115">
            <v>43098</v>
          </cell>
          <cell r="G115" t="str">
            <v>深圳市安车检测股份有限公司</v>
          </cell>
        </row>
        <row r="115">
          <cell r="I115" t="str">
            <v>梅朵依</v>
          </cell>
          <cell r="J115" t="str">
            <v>0755-86182188</v>
          </cell>
          <cell r="K115">
            <v>18680347712</v>
          </cell>
          <cell r="L115" t="str">
            <v>meidy@anche.cn</v>
          </cell>
        </row>
        <row r="115">
          <cell r="O115" t="str">
            <v>制定</v>
          </cell>
          <cell r="P115" t="str">
            <v>参与</v>
          </cell>
          <cell r="Q115" t="str">
            <v>制造业</v>
          </cell>
          <cell r="R115">
            <v>5</v>
          </cell>
        </row>
        <row r="116">
          <cell r="C116" t="str">
            <v>zxzj20191113000073</v>
          </cell>
          <cell r="D116" t="str">
            <v>FZ/T 60014-2017</v>
          </cell>
          <cell r="E116" t="str">
            <v>絮片耐洗涤性能试验方法</v>
          </cell>
          <cell r="F116">
            <v>43046</v>
          </cell>
          <cell r="G116" t="str">
            <v>中纺标（深圳）检测有限公司</v>
          </cell>
        </row>
        <row r="116">
          <cell r="I116" t="str">
            <v>王金凯</v>
          </cell>
          <cell r="J116" t="str">
            <v>25366953-8062</v>
          </cell>
          <cell r="K116">
            <v>18938892526</v>
          </cell>
          <cell r="L116" t="str">
            <v>wangjinkai@cttc.net.cn</v>
          </cell>
        </row>
        <row r="116">
          <cell r="O116" t="str">
            <v>修订</v>
          </cell>
          <cell r="P116" t="str">
            <v>主导</v>
          </cell>
          <cell r="Q116" t="str">
            <v>科学研究、技术服务和地质勘查业</v>
          </cell>
          <cell r="R116">
            <v>2</v>
          </cell>
        </row>
        <row r="117">
          <cell r="C117" t="str">
            <v>zxzj20191116000040</v>
          </cell>
          <cell r="D117" t="str">
            <v>BB/T 0078-2018</v>
          </cell>
          <cell r="E117" t="str">
            <v>茶叶包装通用技术要求</v>
          </cell>
          <cell r="F117">
            <v>43455</v>
          </cell>
          <cell r="G117" t="str">
            <v>深圳市裕同包装科技股份有限公司</v>
          </cell>
          <cell r="H117" t="str">
            <v>深圳职业技术学院（1）；深圳润和制罐有限公司（3）；</v>
          </cell>
          <cell r="I117" t="str">
            <v>郭耀庭</v>
          </cell>
          <cell r="J117" t="str">
            <v>0755-33873999</v>
          </cell>
          <cell r="K117">
            <v>18575561930</v>
          </cell>
          <cell r="L117" t="str">
            <v>guoyt@szyuto.com</v>
          </cell>
          <cell r="M117" t="str">
            <v>是</v>
          </cell>
          <cell r="N117" t="str">
            <v>1、3；</v>
          </cell>
          <cell r="O117" t="str">
            <v>制定</v>
          </cell>
          <cell r="P117" t="str">
            <v>主导</v>
          </cell>
          <cell r="Q117" t="str">
            <v>制造业</v>
          </cell>
          <cell r="R117">
            <v>2</v>
          </cell>
        </row>
        <row r="118">
          <cell r="C118" t="str">
            <v>zxzj20191115000307</v>
          </cell>
          <cell r="D118" t="str">
            <v>GB/T 34606-2017</v>
          </cell>
          <cell r="E118" t="str">
            <v>建筑围护结构整体节能性能评价方法</v>
          </cell>
          <cell r="F118">
            <v>43022</v>
          </cell>
          <cell r="G118" t="str">
            <v>深圳市建筑科学研究院股份有限公司</v>
          </cell>
        </row>
        <row r="118">
          <cell r="I118" t="str">
            <v>李婉溢</v>
          </cell>
          <cell r="J118">
            <v>23950578</v>
          </cell>
          <cell r="K118">
            <v>13501551021</v>
          </cell>
          <cell r="L118" t="str">
            <v>LiWanYi@ibrcn.com</v>
          </cell>
        </row>
        <row r="118">
          <cell r="O118" t="str">
            <v>制定</v>
          </cell>
          <cell r="P118" t="str">
            <v>主导</v>
          </cell>
          <cell r="Q118" t="str">
            <v>科学研究、技术服务和地质勘查业</v>
          </cell>
          <cell r="R118">
            <v>2</v>
          </cell>
        </row>
        <row r="119">
          <cell r="C119" t="str">
            <v>zxzj20191114000111</v>
          </cell>
          <cell r="D119" t="str">
            <v>YD/T 3416-2018</v>
          </cell>
          <cell r="E119" t="str">
            <v>软件定义分组传送网（SPTN）控制器层间接口技术要求</v>
          </cell>
          <cell r="F119">
            <v>43455</v>
          </cell>
          <cell r="G119" t="str">
            <v>中兴通讯股份有限公司</v>
          </cell>
        </row>
        <row r="119">
          <cell r="I119" t="str">
            <v>王新荣</v>
          </cell>
          <cell r="J119" t="str">
            <v>0755-26775746</v>
          </cell>
          <cell r="K119">
            <v>18938038998</v>
          </cell>
          <cell r="L119" t="str">
            <v>wang.xinrong@zte.com.cn</v>
          </cell>
        </row>
        <row r="119">
          <cell r="O119" t="str">
            <v>制定</v>
          </cell>
          <cell r="P119" t="str">
            <v>主导</v>
          </cell>
          <cell r="Q119" t="str">
            <v>信息传输、计算机服务和软件业</v>
          </cell>
          <cell r="R119">
            <v>2</v>
          </cell>
        </row>
        <row r="120">
          <cell r="C120" t="str">
            <v>zxzj20191112000074</v>
          </cell>
          <cell r="D120" t="str">
            <v>GB/T 36994-2018</v>
          </cell>
          <cell r="E120" t="str">
            <v>风力发电机组 电网适应性测试规程</v>
          </cell>
          <cell r="F120">
            <v>43462</v>
          </cell>
          <cell r="G120" t="str">
            <v>深圳市禾望电气股份有限公司</v>
          </cell>
        </row>
        <row r="120">
          <cell r="I120" t="str">
            <v>朱彩玲</v>
          </cell>
          <cell r="J120">
            <v>75586026786140</v>
          </cell>
          <cell r="K120">
            <v>15629025890</v>
          </cell>
          <cell r="L120" t="str">
            <v>zhucailing@hopewind.com</v>
          </cell>
        </row>
        <row r="120">
          <cell r="O120" t="str">
            <v>制定</v>
          </cell>
          <cell r="P120" t="str">
            <v>参与</v>
          </cell>
          <cell r="Q120" t="str">
            <v>制造业</v>
          </cell>
          <cell r="R120">
            <v>8</v>
          </cell>
        </row>
        <row r="121">
          <cell r="C121" t="str">
            <v>zxzj20191114000076</v>
          </cell>
          <cell r="D121" t="str">
            <v>DB4403/T 28—2019</v>
          </cell>
          <cell r="E121" t="str">
            <v>供应链企业分类与评估</v>
          </cell>
          <cell r="F121">
            <v>43703</v>
          </cell>
          <cell r="G121" t="str">
            <v>深圳市物流与供应链管理协会</v>
          </cell>
        </row>
        <row r="121">
          <cell r="I121" t="str">
            <v>孙慧君</v>
          </cell>
          <cell r="J121">
            <v>83581255</v>
          </cell>
          <cell r="K121">
            <v>18682395153</v>
          </cell>
          <cell r="L121" t="str">
            <v>wltj@scmfair.com</v>
          </cell>
        </row>
        <row r="121">
          <cell r="O121" t="str">
            <v>制定</v>
          </cell>
          <cell r="P121" t="str">
            <v>主导</v>
          </cell>
          <cell r="Q121" t="str">
            <v>交通运输、仓储和邮政业</v>
          </cell>
          <cell r="R121">
            <v>1</v>
          </cell>
        </row>
        <row r="122">
          <cell r="C122" t="str">
            <v>zxzj20191116000130</v>
          </cell>
          <cell r="D122" t="str">
            <v>GB/T 6883-2017</v>
          </cell>
          <cell r="E122" t="str">
            <v>线、棒、管拉模用硬质合金烧结品 尺寸</v>
          </cell>
          <cell r="F122">
            <v>43007</v>
          </cell>
          <cell r="G122" t="str">
            <v>深圳市注成科技股份有限公司</v>
          </cell>
        </row>
        <row r="122">
          <cell r="I122" t="str">
            <v>郑竹子</v>
          </cell>
          <cell r="J122">
            <v>26608306</v>
          </cell>
          <cell r="K122">
            <v>13322988614</v>
          </cell>
          <cell r="L122" t="str">
            <v>188627044@qq.com</v>
          </cell>
        </row>
        <row r="122">
          <cell r="O122" t="str">
            <v>修订</v>
          </cell>
          <cell r="P122" t="str">
            <v>主导</v>
          </cell>
          <cell r="Q122" t="str">
            <v>制造业</v>
          </cell>
          <cell r="R122">
            <v>3</v>
          </cell>
        </row>
        <row r="123">
          <cell r="C123" t="str">
            <v>zxzj20191113000139</v>
          </cell>
          <cell r="D123" t="str">
            <v>GB 36246-2018</v>
          </cell>
          <cell r="E123" t="str">
            <v>中小学合成材料面层运动场地</v>
          </cell>
          <cell r="F123">
            <v>43234</v>
          </cell>
          <cell r="G123" t="str">
            <v>深圳市计量质量检测研究院</v>
          </cell>
        </row>
        <row r="123">
          <cell r="I123" t="str">
            <v>罗远</v>
          </cell>
          <cell r="J123" t="str">
            <v>0755-86088745</v>
          </cell>
          <cell r="K123">
            <v>13631529829</v>
          </cell>
          <cell r="L123" t="str">
            <v>1260008541@qq.com</v>
          </cell>
        </row>
        <row r="123">
          <cell r="O123" t="str">
            <v>修订</v>
          </cell>
          <cell r="P123" t="str">
            <v>参与</v>
          </cell>
          <cell r="Q123" t="str">
            <v>科学研究、技术服务和地质勘查业</v>
          </cell>
          <cell r="R123">
            <v>4</v>
          </cell>
        </row>
        <row r="124">
          <cell r="C124" t="str">
            <v>zxzj20191115000299</v>
          </cell>
          <cell r="D124" t="str">
            <v>GB/T 20936.1-2017</v>
          </cell>
          <cell r="E124" t="str">
            <v>爆炸性环境用气体探测器 第1部分：可燃气体探测器性能要求</v>
          </cell>
          <cell r="F124">
            <v>43828</v>
          </cell>
          <cell r="G124" t="str">
            <v>深圳市吉安达科技有限公司</v>
          </cell>
          <cell r="H124" t="str">
            <v>深圳市特安电子有限公司；无联合</v>
          </cell>
          <cell r="I124" t="str">
            <v>袁萍</v>
          </cell>
        </row>
        <row r="124">
          <cell r="K124" t="str">
            <v>0755-82046580</v>
          </cell>
          <cell r="L124">
            <v>13418790531</v>
          </cell>
          <cell r="M124" t="str">
            <v>否</v>
          </cell>
          <cell r="N124" t="str">
            <v>1；2</v>
          </cell>
          <cell r="O124" t="str">
            <v>修订</v>
          </cell>
          <cell r="P124" t="str">
            <v>参与</v>
          </cell>
          <cell r="Q124" t="str">
            <v>制造业</v>
          </cell>
          <cell r="R124">
            <v>6</v>
          </cell>
        </row>
        <row r="125">
          <cell r="C125" t="str">
            <v>zxzj20191115000151</v>
          </cell>
          <cell r="D125" t="str">
            <v>GB/T 36971-2018</v>
          </cell>
          <cell r="E125" t="str">
            <v>纺织品 色牢度试验 织物染料向聚氯乙烯涂层迁移的评定</v>
          </cell>
          <cell r="F125">
            <v>43462</v>
          </cell>
          <cell r="G125" t="str">
            <v>深圳市昌硕新纺材料有限公司</v>
          </cell>
        </row>
        <row r="125">
          <cell r="I125" t="str">
            <v>江红</v>
          </cell>
          <cell r="J125" t="str">
            <v>0755-33835906</v>
          </cell>
          <cell r="K125">
            <v>13500050256</v>
          </cell>
          <cell r="L125" t="str">
            <v>770819441@qq.com</v>
          </cell>
        </row>
        <row r="125">
          <cell r="O125" t="str">
            <v>制定</v>
          </cell>
          <cell r="P125" t="str">
            <v>主导</v>
          </cell>
          <cell r="Q125" t="str">
            <v>制造业</v>
          </cell>
          <cell r="R125">
            <v>3</v>
          </cell>
        </row>
        <row r="126">
          <cell r="C126" t="str">
            <v>zxzj20191107000088</v>
          </cell>
          <cell r="D126" t="str">
            <v>GB/T 51223-2017</v>
          </cell>
          <cell r="E126" t="str">
            <v>公共建筑标识系统技术规范</v>
          </cell>
          <cell r="F126">
            <v>42756</v>
          </cell>
          <cell r="G126" t="str">
            <v>深圳市标识行业协会</v>
          </cell>
        </row>
        <row r="126">
          <cell r="I126" t="str">
            <v>康亚茹</v>
          </cell>
          <cell r="J126" t="str">
            <v>0755-86002268</v>
          </cell>
          <cell r="K126">
            <v>15095374032</v>
          </cell>
          <cell r="L126" t="str">
            <v>ssia_cc@163.com</v>
          </cell>
        </row>
        <row r="126">
          <cell r="O126" t="str">
            <v>制定</v>
          </cell>
          <cell r="P126" t="str">
            <v>参与</v>
          </cell>
          <cell r="Q126" t="str">
            <v>公共管理和社会组织</v>
          </cell>
          <cell r="R126">
            <v>7</v>
          </cell>
        </row>
        <row r="127">
          <cell r="C127" t="str">
            <v>zxzj20191113000177</v>
          </cell>
          <cell r="D127" t="str">
            <v>GM/T 0062-2018</v>
          </cell>
          <cell r="E127" t="str">
            <v>密码产品随机数检测要求</v>
          </cell>
          <cell r="F127">
            <v>43222</v>
          </cell>
          <cell r="G127" t="str">
            <v>国民技术股份有限公司</v>
          </cell>
        </row>
        <row r="127">
          <cell r="I127" t="str">
            <v>常佳伟</v>
          </cell>
          <cell r="J127" t="str">
            <v>0755-86916059</v>
          </cell>
          <cell r="K127">
            <v>13538067653</v>
          </cell>
          <cell r="L127" t="str">
            <v>chang.jiawei@nationstech.com</v>
          </cell>
        </row>
        <row r="127">
          <cell r="O127" t="str">
            <v>制定</v>
          </cell>
          <cell r="P127" t="str">
            <v>参与</v>
          </cell>
          <cell r="Q127" t="str">
            <v>信息传输、计算机服务和软件业</v>
          </cell>
          <cell r="R127">
            <v>6</v>
          </cell>
        </row>
        <row r="128">
          <cell r="C128" t="str">
            <v>zxzj20191114000037</v>
          </cell>
          <cell r="D128" t="str">
            <v>GB/T 35077-2018</v>
          </cell>
          <cell r="E128" t="str">
            <v>机械安全 局部排气通风系统 安全要求</v>
          </cell>
          <cell r="F128">
            <v>43234</v>
          </cell>
          <cell r="G128" t="str">
            <v>华测检测认证集团股份有限公司</v>
          </cell>
          <cell r="H128" t="str">
            <v>深圳市美普达环保设备有限公司</v>
          </cell>
          <cell r="I128" t="str">
            <v>杜昱林</v>
          </cell>
          <cell r="J128" t="str">
            <v>0755-33682320</v>
          </cell>
          <cell r="K128">
            <v>18565667178</v>
          </cell>
          <cell r="L128" t="str">
            <v>dylan.du@cti-cert.com</v>
          </cell>
          <cell r="M128" t="str">
            <v>是</v>
          </cell>
          <cell r="N128">
            <v>2</v>
          </cell>
          <cell r="O128" t="str">
            <v>制定</v>
          </cell>
          <cell r="P128" t="str">
            <v>主导</v>
          </cell>
          <cell r="Q128" t="str">
            <v>科学研究、技术服务和地质勘查业</v>
          </cell>
          <cell r="R128">
            <v>1</v>
          </cell>
        </row>
        <row r="129">
          <cell r="C129" t="str">
            <v>zxzj20191115000155</v>
          </cell>
          <cell r="D129" t="str">
            <v>SN/T 4664-2016</v>
          </cell>
          <cell r="E129" t="str">
            <v>进出口纺织品 苯并三唑类防紫外线整理剂的测定 高效液相色谱法</v>
          </cell>
          <cell r="F129">
            <v>42716</v>
          </cell>
          <cell r="G129" t="str">
            <v>深圳市检验检疫科学研究院</v>
          </cell>
          <cell r="H129" t="str">
            <v>深圳市检验检疫局科学研究院；深圳市康益保健用品有限公司（4）</v>
          </cell>
          <cell r="I129" t="str">
            <v>谢堂堂</v>
          </cell>
          <cell r="J129" t="str">
            <v>0755-21622366</v>
          </cell>
          <cell r="K129">
            <v>13823364588</v>
          </cell>
          <cell r="L129" t="str">
            <v>Tangtangxie@139.com</v>
          </cell>
          <cell r="M129" t="str">
            <v>是</v>
          </cell>
          <cell r="N129" t="str">
            <v>1；2</v>
          </cell>
          <cell r="O129" t="str">
            <v>制定</v>
          </cell>
          <cell r="P129" t="str">
            <v>主导</v>
          </cell>
          <cell r="Q129" t="str">
            <v>科学研究、技术服务和地质勘查业</v>
          </cell>
          <cell r="R129">
            <v>1</v>
          </cell>
        </row>
        <row r="130">
          <cell r="C130" t="str">
            <v>zxzj20191113000038</v>
          </cell>
          <cell r="D130" t="str">
            <v>SZDB/Z 328—2018</v>
          </cell>
          <cell r="E130" t="str">
            <v>河湖污泥处理厂运行管理与监测技术规范</v>
          </cell>
          <cell r="F130">
            <v>43405</v>
          </cell>
          <cell r="G130" t="str">
            <v>中电建生态环境集团有限公司</v>
          </cell>
        </row>
        <row r="130">
          <cell r="I130" t="str">
            <v>韩景超</v>
          </cell>
          <cell r="J130" t="str">
            <v>0755-85906205</v>
          </cell>
          <cell r="K130">
            <v>15013887964</v>
          </cell>
          <cell r="L130" t="str">
            <v>921491946@qq.com</v>
          </cell>
        </row>
        <row r="130">
          <cell r="O130" t="str">
            <v>制定</v>
          </cell>
          <cell r="P130" t="str">
            <v>主导</v>
          </cell>
          <cell r="Q130" t="str">
            <v>水利、环境和公共设施管理业</v>
          </cell>
          <cell r="R130">
            <v>1</v>
          </cell>
        </row>
        <row r="131">
          <cell r="C131" t="str">
            <v>zxzj20191115000221</v>
          </cell>
          <cell r="D131" t="str">
            <v>GB/T 37741-2019</v>
          </cell>
          <cell r="E131" t="str">
            <v>信息技术 云计算 云服务交付要求</v>
          </cell>
          <cell r="F131">
            <v>43707</v>
          </cell>
          <cell r="G131" t="str">
            <v>深信服科技股份有限公司</v>
          </cell>
          <cell r="H131" t="str">
            <v>招商银行股份有限公司；中国平安保险（集团）股份有限公司</v>
          </cell>
          <cell r="I131" t="str">
            <v>李勤</v>
          </cell>
          <cell r="J131" t="str">
            <v>0755-26954922</v>
          </cell>
          <cell r="K131">
            <v>15179027015</v>
          </cell>
          <cell r="L131" t="str">
            <v>liqin@sangfor.com.cn</v>
          </cell>
          <cell r="M131" t="str">
            <v>否</v>
          </cell>
          <cell r="N131" t="str">
            <v>1；2</v>
          </cell>
          <cell r="O131" t="str">
            <v>制定</v>
          </cell>
          <cell r="P131" t="str">
            <v>参与</v>
          </cell>
          <cell r="Q131" t="str">
            <v>信息传输、计算机服务和软件业</v>
          </cell>
          <cell r="R131">
            <v>4</v>
          </cell>
        </row>
        <row r="132">
          <cell r="C132" t="str">
            <v>zxzj20191107000004</v>
          </cell>
          <cell r="D132" t="str">
            <v>GB/T 37095-2018</v>
          </cell>
          <cell r="E132" t="str">
            <v>信息安全技术 办公信息系统安全基本技术要求</v>
          </cell>
          <cell r="F132">
            <v>43462</v>
          </cell>
          <cell r="G132" t="str">
            <v>深圳赛西信息技术有限公司</v>
          </cell>
        </row>
        <row r="132">
          <cell r="I132" t="str">
            <v>王丽</v>
          </cell>
          <cell r="J132" t="str">
            <v>0755-86647566</v>
          </cell>
          <cell r="K132">
            <v>13480964857</v>
          </cell>
          <cell r="L132" t="str">
            <v>wangli@nels.org.cn</v>
          </cell>
        </row>
        <row r="132">
          <cell r="O132" t="str">
            <v>制定</v>
          </cell>
          <cell r="P132" t="str">
            <v>主导</v>
          </cell>
          <cell r="Q132" t="str">
            <v>信息传输、计算机服务和软件业</v>
          </cell>
          <cell r="R132">
            <v>3</v>
          </cell>
        </row>
        <row r="133">
          <cell r="C133" t="str">
            <v>zxzj20191113000061</v>
          </cell>
          <cell r="D133" t="str">
            <v>GB/T 36478.4-2019</v>
          </cell>
          <cell r="E133" t="str">
            <v>物联网 信息交换和共享 第4部分:数据接口</v>
          </cell>
          <cell r="F133">
            <v>43707</v>
          </cell>
          <cell r="G133" t="str">
            <v>深圳赛西信息技术有限公司</v>
          </cell>
        </row>
        <row r="133">
          <cell r="I133" t="str">
            <v>王丽</v>
          </cell>
          <cell r="J133" t="str">
            <v>0755-86647566</v>
          </cell>
          <cell r="K133">
            <v>13480964857</v>
          </cell>
          <cell r="L133" t="str">
            <v>wangli@nels.org.cn</v>
          </cell>
        </row>
        <row r="133">
          <cell r="O133" t="str">
            <v>制定</v>
          </cell>
          <cell r="P133" t="str">
            <v>主导</v>
          </cell>
          <cell r="Q133" t="str">
            <v>信息传输、计算机服务和软件业</v>
          </cell>
          <cell r="R133">
            <v>3</v>
          </cell>
        </row>
        <row r="134">
          <cell r="C134" t="str">
            <v>zxzj20191114000052</v>
          </cell>
          <cell r="D134" t="str">
            <v>GB/T 36404-2018</v>
          </cell>
          <cell r="E134" t="str">
            <v>平板玻璃点状缺陷在线检测</v>
          </cell>
          <cell r="F134">
            <v>43258</v>
          </cell>
          <cell r="G134" t="str">
            <v>华测检测认证集团股份有限公司</v>
          </cell>
        </row>
        <row r="134">
          <cell r="I134" t="str">
            <v>杜昱林</v>
          </cell>
          <cell r="J134" t="str">
            <v>0755-33682320</v>
          </cell>
          <cell r="K134">
            <v>18565667178</v>
          </cell>
          <cell r="L134" t="str">
            <v>dylan.du@cti-cert.com</v>
          </cell>
        </row>
        <row r="134">
          <cell r="O134" t="str">
            <v>制定</v>
          </cell>
          <cell r="P134" t="str">
            <v>主导</v>
          </cell>
          <cell r="Q134" t="str">
            <v>科学研究、技术服务和地质勘查业</v>
          </cell>
          <cell r="R134">
            <v>2</v>
          </cell>
        </row>
        <row r="135">
          <cell r="C135" t="str">
            <v>zxzj20191115000133</v>
          </cell>
          <cell r="D135" t="str">
            <v>GB/T 36976-2018</v>
          </cell>
          <cell r="E135" t="str">
            <v>纺织品 定量化学分析 聚酰亚胺纤维与某些其他纤维的混合物</v>
          </cell>
          <cell r="F135">
            <v>43462</v>
          </cell>
          <cell r="G135" t="str">
            <v>深圳市昌硕新纺材料有限公司</v>
          </cell>
        </row>
        <row r="135">
          <cell r="I135" t="str">
            <v>江红</v>
          </cell>
          <cell r="J135" t="str">
            <v>0755-33835906</v>
          </cell>
          <cell r="K135">
            <v>13500050256</v>
          </cell>
          <cell r="L135" t="str">
            <v>770819441@qq.com</v>
          </cell>
        </row>
        <row r="135">
          <cell r="O135" t="str">
            <v>制定</v>
          </cell>
          <cell r="P135" t="str">
            <v>主导</v>
          </cell>
          <cell r="Q135" t="str">
            <v>制造业</v>
          </cell>
          <cell r="R135">
            <v>3</v>
          </cell>
        </row>
        <row r="136">
          <cell r="C136" t="str">
            <v>zxzj20191114000134</v>
          </cell>
          <cell r="D136" t="str">
            <v>LY/T 2856-2017</v>
          </cell>
          <cell r="E136" t="str">
            <v>马拉巴栗盆栽生产技术规程</v>
          </cell>
          <cell r="F136">
            <v>42891</v>
          </cell>
          <cell r="G136" t="str">
            <v>深圳市日昇园林绿化有限公司</v>
          </cell>
          <cell r="H136" t="str">
            <v>深圳职业技术学院（1）；深圳市铁汉生态环境股份有限公司（3）放弃；</v>
          </cell>
          <cell r="I136" t="str">
            <v>杜小姣</v>
          </cell>
          <cell r="J136" t="str">
            <v>0755-83257997</v>
          </cell>
          <cell r="K136">
            <v>15889600573</v>
          </cell>
          <cell r="L136" t="str">
            <v>284986819@qq.com</v>
          </cell>
          <cell r="M136" t="str">
            <v>是</v>
          </cell>
          <cell r="N136" t="str">
            <v>1；3</v>
          </cell>
          <cell r="O136" t="str">
            <v>制定</v>
          </cell>
          <cell r="P136" t="str">
            <v>主导</v>
          </cell>
          <cell r="Q136" t="str">
            <v>建筑业</v>
          </cell>
          <cell r="R136">
            <v>2</v>
          </cell>
        </row>
        <row r="137">
          <cell r="C137" t="str">
            <v>zxzj20191113000108</v>
          </cell>
          <cell r="D137" t="str">
            <v>YS/T 1171.4-2017</v>
          </cell>
          <cell r="E137" t="str">
            <v>再生锌原料化学分析方法 第4部分：氟量的测定 离子选择电极法</v>
          </cell>
          <cell r="F137">
            <v>43046</v>
          </cell>
          <cell r="G137" t="str">
            <v>深圳市中金岭南有色金属股份有限公司</v>
          </cell>
        </row>
        <row r="137">
          <cell r="I137" t="str">
            <v>蔡晖</v>
          </cell>
          <cell r="J137" t="str">
            <v>83474800-803</v>
          </cell>
          <cell r="K137">
            <v>13974814398</v>
          </cell>
          <cell r="L137" t="str">
            <v>caihuicaihui@163.com</v>
          </cell>
        </row>
        <row r="137">
          <cell r="O137" t="str">
            <v>制定</v>
          </cell>
          <cell r="P137" t="str">
            <v>参与</v>
          </cell>
          <cell r="Q137" t="str">
            <v>制造业</v>
          </cell>
          <cell r="R137">
            <v>4</v>
          </cell>
        </row>
        <row r="138">
          <cell r="C138" t="str">
            <v>zxzj20191112000075</v>
          </cell>
          <cell r="D138" t="str">
            <v>GB/T 14449-2017</v>
          </cell>
          <cell r="E138" t="str">
            <v>气雾剂产品测试方法</v>
          </cell>
          <cell r="F138">
            <v>43007</v>
          </cell>
          <cell r="G138" t="str">
            <v>深圳市兆新能源股份有限公司</v>
          </cell>
        </row>
        <row r="138">
          <cell r="I138" t="str">
            <v>金立新</v>
          </cell>
          <cell r="J138" t="str">
            <v>0755-86922992</v>
          </cell>
          <cell r="K138">
            <v>13510096304</v>
          </cell>
          <cell r="L138" t="str">
            <v>jinlx@szsunrisene.com</v>
          </cell>
        </row>
        <row r="138">
          <cell r="O138" t="str">
            <v>修订</v>
          </cell>
          <cell r="P138" t="str">
            <v>主导</v>
          </cell>
          <cell r="Q138" t="str">
            <v>制造业</v>
          </cell>
          <cell r="R138">
            <v>3</v>
          </cell>
        </row>
        <row r="139">
          <cell r="C139" t="str">
            <v>zxzj20191115000273</v>
          </cell>
          <cell r="D139" t="str">
            <v>SZDB/Z 249-2017</v>
          </cell>
          <cell r="E139" t="str">
            <v>家庭吸油烟机排放控制规范</v>
          </cell>
          <cell r="F139">
            <v>42921</v>
          </cell>
          <cell r="G139" t="str">
            <v>深圳市环境监测协会</v>
          </cell>
        </row>
        <row r="139">
          <cell r="I139" t="str">
            <v>杨杰</v>
          </cell>
          <cell r="J139">
            <v>33049383</v>
          </cell>
          <cell r="K139">
            <v>15181273697</v>
          </cell>
          <cell r="L139" t="str">
            <v>szaem01@163.com</v>
          </cell>
        </row>
        <row r="139">
          <cell r="O139" t="str">
            <v>制定</v>
          </cell>
          <cell r="P139" t="str">
            <v>主导</v>
          </cell>
          <cell r="Q139" t="str">
            <v>水利、环境和公共设施管理业</v>
          </cell>
          <cell r="R139">
            <v>1</v>
          </cell>
        </row>
        <row r="140">
          <cell r="C140" t="str">
            <v>zxzj20191115000090</v>
          </cell>
          <cell r="D140" t="str">
            <v>SZDB/Z 304.1—2018</v>
          </cell>
          <cell r="E140" t="str">
            <v>跨境电子商务综合试验区单一窗口服务 第1部分：检验检疫总则</v>
          </cell>
          <cell r="F140">
            <v>43248</v>
          </cell>
          <cell r="G140" t="str">
            <v>深圳市检验检疫科学研究院</v>
          </cell>
        </row>
        <row r="140">
          <cell r="I140" t="str">
            <v>吴绍精</v>
          </cell>
          <cell r="J140">
            <v>25985636</v>
          </cell>
          <cell r="K140">
            <v>13688811137</v>
          </cell>
          <cell r="L140" t="str">
            <v>djick1001@163.com</v>
          </cell>
        </row>
        <row r="140">
          <cell r="O140" t="str">
            <v>制定</v>
          </cell>
          <cell r="P140" t="str">
            <v>主导</v>
          </cell>
          <cell r="Q140" t="str">
            <v>科学研究、技术服务和地质勘查业</v>
          </cell>
          <cell r="R140">
            <v>1</v>
          </cell>
        </row>
        <row r="141">
          <cell r="C141" t="str">
            <v>zxzj20191113000196</v>
          </cell>
          <cell r="D141" t="str">
            <v>SZDB/Z 240-2107</v>
          </cell>
          <cell r="E141" t="str">
            <v>社区老年人日间照料服务规范</v>
          </cell>
          <cell r="F141">
            <v>42857</v>
          </cell>
          <cell r="G141" t="str">
            <v>深圳市社会福利协会</v>
          </cell>
        </row>
        <row r="141">
          <cell r="I141" t="str">
            <v>于琴琴</v>
          </cell>
          <cell r="J141">
            <v>25832197</v>
          </cell>
          <cell r="K141">
            <v>13538103802</v>
          </cell>
          <cell r="L141" t="str">
            <v>379856061@qq.com</v>
          </cell>
        </row>
        <row r="141">
          <cell r="O141" t="str">
            <v>制定</v>
          </cell>
          <cell r="P141" t="str">
            <v>主导</v>
          </cell>
          <cell r="Q141" t="str">
            <v>卫生、社会保障和社会福利业</v>
          </cell>
          <cell r="R141">
            <v>2</v>
          </cell>
        </row>
        <row r="142">
          <cell r="C142" t="str">
            <v>zxzj20191116000110</v>
          </cell>
          <cell r="D142" t="str">
            <v>GB/T 11107-2018</v>
          </cell>
          <cell r="E142" t="str">
            <v>金属及其化合物粉末 比表面积和粒度测定 空气透过法</v>
          </cell>
          <cell r="F142">
            <v>43360</v>
          </cell>
          <cell r="G142" t="str">
            <v>深圳市注成科技股份有限公司</v>
          </cell>
        </row>
        <row r="142">
          <cell r="I142" t="str">
            <v>郑竹子</v>
          </cell>
          <cell r="J142">
            <v>26608306</v>
          </cell>
          <cell r="K142">
            <v>13322988614</v>
          </cell>
          <cell r="L142" t="str">
            <v>188627044@qq.com</v>
          </cell>
        </row>
        <row r="142">
          <cell r="O142" t="str">
            <v>修订</v>
          </cell>
          <cell r="P142" t="str">
            <v>主导</v>
          </cell>
          <cell r="Q142" t="str">
            <v>制造业</v>
          </cell>
          <cell r="R142">
            <v>2</v>
          </cell>
        </row>
        <row r="143">
          <cell r="C143" t="str">
            <v>zxzj20191113000048</v>
          </cell>
          <cell r="D143" t="str">
            <v>GB/T 18490.2-2017</v>
          </cell>
          <cell r="E143" t="str">
            <v>机械安全 激光加工机 第2部分：手持式激光加工机安全要求</v>
          </cell>
          <cell r="F143">
            <v>43098</v>
          </cell>
          <cell r="G143" t="str">
            <v>大族激光科技产业集团股份有限公司</v>
          </cell>
        </row>
        <row r="143">
          <cell r="I143" t="str">
            <v>陈秋菊</v>
          </cell>
          <cell r="J143" t="str">
            <v>0755-29239102</v>
          </cell>
          <cell r="K143">
            <v>13923401295</v>
          </cell>
          <cell r="L143" t="str">
            <v>chenqj107415@hanslaser.com</v>
          </cell>
        </row>
        <row r="143">
          <cell r="O143" t="str">
            <v>制定</v>
          </cell>
          <cell r="P143" t="str">
            <v>主导</v>
          </cell>
          <cell r="Q143" t="str">
            <v>制造业</v>
          </cell>
          <cell r="R143">
            <v>3</v>
          </cell>
        </row>
        <row r="144">
          <cell r="C144" t="str">
            <v>zxzj20191115000011</v>
          </cell>
          <cell r="D144" t="str">
            <v>FZ/T 01148-2019</v>
          </cell>
          <cell r="E144" t="str">
            <v>纺织品 己二酸二酰肼的测定  液相色谱-串联质谱法</v>
          </cell>
          <cell r="F144">
            <v>43587</v>
          </cell>
          <cell r="G144" t="str">
            <v>深圳市计量质量检测研究院</v>
          </cell>
          <cell r="H144" t="str">
            <v>安莉芳（中国）服装有限公司</v>
          </cell>
          <cell r="I144" t="str">
            <v>罗远</v>
          </cell>
          <cell r="J144">
            <v>86088745</v>
          </cell>
          <cell r="K144">
            <v>13631529829</v>
          </cell>
          <cell r="L144" t="str">
            <v>1260008541@qq.com</v>
          </cell>
          <cell r="M144" t="str">
            <v>是</v>
          </cell>
          <cell r="N144">
            <v>2</v>
          </cell>
          <cell r="O144" t="str">
            <v>制定</v>
          </cell>
          <cell r="P144" t="str">
            <v>主导</v>
          </cell>
          <cell r="Q144" t="str">
            <v>科学研究、技术服务和地质勘查业</v>
          </cell>
          <cell r="R144">
            <v>1</v>
          </cell>
        </row>
        <row r="145">
          <cell r="C145" t="str">
            <v>zxzj20191115000179</v>
          </cell>
          <cell r="D145" t="str">
            <v>GB/T 36598—2018</v>
          </cell>
          <cell r="E145" t="str">
            <v>数字印刷 喷墨印刷图像质量属性的测试方法</v>
          </cell>
          <cell r="F145">
            <v>43360</v>
          </cell>
          <cell r="G145" t="str">
            <v>深圳市印极致数码科技有限公司</v>
          </cell>
          <cell r="H145" t="str">
            <v>雅昌文化（集团）有限公司</v>
          </cell>
          <cell r="I145" t="str">
            <v>陈秀兰</v>
          </cell>
          <cell r="J145" t="str">
            <v>0755-23089241</v>
          </cell>
          <cell r="K145">
            <v>13500055462</v>
          </cell>
          <cell r="L145" t="str">
            <v>454906059@qq.com</v>
          </cell>
          <cell r="M145" t="str">
            <v>是</v>
          </cell>
          <cell r="N145">
            <v>7</v>
          </cell>
          <cell r="O145" t="str">
            <v>制定</v>
          </cell>
          <cell r="P145" t="str">
            <v>主导</v>
          </cell>
          <cell r="Q145" t="str">
            <v>文化、体育和娱乐业</v>
          </cell>
          <cell r="R145">
            <v>2</v>
          </cell>
        </row>
        <row r="146">
          <cell r="C146" t="str">
            <v>zxzj20191113000207</v>
          </cell>
          <cell r="D146" t="str">
            <v>GB/T 36140-2018</v>
          </cell>
          <cell r="E146" t="str">
            <v>装配式玻纤增强无机材料符合保温墙体技术要求</v>
          </cell>
          <cell r="F146">
            <v>43234</v>
          </cell>
          <cell r="G146" t="str">
            <v>哈尔滨工业大学（深圳）</v>
          </cell>
        </row>
        <row r="146">
          <cell r="I146" t="str">
            <v>查晓雄</v>
          </cell>
          <cell r="J146">
            <v>26033509</v>
          </cell>
          <cell r="K146">
            <v>15816853765</v>
          </cell>
          <cell r="L146" t="str">
            <v>zhahero@126.com</v>
          </cell>
        </row>
        <row r="146">
          <cell r="O146" t="str">
            <v>制定</v>
          </cell>
          <cell r="P146" t="str">
            <v>参与</v>
          </cell>
          <cell r="Q146" t="str">
            <v>教育</v>
          </cell>
          <cell r="R146">
            <v>6</v>
          </cell>
        </row>
        <row r="147">
          <cell r="C147" t="str">
            <v>zxzj20191114000174</v>
          </cell>
          <cell r="D147" t="str">
            <v>SZDB/Z 202-2016</v>
          </cell>
          <cell r="E147" t="str">
            <v>电动汽车维修站通用技术要求</v>
          </cell>
          <cell r="F147">
            <v>42625</v>
          </cell>
          <cell r="G147" t="str">
            <v>深圳市综合交通设计研究院有限公司</v>
          </cell>
          <cell r="H147" t="str">
            <v>深圳市标准技术研究院（放弃声明）</v>
          </cell>
          <cell r="I147" t="str">
            <v>罗玲</v>
          </cell>
          <cell r="J147">
            <v>25190752</v>
          </cell>
          <cell r="K147">
            <v>18688948586</v>
          </cell>
          <cell r="L147" t="str">
            <v>736998185@qq.com</v>
          </cell>
          <cell r="M147" t="str">
            <v>是</v>
          </cell>
        </row>
        <row r="147">
          <cell r="O147" t="str">
            <v>制定</v>
          </cell>
          <cell r="P147" t="str">
            <v>主导</v>
          </cell>
          <cell r="Q147" t="str">
            <v>科学研究、技术服务和地质勘查业</v>
          </cell>
          <cell r="R147">
            <v>3</v>
          </cell>
        </row>
        <row r="148">
          <cell r="C148" t="str">
            <v>zxzj20191116000125</v>
          </cell>
          <cell r="D148" t="str">
            <v>GB/T 5124.3-2017</v>
          </cell>
          <cell r="E148" t="str">
            <v>硬质合金化学分析方法 第3部分：钴量的测定 电位滴定法</v>
          </cell>
          <cell r="F148">
            <v>43022</v>
          </cell>
          <cell r="G148" t="str">
            <v>深圳市注成科技股份有限公司</v>
          </cell>
        </row>
        <row r="148">
          <cell r="I148" t="str">
            <v>郑竹子</v>
          </cell>
          <cell r="J148">
            <v>26608306</v>
          </cell>
          <cell r="K148">
            <v>13322988614</v>
          </cell>
          <cell r="L148" t="str">
            <v>188627044@qq.com</v>
          </cell>
        </row>
        <row r="148">
          <cell r="O148" t="str">
            <v>修订</v>
          </cell>
          <cell r="P148" t="str">
            <v>主导</v>
          </cell>
          <cell r="Q148" t="str">
            <v>制造业</v>
          </cell>
          <cell r="R148">
            <v>2</v>
          </cell>
        </row>
        <row r="149">
          <cell r="C149" t="str">
            <v>zxzj20191114000056</v>
          </cell>
          <cell r="D149" t="str">
            <v>GB/T 33260.2-2018</v>
          </cell>
          <cell r="E149" t="str">
            <v>检出能力 第2部分：线性校准情形检出限的确定方法</v>
          </cell>
          <cell r="F149">
            <v>43258</v>
          </cell>
          <cell r="G149" t="str">
            <v>华测检测认证集团股份有限公司</v>
          </cell>
        </row>
        <row r="149">
          <cell r="I149" t="str">
            <v>杜昱林</v>
          </cell>
          <cell r="J149" t="str">
            <v>0755-33682320</v>
          </cell>
          <cell r="K149">
            <v>18565667178</v>
          </cell>
          <cell r="L149" t="str">
            <v>dylan.du@cti-cert.com</v>
          </cell>
        </row>
        <row r="149">
          <cell r="O149" t="str">
            <v>制定</v>
          </cell>
          <cell r="P149" t="str">
            <v>主导</v>
          </cell>
          <cell r="Q149" t="str">
            <v>科学研究、技术服务和地质勘查业</v>
          </cell>
          <cell r="R149">
            <v>2</v>
          </cell>
        </row>
        <row r="150">
          <cell r="C150" t="str">
            <v>zxzj20191117000053</v>
          </cell>
          <cell r="D150" t="str">
            <v>GB/T 37065-2018</v>
          </cell>
          <cell r="E150" t="str">
            <v>国际货运代理系列单证 基于ebXML费用结算单报文</v>
          </cell>
          <cell r="F150">
            <v>43462</v>
          </cell>
          <cell r="G150" t="str">
            <v>深圳市联合纵横国际货运代理有限公司</v>
          </cell>
        </row>
        <row r="150">
          <cell r="I150" t="str">
            <v>景洪德</v>
          </cell>
          <cell r="J150">
            <v>82687500</v>
          </cell>
          <cell r="K150">
            <v>13823547940</v>
          </cell>
          <cell r="L150" t="str">
            <v>king@unlgroup.com</v>
          </cell>
        </row>
        <row r="150">
          <cell r="O150" t="str">
            <v>制定</v>
          </cell>
          <cell r="P150" t="str">
            <v>参与</v>
          </cell>
          <cell r="Q150" t="str">
            <v>交通运输、仓储和邮政业</v>
          </cell>
          <cell r="R150">
            <v>4</v>
          </cell>
        </row>
        <row r="151">
          <cell r="C151" t="str">
            <v>zxzj20191114000058</v>
          </cell>
          <cell r="D151" t="str">
            <v>GB/T 36416.3-2018</v>
          </cell>
          <cell r="E151" t="str">
            <v>试验机词汇 第3部分：振动试验系统与冲击试验机</v>
          </cell>
          <cell r="F151">
            <v>43258</v>
          </cell>
          <cell r="G151" t="str">
            <v>华测检测认证集团股份有限公司</v>
          </cell>
        </row>
        <row r="151">
          <cell r="I151" t="str">
            <v>杜昱林</v>
          </cell>
          <cell r="J151" t="str">
            <v>0755-33682320</v>
          </cell>
          <cell r="K151">
            <v>18565667178</v>
          </cell>
          <cell r="L151" t="str">
            <v>dylan.du@cti-cert.com</v>
          </cell>
        </row>
        <row r="151">
          <cell r="O151" t="str">
            <v>制定</v>
          </cell>
          <cell r="P151" t="str">
            <v>参与</v>
          </cell>
          <cell r="Q151" t="str">
            <v>科学研究、技术服务和地质勘查业</v>
          </cell>
          <cell r="R151">
            <v>4</v>
          </cell>
        </row>
        <row r="152">
          <cell r="C152" t="str">
            <v>zxzj20191114000085</v>
          </cell>
          <cell r="D152" t="str">
            <v>SZDB/Z 242-2017</v>
          </cell>
          <cell r="E152" t="str">
            <v>居家养老服务与绩效评估规范</v>
          </cell>
          <cell r="F152">
            <v>42872</v>
          </cell>
          <cell r="G152" t="str">
            <v>深圳市社会福利协会</v>
          </cell>
        </row>
        <row r="152">
          <cell r="I152" t="str">
            <v>于琴琴</v>
          </cell>
          <cell r="J152">
            <v>25832197</v>
          </cell>
          <cell r="K152">
            <v>13538103802</v>
          </cell>
          <cell r="L152" t="str">
            <v>379856061@qq.com</v>
          </cell>
        </row>
        <row r="152">
          <cell r="O152" t="str">
            <v>制定</v>
          </cell>
          <cell r="P152" t="str">
            <v>主导</v>
          </cell>
          <cell r="Q152" t="str">
            <v>卫生、社会保障和社会福利业</v>
          </cell>
          <cell r="R152">
            <v>2</v>
          </cell>
        </row>
        <row r="153">
          <cell r="C153" t="str">
            <v>zxzj20191115000096</v>
          </cell>
          <cell r="D153" t="str">
            <v>SJ/T 11727-2018</v>
          </cell>
          <cell r="E153" t="str">
            <v>便携式显示设备图像质量测量方法</v>
          </cell>
          <cell r="F153">
            <v>43395</v>
          </cell>
          <cell r="G153" t="str">
            <v>深圳赛西信息技术有限公司</v>
          </cell>
          <cell r="H153" t="str">
            <v>华为技术有限公司</v>
          </cell>
          <cell r="I153" t="str">
            <v>王丽</v>
          </cell>
          <cell r="J153" t="str">
            <v>0755-86647566</v>
          </cell>
          <cell r="K153">
            <v>13480964857</v>
          </cell>
          <cell r="L153" t="str">
            <v>wangli@nels.org.cn</v>
          </cell>
          <cell r="M153" t="str">
            <v>否</v>
          </cell>
          <cell r="N153">
            <v>7</v>
          </cell>
          <cell r="O153" t="str">
            <v>制定</v>
          </cell>
          <cell r="P153" t="str">
            <v>主导</v>
          </cell>
          <cell r="Q153" t="str">
            <v>信息传输、计算机服务和软件业</v>
          </cell>
          <cell r="R153">
            <v>2</v>
          </cell>
        </row>
        <row r="154">
          <cell r="C154" t="str">
            <v>zxzj20191113000147</v>
          </cell>
          <cell r="D154" t="str">
            <v>GB/T 36129-2018</v>
          </cell>
          <cell r="E154" t="str">
            <v>珠宝玉石鉴定 阴极发光图像法</v>
          </cell>
          <cell r="F154">
            <v>43234</v>
          </cell>
          <cell r="G154" t="str">
            <v>华津国检（深圳）金银珠宝检验中心有限公司</v>
          </cell>
        </row>
        <row r="154">
          <cell r="I154" t="str">
            <v>张伟桃</v>
          </cell>
          <cell r="J154" t="str">
            <v>0755-25577779</v>
          </cell>
          <cell r="K154">
            <v>13632847150</v>
          </cell>
          <cell r="L154" t="str">
            <v>58498047@qq.com</v>
          </cell>
        </row>
        <row r="154">
          <cell r="O154" t="str">
            <v>制定</v>
          </cell>
          <cell r="P154" t="str">
            <v>主导</v>
          </cell>
          <cell r="Q154" t="str">
            <v>其他</v>
          </cell>
          <cell r="R154">
            <v>3</v>
          </cell>
        </row>
        <row r="155">
          <cell r="C155" t="str">
            <v>zxzj20191111000014</v>
          </cell>
          <cell r="D155" t="str">
            <v>GB/T 18318.6-2017</v>
          </cell>
          <cell r="E155" t="str">
            <v>纺织品 弯曲性能的测定 第6部分：马鞍法</v>
          </cell>
          <cell r="F155">
            <v>43098</v>
          </cell>
          <cell r="G155" t="str">
            <v>中纺标（深圳）检测有限公司</v>
          </cell>
        </row>
        <row r="155">
          <cell r="I155" t="str">
            <v>王金凯</v>
          </cell>
          <cell r="J155" t="str">
            <v>89635382-8062</v>
          </cell>
          <cell r="K155">
            <v>18938892526</v>
          </cell>
          <cell r="L155" t="str">
            <v>wangjinkai@cttc.net.cn</v>
          </cell>
        </row>
        <row r="155">
          <cell r="O155" t="str">
            <v>制定</v>
          </cell>
          <cell r="P155" t="str">
            <v>主导</v>
          </cell>
          <cell r="Q155" t="str">
            <v>科学研究、技术服务和地质勘查业</v>
          </cell>
          <cell r="R155">
            <v>2</v>
          </cell>
        </row>
        <row r="156">
          <cell r="C156" t="str">
            <v>zxzj20191114000121</v>
          </cell>
          <cell r="D156" t="str">
            <v>YZ/T 0167-2018</v>
          </cell>
          <cell r="E156" t="str">
            <v>快件集装容器 第2部分：集装袋</v>
          </cell>
          <cell r="F156">
            <v>43433</v>
          </cell>
          <cell r="G156" t="str">
            <v>顺丰速运有限公司</v>
          </cell>
        </row>
        <row r="156">
          <cell r="I156" t="str">
            <v>刘诗蕾</v>
          </cell>
          <cell r="J156" t="str">
            <v>0755-36391199</v>
          </cell>
          <cell r="K156">
            <v>13632595172</v>
          </cell>
          <cell r="L156" t="str">
            <v>liushilei@sf-express.com</v>
          </cell>
        </row>
        <row r="156">
          <cell r="O156" t="str">
            <v>制定</v>
          </cell>
          <cell r="P156" t="str">
            <v>主导</v>
          </cell>
          <cell r="Q156" t="str">
            <v>交通运输、仓储和邮政业</v>
          </cell>
          <cell r="R156">
            <v>3</v>
          </cell>
        </row>
        <row r="157">
          <cell r="C157" t="str">
            <v>zxzj20191114000023</v>
          </cell>
          <cell r="D157" t="str">
            <v>YS/T 1229.1-2018</v>
          </cell>
          <cell r="E157" t="str">
            <v>粗氢氧化镍化学分析方法 第1部分：镍量的测定 丁二酮肟重量法</v>
          </cell>
          <cell r="F157">
            <v>43220</v>
          </cell>
          <cell r="G157" t="str">
            <v>深圳市中金岭南有色金属股份有限公司</v>
          </cell>
        </row>
        <row r="157">
          <cell r="I157" t="str">
            <v>蔡晖</v>
          </cell>
          <cell r="J157" t="str">
            <v>83474800-803</v>
          </cell>
          <cell r="K157">
            <v>13974814398</v>
          </cell>
          <cell r="L157" t="str">
            <v>caihuicaihui@163.com</v>
          </cell>
        </row>
        <row r="157">
          <cell r="O157" t="str">
            <v>制定</v>
          </cell>
          <cell r="P157" t="str">
            <v>参与</v>
          </cell>
          <cell r="Q157" t="str">
            <v>制造业</v>
          </cell>
          <cell r="R157">
            <v>7</v>
          </cell>
        </row>
        <row r="158">
          <cell r="C158" t="str">
            <v>zxzj20191108000121</v>
          </cell>
          <cell r="D158" t="str">
            <v>GB/T 34962-2017</v>
          </cell>
          <cell r="E158" t="str">
            <v>信息技术 系统间远程通信和信息交换 休眠主机代理</v>
          </cell>
          <cell r="F158">
            <v>43040</v>
          </cell>
          <cell r="G158" t="str">
            <v>深圳市标准技术研究院</v>
          </cell>
        </row>
        <row r="158">
          <cell r="I158" t="str">
            <v>万茸茸</v>
          </cell>
          <cell r="J158" t="str">
            <v>0755-83997950</v>
          </cell>
          <cell r="K158">
            <v>15920772693</v>
          </cell>
          <cell r="L158" t="str">
            <v>wrr@sist.org.cn</v>
          </cell>
        </row>
        <row r="158">
          <cell r="O158" t="str">
            <v>制定</v>
          </cell>
          <cell r="P158" t="str">
            <v>主导</v>
          </cell>
          <cell r="Q158" t="str">
            <v>科学研究、技术服务和地质勘查业</v>
          </cell>
          <cell r="R158">
            <v>2</v>
          </cell>
        </row>
        <row r="159">
          <cell r="C159" t="str">
            <v>zxzj20191114000149</v>
          </cell>
          <cell r="D159" t="str">
            <v>GB/T 37394-2019</v>
          </cell>
          <cell r="E159" t="str">
            <v>锻造机器人通用技术条件</v>
          </cell>
          <cell r="F159">
            <v>43595</v>
          </cell>
          <cell r="G159" t="str">
            <v>深圳吉阳智能科技有限公司</v>
          </cell>
        </row>
        <row r="159">
          <cell r="I159" t="str">
            <v>刘阿密</v>
          </cell>
          <cell r="J159" t="str">
            <v>0755-23203092</v>
          </cell>
          <cell r="K159">
            <v>13420902065</v>
          </cell>
          <cell r="L159" t="str">
            <v>liuami@geesun.com</v>
          </cell>
        </row>
        <row r="159">
          <cell r="O159" t="str">
            <v>制定</v>
          </cell>
          <cell r="P159" t="str">
            <v>参与</v>
          </cell>
          <cell r="Q159" t="str">
            <v>制造业</v>
          </cell>
          <cell r="R159">
            <v>4</v>
          </cell>
        </row>
        <row r="160">
          <cell r="C160" t="str">
            <v>zxzj20191114000047</v>
          </cell>
          <cell r="D160" t="str">
            <v>GB/T 36717-2018</v>
          </cell>
          <cell r="E160" t="str">
            <v>节能评估技术导则 尿素项目</v>
          </cell>
          <cell r="F160">
            <v>43360</v>
          </cell>
          <cell r="G160" t="str">
            <v>广东华材实业股份有限公司</v>
          </cell>
        </row>
        <row r="160">
          <cell r="I160" t="str">
            <v>唐建华</v>
          </cell>
          <cell r="J160" t="str">
            <v>0755-88980333</v>
          </cell>
          <cell r="K160">
            <v>13702212000</v>
          </cell>
          <cell r="L160" t="str">
            <v>422187703@qq.com</v>
          </cell>
        </row>
        <row r="160">
          <cell r="O160" t="str">
            <v>制定</v>
          </cell>
          <cell r="P160" t="str">
            <v>参与</v>
          </cell>
          <cell r="Q160" t="str">
            <v>科学研究、技术服务和地质勘查业</v>
          </cell>
          <cell r="R160">
            <v>5</v>
          </cell>
        </row>
        <row r="161">
          <cell r="C161" t="str">
            <v>zxzj20191115000014</v>
          </cell>
          <cell r="D161" t="str">
            <v>QB/T 1095-2018</v>
          </cell>
          <cell r="E161" t="str">
            <v>玩具塑料件通用技术条件</v>
          </cell>
          <cell r="F161">
            <v>43395</v>
          </cell>
          <cell r="G161" t="str">
            <v>深圳市计量质量检测研究院</v>
          </cell>
        </row>
        <row r="161">
          <cell r="I161" t="str">
            <v>罗远</v>
          </cell>
          <cell r="J161" t="str">
            <v>0755-86088745</v>
          </cell>
          <cell r="K161">
            <v>13631529829</v>
          </cell>
          <cell r="L161" t="str">
            <v>1260008541@qq.com</v>
          </cell>
        </row>
        <row r="161">
          <cell r="O161" t="str">
            <v>修订</v>
          </cell>
          <cell r="P161" t="str">
            <v>主导</v>
          </cell>
          <cell r="Q161" t="str">
            <v>科学研究、技术服务和地质勘查业</v>
          </cell>
          <cell r="R161">
            <v>1</v>
          </cell>
        </row>
        <row r="162">
          <cell r="C162" t="str">
            <v>zxzj20191116000107</v>
          </cell>
          <cell r="D162" t="str">
            <v>YS/T 1138-2016</v>
          </cell>
          <cell r="E162" t="str">
            <v>硬质合金六方拼模</v>
          </cell>
          <cell r="F162">
            <v>42562</v>
          </cell>
          <cell r="G162" t="str">
            <v>深圳市注成科技股份有限公司</v>
          </cell>
        </row>
        <row r="162">
          <cell r="I162" t="str">
            <v>郑竹子</v>
          </cell>
          <cell r="J162">
            <v>26608306</v>
          </cell>
          <cell r="K162">
            <v>13322988614</v>
          </cell>
          <cell r="L162" t="str">
            <v>188627044@qq.com</v>
          </cell>
        </row>
        <row r="162">
          <cell r="O162" t="str">
            <v>制定</v>
          </cell>
          <cell r="P162" t="str">
            <v>主导</v>
          </cell>
          <cell r="Q162" t="str">
            <v>制造业</v>
          </cell>
          <cell r="R162">
            <v>3</v>
          </cell>
        </row>
        <row r="163">
          <cell r="C163" t="str">
            <v>zxzj20191112000007</v>
          </cell>
          <cell r="D163" t="str">
            <v>GB/T 18924-2018</v>
          </cell>
          <cell r="E163" t="str">
            <v>钢丝捆扎箱</v>
          </cell>
          <cell r="F163">
            <v>43234</v>
          </cell>
          <cell r="G163" t="str">
            <v>深圳市东江富包装材料有限公司</v>
          </cell>
        </row>
        <row r="163">
          <cell r="I163" t="str">
            <v>张依婷</v>
          </cell>
          <cell r="J163" t="str">
            <v>0755-89600126</v>
          </cell>
          <cell r="K163">
            <v>13713429913</v>
          </cell>
          <cell r="L163" t="str">
            <v>zhangyiting@dycps.com</v>
          </cell>
        </row>
        <row r="163">
          <cell r="O163" t="str">
            <v>修订</v>
          </cell>
          <cell r="P163" t="str">
            <v>主导</v>
          </cell>
          <cell r="Q163" t="str">
            <v>批发和零售业</v>
          </cell>
          <cell r="R163">
            <v>2</v>
          </cell>
        </row>
        <row r="164">
          <cell r="C164" t="str">
            <v>zxzj20191115000148</v>
          </cell>
          <cell r="D164" t="str">
            <v>HG/T 5422-2018</v>
          </cell>
          <cell r="E164" t="str">
            <v>噻唑膦颗粒剂</v>
          </cell>
          <cell r="F164">
            <v>43395</v>
          </cell>
          <cell r="G164" t="str">
            <v>深圳诺普信农化股份有限公司</v>
          </cell>
        </row>
        <row r="164">
          <cell r="I164" t="str">
            <v>王芳</v>
          </cell>
          <cell r="J164" t="str">
            <v>0755-29977202</v>
          </cell>
          <cell r="K164">
            <v>13418636062</v>
          </cell>
          <cell r="L164" t="str">
            <v>27042109@qq.com</v>
          </cell>
        </row>
        <row r="164">
          <cell r="O164" t="str">
            <v>制定</v>
          </cell>
          <cell r="P164" t="str">
            <v>主导</v>
          </cell>
          <cell r="Q164" t="str">
            <v>农、林、牧、渔业</v>
          </cell>
          <cell r="R164">
            <v>2</v>
          </cell>
        </row>
        <row r="165">
          <cell r="C165" t="str">
            <v>zxzj20191113000114</v>
          </cell>
          <cell r="D165" t="str">
            <v>YS/T 1171.8-2017</v>
          </cell>
          <cell r="E165" t="str">
            <v>再生锌原料化学分析方法 第8部分：汞量的测定 原子荧光光谱法和冷原子吸收光谱法</v>
          </cell>
          <cell r="F165">
            <v>43046</v>
          </cell>
          <cell r="G165" t="str">
            <v>深圳市中金岭南有色金属股份有限公司</v>
          </cell>
        </row>
        <row r="165">
          <cell r="I165" t="str">
            <v>蔡晖</v>
          </cell>
          <cell r="J165" t="str">
            <v>83474800-803</v>
          </cell>
          <cell r="K165">
            <v>13974814398</v>
          </cell>
          <cell r="L165" t="str">
            <v>caihuicaihui@163.com</v>
          </cell>
        </row>
        <row r="165">
          <cell r="O165" t="str">
            <v>制定</v>
          </cell>
          <cell r="P165" t="str">
            <v>参与</v>
          </cell>
          <cell r="Q165" t="str">
            <v>制造业</v>
          </cell>
          <cell r="R165">
            <v>6</v>
          </cell>
        </row>
        <row r="166">
          <cell r="C166" t="str">
            <v>zxzj20191115000089</v>
          </cell>
          <cell r="D166" t="str">
            <v>SZDB/Z 304.2—2018</v>
          </cell>
          <cell r="E166" t="str">
            <v>跨境电子商务综合试验区单一窗口服务 第2部分：检验检疫备案</v>
          </cell>
          <cell r="F166">
            <v>43248</v>
          </cell>
          <cell r="G166" t="str">
            <v>深圳市检验检疫科学研究院</v>
          </cell>
        </row>
        <row r="166">
          <cell r="I166" t="str">
            <v>吴绍精</v>
          </cell>
          <cell r="J166">
            <v>25985636</v>
          </cell>
          <cell r="K166">
            <v>13688811137</v>
          </cell>
          <cell r="L166" t="str">
            <v>djick1001@163.com</v>
          </cell>
        </row>
        <row r="166">
          <cell r="O166" t="str">
            <v>制定</v>
          </cell>
          <cell r="P166" t="str">
            <v>主导</v>
          </cell>
          <cell r="Q166" t="str">
            <v>科学研究、技术服务和地质勘查业</v>
          </cell>
          <cell r="R166">
            <v>1</v>
          </cell>
        </row>
        <row r="167">
          <cell r="C167" t="str">
            <v>zxzj20191115000288</v>
          </cell>
          <cell r="D167" t="str">
            <v>YY/T 0588-2017</v>
          </cell>
          <cell r="E167" t="str">
            <v>流式细胞仪</v>
          </cell>
          <cell r="F167">
            <v>43074</v>
          </cell>
          <cell r="G167" t="str">
            <v>深圳迈瑞生物医疗电子股份有限公司</v>
          </cell>
        </row>
        <row r="167">
          <cell r="I167" t="str">
            <v>安婧</v>
          </cell>
          <cell r="J167" t="str">
            <v>010 62978884</v>
          </cell>
          <cell r="K167">
            <v>13811423440</v>
          </cell>
          <cell r="L167" t="str">
            <v>anjing@mindray.com</v>
          </cell>
        </row>
        <row r="167">
          <cell r="O167" t="str">
            <v>修订</v>
          </cell>
          <cell r="P167" t="str">
            <v>参与</v>
          </cell>
          <cell r="Q167" t="str">
            <v>其他</v>
          </cell>
          <cell r="R167">
            <v>4</v>
          </cell>
        </row>
        <row r="168">
          <cell r="C168" t="str">
            <v>zxzj20191113000111</v>
          </cell>
          <cell r="D168" t="str">
            <v>SZTT/SATA  0002-2017</v>
          </cell>
          <cell r="E168" t="str">
            <v>婴幼儿食品和乳品中叶酸（叶酸盐活性）含量的测定 微孔板法</v>
          </cell>
          <cell r="F168">
            <v>42941</v>
          </cell>
          <cell r="G168" t="str">
            <v>深圳市分析测试协会</v>
          </cell>
        </row>
        <row r="168">
          <cell r="I168" t="str">
            <v>冯荣虎</v>
          </cell>
          <cell r="J168">
            <v>18824646792</v>
          </cell>
          <cell r="K168">
            <v>18824646792</v>
          </cell>
          <cell r="L168" t="str">
            <v>371651697@qq.com</v>
          </cell>
        </row>
        <row r="168">
          <cell r="O168" t="str">
            <v>制定</v>
          </cell>
          <cell r="P168" t="str">
            <v>主导</v>
          </cell>
          <cell r="Q168" t="str">
            <v>其他</v>
          </cell>
          <cell r="R168">
            <v>1</v>
          </cell>
        </row>
        <row r="169">
          <cell r="C169" t="str">
            <v>zxzj20191113000106</v>
          </cell>
          <cell r="D169" t="str">
            <v>HG/T 5362-2018</v>
          </cell>
          <cell r="E169" t="str">
            <v>含铬废液处理处置方法</v>
          </cell>
          <cell r="F169">
            <v>43285</v>
          </cell>
          <cell r="G169" t="str">
            <v>深圳市深投环保科技有限公司</v>
          </cell>
          <cell r="H169" t="str">
            <v>深圳慧欣环境技术有限公司</v>
          </cell>
          <cell r="I169" t="str">
            <v>彭娟</v>
          </cell>
          <cell r="J169" t="str">
            <v>0755-83971957</v>
          </cell>
          <cell r="K169">
            <v>13631626747</v>
          </cell>
          <cell r="L169" t="str">
            <v>52152801@qq.com</v>
          </cell>
          <cell r="M169" t="str">
            <v>是</v>
          </cell>
          <cell r="N169">
            <v>5</v>
          </cell>
          <cell r="O169" t="str">
            <v>制定</v>
          </cell>
          <cell r="P169" t="str">
            <v>参与</v>
          </cell>
          <cell r="Q169" t="str">
            <v>水利、环境和公共设施管理业</v>
          </cell>
          <cell r="R169">
            <v>4</v>
          </cell>
        </row>
        <row r="170">
          <cell r="C170" t="str">
            <v>zxzj20191116000146</v>
          </cell>
          <cell r="D170" t="str">
            <v>GB/T 36382-2018</v>
          </cell>
          <cell r="E170" t="str">
            <v>废汞触媒处理处置方法</v>
          </cell>
          <cell r="F170">
            <v>43258</v>
          </cell>
          <cell r="G170" t="str">
            <v>深圳慧欣环境技术有限公司</v>
          </cell>
        </row>
        <row r="170">
          <cell r="I170" t="str">
            <v>丘韵怡</v>
          </cell>
          <cell r="J170">
            <v>13923741033</v>
          </cell>
          <cell r="K170">
            <v>13923741033</v>
          </cell>
          <cell r="L170" t="str">
            <v>1156977335@qq.com</v>
          </cell>
        </row>
        <row r="170">
          <cell r="O170" t="str">
            <v>制定</v>
          </cell>
          <cell r="P170" t="str">
            <v>参与</v>
          </cell>
          <cell r="Q170" t="str">
            <v>科学研究、技术服务和地质勘查业</v>
          </cell>
          <cell r="R170">
            <v>6</v>
          </cell>
        </row>
        <row r="171">
          <cell r="C171" t="str">
            <v>zxzj20191113000084</v>
          </cell>
          <cell r="D171" t="str">
            <v>SB/T 11176-2016</v>
          </cell>
          <cell r="E171" t="str">
            <v>废弃电器电子产品分类</v>
          </cell>
          <cell r="F171">
            <v>42631</v>
          </cell>
          <cell r="G171" t="str">
            <v>格林美股份有限公司</v>
          </cell>
        </row>
        <row r="171">
          <cell r="I171" t="str">
            <v>艾四霞</v>
          </cell>
          <cell r="J171" t="str">
            <v>0755-33386666</v>
          </cell>
          <cell r="K171">
            <v>18938976890</v>
          </cell>
          <cell r="L171" t="str">
            <v>aisixia@gem.com.cn</v>
          </cell>
        </row>
        <row r="171">
          <cell r="O171" t="str">
            <v>制定</v>
          </cell>
          <cell r="P171" t="str">
            <v>主导</v>
          </cell>
          <cell r="Q171" t="str">
            <v>制造业</v>
          </cell>
          <cell r="R171">
            <v>3</v>
          </cell>
        </row>
        <row r="172">
          <cell r="C172" t="str">
            <v>zxzj20191115000072</v>
          </cell>
          <cell r="D172" t="str">
            <v>YD/T 2904.2-2018</v>
          </cell>
          <cell r="E172" t="str">
            <v>集成可调谐激光器组件 第2部分：小型化组件</v>
          </cell>
          <cell r="F172">
            <v>43455</v>
          </cell>
          <cell r="G172" t="str">
            <v>深圳新飞通光电子技术有限公司</v>
          </cell>
          <cell r="H172" t="str">
            <v>中兴通讯股份有限公司</v>
          </cell>
          <cell r="I172" t="str">
            <v>陈悦</v>
          </cell>
          <cell r="J172" t="str">
            <v>0755-25235827</v>
          </cell>
          <cell r="K172">
            <v>18923886069</v>
          </cell>
          <cell r="L172" t="str">
            <v>yue_chen@neophotonics.com</v>
          </cell>
          <cell r="M172" t="str">
            <v>是</v>
          </cell>
          <cell r="N172">
            <v>2</v>
          </cell>
          <cell r="O172" t="str">
            <v>制定</v>
          </cell>
          <cell r="P172" t="str">
            <v>主导</v>
          </cell>
          <cell r="Q172" t="str">
            <v>制造业</v>
          </cell>
          <cell r="R172">
            <v>1</v>
          </cell>
        </row>
        <row r="173">
          <cell r="C173" t="str">
            <v>zxzj20191113000172</v>
          </cell>
          <cell r="D173" t="str">
            <v>GB/T 36980-2018</v>
          </cell>
          <cell r="E173" t="str">
            <v>电动汽车能量消耗率限值</v>
          </cell>
          <cell r="F173">
            <v>43462</v>
          </cell>
          <cell r="G173" t="str">
            <v>比亚迪汽车工业有限公司</v>
          </cell>
        </row>
        <row r="173">
          <cell r="I173" t="str">
            <v>谭易</v>
          </cell>
          <cell r="J173" t="str">
            <v>0755-89888888</v>
          </cell>
          <cell r="K173">
            <v>18620332278</v>
          </cell>
          <cell r="L173" t="str">
            <v>tan.yi@byd.com</v>
          </cell>
        </row>
        <row r="173">
          <cell r="O173" t="str">
            <v>制定</v>
          </cell>
          <cell r="P173" t="str">
            <v>主导</v>
          </cell>
          <cell r="Q173" t="str">
            <v>制造业</v>
          </cell>
          <cell r="R173">
            <v>3</v>
          </cell>
        </row>
        <row r="174">
          <cell r="C174" t="str">
            <v>zxzj20191112000086</v>
          </cell>
          <cell r="D174" t="str">
            <v>GB/T 37507-2019</v>
          </cell>
          <cell r="E174" t="str">
            <v>项目管理指南</v>
          </cell>
          <cell r="F174">
            <v>43595</v>
          </cell>
          <cell r="G174" t="str">
            <v>深圳斯坦达咨询有限公司</v>
          </cell>
        </row>
        <row r="174">
          <cell r="I174" t="str">
            <v>戴珏如</v>
          </cell>
          <cell r="J174">
            <v>13926573664</v>
          </cell>
          <cell r="K174">
            <v>13926573664</v>
          </cell>
          <cell r="L174" t="str">
            <v>390719569@qq.com</v>
          </cell>
        </row>
        <row r="174">
          <cell r="O174" t="str">
            <v>制定</v>
          </cell>
          <cell r="P174" t="str">
            <v>参与</v>
          </cell>
          <cell r="Q174" t="str">
            <v>其他</v>
          </cell>
          <cell r="R174">
            <v>8</v>
          </cell>
        </row>
        <row r="175">
          <cell r="C175" t="str">
            <v>zxzj20191114000195</v>
          </cell>
          <cell r="D175" t="str">
            <v>SN/T 4686-2016</v>
          </cell>
          <cell r="E175" t="str">
            <v>出口玩具技术档案指南</v>
          </cell>
          <cell r="F175">
            <v>42716</v>
          </cell>
          <cell r="G175" t="str">
            <v>深圳市检验检疫科学研究院</v>
          </cell>
        </row>
        <row r="175">
          <cell r="I175" t="str">
            <v>董夫银</v>
          </cell>
          <cell r="J175" t="str">
            <v>0755-23890482</v>
          </cell>
          <cell r="K175">
            <v>13600191964</v>
          </cell>
          <cell r="L175" t="str">
            <v>forumdon@sina.com</v>
          </cell>
        </row>
        <row r="175">
          <cell r="O175" t="str">
            <v>制定</v>
          </cell>
          <cell r="P175" t="str">
            <v>主导</v>
          </cell>
          <cell r="Q175" t="str">
            <v>科学研究、技术服务和地质勘查业</v>
          </cell>
          <cell r="R175">
            <v>2</v>
          </cell>
        </row>
        <row r="176">
          <cell r="C176" t="str">
            <v>zxzj20191113000017</v>
          </cell>
          <cell r="D176" t="str">
            <v>FZ/T 75008-2018</v>
          </cell>
          <cell r="E176" t="str">
            <v>涂层织物 缝孔撕破性能试验方法</v>
          </cell>
          <cell r="F176">
            <v>43455</v>
          </cell>
          <cell r="G176" t="str">
            <v>中纺标（深圳）检测有限公司</v>
          </cell>
          <cell r="H176" t="str">
            <v>深圳昌硕新纺材料有限公司（无联合申报）</v>
          </cell>
          <cell r="I176" t="str">
            <v>王金凯</v>
          </cell>
          <cell r="J176" t="str">
            <v>25366953-8062</v>
          </cell>
          <cell r="K176">
            <v>18938892526</v>
          </cell>
          <cell r="L176" t="str">
            <v>wangjinkai@cttc.net.cn</v>
          </cell>
          <cell r="M176" t="str">
            <v>否</v>
          </cell>
          <cell r="N176">
            <v>2</v>
          </cell>
          <cell r="O176" t="str">
            <v>修订</v>
          </cell>
          <cell r="P176" t="str">
            <v>主导</v>
          </cell>
          <cell r="Q176" t="str">
            <v>科学研究、技术服务和地质勘查业</v>
          </cell>
          <cell r="R176">
            <v>1</v>
          </cell>
        </row>
        <row r="177">
          <cell r="C177" t="str">
            <v>zxzj20191115000051</v>
          </cell>
          <cell r="D177" t="str">
            <v>GB/T 37260.1-2018</v>
          </cell>
          <cell r="E177" t="str">
            <v>箱型轻钢结构房屋 第1部分：可拆装式</v>
          </cell>
          <cell r="F177">
            <v>43462</v>
          </cell>
          <cell r="G177" t="str">
            <v>深圳雅致集成房屋有限公司</v>
          </cell>
          <cell r="H177" t="str">
            <v>深圳市新南山控股（集团）股份有限公司（1);深圳市建筑科学研究院股份有限公司(5)；深圳市标准技术研究院(8)</v>
          </cell>
          <cell r="I177" t="str">
            <v>柯有林</v>
          </cell>
          <cell r="J177" t="str">
            <v>0755-61869088</v>
          </cell>
          <cell r="K177">
            <v>13828757952</v>
          </cell>
          <cell r="L177" t="str">
            <v>keyoulin@yaghee.com</v>
          </cell>
          <cell r="M177" t="str">
            <v>是</v>
          </cell>
          <cell r="N177" t="str">
            <v>1；2；5；8</v>
          </cell>
          <cell r="O177" t="str">
            <v>制定</v>
          </cell>
          <cell r="P177" t="str">
            <v>主导</v>
          </cell>
          <cell r="Q177" t="str">
            <v>制造业</v>
          </cell>
          <cell r="R177">
            <v>2</v>
          </cell>
        </row>
        <row r="178">
          <cell r="C178" t="str">
            <v>zxzj20191115000286</v>
          </cell>
          <cell r="D178" t="str">
            <v>GB/T 16611-2017</v>
          </cell>
          <cell r="E178" t="str">
            <v>无线数据传输收发信机通用规范</v>
          </cell>
          <cell r="F178">
            <v>42886</v>
          </cell>
          <cell r="G178" t="str">
            <v>深圳友讯达科技股份有限公司</v>
          </cell>
          <cell r="H178" t="str">
            <v>深圳市华夏盛科技有限公司（无联合）</v>
          </cell>
          <cell r="I178" t="str">
            <v>周芳</v>
          </cell>
          <cell r="J178" t="str">
            <v>0755-86026600</v>
          </cell>
          <cell r="K178">
            <v>18128815262</v>
          </cell>
          <cell r="L178" t="str">
            <v>zhouf@friendcom.com</v>
          </cell>
          <cell r="M178" t="str">
            <v>否</v>
          </cell>
          <cell r="N178" t="str">
            <v>1；2</v>
          </cell>
          <cell r="O178" t="str">
            <v>修订</v>
          </cell>
          <cell r="P178" t="str">
            <v>参与</v>
          </cell>
          <cell r="Q178" t="str">
            <v>信息传输、计算机服务和软件业</v>
          </cell>
          <cell r="R178">
            <v>7</v>
          </cell>
        </row>
        <row r="179">
          <cell r="C179" t="str">
            <v>zxzj20191115000121</v>
          </cell>
          <cell r="D179" t="str">
            <v>NB/T 20422-2017</v>
          </cell>
          <cell r="E179" t="str">
            <v>压水堆核电厂非能动氢气复合器的鉴定</v>
          </cell>
          <cell r="F179">
            <v>42776</v>
          </cell>
          <cell r="G179" t="str">
            <v>中广核工程有限公司</v>
          </cell>
        </row>
        <row r="179">
          <cell r="I179" t="str">
            <v>孙莉</v>
          </cell>
          <cell r="J179" t="str">
            <v>0755-84436673</v>
          </cell>
          <cell r="K179">
            <v>15914118629</v>
          </cell>
          <cell r="L179" t="str">
            <v>sun_li@cgnpc.com.cn</v>
          </cell>
        </row>
        <row r="179">
          <cell r="O179" t="str">
            <v>制定</v>
          </cell>
          <cell r="P179" t="str">
            <v>主导</v>
          </cell>
          <cell r="Q179" t="str">
            <v>电力、燃气及水的生产和供应业</v>
          </cell>
          <cell r="R179">
            <v>3</v>
          </cell>
        </row>
        <row r="180">
          <cell r="C180" t="str">
            <v>zxzj20191113000085</v>
          </cell>
          <cell r="D180" t="str">
            <v>GM/T 0044.1-2016</v>
          </cell>
          <cell r="E180" t="str">
            <v>SM9标识密码算法 第1部分：总则</v>
          </cell>
          <cell r="F180">
            <v>42457</v>
          </cell>
          <cell r="G180" t="str">
            <v>深圳奥联信息安全技术有限公司</v>
          </cell>
        </row>
        <row r="180">
          <cell r="I180" t="str">
            <v>许培培</v>
          </cell>
          <cell r="J180" t="str">
            <v>0755-86182108</v>
          </cell>
          <cell r="K180">
            <v>18123630502</v>
          </cell>
          <cell r="L180" t="str">
            <v>xupp@myibc.net</v>
          </cell>
        </row>
        <row r="180">
          <cell r="O180" t="str">
            <v>制定</v>
          </cell>
          <cell r="P180" t="str">
            <v>主导</v>
          </cell>
          <cell r="Q180" t="str">
            <v>信息传输、计算机服务和软件业</v>
          </cell>
          <cell r="R180">
            <v>2</v>
          </cell>
        </row>
        <row r="181">
          <cell r="C181" t="str">
            <v>zxzj20191115000306</v>
          </cell>
          <cell r="D181" t="str">
            <v>FZ/T 73012-2017</v>
          </cell>
          <cell r="E181" t="str">
            <v>文胸</v>
          </cell>
          <cell r="F181">
            <v>43776</v>
          </cell>
          <cell r="G181" t="str">
            <v>安莉芳（中国）服装有限公司</v>
          </cell>
          <cell r="H181" t="str">
            <v>深圳汇洁集团股份有限公司（3）；丽晶维珍妮内衣（深圳）有限公司（6）；</v>
          </cell>
          <cell r="I181" t="str">
            <v>尚列妮</v>
          </cell>
          <cell r="J181" t="str">
            <v>0755-25813888</v>
          </cell>
          <cell r="K181">
            <v>13510483557</v>
          </cell>
          <cell r="L181" t="str">
            <v>lieni.shang@embryform.com</v>
          </cell>
          <cell r="M181" t="str">
            <v>是</v>
          </cell>
          <cell r="N181" t="str">
            <v>3；6；</v>
          </cell>
          <cell r="O181" t="str">
            <v>修订</v>
          </cell>
          <cell r="P181" t="str">
            <v>主导</v>
          </cell>
          <cell r="Q181" t="str">
            <v>制造业</v>
          </cell>
          <cell r="R181">
            <v>1</v>
          </cell>
        </row>
        <row r="182">
          <cell r="C182" t="str">
            <v>zxzj20191117000045</v>
          </cell>
          <cell r="D182" t="str">
            <v>GB/T 17215.653-2018</v>
          </cell>
          <cell r="E182" t="str">
            <v>电测量数据交换 DLMS/COSEM组件 第53部分：DLMS/COSEM 应用层</v>
          </cell>
          <cell r="F182">
            <v>43462</v>
          </cell>
          <cell r="G182" t="str">
            <v>深圳市科陆电子科技股份有限公司</v>
          </cell>
          <cell r="H182" t="str">
            <v>深圳友讯达科技股份有限公司（6）；深圳龙电电气股份有限公司（7）   无联合</v>
          </cell>
          <cell r="I182" t="str">
            <v>张树宏</v>
          </cell>
          <cell r="J182" t="str">
            <v>0755-33309999</v>
          </cell>
          <cell r="K182">
            <v>18665389621</v>
          </cell>
          <cell r="L182" t="str">
            <v>zhangshuhong@szclou.com</v>
          </cell>
          <cell r="M182" t="str">
            <v>否</v>
          </cell>
          <cell r="N182" t="str">
            <v>6；7；</v>
          </cell>
          <cell r="O182" t="str">
            <v>修订</v>
          </cell>
          <cell r="P182" t="str">
            <v>参与</v>
          </cell>
          <cell r="Q182" t="str">
            <v>制造业</v>
          </cell>
          <cell r="R182">
            <v>4</v>
          </cell>
        </row>
        <row r="183">
          <cell r="C183" t="str">
            <v>zxzj20191115000204</v>
          </cell>
          <cell r="D183" t="str">
            <v>GB/T 16716.2-2018</v>
          </cell>
          <cell r="E183" t="str">
            <v>包装与环境 第2部分：包装系统优化</v>
          </cell>
          <cell r="F183">
            <v>43462</v>
          </cell>
          <cell r="G183" t="str">
            <v>深圳市印刷行业协会</v>
          </cell>
        </row>
        <row r="183">
          <cell r="I183" t="str">
            <v>陈秀兰</v>
          </cell>
          <cell r="J183" t="str">
            <v>0755-25595410</v>
          </cell>
          <cell r="K183">
            <v>13500055462</v>
          </cell>
          <cell r="L183" t="str">
            <v>454906059@qq.com</v>
          </cell>
        </row>
        <row r="183">
          <cell r="O183" t="str">
            <v>修订</v>
          </cell>
          <cell r="P183" t="str">
            <v>参与</v>
          </cell>
          <cell r="Q183" t="str">
            <v>文化、体育和娱乐业</v>
          </cell>
          <cell r="R183">
            <v>4</v>
          </cell>
        </row>
        <row r="184">
          <cell r="C184" t="str">
            <v>zxzj20191117000073</v>
          </cell>
          <cell r="D184" t="str">
            <v>GB/T 37371-2019</v>
          </cell>
          <cell r="E184" t="str">
            <v>压铸单元 术语</v>
          </cell>
          <cell r="F184">
            <v>43549</v>
          </cell>
          <cell r="G184" t="str">
            <v>深圳领威科技有限公司</v>
          </cell>
        </row>
        <row r="184">
          <cell r="I184" t="str">
            <v>梁舒洁</v>
          </cell>
          <cell r="J184" t="str">
            <v>0755-29834366</v>
          </cell>
          <cell r="K184">
            <v>13798281704</v>
          </cell>
          <cell r="L184" t="str">
            <v>shujieaa@126.com</v>
          </cell>
        </row>
        <row r="184">
          <cell r="O184" t="str">
            <v>制定</v>
          </cell>
          <cell r="P184" t="str">
            <v>主导</v>
          </cell>
          <cell r="Q184" t="str">
            <v>制造业</v>
          </cell>
          <cell r="R184">
            <v>1</v>
          </cell>
        </row>
        <row r="185">
          <cell r="C185" t="str">
            <v>zxzj20191114000144</v>
          </cell>
          <cell r="D185" t="str">
            <v>GB/T 4857.1-2019</v>
          </cell>
          <cell r="E185" t="str">
            <v>包装 运输包装件基本试验 第1部分：试验时各部位的标示方法</v>
          </cell>
          <cell r="F185">
            <v>43595</v>
          </cell>
          <cell r="G185" t="str">
            <v>顺丰科技有限公司</v>
          </cell>
          <cell r="H185" t="str">
            <v>深圳市优瑞特检测技术有限公司</v>
          </cell>
          <cell r="I185" t="str">
            <v>刘诗蕾</v>
          </cell>
          <cell r="J185" t="str">
            <v>0755-36391199</v>
          </cell>
          <cell r="K185">
            <v>13632595172</v>
          </cell>
          <cell r="L185" t="str">
            <v>liushilei@sf-express.com</v>
          </cell>
          <cell r="M185" t="str">
            <v>是</v>
          </cell>
          <cell r="N185">
            <v>4</v>
          </cell>
          <cell r="O185" t="str">
            <v>修订</v>
          </cell>
          <cell r="P185" t="str">
            <v>主导</v>
          </cell>
          <cell r="Q185" t="str">
            <v>信息传输、计算机服务和软件业</v>
          </cell>
          <cell r="R185">
            <v>2</v>
          </cell>
        </row>
        <row r="186">
          <cell r="C186" t="str">
            <v>zxzj20191112000013</v>
          </cell>
          <cell r="D186" t="str">
            <v>SZTT/ SZJCH 0001-2018</v>
          </cell>
          <cell r="E186" t="str">
            <v>保健行业会议营销运营规范</v>
          </cell>
          <cell r="F186">
            <v>43169</v>
          </cell>
          <cell r="G186" t="str">
            <v>深圳市健康产业发展促进会</v>
          </cell>
        </row>
        <row r="186">
          <cell r="I186" t="str">
            <v>赵爽</v>
          </cell>
          <cell r="J186" t="str">
            <v>0755-33363896</v>
          </cell>
          <cell r="K186">
            <v>13691126587</v>
          </cell>
          <cell r="L186" t="str">
            <v>andy-zs@163.com</v>
          </cell>
        </row>
        <row r="186">
          <cell r="N186" t="str">
            <v>2；3；4；5；6；7；</v>
          </cell>
          <cell r="O186" t="str">
            <v>制定</v>
          </cell>
          <cell r="P186" t="str">
            <v>主导</v>
          </cell>
          <cell r="Q186" t="str">
            <v>公共管理和社会组织</v>
          </cell>
          <cell r="R186">
            <v>1</v>
          </cell>
        </row>
        <row r="187">
          <cell r="C187" t="str">
            <v>zxzj20191113000034</v>
          </cell>
          <cell r="D187" t="str">
            <v>GB/T 36143-2018</v>
          </cell>
          <cell r="E187" t="str">
            <v>道路用高模量抗疲劳沥青混合料</v>
          </cell>
          <cell r="F187">
            <v>43234</v>
          </cell>
          <cell r="G187" t="str">
            <v>深圳海川新材料科技股份有限公司</v>
          </cell>
        </row>
        <row r="187">
          <cell r="I187" t="str">
            <v>潘鑫</v>
          </cell>
          <cell r="J187" t="str">
            <v>0755-83300666</v>
          </cell>
          <cell r="K187">
            <v>18320881533</v>
          </cell>
          <cell r="L187" t="str">
            <v>panxin@oceanpower.com</v>
          </cell>
        </row>
        <row r="187">
          <cell r="O187" t="str">
            <v>制定</v>
          </cell>
          <cell r="P187" t="str">
            <v>参与</v>
          </cell>
          <cell r="Q187" t="str">
            <v>制造业</v>
          </cell>
          <cell r="R187">
            <v>8</v>
          </cell>
        </row>
        <row r="188">
          <cell r="C188" t="str">
            <v>zxzj20191115000352</v>
          </cell>
          <cell r="D188" t="str">
            <v>ISO 20910: 2019</v>
          </cell>
          <cell r="E188" t="str">
            <v>轮胎用射频识别(RFID)电子标签编码</v>
          </cell>
          <cell r="F188">
            <v>43683</v>
          </cell>
          <cell r="G188" t="str">
            <v>深圳市金瑞铭科技有限公司</v>
          </cell>
        </row>
        <row r="188">
          <cell r="I188" t="str">
            <v>傅翠琴</v>
          </cell>
          <cell r="J188" t="str">
            <v>0755-82789178</v>
          </cell>
          <cell r="K188">
            <v>15989375322</v>
          </cell>
          <cell r="L188" t="str">
            <v>fcq@genrace.com</v>
          </cell>
        </row>
        <row r="188">
          <cell r="O188" t="str">
            <v>制定</v>
          </cell>
          <cell r="P188" t="str">
            <v>参与</v>
          </cell>
          <cell r="Q188" t="str">
            <v>信息传输、计算机服务和软件业</v>
          </cell>
          <cell r="R188">
            <v>2</v>
          </cell>
        </row>
        <row r="189">
          <cell r="C189" t="str">
            <v>zxzj20191115000106</v>
          </cell>
          <cell r="D189" t="str">
            <v>YY/T 1293.4-2016/YY/T 1293.5-2017</v>
          </cell>
          <cell r="E189" t="str">
            <v>接触性创面敷料 第4部分：水胶体敷料/接触性创面敷料 第5部分：藻酸盐敷料</v>
          </cell>
          <cell r="F189">
            <v>42580</v>
          </cell>
          <cell r="G189" t="str">
            <v>稳健医疗用品股份有限公司</v>
          </cell>
        </row>
        <row r="189">
          <cell r="I189" t="str">
            <v>邓天</v>
          </cell>
          <cell r="J189" t="str">
            <v>0755-28138888-7</v>
          </cell>
          <cell r="K189">
            <v>13997959592</v>
          </cell>
          <cell r="L189" t="str">
            <v>dengtian@winnermedical.com</v>
          </cell>
        </row>
        <row r="189">
          <cell r="O189" t="str">
            <v>制定</v>
          </cell>
          <cell r="P189" t="str">
            <v>主导</v>
          </cell>
          <cell r="Q189" t="str">
            <v>制造业</v>
          </cell>
          <cell r="R189">
            <v>2</v>
          </cell>
        </row>
        <row r="190">
          <cell r="C190" t="str">
            <v>zxzj20191115000110</v>
          </cell>
          <cell r="D190" t="str">
            <v>NB/T 20423-2017</v>
          </cell>
          <cell r="E190" t="str">
            <v>核电厂移动式应急柴油发电机组调试技术导则</v>
          </cell>
          <cell r="F190">
            <v>42776</v>
          </cell>
          <cell r="G190" t="str">
            <v>中广核工程有限公司</v>
          </cell>
        </row>
        <row r="190">
          <cell r="I190" t="str">
            <v>孙莉</v>
          </cell>
          <cell r="J190" t="str">
            <v>0755-84436673</v>
          </cell>
          <cell r="K190">
            <v>15914118629</v>
          </cell>
          <cell r="L190" t="str">
            <v>sun_li@cgnpc.com.cn</v>
          </cell>
        </row>
        <row r="190">
          <cell r="O190" t="str">
            <v>制定</v>
          </cell>
          <cell r="P190" t="str">
            <v>主导</v>
          </cell>
          <cell r="Q190" t="str">
            <v>电力、燃气及水的生产和供应业</v>
          </cell>
          <cell r="R190">
            <v>1</v>
          </cell>
        </row>
        <row r="191">
          <cell r="C191" t="str">
            <v>zxzj20191106000012</v>
          </cell>
          <cell r="D191" t="str">
            <v>DL/T 1651-2016</v>
          </cell>
          <cell r="E191" t="str">
            <v>继电保护光纤通道检验规程</v>
          </cell>
          <cell r="F191">
            <v>42709</v>
          </cell>
          <cell r="G191" t="str">
            <v>深圳市夏光时间技术有限公司</v>
          </cell>
        </row>
        <row r="191">
          <cell r="I191" t="str">
            <v>林文贞</v>
          </cell>
          <cell r="J191" t="str">
            <v>26711015-610</v>
          </cell>
          <cell r="K191">
            <v>13510422537</v>
          </cell>
          <cell r="L191" t="str">
            <v>linwenzhen@xgtime.com.cn</v>
          </cell>
        </row>
        <row r="191">
          <cell r="O191" t="str">
            <v>制定</v>
          </cell>
          <cell r="P191" t="str">
            <v>主导</v>
          </cell>
          <cell r="Q191" t="str">
            <v>制造业</v>
          </cell>
          <cell r="R191">
            <v>3</v>
          </cell>
        </row>
        <row r="192">
          <cell r="C192" t="str">
            <v>zxzj20191113000124</v>
          </cell>
          <cell r="D192" t="str">
            <v>GB/T 17215.661-2018</v>
          </cell>
          <cell r="E192" t="str">
            <v>电测量数据交换 DLMS/COSEM组件 第61部分：对象标识系统（OBIS）</v>
          </cell>
          <cell r="F192">
            <v>43462</v>
          </cell>
          <cell r="G192" t="str">
            <v>深圳市航天泰瑞捷电子有限公司</v>
          </cell>
        </row>
        <row r="192">
          <cell r="I192" t="str">
            <v>林欢欢</v>
          </cell>
          <cell r="J192">
            <v>25163395</v>
          </cell>
          <cell r="K192">
            <v>15338878190</v>
          </cell>
          <cell r="L192" t="str">
            <v>36595189@qq.com</v>
          </cell>
        </row>
        <row r="192">
          <cell r="O192" t="str">
            <v>修订</v>
          </cell>
          <cell r="P192" t="str">
            <v>参与</v>
          </cell>
          <cell r="Q192" t="str">
            <v>制造业</v>
          </cell>
          <cell r="R192">
            <v>6</v>
          </cell>
        </row>
        <row r="193">
          <cell r="C193" t="str">
            <v>zxzj20191116000144</v>
          </cell>
          <cell r="D193" t="str">
            <v>NB/T 20441-2017</v>
          </cell>
          <cell r="E193" t="str">
            <v>压水堆核电厂蒸汽发生器二次侧水压试验技术规程</v>
          </cell>
          <cell r="F193">
            <v>42826</v>
          </cell>
          <cell r="G193" t="str">
            <v>中广核工程有限公司</v>
          </cell>
        </row>
        <row r="193">
          <cell r="I193" t="str">
            <v>孙莉</v>
          </cell>
          <cell r="J193" t="str">
            <v>0755-84436673</v>
          </cell>
          <cell r="K193">
            <v>15914118629</v>
          </cell>
          <cell r="L193" t="str">
            <v>sun_li@cgnpc.com.cn</v>
          </cell>
        </row>
        <row r="193">
          <cell r="O193" t="str">
            <v>制定</v>
          </cell>
          <cell r="P193" t="str">
            <v>主导</v>
          </cell>
          <cell r="Q193" t="str">
            <v>电力、燃气及水的生产和供应业</v>
          </cell>
          <cell r="R193">
            <v>1</v>
          </cell>
        </row>
        <row r="194">
          <cell r="C194" t="str">
            <v>zxzj20191112000079</v>
          </cell>
          <cell r="D194" t="str">
            <v>GB/T 4937</v>
          </cell>
          <cell r="E194" t="str">
            <v>半导体器件 机械和气候试验方法</v>
          </cell>
          <cell r="F194">
            <v>43360</v>
          </cell>
          <cell r="G194" t="str">
            <v>深圳市标准技术研究院</v>
          </cell>
        </row>
        <row r="194">
          <cell r="I194" t="str">
            <v>深圳市标准技术研究院；</v>
          </cell>
          <cell r="J194" t="str">
            <v>万茸茸</v>
          </cell>
          <cell r="K194" t="str">
            <v>0755-83997950</v>
          </cell>
          <cell r="L194">
            <v>15920772693</v>
          </cell>
        </row>
        <row r="194">
          <cell r="O194" t="str">
            <v>制定</v>
          </cell>
          <cell r="P194" t="str">
            <v>主导</v>
          </cell>
          <cell r="Q194" t="str">
            <v>科学研究、技术服务和地质勘查业</v>
          </cell>
          <cell r="R194">
            <v>2</v>
          </cell>
        </row>
        <row r="195">
          <cell r="C195" t="str">
            <v>zxzj20191116000113</v>
          </cell>
          <cell r="D195" t="str">
            <v>GB/T 36591-2018</v>
          </cell>
          <cell r="E195" t="str">
            <v>硬质合金制品的涂层金相检测方法</v>
          </cell>
          <cell r="F195">
            <v>43360</v>
          </cell>
          <cell r="G195" t="str">
            <v>深圳市注成科技股份有限公司</v>
          </cell>
        </row>
        <row r="195">
          <cell r="I195" t="str">
            <v>郑竹子</v>
          </cell>
          <cell r="J195">
            <v>26608306</v>
          </cell>
          <cell r="K195">
            <v>13322988614</v>
          </cell>
          <cell r="L195" t="str">
            <v>188627044@qq.com</v>
          </cell>
        </row>
        <row r="195">
          <cell r="O195" t="str">
            <v>制定</v>
          </cell>
          <cell r="P195" t="str">
            <v>主导</v>
          </cell>
          <cell r="Q195" t="str">
            <v>制造业</v>
          </cell>
          <cell r="R195">
            <v>3</v>
          </cell>
        </row>
        <row r="196">
          <cell r="C196" t="str">
            <v>zxzj20191113000066</v>
          </cell>
          <cell r="D196" t="str">
            <v>SZDB/Z 316-2018</v>
          </cell>
          <cell r="E196" t="str">
            <v>动态人脸识别系统前端建设规范</v>
          </cell>
          <cell r="F196">
            <v>43325</v>
          </cell>
          <cell r="G196" t="str">
            <v>深圳市中安测标准技术有限公司</v>
          </cell>
          <cell r="H196" t="str">
            <v>深圳云天励飞技术有限公司；深圳市星火电子工程公司 （均放弃)</v>
          </cell>
          <cell r="I196" t="str">
            <v>董晓波</v>
          </cell>
          <cell r="J196">
            <v>82583675</v>
          </cell>
          <cell r="K196">
            <v>13510830866</v>
          </cell>
          <cell r="L196" t="str">
            <v>542576448@qq.com</v>
          </cell>
          <cell r="M196" t="str">
            <v>是</v>
          </cell>
          <cell r="N196" t="str">
            <v>2；3；</v>
          </cell>
          <cell r="O196" t="str">
            <v>制定</v>
          </cell>
          <cell r="P196" t="str">
            <v>主导</v>
          </cell>
          <cell r="Q196" t="str">
            <v>科学研究、技术服务和地质勘查业</v>
          </cell>
          <cell r="R196">
            <v>1</v>
          </cell>
        </row>
        <row r="197">
          <cell r="C197" t="str">
            <v>zxzj20191117000013</v>
          </cell>
          <cell r="D197" t="str">
            <v>GB/T 34114-2017</v>
          </cell>
          <cell r="E197" t="str">
            <v>电动机用电磁制动器通用技术条件</v>
          </cell>
          <cell r="F197">
            <v>42947</v>
          </cell>
          <cell r="G197" t="str">
            <v>深圳市正德智控股份有限公司</v>
          </cell>
        </row>
        <row r="197">
          <cell r="I197" t="str">
            <v>李浩</v>
          </cell>
          <cell r="J197">
            <v>18825209739</v>
          </cell>
          <cell r="K197">
            <v>18825209739</v>
          </cell>
          <cell r="L197" t="str">
            <v>rd02@maintexpt.com</v>
          </cell>
        </row>
        <row r="197">
          <cell r="O197" t="str">
            <v>制定</v>
          </cell>
          <cell r="P197" t="str">
            <v>参与</v>
          </cell>
          <cell r="Q197" t="str">
            <v>制造业</v>
          </cell>
          <cell r="R197">
            <v>5</v>
          </cell>
        </row>
        <row r="198">
          <cell r="C198" t="str">
            <v>zxzj20191116000128</v>
          </cell>
          <cell r="D198" t="str">
            <v>GB/T 36594-2018</v>
          </cell>
          <cell r="E198" t="str">
            <v>硬质合金超声检测方法</v>
          </cell>
          <cell r="F198">
            <v>43360</v>
          </cell>
          <cell r="G198" t="str">
            <v>深圳市注成科技股份有限公司</v>
          </cell>
        </row>
        <row r="198">
          <cell r="I198" t="str">
            <v>郑竹子</v>
          </cell>
          <cell r="J198">
            <v>26608306</v>
          </cell>
          <cell r="K198">
            <v>13322988614</v>
          </cell>
          <cell r="L198" t="str">
            <v>188627044@qq.com</v>
          </cell>
        </row>
        <row r="198">
          <cell r="O198" t="str">
            <v>制定</v>
          </cell>
          <cell r="P198" t="str">
            <v>主导</v>
          </cell>
          <cell r="Q198" t="str">
            <v>制造业</v>
          </cell>
          <cell r="R198">
            <v>3</v>
          </cell>
        </row>
        <row r="199">
          <cell r="C199" t="str">
            <v>zxzj20191113000059</v>
          </cell>
          <cell r="D199" t="str">
            <v>GB/T 7247.5-2017</v>
          </cell>
          <cell r="E199" t="str">
            <v>激光产品的安全 第5部分：生产者关于GB7247.1的检查清单</v>
          </cell>
          <cell r="F199">
            <v>43098</v>
          </cell>
          <cell r="G199" t="str">
            <v>大族激光科技产业集团股份有限公司</v>
          </cell>
        </row>
        <row r="199">
          <cell r="I199" t="str">
            <v>陈秋菊</v>
          </cell>
          <cell r="J199" t="str">
            <v>0755-29239102</v>
          </cell>
          <cell r="K199">
            <v>13923401295</v>
          </cell>
          <cell r="L199" t="str">
            <v>chenqj107415@hanslaser.com</v>
          </cell>
        </row>
        <row r="199">
          <cell r="O199" t="str">
            <v>修订</v>
          </cell>
          <cell r="P199" t="str">
            <v>主导</v>
          </cell>
          <cell r="Q199" t="str">
            <v>制造业</v>
          </cell>
          <cell r="R199">
            <v>2</v>
          </cell>
        </row>
        <row r="200">
          <cell r="C200" t="str">
            <v>zxzj20191115000181</v>
          </cell>
          <cell r="D200" t="str">
            <v>SZDB/Z 272-2017</v>
          </cell>
          <cell r="E200" t="str">
            <v>可穿戴智能手环通用技术要求</v>
          </cell>
          <cell r="F200">
            <v>43026</v>
          </cell>
          <cell r="G200" t="str">
            <v>深圳市计算机用户协会</v>
          </cell>
          <cell r="H200" t="str">
            <v>深圳立欧实业有限公司；深圳市急救中心深圳市检验检疫科学研究院 （均放弃）</v>
          </cell>
          <cell r="I200" t="str">
            <v>李蓟宁</v>
          </cell>
          <cell r="J200" t="str">
            <v>0755-83782439</v>
          </cell>
          <cell r="K200">
            <v>13005478375</v>
          </cell>
          <cell r="L200" t="str">
            <v>szcua@szcua.org</v>
          </cell>
          <cell r="M200" t="str">
            <v>是</v>
          </cell>
          <cell r="N200" t="str">
            <v>1；2；3；4</v>
          </cell>
          <cell r="O200" t="str">
            <v>制定</v>
          </cell>
          <cell r="P200" t="str">
            <v>主导</v>
          </cell>
          <cell r="Q200" t="str">
            <v>公共管理和社会组织</v>
          </cell>
          <cell r="R200">
            <v>3</v>
          </cell>
        </row>
        <row r="201">
          <cell r="C201" t="str">
            <v>zxzj20191112000049</v>
          </cell>
          <cell r="D201" t="str">
            <v>GB/T 36427-2018</v>
          </cell>
          <cell r="E201" t="str">
            <v>物联网家电一致性测试规范</v>
          </cell>
          <cell r="F201">
            <v>43258</v>
          </cell>
          <cell r="G201" t="str">
            <v>深圳市检验检疫科学研究院</v>
          </cell>
        </row>
        <row r="201">
          <cell r="I201" t="str">
            <v>吴绍精</v>
          </cell>
          <cell r="J201">
            <v>25985636</v>
          </cell>
          <cell r="K201">
            <v>13688811137</v>
          </cell>
          <cell r="L201" t="str">
            <v>djick1001@163.com</v>
          </cell>
        </row>
        <row r="201">
          <cell r="O201" t="str">
            <v>制定</v>
          </cell>
          <cell r="P201" t="str">
            <v>参与</v>
          </cell>
          <cell r="Q201" t="str">
            <v>科学研究、技术服务和地质勘查业</v>
          </cell>
          <cell r="R201">
            <v>6</v>
          </cell>
        </row>
        <row r="202">
          <cell r="C202" t="str">
            <v>zxzj20191114000038</v>
          </cell>
          <cell r="D202" t="str">
            <v>GB/T 4678.10-2017</v>
          </cell>
          <cell r="E202" t="str">
            <v>压铸模 零件 第10部分：推板导套</v>
          </cell>
          <cell r="F202">
            <v>43007</v>
          </cell>
          <cell r="G202" t="str">
            <v>深圳中航技术检测所有限公司</v>
          </cell>
        </row>
        <row r="202">
          <cell r="I202" t="str">
            <v>周乐维</v>
          </cell>
          <cell r="J202" t="str">
            <v>0755-83890169</v>
          </cell>
          <cell r="K202">
            <v>13823603681</v>
          </cell>
          <cell r="L202" t="str">
            <v>hellohieb@126.com</v>
          </cell>
        </row>
        <row r="202">
          <cell r="O202" t="str">
            <v>修订</v>
          </cell>
          <cell r="P202" t="str">
            <v>参与</v>
          </cell>
          <cell r="Q202" t="str">
            <v>科学研究、技术服务和地质勘查业</v>
          </cell>
          <cell r="R202">
            <v>5</v>
          </cell>
        </row>
        <row r="203">
          <cell r="C203" t="str">
            <v>zxzj20191116000050</v>
          </cell>
          <cell r="D203" t="str">
            <v>GB/T 33767.5-2018</v>
          </cell>
          <cell r="E203" t="str">
            <v>信息技术 生物特征样本质量 第5部分:人脸图像数据</v>
          </cell>
          <cell r="F203">
            <v>43258</v>
          </cell>
          <cell r="G203" t="str">
            <v>深圳爱酷智能科技有限公司</v>
          </cell>
        </row>
        <row r="203">
          <cell r="I203" t="str">
            <v>崔海勇</v>
          </cell>
          <cell r="J203" t="str">
            <v>0755-86003131</v>
          </cell>
          <cell r="K203">
            <v>15588837256</v>
          </cell>
          <cell r="L203" t="str">
            <v>cuihaiyong@eyecool.cn</v>
          </cell>
        </row>
        <row r="203">
          <cell r="O203" t="str">
            <v>制定</v>
          </cell>
          <cell r="P203" t="str">
            <v>参与</v>
          </cell>
          <cell r="Q203" t="str">
            <v>信息传输、计算机服务和软件业</v>
          </cell>
          <cell r="R203">
            <v>6</v>
          </cell>
        </row>
        <row r="204">
          <cell r="C204" t="str">
            <v>zxzj20191116000103</v>
          </cell>
          <cell r="D204" t="str">
            <v>DL/T 1724-2017</v>
          </cell>
          <cell r="E204" t="str">
            <v>电能质量评估技术导则 电压波动和闪变</v>
          </cell>
          <cell r="F204">
            <v>42949</v>
          </cell>
          <cell r="G204" t="str">
            <v>深圳市中电电力技术股份有限公司</v>
          </cell>
        </row>
        <row r="204">
          <cell r="I204" t="str">
            <v>王菲</v>
          </cell>
          <cell r="J204" t="str">
            <v>83423089-818</v>
          </cell>
          <cell r="K204">
            <v>13129571095</v>
          </cell>
          <cell r="L204" t="str">
            <v>wangfei@cet-electric.com</v>
          </cell>
        </row>
        <row r="204">
          <cell r="O204" t="str">
            <v>制定</v>
          </cell>
          <cell r="P204" t="str">
            <v>参与</v>
          </cell>
          <cell r="Q204" t="str">
            <v>制造业</v>
          </cell>
          <cell r="R204">
            <v>6</v>
          </cell>
        </row>
        <row r="205">
          <cell r="C205" t="str">
            <v>zxzj20191116000045</v>
          </cell>
          <cell r="D205" t="str">
            <v>GB/T 38104-2019</v>
          </cell>
          <cell r="E205" t="str">
            <v>磷尾矿处理处置技术规范</v>
          </cell>
          <cell r="F205">
            <v>43756</v>
          </cell>
          <cell r="G205" t="str">
            <v>深圳市中润水工业技术发展有限公司</v>
          </cell>
        </row>
        <row r="205">
          <cell r="I205" t="str">
            <v>柳洁</v>
          </cell>
          <cell r="J205" t="str">
            <v>0755-26630106</v>
          </cell>
          <cell r="K205">
            <v>13632961837</v>
          </cell>
          <cell r="L205" t="str">
            <v>362169262@qq.com</v>
          </cell>
        </row>
        <row r="205">
          <cell r="O205" t="str">
            <v>制定</v>
          </cell>
          <cell r="P205" t="str">
            <v>参与</v>
          </cell>
          <cell r="Q205" t="str">
            <v>科学研究、技术服务和地质勘查业</v>
          </cell>
          <cell r="R205">
            <v>5</v>
          </cell>
        </row>
        <row r="206">
          <cell r="C206" t="str">
            <v>zxzj20191113000044</v>
          </cell>
          <cell r="D206" t="str">
            <v>SZDB/Z 236-2017</v>
          </cell>
          <cell r="E206" t="str">
            <v>河湖污泥处理厂产出物处置技术规范</v>
          </cell>
          <cell r="F206">
            <v>42813</v>
          </cell>
          <cell r="G206" t="str">
            <v>中电建生态环境集团有限公司</v>
          </cell>
          <cell r="H206" t="str">
            <v>深圳市水务规划设计院股份有限公司</v>
          </cell>
          <cell r="I206" t="str">
            <v>韩景超</v>
          </cell>
          <cell r="J206" t="str">
            <v>0755-85906205</v>
          </cell>
          <cell r="K206">
            <v>15013887964</v>
          </cell>
          <cell r="L206" t="str">
            <v>921491946@qq.com</v>
          </cell>
          <cell r="M206" t="str">
            <v>是</v>
          </cell>
          <cell r="N206">
            <v>3</v>
          </cell>
          <cell r="O206" t="str">
            <v>制定</v>
          </cell>
          <cell r="P206" t="str">
            <v>主导</v>
          </cell>
          <cell r="Q206" t="str">
            <v>水利、环境和公共设施管理业</v>
          </cell>
          <cell r="R206">
            <v>1</v>
          </cell>
        </row>
        <row r="207">
          <cell r="C207" t="str">
            <v>zxzj20191111000039</v>
          </cell>
          <cell r="D207" t="str">
            <v>GB/T 36987-2018</v>
          </cell>
          <cell r="E207" t="str">
            <v>汽车防抱制动系统（ABS）性能检测方法</v>
          </cell>
          <cell r="F207">
            <v>43462</v>
          </cell>
          <cell r="G207" t="str">
            <v>深圳市安车检测股份有限公司</v>
          </cell>
        </row>
        <row r="207">
          <cell r="I207" t="str">
            <v>梅朵依</v>
          </cell>
          <cell r="J207" t="str">
            <v>0755-86182188</v>
          </cell>
          <cell r="K207">
            <v>18680347712</v>
          </cell>
          <cell r="L207" t="str">
            <v>meidy@anche.cn</v>
          </cell>
        </row>
        <row r="207">
          <cell r="O207" t="str">
            <v>制定</v>
          </cell>
          <cell r="P207" t="str">
            <v>参与</v>
          </cell>
          <cell r="Q207" t="str">
            <v>制造业</v>
          </cell>
          <cell r="R207">
            <v>7</v>
          </cell>
        </row>
        <row r="208">
          <cell r="C208" t="str">
            <v>zxzj20191115000236</v>
          </cell>
          <cell r="D208" t="str">
            <v>3GPP/TR 26.939</v>
          </cell>
          <cell r="E208" t="str">
            <v>实时上行链路流框架指南</v>
          </cell>
          <cell r="F208">
            <v>43732</v>
          </cell>
          <cell r="G208" t="str">
            <v>深圳市腾讯计算机系统有限公司</v>
          </cell>
        </row>
        <row r="208">
          <cell r="I208" t="str">
            <v>刘震宇</v>
          </cell>
          <cell r="J208" t="str">
            <v>0755-86013388</v>
          </cell>
          <cell r="K208">
            <v>18612866601</v>
          </cell>
          <cell r="L208" t="str">
            <v>zanezyliu@tencent.com</v>
          </cell>
        </row>
        <row r="208">
          <cell r="O208" t="str">
            <v>制定</v>
          </cell>
          <cell r="P208" t="str">
            <v>参与</v>
          </cell>
          <cell r="Q208" t="str">
            <v>信息传输、计算机服务和软件业</v>
          </cell>
          <cell r="R208">
            <v>4</v>
          </cell>
        </row>
        <row r="209">
          <cell r="C209" t="str">
            <v>zxzj20191113000098</v>
          </cell>
          <cell r="D209" t="str">
            <v>GB/T 17215.610-2018</v>
          </cell>
          <cell r="E209" t="str">
            <v>电测量数据交换DLMS/COSEM组件 第10部分：智能测量标准化框架</v>
          </cell>
          <cell r="F209">
            <v>43462</v>
          </cell>
          <cell r="G209" t="str">
            <v>深圳市航天泰瑞捷电子有限公司</v>
          </cell>
        </row>
        <row r="209">
          <cell r="I209" t="str">
            <v>林欢欢</v>
          </cell>
          <cell r="J209">
            <v>25163395</v>
          </cell>
          <cell r="K209">
            <v>15338878190</v>
          </cell>
          <cell r="L209" t="str">
            <v>36595189@qq.com</v>
          </cell>
        </row>
        <row r="209">
          <cell r="O209" t="str">
            <v>制定</v>
          </cell>
          <cell r="P209" t="str">
            <v>参与</v>
          </cell>
          <cell r="Q209" t="str">
            <v>制造业</v>
          </cell>
          <cell r="R209">
            <v>4</v>
          </cell>
        </row>
        <row r="210">
          <cell r="C210" t="str">
            <v>zxzj20191115000233</v>
          </cell>
          <cell r="D210" t="str">
            <v>GB/T 25000.40-2018</v>
          </cell>
          <cell r="E210" t="str">
            <v>系统与软件工程 系统与软件质量要求和评价 (SQuaRE)第40部分：评价过程</v>
          </cell>
          <cell r="F210">
            <v>43462</v>
          </cell>
          <cell r="G210" t="str">
            <v>深圳市赢合科技股份有限公司</v>
          </cell>
        </row>
        <row r="210">
          <cell r="I210" t="str">
            <v>李琬璇</v>
          </cell>
          <cell r="J210">
            <v>18665234580</v>
          </cell>
          <cell r="K210">
            <v>18665234580</v>
          </cell>
          <cell r="L210" t="str">
            <v>YH-B02815@yhwins.com</v>
          </cell>
        </row>
        <row r="210">
          <cell r="O210" t="str">
            <v>修订</v>
          </cell>
          <cell r="P210" t="str">
            <v>主导</v>
          </cell>
          <cell r="Q210" t="str">
            <v>制造业</v>
          </cell>
          <cell r="R210">
            <v>3</v>
          </cell>
        </row>
        <row r="211">
          <cell r="C211" t="str">
            <v>zxzj20191115000141</v>
          </cell>
          <cell r="D211" t="str">
            <v>GB/T 36059-2018</v>
          </cell>
          <cell r="E211" t="str">
            <v>纸包装凹版印刷过程质量控制及检验方法</v>
          </cell>
          <cell r="F211">
            <v>43174</v>
          </cell>
          <cell r="G211" t="str">
            <v>深圳劲嘉集团股份有限公司</v>
          </cell>
        </row>
        <row r="211">
          <cell r="I211" t="str">
            <v>戴弦</v>
          </cell>
          <cell r="J211">
            <v>26609999</v>
          </cell>
          <cell r="K211">
            <v>13534010494</v>
          </cell>
          <cell r="L211" t="str">
            <v>373672107@qq.com</v>
          </cell>
        </row>
        <row r="211">
          <cell r="O211" t="str">
            <v>制定</v>
          </cell>
          <cell r="P211" t="str">
            <v>参与</v>
          </cell>
          <cell r="Q211" t="str">
            <v>制造业</v>
          </cell>
          <cell r="R211">
            <v>4</v>
          </cell>
        </row>
        <row r="212">
          <cell r="C212" t="str">
            <v>zxzj20191115000158</v>
          </cell>
          <cell r="D212" t="str">
            <v>GB/T 25915.9-2018</v>
          </cell>
          <cell r="E212" t="str">
            <v>洁净室及相关受控环境 第9部分：按粒子浓度划分表面洁净度等级</v>
          </cell>
          <cell r="F212">
            <v>43258</v>
          </cell>
          <cell r="G212" t="str">
            <v>深圳市吉隆洁净技术有限公司</v>
          </cell>
        </row>
        <row r="212">
          <cell r="I212" t="str">
            <v>马玉倩</v>
          </cell>
          <cell r="J212" t="str">
            <v>0755-86029932</v>
          </cell>
          <cell r="K212">
            <v>18871581103</v>
          </cell>
          <cell r="L212" t="str">
            <v>823228099@qq.com</v>
          </cell>
        </row>
        <row r="212">
          <cell r="O212" t="str">
            <v>制定</v>
          </cell>
          <cell r="P212" t="str">
            <v>主导</v>
          </cell>
          <cell r="Q212" t="str">
            <v>卫生、社会保障和社会福利业</v>
          </cell>
          <cell r="R212">
            <v>2</v>
          </cell>
        </row>
        <row r="213">
          <cell r="C213" t="str">
            <v>zxzj20191114000060</v>
          </cell>
          <cell r="D213" t="str">
            <v>JB/T 12174.3-2018</v>
          </cell>
          <cell r="E213" t="str">
            <v>热收缩模制型材 第3部分：尺寸</v>
          </cell>
          <cell r="F213">
            <v>43220</v>
          </cell>
          <cell r="G213" t="str">
            <v>深圳市沃尔核材股份有限公司</v>
          </cell>
          <cell r="H213" t="str">
            <v>长园集团股份有限公司</v>
          </cell>
          <cell r="I213" t="str">
            <v>叶志伟</v>
          </cell>
          <cell r="J213" t="str">
            <v>0755-28299343</v>
          </cell>
          <cell r="K213">
            <v>13600160269</v>
          </cell>
          <cell r="L213" t="str">
            <v>rd@woer.com</v>
          </cell>
          <cell r="M213" t="str">
            <v>是</v>
          </cell>
          <cell r="N213">
            <v>4</v>
          </cell>
          <cell r="O213" t="str">
            <v>制定</v>
          </cell>
          <cell r="P213" t="str">
            <v>主导</v>
          </cell>
          <cell r="Q213" t="str">
            <v>制造业</v>
          </cell>
          <cell r="R213">
            <v>3</v>
          </cell>
        </row>
        <row r="214">
          <cell r="C214" t="str">
            <v>zxzj20191116000138</v>
          </cell>
          <cell r="D214" t="str">
            <v>HG/T 5353-2018</v>
          </cell>
          <cell r="E214" t="str">
            <v>工业氨水</v>
          </cell>
          <cell r="F214">
            <v>43395</v>
          </cell>
          <cell r="G214" t="str">
            <v>深圳准诺检测有限公司</v>
          </cell>
        </row>
        <row r="214">
          <cell r="I214" t="str">
            <v>杨娴</v>
          </cell>
          <cell r="J214" t="str">
            <v>0755-84297315</v>
          </cell>
          <cell r="K214">
            <v>13927346433</v>
          </cell>
          <cell r="L214" t="str">
            <v>13923746433@163.com</v>
          </cell>
        </row>
        <row r="214">
          <cell r="O214" t="str">
            <v>制定</v>
          </cell>
          <cell r="P214" t="str">
            <v>主导</v>
          </cell>
          <cell r="Q214" t="str">
            <v>科学研究、技术服务和地质勘查业</v>
          </cell>
          <cell r="R214">
            <v>3</v>
          </cell>
        </row>
        <row r="215">
          <cell r="C215" t="str">
            <v>zxzj20191113000109</v>
          </cell>
          <cell r="D215" t="str">
            <v>GB/T 17215.676-2018</v>
          </cell>
          <cell r="E215" t="str">
            <v>电测量数据交换 DLMS/COSEM组件 第76部分：基于HDLC的面向连接的三层通信配置</v>
          </cell>
          <cell r="F215">
            <v>43462</v>
          </cell>
          <cell r="G215" t="str">
            <v>深圳市航天泰瑞捷电子有限公司</v>
          </cell>
        </row>
        <row r="215">
          <cell r="I215" t="str">
            <v>林欢欢</v>
          </cell>
          <cell r="J215">
            <v>25163395</v>
          </cell>
          <cell r="K215">
            <v>15338878190</v>
          </cell>
          <cell r="L215" t="str">
            <v>36595189@qq.com</v>
          </cell>
        </row>
        <row r="215">
          <cell r="O215" t="str">
            <v>制定</v>
          </cell>
          <cell r="P215" t="str">
            <v>参与</v>
          </cell>
          <cell r="Q215" t="str">
            <v>制造业</v>
          </cell>
          <cell r="R215">
            <v>5</v>
          </cell>
        </row>
        <row r="216">
          <cell r="C216" t="str">
            <v>zxzj20191105000167</v>
          </cell>
          <cell r="D216" t="str">
            <v>GB/T 36699-2018</v>
          </cell>
          <cell r="E216" t="str">
            <v>锅炉用液体和气体燃料燃烧器技术条件</v>
          </cell>
          <cell r="F216">
            <v>43360</v>
          </cell>
          <cell r="G216" t="str">
            <v>深圳市佳运通电子有限公司</v>
          </cell>
        </row>
        <row r="216">
          <cell r="I216" t="str">
            <v>严刚</v>
          </cell>
          <cell r="J216" t="str">
            <v>0755-83280109</v>
          </cell>
          <cell r="K216">
            <v>13612871110</v>
          </cell>
          <cell r="L216" t="str">
            <v>yangang211@163.com</v>
          </cell>
        </row>
        <row r="216">
          <cell r="O216" t="str">
            <v>制定</v>
          </cell>
          <cell r="P216" t="str">
            <v>参与</v>
          </cell>
          <cell r="Q216" t="str">
            <v>制造业</v>
          </cell>
          <cell r="R216">
            <v>7</v>
          </cell>
        </row>
        <row r="217">
          <cell r="C217" t="str">
            <v>zxzj20191113000128</v>
          </cell>
          <cell r="D217" t="str">
            <v>JB/T 13283-2017</v>
          </cell>
          <cell r="E217" t="str">
            <v>精密棒料剪断机</v>
          </cell>
          <cell r="F217">
            <v>43046</v>
          </cell>
          <cell r="G217" t="str">
            <v>深圳市华测检测有限公司</v>
          </cell>
        </row>
        <row r="217">
          <cell r="I217" t="str">
            <v>刘文秋</v>
          </cell>
          <cell r="J217" t="str">
            <v>0755-33685120</v>
          </cell>
          <cell r="K217">
            <v>13714069320</v>
          </cell>
          <cell r="L217" t="str">
            <v>liuwenqiu@cti-cert.com</v>
          </cell>
        </row>
        <row r="217">
          <cell r="O217" t="str">
            <v>制定</v>
          </cell>
          <cell r="P217" t="str">
            <v>主导</v>
          </cell>
          <cell r="Q217" t="str">
            <v>科学研究、技术服务和地质勘查业</v>
          </cell>
          <cell r="R217">
            <v>2</v>
          </cell>
        </row>
        <row r="218">
          <cell r="C218" t="str">
            <v>zxzj20191111000024</v>
          </cell>
          <cell r="D218" t="str">
            <v>SN/T 4687-2016</v>
          </cell>
          <cell r="E218" t="str">
            <v>电玩具的电磁兼容测量方法</v>
          </cell>
          <cell r="F218">
            <v>42716</v>
          </cell>
          <cell r="G218" t="str">
            <v>深圳市鼎信科技有限公司</v>
          </cell>
          <cell r="H218" t="str">
            <v>深圳市威通科技有限公司（放弃资助）</v>
          </cell>
          <cell r="I218" t="str">
            <v>李宸</v>
          </cell>
          <cell r="J218">
            <v>89747018</v>
          </cell>
          <cell r="K218">
            <v>13926583389</v>
          </cell>
          <cell r="L218" t="str">
            <v>LC0407@163.com</v>
          </cell>
          <cell r="M218" t="str">
            <v>是</v>
          </cell>
        </row>
        <row r="218">
          <cell r="O218" t="str">
            <v>制定</v>
          </cell>
          <cell r="P218" t="str">
            <v>参与</v>
          </cell>
          <cell r="Q218" t="str">
            <v>制造业</v>
          </cell>
          <cell r="R218">
            <v>4</v>
          </cell>
        </row>
        <row r="219">
          <cell r="C219" t="str">
            <v>zxzj20191111000046</v>
          </cell>
          <cell r="D219" t="str">
            <v>SZDB/Z 255-2017</v>
          </cell>
          <cell r="E219" t="str">
            <v>生物样本数据共享平台建设与管理规范</v>
          </cell>
          <cell r="F219">
            <v>42936</v>
          </cell>
          <cell r="G219" t="str">
            <v>深圳华大生命科学研究院</v>
          </cell>
        </row>
        <row r="219">
          <cell r="I219" t="str">
            <v>何旭珩</v>
          </cell>
          <cell r="J219" t="str">
            <v>0755-33945527</v>
          </cell>
          <cell r="K219">
            <v>13480111560</v>
          </cell>
          <cell r="L219" t="str">
            <v>hexuheng@cngb.org</v>
          </cell>
        </row>
        <row r="219">
          <cell r="O219" t="str">
            <v>制定</v>
          </cell>
          <cell r="P219" t="str">
            <v>主导</v>
          </cell>
          <cell r="Q219" t="str">
            <v>科学研究、技术服务和地质勘查业</v>
          </cell>
          <cell r="R219">
            <v>1</v>
          </cell>
        </row>
        <row r="220">
          <cell r="C220" t="str">
            <v>zxzj20191116000104</v>
          </cell>
          <cell r="D220" t="str">
            <v>QB/T 5321-2018</v>
          </cell>
          <cell r="E220" t="str">
            <v>制鞋机械 内底成型机</v>
          </cell>
          <cell r="F220">
            <v>43455</v>
          </cell>
          <cell r="G220" t="str">
            <v>深圳市宝龙辉鞋业有限公司</v>
          </cell>
        </row>
        <row r="220">
          <cell r="I220" t="str">
            <v>凡学菲</v>
          </cell>
          <cell r="J220" t="str">
            <v>0755-89302239</v>
          </cell>
          <cell r="K220">
            <v>13712612732</v>
          </cell>
          <cell r="L220" t="str">
            <v>754430565@qq.com</v>
          </cell>
        </row>
        <row r="220">
          <cell r="O220" t="str">
            <v>制定</v>
          </cell>
          <cell r="P220" t="str">
            <v>主导</v>
          </cell>
          <cell r="Q220" t="str">
            <v>制造业</v>
          </cell>
          <cell r="R220">
            <v>2</v>
          </cell>
        </row>
        <row r="221">
          <cell r="C221" t="str">
            <v>zxzj20191111000045</v>
          </cell>
          <cell r="D221" t="str">
            <v>JT/T 478-2017</v>
          </cell>
          <cell r="E221" t="str">
            <v>汽车检验机构计算机控制系统技术规范</v>
          </cell>
          <cell r="F221">
            <v>42920</v>
          </cell>
          <cell r="G221" t="str">
            <v>深圳市安车检测股份有限公司</v>
          </cell>
        </row>
        <row r="221">
          <cell r="I221" t="str">
            <v>梅朵依</v>
          </cell>
          <cell r="J221" t="str">
            <v>0755-86182188</v>
          </cell>
          <cell r="K221">
            <v>18680347712</v>
          </cell>
          <cell r="L221" t="str">
            <v>meidy@anche.cn</v>
          </cell>
        </row>
        <row r="221">
          <cell r="O221" t="str">
            <v>修订</v>
          </cell>
          <cell r="P221" t="str">
            <v>主导</v>
          </cell>
          <cell r="Q221" t="str">
            <v>制造业</v>
          </cell>
          <cell r="R221">
            <v>2</v>
          </cell>
        </row>
        <row r="222">
          <cell r="C222" t="str">
            <v>zxzj20191115000134</v>
          </cell>
          <cell r="D222" t="str">
            <v>GB/T 36973-2018</v>
          </cell>
          <cell r="E222" t="str">
            <v>纺织品 机织物描述</v>
          </cell>
          <cell r="F222">
            <v>43462</v>
          </cell>
          <cell r="G222" t="str">
            <v>深圳市昌硕新纺材料有限公司</v>
          </cell>
        </row>
        <row r="222">
          <cell r="I222" t="str">
            <v>江红</v>
          </cell>
          <cell r="J222" t="str">
            <v>0755-33835906</v>
          </cell>
          <cell r="K222">
            <v>13500050256</v>
          </cell>
          <cell r="L222" t="str">
            <v>770819441@qq.com</v>
          </cell>
        </row>
        <row r="222">
          <cell r="O222" t="str">
            <v>制定</v>
          </cell>
          <cell r="P222" t="str">
            <v>主导</v>
          </cell>
          <cell r="Q222" t="str">
            <v>制造业</v>
          </cell>
          <cell r="R222">
            <v>2</v>
          </cell>
        </row>
        <row r="223">
          <cell r="C223" t="str">
            <v>zxzj20191113000086</v>
          </cell>
          <cell r="D223" t="str">
            <v>ISO 15858-2016</v>
          </cell>
          <cell r="E223" t="str">
            <v>紫外消毒设备-安全信息-允许人体接受阈值</v>
          </cell>
          <cell r="F223">
            <v>42566</v>
          </cell>
          <cell r="G223" t="str">
            <v>深圳市智慧安防行业协会</v>
          </cell>
        </row>
        <row r="223">
          <cell r="I223" t="str">
            <v>林淑娟</v>
          </cell>
          <cell r="J223">
            <v>82583673</v>
          </cell>
          <cell r="K223">
            <v>13650242452</v>
          </cell>
          <cell r="L223" t="str">
            <v>234699681@qq.com</v>
          </cell>
        </row>
        <row r="223">
          <cell r="O223" t="str">
            <v>制定</v>
          </cell>
          <cell r="P223" t="str">
            <v>主导</v>
          </cell>
          <cell r="Q223" t="str">
            <v>公共管理和社会组织</v>
          </cell>
          <cell r="R223">
            <v>1</v>
          </cell>
        </row>
        <row r="224">
          <cell r="C224" t="str">
            <v>zxzj20191115000280</v>
          </cell>
          <cell r="D224" t="str">
            <v>NB/T 25075-2017</v>
          </cell>
          <cell r="E224" t="str">
            <v>核电厂电力变压器、油浸电抗器、互感器施工及验收规范</v>
          </cell>
          <cell r="F224">
            <v>42776</v>
          </cell>
          <cell r="G224" t="str">
            <v>中广核工程有限公司</v>
          </cell>
        </row>
        <row r="224">
          <cell r="I224" t="str">
            <v>孙莉</v>
          </cell>
          <cell r="J224" t="str">
            <v>0755-84436673</v>
          </cell>
          <cell r="K224">
            <v>15914118629</v>
          </cell>
          <cell r="L224" t="str">
            <v>sun_li@cgnpc.com.cn</v>
          </cell>
        </row>
        <row r="224">
          <cell r="O224" t="str">
            <v>制定</v>
          </cell>
          <cell r="P224" t="str">
            <v>主导</v>
          </cell>
          <cell r="Q224" t="str">
            <v>电力、燃气及水的生产和供应业</v>
          </cell>
          <cell r="R224">
            <v>1</v>
          </cell>
        </row>
        <row r="225">
          <cell r="C225" t="str">
            <v>zxzj20191115000172</v>
          </cell>
          <cell r="D225" t="str">
            <v>JC/T 2415-2017</v>
          </cell>
          <cell r="E225" t="str">
            <v>用于陶瓷砖粘结层下的防水涂膜</v>
          </cell>
          <cell r="F225">
            <v>42837</v>
          </cell>
          <cell r="G225" t="str">
            <v>深圳市建筑科学研究院股份有限公司</v>
          </cell>
        </row>
        <row r="225">
          <cell r="I225" t="str">
            <v>李婉溢</v>
          </cell>
          <cell r="J225">
            <v>23950578</v>
          </cell>
          <cell r="K225">
            <v>13501551021</v>
          </cell>
          <cell r="L225" t="str">
            <v>LiWanYi@ibrcn.com</v>
          </cell>
        </row>
        <row r="225">
          <cell r="O225" t="str">
            <v>制定</v>
          </cell>
          <cell r="P225" t="str">
            <v>参与</v>
          </cell>
          <cell r="Q225" t="str">
            <v>科学研究、技术服务和地质勘查业</v>
          </cell>
          <cell r="R225">
            <v>6</v>
          </cell>
        </row>
        <row r="226">
          <cell r="C226" t="str">
            <v>zxzj20191115000313</v>
          </cell>
          <cell r="D226" t="str">
            <v>GB/T 20936.4-2017</v>
          </cell>
          <cell r="E226" t="str">
            <v>爆炸性环境用气体探测器 第4部分：开放路径可燃气体探测器性能要求</v>
          </cell>
          <cell r="F226">
            <v>43098</v>
          </cell>
          <cell r="G226" t="str">
            <v>深圳市吉安达科技有限公司</v>
          </cell>
        </row>
        <row r="226">
          <cell r="I226" t="str">
            <v>袁萍</v>
          </cell>
          <cell r="J226" t="str">
            <v>0755-82046580</v>
          </cell>
          <cell r="K226">
            <v>13418790531</v>
          </cell>
          <cell r="L226" t="str">
            <v>31576321809@qq.com</v>
          </cell>
        </row>
        <row r="226">
          <cell r="O226" t="str">
            <v>制定</v>
          </cell>
          <cell r="P226" t="str">
            <v>参与</v>
          </cell>
          <cell r="Q226" t="str">
            <v>制造业</v>
          </cell>
          <cell r="R226">
            <v>4</v>
          </cell>
        </row>
        <row r="227">
          <cell r="C227" t="str">
            <v>zxzj20191113000010</v>
          </cell>
          <cell r="D227" t="str">
            <v>YS/T 1125-2016</v>
          </cell>
          <cell r="E227" t="str">
            <v>镍钴铝酸锂</v>
          </cell>
          <cell r="F227">
            <v>42562</v>
          </cell>
          <cell r="G227" t="str">
            <v>格林美股份有限公司</v>
          </cell>
          <cell r="H227" t="str">
            <v>深圳市天骄科技开发有限公司（不联合）</v>
          </cell>
          <cell r="I227" t="str">
            <v>艾四霞</v>
          </cell>
          <cell r="J227" t="str">
            <v>0755-33386666</v>
          </cell>
          <cell r="K227">
            <v>18938976890</v>
          </cell>
          <cell r="L227" t="str">
            <v>aisixia@gem.com.cn</v>
          </cell>
          <cell r="M227" t="str">
            <v>否</v>
          </cell>
          <cell r="N227" t="str">
            <v>1；2</v>
          </cell>
          <cell r="O227" t="str">
            <v>制定</v>
          </cell>
          <cell r="P227" t="str">
            <v>参与</v>
          </cell>
          <cell r="Q227" t="str">
            <v>制造业</v>
          </cell>
          <cell r="R227">
            <v>7</v>
          </cell>
        </row>
        <row r="228">
          <cell r="C228" t="str">
            <v>zxzj20191115000094</v>
          </cell>
          <cell r="D228" t="str">
            <v>IEC 62820-3-1:2017</v>
          </cell>
          <cell r="E228" t="str">
            <v>楼寓对讲系统 第3-1部分：通用系统应用指南</v>
          </cell>
          <cell r="F228">
            <v>43082</v>
          </cell>
          <cell r="G228" t="str">
            <v>深圳市视得安罗格朗电子有限公司</v>
          </cell>
        </row>
        <row r="228">
          <cell r="I228" t="str">
            <v>陈莉</v>
          </cell>
          <cell r="J228" t="str">
            <v>0755-86096756</v>
          </cell>
          <cell r="K228">
            <v>13510236674</v>
          </cell>
          <cell r="L228" t="str">
            <v>cathy.chen@legrand.com.cn</v>
          </cell>
        </row>
        <row r="228">
          <cell r="O228" t="str">
            <v>制定</v>
          </cell>
          <cell r="P228" t="str">
            <v>参与</v>
          </cell>
          <cell r="Q228" t="str">
            <v>制造业</v>
          </cell>
          <cell r="R228">
            <v>6</v>
          </cell>
        </row>
        <row r="229">
          <cell r="C229" t="str">
            <v>zxzj20191114000022</v>
          </cell>
          <cell r="D229" t="str">
            <v>GH/T 1132-2017</v>
          </cell>
          <cell r="E229" t="str">
            <v>干制金针菇</v>
          </cell>
          <cell r="F229">
            <v>42794</v>
          </cell>
          <cell r="G229" t="str">
            <v>深圳市三六五保健食品有限公司</v>
          </cell>
        </row>
        <row r="229">
          <cell r="I229" t="str">
            <v>王彩松</v>
          </cell>
          <cell r="J229" t="str">
            <v>0755-28342196</v>
          </cell>
          <cell r="K229">
            <v>17503083131</v>
          </cell>
          <cell r="L229" t="str">
            <v>68605286@qq.com</v>
          </cell>
        </row>
        <row r="229">
          <cell r="O229" t="str">
            <v>制定</v>
          </cell>
          <cell r="P229" t="str">
            <v>参与</v>
          </cell>
          <cell r="Q229" t="str">
            <v>农、林、牧、渔业</v>
          </cell>
          <cell r="R229">
            <v>5</v>
          </cell>
        </row>
        <row r="230">
          <cell r="C230" t="str">
            <v>zxzj20191114000178</v>
          </cell>
          <cell r="D230" t="str">
            <v>GB/T 37857-2019</v>
          </cell>
          <cell r="E230" t="str">
            <v>聚乳酸热成型一次性验尿杯</v>
          </cell>
          <cell r="F230">
            <v>43707</v>
          </cell>
          <cell r="G230" t="str">
            <v>深圳市虹彩新材料科技有限公司</v>
          </cell>
          <cell r="H230" t="str">
            <v>深圳市祥鸿辉科技有限公司（2）；深圳市得鑫宝实业有限公司（5）；深圳市诚迈包装制品有限公司（6）</v>
          </cell>
          <cell r="I230" t="str">
            <v>李积迁</v>
          </cell>
          <cell r="J230" t="str">
            <v>0755-33185187</v>
          </cell>
          <cell r="K230">
            <v>13509668073</v>
          </cell>
          <cell r="L230" t="str">
            <v>ljqnx21@163.com</v>
          </cell>
          <cell r="M230" t="str">
            <v>是</v>
          </cell>
          <cell r="N230" t="str">
            <v>2；5；6</v>
          </cell>
          <cell r="O230" t="str">
            <v>制定</v>
          </cell>
          <cell r="P230" t="str">
            <v>主导</v>
          </cell>
          <cell r="Q230" t="str">
            <v>制造业</v>
          </cell>
          <cell r="R230">
            <v>1</v>
          </cell>
        </row>
        <row r="231">
          <cell r="C231" t="str">
            <v>zxzj20191114000019</v>
          </cell>
          <cell r="D231" t="str">
            <v>NB/T 25077-2017</v>
          </cell>
          <cell r="E231" t="str">
            <v>核电厂真空泵选型技术要求</v>
          </cell>
          <cell r="F231">
            <v>42776</v>
          </cell>
          <cell r="G231" t="str">
            <v>中广核工程有限公司</v>
          </cell>
        </row>
        <row r="231">
          <cell r="I231" t="str">
            <v>孙莉</v>
          </cell>
          <cell r="J231" t="str">
            <v>0755-84436673</v>
          </cell>
          <cell r="K231">
            <v>15914118629</v>
          </cell>
          <cell r="L231" t="str">
            <v>sun_li@cgnpc.com.cn</v>
          </cell>
        </row>
        <row r="231">
          <cell r="O231" t="str">
            <v>制定</v>
          </cell>
          <cell r="P231" t="str">
            <v>主导</v>
          </cell>
          <cell r="Q231" t="str">
            <v>电力、燃气及水的生产和供应业</v>
          </cell>
          <cell r="R231">
            <v>1</v>
          </cell>
        </row>
        <row r="232">
          <cell r="C232" t="str">
            <v>zxzj20191117000069</v>
          </cell>
          <cell r="D232" t="str">
            <v>JB/T 13237-2017</v>
          </cell>
          <cell r="E232" t="str">
            <v>压铸单元 技术条件</v>
          </cell>
          <cell r="F232">
            <v>42837</v>
          </cell>
          <cell r="G232" t="str">
            <v>深圳领威科技有限公司</v>
          </cell>
        </row>
        <row r="232">
          <cell r="I232" t="str">
            <v>梁舒洁</v>
          </cell>
          <cell r="J232" t="str">
            <v>0755-29834366</v>
          </cell>
          <cell r="K232">
            <v>13798281704</v>
          </cell>
          <cell r="L232" t="str">
            <v>shujieaa@126.com</v>
          </cell>
        </row>
        <row r="232">
          <cell r="O232" t="str">
            <v>制定</v>
          </cell>
          <cell r="P232" t="str">
            <v>主导</v>
          </cell>
          <cell r="Q232" t="str">
            <v>制造业</v>
          </cell>
          <cell r="R232">
            <v>3</v>
          </cell>
        </row>
        <row r="233">
          <cell r="C233" t="str">
            <v>zxzj20191113000129</v>
          </cell>
          <cell r="D233" t="str">
            <v>GB/T 35092-2018</v>
          </cell>
          <cell r="E233" t="str">
            <v>液压机静载变形测量方法</v>
          </cell>
          <cell r="F233">
            <v>43234</v>
          </cell>
          <cell r="G233" t="str">
            <v>深圳市华测检测有限公司</v>
          </cell>
        </row>
        <row r="233">
          <cell r="I233" t="str">
            <v>刘文秋</v>
          </cell>
          <cell r="J233" t="str">
            <v>0755-33685120</v>
          </cell>
          <cell r="K233">
            <v>13714069320</v>
          </cell>
          <cell r="L233" t="str">
            <v>liuwenqiu@cti-cert.com</v>
          </cell>
        </row>
        <row r="233">
          <cell r="O233" t="str">
            <v>制定</v>
          </cell>
          <cell r="P233" t="str">
            <v>参与</v>
          </cell>
          <cell r="Q233" t="str">
            <v>科学研究、技术服务和地质勘查业</v>
          </cell>
          <cell r="R233">
            <v>6</v>
          </cell>
        </row>
        <row r="234">
          <cell r="C234" t="str">
            <v>zxzj20191115000295</v>
          </cell>
          <cell r="D234" t="str">
            <v>FZ/T 73057-2017</v>
          </cell>
          <cell r="E234" t="str">
            <v>自由裁针织服装</v>
          </cell>
          <cell r="F234">
            <v>43046</v>
          </cell>
          <cell r="G234" t="str">
            <v>安莉芳（中国）服装有限公司</v>
          </cell>
        </row>
        <row r="234">
          <cell r="I234" t="str">
            <v>尚列妮</v>
          </cell>
          <cell r="J234" t="str">
            <v>0755-25813888</v>
          </cell>
          <cell r="K234">
            <v>13510483557</v>
          </cell>
          <cell r="L234" t="str">
            <v>lieni.shang@embryform.com</v>
          </cell>
        </row>
        <row r="234">
          <cell r="O234" t="str">
            <v>制定</v>
          </cell>
          <cell r="P234" t="str">
            <v>主导</v>
          </cell>
          <cell r="Q234" t="str">
            <v>制造业</v>
          </cell>
          <cell r="R234">
            <v>2</v>
          </cell>
        </row>
        <row r="235">
          <cell r="C235" t="str">
            <v>zxzj20191114000008</v>
          </cell>
          <cell r="D235" t="str">
            <v>GB/T 32710.12-2016</v>
          </cell>
          <cell r="E235" t="str">
            <v>环境试验仪器及设备安全规范 第12部分：盐槽</v>
          </cell>
          <cell r="F235">
            <v>42535</v>
          </cell>
          <cell r="G235" t="str">
            <v>华测检测认证集团股份有限公司</v>
          </cell>
        </row>
        <row r="235">
          <cell r="I235" t="str">
            <v>杜昱林</v>
          </cell>
          <cell r="J235" t="str">
            <v>0755-33682320</v>
          </cell>
          <cell r="K235">
            <v>18565667178</v>
          </cell>
          <cell r="L235" t="str">
            <v>dylan.du@cti-cert.com</v>
          </cell>
        </row>
        <row r="235">
          <cell r="O235" t="str">
            <v>制定</v>
          </cell>
          <cell r="P235" t="str">
            <v>参与</v>
          </cell>
          <cell r="Q235" t="str">
            <v>科学研究、技术服务和地质勘查业</v>
          </cell>
          <cell r="R235">
            <v>5</v>
          </cell>
        </row>
        <row r="236">
          <cell r="C236" t="str">
            <v>zxzj20191115000101</v>
          </cell>
          <cell r="D236" t="str">
            <v>GB/T 34706-2017</v>
          </cell>
          <cell r="E236" t="str">
            <v>涂料中有机锡含量的测定 气质联用法</v>
          </cell>
          <cell r="F236">
            <v>43040</v>
          </cell>
          <cell r="G236" t="str">
            <v>中华制漆（深圳）有限公司</v>
          </cell>
        </row>
        <row r="236">
          <cell r="I236" t="str">
            <v>王智</v>
          </cell>
          <cell r="J236" t="str">
            <v>33658888-601</v>
          </cell>
          <cell r="K236">
            <v>13530449223</v>
          </cell>
          <cell r="L236" t="str">
            <v>wangzhi@chinapaint.com.cn</v>
          </cell>
        </row>
        <row r="236">
          <cell r="O236" t="str">
            <v>制定</v>
          </cell>
          <cell r="P236" t="str">
            <v>参与</v>
          </cell>
          <cell r="Q236" t="str">
            <v>采矿业</v>
          </cell>
          <cell r="R236">
            <v>6</v>
          </cell>
        </row>
        <row r="237">
          <cell r="C237" t="str">
            <v>zxzj20191114000004</v>
          </cell>
          <cell r="D237" t="str">
            <v>GB/T 32710.3-2016</v>
          </cell>
          <cell r="E237" t="str">
            <v>环境试验仪器及设备安全规范 第3部分：低温恒温槽</v>
          </cell>
          <cell r="F237">
            <v>42535</v>
          </cell>
          <cell r="G237" t="str">
            <v>华测检测认证集团股份有限公司</v>
          </cell>
        </row>
        <row r="237">
          <cell r="I237" t="str">
            <v>杜昱林</v>
          </cell>
          <cell r="J237" t="str">
            <v>0755-33682320</v>
          </cell>
          <cell r="K237">
            <v>18565667178</v>
          </cell>
          <cell r="L237" t="str">
            <v>dylan.du@cti-cert.com</v>
          </cell>
        </row>
        <row r="237">
          <cell r="O237" t="str">
            <v>制定</v>
          </cell>
          <cell r="P237" t="str">
            <v>参与</v>
          </cell>
          <cell r="Q237" t="str">
            <v>科学研究、技术服务和地质勘查业</v>
          </cell>
          <cell r="R237">
            <v>5</v>
          </cell>
        </row>
        <row r="238">
          <cell r="C238" t="str">
            <v>zxzj20191111000018</v>
          </cell>
          <cell r="D238" t="str">
            <v>TB/T 3370.2-2018</v>
          </cell>
          <cell r="E238" t="str">
            <v>铁路数字移动通信系统（GSM-R）车载通信模块 第2部分：试验方法</v>
          </cell>
          <cell r="F238">
            <v>43202</v>
          </cell>
          <cell r="G238" t="str">
            <v>深圳市桑达无线通讯技术有限公司</v>
          </cell>
        </row>
        <row r="238">
          <cell r="I238" t="str">
            <v>余泓霖</v>
          </cell>
          <cell r="J238" t="str">
            <v>0755-83697119</v>
          </cell>
          <cell r="K238">
            <v>17688983505</v>
          </cell>
          <cell r="L238" t="str">
            <v>hlyu@sedwt.com.cn</v>
          </cell>
        </row>
        <row r="238">
          <cell r="O238" t="str">
            <v>制定</v>
          </cell>
          <cell r="P238" t="str">
            <v>主导</v>
          </cell>
          <cell r="Q238" t="str">
            <v>信息传输、计算机服务和软件业</v>
          </cell>
          <cell r="R238">
            <v>2</v>
          </cell>
        </row>
        <row r="239">
          <cell r="C239" t="str">
            <v>zxzj20191113000013</v>
          </cell>
          <cell r="D239" t="str">
            <v>GB/T 21671-2018</v>
          </cell>
          <cell r="E239" t="str">
            <v>基于以太网技术的局域网（LAN）系统验收测试方法</v>
          </cell>
          <cell r="F239">
            <v>43258</v>
          </cell>
          <cell r="G239" t="str">
            <v>深圳赛西信息技术有限公司</v>
          </cell>
        </row>
        <row r="239">
          <cell r="I239" t="str">
            <v>王丽</v>
          </cell>
          <cell r="J239" t="str">
            <v>0755-86647566</v>
          </cell>
          <cell r="K239">
            <v>13480964857</v>
          </cell>
          <cell r="L239" t="str">
            <v>wangli@nels.org.cn</v>
          </cell>
        </row>
        <row r="239">
          <cell r="O239" t="str">
            <v>修订</v>
          </cell>
          <cell r="P239" t="str">
            <v>参与</v>
          </cell>
          <cell r="Q239" t="str">
            <v>信息传输、计算机服务和软件业</v>
          </cell>
          <cell r="R239">
            <v>4</v>
          </cell>
        </row>
        <row r="240">
          <cell r="C240" t="str">
            <v>zxzj20191113000198</v>
          </cell>
          <cell r="D240" t="str">
            <v>3GPP/TR 22.827</v>
          </cell>
          <cell r="E240" t="str">
            <v>试听服务产品研究报告</v>
          </cell>
          <cell r="F240">
            <v>43732</v>
          </cell>
          <cell r="G240" t="str">
            <v>深圳市腾讯计算机系统有限公司</v>
          </cell>
        </row>
        <row r="240">
          <cell r="I240" t="str">
            <v>刘震宇</v>
          </cell>
          <cell r="J240" t="str">
            <v>0755-86013388</v>
          </cell>
          <cell r="K240">
            <v>18612866601</v>
          </cell>
          <cell r="L240" t="str">
            <v>zanezyliu@tencent.com</v>
          </cell>
        </row>
        <row r="240">
          <cell r="O240" t="str">
            <v>制定</v>
          </cell>
          <cell r="P240" t="str">
            <v>参与</v>
          </cell>
          <cell r="Q240" t="str">
            <v>信息传输、计算机服务和软件业</v>
          </cell>
          <cell r="R240">
            <v>4</v>
          </cell>
        </row>
        <row r="241">
          <cell r="C241" t="str">
            <v>zxzj20191116000108</v>
          </cell>
          <cell r="D241" t="str">
            <v>JG/T 223-2017</v>
          </cell>
          <cell r="E241" t="str">
            <v>聚羧酸系高性能减水剂</v>
          </cell>
          <cell r="F241">
            <v>42882</v>
          </cell>
          <cell r="G241" t="str">
            <v>深圳市为海建材有限公司</v>
          </cell>
        </row>
        <row r="241">
          <cell r="I241" t="str">
            <v>张辉天</v>
          </cell>
          <cell r="J241" t="str">
            <v>0755-84739188</v>
          </cell>
          <cell r="K241">
            <v>13923713312</v>
          </cell>
          <cell r="L241" t="str">
            <v>981727177@qq.com</v>
          </cell>
        </row>
        <row r="241">
          <cell r="O241" t="str">
            <v>修订</v>
          </cell>
          <cell r="P241" t="str">
            <v>参与</v>
          </cell>
          <cell r="Q241" t="str">
            <v>制造业</v>
          </cell>
          <cell r="R241">
            <v>7</v>
          </cell>
        </row>
        <row r="242">
          <cell r="C242" t="str">
            <v>zxzj20191114000057</v>
          </cell>
          <cell r="D242" t="str">
            <v>GB/T 37266-2018</v>
          </cell>
          <cell r="E242" t="str">
            <v>建筑幕墙用点支承装置</v>
          </cell>
          <cell r="F242">
            <v>43462</v>
          </cell>
          <cell r="G242" t="str">
            <v>深圳市新山幕墙技术咨询有限公司</v>
          </cell>
          <cell r="H242" t="str">
            <v>深圳金粤幕墙装饰工程有限公司</v>
          </cell>
          <cell r="I242" t="str">
            <v>伍若男</v>
          </cell>
          <cell r="J242" t="str">
            <v>0755-83913803</v>
          </cell>
          <cell r="K242">
            <v>18840935207</v>
          </cell>
          <cell r="L242" t="str">
            <v>624486215@qq.com</v>
          </cell>
          <cell r="M242" t="str">
            <v>是</v>
          </cell>
          <cell r="N242">
            <v>7</v>
          </cell>
          <cell r="O242" t="str">
            <v>制定</v>
          </cell>
          <cell r="P242" t="str">
            <v>参与</v>
          </cell>
          <cell r="Q242" t="str">
            <v>建筑业</v>
          </cell>
          <cell r="R242">
            <v>6</v>
          </cell>
        </row>
        <row r="243">
          <cell r="C243" t="str">
            <v>zxzj20191113000187</v>
          </cell>
          <cell r="D243" t="str">
            <v>3GPP/TS 22.186</v>
          </cell>
          <cell r="E243" t="str">
            <v>增强型V2X场景的服务要求</v>
          </cell>
          <cell r="F243">
            <v>43627</v>
          </cell>
          <cell r="G243" t="str">
            <v>深圳市腾讯计算机系统有限公司</v>
          </cell>
        </row>
        <row r="243">
          <cell r="I243" t="str">
            <v>刘震宇</v>
          </cell>
          <cell r="J243" t="str">
            <v>0755-86013388</v>
          </cell>
          <cell r="K243">
            <v>18612866601</v>
          </cell>
          <cell r="L243" t="str">
            <v>zanezyliu@tencent.com</v>
          </cell>
        </row>
        <row r="243">
          <cell r="O243" t="str">
            <v>制定</v>
          </cell>
          <cell r="P243" t="str">
            <v>参与</v>
          </cell>
          <cell r="Q243" t="str">
            <v>信息传输、计算机服务和软件业</v>
          </cell>
          <cell r="R243">
            <v>4</v>
          </cell>
        </row>
        <row r="244">
          <cell r="C244" t="str">
            <v>zxzj20191113000115</v>
          </cell>
          <cell r="D244" t="str">
            <v>GB/T 17215.662-2018</v>
          </cell>
          <cell r="E244" t="str">
            <v>电测量数据交换 DLMS/COSEM组件 第62部分：COSEM接口类</v>
          </cell>
          <cell r="F244">
            <v>43462</v>
          </cell>
          <cell r="G244" t="str">
            <v>深圳市航天泰瑞捷电子有限公司</v>
          </cell>
        </row>
        <row r="244">
          <cell r="I244" t="str">
            <v>林欢欢</v>
          </cell>
          <cell r="J244">
            <v>25163395</v>
          </cell>
          <cell r="K244">
            <v>15338878190</v>
          </cell>
          <cell r="L244" t="str">
            <v>36595189@qq.com</v>
          </cell>
        </row>
        <row r="244">
          <cell r="O244" t="str">
            <v>修订</v>
          </cell>
          <cell r="P244" t="str">
            <v>参与</v>
          </cell>
          <cell r="Q244" t="str">
            <v>制造业</v>
          </cell>
          <cell r="R244">
            <v>7</v>
          </cell>
        </row>
        <row r="245">
          <cell r="C245" t="str">
            <v>zxzj20191115000227</v>
          </cell>
          <cell r="D245" t="str">
            <v>SZDB/Z 336-2018</v>
          </cell>
          <cell r="E245" t="str">
            <v>国际生态安全港建设指南</v>
          </cell>
          <cell r="F245">
            <v>43439</v>
          </cell>
          <cell r="G245" t="str">
            <v>深圳市检验检疫科学研究院</v>
          </cell>
        </row>
        <row r="245">
          <cell r="I245" t="str">
            <v>黄河清</v>
          </cell>
          <cell r="J245" t="str">
            <v>0755-82559134</v>
          </cell>
          <cell r="K245">
            <v>15815550207</v>
          </cell>
          <cell r="L245" t="str">
            <v>576605750@qq.com</v>
          </cell>
        </row>
        <row r="245">
          <cell r="O245" t="str">
            <v>制定</v>
          </cell>
          <cell r="P245" t="str">
            <v>主导</v>
          </cell>
          <cell r="Q245" t="str">
            <v>科学研究、技术服务和地质勘查业</v>
          </cell>
          <cell r="R245">
            <v>1</v>
          </cell>
        </row>
        <row r="246">
          <cell r="C246" t="str">
            <v>zxzj20191113000180</v>
          </cell>
          <cell r="D246" t="str">
            <v>QC/T 1088-2017</v>
          </cell>
          <cell r="E246" t="str">
            <v>电动汽车用充放电式电机控制器技术条件</v>
          </cell>
          <cell r="F246">
            <v>42837</v>
          </cell>
          <cell r="G246" t="str">
            <v>比亚迪汽车工业有限公司</v>
          </cell>
        </row>
        <row r="246">
          <cell r="I246" t="str">
            <v>谭易</v>
          </cell>
          <cell r="J246" t="str">
            <v>0755-89888888</v>
          </cell>
          <cell r="K246">
            <v>18620332278</v>
          </cell>
          <cell r="L246" t="str">
            <v>tan.yi@byd.com</v>
          </cell>
        </row>
        <row r="246">
          <cell r="O246" t="str">
            <v>制定</v>
          </cell>
          <cell r="P246" t="str">
            <v>主导</v>
          </cell>
          <cell r="Q246" t="str">
            <v>制造业</v>
          </cell>
          <cell r="R246">
            <v>1</v>
          </cell>
        </row>
        <row r="247">
          <cell r="C247" t="str">
            <v>zxzj20191115000028</v>
          </cell>
          <cell r="D247" t="str">
            <v>JB/T 6978-2016</v>
          </cell>
          <cell r="E247" t="str">
            <v>涂装前处理准备 酸洗</v>
          </cell>
          <cell r="F247">
            <v>42465</v>
          </cell>
          <cell r="G247" t="str">
            <v>深圳市恒绿低碳发展促进中心</v>
          </cell>
        </row>
        <row r="247">
          <cell r="I247" t="str">
            <v>欧阳珊</v>
          </cell>
          <cell r="J247" t="str">
            <v>0755-23601401</v>
          </cell>
          <cell r="K247">
            <v>13145965487</v>
          </cell>
          <cell r="L247" t="str">
            <v>1749876848@qq.com</v>
          </cell>
        </row>
        <row r="247">
          <cell r="O247" t="str">
            <v>修订</v>
          </cell>
          <cell r="P247" t="str">
            <v>参与</v>
          </cell>
          <cell r="Q247" t="str">
            <v>科学研究、技术服务和地质勘查业</v>
          </cell>
          <cell r="R247">
            <v>4</v>
          </cell>
        </row>
        <row r="248">
          <cell r="C248" t="str">
            <v>zxzj20191114000030</v>
          </cell>
          <cell r="D248" t="str">
            <v>JB/T 13395-2018</v>
          </cell>
          <cell r="E248" t="str">
            <v>电气用热收缩焊锡管</v>
          </cell>
          <cell r="F248">
            <v>43220</v>
          </cell>
          <cell r="G248" t="str">
            <v>深圳市沃尔核材股份有限公司</v>
          </cell>
          <cell r="H248" t="str">
            <v>长园集团股份有限公司</v>
          </cell>
          <cell r="I248" t="str">
            <v>叶志伟</v>
          </cell>
          <cell r="J248" t="str">
            <v>0755-28299343</v>
          </cell>
          <cell r="K248">
            <v>13600160269</v>
          </cell>
          <cell r="L248" t="str">
            <v>rd@woer.com</v>
          </cell>
          <cell r="M248" t="str">
            <v>是</v>
          </cell>
          <cell r="N248">
            <v>4</v>
          </cell>
          <cell r="O248" t="str">
            <v>制定</v>
          </cell>
          <cell r="P248" t="str">
            <v>主导</v>
          </cell>
          <cell r="Q248" t="str">
            <v>制造业</v>
          </cell>
          <cell r="R248">
            <v>2</v>
          </cell>
        </row>
        <row r="249">
          <cell r="C249" t="str">
            <v>zxzj20191112000053</v>
          </cell>
          <cell r="D249" t="str">
            <v>GB/T 33062-2016</v>
          </cell>
          <cell r="E249" t="str">
            <v>镍氢电池材料废弃物回收利用的处理方法</v>
          </cell>
          <cell r="F249">
            <v>42656</v>
          </cell>
          <cell r="G249" t="str">
            <v>格林美股份有限公司</v>
          </cell>
          <cell r="H249" t="str">
            <v>深圳市豪鹏科技有限公司 6</v>
          </cell>
          <cell r="I249" t="str">
            <v>艾四霞</v>
          </cell>
          <cell r="J249" t="str">
            <v>0755-33386666</v>
          </cell>
          <cell r="K249">
            <v>18938976890</v>
          </cell>
          <cell r="L249" t="str">
            <v>aisixia@gem.com.cn</v>
          </cell>
          <cell r="M249" t="str">
            <v>否</v>
          </cell>
          <cell r="N249">
            <v>2</v>
          </cell>
          <cell r="O249" t="str">
            <v>制定</v>
          </cell>
          <cell r="P249" t="str">
            <v>参与</v>
          </cell>
          <cell r="Q249" t="str">
            <v>制造业</v>
          </cell>
          <cell r="R249">
            <v>4</v>
          </cell>
        </row>
        <row r="250">
          <cell r="C250" t="str">
            <v>zxzj20191115000003</v>
          </cell>
          <cell r="D250" t="str">
            <v>NB/T 20433-2017</v>
          </cell>
          <cell r="E250" t="str">
            <v>核电厂气态排出流(放射性)活度连续监测设备要求</v>
          </cell>
          <cell r="F250">
            <v>42826</v>
          </cell>
          <cell r="G250" t="str">
            <v>中广核工程有限公司</v>
          </cell>
        </row>
        <row r="250">
          <cell r="I250" t="str">
            <v>孙莉</v>
          </cell>
          <cell r="J250" t="str">
            <v>0755-84436673</v>
          </cell>
          <cell r="K250">
            <v>15914118629</v>
          </cell>
          <cell r="L250" t="str">
            <v>sun_li@cgnpc.com.cn</v>
          </cell>
        </row>
        <row r="250">
          <cell r="O250" t="str">
            <v>制定</v>
          </cell>
          <cell r="P250" t="str">
            <v>主导</v>
          </cell>
          <cell r="Q250" t="str">
            <v>电力、燃气及水的生产和供应业</v>
          </cell>
          <cell r="R250">
            <v>1</v>
          </cell>
        </row>
        <row r="251">
          <cell r="C251" t="str">
            <v>zxzj20191115000035</v>
          </cell>
          <cell r="D251" t="str">
            <v>NB/T 20463-2017</v>
          </cell>
          <cell r="E251" t="str">
            <v>压水堆乏燃料转运与干法贮存设施物项分级</v>
          </cell>
          <cell r="F251">
            <v>42826</v>
          </cell>
          <cell r="G251" t="str">
            <v>中广核工程有限公司</v>
          </cell>
        </row>
        <row r="251">
          <cell r="I251" t="str">
            <v>孙莉</v>
          </cell>
          <cell r="J251" t="str">
            <v>0755-84436673</v>
          </cell>
          <cell r="K251">
            <v>15914118629</v>
          </cell>
          <cell r="L251" t="str">
            <v>sun_li@cgnpc.com.cn</v>
          </cell>
        </row>
        <row r="251">
          <cell r="O251" t="str">
            <v>制定</v>
          </cell>
          <cell r="P251" t="str">
            <v>主导</v>
          </cell>
          <cell r="Q251" t="str">
            <v>电力、燃气及水的生产和供应业</v>
          </cell>
          <cell r="R251">
            <v>1</v>
          </cell>
        </row>
        <row r="252">
          <cell r="C252" t="str">
            <v>zxzj20191115000065</v>
          </cell>
          <cell r="D252" t="str">
            <v>SZDB/Z 269-2017</v>
          </cell>
          <cell r="E252" t="str">
            <v>跨境电子商务产品质量信息监测  进口乳粉</v>
          </cell>
          <cell r="F252">
            <v>43007</v>
          </cell>
          <cell r="G252" t="str">
            <v>深圳市检验检疫科学研究院</v>
          </cell>
        </row>
        <row r="252">
          <cell r="I252" t="str">
            <v>吴绍精</v>
          </cell>
          <cell r="J252">
            <v>25985636</v>
          </cell>
          <cell r="K252">
            <v>13688811137</v>
          </cell>
          <cell r="L252" t="str">
            <v>djick1001@163.com</v>
          </cell>
        </row>
        <row r="252">
          <cell r="O252" t="str">
            <v>制定</v>
          </cell>
          <cell r="P252" t="str">
            <v>主导</v>
          </cell>
          <cell r="Q252" t="str">
            <v>科学研究、技术服务和地质勘查业</v>
          </cell>
          <cell r="R252">
            <v>1</v>
          </cell>
        </row>
        <row r="253">
          <cell r="C253" t="str">
            <v>zxzj20191115000254</v>
          </cell>
          <cell r="D253" t="str">
            <v>GB/T 21254-2017</v>
          </cell>
          <cell r="E253" t="str">
            <v>呼出气体酒精含量检测仪</v>
          </cell>
          <cell r="F253">
            <v>43098</v>
          </cell>
          <cell r="G253" t="str">
            <v>深圳市威尔电器有限公司</v>
          </cell>
          <cell r="H253" t="str">
            <v>佳思德科技（深圳）有限公司；深圳市大帝科技发展有限公司； ；</v>
          </cell>
          <cell r="I253" t="str">
            <v>陈泽斌</v>
          </cell>
          <cell r="J253" t="str">
            <v>83160568-110</v>
          </cell>
          <cell r="K253">
            <v>13530866350</v>
          </cell>
          <cell r="L253" t="str">
            <v>willwillok@126.com</v>
          </cell>
          <cell r="M253" t="str">
            <v>否</v>
          </cell>
          <cell r="N253" t="str">
            <v>4；5；6；</v>
          </cell>
          <cell r="O253" t="str">
            <v>修订</v>
          </cell>
          <cell r="P253" t="str">
            <v>参与</v>
          </cell>
          <cell r="Q253" t="str">
            <v>制造业</v>
          </cell>
          <cell r="R253">
            <v>6</v>
          </cell>
        </row>
        <row r="254">
          <cell r="C254" t="str">
            <v>zxzj20191113000155</v>
          </cell>
          <cell r="D254" t="str">
            <v>GB/T 26857.4-2018</v>
          </cell>
          <cell r="E254" t="str">
            <v>信息技术 开放系统互连 测试方法和规范(MTS) 测试和测试控制记法 第3版 第4部分：TTCN-3操作语义</v>
          </cell>
          <cell r="F254">
            <v>43360</v>
          </cell>
          <cell r="G254" t="str">
            <v>深圳赛西信息技术有限公司</v>
          </cell>
        </row>
        <row r="254">
          <cell r="I254" t="str">
            <v>王丽</v>
          </cell>
          <cell r="J254" t="str">
            <v>0755-86647566</v>
          </cell>
          <cell r="K254">
            <v>13480964857</v>
          </cell>
          <cell r="L254" t="str">
            <v>wangli@nels.org.cn</v>
          </cell>
        </row>
        <row r="254">
          <cell r="O254" t="str">
            <v>制定</v>
          </cell>
          <cell r="P254" t="str">
            <v>主导</v>
          </cell>
          <cell r="Q254" t="str">
            <v>信息传输、计算机服务和软件业</v>
          </cell>
          <cell r="R254">
            <v>3</v>
          </cell>
        </row>
        <row r="255">
          <cell r="C255" t="str">
            <v>zxzj20191117000016</v>
          </cell>
          <cell r="D255" t="str">
            <v>HG/T 3658-2018</v>
          </cell>
          <cell r="E255" t="str">
            <v>双面压敏胶粘带</v>
          </cell>
          <cell r="F255">
            <v>43395</v>
          </cell>
          <cell r="G255" t="str">
            <v>深圳市美信电子有限公司</v>
          </cell>
        </row>
        <row r="255">
          <cell r="I255" t="str">
            <v>陈维斌</v>
          </cell>
          <cell r="J255">
            <v>13924658738</v>
          </cell>
          <cell r="K255">
            <v>13924658738</v>
          </cell>
          <cell r="L255" t="str">
            <v>weibin.chen@szmeixin.net</v>
          </cell>
        </row>
        <row r="255">
          <cell r="O255" t="str">
            <v>修订</v>
          </cell>
          <cell r="P255" t="str">
            <v>参与</v>
          </cell>
          <cell r="Q255" t="str">
            <v>制造业</v>
          </cell>
          <cell r="R255">
            <v>6</v>
          </cell>
        </row>
        <row r="256">
          <cell r="C256" t="str">
            <v>zxzj20191115000225</v>
          </cell>
          <cell r="D256" t="str">
            <v>GB/T 35429-2017</v>
          </cell>
          <cell r="E256" t="str">
            <v>质量技术服务分类与代码</v>
          </cell>
          <cell r="F256">
            <v>43098</v>
          </cell>
          <cell r="G256" t="str">
            <v>深圳市标准技术研究院</v>
          </cell>
        </row>
        <row r="256">
          <cell r="I256" t="str">
            <v>万茸茸</v>
          </cell>
          <cell r="J256" t="str">
            <v>0755-83997950</v>
          </cell>
          <cell r="K256">
            <v>15920772693</v>
          </cell>
          <cell r="L256" t="str">
            <v>wrr@sist.org.cn</v>
          </cell>
        </row>
        <row r="256">
          <cell r="O256" t="str">
            <v>制定</v>
          </cell>
          <cell r="P256" t="str">
            <v>参与</v>
          </cell>
          <cell r="Q256" t="str">
            <v>科学研究、技术服务和地质勘查业</v>
          </cell>
          <cell r="R256">
            <v>7</v>
          </cell>
        </row>
        <row r="257">
          <cell r="C257" t="str">
            <v>zxzj20191112000015</v>
          </cell>
          <cell r="D257" t="str">
            <v>GB/T 37675-2019</v>
          </cell>
          <cell r="E257" t="str">
            <v>农业生产资料供应服务 农资电子商务交易服务规范</v>
          </cell>
          <cell r="F257">
            <v>43620</v>
          </cell>
          <cell r="G257" t="str">
            <v>深圳市芭田生态工程股份有限公司</v>
          </cell>
        </row>
        <row r="257">
          <cell r="I257" t="str">
            <v>谭占鳌</v>
          </cell>
          <cell r="J257">
            <v>23040406</v>
          </cell>
          <cell r="K257">
            <v>13691946806</v>
          </cell>
          <cell r="L257" t="str">
            <v>za669@126.com</v>
          </cell>
        </row>
        <row r="257">
          <cell r="O257" t="str">
            <v>制定</v>
          </cell>
          <cell r="P257" t="str">
            <v>参与</v>
          </cell>
          <cell r="Q257" t="str">
            <v>农、林、牧、渔业</v>
          </cell>
          <cell r="R257">
            <v>5</v>
          </cell>
        </row>
        <row r="258">
          <cell r="C258" t="str">
            <v>zxzj20191116000023</v>
          </cell>
          <cell r="D258" t="str">
            <v>JB/T 13546.1-2018</v>
          </cell>
          <cell r="E258" t="str">
            <v>闭式单轴四点高速超精密压力机 第1部分：型式与基本参数</v>
          </cell>
          <cell r="F258">
            <v>43336</v>
          </cell>
          <cell r="G258" t="str">
            <v>深圳国技仪器有限公司</v>
          </cell>
        </row>
        <row r="258">
          <cell r="I258" t="str">
            <v>黄晓霞</v>
          </cell>
          <cell r="J258" t="str">
            <v>0755-33681117</v>
          </cell>
          <cell r="K258">
            <v>18617053788</v>
          </cell>
          <cell r="L258" t="str">
            <v>huangxiaoxia@amae.hk</v>
          </cell>
        </row>
        <row r="258">
          <cell r="O258" t="str">
            <v>制定</v>
          </cell>
          <cell r="P258" t="str">
            <v>主导</v>
          </cell>
          <cell r="Q258" t="str">
            <v>制造业</v>
          </cell>
          <cell r="R258">
            <v>2</v>
          </cell>
        </row>
        <row r="259">
          <cell r="C259" t="str">
            <v>zxzj20191113000009</v>
          </cell>
          <cell r="D259" t="str">
            <v>GB/T 36458-2018</v>
          </cell>
          <cell r="E259" t="str">
            <v>信息技术 无线接入点的用户建筑群布缆</v>
          </cell>
          <cell r="F259">
            <v>43258</v>
          </cell>
          <cell r="G259" t="str">
            <v>深圳赛西信息技术有限公司</v>
          </cell>
        </row>
        <row r="259">
          <cell r="I259" t="str">
            <v>王丽</v>
          </cell>
          <cell r="J259" t="str">
            <v>0755-86647566</v>
          </cell>
          <cell r="K259">
            <v>13480964857</v>
          </cell>
          <cell r="L259" t="str">
            <v>wangli@nels.org.cn</v>
          </cell>
        </row>
        <row r="259">
          <cell r="O259" t="str">
            <v>制定</v>
          </cell>
          <cell r="P259" t="str">
            <v>参与</v>
          </cell>
          <cell r="Q259" t="str">
            <v>信息传输、计算机服务和软件业</v>
          </cell>
          <cell r="R259">
            <v>4</v>
          </cell>
        </row>
        <row r="260">
          <cell r="C260" t="str">
            <v>zxzj20191112000050</v>
          </cell>
          <cell r="D260" t="str">
            <v>SZDB/Z 304.5—2018</v>
          </cell>
          <cell r="E260" t="str">
            <v>跨境电子商务综合试验区单一窗口服务 第5部分：检验检疫物流跟踪</v>
          </cell>
          <cell r="F260">
            <v>43248</v>
          </cell>
          <cell r="G260" t="str">
            <v>深圳前海信息技术有限公司</v>
          </cell>
        </row>
        <row r="260">
          <cell r="I260" t="str">
            <v>柳丹</v>
          </cell>
          <cell r="J260" t="str">
            <v>0755-86518755</v>
          </cell>
          <cell r="K260">
            <v>13907996657</v>
          </cell>
          <cell r="L260" t="str">
            <v>liu.dan@frontsurf.com</v>
          </cell>
        </row>
        <row r="260">
          <cell r="O260" t="str">
            <v>制定</v>
          </cell>
          <cell r="P260" t="str">
            <v>主导</v>
          </cell>
          <cell r="Q260" t="str">
            <v>信息传输、计算机服务和软件业</v>
          </cell>
          <cell r="R260">
            <v>2</v>
          </cell>
        </row>
        <row r="261">
          <cell r="C261" t="str">
            <v>zxzj20191116000155</v>
          </cell>
          <cell r="D261" t="str">
            <v>GB/T 37597-2019</v>
          </cell>
          <cell r="E261" t="str">
            <v>电动食品加工器具 性能测试方法</v>
          </cell>
          <cell r="F261">
            <v>43620</v>
          </cell>
          <cell r="G261" t="str">
            <v>深圳市联创三金电器有限公司</v>
          </cell>
        </row>
        <row r="261">
          <cell r="I261" t="str">
            <v>刘婷</v>
          </cell>
          <cell r="J261" t="str">
            <v>0755-83282539</v>
          </cell>
          <cell r="K261">
            <v>13713667323</v>
          </cell>
          <cell r="L261" t="str">
            <v>cw06@liantek.com</v>
          </cell>
        </row>
        <row r="261">
          <cell r="O261" t="str">
            <v>制定</v>
          </cell>
          <cell r="P261" t="str">
            <v>主导</v>
          </cell>
          <cell r="Q261" t="str">
            <v>制造业</v>
          </cell>
          <cell r="R261">
            <v>3</v>
          </cell>
        </row>
        <row r="262">
          <cell r="C262" t="str">
            <v>zxzj20191117000040</v>
          </cell>
          <cell r="D262" t="str">
            <v>GB/T 17215.610-2018</v>
          </cell>
          <cell r="E262" t="str">
            <v>电测量数据交换 DLMS/COSEM 组件 第10部分：智能测量标准化框架</v>
          </cell>
          <cell r="F262">
            <v>43462</v>
          </cell>
          <cell r="G262" t="str">
            <v>深圳市科陆电子科技股份有限公司</v>
          </cell>
          <cell r="H262" t="str">
            <v>深圳市航天泰瑞捷电子有限公司</v>
          </cell>
          <cell r="I262" t="str">
            <v>张树宏</v>
          </cell>
          <cell r="J262" t="str">
            <v>0755-33309999</v>
          </cell>
          <cell r="K262">
            <v>18665389621</v>
          </cell>
          <cell r="L262" t="str">
            <v>zhangshhong@szclou.com</v>
          </cell>
          <cell r="M262" t="str">
            <v>否</v>
          </cell>
          <cell r="N262">
            <v>4</v>
          </cell>
          <cell r="O262" t="str">
            <v>制定</v>
          </cell>
          <cell r="P262" t="str">
            <v>主导</v>
          </cell>
          <cell r="Q262" t="str">
            <v>制造业</v>
          </cell>
          <cell r="R262">
            <v>2</v>
          </cell>
        </row>
        <row r="263">
          <cell r="C263" t="str">
            <v>zxzj20191114000064</v>
          </cell>
          <cell r="D263" t="str">
            <v>GB/T 6378.4-2018</v>
          </cell>
          <cell r="E263" t="str">
            <v>计量抽样检验程序 第4部分：对均值的声称质量水平的评定程序</v>
          </cell>
          <cell r="F263">
            <v>43294</v>
          </cell>
          <cell r="G263" t="str">
            <v>华测检测认证集团股份有限公司</v>
          </cell>
        </row>
        <row r="263">
          <cell r="I263" t="str">
            <v>杜昱林</v>
          </cell>
          <cell r="J263" t="str">
            <v>0755-33682320</v>
          </cell>
          <cell r="K263">
            <v>18565667178</v>
          </cell>
          <cell r="L263" t="str">
            <v>dylan.du@cti-cert.com</v>
          </cell>
        </row>
        <row r="263">
          <cell r="O263" t="str">
            <v>修订</v>
          </cell>
          <cell r="P263" t="str">
            <v>主导</v>
          </cell>
          <cell r="Q263" t="str">
            <v>科学研究、技术服务和地质勘查业</v>
          </cell>
          <cell r="R263">
            <v>3</v>
          </cell>
        </row>
        <row r="264">
          <cell r="C264" t="str">
            <v>zxzj20191113000188</v>
          </cell>
          <cell r="D264" t="str">
            <v>3GPP/TR 23.786</v>
          </cell>
          <cell r="E264" t="str">
            <v>支持V2X的5G和EPS架构研究报告</v>
          </cell>
          <cell r="F264">
            <v>43627</v>
          </cell>
          <cell r="G264" t="str">
            <v>深圳市腾讯计算机系统有限公司</v>
          </cell>
        </row>
        <row r="264">
          <cell r="I264" t="str">
            <v>刘震宇</v>
          </cell>
          <cell r="J264" t="str">
            <v>0755-86013388</v>
          </cell>
          <cell r="K264">
            <v>18612866601</v>
          </cell>
          <cell r="L264" t="str">
            <v>zanezyliu@tencent.com</v>
          </cell>
        </row>
        <row r="264">
          <cell r="O264" t="str">
            <v>制定</v>
          </cell>
          <cell r="P264" t="str">
            <v>参与</v>
          </cell>
          <cell r="Q264" t="str">
            <v>信息传输、计算机服务和软件业</v>
          </cell>
          <cell r="R264">
            <v>4</v>
          </cell>
        </row>
        <row r="265">
          <cell r="C265" t="str">
            <v>zxzj20191115000177</v>
          </cell>
          <cell r="D265" t="str">
            <v>HG/T 5236-2017</v>
          </cell>
          <cell r="E265" t="str">
            <v>吡唑醚菌酯悬浮剂</v>
          </cell>
          <cell r="F265">
            <v>43046</v>
          </cell>
          <cell r="G265" t="str">
            <v>深圳诺普信农化股份有限公司</v>
          </cell>
        </row>
        <row r="265">
          <cell r="I265" t="str">
            <v>王芳</v>
          </cell>
          <cell r="J265" t="str">
            <v>0755-29977202</v>
          </cell>
          <cell r="K265">
            <v>13418636062</v>
          </cell>
          <cell r="L265" t="str">
            <v>27042109@qq.com</v>
          </cell>
        </row>
        <row r="265">
          <cell r="O265" t="str">
            <v>制定</v>
          </cell>
          <cell r="P265" t="str">
            <v>主导</v>
          </cell>
          <cell r="Q265" t="str">
            <v>农、林、牧、渔业</v>
          </cell>
          <cell r="R265">
            <v>3</v>
          </cell>
        </row>
        <row r="266">
          <cell r="C266" t="str">
            <v>zxzj20191115000322</v>
          </cell>
          <cell r="D266" t="str">
            <v>GB/T 36066-2018</v>
          </cell>
          <cell r="E266" t="str">
            <v>洁净室及相关受控环境检测技术分析与应用</v>
          </cell>
          <cell r="F266">
            <v>43174</v>
          </cell>
          <cell r="G266" t="str">
            <v>深圳市亿天净化技术有限公司</v>
          </cell>
        </row>
        <row r="266">
          <cell r="I266" t="str">
            <v>邓乙云</v>
          </cell>
          <cell r="J266" t="str">
            <v>0755-27799805</v>
          </cell>
          <cell r="K266">
            <v>18620332161</v>
          </cell>
          <cell r="L266" t="str">
            <v>esky810@szesky.com.cn</v>
          </cell>
        </row>
        <row r="266">
          <cell r="O266" t="str">
            <v>制定</v>
          </cell>
          <cell r="P266" t="str">
            <v>主导</v>
          </cell>
          <cell r="Q266" t="str">
            <v>制造业</v>
          </cell>
          <cell r="R266">
            <v>3</v>
          </cell>
        </row>
        <row r="267">
          <cell r="C267" t="str">
            <v>zxzj20191114000189</v>
          </cell>
          <cell r="D267" t="str">
            <v>NB/T 25068-2017</v>
          </cell>
          <cell r="E267" t="str">
            <v>核电厂发电机氢油水系统技术条件</v>
          </cell>
          <cell r="F267">
            <v>42776</v>
          </cell>
          <cell r="G267" t="str">
            <v>中广核工程有限公司</v>
          </cell>
          <cell r="H267" t="str">
            <v>深圳中广核工程设计有限公司（5)</v>
          </cell>
          <cell r="I267" t="str">
            <v>孙莉</v>
          </cell>
          <cell r="J267" t="str">
            <v>0755-84436673</v>
          </cell>
          <cell r="K267">
            <v>15914118629</v>
          </cell>
          <cell r="L267" t="str">
            <v>sun_li@cgnpc.com.cn</v>
          </cell>
          <cell r="M267" t="str">
            <v>是</v>
          </cell>
          <cell r="N267">
            <v>5</v>
          </cell>
          <cell r="O267" t="str">
            <v>制定</v>
          </cell>
          <cell r="P267" t="str">
            <v>主导</v>
          </cell>
          <cell r="Q267" t="str">
            <v>电力、燃气及水的生产和供应业</v>
          </cell>
          <cell r="R267">
            <v>1</v>
          </cell>
        </row>
        <row r="268">
          <cell r="C268" t="str">
            <v>zxzj20191114000115</v>
          </cell>
          <cell r="D268" t="str">
            <v>GB/T 8363-2018</v>
          </cell>
          <cell r="E268" t="str">
            <v>钢材 落锤撕裂试验方法</v>
          </cell>
          <cell r="F268">
            <v>43137</v>
          </cell>
          <cell r="G268" t="str">
            <v>深圳万测试验设备有限公司</v>
          </cell>
        </row>
        <row r="268">
          <cell r="I268" t="str">
            <v>程婷</v>
          </cell>
          <cell r="J268" t="str">
            <v>0755-23057996</v>
          </cell>
          <cell r="K268">
            <v>15107108205</v>
          </cell>
          <cell r="L268" t="str">
            <v>chengting@wance.com.cn</v>
          </cell>
        </row>
        <row r="268">
          <cell r="O268" t="str">
            <v>修订</v>
          </cell>
          <cell r="P268" t="str">
            <v>主导</v>
          </cell>
          <cell r="Q268" t="str">
            <v>制造业</v>
          </cell>
          <cell r="R268">
            <v>3</v>
          </cell>
        </row>
        <row r="269">
          <cell r="C269" t="str">
            <v>zxzj20191114000176</v>
          </cell>
          <cell r="D269" t="str">
            <v>GB/T37836-2019</v>
          </cell>
          <cell r="E269" t="str">
            <v>聚乳酸/聚丁二酸丁二酯复合材料空气过滤板</v>
          </cell>
          <cell r="F269">
            <v>43707</v>
          </cell>
          <cell r="G269" t="str">
            <v>深圳市虹彩新材料科技有限公司</v>
          </cell>
          <cell r="H269" t="str">
            <v>深圳鑫昌裕实业有限公司；百信泓科技（深圳）有限公司；深圳市得鑫宝实业有限公司</v>
          </cell>
          <cell r="I269" t="str">
            <v>李积迁</v>
          </cell>
          <cell r="J269" t="str">
            <v>0755-33185187</v>
          </cell>
          <cell r="K269">
            <v>13509668073</v>
          </cell>
          <cell r="L269" t="str">
            <v>ljqnx21@163.com</v>
          </cell>
          <cell r="M269" t="str">
            <v>是</v>
          </cell>
          <cell r="N269" t="str">
            <v>2；6；7</v>
          </cell>
          <cell r="O269" t="str">
            <v>制定</v>
          </cell>
          <cell r="P269" t="str">
            <v>主导</v>
          </cell>
          <cell r="Q269" t="str">
            <v>制造业</v>
          </cell>
          <cell r="R269">
            <v>1</v>
          </cell>
        </row>
        <row r="270">
          <cell r="C270" t="str">
            <v>zxzj20191113000201</v>
          </cell>
          <cell r="D270" t="str">
            <v>SZDB/Z 345-2018</v>
          </cell>
          <cell r="E270" t="str">
            <v>电子商务企业实地验证规范</v>
          </cell>
          <cell r="F270">
            <v>43459</v>
          </cell>
          <cell r="G270" t="str">
            <v>深圳市众信电子商务交易保障促进中心</v>
          </cell>
          <cell r="H270" t="str">
            <v>深圳市标准技术研究院</v>
          </cell>
          <cell r="I270" t="str">
            <v>潘瑶</v>
          </cell>
          <cell r="J270">
            <v>83211457</v>
          </cell>
          <cell r="K270">
            <v>13148808904</v>
          </cell>
          <cell r="L270" t="str">
            <v>pany@ebs.org.cn</v>
          </cell>
          <cell r="M270" t="str">
            <v>是</v>
          </cell>
          <cell r="N270">
            <v>2</v>
          </cell>
          <cell r="O270" t="str">
            <v>制定</v>
          </cell>
          <cell r="P270" t="str">
            <v>主导</v>
          </cell>
          <cell r="Q270" t="str">
            <v>公共管理和社会组织</v>
          </cell>
          <cell r="R270">
            <v>1</v>
          </cell>
        </row>
        <row r="271">
          <cell r="C271" t="str">
            <v>zxzj20191114000126</v>
          </cell>
          <cell r="D271" t="str">
            <v>SN/T 1221-2016</v>
          </cell>
          <cell r="E271" t="str">
            <v>鸡传染性支气管炎检疫技术规范</v>
          </cell>
          <cell r="F271">
            <v>43533</v>
          </cell>
          <cell r="G271" t="str">
            <v>深圳市检验检疫科学研究院</v>
          </cell>
        </row>
        <row r="271">
          <cell r="I271" t="str">
            <v>孙洁</v>
          </cell>
          <cell r="J271" t="str">
            <v>0755-82743980</v>
          </cell>
          <cell r="K271">
            <v>13688812936</v>
          </cell>
          <cell r="L271" t="str">
            <v>48579659@qq.com</v>
          </cell>
        </row>
        <row r="271">
          <cell r="O271" t="str">
            <v>修订</v>
          </cell>
          <cell r="P271" t="str">
            <v>主导</v>
          </cell>
          <cell r="Q271" t="str">
            <v>农、林、牧、渔业</v>
          </cell>
          <cell r="R271">
            <v>2</v>
          </cell>
        </row>
        <row r="272">
          <cell r="C272" t="str">
            <v>zxzj20191115000024</v>
          </cell>
          <cell r="D272" t="str">
            <v>JB/T 9189-2016</v>
          </cell>
          <cell r="E272" t="str">
            <v>水基材料防锈试验方法 铸铁屑试验</v>
          </cell>
          <cell r="F272">
            <v>42465</v>
          </cell>
          <cell r="G272" t="str">
            <v>深圳市恒绿低碳发展促进中心</v>
          </cell>
        </row>
        <row r="272">
          <cell r="I272" t="str">
            <v>欧阳珊</v>
          </cell>
          <cell r="J272" t="str">
            <v>0755-23601401</v>
          </cell>
          <cell r="K272">
            <v>13145965487</v>
          </cell>
          <cell r="L272" t="str">
            <v>1749876848@qq.com</v>
          </cell>
        </row>
        <row r="272">
          <cell r="O272" t="str">
            <v>修订</v>
          </cell>
          <cell r="P272" t="str">
            <v>参与</v>
          </cell>
          <cell r="Q272" t="str">
            <v>科学研究、技术服务和地质勘查业</v>
          </cell>
          <cell r="R272">
            <v>8</v>
          </cell>
        </row>
        <row r="273">
          <cell r="C273" t="str">
            <v>zxzj20191112000048</v>
          </cell>
          <cell r="D273" t="str">
            <v>SZDB/Z 303-2018</v>
          </cell>
          <cell r="E273" t="str">
            <v>政府购买第三方食品检测机构服务的满意度测评规范</v>
          </cell>
          <cell r="F273">
            <v>43244</v>
          </cell>
          <cell r="G273" t="str">
            <v>深圳前海信息技术有限公司</v>
          </cell>
        </row>
        <row r="273">
          <cell r="I273" t="str">
            <v>柳丹</v>
          </cell>
          <cell r="J273" t="str">
            <v>0755-86518755</v>
          </cell>
          <cell r="K273">
            <v>13907996657</v>
          </cell>
          <cell r="L273" t="str">
            <v>liu.dan@frontsurf.com</v>
          </cell>
        </row>
        <row r="273">
          <cell r="O273" t="str">
            <v>制定</v>
          </cell>
          <cell r="P273" t="str">
            <v>主导</v>
          </cell>
          <cell r="Q273" t="str">
            <v>信息传输、计算机服务和软件业</v>
          </cell>
          <cell r="R273">
            <v>2</v>
          </cell>
        </row>
        <row r="274">
          <cell r="C274" t="str">
            <v>zxzj20191115000038</v>
          </cell>
          <cell r="D274" t="str">
            <v>GB/T 36803-2018</v>
          </cell>
          <cell r="E274" t="str">
            <v>胶粘剂挥发性有机化合物释放量的测定 袋式法</v>
          </cell>
          <cell r="F274">
            <v>43360</v>
          </cell>
          <cell r="G274" t="str">
            <v>深圳市北测检测技术有限公司</v>
          </cell>
        </row>
        <row r="274">
          <cell r="I274" t="str">
            <v>廖武名</v>
          </cell>
          <cell r="J274" t="str">
            <v>0755-61159399</v>
          </cell>
          <cell r="K274">
            <v>15999529867</v>
          </cell>
          <cell r="L274" t="str">
            <v>mark@ntek.org.cn</v>
          </cell>
        </row>
        <row r="274">
          <cell r="O274" t="str">
            <v>制定</v>
          </cell>
          <cell r="P274" t="str">
            <v>主导</v>
          </cell>
          <cell r="Q274" t="str">
            <v>科学研究、技术服务和地质勘查业</v>
          </cell>
          <cell r="R274">
            <v>2</v>
          </cell>
        </row>
        <row r="275">
          <cell r="C275" t="str">
            <v>zxzj20191107000029</v>
          </cell>
          <cell r="D275" t="str">
            <v>YD/T 1536-2018</v>
          </cell>
          <cell r="E275" t="str">
            <v>电信设备的电磁辐射信息泄露要求和测量方法</v>
          </cell>
          <cell r="F275">
            <v>43455</v>
          </cell>
          <cell r="G275" t="str">
            <v>深圳信息通信研究院</v>
          </cell>
        </row>
        <row r="275">
          <cell r="I275" t="str">
            <v>张彦</v>
          </cell>
          <cell r="J275">
            <v>75533322000</v>
          </cell>
          <cell r="K275">
            <v>18566232326</v>
          </cell>
          <cell r="L275" t="str">
            <v>zhangyan4@caict.ac.cn</v>
          </cell>
        </row>
        <row r="275">
          <cell r="O275" t="str">
            <v>修订</v>
          </cell>
          <cell r="P275" t="str">
            <v>主导</v>
          </cell>
          <cell r="Q275" t="str">
            <v>其他</v>
          </cell>
          <cell r="R275">
            <v>2</v>
          </cell>
        </row>
        <row r="276">
          <cell r="C276" t="str">
            <v>zxzj20191113000072</v>
          </cell>
          <cell r="D276" t="str">
            <v>HG/T 5019-2016</v>
          </cell>
          <cell r="E276" t="str">
            <v>废电池中镍钴回收方法</v>
          </cell>
          <cell r="F276">
            <v>42562</v>
          </cell>
          <cell r="G276" t="str">
            <v>格林美股份有限公司</v>
          </cell>
          <cell r="H276" t="str">
            <v>深圳市豪鹏科技有限公司（不联合）</v>
          </cell>
          <cell r="I276" t="str">
            <v>艾四霞</v>
          </cell>
          <cell r="J276" t="str">
            <v>0755-33386666</v>
          </cell>
          <cell r="K276">
            <v>18938976890</v>
          </cell>
          <cell r="L276" t="str">
            <v>aisixia@gem.com.cn</v>
          </cell>
          <cell r="M276" t="str">
            <v>否</v>
          </cell>
          <cell r="N276">
            <v>6</v>
          </cell>
          <cell r="O276" t="str">
            <v>制定</v>
          </cell>
          <cell r="P276" t="str">
            <v>参与</v>
          </cell>
          <cell r="Q276" t="str">
            <v>制造业</v>
          </cell>
          <cell r="R276">
            <v>4</v>
          </cell>
        </row>
        <row r="277">
          <cell r="C277" t="str">
            <v>zxzj20191114000016</v>
          </cell>
          <cell r="D277" t="str">
            <v>YS/T 1171.10-2017</v>
          </cell>
          <cell r="E277" t="str">
            <v>再生锌原料化学分析方法 第10部分：氧化锌量的测定 Na2EDTA法滴定</v>
          </cell>
          <cell r="F277">
            <v>43046</v>
          </cell>
          <cell r="G277" t="str">
            <v>深圳市中金岭南有色金属股份有限公司</v>
          </cell>
        </row>
        <row r="277">
          <cell r="I277" t="str">
            <v>蔡晖</v>
          </cell>
          <cell r="J277" t="str">
            <v>83474800-805</v>
          </cell>
          <cell r="K277">
            <v>13974814398</v>
          </cell>
          <cell r="L277" t="str">
            <v>caihuicaihui@163.com</v>
          </cell>
        </row>
        <row r="277">
          <cell r="O277" t="str">
            <v>制定</v>
          </cell>
          <cell r="P277" t="str">
            <v>参与</v>
          </cell>
          <cell r="Q277" t="str">
            <v>制造业</v>
          </cell>
          <cell r="R277">
            <v>4</v>
          </cell>
        </row>
        <row r="278">
          <cell r="C278" t="str">
            <v>zxzj20191114000155</v>
          </cell>
          <cell r="D278" t="str">
            <v>SZDB/Z 185-2016</v>
          </cell>
          <cell r="E278" t="str">
            <v>人类血液来源免疫细胞库建设与管理规范</v>
          </cell>
          <cell r="F278">
            <v>42468</v>
          </cell>
          <cell r="G278" t="str">
            <v>深圳华大生命科学研究院</v>
          </cell>
        </row>
        <row r="278">
          <cell r="I278" t="str">
            <v>黄晶</v>
          </cell>
          <cell r="J278" t="str">
            <v>0755-33945509</v>
          </cell>
          <cell r="K278">
            <v>15989475327</v>
          </cell>
          <cell r="L278" t="str">
            <v>huangjing2@genomics.cn</v>
          </cell>
        </row>
        <row r="278">
          <cell r="O278" t="str">
            <v>制定</v>
          </cell>
          <cell r="P278" t="str">
            <v>主导</v>
          </cell>
          <cell r="Q278" t="str">
            <v>科学研究、技术服务和地质勘查业</v>
          </cell>
          <cell r="R278">
            <v>1</v>
          </cell>
        </row>
        <row r="279">
          <cell r="C279" t="str">
            <v>zxzj20191113000055</v>
          </cell>
          <cell r="D279" t="str">
            <v>YS/T 1157.4-2016</v>
          </cell>
          <cell r="E279" t="str">
            <v>粗氢氧化钴化学分析方法 第4部分：锰量的测定 电位滴定法</v>
          </cell>
          <cell r="F279">
            <v>42562</v>
          </cell>
          <cell r="G279" t="str">
            <v>格林美股份有限公司</v>
          </cell>
        </row>
        <row r="279">
          <cell r="I279" t="str">
            <v>艾四霞</v>
          </cell>
          <cell r="J279" t="str">
            <v>0755-33386666</v>
          </cell>
          <cell r="K279">
            <v>18938976890</v>
          </cell>
          <cell r="L279" t="str">
            <v>aisixia@gem.com.cn</v>
          </cell>
        </row>
        <row r="279">
          <cell r="O279" t="str">
            <v>制定</v>
          </cell>
          <cell r="P279" t="str">
            <v>主导</v>
          </cell>
          <cell r="Q279" t="str">
            <v>制造业</v>
          </cell>
          <cell r="R279">
            <v>3</v>
          </cell>
        </row>
        <row r="280">
          <cell r="C280" t="str">
            <v>zxzj20191114000184</v>
          </cell>
          <cell r="D280" t="str">
            <v>GB/T 35937-2018</v>
          </cell>
          <cell r="E280" t="str">
            <v>家用和类似用途饮用水处理装置性能测试方法</v>
          </cell>
          <cell r="F280">
            <v>43137</v>
          </cell>
          <cell r="G280" t="str">
            <v>深圳安吉尔饮水产业集团有限公司</v>
          </cell>
          <cell r="H280" t="str">
            <v>深圳市家乐士净水科技有限公司（6）</v>
          </cell>
          <cell r="I280" t="str">
            <v>罗滨文</v>
          </cell>
          <cell r="J280" t="str">
            <v>0755-29816888-8</v>
          </cell>
          <cell r="K280">
            <v>13554772355</v>
          </cell>
          <cell r="L280" t="str">
            <v>luobinwen@angelgroup.com.cn</v>
          </cell>
          <cell r="M280" t="str">
            <v>是</v>
          </cell>
          <cell r="N280">
            <v>6</v>
          </cell>
          <cell r="O280" t="str">
            <v>制定</v>
          </cell>
          <cell r="P280" t="str">
            <v>参与</v>
          </cell>
          <cell r="Q280" t="str">
            <v>制造业</v>
          </cell>
          <cell r="R280">
            <v>4</v>
          </cell>
        </row>
        <row r="281">
          <cell r="C281" t="str">
            <v>zxzj20191117000025</v>
          </cell>
          <cell r="D281" t="str">
            <v>GB/T 37043-2018</v>
          </cell>
          <cell r="E281" t="str">
            <v>智慧城市 术语</v>
          </cell>
          <cell r="F281">
            <v>43462</v>
          </cell>
          <cell r="G281" t="str">
            <v>中电科新型智慧城市研究院有限公司</v>
          </cell>
        </row>
        <row r="281">
          <cell r="I281" t="str">
            <v>刘晓静</v>
          </cell>
          <cell r="J281">
            <v>13510601002</v>
          </cell>
          <cell r="K281">
            <v>13510601002</v>
          </cell>
          <cell r="L281" t="str">
            <v>liuxiaojing@cetc.com.cn</v>
          </cell>
        </row>
        <row r="281">
          <cell r="O281" t="str">
            <v>制定</v>
          </cell>
          <cell r="P281" t="str">
            <v>参与</v>
          </cell>
          <cell r="Q281" t="str">
            <v>信息传输、计算机服务和软件业</v>
          </cell>
          <cell r="R281">
            <v>7</v>
          </cell>
        </row>
        <row r="282">
          <cell r="C282" t="str">
            <v>zxzj20191107000064</v>
          </cell>
          <cell r="D282" t="str">
            <v>FZ/T 01140-2017</v>
          </cell>
          <cell r="E282" t="str">
            <v>纺织品 定量化学分析聚丙烯腈纤维与某些改性聚丙烯腈纤维的混合物</v>
          </cell>
          <cell r="F282">
            <v>43046</v>
          </cell>
          <cell r="G282" t="str">
            <v>深圳市贝利爽实业有限公司</v>
          </cell>
        </row>
        <row r="282">
          <cell r="I282" t="str">
            <v>孙明慧</v>
          </cell>
          <cell r="J282" t="str">
            <v>0755-82398355</v>
          </cell>
          <cell r="K282">
            <v>15012763512</v>
          </cell>
          <cell r="L282" t="str">
            <v>554666332@qq.com</v>
          </cell>
        </row>
        <row r="282">
          <cell r="O282" t="str">
            <v>制定</v>
          </cell>
          <cell r="P282" t="str">
            <v>主导</v>
          </cell>
          <cell r="Q282" t="str">
            <v>批发和零售业</v>
          </cell>
          <cell r="R282">
            <v>3</v>
          </cell>
        </row>
        <row r="283">
          <cell r="C283" t="str">
            <v>zxzj20191117000036</v>
          </cell>
          <cell r="D283" t="str">
            <v>GB/T 17215.324-2017</v>
          </cell>
          <cell r="E283" t="str">
            <v>交流电测量设备 特殊要求 第24 部分：静止式基波频率无功电能表(0.5S级,1S级和1级)</v>
          </cell>
          <cell r="F283">
            <v>42867</v>
          </cell>
          <cell r="G283" t="str">
            <v>深圳市科陆电子科技股份有限公司</v>
          </cell>
          <cell r="H283" t="str">
            <v>深圳市航天泰瑞捷电子有限公司（7）</v>
          </cell>
          <cell r="I283" t="str">
            <v>张树宏</v>
          </cell>
          <cell r="J283">
            <v>33309999</v>
          </cell>
          <cell r="K283">
            <v>18665389621</v>
          </cell>
          <cell r="L283" t="str">
            <v>zhangshuhong@szclou.com</v>
          </cell>
          <cell r="M283" t="str">
            <v>否</v>
          </cell>
          <cell r="N283">
            <v>7</v>
          </cell>
          <cell r="O283" t="str">
            <v>制定</v>
          </cell>
          <cell r="P283" t="str">
            <v>主导</v>
          </cell>
          <cell r="Q283" t="str">
            <v>制造业</v>
          </cell>
          <cell r="R283">
            <v>3</v>
          </cell>
        </row>
        <row r="284">
          <cell r="C284" t="str">
            <v>zxzj20191115000334</v>
          </cell>
          <cell r="D284" t="str">
            <v>SZTT/SGX 001-2018</v>
          </cell>
          <cell r="E284" t="str">
            <v>动力锂离子电池用 陶瓷涂覆隔膜 第1部分：热尺寸稳定性</v>
          </cell>
          <cell r="F284">
            <v>43101</v>
          </cell>
          <cell r="G284" t="str">
            <v>深圳市高分子行业协会</v>
          </cell>
        </row>
        <row r="284">
          <cell r="I284" t="str">
            <v>孙珍珍</v>
          </cell>
          <cell r="J284" t="str">
            <v>0755-83461533</v>
          </cell>
          <cell r="K284">
            <v>18025382129</v>
          </cell>
          <cell r="L284" t="str">
            <v>2814060439@qq.com</v>
          </cell>
        </row>
        <row r="284">
          <cell r="O284" t="str">
            <v>制定</v>
          </cell>
          <cell r="P284" t="str">
            <v>主导</v>
          </cell>
          <cell r="Q284" t="str">
            <v>制造业</v>
          </cell>
          <cell r="R284">
            <v>1</v>
          </cell>
        </row>
        <row r="285">
          <cell r="C285" t="str">
            <v>zxzj20191109000008</v>
          </cell>
          <cell r="D285" t="str">
            <v>GB/T 36970-2018</v>
          </cell>
          <cell r="E285" t="str">
            <v>消费品使用说明 洗涤用品标签</v>
          </cell>
          <cell r="F285">
            <v>43462</v>
          </cell>
          <cell r="G285" t="str">
            <v>深圳市妍倩科技有限公司</v>
          </cell>
        </row>
        <row r="285">
          <cell r="I285" t="str">
            <v>蔡剑波</v>
          </cell>
          <cell r="J285">
            <v>13632528680</v>
          </cell>
          <cell r="K285">
            <v>13632528680</v>
          </cell>
          <cell r="L285" t="str">
            <v>40795193@qq.com</v>
          </cell>
        </row>
        <row r="285">
          <cell r="O285" t="str">
            <v>制定</v>
          </cell>
          <cell r="P285" t="str">
            <v>参与</v>
          </cell>
          <cell r="Q285" t="str">
            <v>科学研究、技术服务和地质勘查业</v>
          </cell>
          <cell r="R285">
            <v>6</v>
          </cell>
        </row>
        <row r="286">
          <cell r="C286" t="str">
            <v>zxzj20191116000037</v>
          </cell>
          <cell r="D286" t="str">
            <v>NB/T 34074-2018</v>
          </cell>
          <cell r="E286" t="str">
            <v>平板型太阳能集热器技术规范</v>
          </cell>
          <cell r="F286">
            <v>43257</v>
          </cell>
          <cell r="G286" t="str">
            <v>深圳嘉普通太阳能股份有限公司</v>
          </cell>
        </row>
        <row r="286">
          <cell r="I286" t="str">
            <v>李娜</v>
          </cell>
          <cell r="J286" t="str">
            <v>0755-89663198</v>
          </cell>
          <cell r="K286">
            <v>18938979365</v>
          </cell>
          <cell r="L286" t="str">
            <v>jpttyn1997@163.com</v>
          </cell>
        </row>
        <row r="286">
          <cell r="O286" t="str">
            <v>制定</v>
          </cell>
          <cell r="P286" t="str">
            <v>主导</v>
          </cell>
          <cell r="Q286" t="str">
            <v>制造业</v>
          </cell>
          <cell r="R286">
            <v>3</v>
          </cell>
        </row>
        <row r="287">
          <cell r="C287" t="str">
            <v>zxzj20191113000202</v>
          </cell>
          <cell r="D287" t="str">
            <v>SZDB/Z 304.3-2018</v>
          </cell>
          <cell r="E287" t="str">
            <v>跨境电子商务综合试验区单一窗口服务 第3部分：检验检疫申报</v>
          </cell>
          <cell r="F287">
            <v>43248</v>
          </cell>
          <cell r="G287" t="str">
            <v>深圳市研迅诚科技有限公司</v>
          </cell>
        </row>
        <row r="287">
          <cell r="I287" t="str">
            <v>刘佳辉</v>
          </cell>
          <cell r="J287">
            <v>23159886</v>
          </cell>
          <cell r="K287">
            <v>13537645461</v>
          </cell>
          <cell r="L287" t="str">
            <v>364795619@qq.com</v>
          </cell>
        </row>
        <row r="287">
          <cell r="O287" t="str">
            <v>制定</v>
          </cell>
          <cell r="P287" t="str">
            <v>主导</v>
          </cell>
          <cell r="Q287" t="str">
            <v>信息传输、计算机服务和软件业</v>
          </cell>
          <cell r="R287">
            <v>2</v>
          </cell>
        </row>
        <row r="288">
          <cell r="C288" t="str">
            <v>zxzj20191115000062</v>
          </cell>
          <cell r="D288" t="str">
            <v>NB/T 20461-2017</v>
          </cell>
          <cell r="E288" t="str">
            <v>压水堆乏燃料干法贮存设施设计准则</v>
          </cell>
          <cell r="F288">
            <v>42826</v>
          </cell>
          <cell r="G288" t="str">
            <v>中广核工程有限公司</v>
          </cell>
        </row>
        <row r="288">
          <cell r="I288" t="str">
            <v>孙莉</v>
          </cell>
          <cell r="J288" t="str">
            <v>0755-84436673</v>
          </cell>
          <cell r="K288">
            <v>15914118629</v>
          </cell>
          <cell r="L288" t="str">
            <v>sun_li@cgnpc.com.cn</v>
          </cell>
        </row>
        <row r="288">
          <cell r="O288" t="str">
            <v>制定</v>
          </cell>
          <cell r="P288" t="str">
            <v>主导</v>
          </cell>
          <cell r="Q288" t="str">
            <v>电力、燃气及水的生产和供应业</v>
          </cell>
          <cell r="R288">
            <v>1</v>
          </cell>
        </row>
        <row r="289">
          <cell r="C289" t="str">
            <v>zxzj20191117000028</v>
          </cell>
          <cell r="D289" t="str">
            <v>GB/T 36413.1-2018</v>
          </cell>
          <cell r="E289" t="str">
            <v>自动化系统 嵌入式智能控制器 第1部分：通用要求</v>
          </cell>
          <cell r="F289">
            <v>43258</v>
          </cell>
          <cell r="G289" t="str">
            <v>研祥智能科技股份有限公司</v>
          </cell>
        </row>
        <row r="289">
          <cell r="I289" t="str">
            <v>林诗美</v>
          </cell>
          <cell r="J289" t="str">
            <v>0755-86255890</v>
          </cell>
          <cell r="K289">
            <v>18025395183</v>
          </cell>
          <cell r="L289" t="str">
            <v>guihua@evoc.cn</v>
          </cell>
        </row>
        <row r="289">
          <cell r="O289" t="str">
            <v>制定</v>
          </cell>
          <cell r="P289" t="str">
            <v>主导</v>
          </cell>
          <cell r="Q289" t="str">
            <v>制造业</v>
          </cell>
          <cell r="R289">
            <v>1</v>
          </cell>
        </row>
        <row r="290">
          <cell r="C290" t="str">
            <v>zxzj20191117000039</v>
          </cell>
          <cell r="D290" t="str">
            <v>GB/T 37663.1-2019</v>
          </cell>
          <cell r="E290" t="str">
            <v>湿热带分布式光伏户外实证试验要求 第1部分：光伏组件</v>
          </cell>
          <cell r="F290">
            <v>43620</v>
          </cell>
          <cell r="G290" t="str">
            <v>中检集团南方测试股份有限公司</v>
          </cell>
          <cell r="H290" t="str">
            <v>深圳市计量质量检测研究院；</v>
          </cell>
          <cell r="I290" t="str">
            <v>王健全</v>
          </cell>
          <cell r="J290">
            <v>75526620622</v>
          </cell>
          <cell r="K290">
            <v>13510799165</v>
          </cell>
          <cell r="L290" t="str">
            <v>wjq@ccic-set.com</v>
          </cell>
          <cell r="M290" t="str">
            <v>否</v>
          </cell>
          <cell r="N290" t="str">
            <v>4；6</v>
          </cell>
          <cell r="O290" t="str">
            <v>制定</v>
          </cell>
          <cell r="P290" t="str">
            <v>参与</v>
          </cell>
          <cell r="Q290" t="str">
            <v>科学研究、技术服务和地质勘查业</v>
          </cell>
          <cell r="R290">
            <v>6</v>
          </cell>
        </row>
        <row r="291">
          <cell r="C291" t="str">
            <v>zxzj20191115000067</v>
          </cell>
          <cell r="D291" t="str">
            <v>SZDB/Z 257-2017</v>
          </cell>
          <cell r="E291" t="str">
            <v>跨境电子商务产品质量信息监测 进口葡萄酒</v>
          </cell>
          <cell r="F291">
            <v>42956</v>
          </cell>
          <cell r="G291" t="str">
            <v>深圳市检验检疫科学研究院</v>
          </cell>
        </row>
        <row r="291">
          <cell r="I291" t="str">
            <v>吴绍精</v>
          </cell>
          <cell r="J291">
            <v>25985636</v>
          </cell>
          <cell r="K291">
            <v>13688811137</v>
          </cell>
          <cell r="L291" t="str">
            <v>djick1001@163.com</v>
          </cell>
        </row>
        <row r="291">
          <cell r="O291" t="str">
            <v>制定</v>
          </cell>
          <cell r="P291" t="str">
            <v>主导</v>
          </cell>
          <cell r="Q291" t="str">
            <v>科学研究、技术服务和地质勘查业</v>
          </cell>
          <cell r="R291">
            <v>1</v>
          </cell>
        </row>
        <row r="292">
          <cell r="C292" t="str">
            <v>zxzj20191116000120</v>
          </cell>
          <cell r="D292" t="str">
            <v>YS/T 1137-2016</v>
          </cell>
          <cell r="E292" t="str">
            <v>硬质合金板材</v>
          </cell>
          <cell r="F292">
            <v>42562</v>
          </cell>
          <cell r="G292" t="str">
            <v>深圳市注成科技股份有限公司</v>
          </cell>
        </row>
        <row r="292">
          <cell r="I292" t="str">
            <v>郑竹子</v>
          </cell>
          <cell r="J292">
            <v>26608306</v>
          </cell>
          <cell r="K292">
            <v>13322988614</v>
          </cell>
          <cell r="L292" t="str">
            <v>188627044@qq.com</v>
          </cell>
        </row>
        <row r="292">
          <cell r="O292" t="str">
            <v>制定</v>
          </cell>
          <cell r="P292" t="str">
            <v>主导</v>
          </cell>
          <cell r="Q292" t="str">
            <v>制造业</v>
          </cell>
          <cell r="R292">
            <v>2</v>
          </cell>
        </row>
        <row r="293">
          <cell r="C293" t="str">
            <v>zxzj20191108000083</v>
          </cell>
          <cell r="D293" t="str">
            <v>GB/T 24218.15-2018</v>
          </cell>
          <cell r="E293" t="str">
            <v>纺织品 非制造布试验方法 第15部分：透气性的测定</v>
          </cell>
          <cell r="F293">
            <v>43174</v>
          </cell>
          <cell r="G293" t="str">
            <v>深圳市宜丽环保科技股份有限公司</v>
          </cell>
        </row>
        <row r="293">
          <cell r="I293" t="str">
            <v>蔡剑波</v>
          </cell>
          <cell r="J293" t="str">
            <v>0755-28138111</v>
          </cell>
          <cell r="K293">
            <v>13632528680</v>
          </cell>
          <cell r="L293" t="str">
            <v>519309078@qq.com</v>
          </cell>
        </row>
        <row r="293">
          <cell r="O293" t="str">
            <v>制定</v>
          </cell>
          <cell r="P293" t="str">
            <v>参与</v>
          </cell>
          <cell r="Q293" t="str">
            <v>制造业</v>
          </cell>
          <cell r="R293">
            <v>7</v>
          </cell>
        </row>
        <row r="294">
          <cell r="C294" t="str">
            <v>zxzj20191115000205</v>
          </cell>
          <cell r="D294" t="str">
            <v>GB/T 33014.3-2016</v>
          </cell>
          <cell r="E294" t="str">
            <v>道路车辆　电气/电子部件对窄带辐射电磁能的抗扰性试验方法　第3部分：横电磁波(TEM)小室法</v>
          </cell>
          <cell r="F294">
            <v>42656</v>
          </cell>
          <cell r="G294" t="str">
            <v>深圳市航盛电子股份有限公司</v>
          </cell>
        </row>
        <row r="294">
          <cell r="I294" t="str">
            <v>唐文晶</v>
          </cell>
          <cell r="J294" t="str">
            <v>0755-66858888</v>
          </cell>
          <cell r="K294">
            <v>13551127877</v>
          </cell>
          <cell r="L294" t="str">
            <v>tangwenjing@hangsheng.com.cn</v>
          </cell>
        </row>
        <row r="294">
          <cell r="O294" t="str">
            <v>制定</v>
          </cell>
          <cell r="P294" t="str">
            <v>参与</v>
          </cell>
          <cell r="Q294" t="str">
            <v>制造业</v>
          </cell>
          <cell r="R294">
            <v>5</v>
          </cell>
        </row>
        <row r="295">
          <cell r="C295" t="str">
            <v>zxzj20191117000021</v>
          </cell>
          <cell r="D295" t="str">
            <v>GB/T 35398-2017</v>
          </cell>
          <cell r="E295" t="str">
            <v>书刊印刷产品分类</v>
          </cell>
          <cell r="F295">
            <v>43098</v>
          </cell>
          <cell r="G295" t="str">
            <v>深圳市三上高分子环保新材料股份有限公司</v>
          </cell>
          <cell r="H295" t="str">
            <v>深圳市科彩印务有限公司；深圳市森广源实业发展有限公司；</v>
          </cell>
          <cell r="I295" t="str">
            <v>郑伟</v>
          </cell>
          <cell r="J295" t="str">
            <v>0755-33338853</v>
          </cell>
          <cell r="K295">
            <v>13828899218</v>
          </cell>
          <cell r="L295" t="str">
            <v>5907154@qq.com</v>
          </cell>
          <cell r="M295" t="str">
            <v>是</v>
          </cell>
          <cell r="N295" t="str">
            <v>4；7；</v>
          </cell>
          <cell r="O295" t="str">
            <v>制定</v>
          </cell>
          <cell r="P295" t="str">
            <v>主导</v>
          </cell>
          <cell r="Q295" t="str">
            <v>制造业</v>
          </cell>
          <cell r="R295">
            <v>2</v>
          </cell>
        </row>
        <row r="296">
          <cell r="C296" t="str">
            <v>zxzj20191114000129</v>
          </cell>
          <cell r="D296" t="str">
            <v>GB/T 37422-2019</v>
          </cell>
          <cell r="E296" t="str">
            <v>绿色包装评价方法与准则</v>
          </cell>
          <cell r="F296">
            <v>43595</v>
          </cell>
          <cell r="G296" t="str">
            <v>顺丰科技有限公司</v>
          </cell>
        </row>
        <row r="296">
          <cell r="I296" t="str">
            <v>刘诗蕾</v>
          </cell>
          <cell r="J296" t="str">
            <v>0755-36391199</v>
          </cell>
          <cell r="K296">
            <v>13632595172</v>
          </cell>
          <cell r="L296" t="str">
            <v>liushilei@sf-express.com</v>
          </cell>
        </row>
        <row r="296">
          <cell r="O296" t="str">
            <v>制定</v>
          </cell>
          <cell r="P296" t="str">
            <v>主导</v>
          </cell>
          <cell r="Q296" t="str">
            <v>信息传输、计算机服务和软件业</v>
          </cell>
          <cell r="R296">
            <v>3</v>
          </cell>
        </row>
        <row r="297">
          <cell r="C297" t="str">
            <v>zxzj20191113000015</v>
          </cell>
          <cell r="D297" t="str">
            <v>GB/T 36690-2018</v>
          </cell>
          <cell r="E297" t="str">
            <v>工业废液处理污泥中铜、镍、铅、锌、镉、铬等26种元素含量测定方法</v>
          </cell>
          <cell r="F297">
            <v>43360</v>
          </cell>
          <cell r="G297" t="str">
            <v>深圳市艾科尔特检测有限公司</v>
          </cell>
          <cell r="H297" t="str">
            <v>深圳准诺检测有限公司</v>
          </cell>
          <cell r="I297" t="str">
            <v>白岩</v>
          </cell>
          <cell r="J297" t="str">
            <v>0755-83974984</v>
          </cell>
          <cell r="K297">
            <v>13537528806</v>
          </cell>
          <cell r="L297" t="str">
            <v>1136489282@qq.com</v>
          </cell>
          <cell r="M297" t="str">
            <v>是</v>
          </cell>
          <cell r="N297">
            <v>6</v>
          </cell>
          <cell r="O297" t="str">
            <v>制定</v>
          </cell>
          <cell r="P297" t="str">
            <v>主导</v>
          </cell>
          <cell r="Q297" t="str">
            <v>科学研究、技术服务和地质勘查业</v>
          </cell>
          <cell r="R297">
            <v>1</v>
          </cell>
        </row>
        <row r="298">
          <cell r="C298" t="str">
            <v>zxzj20191116000076</v>
          </cell>
          <cell r="D298" t="str">
            <v>GB/T 37387-2019</v>
          </cell>
          <cell r="E298" t="str">
            <v>工业废磷酸的处理处置规范</v>
          </cell>
          <cell r="F298">
            <v>43549</v>
          </cell>
          <cell r="G298" t="str">
            <v>深圳市中润水工业技术发展有限公司</v>
          </cell>
        </row>
        <row r="298">
          <cell r="I298" t="str">
            <v>柳洁</v>
          </cell>
          <cell r="J298" t="str">
            <v>0755-26630106</v>
          </cell>
          <cell r="K298">
            <v>13632961837</v>
          </cell>
          <cell r="L298" t="str">
            <v>362169262@qq.com</v>
          </cell>
        </row>
        <row r="298">
          <cell r="O298" t="str">
            <v>制定</v>
          </cell>
          <cell r="P298" t="str">
            <v>主导</v>
          </cell>
          <cell r="Q298" t="str">
            <v>科学研究、技术服务和地质勘查业</v>
          </cell>
          <cell r="R298">
            <v>2</v>
          </cell>
        </row>
        <row r="299">
          <cell r="C299" t="str">
            <v>zxzj20191117000057</v>
          </cell>
          <cell r="D299" t="str">
            <v>SZTT/JSLM 0003-2017</v>
          </cell>
          <cell r="E299" t="str">
            <v>家用反渗透膜元件</v>
          </cell>
          <cell r="F299">
            <v>42833</v>
          </cell>
          <cell r="G299" t="str">
            <v>深圳市净水产业协会</v>
          </cell>
        </row>
        <row r="299">
          <cell r="I299" t="str">
            <v>刘胜梅</v>
          </cell>
          <cell r="J299" t="str">
            <v>0755-28288178</v>
          </cell>
          <cell r="K299">
            <v>18816764909</v>
          </cell>
          <cell r="L299" t="str">
            <v>1401220887@qq.com</v>
          </cell>
        </row>
        <row r="299">
          <cell r="O299" t="str">
            <v>制定</v>
          </cell>
          <cell r="P299" t="str">
            <v>主导</v>
          </cell>
          <cell r="Q299" t="str">
            <v>公共管理和社会组织</v>
          </cell>
          <cell r="R299">
            <v>1</v>
          </cell>
        </row>
        <row r="300">
          <cell r="C300" t="str">
            <v>zxzj20191116000149</v>
          </cell>
          <cell r="D300" t="str">
            <v>HG/T 2430-2018</v>
          </cell>
          <cell r="E300" t="str">
            <v>水处理剂 阻垢缓蚀剂Ⅱ</v>
          </cell>
          <cell r="F300">
            <v>43395</v>
          </cell>
          <cell r="G300" t="str">
            <v>深圳市长隆科技有限公司</v>
          </cell>
        </row>
        <row r="300">
          <cell r="I300" t="str">
            <v>陈秀坤</v>
          </cell>
          <cell r="J300" t="str">
            <v>0755-89641127</v>
          </cell>
          <cell r="K300">
            <v>13828745390</v>
          </cell>
          <cell r="L300" t="str">
            <v>13828745390@163.com</v>
          </cell>
        </row>
        <row r="300">
          <cell r="O300" t="str">
            <v>修订</v>
          </cell>
          <cell r="P300" t="str">
            <v>参与</v>
          </cell>
          <cell r="Q300" t="str">
            <v>水利、环境和公共设施管理业</v>
          </cell>
          <cell r="R300">
            <v>4</v>
          </cell>
        </row>
        <row r="301">
          <cell r="C301" t="str">
            <v>zxzj20191115000130</v>
          </cell>
          <cell r="D301" t="str">
            <v>FZ/T 01146-2018</v>
          </cell>
          <cell r="E301" t="str">
            <v>纺织品织物起拱变形试验方法</v>
          </cell>
          <cell r="F301">
            <v>43455</v>
          </cell>
          <cell r="G301" t="str">
            <v>深圳市昌硕新纺材料有限公司</v>
          </cell>
        </row>
        <row r="301">
          <cell r="I301" t="str">
            <v>江红</v>
          </cell>
          <cell r="J301" t="str">
            <v>0755-33835906</v>
          </cell>
          <cell r="K301">
            <v>13500050256</v>
          </cell>
          <cell r="L301" t="str">
            <v>770819441@qq.com</v>
          </cell>
        </row>
        <row r="301">
          <cell r="O301" t="str">
            <v>制定</v>
          </cell>
          <cell r="P301" t="str">
            <v>主导</v>
          </cell>
          <cell r="Q301" t="str">
            <v>制造业</v>
          </cell>
          <cell r="R301">
            <v>1</v>
          </cell>
        </row>
        <row r="302">
          <cell r="C302" t="str">
            <v>zxzj20191113000176</v>
          </cell>
          <cell r="D302" t="str">
            <v>JT/T 1096-2016</v>
          </cell>
          <cell r="E302" t="str">
            <v>电动公共汽车配置要求</v>
          </cell>
          <cell r="F302">
            <v>42734</v>
          </cell>
          <cell r="G302" t="str">
            <v>比亚迪汽车工业有限公司</v>
          </cell>
        </row>
        <row r="302">
          <cell r="I302" t="str">
            <v>谭易</v>
          </cell>
          <cell r="J302" t="str">
            <v>0755-89888888</v>
          </cell>
          <cell r="K302">
            <v>18620332278</v>
          </cell>
          <cell r="L302" t="str">
            <v>tan.yi@byd.com</v>
          </cell>
        </row>
        <row r="302">
          <cell r="O302" t="str">
            <v>制定</v>
          </cell>
          <cell r="P302" t="str">
            <v>参与</v>
          </cell>
          <cell r="Q302" t="str">
            <v>制造业</v>
          </cell>
          <cell r="R302">
            <v>5</v>
          </cell>
        </row>
        <row r="303">
          <cell r="C303" t="str">
            <v>zxzj20191114000103</v>
          </cell>
          <cell r="D303" t="str">
            <v>GB/T 36952-2018</v>
          </cell>
          <cell r="E303" t="str">
            <v>平板显示器(FPD)偏光膜表面耐划伤性的测试方法</v>
          </cell>
          <cell r="F303">
            <v>43462</v>
          </cell>
          <cell r="G303" t="str">
            <v>深圳市标准技术研究院</v>
          </cell>
        </row>
        <row r="303">
          <cell r="I303" t="str">
            <v>万茸茸</v>
          </cell>
          <cell r="J303">
            <v>83997950</v>
          </cell>
          <cell r="K303">
            <v>15920772693</v>
          </cell>
          <cell r="L303" t="str">
            <v>wrr@sist.org.cn</v>
          </cell>
        </row>
        <row r="303">
          <cell r="O303" t="str">
            <v>制定</v>
          </cell>
          <cell r="P303" t="str">
            <v>主导</v>
          </cell>
          <cell r="Q303" t="str">
            <v>科学研究、技术服务和地质勘查业</v>
          </cell>
          <cell r="R303">
            <v>2</v>
          </cell>
        </row>
        <row r="304">
          <cell r="C304" t="str">
            <v>zxzj20191113000088</v>
          </cell>
          <cell r="D304" t="str">
            <v>YS/T 1171.1-2017</v>
          </cell>
          <cell r="E304" t="str">
            <v>再生锌原料化学分析方法 第1部分：锌量的测定 Na2EDTA滴定法</v>
          </cell>
          <cell r="F304">
            <v>43046</v>
          </cell>
          <cell r="G304" t="str">
            <v>深圳市中金岭南有色金属股份有限公司</v>
          </cell>
        </row>
        <row r="304">
          <cell r="I304" t="str">
            <v>蔡晖</v>
          </cell>
          <cell r="J304" t="str">
            <v>83474800-803</v>
          </cell>
          <cell r="K304">
            <v>13974814398</v>
          </cell>
          <cell r="L304" t="str">
            <v>caihuicaihui@163.com</v>
          </cell>
        </row>
        <row r="304">
          <cell r="O304" t="str">
            <v>制定</v>
          </cell>
          <cell r="P304" t="str">
            <v>参与</v>
          </cell>
          <cell r="Q304" t="str">
            <v>制造业</v>
          </cell>
          <cell r="R304">
            <v>5</v>
          </cell>
        </row>
        <row r="305">
          <cell r="C305" t="str">
            <v>zxzj20191112000014</v>
          </cell>
          <cell r="D305" t="str">
            <v>GB/T 37670-2019</v>
          </cell>
          <cell r="E305" t="str">
            <v>农业生产资料供应服务 农资销售服务通则</v>
          </cell>
          <cell r="F305">
            <v>43620</v>
          </cell>
          <cell r="G305" t="str">
            <v>深圳市芭田生态工程股份有限公司</v>
          </cell>
        </row>
        <row r="305">
          <cell r="I305" t="str">
            <v>谭占鳌</v>
          </cell>
          <cell r="J305">
            <v>23040406</v>
          </cell>
          <cell r="K305">
            <v>13691946806</v>
          </cell>
          <cell r="L305" t="str">
            <v>za669@126.com</v>
          </cell>
        </row>
        <row r="305">
          <cell r="O305" t="str">
            <v>制定</v>
          </cell>
          <cell r="P305" t="str">
            <v>参与</v>
          </cell>
          <cell r="Q305" t="str">
            <v>农、林、牧、渔业</v>
          </cell>
          <cell r="R305">
            <v>7</v>
          </cell>
        </row>
        <row r="306">
          <cell r="C306" t="str">
            <v>zxzj20191114000032</v>
          </cell>
          <cell r="D306" t="str">
            <v>GB/T 4678.9-2017</v>
          </cell>
          <cell r="E306" t="str">
            <v>压铸模 零件 第9部分：推板导柱</v>
          </cell>
          <cell r="F306" t="str">
            <v>2017-09-29</v>
          </cell>
          <cell r="G306" t="str">
            <v>深圳中航技术检测所有限公司</v>
          </cell>
        </row>
        <row r="306">
          <cell r="I306" t="str">
            <v>周乐维</v>
          </cell>
          <cell r="J306" t="str">
            <v>0755-83890169</v>
          </cell>
          <cell r="K306">
            <v>13823603681</v>
          </cell>
          <cell r="L306" t="str">
            <v>hellohieb@126.com</v>
          </cell>
        </row>
        <row r="306">
          <cell r="O306" t="str">
            <v>修订</v>
          </cell>
          <cell r="P306" t="str">
            <v>参与</v>
          </cell>
          <cell r="Q306" t="str">
            <v>科学研究、技术服务和地质勘查业</v>
          </cell>
          <cell r="R306">
            <v>5</v>
          </cell>
        </row>
        <row r="307">
          <cell r="C307" t="str">
            <v>zxzj20191115000174</v>
          </cell>
          <cell r="D307" t="str">
            <v>JG/T 521-2017</v>
          </cell>
          <cell r="E307" t="str">
            <v>轻质砂浆</v>
          </cell>
          <cell r="F307">
            <v>42983</v>
          </cell>
          <cell r="G307" t="str">
            <v>深圳广田集团股份有限公司</v>
          </cell>
          <cell r="H307" t="str">
            <v>深圳市深装总装饰股份有限公司（更名）；深圳市深建工程有限公司（更名）；深圳市建艺装饰集团股份有限公司；深圳市建筑装饰（集团）有限公司；</v>
          </cell>
          <cell r="I307" t="str">
            <v>刘颖</v>
          </cell>
          <cell r="J307" t="str">
            <v>0755-25886666</v>
          </cell>
          <cell r="K307">
            <v>15889774115</v>
          </cell>
          <cell r="L307" t="str">
            <v>117718964@qq.com</v>
          </cell>
          <cell r="M307" t="str">
            <v>是</v>
          </cell>
          <cell r="N307" t="str">
            <v>2；3；4；5；</v>
          </cell>
          <cell r="O307" t="str">
            <v>制定</v>
          </cell>
          <cell r="P307" t="str">
            <v>主导</v>
          </cell>
          <cell r="Q307" t="str">
            <v>建筑业</v>
          </cell>
          <cell r="R307">
            <v>2</v>
          </cell>
        </row>
        <row r="308">
          <cell r="C308" t="str">
            <v>zxzj20191115000203</v>
          </cell>
          <cell r="D308" t="str">
            <v>ITU-T J.298</v>
          </cell>
          <cell r="E308" t="str">
            <v>兼容地面和卫星电视传输的有线电视混合机顶盒需求和技术规范</v>
          </cell>
          <cell r="F308">
            <v>43546</v>
          </cell>
          <cell r="G308" t="str">
            <v>深圳创维数字技术有限公司</v>
          </cell>
        </row>
        <row r="308">
          <cell r="I308" t="str">
            <v>谭玲</v>
          </cell>
          <cell r="J308" t="str">
            <v>0755-26944219</v>
          </cell>
          <cell r="K308">
            <v>13421806863</v>
          </cell>
          <cell r="L308" t="str">
            <v>tanling@skyworth.com</v>
          </cell>
        </row>
        <row r="308">
          <cell r="O308" t="str">
            <v>制定</v>
          </cell>
          <cell r="P308" t="str">
            <v>参与</v>
          </cell>
          <cell r="Q308" t="str">
            <v>信息传输、计算机服务和软件业</v>
          </cell>
          <cell r="R308">
            <v>4</v>
          </cell>
        </row>
        <row r="309">
          <cell r="C309" t="str">
            <v>zxzj20191113000051</v>
          </cell>
          <cell r="D309" t="str">
            <v>YS/T 1157.3-2016</v>
          </cell>
          <cell r="E309" t="str">
            <v>粗氢氧化钴化学分析方法 第3部分：钙量和镁量的测定 火焰原子吸收光谱法和电感耦合等离子体原子发射光谱法</v>
          </cell>
          <cell r="F309">
            <v>42562</v>
          </cell>
          <cell r="G309" t="str">
            <v>格林美股份有限公司</v>
          </cell>
        </row>
        <row r="309">
          <cell r="I309" t="str">
            <v>艾四霞</v>
          </cell>
          <cell r="J309" t="str">
            <v>0755-33386666</v>
          </cell>
          <cell r="K309">
            <v>18938976890</v>
          </cell>
          <cell r="L309" t="str">
            <v>aisixia@gem.com.cn</v>
          </cell>
        </row>
        <row r="309">
          <cell r="O309" t="str">
            <v>制定</v>
          </cell>
          <cell r="P309" t="str">
            <v>参与</v>
          </cell>
          <cell r="Q309" t="str">
            <v>制造业</v>
          </cell>
          <cell r="R309">
            <v>8</v>
          </cell>
        </row>
        <row r="310">
          <cell r="C310" t="str">
            <v>zxzj20191115000294</v>
          </cell>
          <cell r="D310" t="str">
            <v>FZ/T 72023-2017</v>
          </cell>
          <cell r="E310" t="str">
            <v>自由裁针织面料</v>
          </cell>
          <cell r="F310">
            <v>43776</v>
          </cell>
          <cell r="G310" t="str">
            <v>安莉芳（中国）服装有限公司</v>
          </cell>
        </row>
        <row r="310">
          <cell r="I310" t="str">
            <v>尚列妮</v>
          </cell>
          <cell r="J310" t="str">
            <v>0755-25813888</v>
          </cell>
          <cell r="K310">
            <v>13510483557</v>
          </cell>
          <cell r="L310" t="str">
            <v>lieni.shang@embryform.com</v>
          </cell>
        </row>
        <row r="310">
          <cell r="O310" t="str">
            <v>制定</v>
          </cell>
          <cell r="P310" t="str">
            <v>参与</v>
          </cell>
          <cell r="Q310" t="str">
            <v>制造业</v>
          </cell>
          <cell r="R310">
            <v>4</v>
          </cell>
        </row>
        <row r="311">
          <cell r="C311" t="str">
            <v>zxzj20191114000112</v>
          </cell>
          <cell r="D311" t="str">
            <v>GB/T 35300-2017</v>
          </cell>
          <cell r="E311" t="str">
            <v>信息技术 开放系统互连 用于对象标识符解析系统运营机构的规程</v>
          </cell>
          <cell r="F311">
            <v>43098</v>
          </cell>
          <cell r="G311" t="str">
            <v>中兴通讯股份有限公司</v>
          </cell>
        </row>
        <row r="311">
          <cell r="I311" t="str">
            <v>王新荣</v>
          </cell>
          <cell r="J311" t="str">
            <v>0755-26775746</v>
          </cell>
          <cell r="K311">
            <v>18938038998</v>
          </cell>
          <cell r="L311" t="str">
            <v>wang.xinrong@zte.com.cn</v>
          </cell>
        </row>
        <row r="311">
          <cell r="O311" t="str">
            <v>制定</v>
          </cell>
          <cell r="P311" t="str">
            <v>主导</v>
          </cell>
          <cell r="Q311" t="str">
            <v>信息传输、计算机服务和软件业</v>
          </cell>
          <cell r="R311">
            <v>2</v>
          </cell>
        </row>
        <row r="312">
          <cell r="C312" t="str">
            <v>zxzj20191111000008</v>
          </cell>
          <cell r="D312" t="str">
            <v>GB/T 36625.2-2018</v>
          </cell>
          <cell r="E312" t="str">
            <v>智慧城市 数据融合 第2部分：数据编码规范</v>
          </cell>
          <cell r="F312">
            <v>43383</v>
          </cell>
          <cell r="G312" t="str">
            <v>深圳市华傲数据技术有限公司</v>
          </cell>
          <cell r="H312" t="str">
            <v>华为技术有限公司；深圳赛西信息技术有限公司；中兴通讯股份有限公司</v>
          </cell>
          <cell r="I312" t="str">
            <v>黎俊茂</v>
          </cell>
          <cell r="J312" t="str">
            <v>0755-86329125</v>
          </cell>
          <cell r="K312">
            <v>13612835990</v>
          </cell>
          <cell r="L312" t="str">
            <v>junmao.li@audaque.com</v>
          </cell>
          <cell r="M312" t="str">
            <v>是</v>
          </cell>
          <cell r="N312" t="str">
            <v>5；6；8</v>
          </cell>
          <cell r="O312" t="str">
            <v>制定</v>
          </cell>
          <cell r="P312" t="str">
            <v>主导</v>
          </cell>
          <cell r="Q312" t="str">
            <v>信息传输、计算机服务和软件业</v>
          </cell>
          <cell r="R312">
            <v>2</v>
          </cell>
        </row>
        <row r="313">
          <cell r="C313" t="str">
            <v>zxzj20191114000183</v>
          </cell>
          <cell r="D313" t="str">
            <v>SZDB/Z 251-2017</v>
          </cell>
          <cell r="E313" t="str">
            <v>软性角膜接触镜验配技术规范</v>
          </cell>
          <cell r="F313">
            <v>42928</v>
          </cell>
          <cell r="G313" t="str">
            <v>深圳市视光学会</v>
          </cell>
          <cell r="H313" t="str">
            <v>深圳市标准技术研究院；深圳第二高级技工学校；</v>
          </cell>
          <cell r="I313" t="str">
            <v>戴红娟</v>
          </cell>
          <cell r="J313">
            <v>83513299</v>
          </cell>
          <cell r="K313">
            <v>13928411096</v>
          </cell>
          <cell r="L313" t="str">
            <v>390719569@qq.com</v>
          </cell>
          <cell r="M313" t="str">
            <v>是</v>
          </cell>
          <cell r="N313" t="str">
            <v>1；2；3；</v>
          </cell>
          <cell r="O313" t="str">
            <v>制定</v>
          </cell>
          <cell r="P313" t="str">
            <v>主导</v>
          </cell>
          <cell r="Q313" t="str">
            <v>卫生、社会保障和社会福利业</v>
          </cell>
          <cell r="R313">
            <v>2</v>
          </cell>
        </row>
        <row r="314">
          <cell r="C314" t="str">
            <v>zxzj20191113000027</v>
          </cell>
          <cell r="D314" t="str">
            <v>YS/T 1157.1-2016</v>
          </cell>
          <cell r="E314" t="str">
            <v>粗氢氧化钴化学分析方法  第1部分：钴量的测定  电位滴定法</v>
          </cell>
          <cell r="F314">
            <v>42562</v>
          </cell>
          <cell r="G314" t="str">
            <v>格林美股份有限公司</v>
          </cell>
        </row>
        <row r="314">
          <cell r="I314" t="str">
            <v>艾四霞</v>
          </cell>
          <cell r="J314" t="str">
            <v>0755-33386666</v>
          </cell>
          <cell r="K314">
            <v>18938976890</v>
          </cell>
          <cell r="L314" t="str">
            <v>aisixia@gem.com.cn</v>
          </cell>
        </row>
        <row r="314">
          <cell r="O314" t="str">
            <v>制定</v>
          </cell>
          <cell r="P314" t="str">
            <v>主导</v>
          </cell>
          <cell r="Q314" t="str">
            <v>制造业</v>
          </cell>
          <cell r="R314">
            <v>3</v>
          </cell>
        </row>
        <row r="315">
          <cell r="C315" t="str">
            <v>zxzj20191116000109</v>
          </cell>
          <cell r="D315" t="str">
            <v>GB/T 7160-2017</v>
          </cell>
          <cell r="E315" t="str">
            <v>羰基镍粉</v>
          </cell>
          <cell r="F315">
            <v>43022</v>
          </cell>
          <cell r="G315" t="str">
            <v>深圳市注成科技股份有限公司</v>
          </cell>
        </row>
        <row r="315">
          <cell r="I315" t="str">
            <v>郑竹子</v>
          </cell>
          <cell r="J315">
            <v>26608306</v>
          </cell>
          <cell r="K315">
            <v>13322988614</v>
          </cell>
          <cell r="L315" t="str">
            <v>188627044@qq.com</v>
          </cell>
        </row>
        <row r="315">
          <cell r="O315" t="str">
            <v>修订</v>
          </cell>
          <cell r="P315" t="str">
            <v>主导</v>
          </cell>
          <cell r="Q315" t="str">
            <v>制造业</v>
          </cell>
          <cell r="R315">
            <v>3</v>
          </cell>
        </row>
        <row r="316">
          <cell r="C316" t="str">
            <v>zxzj20191115000228</v>
          </cell>
          <cell r="D316" t="str">
            <v>GB/T 35432-2017</v>
          </cell>
          <cell r="E316" t="str">
            <v>检测技术服务分类与代码</v>
          </cell>
          <cell r="F316">
            <v>43098</v>
          </cell>
          <cell r="G316" t="str">
            <v>深圳市标准技术研究院</v>
          </cell>
        </row>
        <row r="316">
          <cell r="I316" t="str">
            <v>万茸茸</v>
          </cell>
          <cell r="J316" t="str">
            <v>0755-83997950</v>
          </cell>
          <cell r="K316">
            <v>15920772693</v>
          </cell>
          <cell r="L316" t="str">
            <v>wrr@sist.org.cn</v>
          </cell>
        </row>
        <row r="316">
          <cell r="O316" t="str">
            <v>制定</v>
          </cell>
          <cell r="P316" t="str">
            <v>参与</v>
          </cell>
          <cell r="Q316" t="str">
            <v>科学研究、技术服务和地质勘查业</v>
          </cell>
          <cell r="R316">
            <v>7</v>
          </cell>
        </row>
        <row r="317">
          <cell r="C317" t="str">
            <v>zxzj20191106000006</v>
          </cell>
          <cell r="D317" t="str">
            <v>GB/T 37106-2018</v>
          </cell>
          <cell r="E317" t="str">
            <v>托盘单元化物流系统 托盘设计准则</v>
          </cell>
          <cell r="F317">
            <v>43462</v>
          </cell>
          <cell r="G317" t="str">
            <v>深圳市凯东源现代物流股份有限公司</v>
          </cell>
        </row>
        <row r="317">
          <cell r="I317" t="str">
            <v>卢稳</v>
          </cell>
          <cell r="J317">
            <v>75582590069</v>
          </cell>
          <cell r="K317">
            <v>18672353100</v>
          </cell>
          <cell r="L317" t="str">
            <v>luwen@kaidongyuan.com</v>
          </cell>
        </row>
        <row r="317">
          <cell r="O317" t="str">
            <v>制定</v>
          </cell>
          <cell r="P317" t="str">
            <v>参与</v>
          </cell>
          <cell r="Q317" t="str">
            <v>交通运输、仓储和邮政业</v>
          </cell>
          <cell r="R317">
            <v>5</v>
          </cell>
        </row>
        <row r="318">
          <cell r="C318" t="str">
            <v>zxzj20191115000216</v>
          </cell>
          <cell r="D318" t="str">
            <v>SZDB/Z 311-2018</v>
          </cell>
          <cell r="E318" t="str">
            <v>低碳商场评价指南</v>
          </cell>
          <cell r="F318">
            <v>43277</v>
          </cell>
          <cell r="G318" t="str">
            <v>深圳市恒绿低碳发展促进中心</v>
          </cell>
          <cell r="H318" t="str">
            <v>深圳市标准技术研究院（放弃）</v>
          </cell>
          <cell r="I318" t="str">
            <v>欧阳珊</v>
          </cell>
          <cell r="J318" t="str">
            <v>无</v>
          </cell>
          <cell r="K318">
            <v>13713510623</v>
          </cell>
          <cell r="L318" t="str">
            <v>1749876848@qq.com</v>
          </cell>
          <cell r="M318" t="str">
            <v>是</v>
          </cell>
          <cell r="N318">
            <v>2</v>
          </cell>
          <cell r="O318" t="str">
            <v>制定</v>
          </cell>
          <cell r="P318" t="str">
            <v>主导</v>
          </cell>
          <cell r="Q318" t="str">
            <v>科学研究、技术服务和地质勘查业</v>
          </cell>
          <cell r="R318">
            <v>2</v>
          </cell>
        </row>
        <row r="319">
          <cell r="C319" t="str">
            <v>zxzj20191115000324</v>
          </cell>
          <cell r="D319" t="str">
            <v>GB/T 11024.4-2019</v>
          </cell>
          <cell r="E319" t="str">
            <v>标称电压 1000V 以上交流电力系统用并联电容器 第4部分：内部熔丝</v>
          </cell>
          <cell r="F319">
            <v>43549</v>
          </cell>
          <cell r="G319" t="str">
            <v>深圳市三和电力科技有限公司</v>
          </cell>
        </row>
        <row r="319">
          <cell r="I319" t="str">
            <v>庄美娟</v>
          </cell>
          <cell r="J319" t="str">
            <v>0755-26749992</v>
          </cell>
          <cell r="K319">
            <v>15207723267</v>
          </cell>
          <cell r="L319" t="str">
            <v>zhuangmeijuan3267@dingtalk.com</v>
          </cell>
        </row>
        <row r="319">
          <cell r="O319" t="str">
            <v>修订</v>
          </cell>
          <cell r="P319" t="str">
            <v>主导</v>
          </cell>
          <cell r="Q319" t="str">
            <v>制造业</v>
          </cell>
          <cell r="R319">
            <v>3</v>
          </cell>
        </row>
        <row r="320">
          <cell r="C320" t="str">
            <v>zxzj20191115000229</v>
          </cell>
          <cell r="D320" t="str">
            <v>GB/T 11024.1-2019</v>
          </cell>
          <cell r="E320" t="str">
            <v>标称电压 1000V 以上交流电力系统用并联电容器 第1部分：总则</v>
          </cell>
          <cell r="F320">
            <v>43549</v>
          </cell>
          <cell r="G320" t="str">
            <v>深圳市三和电力科技有限公司</v>
          </cell>
        </row>
        <row r="320">
          <cell r="I320" t="str">
            <v>庄美娟</v>
          </cell>
          <cell r="J320" t="str">
            <v>0755-26749992</v>
          </cell>
          <cell r="K320">
            <v>15207723267</v>
          </cell>
          <cell r="L320" t="str">
            <v>zhuangmeijuan3267@dingtalk.com</v>
          </cell>
        </row>
        <row r="320">
          <cell r="O320" t="str">
            <v>修订</v>
          </cell>
          <cell r="P320" t="str">
            <v>参与</v>
          </cell>
          <cell r="Q320" t="str">
            <v>制造业</v>
          </cell>
          <cell r="R320">
            <v>4</v>
          </cell>
        </row>
        <row r="321">
          <cell r="C321" t="str">
            <v>zxzj20191113000150</v>
          </cell>
          <cell r="D321" t="str">
            <v>GB/T 21120-2018</v>
          </cell>
          <cell r="E321" t="str">
            <v>水泥混凝土和砂浆用合成纤维</v>
          </cell>
          <cell r="F321">
            <v>43462</v>
          </cell>
          <cell r="G321" t="str">
            <v>深圳市维特耐新材料有限公司</v>
          </cell>
        </row>
        <row r="321">
          <cell r="I321" t="str">
            <v>庄佩辉</v>
          </cell>
          <cell r="J321" t="str">
            <v>0755-82157886</v>
          </cell>
          <cell r="K321">
            <v>13728945683</v>
          </cell>
          <cell r="L321" t="str">
            <v>Weitenai2006@163.com</v>
          </cell>
        </row>
        <row r="321">
          <cell r="O321" t="str">
            <v>修订</v>
          </cell>
          <cell r="P321" t="str">
            <v>参与</v>
          </cell>
          <cell r="Q321" t="str">
            <v>建筑业</v>
          </cell>
          <cell r="R321">
            <v>5</v>
          </cell>
        </row>
        <row r="322">
          <cell r="C322" t="str">
            <v>zxzj20191113000110</v>
          </cell>
          <cell r="D322" t="str">
            <v>YS/T 1175—2017</v>
          </cell>
          <cell r="E322" t="str">
            <v>废旧铅酸蓄电池自动分选金属技术规范</v>
          </cell>
          <cell r="F322">
            <v>42927</v>
          </cell>
          <cell r="G322" t="str">
            <v>格林美股份有限公司</v>
          </cell>
        </row>
        <row r="322">
          <cell r="I322" t="str">
            <v>艾四霞</v>
          </cell>
          <cell r="J322" t="str">
            <v>0755-33386666</v>
          </cell>
          <cell r="K322">
            <v>18938976890</v>
          </cell>
          <cell r="L322" t="str">
            <v>aisixia@gem.com.cn</v>
          </cell>
        </row>
        <row r="322">
          <cell r="O322" t="str">
            <v>制定</v>
          </cell>
          <cell r="P322" t="str">
            <v>参与</v>
          </cell>
          <cell r="Q322" t="str">
            <v>制造业</v>
          </cell>
          <cell r="R322">
            <v>6</v>
          </cell>
        </row>
        <row r="323">
          <cell r="C323" t="str">
            <v>zxzj20191116000022</v>
          </cell>
          <cell r="D323" t="str">
            <v>JB/T 13547.2-2018</v>
          </cell>
          <cell r="E323" t="str">
            <v>电磁压力机 第2部分：技术条件</v>
          </cell>
          <cell r="F323">
            <v>43336</v>
          </cell>
          <cell r="G323" t="str">
            <v>深圳国技仪器有限公司</v>
          </cell>
        </row>
        <row r="323">
          <cell r="I323" t="str">
            <v>黄晓霞</v>
          </cell>
          <cell r="J323" t="str">
            <v>0755-33681117</v>
          </cell>
          <cell r="K323">
            <v>18617053788</v>
          </cell>
          <cell r="L323" t="str">
            <v>huangxiaoxia@amae.hk</v>
          </cell>
        </row>
        <row r="323">
          <cell r="O323" t="str">
            <v>制定</v>
          </cell>
          <cell r="P323" t="str">
            <v>主导</v>
          </cell>
          <cell r="Q323" t="str">
            <v>制造业</v>
          </cell>
          <cell r="R323">
            <v>2</v>
          </cell>
        </row>
        <row r="324">
          <cell r="C324" t="str">
            <v>zxzj20191116000135</v>
          </cell>
          <cell r="D324" t="str">
            <v>HG/T 5357-2018</v>
          </cell>
          <cell r="E324" t="str">
            <v>工业五氧化二磷</v>
          </cell>
          <cell r="F324">
            <v>43395</v>
          </cell>
          <cell r="G324" t="str">
            <v>深圳准诺检测有限公司</v>
          </cell>
        </row>
        <row r="324">
          <cell r="I324" t="str">
            <v>杨娴</v>
          </cell>
          <cell r="J324" t="str">
            <v>0755-84297315</v>
          </cell>
          <cell r="K324">
            <v>13927346433</v>
          </cell>
          <cell r="L324" t="str">
            <v>13923746433@163.com</v>
          </cell>
        </row>
        <row r="324">
          <cell r="O324" t="str">
            <v>制定</v>
          </cell>
          <cell r="P324" t="str">
            <v>参与</v>
          </cell>
          <cell r="Q324" t="str">
            <v>科学研究、技术服务和地质勘查业</v>
          </cell>
          <cell r="R324">
            <v>5</v>
          </cell>
        </row>
        <row r="325">
          <cell r="C325" t="str">
            <v>zxzj20191115000043</v>
          </cell>
          <cell r="D325" t="str">
            <v>GB/T 36799-2018</v>
          </cell>
          <cell r="E325" t="str">
            <v>胶粘剂挥发性有机化合物释放量的测定 微舱法</v>
          </cell>
          <cell r="F325">
            <v>43360</v>
          </cell>
          <cell r="G325" t="str">
            <v>深圳市北测检测技术有限公司</v>
          </cell>
        </row>
        <row r="325">
          <cell r="I325" t="str">
            <v>廖武名</v>
          </cell>
          <cell r="J325" t="str">
            <v>0755-61159399</v>
          </cell>
          <cell r="K325">
            <v>15999529867</v>
          </cell>
          <cell r="L325" t="str">
            <v>mark@ntek.org.cn</v>
          </cell>
        </row>
        <row r="325">
          <cell r="O325" t="str">
            <v>制定</v>
          </cell>
          <cell r="P325" t="str">
            <v>主导</v>
          </cell>
          <cell r="Q325" t="str">
            <v>科学研究、技术服务和地质勘查业</v>
          </cell>
          <cell r="R325">
            <v>3</v>
          </cell>
        </row>
        <row r="326">
          <cell r="C326" t="str">
            <v>zxzj20191115000149</v>
          </cell>
          <cell r="D326" t="str">
            <v>NB/T 20419-2017</v>
          </cell>
          <cell r="E326" t="str">
            <v>压水堆核电厂安全壳过滤排放系统设计准则</v>
          </cell>
          <cell r="F326">
            <v>42776</v>
          </cell>
          <cell r="G326" t="str">
            <v>中广核工程有限公司</v>
          </cell>
        </row>
        <row r="326">
          <cell r="I326" t="str">
            <v>孙莉</v>
          </cell>
          <cell r="J326" t="str">
            <v>0755-84436673</v>
          </cell>
          <cell r="K326">
            <v>15914118629</v>
          </cell>
          <cell r="L326" t="str">
            <v>sun_li@cgnpc.com.cn</v>
          </cell>
        </row>
        <row r="326">
          <cell r="O326" t="str">
            <v>制定</v>
          </cell>
          <cell r="P326" t="str">
            <v>主导</v>
          </cell>
          <cell r="Q326" t="str">
            <v>电力、燃气及水的生产和供应业</v>
          </cell>
          <cell r="R326">
            <v>1</v>
          </cell>
        </row>
        <row r="327">
          <cell r="C327" t="str">
            <v>zxzj20191111000035</v>
          </cell>
          <cell r="D327" t="str">
            <v>T/SCA 003—2018</v>
          </cell>
          <cell r="E327" t="str">
            <v>集装箱智能终端通用技术要求</v>
          </cell>
          <cell r="F327">
            <v>43118</v>
          </cell>
          <cell r="G327" t="str">
            <v>深圳市智能集装箱技术协会</v>
          </cell>
        </row>
        <row r="327">
          <cell r="I327" t="str">
            <v>曾珏茹</v>
          </cell>
          <cell r="J327" t="str">
            <v>0755-21629090</v>
          </cell>
          <cell r="K327">
            <v>18813290151</v>
          </cell>
          <cell r="L327" t="str">
            <v>zengjueru_@126.com</v>
          </cell>
        </row>
        <row r="327">
          <cell r="O327" t="str">
            <v>制定</v>
          </cell>
          <cell r="P327" t="str">
            <v>主导</v>
          </cell>
          <cell r="Q327" t="str">
            <v>公共管理和社会组织</v>
          </cell>
          <cell r="R327">
            <v>1</v>
          </cell>
        </row>
        <row r="328">
          <cell r="C328" t="str">
            <v>zxzj20191113000166</v>
          </cell>
          <cell r="D328" t="str">
            <v>NB/T 20431-2017</v>
          </cell>
          <cell r="E328" t="str">
            <v>压水堆核电厂钢制安全壳结构整体性试验</v>
          </cell>
          <cell r="F328">
            <v>42826</v>
          </cell>
          <cell r="G328" t="str">
            <v>中广核工程有限公司</v>
          </cell>
        </row>
        <row r="328">
          <cell r="I328" t="str">
            <v>孙莉</v>
          </cell>
          <cell r="J328" t="str">
            <v>0755-84436673</v>
          </cell>
          <cell r="K328">
            <v>15914118629</v>
          </cell>
          <cell r="L328" t="str">
            <v>sun_li@cgnpc.com.cn</v>
          </cell>
        </row>
        <row r="328">
          <cell r="O328" t="str">
            <v>制定</v>
          </cell>
          <cell r="P328" t="str">
            <v>主导</v>
          </cell>
          <cell r="Q328" t="str">
            <v>电力、燃气及水的生产和供应业</v>
          </cell>
          <cell r="R328">
            <v>2</v>
          </cell>
        </row>
        <row r="329">
          <cell r="C329" t="str">
            <v>zxzj20191116000059</v>
          </cell>
          <cell r="D329" t="str">
            <v>GB/T 36425-2018</v>
          </cell>
          <cell r="E329" t="str">
            <v>表壳体及其附件 金合金覆盖层的颜色范围和名称</v>
          </cell>
          <cell r="F329">
            <v>43258</v>
          </cell>
          <cell r="G329" t="str">
            <v>深圳市飞亚达精密科技有限公司</v>
          </cell>
          <cell r="H329" t="str">
            <v>深圳市泰坦时钟表科技有限公司；深圳市雷诺表业有限公司；天王电子（深圳）有限公司</v>
          </cell>
          <cell r="I329" t="str">
            <v>刘亚睿</v>
          </cell>
          <cell r="J329" t="str">
            <v>0755-86013452</v>
          </cell>
          <cell r="K329">
            <v>15168305423</v>
          </cell>
          <cell r="L329" t="str">
            <v>liuyarui@fiyta.com.cn</v>
          </cell>
          <cell r="M329" t="str">
            <v>是</v>
          </cell>
          <cell r="N329" t="str">
            <v>5；6；8</v>
          </cell>
          <cell r="O329" t="str">
            <v>制定</v>
          </cell>
          <cell r="P329" t="str">
            <v>主导</v>
          </cell>
          <cell r="Q329" t="str">
            <v>制造业</v>
          </cell>
          <cell r="R329">
            <v>2</v>
          </cell>
        </row>
        <row r="330">
          <cell r="C330" t="str">
            <v>zxzj20191113000194</v>
          </cell>
          <cell r="D330" t="str">
            <v>3GPP/TR 22.832</v>
          </cell>
          <cell r="E330" t="str">
            <v>垂直领域增强型网络物理控制应用研究报告</v>
          </cell>
          <cell r="F330">
            <v>43732</v>
          </cell>
          <cell r="G330" t="str">
            <v>深圳市腾讯计算机系统有限公司</v>
          </cell>
        </row>
        <row r="330">
          <cell r="I330" t="str">
            <v>刘震宇</v>
          </cell>
          <cell r="J330" t="str">
            <v>0755-86013388</v>
          </cell>
          <cell r="K330">
            <v>18612866601</v>
          </cell>
          <cell r="L330" t="str">
            <v>zanezyliu@tencent.com</v>
          </cell>
        </row>
        <row r="330">
          <cell r="O330" t="str">
            <v>制定</v>
          </cell>
          <cell r="P330" t="str">
            <v>参与</v>
          </cell>
          <cell r="Q330" t="str">
            <v>信息传输、计算机服务和软件业</v>
          </cell>
          <cell r="R330">
            <v>4</v>
          </cell>
        </row>
        <row r="331">
          <cell r="C331" t="str">
            <v>zxzj20191108000438</v>
          </cell>
          <cell r="D331" t="str">
            <v>GB/T 21099.3-2018</v>
          </cell>
          <cell r="E331" t="str">
            <v>过程控制用功能块(FB)第3部分：电子设备描述语言(EDDL)</v>
          </cell>
          <cell r="F331">
            <v>43258</v>
          </cell>
          <cell r="G331" t="str">
            <v>深圳市标利科技开发有限公司</v>
          </cell>
        </row>
        <row r="331">
          <cell r="I331" t="str">
            <v>任军民</v>
          </cell>
          <cell r="J331">
            <v>83230240</v>
          </cell>
          <cell r="K331">
            <v>13715302458</v>
          </cell>
          <cell r="L331" t="str">
            <v>sz.jmren@163.com</v>
          </cell>
        </row>
        <row r="331">
          <cell r="O331" t="str">
            <v>修订</v>
          </cell>
          <cell r="P331" t="str">
            <v>主导</v>
          </cell>
          <cell r="Q331" t="str">
            <v>信息传输、计算机服务和软件业</v>
          </cell>
          <cell r="R331">
            <v>2</v>
          </cell>
        </row>
        <row r="332">
          <cell r="C332" t="str">
            <v>zxzj20191114000096</v>
          </cell>
          <cell r="D332" t="str">
            <v>NB/T 20469-2017</v>
          </cell>
          <cell r="E332" t="str">
            <v>压水堆核电厂失去厂外电源试验技术导则</v>
          </cell>
          <cell r="F332">
            <v>42826</v>
          </cell>
          <cell r="G332" t="str">
            <v>中广核工程有限公司</v>
          </cell>
        </row>
        <row r="332">
          <cell r="I332" t="str">
            <v>陈映坚</v>
          </cell>
          <cell r="J332" t="str">
            <v>0755-84436673</v>
          </cell>
          <cell r="K332">
            <v>15914118629</v>
          </cell>
          <cell r="L332" t="str">
            <v>chenyingjian@cgnpc.com.cn</v>
          </cell>
        </row>
        <row r="332">
          <cell r="O332" t="str">
            <v>制定</v>
          </cell>
          <cell r="P332" t="str">
            <v>主导</v>
          </cell>
          <cell r="Q332" t="str">
            <v>电力、燃气及水的生产和供应业</v>
          </cell>
          <cell r="R332">
            <v>1</v>
          </cell>
        </row>
        <row r="333">
          <cell r="C333" t="str">
            <v>zxzj20191115000182</v>
          </cell>
          <cell r="D333" t="str">
            <v>SZDB/Z 290-2018</v>
          </cell>
          <cell r="E333" t="str">
            <v>深圳标准认证实施规则 婴幼儿纺织服装</v>
          </cell>
          <cell r="F333">
            <v>43159</v>
          </cell>
          <cell r="G333" t="str">
            <v>深圳市卓越绩效管理促进会</v>
          </cell>
          <cell r="H333" t="str">
            <v>（深圳标准认证联盟秘书处）；深圳华测国际认证有限公司；深圳市卓越标准事务有限公司；</v>
          </cell>
          <cell r="I333" t="str">
            <v>徐镓勋</v>
          </cell>
          <cell r="J333" t="str">
            <v>0755-83616682</v>
          </cell>
          <cell r="K333">
            <v>17875132541</v>
          </cell>
          <cell r="L333" t="str">
            <v>1064795197@qq.com</v>
          </cell>
          <cell r="M333" t="str">
            <v>是</v>
          </cell>
          <cell r="N333" t="str">
            <v>1；2；3；</v>
          </cell>
          <cell r="O333" t="str">
            <v>制定</v>
          </cell>
          <cell r="P333" t="str">
            <v>主导</v>
          </cell>
          <cell r="Q333" t="str">
            <v>公共管理和社会组织</v>
          </cell>
          <cell r="R333">
            <v>1</v>
          </cell>
        </row>
        <row r="334">
          <cell r="C334" t="str">
            <v>zxzj20191111000031</v>
          </cell>
          <cell r="D334" t="str">
            <v>GB/T 2910.25-2017</v>
          </cell>
          <cell r="E334" t="str">
            <v>纺织品 定量化学分析 第25部分：聚酯纤维与某些其他纤维的混合物（三氯乙酸/三氯甲烷法）</v>
          </cell>
          <cell r="F334">
            <v>43098</v>
          </cell>
          <cell r="G334" t="str">
            <v>中纺标（深圳）检测有限公司</v>
          </cell>
        </row>
        <row r="334">
          <cell r="I334" t="str">
            <v>王金凯</v>
          </cell>
          <cell r="J334" t="str">
            <v>25366953-8062</v>
          </cell>
          <cell r="K334">
            <v>18938892526</v>
          </cell>
          <cell r="L334" t="str">
            <v>wangjinkai@cttc.net.cn</v>
          </cell>
        </row>
        <row r="334">
          <cell r="O334" t="str">
            <v>制定</v>
          </cell>
          <cell r="P334" t="str">
            <v>主导</v>
          </cell>
          <cell r="Q334" t="str">
            <v>科学研究、技术服务和地质勘查业</v>
          </cell>
          <cell r="R334">
            <v>2</v>
          </cell>
        </row>
        <row r="335">
          <cell r="C335" t="str">
            <v>zxzj20191113000011</v>
          </cell>
          <cell r="D335" t="str">
            <v>GB/T 36638-2018</v>
          </cell>
          <cell r="E335" t="str">
            <v>信息技术 终端设备远程供电通信布缆要求</v>
          </cell>
          <cell r="F335">
            <v>43360</v>
          </cell>
          <cell r="G335" t="str">
            <v>深圳赛西信息技术有限公司</v>
          </cell>
        </row>
        <row r="335">
          <cell r="I335" t="str">
            <v>王丽</v>
          </cell>
          <cell r="J335" t="str">
            <v>0755-86647566</v>
          </cell>
          <cell r="K335">
            <v>13480964857</v>
          </cell>
          <cell r="L335" t="str">
            <v>wangli@nels.org.cn</v>
          </cell>
        </row>
        <row r="335">
          <cell r="O335" t="str">
            <v>制定</v>
          </cell>
          <cell r="P335" t="str">
            <v>主导</v>
          </cell>
          <cell r="Q335" t="str">
            <v>信息传输、计算机服务和软件业</v>
          </cell>
          <cell r="R335">
            <v>3</v>
          </cell>
        </row>
        <row r="336">
          <cell r="C336" t="str">
            <v>zxzj20191115000199</v>
          </cell>
          <cell r="D336" t="str">
            <v>GB/T 5169.45-2019</v>
          </cell>
          <cell r="E336" t="str">
            <v>电工电子产品着火危险试验 第45部分：着火危险评定导则 防火安全工程</v>
          </cell>
          <cell r="F336">
            <v>43620</v>
          </cell>
          <cell r="G336" t="str">
            <v>深圳市检验检疫科学研究院</v>
          </cell>
        </row>
        <row r="336">
          <cell r="I336" t="str">
            <v>赵兴方</v>
          </cell>
          <cell r="J336" t="str">
            <v>0755-26673912</v>
          </cell>
          <cell r="K336">
            <v>15816883529</v>
          </cell>
          <cell r="L336" t="str">
            <v>85578038@qq.com</v>
          </cell>
        </row>
        <row r="336">
          <cell r="O336" t="str">
            <v>制定</v>
          </cell>
          <cell r="P336" t="str">
            <v>主导</v>
          </cell>
          <cell r="Q336" t="str">
            <v>科学研究、技术服务和地质勘查业</v>
          </cell>
          <cell r="R336">
            <v>2</v>
          </cell>
        </row>
        <row r="337">
          <cell r="C337" t="str">
            <v>zxzj20191115000344</v>
          </cell>
          <cell r="D337" t="str">
            <v>DB4403/T 15-2019</v>
          </cell>
          <cell r="E337" t="str">
            <v>品牌培育指南</v>
          </cell>
          <cell r="F337">
            <v>43592</v>
          </cell>
          <cell r="G337" t="str">
            <v>深圳市品牌建设促进中心</v>
          </cell>
          <cell r="H337" t="str">
            <v>深圳市标准技术研究院</v>
          </cell>
          <cell r="I337" t="str">
            <v>冷梅</v>
          </cell>
          <cell r="J337">
            <v>75583225659</v>
          </cell>
          <cell r="K337">
            <v>18124573157</v>
          </cell>
          <cell r="L337" t="str">
            <v>lengmei@sist.org.cn</v>
          </cell>
          <cell r="M337" t="str">
            <v>是</v>
          </cell>
          <cell r="N337">
            <v>3</v>
          </cell>
          <cell r="O337" t="str">
            <v>制定</v>
          </cell>
          <cell r="P337" t="str">
            <v>主导</v>
          </cell>
          <cell r="Q337" t="str">
            <v>公共管理和社会组织</v>
          </cell>
          <cell r="R337">
            <v>2</v>
          </cell>
        </row>
        <row r="338">
          <cell r="C338" t="str">
            <v>zxzj20191107000023</v>
          </cell>
          <cell r="D338" t="str">
            <v>GB/T 35257-2017</v>
          </cell>
          <cell r="E338" t="str">
            <v>纺织品 定量化学分析 壳聚糖纤维与某些其他纤维的混合物（乙酸法）</v>
          </cell>
          <cell r="F338">
            <v>43098</v>
          </cell>
          <cell r="G338" t="str">
            <v>深圳市贝利爽实业有限公司</v>
          </cell>
        </row>
        <row r="338">
          <cell r="I338" t="str">
            <v>孙明慧</v>
          </cell>
          <cell r="J338" t="str">
            <v>0755-82398355</v>
          </cell>
          <cell r="K338">
            <v>15012763512</v>
          </cell>
          <cell r="L338" t="str">
            <v>554666332@qq.com</v>
          </cell>
        </row>
        <row r="338">
          <cell r="O338" t="str">
            <v>制定</v>
          </cell>
          <cell r="P338" t="str">
            <v>主导</v>
          </cell>
          <cell r="Q338" t="str">
            <v>批发和零售业</v>
          </cell>
          <cell r="R338">
            <v>3</v>
          </cell>
        </row>
        <row r="339">
          <cell r="C339" t="str">
            <v>zxzj20191115000046</v>
          </cell>
          <cell r="D339" t="str">
            <v>GB/T 29265.502-2017</v>
          </cell>
          <cell r="E339" t="str">
            <v>信息技术 信息设备资源共享协同服务 第502部分：远程访问测试</v>
          </cell>
          <cell r="F339">
            <v>43040</v>
          </cell>
          <cell r="G339" t="str">
            <v>深圳市闪联信息技术有限公司</v>
          </cell>
          <cell r="H339" t="str">
            <v>康佳集团股份有限公司</v>
          </cell>
          <cell r="I339" t="str">
            <v>李烨</v>
          </cell>
          <cell r="J339">
            <v>75586133803</v>
          </cell>
          <cell r="K339">
            <v>13510111897</v>
          </cell>
          <cell r="L339" t="str">
            <v>liye@igrslab.com</v>
          </cell>
          <cell r="M339" t="str">
            <v>是</v>
          </cell>
          <cell r="N339">
            <v>8</v>
          </cell>
          <cell r="O339" t="str">
            <v>制定</v>
          </cell>
          <cell r="P339" t="str">
            <v>主导</v>
          </cell>
          <cell r="Q339" t="str">
            <v>信息传输、计算机服务和软件业</v>
          </cell>
          <cell r="R339">
            <v>2</v>
          </cell>
        </row>
        <row r="340">
          <cell r="C340" t="str">
            <v>zxzj20191113000127</v>
          </cell>
          <cell r="D340" t="str">
            <v>JB/T 13285-2017</v>
          </cell>
          <cell r="E340" t="str">
            <v>数控金属薄板波形剪切机</v>
          </cell>
          <cell r="F340">
            <v>43046</v>
          </cell>
          <cell r="G340" t="str">
            <v>深圳市华测检测有限公司</v>
          </cell>
        </row>
        <row r="340">
          <cell r="I340" t="str">
            <v>刘文秋</v>
          </cell>
          <cell r="J340" t="str">
            <v>0755-33685120</v>
          </cell>
          <cell r="K340">
            <v>13714069320</v>
          </cell>
          <cell r="L340" t="str">
            <v>liuwenqiu@cti-cert.com</v>
          </cell>
        </row>
        <row r="340">
          <cell r="O340" t="str">
            <v>制定</v>
          </cell>
          <cell r="P340" t="str">
            <v>主导</v>
          </cell>
          <cell r="Q340" t="str">
            <v>科学研究、技术服务和地质勘查业</v>
          </cell>
          <cell r="R340">
            <v>2</v>
          </cell>
        </row>
        <row r="341">
          <cell r="C341" t="str">
            <v>zxzj20191115000283</v>
          </cell>
          <cell r="D341" t="str">
            <v>GB/T 12192-2017</v>
          </cell>
          <cell r="E341" t="str">
            <v>移动通信调频发射机测量方法</v>
          </cell>
          <cell r="F341">
            <v>43098</v>
          </cell>
          <cell r="G341" t="str">
            <v>深圳友讯达科技股份有限公司</v>
          </cell>
          <cell r="H341" t="str">
            <v>科立讯通信股份有限公司；</v>
          </cell>
          <cell r="I341" t="str">
            <v>周芳</v>
          </cell>
          <cell r="J341" t="str">
            <v>0755-86026600</v>
          </cell>
          <cell r="K341">
            <v>18128815262</v>
          </cell>
          <cell r="L341" t="str">
            <v>zhouf@friendcom.com</v>
          </cell>
          <cell r="M341" t="str">
            <v>否</v>
          </cell>
          <cell r="N341" t="str">
            <v>1；2</v>
          </cell>
          <cell r="O341" t="str">
            <v>修订</v>
          </cell>
          <cell r="P341" t="str">
            <v>参与</v>
          </cell>
          <cell r="Q341" t="str">
            <v>信息传输、计算机服务和软件业</v>
          </cell>
          <cell r="R341">
            <v>8</v>
          </cell>
        </row>
        <row r="342">
          <cell r="C342" t="str">
            <v>zxzj20191113000204</v>
          </cell>
          <cell r="D342" t="str">
            <v>3GPP/TS 23.287</v>
          </cell>
          <cell r="E342" t="str">
            <v>5G V2X架构规范</v>
          </cell>
          <cell r="F342">
            <v>43732</v>
          </cell>
          <cell r="G342" t="str">
            <v>深圳市腾讯计算机系统有限公司</v>
          </cell>
        </row>
        <row r="342">
          <cell r="I342" t="str">
            <v>刘震宇</v>
          </cell>
          <cell r="J342" t="str">
            <v>0755-86013388</v>
          </cell>
          <cell r="K342">
            <v>18612866601</v>
          </cell>
          <cell r="L342" t="str">
            <v>zanezyliu@tencent.com</v>
          </cell>
        </row>
        <row r="342">
          <cell r="O342" t="str">
            <v>制定</v>
          </cell>
          <cell r="P342" t="str">
            <v>参与</v>
          </cell>
          <cell r="Q342" t="str">
            <v>信息传输、计算机服务和软件业</v>
          </cell>
          <cell r="R342">
            <v>4</v>
          </cell>
        </row>
        <row r="343">
          <cell r="C343" t="str">
            <v>zxzj20191113000167</v>
          </cell>
          <cell r="D343" t="str">
            <v>SZJG 55-2018</v>
          </cell>
          <cell r="E343" t="str">
            <v>儿童塑胶地垫化学安全技术要求</v>
          </cell>
          <cell r="F343">
            <v>43209</v>
          </cell>
          <cell r="G343" t="str">
            <v>深圳市计量质量检测研究院</v>
          </cell>
        </row>
        <row r="343">
          <cell r="I343" t="str">
            <v>罗远</v>
          </cell>
          <cell r="J343" t="str">
            <v>0755-86088745</v>
          </cell>
          <cell r="K343">
            <v>13631529829</v>
          </cell>
          <cell r="L343" t="str">
            <v>1260008541@qq.com</v>
          </cell>
        </row>
        <row r="343">
          <cell r="O343" t="str">
            <v>制定</v>
          </cell>
          <cell r="P343" t="str">
            <v>主导</v>
          </cell>
          <cell r="Q343" t="str">
            <v>科学研究、技术服务和地质勘查业</v>
          </cell>
          <cell r="R343">
            <v>1</v>
          </cell>
        </row>
        <row r="344">
          <cell r="C344" t="str">
            <v>zxzj20191113000158</v>
          </cell>
          <cell r="D344" t="str">
            <v>GM/T 0064-2018</v>
          </cell>
          <cell r="E344" t="str">
            <v>限域通信（RCC）密码检测要求</v>
          </cell>
          <cell r="F344">
            <v>43332</v>
          </cell>
          <cell r="G344" t="str">
            <v>国民技术股份有限公司</v>
          </cell>
          <cell r="H344" t="str">
            <v>深圳长城开发科技股份有限公司（不联合）</v>
          </cell>
          <cell r="I344" t="str">
            <v>常佳伟</v>
          </cell>
          <cell r="J344" t="str">
            <v>0755-86916059</v>
          </cell>
          <cell r="K344">
            <v>13538067653</v>
          </cell>
          <cell r="L344" t="str">
            <v>chang.jiawe@nationstech.com</v>
          </cell>
          <cell r="M344" t="str">
            <v>否</v>
          </cell>
          <cell r="N344">
            <v>5</v>
          </cell>
          <cell r="O344" t="str">
            <v>制定</v>
          </cell>
          <cell r="P344" t="str">
            <v>主导</v>
          </cell>
          <cell r="Q344" t="str">
            <v>信息传输、计算机服务和软件业</v>
          </cell>
          <cell r="R344">
            <v>2</v>
          </cell>
        </row>
        <row r="345">
          <cell r="C345" t="str">
            <v>zxzj20191117000018</v>
          </cell>
          <cell r="D345" t="str">
            <v>GB/T 37888-2019</v>
          </cell>
          <cell r="E345" t="str">
            <v>地面光伏组件用密封材料 压敏胶粘带</v>
          </cell>
          <cell r="F345">
            <v>43707</v>
          </cell>
          <cell r="G345" t="str">
            <v>深圳市美信电子有限公司</v>
          </cell>
        </row>
        <row r="345">
          <cell r="I345" t="str">
            <v>陈维斌</v>
          </cell>
          <cell r="J345">
            <v>13924658738</v>
          </cell>
          <cell r="K345">
            <v>13924658738</v>
          </cell>
          <cell r="L345" t="str">
            <v>weibin.chen@szmeixin.net</v>
          </cell>
        </row>
        <row r="345">
          <cell r="O345" t="str">
            <v>制定</v>
          </cell>
          <cell r="P345" t="str">
            <v>参与</v>
          </cell>
          <cell r="Q345" t="str">
            <v>制造业</v>
          </cell>
          <cell r="R345">
            <v>4</v>
          </cell>
        </row>
        <row r="346">
          <cell r="C346" t="str">
            <v>zxzj20191115000260</v>
          </cell>
          <cell r="D346" t="str">
            <v>JB/T 9386-2017</v>
          </cell>
          <cell r="E346" t="str">
            <v>摆杆阻尼试验仪</v>
          </cell>
          <cell r="F346">
            <v>42837</v>
          </cell>
          <cell r="G346" t="str">
            <v>深圳万测试验设备有限公司</v>
          </cell>
        </row>
        <row r="346">
          <cell r="I346" t="str">
            <v>程婷</v>
          </cell>
          <cell r="J346" t="str">
            <v>0755-23057996</v>
          </cell>
          <cell r="K346">
            <v>15107108205</v>
          </cell>
          <cell r="L346" t="str">
            <v>chengting@wance.com.cn</v>
          </cell>
        </row>
        <row r="346">
          <cell r="O346" t="str">
            <v>修订</v>
          </cell>
          <cell r="P346" t="str">
            <v>主导</v>
          </cell>
          <cell r="Q346" t="str">
            <v>制造业</v>
          </cell>
          <cell r="R346">
            <v>3</v>
          </cell>
        </row>
        <row r="347">
          <cell r="C347" t="str">
            <v>zxzj20191115000066</v>
          </cell>
          <cell r="D347" t="str">
            <v>SZDB/Z 297-2018</v>
          </cell>
          <cell r="E347" t="str">
            <v>室内LED 光信息传输系统通用技术要求</v>
          </cell>
          <cell r="F347">
            <v>43194</v>
          </cell>
          <cell r="G347" t="str">
            <v>清华大学深圳国际研究生院</v>
          </cell>
          <cell r="H347" t="str">
            <v>深圳市先通网信息科技有限公2司；深圳市维爱希电子科技有限公司3</v>
          </cell>
          <cell r="I347" t="str">
            <v>张巍</v>
          </cell>
          <cell r="J347">
            <v>26036004</v>
          </cell>
          <cell r="K347">
            <v>18038153211</v>
          </cell>
          <cell r="L347" t="str">
            <v>zhangw@sz.tsinghua.edu.cn</v>
          </cell>
          <cell r="M347" t="str">
            <v>是</v>
          </cell>
          <cell r="N347" t="str">
            <v>2；3；4；5；</v>
          </cell>
          <cell r="O347" t="str">
            <v>制定</v>
          </cell>
          <cell r="P347" t="str">
            <v>主导</v>
          </cell>
          <cell r="Q347" t="str">
            <v>教育</v>
          </cell>
          <cell r="R347">
            <v>1</v>
          </cell>
        </row>
        <row r="348">
          <cell r="C348" t="str">
            <v>zxzj20191106000003</v>
          </cell>
          <cell r="D348" t="str">
            <v>WB/T 1076-2018</v>
          </cell>
          <cell r="E348" t="str">
            <v>冷库用货架</v>
          </cell>
          <cell r="F348">
            <v>43297</v>
          </cell>
          <cell r="G348" t="str">
            <v>深圳市凯东源现代物流股份有限公司</v>
          </cell>
        </row>
        <row r="348">
          <cell r="I348" t="str">
            <v>卢稳</v>
          </cell>
          <cell r="J348">
            <v>75582590069</v>
          </cell>
          <cell r="K348">
            <v>18672353100</v>
          </cell>
          <cell r="L348" t="str">
            <v>luwen@kaidongyuan.com</v>
          </cell>
        </row>
        <row r="348">
          <cell r="O348" t="str">
            <v>制定</v>
          </cell>
          <cell r="P348" t="str">
            <v>参与</v>
          </cell>
          <cell r="Q348" t="str">
            <v>交通运输、仓储和邮政业</v>
          </cell>
          <cell r="R348">
            <v>5</v>
          </cell>
        </row>
        <row r="349">
          <cell r="C349" t="str">
            <v>zxzj20191113000143</v>
          </cell>
          <cell r="D349" t="str">
            <v>JB/T 13286-2017</v>
          </cell>
          <cell r="E349" t="str">
            <v>无轨模具转运台车</v>
          </cell>
          <cell r="F349">
            <v>43046</v>
          </cell>
          <cell r="G349" t="str">
            <v>深圳市华测检测有限公司</v>
          </cell>
        </row>
        <row r="349">
          <cell r="I349" t="str">
            <v>刘文秋</v>
          </cell>
          <cell r="J349" t="str">
            <v>0755-33685120</v>
          </cell>
          <cell r="K349">
            <v>13714069320</v>
          </cell>
          <cell r="L349" t="str">
            <v>liuwenqiu@cti-cert.com</v>
          </cell>
        </row>
        <row r="349">
          <cell r="O349" t="str">
            <v>制定</v>
          </cell>
          <cell r="P349" t="str">
            <v>主导</v>
          </cell>
          <cell r="Q349" t="str">
            <v>科学研究、技术服务和地质勘查业</v>
          </cell>
          <cell r="R349">
            <v>3</v>
          </cell>
        </row>
        <row r="350">
          <cell r="C350" t="str">
            <v>zxzj20191111000047</v>
          </cell>
          <cell r="D350" t="str">
            <v>FZ/T 33017-2018</v>
          </cell>
          <cell r="E350" t="str">
            <v>苎麻手工夏布</v>
          </cell>
          <cell r="F350">
            <v>43220</v>
          </cell>
          <cell r="G350" t="str">
            <v>中纺标（深圳）检测有限公司</v>
          </cell>
        </row>
        <row r="350">
          <cell r="I350" t="str">
            <v>王金凯</v>
          </cell>
          <cell r="J350" t="str">
            <v>25366953-8062</v>
          </cell>
          <cell r="K350">
            <v>18938892526</v>
          </cell>
          <cell r="L350" t="str">
            <v>wangjinkai@cttc.net.cn</v>
          </cell>
        </row>
        <row r="350">
          <cell r="O350" t="str">
            <v>制定</v>
          </cell>
          <cell r="P350" t="str">
            <v>主导</v>
          </cell>
          <cell r="Q350" t="str">
            <v>科学研究、技术服务和地质勘查业</v>
          </cell>
          <cell r="R350">
            <v>2</v>
          </cell>
        </row>
        <row r="351">
          <cell r="C351" t="str">
            <v>zxzj20191113000093</v>
          </cell>
          <cell r="D351" t="str">
            <v>GB/T 33320-2016</v>
          </cell>
          <cell r="E351" t="str">
            <v>食品包装材料和容器用胶粘剂</v>
          </cell>
          <cell r="F351">
            <v>42717</v>
          </cell>
          <cell r="G351" t="str">
            <v>宏峰行化工（深圳）有限公司</v>
          </cell>
        </row>
        <row r="351">
          <cell r="I351" t="str">
            <v>王亚强</v>
          </cell>
          <cell r="J351" t="str">
            <v>0755-27114385</v>
          </cell>
          <cell r="K351">
            <v>13640985098</v>
          </cell>
          <cell r="L351" t="str">
            <v>wangyq@szhfh.com</v>
          </cell>
        </row>
        <row r="351">
          <cell r="O351" t="str">
            <v>制定</v>
          </cell>
          <cell r="P351" t="str">
            <v>主导</v>
          </cell>
          <cell r="Q351" t="str">
            <v>制造业</v>
          </cell>
          <cell r="R351">
            <v>2</v>
          </cell>
        </row>
        <row r="352">
          <cell r="C352" t="str">
            <v>zxzj20191114000197</v>
          </cell>
          <cell r="D352" t="str">
            <v>GB/T 37129-2018</v>
          </cell>
          <cell r="E352" t="str">
            <v>纳米技术 纳米材料风险评估</v>
          </cell>
          <cell r="F352">
            <v>43462</v>
          </cell>
          <cell r="G352" t="str">
            <v>深圳市祥根生物科技有限公司</v>
          </cell>
        </row>
        <row r="352">
          <cell r="I352" t="str">
            <v>肖海新</v>
          </cell>
          <cell r="J352">
            <v>28935685</v>
          </cell>
          <cell r="K352">
            <v>13723754207</v>
          </cell>
          <cell r="L352" t="str">
            <v>3001691570@qq.com</v>
          </cell>
        </row>
        <row r="352">
          <cell r="O352" t="str">
            <v>制定</v>
          </cell>
          <cell r="P352" t="str">
            <v>主导</v>
          </cell>
          <cell r="Q352" t="str">
            <v>科学研究、技术服务和地质勘查业</v>
          </cell>
          <cell r="R352">
            <v>3</v>
          </cell>
        </row>
        <row r="353">
          <cell r="C353" t="str">
            <v>zxzj20191114000018</v>
          </cell>
          <cell r="D353" t="str">
            <v>YY/T 1613-2018</v>
          </cell>
          <cell r="E353" t="str">
            <v>医疗器械辐照灭菌过程特征及控制要求</v>
          </cell>
          <cell r="F353">
            <v>43371</v>
          </cell>
          <cell r="G353" t="str">
            <v>中金辐照股份有限公司</v>
          </cell>
        </row>
        <row r="353">
          <cell r="I353" t="str">
            <v>孔林</v>
          </cell>
          <cell r="J353" t="str">
            <v>0755-21502356</v>
          </cell>
          <cell r="K353">
            <v>13622343920</v>
          </cell>
          <cell r="L353" t="str">
            <v>30065731@qq.com</v>
          </cell>
        </row>
        <row r="353">
          <cell r="O353" t="str">
            <v>制定</v>
          </cell>
          <cell r="P353" t="str">
            <v>主导</v>
          </cell>
          <cell r="Q353" t="str">
            <v>其他</v>
          </cell>
          <cell r="R353">
            <v>3</v>
          </cell>
        </row>
        <row r="354">
          <cell r="C354" t="str">
            <v>zxzj20191117000003</v>
          </cell>
          <cell r="D354" t="str">
            <v>NB/T 42141-2017</v>
          </cell>
          <cell r="E354" t="str">
            <v>矿热炉供电系统用无功补偿装置设计与应用导则</v>
          </cell>
          <cell r="F354">
            <v>43054</v>
          </cell>
          <cell r="G354" t="str">
            <v>深圳市恒力电源设备有限公司</v>
          </cell>
        </row>
        <row r="354">
          <cell r="I354" t="str">
            <v>杜莉萍</v>
          </cell>
          <cell r="J354" t="str">
            <v>0755-26404091</v>
          </cell>
          <cell r="K354">
            <v>18682085969</v>
          </cell>
          <cell r="L354" t="str">
            <v>amadal@163.com</v>
          </cell>
        </row>
        <row r="354">
          <cell r="O354" t="str">
            <v>制定</v>
          </cell>
          <cell r="P354" t="str">
            <v>主导</v>
          </cell>
          <cell r="Q354" t="str">
            <v>制造业</v>
          </cell>
          <cell r="R354">
            <v>1</v>
          </cell>
        </row>
        <row r="355">
          <cell r="C355" t="str">
            <v>zxzj20191114000153</v>
          </cell>
          <cell r="D355" t="str">
            <v>YZ/T 0166-2018</v>
          </cell>
          <cell r="E355" t="str">
            <v>邮件快件包装填充物技术要求</v>
          </cell>
          <cell r="F355">
            <v>43433</v>
          </cell>
          <cell r="G355" t="str">
            <v>顺丰科技有限公司</v>
          </cell>
          <cell r="H355" t="str">
            <v>深圳万达杰环保新材料股份有限公司(无联合）</v>
          </cell>
          <cell r="I355" t="str">
            <v>刘诗蕾</v>
          </cell>
          <cell r="J355" t="str">
            <v>0755-36391199</v>
          </cell>
          <cell r="K355">
            <v>13632595172</v>
          </cell>
          <cell r="L355" t="str">
            <v>liushilei@sf-express.com</v>
          </cell>
          <cell r="M355" t="str">
            <v>否</v>
          </cell>
          <cell r="N355">
            <v>4</v>
          </cell>
          <cell r="O355" t="str">
            <v>制定</v>
          </cell>
          <cell r="P355" t="str">
            <v>参与</v>
          </cell>
          <cell r="Q355" t="str">
            <v>信息传输、计算机服务和软件业</v>
          </cell>
          <cell r="R355">
            <v>4</v>
          </cell>
        </row>
        <row r="356">
          <cell r="C356" t="str">
            <v>zxzj20191115000023</v>
          </cell>
          <cell r="D356" t="str">
            <v>DB4403/T 30—2019</v>
          </cell>
          <cell r="E356" t="str">
            <v>多功能智能杆系统设计与工程建设规范</v>
          </cell>
          <cell r="F356">
            <v>43731</v>
          </cell>
          <cell r="G356" t="str">
            <v>中电科新型智慧城市研究院有限公司</v>
          </cell>
          <cell r="H356" t="str">
            <v>深圳市灯光环境管理中心2；深圳市智慧杆产业促进会3；</v>
          </cell>
          <cell r="I356" t="str">
            <v>董国文</v>
          </cell>
          <cell r="J356">
            <v>18925253398</v>
          </cell>
          <cell r="K356">
            <v>18925253398</v>
          </cell>
          <cell r="L356" t="str">
            <v>dongguowen@cetc.com.cn</v>
          </cell>
          <cell r="M356" t="str">
            <v>是</v>
          </cell>
          <cell r="N356" t="str">
            <v>2；3；</v>
          </cell>
          <cell r="O356" t="str">
            <v>制定</v>
          </cell>
          <cell r="P356" t="str">
            <v>主导</v>
          </cell>
          <cell r="Q356" t="str">
            <v>信息传输、计算机服务和软件业</v>
          </cell>
          <cell r="R356">
            <v>1</v>
          </cell>
        </row>
        <row r="357">
          <cell r="C357" t="str">
            <v>zxzj20191115000231</v>
          </cell>
          <cell r="D357" t="str">
            <v>GB/T 37600.12-2018</v>
          </cell>
          <cell r="E357" t="str">
            <v>全国主要产品分类 产品类别核心元数据 第12部分：眼镜</v>
          </cell>
          <cell r="F357">
            <v>43360</v>
          </cell>
          <cell r="G357" t="str">
            <v>深圳市标准技术研究院</v>
          </cell>
          <cell r="H357" t="str">
            <v>深圳市计量质量检测研究院</v>
          </cell>
          <cell r="I357" t="str">
            <v>万茸茸</v>
          </cell>
          <cell r="J357" t="str">
            <v>0755-83997950</v>
          </cell>
          <cell r="K357">
            <v>15920772693</v>
          </cell>
          <cell r="L357" t="str">
            <v>wrr@sist.org.cn</v>
          </cell>
          <cell r="M357" t="str">
            <v>是</v>
          </cell>
          <cell r="N357">
            <v>2</v>
          </cell>
          <cell r="O357" t="str">
            <v>制定</v>
          </cell>
          <cell r="P357" t="str">
            <v>主导</v>
          </cell>
          <cell r="Q357" t="str">
            <v>科学研究、技术服务和地质勘查业</v>
          </cell>
          <cell r="R357">
            <v>2</v>
          </cell>
        </row>
        <row r="358">
          <cell r="C358" t="str">
            <v>zxzj20191117000044</v>
          </cell>
          <cell r="D358" t="str">
            <v>GB/T 17215.697-2018</v>
          </cell>
          <cell r="E358" t="str">
            <v>电测量数据交换DLMS/COSEM组件 第97部分：基于TCP-UCP/IP网络的通信配置</v>
          </cell>
          <cell r="F358">
            <v>43462</v>
          </cell>
          <cell r="G358" t="str">
            <v>深圳市科陆电子科技股份有限公司</v>
          </cell>
          <cell r="H358" t="str">
            <v>深圳市航天泰瑞捷电子有限公司（无联合）</v>
          </cell>
          <cell r="I358" t="str">
            <v>张树宏</v>
          </cell>
          <cell r="J358" t="str">
            <v>0755-33309999</v>
          </cell>
          <cell r="K358">
            <v>18665389621</v>
          </cell>
          <cell r="L358" t="str">
            <v>zhangshuhong@szclou.com</v>
          </cell>
          <cell r="M358" t="str">
            <v>否</v>
          </cell>
          <cell r="N358">
            <v>5</v>
          </cell>
          <cell r="O358" t="str">
            <v>制定</v>
          </cell>
          <cell r="P358" t="str">
            <v>主导</v>
          </cell>
          <cell r="Q358" t="str">
            <v>制造业</v>
          </cell>
          <cell r="R358">
            <v>2</v>
          </cell>
        </row>
        <row r="359">
          <cell r="C359" t="str">
            <v>zxzj20191113000100</v>
          </cell>
          <cell r="D359" t="str">
            <v>GB/T 36496-2018</v>
          </cell>
          <cell r="E359" t="str">
            <v>含氨（铵）废液处理处置方法</v>
          </cell>
          <cell r="F359">
            <v>43294</v>
          </cell>
          <cell r="G359" t="str">
            <v>深圳市深投环保科技有限公司</v>
          </cell>
        </row>
        <row r="359">
          <cell r="I359" t="str">
            <v>彭娟</v>
          </cell>
          <cell r="J359" t="str">
            <v>0755-83971957</v>
          </cell>
          <cell r="K359">
            <v>13631626747</v>
          </cell>
          <cell r="L359" t="str">
            <v>52152801@qq.com</v>
          </cell>
        </row>
        <row r="359">
          <cell r="O359" t="str">
            <v>制定</v>
          </cell>
          <cell r="P359" t="str">
            <v>参与</v>
          </cell>
          <cell r="Q359" t="str">
            <v>水利、环境和公共设施管理业</v>
          </cell>
          <cell r="R359">
            <v>6</v>
          </cell>
        </row>
        <row r="360">
          <cell r="C360" t="str">
            <v>zxzj20191117000048</v>
          </cell>
          <cell r="D360" t="str">
            <v>GB/T 17215.304-2017</v>
          </cell>
          <cell r="E360" t="str">
            <v>交流电测量设备 特殊要求 第4 部分：经电子 互感器接入的静止式电能表</v>
          </cell>
          <cell r="F360">
            <v>42947</v>
          </cell>
          <cell r="G360" t="str">
            <v>深圳市科陆电子科技股份有限公司</v>
          </cell>
        </row>
        <row r="360">
          <cell r="I360" t="str">
            <v>张树宏</v>
          </cell>
          <cell r="J360" t="str">
            <v>0755-33309999</v>
          </cell>
          <cell r="K360">
            <v>18665389621</v>
          </cell>
          <cell r="L360" t="str">
            <v>zhangshhong@szclou.com</v>
          </cell>
        </row>
        <row r="360">
          <cell r="O360" t="str">
            <v>制定</v>
          </cell>
          <cell r="P360" t="str">
            <v>参与</v>
          </cell>
          <cell r="Q360" t="str">
            <v>制造业</v>
          </cell>
          <cell r="R360">
            <v>5</v>
          </cell>
        </row>
        <row r="361">
          <cell r="C361" t="str">
            <v>zxzj20191113000046</v>
          </cell>
          <cell r="D361" t="str">
            <v>GB/T 18490.1-2017</v>
          </cell>
          <cell r="E361" t="str">
            <v>机械安全 激光加工机 第1部分：通用安全要求</v>
          </cell>
          <cell r="F361">
            <v>43098</v>
          </cell>
          <cell r="G361" t="str">
            <v>大族激光科技产业集团股份有限公司</v>
          </cell>
        </row>
        <row r="361">
          <cell r="I361" t="str">
            <v>陈秋菊</v>
          </cell>
          <cell r="J361" t="str">
            <v>0755-29239102</v>
          </cell>
          <cell r="K361">
            <v>13923401295</v>
          </cell>
          <cell r="L361" t="str">
            <v>chenqj107415@hanslaser.com</v>
          </cell>
        </row>
        <row r="361">
          <cell r="O361" t="str">
            <v>修订</v>
          </cell>
          <cell r="P361" t="str">
            <v>主导</v>
          </cell>
          <cell r="Q361" t="str">
            <v>制造业</v>
          </cell>
          <cell r="R361">
            <v>2</v>
          </cell>
        </row>
        <row r="362">
          <cell r="C362" t="str">
            <v>zxzj20191113000077</v>
          </cell>
          <cell r="D362" t="str">
            <v>NB/T 31137-2018</v>
          </cell>
          <cell r="E362" t="str">
            <v>海上用风力发电设备关键部件环境耐久性评价 结构件</v>
          </cell>
          <cell r="F362">
            <v>43193</v>
          </cell>
          <cell r="G362" t="str">
            <v>深圳市计量质量检测研究院</v>
          </cell>
        </row>
        <row r="362">
          <cell r="I362" t="str">
            <v>罗远</v>
          </cell>
          <cell r="J362" t="str">
            <v>0755-86088745</v>
          </cell>
          <cell r="K362">
            <v>13631529829</v>
          </cell>
          <cell r="L362" t="str">
            <v>1260008541@qq.com</v>
          </cell>
        </row>
        <row r="362">
          <cell r="O362" t="str">
            <v>制定</v>
          </cell>
          <cell r="P362" t="str">
            <v>参与</v>
          </cell>
          <cell r="Q362" t="str">
            <v>科学研究、技术服务和地质勘查业</v>
          </cell>
          <cell r="R362">
            <v>5</v>
          </cell>
        </row>
        <row r="363">
          <cell r="C363" t="str">
            <v>zxzj20191114000012</v>
          </cell>
          <cell r="D363" t="str">
            <v>GB/T 4678.2—2017</v>
          </cell>
          <cell r="E363" t="str">
            <v>压铸模 零件 第2部分：圆形镶块</v>
          </cell>
          <cell r="F363">
            <v>43007</v>
          </cell>
          <cell r="G363" t="str">
            <v>深圳中航技术检测所有限公司</v>
          </cell>
        </row>
        <row r="363">
          <cell r="I363" t="str">
            <v>周乐维</v>
          </cell>
          <cell r="J363" t="str">
            <v>0755-83890169</v>
          </cell>
          <cell r="K363">
            <v>13823603681</v>
          </cell>
          <cell r="L363" t="str">
            <v>hellohieb@126.com</v>
          </cell>
        </row>
        <row r="363">
          <cell r="O363" t="str">
            <v>修订</v>
          </cell>
          <cell r="P363" t="str">
            <v>参与</v>
          </cell>
          <cell r="Q363" t="str">
            <v>科学研究、技术服务和地质勘查业</v>
          </cell>
          <cell r="R363">
            <v>6</v>
          </cell>
        </row>
        <row r="364">
          <cell r="C364" t="str">
            <v>zxzj20191114000208</v>
          </cell>
          <cell r="D364" t="str">
            <v>GB/T 21231.2-2018</v>
          </cell>
          <cell r="E364" t="str">
            <v>声学 小型通风装置辐射的空气噪声和引起的结构振动的测量 第2部分：结构振动测量</v>
          </cell>
          <cell r="F364">
            <v>43174</v>
          </cell>
          <cell r="G364" t="str">
            <v>深圳中雅机电实业有限公司</v>
          </cell>
        </row>
        <row r="364">
          <cell r="I364" t="str">
            <v>刘建军</v>
          </cell>
          <cell r="J364">
            <v>83790790</v>
          </cell>
          <cell r="K364">
            <v>13925266264</v>
          </cell>
          <cell r="L364" t="str">
            <v>ljj@zyme.cn</v>
          </cell>
        </row>
        <row r="364">
          <cell r="O364" t="str">
            <v>制定</v>
          </cell>
          <cell r="P364" t="str">
            <v>主导</v>
          </cell>
          <cell r="Q364" t="str">
            <v>水利、环境和公共设施管理业</v>
          </cell>
          <cell r="R364">
            <v>1</v>
          </cell>
        </row>
        <row r="365">
          <cell r="C365" t="str">
            <v>zxzj20191108000082</v>
          </cell>
          <cell r="D365" t="str">
            <v>GB/T 34996-2017</v>
          </cell>
          <cell r="E365" t="str">
            <v>800/900MHz射频识别读/写设备规范</v>
          </cell>
          <cell r="F365">
            <v>43040</v>
          </cell>
          <cell r="G365" t="str">
            <v>深圳市标准技术研究院</v>
          </cell>
          <cell r="H365" t="str">
            <v>中兴通讯股份有限公司</v>
          </cell>
          <cell r="I365" t="str">
            <v>万茸茸</v>
          </cell>
          <cell r="J365" t="str">
            <v>0755-83997950</v>
          </cell>
          <cell r="K365">
            <v>15920772693</v>
          </cell>
          <cell r="L365" t="str">
            <v>wrr@sist.org.cn</v>
          </cell>
          <cell r="M365" t="str">
            <v>是</v>
          </cell>
          <cell r="N365">
            <v>8</v>
          </cell>
          <cell r="O365" t="str">
            <v>制定</v>
          </cell>
          <cell r="P365" t="str">
            <v>参与</v>
          </cell>
          <cell r="Q365" t="str">
            <v>科学研究、技术服务和地质勘查业</v>
          </cell>
          <cell r="R365">
            <v>4</v>
          </cell>
        </row>
        <row r="366">
          <cell r="C366" t="str">
            <v>zxzj20191115000131</v>
          </cell>
          <cell r="D366" t="str">
            <v>FZ∕T 01145-2018</v>
          </cell>
          <cell r="E366" t="str">
            <v>纺织品 机织物交织阻力试验方法</v>
          </cell>
          <cell r="F366">
            <v>43455</v>
          </cell>
          <cell r="G366" t="str">
            <v>深圳市昌硕新纺材料有限公司</v>
          </cell>
        </row>
        <row r="366">
          <cell r="I366" t="str">
            <v>江红</v>
          </cell>
          <cell r="J366" t="str">
            <v>0755-33835906</v>
          </cell>
          <cell r="K366">
            <v>13500050256</v>
          </cell>
          <cell r="L366" t="str">
            <v>770819441@qq.com</v>
          </cell>
        </row>
        <row r="366">
          <cell r="O366" t="str">
            <v>制定</v>
          </cell>
          <cell r="P366" t="str">
            <v>主导</v>
          </cell>
          <cell r="Q366" t="str">
            <v>制造业</v>
          </cell>
          <cell r="R366">
            <v>2</v>
          </cell>
        </row>
        <row r="367">
          <cell r="C367" t="str">
            <v>zxzj20191113000144</v>
          </cell>
          <cell r="D367" t="str">
            <v>GB 35848-2018　</v>
          </cell>
          <cell r="E367" t="str">
            <v>商用燃气燃烧器具　</v>
          </cell>
          <cell r="F367">
            <v>43137</v>
          </cell>
          <cell r="G367" t="str">
            <v>裕富宝厨具设备（深圳）有限公司</v>
          </cell>
        </row>
        <row r="367">
          <cell r="I367" t="str">
            <v>唐波</v>
          </cell>
          <cell r="J367">
            <v>84712229</v>
          </cell>
          <cell r="K367">
            <v>13530046609</v>
          </cell>
          <cell r="L367" t="str">
            <v>standard.sz@yufubao-cn.com</v>
          </cell>
        </row>
        <row r="367">
          <cell r="O367" t="str">
            <v>制定</v>
          </cell>
          <cell r="P367" t="str">
            <v>主导</v>
          </cell>
          <cell r="Q367" t="str">
            <v>制造业</v>
          </cell>
          <cell r="R367">
            <v>2</v>
          </cell>
        </row>
        <row r="368">
          <cell r="C368" t="str">
            <v>zxzj20191113000151</v>
          </cell>
          <cell r="D368" t="str">
            <v>GB/T 37101-2018</v>
          </cell>
          <cell r="E368" t="str">
            <v>聚合物材料中3,3'-二氯-4,4'-二氨基二苯基甲烷的测定 气相色谱-质谱法</v>
          </cell>
          <cell r="F368">
            <v>43462</v>
          </cell>
          <cell r="G368" t="str">
            <v>深圳市计量质量检测研究院</v>
          </cell>
          <cell r="H368" t="str">
            <v>深圳市八六三新材料技术有限责任公司（6）</v>
          </cell>
          <cell r="I368" t="str">
            <v>罗远</v>
          </cell>
          <cell r="J368" t="str">
            <v>0755-86088745</v>
          </cell>
          <cell r="K368">
            <v>13631529829</v>
          </cell>
          <cell r="L368" t="str">
            <v>1260008541@qq.com</v>
          </cell>
          <cell r="M368" t="str">
            <v>是</v>
          </cell>
          <cell r="N368">
            <v>6</v>
          </cell>
          <cell r="O368" t="str">
            <v>制定</v>
          </cell>
          <cell r="P368" t="str">
            <v>主导</v>
          </cell>
          <cell r="Q368" t="str">
            <v>科学研究、技术服务和地质勘查业</v>
          </cell>
          <cell r="R368">
            <v>1</v>
          </cell>
        </row>
        <row r="369">
          <cell r="C369" t="str">
            <v>zxzj20191113000137</v>
          </cell>
          <cell r="D369" t="str">
            <v>GB/T 38127-2019</v>
          </cell>
          <cell r="E369" t="str">
            <v>用于电缆导引的铰链式和柔性的电缆管理系统</v>
          </cell>
          <cell r="F369">
            <v>43756</v>
          </cell>
          <cell r="G369" t="str">
            <v>深圳市德众科技有限公司</v>
          </cell>
        </row>
        <row r="369">
          <cell r="I369" t="str">
            <v>王文新</v>
          </cell>
          <cell r="J369">
            <v>82048000</v>
          </cell>
          <cell r="K369">
            <v>13928446355</v>
          </cell>
          <cell r="L369" t="str">
            <v>5483844@qq.com</v>
          </cell>
        </row>
        <row r="369">
          <cell r="O369" t="str">
            <v>制定</v>
          </cell>
          <cell r="P369" t="str">
            <v>参与</v>
          </cell>
          <cell r="Q369" t="str">
            <v>制造业</v>
          </cell>
          <cell r="R369">
            <v>5</v>
          </cell>
        </row>
        <row r="370">
          <cell r="C370" t="str">
            <v>zxzj20191115000191</v>
          </cell>
          <cell r="D370" t="str">
            <v>SN/T 4691-2016</v>
          </cell>
          <cell r="E370" t="str">
            <v>木材及木制品中氮丙啶的测定气相色谱法</v>
          </cell>
          <cell r="F370">
            <v>42716</v>
          </cell>
          <cell r="G370" t="str">
            <v>深圳市检验检疫科学研究院</v>
          </cell>
        </row>
        <row r="370">
          <cell r="I370" t="str">
            <v>李泳涛</v>
          </cell>
          <cell r="J370" t="str">
            <v>0755-21622307</v>
          </cell>
          <cell r="K370">
            <v>13005489085</v>
          </cell>
          <cell r="L370" t="str">
            <v>173969@qq.com</v>
          </cell>
        </row>
        <row r="370">
          <cell r="O370" t="str">
            <v>制定</v>
          </cell>
          <cell r="P370" t="str">
            <v>主导</v>
          </cell>
          <cell r="Q370" t="str">
            <v>科学研究、技术服务和地质勘查业</v>
          </cell>
          <cell r="R370">
            <v>1</v>
          </cell>
        </row>
        <row r="371">
          <cell r="C371" t="str">
            <v>zxzj20191115000009</v>
          </cell>
          <cell r="D371" t="str">
            <v>FZ/T 74006-2017</v>
          </cell>
          <cell r="E371" t="str">
            <v>自行车骑行服</v>
          </cell>
          <cell r="F371">
            <v>43046</v>
          </cell>
          <cell r="G371" t="str">
            <v>深圳市计量质量检测研究院</v>
          </cell>
          <cell r="H371" t="str">
            <v>深圳市路歌体育用品有限公司5</v>
          </cell>
          <cell r="I371" t="str">
            <v>罗远</v>
          </cell>
          <cell r="J371">
            <v>86088745</v>
          </cell>
          <cell r="K371">
            <v>13631529829</v>
          </cell>
          <cell r="L371" t="str">
            <v>1260008541@qq.com</v>
          </cell>
          <cell r="M371" t="str">
            <v>是</v>
          </cell>
          <cell r="N371">
            <v>5</v>
          </cell>
          <cell r="O371" t="str">
            <v>制定</v>
          </cell>
          <cell r="P371" t="str">
            <v>主导</v>
          </cell>
          <cell r="Q371" t="str">
            <v>科学研究、技术服务和地质勘查业</v>
          </cell>
          <cell r="R371">
            <v>1</v>
          </cell>
        </row>
        <row r="372">
          <cell r="C372" t="str">
            <v>zxzj20191116000154</v>
          </cell>
          <cell r="D372" t="str">
            <v>QB/T 5265-2018</v>
          </cell>
          <cell r="E372" t="str">
            <v>家用和类似用途面食加工机</v>
          </cell>
          <cell r="F372">
            <v>43228</v>
          </cell>
          <cell r="G372" t="str">
            <v>深圳市联创三金电器有限公司</v>
          </cell>
        </row>
        <row r="372">
          <cell r="I372" t="str">
            <v>刘婷</v>
          </cell>
          <cell r="J372" t="str">
            <v>0755-83282539</v>
          </cell>
          <cell r="K372">
            <v>13713667323</v>
          </cell>
          <cell r="L372" t="str">
            <v>lianchuangsj@163.com</v>
          </cell>
        </row>
        <row r="372">
          <cell r="O372" t="str">
            <v>制定</v>
          </cell>
          <cell r="P372" t="str">
            <v>主导</v>
          </cell>
          <cell r="Q372" t="str">
            <v>制造业</v>
          </cell>
          <cell r="R372">
            <v>2</v>
          </cell>
        </row>
        <row r="373">
          <cell r="C373" t="str">
            <v>zxzj20191116000085</v>
          </cell>
          <cell r="D373" t="str">
            <v>NB/T 33002-2018</v>
          </cell>
          <cell r="E373" t="str">
            <v>电动汽车交流充电桩技术条件</v>
          </cell>
          <cell r="F373">
            <v>43459</v>
          </cell>
          <cell r="G373" t="str">
            <v>深圳奥特迅电力设备股份有限公司</v>
          </cell>
        </row>
        <row r="373">
          <cell r="I373" t="str">
            <v>金蕙</v>
          </cell>
          <cell r="J373">
            <v>26944034</v>
          </cell>
          <cell r="K373">
            <v>18319033160</v>
          </cell>
          <cell r="L373" t="str">
            <v>jinhui@atc-a.com</v>
          </cell>
        </row>
        <row r="373">
          <cell r="O373" t="str">
            <v>修订</v>
          </cell>
          <cell r="P373" t="str">
            <v>主导</v>
          </cell>
          <cell r="Q373" t="str">
            <v>电力、燃气及水的生产和供应业</v>
          </cell>
          <cell r="R373">
            <v>1</v>
          </cell>
        </row>
        <row r="374">
          <cell r="C374" t="str">
            <v>zxzj20191115000351</v>
          </cell>
          <cell r="D374" t="str">
            <v>GB/T 34549-2017</v>
          </cell>
          <cell r="E374" t="str">
            <v>卫生洁具 智能坐便器</v>
          </cell>
          <cell r="F374">
            <v>43022</v>
          </cell>
          <cell r="G374" t="str">
            <v>深圳麦格米特电气股份有限公司</v>
          </cell>
        </row>
        <row r="374">
          <cell r="I374" t="str">
            <v>黄丹丹</v>
          </cell>
          <cell r="J374" t="str">
            <v>0755-86600663</v>
          </cell>
          <cell r="K374">
            <v>13322985191</v>
          </cell>
          <cell r="L374" t="str">
            <v>huangdandan@megmeet.com</v>
          </cell>
        </row>
        <row r="374">
          <cell r="O374" t="str">
            <v>制定</v>
          </cell>
          <cell r="P374" t="str">
            <v>参与</v>
          </cell>
          <cell r="Q374" t="str">
            <v>制造业</v>
          </cell>
          <cell r="R374">
            <v>5</v>
          </cell>
        </row>
        <row r="375">
          <cell r="C375" t="str">
            <v>zxzj20191115000085</v>
          </cell>
          <cell r="D375" t="str">
            <v>SZTT/SSCT 001-2018</v>
          </cell>
          <cell r="E375" t="str">
            <v>临床研究用 人脂肪组织来源间充质干细胞制剂规范</v>
          </cell>
          <cell r="F375">
            <v>43273</v>
          </cell>
          <cell r="G375" t="str">
            <v>深圳市细胞治疗技术协会</v>
          </cell>
        </row>
        <row r="375">
          <cell r="I375" t="str">
            <v>周美龄</v>
          </cell>
          <cell r="J375" t="str">
            <v>0755-25113861</v>
          </cell>
          <cell r="K375">
            <v>13068724206</v>
          </cell>
          <cell r="L375" t="str">
            <v>ssctcell@foxmail.com</v>
          </cell>
        </row>
        <row r="375">
          <cell r="N375" t="str">
            <v>1；2；3；5；</v>
          </cell>
          <cell r="O375" t="str">
            <v>制定</v>
          </cell>
          <cell r="P375" t="str">
            <v>主导</v>
          </cell>
          <cell r="Q375" t="str">
            <v>卫生、社会保障和社会福利业</v>
          </cell>
          <cell r="R375">
            <v>4</v>
          </cell>
        </row>
        <row r="376">
          <cell r="C376" t="str">
            <v>zxzj20191113000186</v>
          </cell>
          <cell r="D376" t="str">
            <v>3GPP/TS 23.501</v>
          </cell>
          <cell r="E376" t="str">
            <v>5G系统架构规范</v>
          </cell>
          <cell r="F376">
            <v>43732</v>
          </cell>
          <cell r="G376" t="str">
            <v>深圳市腾讯计算机系统有限公司</v>
          </cell>
        </row>
        <row r="376">
          <cell r="I376" t="str">
            <v>刘震宇</v>
          </cell>
          <cell r="J376" t="str">
            <v>0755-86013388</v>
          </cell>
          <cell r="K376">
            <v>18612866601</v>
          </cell>
          <cell r="L376" t="str">
            <v>zanezyliu@tencent.com</v>
          </cell>
        </row>
        <row r="376">
          <cell r="O376" t="str">
            <v>制定</v>
          </cell>
          <cell r="P376" t="str">
            <v>参与</v>
          </cell>
          <cell r="Q376" t="str">
            <v>信息传输、计算机服务和软件业</v>
          </cell>
          <cell r="R376">
            <v>4</v>
          </cell>
        </row>
        <row r="377">
          <cell r="C377" t="str">
            <v>zxzj20191114000199</v>
          </cell>
          <cell r="D377" t="str">
            <v>GB/T 37742-2019</v>
          </cell>
          <cell r="E377" t="str">
            <v>信息技术  生物特征识别  指纹识别设备通用规范</v>
          </cell>
          <cell r="F377">
            <v>43707</v>
          </cell>
          <cell r="G377" t="str">
            <v>深圳赛西信息技术有限公司</v>
          </cell>
        </row>
        <row r="377">
          <cell r="I377" t="str">
            <v>王丽</v>
          </cell>
          <cell r="J377" t="str">
            <v>0755-86647566</v>
          </cell>
          <cell r="K377">
            <v>13480964857</v>
          </cell>
          <cell r="L377" t="str">
            <v>wangli@nels.org.cn</v>
          </cell>
        </row>
        <row r="377">
          <cell r="O377" t="str">
            <v>制定</v>
          </cell>
          <cell r="P377" t="str">
            <v>主导</v>
          </cell>
          <cell r="Q377" t="str">
            <v>信息传输、计算机服务和软件业</v>
          </cell>
          <cell r="R377">
            <v>2</v>
          </cell>
        </row>
        <row r="378">
          <cell r="C378" t="str">
            <v>zxzj20191113000003</v>
          </cell>
          <cell r="D378" t="str">
            <v>GB/T 17215.324-2017</v>
          </cell>
          <cell r="E378" t="str">
            <v>交流电测量设备 特殊要求 第24部分：静止式基波频率无功电能表(0.5S级,1S级和1级)</v>
          </cell>
          <cell r="F378">
            <v>42867</v>
          </cell>
          <cell r="G378" t="str">
            <v>深圳市航天泰瑞捷电子有限公司</v>
          </cell>
        </row>
        <row r="378">
          <cell r="I378" t="str">
            <v>林欢欢</v>
          </cell>
          <cell r="J378">
            <v>25163395</v>
          </cell>
          <cell r="K378">
            <v>15338878190</v>
          </cell>
          <cell r="L378" t="str">
            <v>36595189@qq.com</v>
          </cell>
        </row>
        <row r="378">
          <cell r="O378" t="str">
            <v>制定</v>
          </cell>
          <cell r="P378" t="str">
            <v>参与</v>
          </cell>
          <cell r="Q378" t="str">
            <v>制造业</v>
          </cell>
          <cell r="R378">
            <v>7</v>
          </cell>
        </row>
        <row r="379">
          <cell r="C379" t="str">
            <v>zxzj20191115000301</v>
          </cell>
          <cell r="D379" t="str">
            <v>RB/T 144-2018</v>
          </cell>
          <cell r="E379" t="str">
            <v>建材领域检测机构技术能力评价指南</v>
          </cell>
          <cell r="F379">
            <v>43255</v>
          </cell>
          <cell r="G379" t="str">
            <v>深圳市建筑科学研究院股份有限公司</v>
          </cell>
        </row>
        <row r="379">
          <cell r="I379" t="str">
            <v>李婉溢</v>
          </cell>
          <cell r="J379">
            <v>23950578</v>
          </cell>
          <cell r="K379">
            <v>13501551021</v>
          </cell>
          <cell r="L379" t="str">
            <v>LiWanYi@ibrcn.com</v>
          </cell>
        </row>
        <row r="379">
          <cell r="O379" t="str">
            <v>制定</v>
          </cell>
          <cell r="P379" t="str">
            <v>参与</v>
          </cell>
          <cell r="Q379" t="str">
            <v>科学研究、技术服务和地质勘查业</v>
          </cell>
          <cell r="R379">
            <v>7</v>
          </cell>
        </row>
        <row r="380">
          <cell r="C380" t="str">
            <v>zxzj20191115000316</v>
          </cell>
          <cell r="D380" t="str">
            <v>GB/T 20422-2018</v>
          </cell>
          <cell r="E380" t="str">
            <v>无铅钎料</v>
          </cell>
          <cell r="F380">
            <v>43234</v>
          </cell>
          <cell r="G380" t="str">
            <v>深圳市汉尔信电子科技有限公司</v>
          </cell>
          <cell r="H380" t="str">
            <v>深圳市亿铖达工业有限公司</v>
          </cell>
          <cell r="I380" t="str">
            <v>汪敏</v>
          </cell>
          <cell r="J380" t="str">
            <v>0755-29796391</v>
          </cell>
          <cell r="K380">
            <v>18902857969</v>
          </cell>
          <cell r="L380" t="str">
            <v>wangmin@hoerson.com</v>
          </cell>
          <cell r="M380" t="str">
            <v>是</v>
          </cell>
          <cell r="N380">
            <v>8</v>
          </cell>
          <cell r="O380" t="str">
            <v>修订</v>
          </cell>
          <cell r="P380" t="str">
            <v>主导</v>
          </cell>
          <cell r="Q380" t="str">
            <v>制造业</v>
          </cell>
          <cell r="R380">
            <v>3</v>
          </cell>
        </row>
        <row r="381">
          <cell r="C381" t="str">
            <v>zxzj20191112000032</v>
          </cell>
          <cell r="D381" t="str">
            <v>GB/T 37766-2019</v>
          </cell>
          <cell r="E381" t="str">
            <v>机载吸波超材料通用规范</v>
          </cell>
          <cell r="F381">
            <v>43620</v>
          </cell>
          <cell r="G381" t="str">
            <v>深圳光启尖端技术有限责任公司</v>
          </cell>
          <cell r="H381" t="str">
            <v>深圳光启高等理工研究院（3）；深圳光启超材料技术有限公司（4）</v>
          </cell>
          <cell r="I381" t="str">
            <v>林凌波</v>
          </cell>
          <cell r="J381">
            <v>13536509466</v>
          </cell>
          <cell r="K381">
            <v>13536509466</v>
          </cell>
          <cell r="L381" t="str">
            <v>273804706@qq.com</v>
          </cell>
          <cell r="M381" t="str">
            <v>是</v>
          </cell>
          <cell r="N381" t="str">
            <v>3；4；</v>
          </cell>
          <cell r="O381" t="str">
            <v>制定</v>
          </cell>
          <cell r="P381" t="str">
            <v>主导</v>
          </cell>
          <cell r="Q381" t="str">
            <v>科学研究、技术服务和地质勘查业</v>
          </cell>
          <cell r="R381">
            <v>1</v>
          </cell>
        </row>
        <row r="382">
          <cell r="C382" t="str">
            <v>zxzj20191114000109</v>
          </cell>
          <cell r="D382" t="str">
            <v>YD/T 3310-2017</v>
          </cell>
          <cell r="E382" t="str">
            <v>组播迁移技术要求 基于DHCP的IPv6组播迁移</v>
          </cell>
          <cell r="F382">
            <v>43046</v>
          </cell>
          <cell r="G382" t="str">
            <v>中兴通讯股份有限公司</v>
          </cell>
        </row>
        <row r="382">
          <cell r="I382" t="str">
            <v>王新荣</v>
          </cell>
          <cell r="J382" t="str">
            <v>0755-26775746</v>
          </cell>
          <cell r="K382">
            <v>18938038998</v>
          </cell>
          <cell r="L382" t="str">
            <v>wang.xinrong@zte.com.cn</v>
          </cell>
        </row>
        <row r="382">
          <cell r="O382" t="str">
            <v>制定</v>
          </cell>
          <cell r="P382" t="str">
            <v>主导</v>
          </cell>
          <cell r="Q382" t="str">
            <v>信息传输、计算机服务和软件业</v>
          </cell>
          <cell r="R382">
            <v>1</v>
          </cell>
        </row>
        <row r="383">
          <cell r="C383" t="str">
            <v>zxzj20191113000091</v>
          </cell>
          <cell r="D383" t="str">
            <v>GB/T 25000.41-2018</v>
          </cell>
          <cell r="E383" t="str">
            <v>系统与软件工程 系统与软件质量要求和评价（SQuaRE) 第41部分：开发方、需方和独立评价方评价指南</v>
          </cell>
          <cell r="F383">
            <v>43462</v>
          </cell>
          <cell r="G383" t="str">
            <v>深圳市全球通检测服务有限公司</v>
          </cell>
        </row>
        <row r="383">
          <cell r="I383" t="str">
            <v>胡杰</v>
          </cell>
          <cell r="J383" t="str">
            <v>0755-28717088</v>
          </cell>
          <cell r="K383">
            <v>15920053633</v>
          </cell>
          <cell r="L383" t="str">
            <v>hujie@gtscert.com</v>
          </cell>
        </row>
        <row r="383">
          <cell r="O383" t="str">
            <v>修订</v>
          </cell>
          <cell r="P383" t="str">
            <v>参与</v>
          </cell>
          <cell r="Q383" t="str">
            <v>科学研究、技术服务和地质勘查业</v>
          </cell>
          <cell r="R383">
            <v>5</v>
          </cell>
        </row>
        <row r="384">
          <cell r="C384" t="str">
            <v>zxzj20191116000142</v>
          </cell>
          <cell r="D384" t="str">
            <v>GB/T 15453-2018</v>
          </cell>
          <cell r="E384" t="str">
            <v>工业循环冷却水和锅炉用水中氯离子的测定</v>
          </cell>
          <cell r="F384">
            <v>43258</v>
          </cell>
          <cell r="G384" t="str">
            <v>深圳准诺检测有限公司</v>
          </cell>
        </row>
        <row r="384">
          <cell r="I384" t="str">
            <v>杨娴</v>
          </cell>
          <cell r="J384" t="str">
            <v>0755-84297315</v>
          </cell>
          <cell r="K384">
            <v>13923746433</v>
          </cell>
          <cell r="L384" t="str">
            <v>13923746433@163.com</v>
          </cell>
        </row>
        <row r="384">
          <cell r="O384" t="str">
            <v>修订</v>
          </cell>
          <cell r="P384" t="str">
            <v>参与</v>
          </cell>
          <cell r="Q384" t="str">
            <v>科学研究、技术服务和地质勘查业</v>
          </cell>
          <cell r="R384">
            <v>5</v>
          </cell>
        </row>
        <row r="385">
          <cell r="C385" t="str">
            <v>zxzj20191116000047</v>
          </cell>
          <cell r="D385" t="str">
            <v>BB/T 0079-2018</v>
          </cell>
          <cell r="E385" t="str">
            <v>热带水果包装通用技术要求</v>
          </cell>
          <cell r="F385">
            <v>43455</v>
          </cell>
          <cell r="G385" t="str">
            <v>深圳市裕同包装科技股份有限公司</v>
          </cell>
          <cell r="H385" t="str">
            <v>深圳职业技术学院；深圳市南山区西丽果场；深圳润和制罐有限公司</v>
          </cell>
          <cell r="I385" t="str">
            <v>郭耀庭</v>
          </cell>
          <cell r="J385" t="str">
            <v>0755-33873999</v>
          </cell>
          <cell r="K385">
            <v>18575561930</v>
          </cell>
          <cell r="L385" t="str">
            <v>guoyt@szyuto.com</v>
          </cell>
          <cell r="M385" t="str">
            <v>是</v>
          </cell>
          <cell r="N385" t="str">
            <v>1；2；6；7</v>
          </cell>
          <cell r="O385" t="str">
            <v>制定</v>
          </cell>
          <cell r="P385" t="str">
            <v>主导</v>
          </cell>
          <cell r="Q385" t="str">
            <v>制造业</v>
          </cell>
          <cell r="R385">
            <v>2</v>
          </cell>
        </row>
        <row r="386">
          <cell r="C386" t="str">
            <v>zxzj20191115000084</v>
          </cell>
          <cell r="D386" t="str">
            <v>YD/T 3356.1-2018</v>
          </cell>
          <cell r="E386" t="str">
            <v>100Gb/s及以上速率光收发组件 第1部分：4×25Gb/s CLR4</v>
          </cell>
          <cell r="F386">
            <v>43455</v>
          </cell>
          <cell r="G386" t="str">
            <v>深圳新飞通光电子技术有限公司</v>
          </cell>
        </row>
        <row r="386">
          <cell r="I386" t="str">
            <v>陈悦</v>
          </cell>
          <cell r="J386" t="str">
            <v>0755-25235827</v>
          </cell>
          <cell r="K386">
            <v>18923886069</v>
          </cell>
          <cell r="L386" t="str">
            <v>yue_chen@neophotonics.com</v>
          </cell>
        </row>
        <row r="386">
          <cell r="O386" t="str">
            <v>制定</v>
          </cell>
          <cell r="P386" t="str">
            <v>参与</v>
          </cell>
          <cell r="Q386" t="str">
            <v>制造业</v>
          </cell>
          <cell r="R386">
            <v>4</v>
          </cell>
        </row>
        <row r="387">
          <cell r="C387" t="str">
            <v>zxzj20191114000223</v>
          </cell>
          <cell r="D387" t="str">
            <v>SN/T 4663-2016</v>
          </cell>
          <cell r="E387" t="str">
            <v>纺织专业物理检测方法标准的验证规则</v>
          </cell>
          <cell r="F387">
            <v>42716</v>
          </cell>
          <cell r="G387" t="str">
            <v>深圳市检验检疫科学研究院</v>
          </cell>
        </row>
        <row r="387">
          <cell r="I387" t="str">
            <v>刘彩明</v>
          </cell>
          <cell r="J387" t="str">
            <v>0755-21622365</v>
          </cell>
          <cell r="K387">
            <v>13510019999</v>
          </cell>
          <cell r="L387" t="str">
            <v>Cmliu0755@163.com</v>
          </cell>
        </row>
        <row r="387">
          <cell r="O387" t="str">
            <v>制定</v>
          </cell>
          <cell r="P387" t="str">
            <v>主导</v>
          </cell>
          <cell r="Q387" t="str">
            <v>科学研究、技术服务和地质勘查业</v>
          </cell>
          <cell r="R387">
            <v>1</v>
          </cell>
        </row>
        <row r="388">
          <cell r="C388" t="str">
            <v>zxzj20191114000123</v>
          </cell>
          <cell r="D388" t="str">
            <v>GB/T 34776-2017</v>
          </cell>
          <cell r="E388" t="str">
            <v>T4 DNA连接酶 酶活及杂质检测方法</v>
          </cell>
          <cell r="F388">
            <v>43040</v>
          </cell>
          <cell r="G388" t="str">
            <v>深圳华因康基因科技有限公司</v>
          </cell>
        </row>
        <row r="388">
          <cell r="I388" t="str">
            <v>周晓娟</v>
          </cell>
          <cell r="J388" t="str">
            <v>0755-86319000</v>
          </cell>
          <cell r="K388">
            <v>13632544386</v>
          </cell>
          <cell r="L388" t="str">
            <v>zhouxiaojuan@hykgene.com</v>
          </cell>
        </row>
        <row r="388">
          <cell r="O388" t="str">
            <v>制定</v>
          </cell>
          <cell r="P388" t="str">
            <v>主导</v>
          </cell>
          <cell r="Q388" t="str">
            <v>其他</v>
          </cell>
          <cell r="R388">
            <v>2</v>
          </cell>
        </row>
        <row r="389">
          <cell r="C389" t="str">
            <v>zxzj20191115000255</v>
          </cell>
          <cell r="D389" t="str">
            <v>WB/T 1100-2018</v>
          </cell>
          <cell r="E389" t="str">
            <v>活体海产品冷链物流作业规范</v>
          </cell>
          <cell r="F389">
            <v>43297</v>
          </cell>
          <cell r="G389" t="str">
            <v>顺丰速运有限公司</v>
          </cell>
        </row>
        <row r="389">
          <cell r="I389" t="str">
            <v>顺丰速运有限公司；</v>
          </cell>
          <cell r="J389" t="str">
            <v>刘诗蕾</v>
          </cell>
          <cell r="K389">
            <v>36391199</v>
          </cell>
          <cell r="L389">
            <v>13632595172</v>
          </cell>
        </row>
        <row r="389">
          <cell r="O389" t="str">
            <v>制定</v>
          </cell>
          <cell r="P389" t="str">
            <v>参与</v>
          </cell>
          <cell r="Q389" t="str">
            <v>交通运输、仓储和邮政业</v>
          </cell>
          <cell r="R389">
            <v>5</v>
          </cell>
        </row>
        <row r="390">
          <cell r="C390" t="str">
            <v>zxzj20191116000077</v>
          </cell>
          <cell r="D390" t="str">
            <v>NB/T 33001-2018</v>
          </cell>
          <cell r="E390" t="str">
            <v>电动汽车非车载传导式充电机技术条件</v>
          </cell>
          <cell r="F390">
            <v>43193</v>
          </cell>
          <cell r="G390" t="str">
            <v>深圳奥特迅电力设备股份有限公司</v>
          </cell>
        </row>
        <row r="390">
          <cell r="I390" t="str">
            <v>金蕙</v>
          </cell>
          <cell r="J390">
            <v>26944034</v>
          </cell>
          <cell r="K390">
            <v>18319033160</v>
          </cell>
          <cell r="L390" t="str">
            <v>jinhui@atc-a.com</v>
          </cell>
        </row>
        <row r="390">
          <cell r="O390" t="str">
            <v>修订</v>
          </cell>
          <cell r="P390" t="str">
            <v>参与</v>
          </cell>
          <cell r="Q390" t="str">
            <v>电力、燃气及水的生产和供应业</v>
          </cell>
          <cell r="R390">
            <v>4</v>
          </cell>
        </row>
        <row r="391">
          <cell r="C391" t="str">
            <v>zxzj20191116000156</v>
          </cell>
          <cell r="D391" t="str">
            <v>SJ/T 11646-2016</v>
          </cell>
          <cell r="E391" t="str">
            <v>裸眼立体电视图像质量测试方法</v>
          </cell>
          <cell r="F391">
            <v>42665</v>
          </cell>
          <cell r="G391" t="str">
            <v>深圳创维-RGB电子有限公司</v>
          </cell>
          <cell r="H391" t="str">
            <v>海思半导体有限公司4；</v>
          </cell>
          <cell r="I391" t="str">
            <v>段琼</v>
          </cell>
          <cell r="J391" t="str">
            <v>0755-27354142</v>
          </cell>
          <cell r="K391">
            <v>13421343501</v>
          </cell>
          <cell r="L391" t="str">
            <v>duanqiong@skyworth.com</v>
          </cell>
          <cell r="M391" t="str">
            <v>否</v>
          </cell>
          <cell r="N391" t="str">
            <v>4；6</v>
          </cell>
          <cell r="O391" t="str">
            <v>制定</v>
          </cell>
          <cell r="P391" t="str">
            <v>参与</v>
          </cell>
          <cell r="Q391" t="str">
            <v>制造业</v>
          </cell>
          <cell r="R391">
            <v>6</v>
          </cell>
        </row>
        <row r="392">
          <cell r="C392" t="str">
            <v>zxzj20191113000112</v>
          </cell>
          <cell r="D392" t="str">
            <v>SZTT/SZAT 0001-2017</v>
          </cell>
          <cell r="E392" t="str">
            <v>灵芝孢子油中麦角甾醇的含量测定 高效液相色谱法</v>
          </cell>
          <cell r="F392">
            <v>42941</v>
          </cell>
          <cell r="G392" t="str">
            <v>深圳市分析测试协会</v>
          </cell>
        </row>
        <row r="392">
          <cell r="I392" t="str">
            <v>冯荣虎</v>
          </cell>
          <cell r="J392">
            <v>18824646792</v>
          </cell>
          <cell r="K392">
            <v>18824646792</v>
          </cell>
          <cell r="L392" t="str">
            <v>371651697@qq.com</v>
          </cell>
        </row>
        <row r="392">
          <cell r="O392" t="str">
            <v>制定</v>
          </cell>
          <cell r="P392" t="str">
            <v>主导</v>
          </cell>
          <cell r="Q392" t="str">
            <v>其他</v>
          </cell>
          <cell r="R392">
            <v>1</v>
          </cell>
        </row>
        <row r="393">
          <cell r="C393" t="str">
            <v>zxzj20191113000138</v>
          </cell>
          <cell r="D393" t="str">
            <v>GB/T 17215.831-2017</v>
          </cell>
          <cell r="E393" t="str">
            <v>交流电测量设备 验收检验 第31 部分：静止式有功电能表的特殊要求（0.2S 级、0.5S 级、1 级和2 级）</v>
          </cell>
          <cell r="F393">
            <v>43098</v>
          </cell>
          <cell r="G393" t="str">
            <v>深圳市航天泰瑞捷电子有限公司</v>
          </cell>
        </row>
        <row r="393">
          <cell r="I393" t="str">
            <v>林欢欢</v>
          </cell>
          <cell r="J393">
            <v>25163395</v>
          </cell>
          <cell r="K393">
            <v>15338878190</v>
          </cell>
          <cell r="L393" t="str">
            <v>36595189@qq.com</v>
          </cell>
        </row>
        <row r="393">
          <cell r="O393" t="str">
            <v>修订</v>
          </cell>
          <cell r="P393" t="str">
            <v>主导</v>
          </cell>
          <cell r="Q393" t="str">
            <v>制造业</v>
          </cell>
          <cell r="R393">
            <v>2</v>
          </cell>
        </row>
        <row r="394">
          <cell r="C394" t="str">
            <v>zxzj20191115000200</v>
          </cell>
          <cell r="D394" t="str">
            <v>GB/T 9851.9-2017</v>
          </cell>
          <cell r="E394" t="str">
            <v>印刷技术术语 第9部分：书刊印刷术语</v>
          </cell>
          <cell r="F394">
            <v>43098</v>
          </cell>
          <cell r="G394" t="str">
            <v>深圳市印刷行业协会</v>
          </cell>
          <cell r="H394" t="str">
            <v>深圳市科彩印务有限公司；深圳市绍永福印刷有限公司；深圳市森广源实业发展有限公司</v>
          </cell>
          <cell r="I394" t="str">
            <v>陈秀兰</v>
          </cell>
          <cell r="J394" t="str">
            <v>0755-25595410</v>
          </cell>
          <cell r="K394">
            <v>13500055462</v>
          </cell>
          <cell r="L394" t="str">
            <v>454906059@qq.com</v>
          </cell>
          <cell r="M394" t="str">
            <v>是</v>
          </cell>
          <cell r="N394" t="str">
            <v>4；5；7</v>
          </cell>
          <cell r="O394" t="str">
            <v>制定</v>
          </cell>
          <cell r="P394" t="str">
            <v>主导</v>
          </cell>
          <cell r="Q394" t="str">
            <v>文化、体育和娱乐业</v>
          </cell>
          <cell r="R394">
            <v>1</v>
          </cell>
        </row>
        <row r="395">
          <cell r="C395" t="str">
            <v>zxzj20191115000325</v>
          </cell>
          <cell r="D395" t="str">
            <v>GB/T 36679-2018</v>
          </cell>
          <cell r="E395" t="str">
            <v>品牌价值评价 自主创新企业</v>
          </cell>
          <cell r="F395">
            <v>43360</v>
          </cell>
          <cell r="G395" t="str">
            <v>深圳市品牌建设促进中心</v>
          </cell>
          <cell r="H395" t="str">
            <v>深圳市标准技术研究院</v>
          </cell>
          <cell r="I395" t="str">
            <v>冷媒</v>
          </cell>
          <cell r="J395">
            <v>75583225659</v>
          </cell>
          <cell r="K395">
            <v>18124573157</v>
          </cell>
          <cell r="L395" t="str">
            <v>lengmei@sist.org.cn</v>
          </cell>
          <cell r="M395" t="str">
            <v>是</v>
          </cell>
          <cell r="N395">
            <v>4</v>
          </cell>
          <cell r="O395" t="str">
            <v>制定</v>
          </cell>
          <cell r="P395" t="str">
            <v>主导</v>
          </cell>
          <cell r="Q395" t="str">
            <v>公共管理和社会组织</v>
          </cell>
          <cell r="R395">
            <v>1</v>
          </cell>
        </row>
        <row r="396">
          <cell r="C396" t="str">
            <v>zxzj20191113000200</v>
          </cell>
          <cell r="D396" t="str">
            <v>SZDB/Z 344-2018</v>
          </cell>
          <cell r="E396" t="str">
            <v>电子商务企业信用评价规范</v>
          </cell>
          <cell r="F396">
            <v>43459</v>
          </cell>
          <cell r="G396" t="str">
            <v>深圳市众信电子商务交易保障促进中心</v>
          </cell>
          <cell r="H396" t="str">
            <v>深圳市标准技术研究院（放弃）</v>
          </cell>
          <cell r="I396" t="str">
            <v>潘瑶</v>
          </cell>
          <cell r="J396">
            <v>83211457</v>
          </cell>
          <cell r="K396">
            <v>13148808904</v>
          </cell>
          <cell r="L396" t="str">
            <v>pany@ebs.org.cn</v>
          </cell>
          <cell r="M396" t="str">
            <v>是</v>
          </cell>
        </row>
        <row r="396">
          <cell r="O396" t="str">
            <v>制定</v>
          </cell>
          <cell r="P396" t="str">
            <v>主导</v>
          </cell>
          <cell r="Q396" t="str">
            <v>公共管理和社会组织</v>
          </cell>
          <cell r="R396">
            <v>1</v>
          </cell>
        </row>
        <row r="397">
          <cell r="C397" t="str">
            <v>zxzj20191116000124</v>
          </cell>
          <cell r="D397" t="str">
            <v>GB/T 5124.4-2017</v>
          </cell>
          <cell r="E397" t="str">
            <v>硬质合金化学分析方法 第4部分：钛量的测定 过氧化氢分光光度法</v>
          </cell>
          <cell r="F397">
            <v>43022</v>
          </cell>
          <cell r="G397" t="str">
            <v>深圳市注成科技股份有限公司</v>
          </cell>
        </row>
        <row r="397">
          <cell r="I397" t="str">
            <v>郑竹子</v>
          </cell>
          <cell r="J397">
            <v>26608306</v>
          </cell>
          <cell r="K397">
            <v>13322988614</v>
          </cell>
          <cell r="L397" t="str">
            <v>188627044@qq.com</v>
          </cell>
        </row>
        <row r="397">
          <cell r="O397" t="str">
            <v>修订</v>
          </cell>
          <cell r="P397" t="str">
            <v>主导</v>
          </cell>
          <cell r="Q397" t="str">
            <v>制造业</v>
          </cell>
          <cell r="R397">
            <v>2</v>
          </cell>
        </row>
        <row r="398">
          <cell r="C398" t="str">
            <v>zxzj20191115000208</v>
          </cell>
          <cell r="D398" t="str">
            <v>GB/T 37123-2018</v>
          </cell>
          <cell r="E398" t="str">
            <v>汽车用电驱动空调器</v>
          </cell>
          <cell r="F398">
            <v>43462</v>
          </cell>
          <cell r="G398" t="str">
            <v>深圳市科泰新能源车用空调技术有限公司</v>
          </cell>
        </row>
        <row r="398">
          <cell r="I398" t="str">
            <v>覃事丹</v>
          </cell>
          <cell r="J398" t="str">
            <v>0755-29588896</v>
          </cell>
          <cell r="K398">
            <v>15013532994</v>
          </cell>
          <cell r="L398" t="str">
            <v>qinsd@envicool.com</v>
          </cell>
        </row>
        <row r="398">
          <cell r="O398" t="str">
            <v>制定</v>
          </cell>
          <cell r="P398" t="str">
            <v>参与</v>
          </cell>
          <cell r="Q398" t="str">
            <v>制造业</v>
          </cell>
          <cell r="R398">
            <v>6</v>
          </cell>
        </row>
        <row r="399">
          <cell r="C399" t="str">
            <v>zxzj20191113000036</v>
          </cell>
          <cell r="D399" t="str">
            <v>GB/T 36434-2018</v>
          </cell>
          <cell r="E399" t="str">
            <v>复杂机械手表机心 万年历和打簧机构零部件的名称</v>
          </cell>
          <cell r="F399">
            <v>43258</v>
          </cell>
          <cell r="G399" t="str">
            <v>深圳市泰坦时钟表科技有限公司</v>
          </cell>
          <cell r="H399" t="str">
            <v>深圳市飞亚达科技发展有限公司（7）；天王电子（深圳）有限公司（8）</v>
          </cell>
          <cell r="I399" t="str">
            <v>何光先</v>
          </cell>
          <cell r="J399" t="str">
            <v>0755-86018336</v>
          </cell>
          <cell r="K399">
            <v>15013833075</v>
          </cell>
          <cell r="L399" t="str">
            <v>heguangxian@163.com</v>
          </cell>
          <cell r="M399" t="str">
            <v>是</v>
          </cell>
          <cell r="N399" t="str">
            <v>7；8；</v>
          </cell>
          <cell r="O399" t="str">
            <v>制定</v>
          </cell>
          <cell r="P399" t="str">
            <v>参与</v>
          </cell>
          <cell r="Q399" t="str">
            <v>科学研究、技术服务和地质勘查业</v>
          </cell>
          <cell r="R399">
            <v>5</v>
          </cell>
        </row>
        <row r="400">
          <cell r="C400" t="str">
            <v>zxzj20191115000079</v>
          </cell>
          <cell r="D400" t="str">
            <v>YD/T 702-2018</v>
          </cell>
          <cell r="E400" t="str">
            <v>PIN-FET光接收组件测试方法</v>
          </cell>
          <cell r="F400">
            <v>43455</v>
          </cell>
          <cell r="G400" t="str">
            <v>深圳新飞通光电子技术有限公司</v>
          </cell>
          <cell r="H400" t="str">
            <v>中兴通讯股份有限公司</v>
          </cell>
          <cell r="I400" t="str">
            <v>陈悦</v>
          </cell>
          <cell r="J400" t="str">
            <v>0755-25235827</v>
          </cell>
          <cell r="K400">
            <v>18923886069</v>
          </cell>
          <cell r="L400" t="str">
            <v>yue_chen@neophotonics.com</v>
          </cell>
          <cell r="M400" t="str">
            <v>是</v>
          </cell>
          <cell r="N400">
            <v>2</v>
          </cell>
          <cell r="O400" t="str">
            <v>修订</v>
          </cell>
          <cell r="P400" t="str">
            <v>主导</v>
          </cell>
          <cell r="Q400" t="str">
            <v>制造业</v>
          </cell>
          <cell r="R400">
            <v>3</v>
          </cell>
        </row>
        <row r="401">
          <cell r="C401" t="str">
            <v>zxzj20191108000394</v>
          </cell>
          <cell r="D401" t="str">
            <v>GBT 36128-2018</v>
          </cell>
          <cell r="E401" t="str">
            <v>珠宝贵金属产品质量测量允差的规定</v>
          </cell>
          <cell r="F401">
            <v>43234</v>
          </cell>
          <cell r="G401" t="str">
            <v>周大福珠宝金行（深圳）有限公司</v>
          </cell>
        </row>
        <row r="401">
          <cell r="I401" t="str">
            <v>沈华倩</v>
          </cell>
          <cell r="J401" t="str">
            <v>0755-22358842</v>
          </cell>
          <cell r="K401">
            <v>15919925470</v>
          </cell>
          <cell r="L401" t="str">
            <v>shenhuaqian@ctf.com.cn</v>
          </cell>
        </row>
        <row r="401">
          <cell r="O401" t="str">
            <v>制定</v>
          </cell>
          <cell r="P401" t="str">
            <v>参与</v>
          </cell>
          <cell r="Q401" t="str">
            <v>批发和零售业</v>
          </cell>
          <cell r="R401">
            <v>5</v>
          </cell>
        </row>
        <row r="402">
          <cell r="C402" t="str">
            <v>zxzj20191115000001</v>
          </cell>
          <cell r="D402" t="str">
            <v>NB/T 20437-2017</v>
          </cell>
          <cell r="E402" t="str">
            <v>核电工程混凝土试验、检验规程</v>
          </cell>
          <cell r="F402">
            <v>42826</v>
          </cell>
          <cell r="G402" t="str">
            <v>中广核工程有限公司</v>
          </cell>
        </row>
        <row r="402">
          <cell r="I402" t="str">
            <v>孙莉</v>
          </cell>
          <cell r="J402" t="str">
            <v>0755-84436673</v>
          </cell>
          <cell r="K402">
            <v>15914118629</v>
          </cell>
          <cell r="L402" t="str">
            <v>sun_li@cgnpc.com.cn</v>
          </cell>
        </row>
        <row r="402">
          <cell r="O402" t="str">
            <v>制定</v>
          </cell>
          <cell r="P402" t="str">
            <v>主导</v>
          </cell>
          <cell r="Q402" t="str">
            <v>电力、燃气及水的生产和供应业</v>
          </cell>
          <cell r="R402">
            <v>2</v>
          </cell>
        </row>
        <row r="403">
          <cell r="C403" t="str">
            <v>zxzj20191113000095</v>
          </cell>
          <cell r="D403" t="str">
            <v>GB/T 31723.411-2018</v>
          </cell>
          <cell r="E403" t="str">
            <v>金属通信电缆试验方法  第4-11部分：电磁兼容 跳线、同轴电缆组件、接连接器电缆的耦合衰减或屏蔽衰减  吸收钳法</v>
          </cell>
          <cell r="F403">
            <v>43360</v>
          </cell>
          <cell r="G403" t="str">
            <v>深圳金信诺高新技术股份有限公司</v>
          </cell>
        </row>
        <row r="403">
          <cell r="I403" t="str">
            <v>左洁琼</v>
          </cell>
          <cell r="J403">
            <v>13418096413</v>
          </cell>
          <cell r="K403">
            <v>13418096413</v>
          </cell>
          <cell r="L403" t="str">
            <v>452158440@qq.com</v>
          </cell>
        </row>
        <row r="403">
          <cell r="O403" t="str">
            <v>制定</v>
          </cell>
          <cell r="P403" t="str">
            <v>主导</v>
          </cell>
          <cell r="Q403" t="str">
            <v>制造业</v>
          </cell>
          <cell r="R403">
            <v>2</v>
          </cell>
        </row>
        <row r="404">
          <cell r="C404" t="str">
            <v>zxzj20191116000042</v>
          </cell>
          <cell r="D404" t="str">
            <v>HG/T 5352-2018</v>
          </cell>
          <cell r="E404" t="str">
            <v>水化氯铝酸钙</v>
          </cell>
          <cell r="F404">
            <v>43395</v>
          </cell>
          <cell r="G404" t="str">
            <v>深圳市中润水工业技术发展有限公司</v>
          </cell>
        </row>
        <row r="404">
          <cell r="I404" t="str">
            <v>柳洁</v>
          </cell>
          <cell r="J404" t="str">
            <v>0755-26630106</v>
          </cell>
          <cell r="K404">
            <v>13632961837</v>
          </cell>
          <cell r="L404" t="str">
            <v>362169262@qq.com</v>
          </cell>
        </row>
        <row r="404">
          <cell r="O404" t="str">
            <v>制定</v>
          </cell>
          <cell r="P404" t="str">
            <v>参与</v>
          </cell>
          <cell r="Q404" t="str">
            <v>科学研究、技术服务和地质勘查业</v>
          </cell>
          <cell r="R404">
            <v>6</v>
          </cell>
        </row>
        <row r="405">
          <cell r="C405" t="str">
            <v>zxzj20191112000091</v>
          </cell>
          <cell r="D405" t="str">
            <v>GB/T 33598-2017</v>
          </cell>
          <cell r="E405" t="str">
            <v>车用动力电池回收利用 拆解规范</v>
          </cell>
          <cell r="F405">
            <v>42867</v>
          </cell>
          <cell r="G405" t="str">
            <v>格林美股份有限公司</v>
          </cell>
        </row>
        <row r="405">
          <cell r="I405" t="str">
            <v>艾四霞</v>
          </cell>
          <cell r="J405" t="str">
            <v>0755-33386666</v>
          </cell>
          <cell r="K405">
            <v>18938976890</v>
          </cell>
          <cell r="L405" t="str">
            <v>aisixia@gem.com.cn</v>
          </cell>
        </row>
        <row r="405">
          <cell r="O405" t="str">
            <v>修订</v>
          </cell>
          <cell r="P405" t="str">
            <v>参与</v>
          </cell>
          <cell r="Q405" t="str">
            <v>制造业</v>
          </cell>
          <cell r="R405">
            <v>5</v>
          </cell>
        </row>
        <row r="406">
          <cell r="C406" t="str">
            <v>zxzj20191115000030</v>
          </cell>
          <cell r="D406" t="str">
            <v>GB/T 34626.2-2017</v>
          </cell>
          <cell r="E406" t="str">
            <v>金属及其他无机覆盖层 金属表面的清洗和准备  第2部分：有色金属及其合金</v>
          </cell>
          <cell r="F406">
            <v>43007</v>
          </cell>
          <cell r="G406" t="str">
            <v>深圳市恒绿低碳发展促进中心</v>
          </cell>
        </row>
        <row r="406">
          <cell r="I406" t="str">
            <v>欧阳珊</v>
          </cell>
          <cell r="J406" t="str">
            <v>0755-23601401</v>
          </cell>
          <cell r="K406">
            <v>13145965487</v>
          </cell>
          <cell r="L406" t="str">
            <v>1749876848@qq.com</v>
          </cell>
        </row>
        <row r="406">
          <cell r="O406" t="str">
            <v>制定</v>
          </cell>
          <cell r="P406" t="str">
            <v>参与</v>
          </cell>
          <cell r="Q406" t="str">
            <v>科学研究、技术服务和地质勘查业</v>
          </cell>
          <cell r="R406">
            <v>7</v>
          </cell>
        </row>
        <row r="407">
          <cell r="C407" t="str">
            <v>zxzj20191114000139</v>
          </cell>
          <cell r="D407" t="str">
            <v>GB/T 37148-2018</v>
          </cell>
          <cell r="E407" t="str">
            <v>跨境电子商务电子报关单基础信息描述</v>
          </cell>
          <cell r="F407">
            <v>43462</v>
          </cell>
          <cell r="G407" t="str">
            <v>深圳市金土地网络科技有限公司</v>
          </cell>
        </row>
        <row r="407">
          <cell r="I407" t="str">
            <v>刘显凤</v>
          </cell>
          <cell r="J407" t="str">
            <v>0755-82373553</v>
          </cell>
          <cell r="K407">
            <v>13510224280</v>
          </cell>
          <cell r="L407" t="str">
            <v>2355891370@qq.com</v>
          </cell>
        </row>
        <row r="407">
          <cell r="O407" t="str">
            <v>制定</v>
          </cell>
          <cell r="P407" t="str">
            <v>参与</v>
          </cell>
          <cell r="Q407" t="str">
            <v>其他</v>
          </cell>
          <cell r="R407">
            <v>4</v>
          </cell>
        </row>
        <row r="408">
          <cell r="C408" t="str">
            <v>zxzj20191115000259</v>
          </cell>
          <cell r="D408" t="str">
            <v>GB/T 35248-201</v>
          </cell>
          <cell r="E408" t="str">
            <v>消费品安全 供应商指南</v>
          </cell>
          <cell r="F408">
            <v>43098</v>
          </cell>
          <cell r="G408" t="str">
            <v>深圳市标准技术研究院</v>
          </cell>
        </row>
        <row r="408">
          <cell r="I408" t="str">
            <v>万茸茸</v>
          </cell>
          <cell r="J408" t="str">
            <v>0755-83997950</v>
          </cell>
          <cell r="K408">
            <v>15920772693</v>
          </cell>
          <cell r="L408" t="str">
            <v>wrr@sist.org.cn</v>
          </cell>
        </row>
        <row r="408">
          <cell r="O408" t="str">
            <v>制定</v>
          </cell>
          <cell r="P408" t="str">
            <v>参与</v>
          </cell>
          <cell r="Q408" t="str">
            <v>科学研究、技术服务和地质勘查业</v>
          </cell>
          <cell r="R408">
            <v>5</v>
          </cell>
        </row>
        <row r="409">
          <cell r="C409" t="str">
            <v>zxzj20191114000084</v>
          </cell>
          <cell r="D409" t="str">
            <v>3GPP/TR 23.742</v>
          </cell>
          <cell r="E409" t="str">
            <v>5G服务化架构研究报告</v>
          </cell>
          <cell r="F409">
            <v>43444</v>
          </cell>
          <cell r="G409" t="str">
            <v>深圳市腾讯计算机系统有限公司</v>
          </cell>
        </row>
        <row r="409">
          <cell r="I409" t="str">
            <v>刘震宇</v>
          </cell>
          <cell r="J409" t="str">
            <v>0755-86013388</v>
          </cell>
          <cell r="K409">
            <v>18612866601</v>
          </cell>
          <cell r="L409" t="str">
            <v>zanezyliu@tencent.com</v>
          </cell>
        </row>
        <row r="409">
          <cell r="O409" t="str">
            <v>制定</v>
          </cell>
          <cell r="P409" t="str">
            <v>参与</v>
          </cell>
          <cell r="Q409" t="str">
            <v>信息传输、计算机服务和软件业</v>
          </cell>
          <cell r="R409">
            <v>4</v>
          </cell>
        </row>
        <row r="410">
          <cell r="C410" t="str">
            <v>zxzj20191117000004</v>
          </cell>
          <cell r="D410" t="str">
            <v>GB/T 32659-2016</v>
          </cell>
          <cell r="E410" t="str">
            <v>专用数字对讲设备技术要求和测试方法</v>
          </cell>
          <cell r="F410">
            <v>42485</v>
          </cell>
          <cell r="G410" t="str">
            <v>海能达通信股份有限公司</v>
          </cell>
          <cell r="H410" t="str">
            <v>清华大学深圳研究生院（无联合）</v>
          </cell>
          <cell r="I410" t="str">
            <v>梁丹</v>
          </cell>
          <cell r="J410" t="str">
            <v>0755-26972999</v>
          </cell>
          <cell r="K410">
            <v>15820488532</v>
          </cell>
          <cell r="L410" t="str">
            <v>755975006@qq.com</v>
          </cell>
          <cell r="M410" t="str">
            <v>否</v>
          </cell>
          <cell r="N410">
            <v>6</v>
          </cell>
          <cell r="O410" t="str">
            <v>制定</v>
          </cell>
          <cell r="P410" t="str">
            <v>主导</v>
          </cell>
          <cell r="Q410" t="str">
            <v>制造业</v>
          </cell>
          <cell r="R410">
            <v>2</v>
          </cell>
        </row>
        <row r="411">
          <cell r="C411" t="str">
            <v>zxzj20191114000120</v>
          </cell>
          <cell r="D411" t="str">
            <v>IEEE 1901.1-2018</v>
          </cell>
          <cell r="E411" t="str">
            <v>智能电网应用的中频（小于12 MHz）电力线通信IEEE标准</v>
          </cell>
          <cell r="F411">
            <v>43227</v>
          </cell>
          <cell r="G411" t="str">
            <v>深圳市国电科技通信有限公司</v>
          </cell>
        </row>
        <row r="411">
          <cell r="I411" t="str">
            <v>任浪</v>
          </cell>
          <cell r="J411">
            <v>83046599</v>
          </cell>
          <cell r="K411">
            <v>15999667538</v>
          </cell>
          <cell r="L411" t="str">
            <v>464023098@qq.com</v>
          </cell>
        </row>
        <row r="411">
          <cell r="O411" t="str">
            <v>制定</v>
          </cell>
          <cell r="P411" t="str">
            <v>参与</v>
          </cell>
          <cell r="Q411" t="str">
            <v>信息传输、计算机服务和软件业</v>
          </cell>
          <cell r="R411">
            <v>1</v>
          </cell>
        </row>
        <row r="412">
          <cell r="C412" t="str">
            <v>zxzj20191113000043</v>
          </cell>
          <cell r="D412" t="str">
            <v>GB/T 36368-2018</v>
          </cell>
          <cell r="E412" t="str">
            <v>业务需求规范跨行业发票开具过程</v>
          </cell>
          <cell r="F412">
            <v>43258</v>
          </cell>
          <cell r="G412" t="str">
            <v>深圳市坤鑫国际货运代理有限公司</v>
          </cell>
        </row>
        <row r="412">
          <cell r="I412" t="str">
            <v>余惠珠</v>
          </cell>
          <cell r="J412" t="str">
            <v>0755-25862044</v>
          </cell>
          <cell r="K412">
            <v>18219178130</v>
          </cell>
          <cell r="L412" t="str">
            <v>hyas02@hyun-young.com</v>
          </cell>
        </row>
        <row r="412">
          <cell r="O412" t="str">
            <v>制定</v>
          </cell>
          <cell r="P412" t="str">
            <v>参与</v>
          </cell>
          <cell r="Q412" t="str">
            <v>交通运输、仓储和邮政业</v>
          </cell>
          <cell r="R412">
            <v>4</v>
          </cell>
        </row>
        <row r="413">
          <cell r="C413" t="str">
            <v>zxzj20191115000214</v>
          </cell>
          <cell r="D413" t="str">
            <v>GB/T 37956-2019</v>
          </cell>
          <cell r="E413" t="str">
            <v>信息安全技术 网站安全云防护平台技术要求</v>
          </cell>
          <cell r="F413">
            <v>43707</v>
          </cell>
          <cell r="G413" t="str">
            <v>深信服科技股份有限公司</v>
          </cell>
        </row>
        <row r="413">
          <cell r="I413" t="str">
            <v>李勤</v>
          </cell>
          <cell r="J413" t="str">
            <v>0755-26954922</v>
          </cell>
          <cell r="K413">
            <v>15179027015</v>
          </cell>
          <cell r="L413" t="str">
            <v>liqin@sangfor.com.cn</v>
          </cell>
        </row>
        <row r="413">
          <cell r="O413" t="str">
            <v>制定</v>
          </cell>
          <cell r="P413" t="str">
            <v>参与</v>
          </cell>
          <cell r="Q413" t="str">
            <v>信息传输、计算机服务和软件业</v>
          </cell>
          <cell r="R413">
            <v>8</v>
          </cell>
        </row>
        <row r="414">
          <cell r="C414" t="str">
            <v>zxzj20191113000049</v>
          </cell>
          <cell r="D414" t="str">
            <v>GB/T 18490.3-2017</v>
          </cell>
          <cell r="E414" t="str">
            <v>机械安全 激光加工机 第3部分：激光加工机和手持式加工机及相关辅助设备的噪声降低和噪声测量方法（准确度2级）</v>
          </cell>
          <cell r="F414">
            <v>43098</v>
          </cell>
          <cell r="G414" t="str">
            <v>大族激光科技产业集团股份有限公司</v>
          </cell>
          <cell r="H414" t="str">
            <v>深圳大族彼岸数字控制软件技术有限公司（放弃）、深圳市计量质量检测研究院</v>
          </cell>
          <cell r="I414" t="str">
            <v>陈秋菊</v>
          </cell>
          <cell r="J414" t="str">
            <v>0755-29239102</v>
          </cell>
          <cell r="K414">
            <v>13923401295</v>
          </cell>
          <cell r="L414" t="str">
            <v>chenqj107415@hanslaser.com</v>
          </cell>
          <cell r="M414" t="str">
            <v>是</v>
          </cell>
          <cell r="N414">
            <v>8</v>
          </cell>
          <cell r="O414" t="str">
            <v>修订</v>
          </cell>
          <cell r="P414" t="str">
            <v>主导</v>
          </cell>
          <cell r="Q414" t="str">
            <v>制造业</v>
          </cell>
          <cell r="R414">
            <v>1</v>
          </cell>
        </row>
        <row r="415">
          <cell r="C415" t="str">
            <v>zxzj20191115000006</v>
          </cell>
          <cell r="D415" t="str">
            <v>GB/T 16811-2018</v>
          </cell>
          <cell r="E415" t="str">
            <v>工业锅炉水处理设施运行效果与监测</v>
          </cell>
          <cell r="F415">
            <v>43234</v>
          </cell>
          <cell r="G415" t="str">
            <v>深圳市特种设备安全检验研究院</v>
          </cell>
        </row>
        <row r="415">
          <cell r="I415" t="str">
            <v>可丽娜</v>
          </cell>
          <cell r="J415">
            <v>25926559</v>
          </cell>
          <cell r="K415">
            <v>18898593009</v>
          </cell>
          <cell r="L415" t="str">
            <v>382093183@qq.com</v>
          </cell>
        </row>
        <row r="415">
          <cell r="O415" t="str">
            <v>修订</v>
          </cell>
          <cell r="P415" t="str">
            <v>参与</v>
          </cell>
          <cell r="Q415" t="str">
            <v>科学研究、技术服务和地质勘查业</v>
          </cell>
          <cell r="R415">
            <v>7</v>
          </cell>
        </row>
        <row r="416">
          <cell r="C416" t="str">
            <v>zxzj20191116000049</v>
          </cell>
          <cell r="D416" t="str">
            <v>GB/T 33767.6-2018</v>
          </cell>
          <cell r="E416" t="str">
            <v>信息技术 生物特征样本质量 第6部分：虹膜图像数据</v>
          </cell>
          <cell r="F416">
            <v>43258</v>
          </cell>
          <cell r="G416" t="str">
            <v>深圳爱酷智能科技有限公司</v>
          </cell>
        </row>
        <row r="416">
          <cell r="I416" t="str">
            <v>崔海勇</v>
          </cell>
          <cell r="J416" t="str">
            <v>0755-86003131</v>
          </cell>
          <cell r="K416">
            <v>15588837256</v>
          </cell>
          <cell r="L416" t="str">
            <v>cuihaiyong@eyecool.cn</v>
          </cell>
        </row>
        <row r="416">
          <cell r="O416" t="str">
            <v>制定</v>
          </cell>
          <cell r="P416" t="str">
            <v>参与</v>
          </cell>
          <cell r="Q416" t="str">
            <v>信息传输、计算机服务和软件业</v>
          </cell>
          <cell r="R416">
            <v>6</v>
          </cell>
        </row>
        <row r="417">
          <cell r="C417" t="str">
            <v>zxzj20191114000041</v>
          </cell>
          <cell r="D417" t="str">
            <v>GB/T 36596-2018</v>
          </cell>
          <cell r="E417" t="str">
            <v>国际贸易商业发票标识符编制规则</v>
          </cell>
          <cell r="F417">
            <v>43360</v>
          </cell>
          <cell r="G417" t="str">
            <v>深圳市坤鑫国际货运代理有限公司</v>
          </cell>
        </row>
        <row r="417">
          <cell r="I417" t="str">
            <v>余惠珠</v>
          </cell>
          <cell r="J417" t="str">
            <v>0755-25862044</v>
          </cell>
          <cell r="K417">
            <v>18219178130</v>
          </cell>
          <cell r="L417" t="str">
            <v>hyas02@hyun-young.com</v>
          </cell>
        </row>
        <row r="417">
          <cell r="O417" t="str">
            <v>制定</v>
          </cell>
          <cell r="P417" t="str">
            <v>主导</v>
          </cell>
          <cell r="Q417" t="str">
            <v>交通运输、仓储和邮政业</v>
          </cell>
          <cell r="R417">
            <v>1</v>
          </cell>
        </row>
        <row r="418">
          <cell r="C418" t="str">
            <v>zxzj20191113000148</v>
          </cell>
          <cell r="D418" t="str">
            <v>GB/T 7739.13-2019</v>
          </cell>
          <cell r="E418" t="str">
            <v>金精矿化学分析方法 第13部分： 铅、锌、铋、镉、铬、砷和汞量的测定 电感耦合等离子体原子发射光谱法</v>
          </cell>
          <cell r="F418">
            <v>43620</v>
          </cell>
          <cell r="G418" t="str">
            <v>华津国检（深圳）金银珠宝检验中心有限公司</v>
          </cell>
        </row>
        <row r="418">
          <cell r="I418" t="str">
            <v>张伟桃</v>
          </cell>
          <cell r="J418" t="str">
            <v>0755-25577779</v>
          </cell>
          <cell r="K418">
            <v>13632847150</v>
          </cell>
          <cell r="L418" t="str">
            <v>58498047@qq.com</v>
          </cell>
        </row>
        <row r="418">
          <cell r="O418" t="str">
            <v>制定</v>
          </cell>
          <cell r="P418" t="str">
            <v>参与</v>
          </cell>
          <cell r="Q418" t="str">
            <v>其他</v>
          </cell>
          <cell r="R418">
            <v>8</v>
          </cell>
        </row>
        <row r="419">
          <cell r="C419" t="str">
            <v>zxzj20191113000164</v>
          </cell>
          <cell r="D419" t="str">
            <v>GB/T 37153—2018</v>
          </cell>
          <cell r="E419" t="str">
            <v>电动汽车低速提示音</v>
          </cell>
          <cell r="F419">
            <v>43462</v>
          </cell>
          <cell r="G419" t="str">
            <v>比亚迪汽车工业有限公司</v>
          </cell>
        </row>
        <row r="419">
          <cell r="I419" t="str">
            <v>谭易</v>
          </cell>
          <cell r="J419" t="str">
            <v>0755-89888888</v>
          </cell>
          <cell r="K419">
            <v>18620332278</v>
          </cell>
          <cell r="L419" t="str">
            <v>tan.yi@byd.com</v>
          </cell>
        </row>
        <row r="419">
          <cell r="O419" t="str">
            <v>制定</v>
          </cell>
          <cell r="P419" t="str">
            <v>参与</v>
          </cell>
          <cell r="Q419" t="str">
            <v>制造业</v>
          </cell>
          <cell r="R419">
            <v>4</v>
          </cell>
        </row>
        <row r="420">
          <cell r="C420" t="str">
            <v>zxzj20191116000084</v>
          </cell>
          <cell r="D420" t="str">
            <v>HG/T 5359-2018</v>
          </cell>
          <cell r="E420" t="str">
            <v>水处理剂 聚氯化铝铁</v>
          </cell>
          <cell r="F420">
            <v>43395</v>
          </cell>
          <cell r="G420" t="str">
            <v>深圳市中润水工业技术发展有限公司</v>
          </cell>
        </row>
        <row r="420">
          <cell r="I420" t="str">
            <v>柳洁</v>
          </cell>
          <cell r="J420" t="str">
            <v>0755-26630106</v>
          </cell>
          <cell r="K420">
            <v>13632961837</v>
          </cell>
          <cell r="L420" t="str">
            <v>362169262@qq.com</v>
          </cell>
        </row>
        <row r="420">
          <cell r="O420" t="str">
            <v>制定</v>
          </cell>
          <cell r="P420" t="str">
            <v>主导</v>
          </cell>
          <cell r="Q420" t="str">
            <v>科学研究、技术服务和地质勘查业</v>
          </cell>
          <cell r="R420">
            <v>2</v>
          </cell>
        </row>
        <row r="421">
          <cell r="C421" t="str">
            <v>zxzj20191112000061</v>
          </cell>
          <cell r="D421" t="str">
            <v>GB/T 37689-2019</v>
          </cell>
          <cell r="E421" t="str">
            <v>农业社会化服务 水产养殖病害防治服务规范</v>
          </cell>
          <cell r="F421">
            <v>43620</v>
          </cell>
          <cell r="G421" t="str">
            <v>深圳成武金石农业开发有限公司</v>
          </cell>
        </row>
        <row r="421">
          <cell r="I421" t="str">
            <v>刘春花</v>
          </cell>
          <cell r="J421" t="str">
            <v>0755-833310661</v>
          </cell>
          <cell r="K421">
            <v>13302935221</v>
          </cell>
          <cell r="L421" t="str">
            <v>chunhua.liu@goldrock.com.cn</v>
          </cell>
        </row>
        <row r="421">
          <cell r="O421" t="str">
            <v>制定</v>
          </cell>
          <cell r="P421" t="str">
            <v>参与</v>
          </cell>
          <cell r="Q421" t="str">
            <v>农、林、牧、渔业</v>
          </cell>
          <cell r="R421">
            <v>6</v>
          </cell>
        </row>
        <row r="422">
          <cell r="C422" t="str">
            <v>zxzj20191116000063</v>
          </cell>
          <cell r="D422" t="str">
            <v>JB/T 13148-2017</v>
          </cell>
          <cell r="E422" t="str">
            <v>粘箱机</v>
          </cell>
          <cell r="F422">
            <v>42837</v>
          </cell>
          <cell r="G422" t="str">
            <v>深圳市东京文洪印刷机械有限公司</v>
          </cell>
        </row>
        <row r="422">
          <cell r="I422" t="str">
            <v>沈嘉丽</v>
          </cell>
          <cell r="J422">
            <v>28088512</v>
          </cell>
          <cell r="K422">
            <v>15820475860</v>
          </cell>
          <cell r="L422" t="str">
            <v>jialishen@126.com</v>
          </cell>
        </row>
        <row r="422">
          <cell r="O422" t="str">
            <v>制定</v>
          </cell>
          <cell r="P422" t="str">
            <v>主导</v>
          </cell>
          <cell r="Q422" t="str">
            <v>制造业</v>
          </cell>
          <cell r="R422">
            <v>2</v>
          </cell>
        </row>
        <row r="423">
          <cell r="C423" t="str">
            <v>zxzj20191113000175</v>
          </cell>
          <cell r="D423" t="str">
            <v>SJ/T 11326-2016</v>
          </cell>
          <cell r="E423" t="str">
            <v>数字电视接收及显示设备环境试验方法</v>
          </cell>
          <cell r="F423">
            <v>42384</v>
          </cell>
          <cell r="G423" t="str">
            <v>康佳集团股份有限公司</v>
          </cell>
        </row>
        <row r="423">
          <cell r="I423" t="str">
            <v>谢文琚</v>
          </cell>
          <cell r="J423">
            <v>26608866</v>
          </cell>
          <cell r="K423">
            <v>15099907893</v>
          </cell>
          <cell r="L423" t="str">
            <v>xiewenju1@konka.com</v>
          </cell>
        </row>
        <row r="423">
          <cell r="O423" t="str">
            <v>修订</v>
          </cell>
          <cell r="P423" t="str">
            <v>参与</v>
          </cell>
          <cell r="Q423" t="str">
            <v>制造业</v>
          </cell>
          <cell r="R423">
            <v>5</v>
          </cell>
        </row>
        <row r="424">
          <cell r="C424" t="str">
            <v>zxzj20191111000036</v>
          </cell>
          <cell r="D424" t="str">
            <v>GB/T 21202-2018</v>
          </cell>
          <cell r="E424" t="str">
            <v>数字式多功能黑白静电复印（打印）设备</v>
          </cell>
          <cell r="F424">
            <v>43360</v>
          </cell>
          <cell r="G424" t="str">
            <v>理光图像技术（上海）有限公司深圳分公司</v>
          </cell>
        </row>
        <row r="424">
          <cell r="I424" t="str">
            <v>马丽敏</v>
          </cell>
          <cell r="J424" t="str">
            <v>0755-83205369</v>
          </cell>
          <cell r="K424">
            <v>13603012946</v>
          </cell>
          <cell r="L424" t="str">
            <v>Ma.Limin@cn.ricoh.com</v>
          </cell>
        </row>
        <row r="424">
          <cell r="O424" t="str">
            <v>修订</v>
          </cell>
          <cell r="P424" t="str">
            <v>参与</v>
          </cell>
          <cell r="Q424" t="str">
            <v>科学研究、技术服务和地质勘查业</v>
          </cell>
          <cell r="R424">
            <v>8</v>
          </cell>
        </row>
        <row r="425">
          <cell r="C425" t="str">
            <v>zxzj20191114000141</v>
          </cell>
          <cell r="D425" t="str">
            <v>GB/T 37872-2019</v>
          </cell>
          <cell r="E425" t="str">
            <v>目标基因区域捕获质量评价通则</v>
          </cell>
          <cell r="F425">
            <v>43707</v>
          </cell>
          <cell r="G425" t="str">
            <v>深圳华大智造科技有限公司</v>
          </cell>
          <cell r="H425" t="str">
            <v>深圳华大生命科学研究院(原深圳华大基因研究院)1；深圳华大基因科技有限公司4；深圳华大临床检验中心有限公司5</v>
          </cell>
          <cell r="I425" t="str">
            <v>刘佳</v>
          </cell>
          <cell r="J425">
            <v>13632674723</v>
          </cell>
          <cell r="K425">
            <v>13632674723</v>
          </cell>
          <cell r="L425" t="str">
            <v>liujia1@genomics.cn</v>
          </cell>
          <cell r="M425" t="str">
            <v>是</v>
          </cell>
        </row>
        <row r="425">
          <cell r="O425" t="str">
            <v>制定</v>
          </cell>
          <cell r="P425" t="str">
            <v>主导</v>
          </cell>
          <cell r="Q425" t="str">
            <v>制造业</v>
          </cell>
          <cell r="R425">
            <v>3</v>
          </cell>
        </row>
        <row r="426">
          <cell r="C426" t="str">
            <v>zxzj20191115000195</v>
          </cell>
          <cell r="D426" t="str">
            <v>SZDB/Z 292-2018</v>
          </cell>
          <cell r="E426" t="str">
            <v>深圳标准认证实施规则 木制写字桌</v>
          </cell>
          <cell r="F426">
            <v>43159</v>
          </cell>
          <cell r="G426" t="str">
            <v>深圳市卓越绩效管理促进会</v>
          </cell>
          <cell r="H426" t="str">
            <v>（深圳标准认证联盟秘书处）；深圳市计量质量检测研究院；深圳市卓越标准事务有限公司；均放弃</v>
          </cell>
          <cell r="I426" t="str">
            <v>徐镓勋</v>
          </cell>
          <cell r="J426" t="str">
            <v>0755-83616682</v>
          </cell>
          <cell r="K426">
            <v>17875132541</v>
          </cell>
          <cell r="L426" t="str">
            <v>1064795197@qq.com</v>
          </cell>
          <cell r="M426" t="str">
            <v>是</v>
          </cell>
          <cell r="N426" t="str">
            <v>1；2；3；</v>
          </cell>
          <cell r="O426" t="str">
            <v>制定</v>
          </cell>
          <cell r="P426" t="str">
            <v>主导</v>
          </cell>
          <cell r="Q426" t="str">
            <v>公共管理和社会组织</v>
          </cell>
          <cell r="R426">
            <v>1</v>
          </cell>
        </row>
        <row r="427">
          <cell r="C427" t="str">
            <v>zxzj20191115000267</v>
          </cell>
          <cell r="D427" t="str">
            <v>YY/T 1496-2016</v>
          </cell>
          <cell r="E427" t="str">
            <v>红光治疗设备</v>
          </cell>
          <cell r="F427">
            <v>42580</v>
          </cell>
          <cell r="G427" t="str">
            <v>深圳普门科技股份有限公司</v>
          </cell>
        </row>
        <row r="427">
          <cell r="I427" t="str">
            <v>刘敏</v>
          </cell>
          <cell r="J427" t="str">
            <v>0755-29060131</v>
          </cell>
          <cell r="K427">
            <v>13924620021</v>
          </cell>
          <cell r="L427" t="str">
            <v>minna.liu@lifotronic.com</v>
          </cell>
        </row>
        <row r="427">
          <cell r="O427" t="str">
            <v>制定</v>
          </cell>
          <cell r="P427" t="str">
            <v>主导</v>
          </cell>
          <cell r="Q427" t="str">
            <v>制造业</v>
          </cell>
          <cell r="R427">
            <v>2</v>
          </cell>
        </row>
        <row r="428">
          <cell r="C428" t="str">
            <v>zxzj20191115000074</v>
          </cell>
          <cell r="D428" t="str">
            <v>YD/T 2796.3-2018</v>
          </cell>
          <cell r="E428" t="str">
            <v>并行传输有源光缆光模块 第3部分：4×25Gb/s AOC</v>
          </cell>
          <cell r="F428">
            <v>43455</v>
          </cell>
          <cell r="G428" t="str">
            <v>深圳新飞通光电子技术有限公司</v>
          </cell>
          <cell r="H428" t="str">
            <v>中兴通讯股份有限公司</v>
          </cell>
          <cell r="I428" t="str">
            <v>陈悦</v>
          </cell>
          <cell r="J428" t="str">
            <v>0755-25235827</v>
          </cell>
          <cell r="K428">
            <v>18923886069</v>
          </cell>
          <cell r="L428" t="str">
            <v>yue_chen@neophotonics.com</v>
          </cell>
          <cell r="M428" t="str">
            <v>是</v>
          </cell>
          <cell r="N428">
            <v>2</v>
          </cell>
          <cell r="O428" t="str">
            <v>制定</v>
          </cell>
          <cell r="P428" t="str">
            <v>主导</v>
          </cell>
          <cell r="Q428" t="str">
            <v>制造业</v>
          </cell>
          <cell r="R428">
            <v>3</v>
          </cell>
        </row>
        <row r="429">
          <cell r="C429" t="str">
            <v>zxzj20191117000014</v>
          </cell>
          <cell r="D429" t="str">
            <v>GB/T 37287-2019</v>
          </cell>
          <cell r="E429" t="str">
            <v>基于LTE技术的宽带集群通信(B-TrunC)系统 接口技术要求(第一阶段) 集群核心网到调度台接口</v>
          </cell>
          <cell r="F429">
            <v>43549</v>
          </cell>
          <cell r="G429" t="str">
            <v>海能达通信股份有限公司</v>
          </cell>
        </row>
        <row r="429">
          <cell r="I429" t="str">
            <v>梁丹</v>
          </cell>
          <cell r="J429" t="str">
            <v>0755-26972999</v>
          </cell>
          <cell r="K429">
            <v>15820488532</v>
          </cell>
          <cell r="L429" t="str">
            <v>755975006@qq.com</v>
          </cell>
        </row>
        <row r="429">
          <cell r="O429" t="str">
            <v>制定</v>
          </cell>
          <cell r="P429" t="str">
            <v>参与</v>
          </cell>
          <cell r="Q429" t="str">
            <v>制造业</v>
          </cell>
          <cell r="R429">
            <v>6</v>
          </cell>
        </row>
        <row r="430">
          <cell r="C430" t="str">
            <v>zxzj20191112000011</v>
          </cell>
          <cell r="D430" t="str">
            <v>GB/T 37070-2018</v>
          </cell>
          <cell r="E430" t="str">
            <v>农业生产资料供应服务 农资仓储服务规范</v>
          </cell>
          <cell r="F430">
            <v>43452</v>
          </cell>
          <cell r="G430" t="str">
            <v>深圳市芭田生态工程股份有限公司</v>
          </cell>
        </row>
        <row r="430">
          <cell r="I430" t="str">
            <v>谭占鳌</v>
          </cell>
          <cell r="J430">
            <v>23040406</v>
          </cell>
          <cell r="K430">
            <v>13691946806</v>
          </cell>
          <cell r="L430" t="str">
            <v>za669@126.com</v>
          </cell>
        </row>
        <row r="430">
          <cell r="O430" t="str">
            <v>制定</v>
          </cell>
          <cell r="P430" t="str">
            <v>参与</v>
          </cell>
          <cell r="Q430" t="str">
            <v>农、林、牧、渔业</v>
          </cell>
          <cell r="R430">
            <v>4</v>
          </cell>
        </row>
        <row r="431">
          <cell r="C431" t="str">
            <v>zxzj20191112000057</v>
          </cell>
          <cell r="D431" t="str">
            <v>GB/T 33060-2016</v>
          </cell>
          <cell r="E431" t="str">
            <v>废电池处理中废液的处理处置方法</v>
          </cell>
          <cell r="F431">
            <v>42656</v>
          </cell>
          <cell r="G431" t="str">
            <v>格林美股份有限公司</v>
          </cell>
        </row>
        <row r="431">
          <cell r="I431" t="str">
            <v>艾四霞</v>
          </cell>
          <cell r="J431" t="str">
            <v>0755-33386666</v>
          </cell>
          <cell r="K431">
            <v>18938976890</v>
          </cell>
          <cell r="L431" t="str">
            <v>aisixia@gem.com.cn</v>
          </cell>
        </row>
        <row r="431">
          <cell r="O431" t="str">
            <v>制定</v>
          </cell>
          <cell r="P431" t="str">
            <v>参与</v>
          </cell>
          <cell r="Q431" t="str">
            <v>制造业</v>
          </cell>
          <cell r="R431">
            <v>5</v>
          </cell>
        </row>
        <row r="432">
          <cell r="C432" t="str">
            <v>zxzj20191112000055</v>
          </cell>
          <cell r="D432" t="str">
            <v>GB/T 36239-2018</v>
          </cell>
          <cell r="E432" t="str">
            <v>特种机器人 术语</v>
          </cell>
          <cell r="F432">
            <v>43258</v>
          </cell>
          <cell r="G432" t="str">
            <v>香港中文大学（深圳）</v>
          </cell>
        </row>
        <row r="432">
          <cell r="I432" t="str">
            <v>张涛</v>
          </cell>
          <cell r="J432" t="str">
            <v>0755-84273484</v>
          </cell>
          <cell r="K432">
            <v>13510557528</v>
          </cell>
          <cell r="L432" t="str">
            <v>zhangtao@cuhk.edu.cn</v>
          </cell>
        </row>
        <row r="432">
          <cell r="O432" t="str">
            <v>制定</v>
          </cell>
          <cell r="P432" t="str">
            <v>主导</v>
          </cell>
          <cell r="Q432" t="str">
            <v>教育</v>
          </cell>
          <cell r="R432">
            <v>2</v>
          </cell>
        </row>
        <row r="433">
          <cell r="C433" t="str">
            <v>zxzj20191117000063</v>
          </cell>
          <cell r="D433" t="str">
            <v>JB/T 13235-2017</v>
          </cell>
          <cell r="E433" t="str">
            <v>差压铸造机 技术条件</v>
          </cell>
          <cell r="F433">
            <v>42837</v>
          </cell>
          <cell r="G433" t="str">
            <v>深圳领威科技有限公司</v>
          </cell>
        </row>
        <row r="433">
          <cell r="I433" t="str">
            <v>梁舒洁</v>
          </cell>
          <cell r="J433" t="str">
            <v>0755-29834366</v>
          </cell>
          <cell r="K433">
            <v>13798281704</v>
          </cell>
          <cell r="L433" t="str">
            <v>shujieaa@126.com</v>
          </cell>
        </row>
        <row r="433">
          <cell r="O433" t="str">
            <v>制定</v>
          </cell>
          <cell r="P433" t="str">
            <v>主导</v>
          </cell>
          <cell r="Q433" t="str">
            <v>制造业</v>
          </cell>
          <cell r="R433">
            <v>3</v>
          </cell>
        </row>
        <row r="434">
          <cell r="C434" t="str">
            <v>zxzj20191114000150</v>
          </cell>
          <cell r="D434" t="str">
            <v>GB/T 37870-2019</v>
          </cell>
          <cell r="E434" t="str">
            <v>个体鉴定的高通量测序方法</v>
          </cell>
          <cell r="F434">
            <v>43707</v>
          </cell>
          <cell r="G434" t="str">
            <v>深圳华大智造科技有限公司</v>
          </cell>
          <cell r="H434" t="str">
            <v>深圳华大生命科学研究院1；深圳华大基因科技有限公司4；深圳基因产学研资联盟5</v>
          </cell>
          <cell r="I434" t="str">
            <v>刘佳</v>
          </cell>
          <cell r="J434">
            <v>13632674723</v>
          </cell>
          <cell r="K434">
            <v>13632674723</v>
          </cell>
          <cell r="L434" t="str">
            <v>liujia1@genomics.cn</v>
          </cell>
          <cell r="M434" t="str">
            <v>是</v>
          </cell>
        </row>
        <row r="434">
          <cell r="O434" t="str">
            <v>制定</v>
          </cell>
          <cell r="P434" t="str">
            <v>主导</v>
          </cell>
          <cell r="Q434" t="str">
            <v>制造业</v>
          </cell>
          <cell r="R434">
            <v>3</v>
          </cell>
        </row>
        <row r="435">
          <cell r="C435" t="str">
            <v>zxzj20191114000077</v>
          </cell>
          <cell r="D435" t="str">
            <v>YS/T 1287-2018</v>
          </cell>
          <cell r="E435" t="str">
            <v>高纯镉化学分析方法 镁、铝、钙、铬、铁、镍、铜、锌、银、锡、锑、铅、铋量的测定 电感耦合等离子体质谱法</v>
          </cell>
          <cell r="F435">
            <v>43395</v>
          </cell>
          <cell r="G435" t="str">
            <v>深圳市中金岭南有色金属股份有限公司</v>
          </cell>
        </row>
        <row r="435">
          <cell r="I435" t="str">
            <v>蔡晖</v>
          </cell>
          <cell r="J435" t="str">
            <v>83474800-803</v>
          </cell>
          <cell r="K435">
            <v>13974814398</v>
          </cell>
          <cell r="L435" t="str">
            <v>caihuicaihui@163.com</v>
          </cell>
        </row>
        <row r="435">
          <cell r="O435" t="str">
            <v>制定</v>
          </cell>
          <cell r="P435" t="str">
            <v>参与</v>
          </cell>
          <cell r="Q435" t="str">
            <v>制造业</v>
          </cell>
          <cell r="R435">
            <v>5</v>
          </cell>
        </row>
        <row r="436">
          <cell r="C436" t="str">
            <v>zxzj20191106000002</v>
          </cell>
          <cell r="D436" t="str">
            <v>GB/T 37099-2018</v>
          </cell>
          <cell r="E436" t="str">
            <v>绿色物流指标构成与核算方法</v>
          </cell>
          <cell r="F436">
            <v>43462</v>
          </cell>
          <cell r="G436" t="str">
            <v>深圳市凯东源现代物流股份有限公司</v>
          </cell>
        </row>
        <row r="436">
          <cell r="I436" t="str">
            <v>卢稳</v>
          </cell>
          <cell r="J436">
            <v>75582590069</v>
          </cell>
          <cell r="K436">
            <v>18672353100</v>
          </cell>
          <cell r="L436" t="str">
            <v>luwen@kaidongyuan.com</v>
          </cell>
          <cell r="M436" t="str">
            <v>否</v>
          </cell>
          <cell r="N436" t="str">
            <v>1；2</v>
          </cell>
          <cell r="O436" t="str">
            <v>制定</v>
          </cell>
          <cell r="P436" t="str">
            <v>参与</v>
          </cell>
          <cell r="Q436" t="str">
            <v>交通运输、仓储和邮政业</v>
          </cell>
          <cell r="R436">
            <v>5</v>
          </cell>
        </row>
        <row r="437">
          <cell r="C437" t="str">
            <v>zxzj20191117000027</v>
          </cell>
          <cell r="D437" t="str">
            <v>SJ/T 11663-2016</v>
          </cell>
          <cell r="E437" t="str">
            <v>应急用车载计算机通用规范</v>
          </cell>
          <cell r="F437">
            <v>42665</v>
          </cell>
          <cell r="G437" t="str">
            <v>研祥智能科技股份有限公司</v>
          </cell>
        </row>
        <row r="437">
          <cell r="I437" t="str">
            <v>林诗美</v>
          </cell>
          <cell r="J437" t="str">
            <v>0755-86255890</v>
          </cell>
          <cell r="K437">
            <v>18025395183</v>
          </cell>
          <cell r="L437" t="str">
            <v>guihua@evoc.cn</v>
          </cell>
        </row>
        <row r="437">
          <cell r="O437" t="str">
            <v>制定</v>
          </cell>
          <cell r="P437" t="str">
            <v>主导</v>
          </cell>
          <cell r="Q437" t="str">
            <v>制造业</v>
          </cell>
          <cell r="R437">
            <v>1</v>
          </cell>
        </row>
        <row r="438">
          <cell r="C438" t="str">
            <v>zxzj20191114000158</v>
          </cell>
          <cell r="D438" t="str">
            <v>GB/T 36385-2018</v>
          </cell>
          <cell r="E438" t="str">
            <v>感光材料冲洗行业废液处理处置方法</v>
          </cell>
          <cell r="F438">
            <v>43258</v>
          </cell>
          <cell r="G438" t="str">
            <v>深圳翰脉环保科技有限公司</v>
          </cell>
          <cell r="H438" t="str">
            <v>深圳慧欣环境技术有限公司</v>
          </cell>
          <cell r="I438" t="str">
            <v>杨晨</v>
          </cell>
          <cell r="J438" t="str">
            <v>0755-86165256</v>
          </cell>
          <cell r="K438">
            <v>13925275417</v>
          </cell>
          <cell r="L438" t="str">
            <v>522900892@qq.com</v>
          </cell>
          <cell r="M438" t="str">
            <v>是</v>
          </cell>
          <cell r="N438">
            <v>6</v>
          </cell>
          <cell r="O438" t="str">
            <v>制定</v>
          </cell>
          <cell r="P438" t="str">
            <v>主导</v>
          </cell>
          <cell r="Q438" t="str">
            <v>科学研究、技术服务和地质勘查业</v>
          </cell>
          <cell r="R438">
            <v>2</v>
          </cell>
        </row>
        <row r="439">
          <cell r="C439" t="str">
            <v>zxzj20191113000063</v>
          </cell>
          <cell r="D439" t="str">
            <v>SZDB/Z 237-2017</v>
          </cell>
          <cell r="E439" t="str">
            <v>社会公共场所人员信息采集系统技术规范</v>
          </cell>
          <cell r="F439">
            <v>42826</v>
          </cell>
          <cell r="G439" t="str">
            <v>深圳市中安测标准技术有限公司</v>
          </cell>
          <cell r="H439" t="str">
            <v>深圳市星火电子工程公司（1）；深圳市智慧安防行业协会（2）</v>
          </cell>
          <cell r="I439" t="str">
            <v>董晓波</v>
          </cell>
          <cell r="J439">
            <v>82583675</v>
          </cell>
          <cell r="K439">
            <v>13510830866</v>
          </cell>
          <cell r="L439" t="str">
            <v>542576448@qq.com</v>
          </cell>
          <cell r="M439" t="str">
            <v>是</v>
          </cell>
          <cell r="N439" t="str">
            <v>1；2；3；5；7；8</v>
          </cell>
          <cell r="O439" t="str">
            <v>制定</v>
          </cell>
          <cell r="P439" t="str">
            <v>主导</v>
          </cell>
          <cell r="Q439" t="str">
            <v>科学研究、技术服务和地质勘查业</v>
          </cell>
          <cell r="R439">
            <v>3</v>
          </cell>
        </row>
        <row r="440">
          <cell r="C440" t="str">
            <v>zxzj20191114000140</v>
          </cell>
          <cell r="D440" t="str">
            <v>Request for Comments：7743</v>
          </cell>
          <cell r="E440" t="str">
            <v>MPLS Ping中继应答机制</v>
          </cell>
          <cell r="F440">
            <v>42390</v>
          </cell>
          <cell r="G440" t="str">
            <v>中兴通讯股份有限公司</v>
          </cell>
        </row>
        <row r="440">
          <cell r="I440" t="str">
            <v>王新荣</v>
          </cell>
          <cell r="J440" t="str">
            <v>0755-26775746</v>
          </cell>
          <cell r="K440">
            <v>18938038998</v>
          </cell>
          <cell r="L440" t="str">
            <v>wang.xinrong@zte.com.cn</v>
          </cell>
        </row>
        <row r="440">
          <cell r="O440" t="str">
            <v>制定</v>
          </cell>
          <cell r="P440" t="str">
            <v>主导</v>
          </cell>
          <cell r="Q440" t="str">
            <v>信息传输、计算机服务和软件业</v>
          </cell>
          <cell r="R440">
            <v>1</v>
          </cell>
        </row>
        <row r="441">
          <cell r="C441" t="str">
            <v>zxzj20191114000160</v>
          </cell>
          <cell r="D441" t="str">
            <v>NB/T 20462-2017</v>
          </cell>
          <cell r="E441" t="str">
            <v>压水堆乏燃料干法贮存设施热工分析</v>
          </cell>
          <cell r="F441">
            <v>42826</v>
          </cell>
          <cell r="G441" t="str">
            <v>中广核工程有限公司</v>
          </cell>
        </row>
        <row r="441">
          <cell r="I441" t="str">
            <v>孙莉</v>
          </cell>
          <cell r="J441" t="str">
            <v>0755-84436673</v>
          </cell>
          <cell r="K441">
            <v>15914118629</v>
          </cell>
          <cell r="L441" t="str">
            <v>sun_li@cgnpc.com.cn</v>
          </cell>
        </row>
        <row r="441">
          <cell r="O441" t="str">
            <v>制定</v>
          </cell>
          <cell r="P441" t="str">
            <v>主导</v>
          </cell>
          <cell r="Q441" t="str">
            <v>电力、燃气及水的生产和供应业</v>
          </cell>
          <cell r="R441">
            <v>1</v>
          </cell>
        </row>
        <row r="442">
          <cell r="C442" t="str">
            <v>zxzj20191115000317</v>
          </cell>
          <cell r="D442" t="str">
            <v>GB/T 33148-2016</v>
          </cell>
          <cell r="E442" t="str">
            <v>钎焊术语</v>
          </cell>
          <cell r="F442">
            <v>42656</v>
          </cell>
          <cell r="G442" t="str">
            <v>深圳市汉尔信电子科技有限公司</v>
          </cell>
          <cell r="H442" t="str">
            <v>深圳市亿铖达工业有限公司</v>
          </cell>
          <cell r="I442" t="str">
            <v>汪敏</v>
          </cell>
          <cell r="J442" t="str">
            <v>0755-29796391</v>
          </cell>
          <cell r="K442">
            <v>18902857969</v>
          </cell>
          <cell r="L442" t="str">
            <v>wangmin@hoerson.com</v>
          </cell>
          <cell r="M442" t="str">
            <v>是</v>
          </cell>
          <cell r="N442">
            <v>8</v>
          </cell>
          <cell r="O442" t="str">
            <v>制定</v>
          </cell>
          <cell r="P442" t="str">
            <v>主导</v>
          </cell>
          <cell r="Q442" t="str">
            <v>制造业</v>
          </cell>
          <cell r="R442">
            <v>3</v>
          </cell>
        </row>
        <row r="443">
          <cell r="C443" t="str">
            <v>zxzj20191116000118</v>
          </cell>
          <cell r="D443" t="str">
            <v>QB/T 5316-2018</v>
          </cell>
          <cell r="E443" t="str">
            <v>制鞋机械 帮口敲平机</v>
          </cell>
          <cell r="F443">
            <v>43455</v>
          </cell>
          <cell r="G443" t="str">
            <v>深圳市宝龙辉鞋业有限公司</v>
          </cell>
        </row>
        <row r="443">
          <cell r="I443" t="str">
            <v>凡学菲</v>
          </cell>
          <cell r="J443" t="str">
            <v>0755-89302239</v>
          </cell>
          <cell r="K443">
            <v>13712612732</v>
          </cell>
          <cell r="L443" t="str">
            <v>754430565@qq.com</v>
          </cell>
        </row>
        <row r="443">
          <cell r="O443" t="str">
            <v>制定</v>
          </cell>
          <cell r="P443" t="str">
            <v>主导</v>
          </cell>
          <cell r="Q443" t="str">
            <v>制造业</v>
          </cell>
          <cell r="R443">
            <v>2</v>
          </cell>
        </row>
        <row r="444">
          <cell r="C444" t="str">
            <v>zxzj20191117000052</v>
          </cell>
          <cell r="D444" t="str">
            <v>GB/T 24986.5-2017</v>
          </cell>
          <cell r="E444" t="str">
            <v>家用和类似用途电器可靠性评价方法第5部分：室内加热器的特殊要求</v>
          </cell>
          <cell r="F444">
            <v>43098</v>
          </cell>
          <cell r="G444" t="str">
            <v>深圳市联创科技集团有限公司</v>
          </cell>
        </row>
        <row r="444">
          <cell r="I444" t="str">
            <v>赖丽婷</v>
          </cell>
          <cell r="J444" t="str">
            <v>0755-84150770</v>
          </cell>
          <cell r="K444">
            <v>13723419136</v>
          </cell>
          <cell r="L444" t="str">
            <v>lailt@szlianchuang.net</v>
          </cell>
          <cell r="M444" t="str">
            <v>否</v>
          </cell>
          <cell r="N444" t="str">
            <v>1；2</v>
          </cell>
          <cell r="O444" t="str">
            <v>制定</v>
          </cell>
          <cell r="P444" t="str">
            <v>参与</v>
          </cell>
          <cell r="Q444" t="str">
            <v>制造业</v>
          </cell>
          <cell r="R444">
            <v>4</v>
          </cell>
        </row>
        <row r="445">
          <cell r="C445" t="str">
            <v>zxzj20191114000219</v>
          </cell>
          <cell r="D445" t="str">
            <v>GB/T 33421-2016</v>
          </cell>
          <cell r="E445" t="str">
            <v>液体酸性染料 色光和强度的测定</v>
          </cell>
          <cell r="F445">
            <v>42734</v>
          </cell>
          <cell r="G445" t="str">
            <v>深圳市标色染料科技有限公司</v>
          </cell>
        </row>
        <row r="445">
          <cell r="I445" t="str">
            <v>谈成</v>
          </cell>
          <cell r="J445" t="str">
            <v>0755-25880166</v>
          </cell>
          <cell r="K445">
            <v>13530800356</v>
          </cell>
          <cell r="L445" t="str">
            <v>893868331@qq.com</v>
          </cell>
        </row>
        <row r="445">
          <cell r="O445" t="str">
            <v>制定</v>
          </cell>
          <cell r="P445" t="str">
            <v>主导</v>
          </cell>
          <cell r="Q445" t="str">
            <v>科学研究、技术服务和地质勘查业</v>
          </cell>
          <cell r="R445">
            <v>2</v>
          </cell>
        </row>
        <row r="446">
          <cell r="C446" t="str">
            <v>zxzj20191114000061</v>
          </cell>
          <cell r="D446" t="str">
            <v>GB/T 4103.17-2018</v>
          </cell>
          <cell r="E446" t="str">
            <v>铅及铅合金化学分析方法 第17部分：钠量、镁量的测定 火焰原子吸收光谱法</v>
          </cell>
          <cell r="F446">
            <v>43360</v>
          </cell>
          <cell r="G446" t="str">
            <v>深圳市中金岭南有色金属股份有限公司</v>
          </cell>
        </row>
        <row r="446">
          <cell r="I446" t="str">
            <v>蔡晖</v>
          </cell>
          <cell r="J446" t="str">
            <v>83474800-803</v>
          </cell>
          <cell r="K446">
            <v>13974814398</v>
          </cell>
          <cell r="L446" t="str">
            <v>caihuicaihui@163.com</v>
          </cell>
        </row>
        <row r="446">
          <cell r="O446" t="str">
            <v>制定</v>
          </cell>
          <cell r="P446" t="str">
            <v>参与</v>
          </cell>
          <cell r="Q446" t="str">
            <v>制造业</v>
          </cell>
          <cell r="R446">
            <v>8</v>
          </cell>
        </row>
        <row r="447">
          <cell r="C447" t="str">
            <v>zxzj20191114000089</v>
          </cell>
          <cell r="D447" t="str">
            <v>3GPP/TS 23.682</v>
          </cell>
          <cell r="E447" t="str">
            <v>促进分组数据网络与应用的通信的增强架构</v>
          </cell>
          <cell r="F447">
            <v>43627</v>
          </cell>
          <cell r="G447" t="str">
            <v>深圳市腾讯计算机系统有限公司</v>
          </cell>
        </row>
        <row r="447">
          <cell r="I447" t="str">
            <v>刘震宇</v>
          </cell>
          <cell r="J447" t="str">
            <v>0755-86013388</v>
          </cell>
          <cell r="K447">
            <v>18612866601</v>
          </cell>
          <cell r="L447" t="str">
            <v>zanezyliu@tencent.com</v>
          </cell>
        </row>
        <row r="447">
          <cell r="O447" t="str">
            <v>制定</v>
          </cell>
          <cell r="P447" t="str">
            <v>参与</v>
          </cell>
          <cell r="Q447" t="str">
            <v>信息传输、计算机服务和软件业</v>
          </cell>
          <cell r="R447">
            <v>4</v>
          </cell>
        </row>
        <row r="448">
          <cell r="C448" t="str">
            <v>zxzj20191116000111</v>
          </cell>
          <cell r="D448" t="str">
            <v>GB/T 11108-2017</v>
          </cell>
          <cell r="E448" t="str">
            <v>硬质合金热扩散率的测定方法</v>
          </cell>
          <cell r="F448">
            <v>43022</v>
          </cell>
          <cell r="G448" t="str">
            <v>深圳市注成科技股份有限公司</v>
          </cell>
        </row>
        <row r="448">
          <cell r="I448" t="str">
            <v>郑竹子</v>
          </cell>
          <cell r="J448">
            <v>26608306</v>
          </cell>
          <cell r="K448">
            <v>13322988614</v>
          </cell>
          <cell r="L448" t="str">
            <v>188627044@qq.com</v>
          </cell>
        </row>
        <row r="448">
          <cell r="O448" t="str">
            <v>修订</v>
          </cell>
          <cell r="P448" t="str">
            <v>参与</v>
          </cell>
          <cell r="Q448" t="str">
            <v>制造业</v>
          </cell>
          <cell r="R448">
            <v>4</v>
          </cell>
        </row>
        <row r="449">
          <cell r="C449" t="str">
            <v>zxzj20191112000090</v>
          </cell>
          <cell r="D449" t="str">
            <v>GB/T 33073-2016</v>
          </cell>
          <cell r="E449" t="str">
            <v>含镍废料处理处置技术规范</v>
          </cell>
          <cell r="F449">
            <v>42656</v>
          </cell>
          <cell r="G449" t="str">
            <v>格林美股份有限公司</v>
          </cell>
        </row>
        <row r="449">
          <cell r="I449" t="str">
            <v>艾四霞</v>
          </cell>
          <cell r="J449" t="str">
            <v>0755-33386666</v>
          </cell>
          <cell r="K449">
            <v>18938976890</v>
          </cell>
          <cell r="L449" t="str">
            <v>aisixia@gem.com.cn</v>
          </cell>
        </row>
        <row r="449">
          <cell r="O449" t="str">
            <v>制定</v>
          </cell>
          <cell r="P449" t="str">
            <v>参与</v>
          </cell>
          <cell r="Q449" t="str">
            <v>制造业</v>
          </cell>
          <cell r="R449">
            <v>6</v>
          </cell>
        </row>
        <row r="450">
          <cell r="C450" t="str">
            <v>zxzj20191114000128</v>
          </cell>
          <cell r="D450" t="str">
            <v>3GPP TS 24.161 V13.0.0</v>
          </cell>
          <cell r="E450" t="str">
            <v>基于网络的IP流迁移( 第三阶段)</v>
          </cell>
          <cell r="F450">
            <v>42447</v>
          </cell>
          <cell r="G450" t="str">
            <v>中兴通讯股份有限公司</v>
          </cell>
        </row>
        <row r="450">
          <cell r="I450" t="str">
            <v>王新荣</v>
          </cell>
          <cell r="J450" t="str">
            <v>0755-26775746</v>
          </cell>
          <cell r="K450">
            <v>18938038998</v>
          </cell>
          <cell r="L450" t="str">
            <v>wang.xinrong@zte.com.cn</v>
          </cell>
        </row>
        <row r="450">
          <cell r="O450" t="str">
            <v>制定</v>
          </cell>
          <cell r="P450" t="str">
            <v>主导</v>
          </cell>
          <cell r="Q450" t="str">
            <v>信息传输、计算机服务和软件业</v>
          </cell>
          <cell r="R450">
            <v>1</v>
          </cell>
        </row>
        <row r="451">
          <cell r="C451" t="str">
            <v>zxzj20191116000032</v>
          </cell>
          <cell r="D451" t="str">
            <v>NB/T 34072-2018</v>
          </cell>
          <cell r="E451" t="str">
            <v>平板型太阳能集热器吸热体耐候性技术规范</v>
          </cell>
          <cell r="F451">
            <v>43257</v>
          </cell>
          <cell r="G451" t="str">
            <v>深圳嘉普通太阳能股份有限公司</v>
          </cell>
        </row>
        <row r="451">
          <cell r="I451" t="str">
            <v>李娜</v>
          </cell>
          <cell r="J451" t="str">
            <v>0755-89663198</v>
          </cell>
          <cell r="K451">
            <v>18938979365</v>
          </cell>
          <cell r="L451" t="str">
            <v>jpttyn1997@163.com</v>
          </cell>
        </row>
        <row r="451">
          <cell r="O451" t="str">
            <v>制定</v>
          </cell>
          <cell r="P451" t="str">
            <v>主导</v>
          </cell>
          <cell r="Q451" t="str">
            <v>制造业</v>
          </cell>
          <cell r="R451">
            <v>2</v>
          </cell>
        </row>
        <row r="452">
          <cell r="C452" t="str">
            <v>zxzj20191113000141</v>
          </cell>
          <cell r="D452" t="str">
            <v>GB/T 17215.821-2017</v>
          </cell>
          <cell r="E452" t="str">
            <v>交流电测量设备 验收检验 第21 部分：机电式有功电能表的特殊要求（0.5 级、1 级和2 级）</v>
          </cell>
          <cell r="F452">
            <v>43098</v>
          </cell>
          <cell r="G452" t="str">
            <v>深圳市航天泰瑞捷电子有限公司</v>
          </cell>
        </row>
        <row r="452">
          <cell r="I452" t="str">
            <v>林欢欢</v>
          </cell>
          <cell r="J452">
            <v>25163395</v>
          </cell>
          <cell r="K452">
            <v>15338878190</v>
          </cell>
          <cell r="L452" t="str">
            <v>36595189@qq.com</v>
          </cell>
        </row>
        <row r="452">
          <cell r="O452" t="str">
            <v>修订</v>
          </cell>
          <cell r="P452" t="str">
            <v>主导</v>
          </cell>
          <cell r="Q452" t="str">
            <v>制造业</v>
          </cell>
          <cell r="R452">
            <v>2</v>
          </cell>
        </row>
        <row r="453">
          <cell r="C453" t="str">
            <v>zxzj20191115000252</v>
          </cell>
          <cell r="D453" t="str">
            <v>SZDB/Z 324-2018”</v>
          </cell>
          <cell r="E453" t="str">
            <v>纯电动公共汽车运营安全管理规范</v>
          </cell>
          <cell r="F453">
            <v>43353</v>
          </cell>
          <cell r="G453" t="str">
            <v>深圳巴士集团股份有限公司</v>
          </cell>
          <cell r="H453" t="str">
            <v>深圳市品牌建设促进中心；深圳市标准技术研究院；</v>
          </cell>
          <cell r="I453" t="str">
            <v>江彦旎</v>
          </cell>
          <cell r="J453">
            <v>83646323</v>
          </cell>
          <cell r="K453">
            <v>18123823428</v>
          </cell>
          <cell r="L453" t="str">
            <v>50038546@qq.com</v>
          </cell>
          <cell r="M453" t="str">
            <v>是</v>
          </cell>
          <cell r="N453" t="str">
            <v>2；3；</v>
          </cell>
          <cell r="O453" t="str">
            <v>制定</v>
          </cell>
          <cell r="P453" t="str">
            <v>主导</v>
          </cell>
          <cell r="Q453" t="str">
            <v>交通运输、仓储和邮政业</v>
          </cell>
          <cell r="R453">
            <v>1</v>
          </cell>
        </row>
        <row r="454">
          <cell r="C454" t="str">
            <v>zxzj20191113000103</v>
          </cell>
          <cell r="D454" t="str">
            <v>HG/T 5215-2017</v>
          </cell>
          <cell r="E454" t="str">
            <v>工业硫酸铜</v>
          </cell>
          <cell r="F454">
            <v>43046</v>
          </cell>
          <cell r="G454" t="str">
            <v>深圳市深投环保科技有限公司</v>
          </cell>
        </row>
        <row r="454">
          <cell r="I454" t="str">
            <v>彭娟</v>
          </cell>
          <cell r="J454" t="str">
            <v>0755-83971957</v>
          </cell>
          <cell r="K454">
            <v>13631626747</v>
          </cell>
          <cell r="L454" t="str">
            <v>52152801@qq.com</v>
          </cell>
        </row>
        <row r="454">
          <cell r="O454" t="str">
            <v>制定</v>
          </cell>
          <cell r="P454" t="str">
            <v>主导</v>
          </cell>
          <cell r="Q454" t="str">
            <v>水利、环境和公共设施管理业</v>
          </cell>
          <cell r="R454">
            <v>1</v>
          </cell>
        </row>
        <row r="455">
          <cell r="C455" t="str">
            <v>zxzj20191114000132</v>
          </cell>
          <cell r="D455" t="str">
            <v>QB/T 5234-2018</v>
          </cell>
          <cell r="E455" t="str">
            <v>贵金属饰品 回收处理技术规范</v>
          </cell>
          <cell r="F455">
            <v>43228</v>
          </cell>
          <cell r="G455" t="str">
            <v>深圳市宝福珠宝首饰有限公司</v>
          </cell>
          <cell r="H455" t="str">
            <v>贵金属及珠宝玉石饰品企业标准联盟（2）；深圳市科泰珠宝首饰有限公司（3）；深圳市缘与美实业有限公司（4）；深圳百泰投资控股集团有限公司（5）；深圳市宝怡珠宝首饰有限公司（6）；深圳翠绿珠宝集团有限公司（7）；深圳市甘露珠宝首饰有限公司（8）</v>
          </cell>
          <cell r="I455" t="str">
            <v>罗雪莹</v>
          </cell>
          <cell r="J455">
            <v>25636660</v>
          </cell>
          <cell r="K455">
            <v>15999935688</v>
          </cell>
          <cell r="L455" t="str">
            <v>421233089@qq.com</v>
          </cell>
          <cell r="M455" t="str">
            <v>7个联合，1个保留</v>
          </cell>
          <cell r="N455" t="str">
            <v>2；3；4；5；6；7；8</v>
          </cell>
          <cell r="O455" t="str">
            <v>制定</v>
          </cell>
          <cell r="P455" t="str">
            <v>主导</v>
          </cell>
          <cell r="Q455" t="str">
            <v>批发和零售业</v>
          </cell>
          <cell r="R455">
            <v>1</v>
          </cell>
        </row>
        <row r="456">
          <cell r="C456" t="str">
            <v>zxzj20191114000071</v>
          </cell>
          <cell r="D456" t="str">
            <v>SZDB/Z 263-2017</v>
          </cell>
          <cell r="E456" t="str">
            <v>智能手表基本技术要求</v>
          </cell>
          <cell r="F456">
            <v>42985</v>
          </cell>
          <cell r="G456" t="str">
            <v>飞亚达（集团）股份有限公司</v>
          </cell>
          <cell r="H456" t="str">
            <v>深圳市南山区质量技术协会</v>
          </cell>
          <cell r="I456" t="str">
            <v>郭迪迪</v>
          </cell>
          <cell r="J456" t="str">
            <v>0755-86013205</v>
          </cell>
          <cell r="K456">
            <v>18576643205</v>
          </cell>
          <cell r="L456" t="str">
            <v>guodd@fiyta.com.cn</v>
          </cell>
          <cell r="M456" t="str">
            <v>是</v>
          </cell>
          <cell r="N456">
            <v>2</v>
          </cell>
          <cell r="O456" t="str">
            <v>制定</v>
          </cell>
          <cell r="P456" t="str">
            <v>主导</v>
          </cell>
          <cell r="Q456" t="str">
            <v>制造业</v>
          </cell>
          <cell r="R456">
            <v>2</v>
          </cell>
        </row>
        <row r="457">
          <cell r="C457" t="str">
            <v>zxzj20191114000036</v>
          </cell>
          <cell r="D457" t="str">
            <v>SJ/T 11711-2018</v>
          </cell>
          <cell r="E457" t="str">
            <v>室内用LED显示屏多媒体系统验收规范</v>
          </cell>
          <cell r="F457">
            <v>43220</v>
          </cell>
          <cell r="G457" t="str">
            <v>深圳赛西信息技术有限公司</v>
          </cell>
        </row>
        <row r="457">
          <cell r="I457" t="str">
            <v>王丽</v>
          </cell>
          <cell r="J457" t="str">
            <v>0755-86647566</v>
          </cell>
          <cell r="K457">
            <v>13480964857</v>
          </cell>
          <cell r="L457" t="str">
            <v>wangli@nels.org.cn</v>
          </cell>
        </row>
        <row r="457">
          <cell r="O457" t="str">
            <v>制定</v>
          </cell>
          <cell r="P457" t="str">
            <v>主导</v>
          </cell>
          <cell r="Q457" t="str">
            <v>信息传输、计算机服务和软件业</v>
          </cell>
          <cell r="R457">
            <v>3</v>
          </cell>
        </row>
        <row r="458">
          <cell r="C458" t="str">
            <v>zxzj20191113000020</v>
          </cell>
          <cell r="D458" t="str">
            <v>GB/T 37643-2019</v>
          </cell>
          <cell r="E458" t="str">
            <v>熔融沉积成型用聚乳酸（PLA）线材</v>
          </cell>
          <cell r="F458">
            <v>43620</v>
          </cell>
          <cell r="G458" t="str">
            <v>深圳光华伟业股份有限公司</v>
          </cell>
          <cell r="H458" t="str">
            <v>中科三维成型技术（深圳）有限公（3）；深圳市虹彩新材料科技有限公司（7）；</v>
          </cell>
          <cell r="I458" t="str">
            <v>万艳霞</v>
          </cell>
          <cell r="J458" t="str">
            <v>0755-26031978</v>
          </cell>
          <cell r="K458">
            <v>13407188058</v>
          </cell>
          <cell r="L458" t="str">
            <v>812576471@qq.com</v>
          </cell>
          <cell r="M458" t="str">
            <v>是</v>
          </cell>
          <cell r="N458" t="str">
            <v>3；7；</v>
          </cell>
          <cell r="O458" t="str">
            <v>制定</v>
          </cell>
          <cell r="P458" t="str">
            <v>主导</v>
          </cell>
          <cell r="Q458" t="str">
            <v>制造业</v>
          </cell>
          <cell r="R458">
            <v>1</v>
          </cell>
        </row>
        <row r="459">
          <cell r="C459" t="str">
            <v>zxzj20191115000111</v>
          </cell>
          <cell r="D459" t="str">
            <v>YD/T 1351-2018</v>
          </cell>
          <cell r="E459" t="str">
            <v>粗波分复用光收发合一模块</v>
          </cell>
          <cell r="F459">
            <v>43455</v>
          </cell>
          <cell r="G459" t="str">
            <v>深圳新飞通光电子技术有限公司</v>
          </cell>
        </row>
        <row r="459">
          <cell r="I459" t="str">
            <v>陈悦</v>
          </cell>
          <cell r="J459" t="str">
            <v>0755-25235827</v>
          </cell>
          <cell r="K459">
            <v>18923886069</v>
          </cell>
          <cell r="L459" t="str">
            <v>yue_chen@neophotonics.com</v>
          </cell>
        </row>
        <row r="459">
          <cell r="O459" t="str">
            <v>修订</v>
          </cell>
          <cell r="P459" t="str">
            <v>主导</v>
          </cell>
          <cell r="Q459" t="str">
            <v>制造业</v>
          </cell>
          <cell r="R459">
            <v>2</v>
          </cell>
        </row>
        <row r="460">
          <cell r="C460" t="str">
            <v>zxzj20191106000025</v>
          </cell>
          <cell r="D460" t="str">
            <v>SZDB/Z 285-2017</v>
          </cell>
          <cell r="E460" t="str">
            <v>反恐怖防范目标硬质隔离设施建设规范</v>
          </cell>
          <cell r="F460">
            <v>43099</v>
          </cell>
          <cell r="G460" t="str">
            <v>深圳市智慧安防行业协会</v>
          </cell>
          <cell r="H460" t="str">
            <v>深圳市金鼎安全技术有限公司</v>
          </cell>
          <cell r="I460" t="str">
            <v>林淑娟</v>
          </cell>
          <cell r="J460">
            <v>82583673</v>
          </cell>
          <cell r="K460">
            <v>13650242452</v>
          </cell>
          <cell r="L460" t="str">
            <v>234699681@qq.com</v>
          </cell>
          <cell r="M460" t="str">
            <v>是</v>
          </cell>
          <cell r="N460" t="str">
            <v>2；3；4；5；6</v>
          </cell>
          <cell r="O460" t="str">
            <v>制定</v>
          </cell>
          <cell r="P460" t="str">
            <v>主导</v>
          </cell>
          <cell r="Q460" t="str">
            <v>公共管理和社会组织</v>
          </cell>
          <cell r="R460">
            <v>1</v>
          </cell>
        </row>
        <row r="461">
          <cell r="C461" t="str">
            <v>zxzj20191114000218</v>
          </cell>
          <cell r="D461" t="str">
            <v>QB/T 5175.3-2018</v>
          </cell>
          <cell r="E461" t="str">
            <v>手表外观件佩戴环境试验方法  第3部分：光照试验</v>
          </cell>
          <cell r="F461">
            <v>43285</v>
          </cell>
          <cell r="G461" t="str">
            <v>飞亚达（集团）股份有限公司</v>
          </cell>
          <cell r="H461" t="str">
            <v>深圳市泰坦时钟表科技有限公司（2）；深圳市飞亚达科技发展有限公司（6）；天王电子（深圳）有限公司（7）；依波精品（深圳）有限公司（8）；</v>
          </cell>
          <cell r="I461" t="str">
            <v>郭迪迪</v>
          </cell>
          <cell r="J461" t="str">
            <v>0755-86013205</v>
          </cell>
          <cell r="K461">
            <v>18576643205</v>
          </cell>
          <cell r="L461" t="str">
            <v>guodd@fiyta.com.cn</v>
          </cell>
        </row>
        <row r="461">
          <cell r="N461" t="str">
            <v>2；6；7；8；</v>
          </cell>
          <cell r="O461" t="str">
            <v>制定</v>
          </cell>
          <cell r="P461" t="str">
            <v>主导</v>
          </cell>
          <cell r="Q461" t="str">
            <v>制造业</v>
          </cell>
          <cell r="R461">
            <v>1</v>
          </cell>
        </row>
        <row r="462">
          <cell r="C462" t="str">
            <v>zxzj20191112000064</v>
          </cell>
          <cell r="D462" t="str">
            <v>GB/T 31916.3-2018</v>
          </cell>
          <cell r="E462" t="str">
            <v>信息技术 云数据存储和管理 第3部分：分布式文件存储应用接口</v>
          </cell>
          <cell r="F462">
            <v>43258</v>
          </cell>
          <cell r="G462" t="str">
            <v>深圳赛西信息技术有限公司</v>
          </cell>
          <cell r="H462" t="str">
            <v>华为技术有限公司(4)；中国科学院深圳先进技术研究院(7)</v>
          </cell>
          <cell r="I462" t="str">
            <v>王丽</v>
          </cell>
          <cell r="J462" t="str">
            <v>0755-86647566</v>
          </cell>
          <cell r="K462">
            <v>13480964857</v>
          </cell>
          <cell r="L462" t="str">
            <v>wangli@nels.org.cn</v>
          </cell>
        </row>
        <row r="462">
          <cell r="N462" t="str">
            <v>4；7；8；</v>
          </cell>
          <cell r="O462" t="str">
            <v>制定</v>
          </cell>
          <cell r="P462" t="str">
            <v>参与</v>
          </cell>
          <cell r="Q462" t="str">
            <v>信息传输、计算机服务和软件业</v>
          </cell>
          <cell r="R462">
            <v>8</v>
          </cell>
        </row>
        <row r="463">
          <cell r="C463" t="str">
            <v>zxzj20191113000134</v>
          </cell>
          <cell r="D463" t="str">
            <v>GB/T 34014-2017</v>
          </cell>
          <cell r="E463" t="str">
            <v>汽车动力蓄电池编码规则</v>
          </cell>
          <cell r="F463">
            <v>42928</v>
          </cell>
          <cell r="G463" t="str">
            <v>比亚迪汽车工业有限公司</v>
          </cell>
        </row>
        <row r="463">
          <cell r="I463" t="str">
            <v>谭易</v>
          </cell>
          <cell r="J463" t="str">
            <v>0755-89888888</v>
          </cell>
          <cell r="K463">
            <v>18620332278</v>
          </cell>
          <cell r="L463" t="str">
            <v>tan.yi@byd.com</v>
          </cell>
        </row>
        <row r="463">
          <cell r="O463" t="str">
            <v>制定</v>
          </cell>
          <cell r="P463" t="str">
            <v>主导</v>
          </cell>
          <cell r="Q463" t="str">
            <v>制造业</v>
          </cell>
          <cell r="R463">
            <v>3</v>
          </cell>
        </row>
        <row r="464">
          <cell r="C464" t="str">
            <v>zxzj20191113000121</v>
          </cell>
          <cell r="D464" t="str">
            <v>YS/T 1286-2018</v>
          </cell>
          <cell r="E464" t="str">
            <v>粗锌</v>
          </cell>
          <cell r="F464">
            <v>43395</v>
          </cell>
          <cell r="G464" t="str">
            <v>深圳市中金岭南有色金属股份有限公司</v>
          </cell>
        </row>
        <row r="464">
          <cell r="I464" t="str">
            <v>蔡晖</v>
          </cell>
          <cell r="J464" t="str">
            <v>83474800-803</v>
          </cell>
          <cell r="K464">
            <v>13974814398</v>
          </cell>
          <cell r="L464" t="str">
            <v>caihuicaihui@163.com</v>
          </cell>
        </row>
        <row r="464">
          <cell r="O464" t="str">
            <v>制定</v>
          </cell>
          <cell r="P464" t="str">
            <v>主导</v>
          </cell>
          <cell r="Q464" t="str">
            <v>制造业</v>
          </cell>
          <cell r="R464">
            <v>1</v>
          </cell>
        </row>
        <row r="465">
          <cell r="C465" t="str">
            <v>zxzj20191115000058</v>
          </cell>
          <cell r="D465" t="str">
            <v>GB/T 29265.302-2017</v>
          </cell>
          <cell r="E465" t="str">
            <v>信息技术 信息设备资源共享协同服务 第302部分：服务类型</v>
          </cell>
          <cell r="F465">
            <v>42867</v>
          </cell>
          <cell r="G465" t="str">
            <v>深圳市闪联信息技术有限公司</v>
          </cell>
          <cell r="H465" t="str">
            <v>康佳集团股份有限公司</v>
          </cell>
          <cell r="I465" t="str">
            <v>李烨</v>
          </cell>
          <cell r="J465">
            <v>75589133803</v>
          </cell>
          <cell r="K465">
            <v>13510111897</v>
          </cell>
          <cell r="L465" t="str">
            <v>liye@igrslab.com</v>
          </cell>
        </row>
        <row r="465">
          <cell r="N465">
            <v>8</v>
          </cell>
          <cell r="O465" t="str">
            <v>制定</v>
          </cell>
          <cell r="P465" t="str">
            <v>主导</v>
          </cell>
          <cell r="Q465" t="str">
            <v>信息传输、计算机服务和软件业</v>
          </cell>
          <cell r="R465">
            <v>2</v>
          </cell>
        </row>
        <row r="466">
          <cell r="C466" t="str">
            <v>zxzj20191115000093</v>
          </cell>
          <cell r="D466" t="str">
            <v>SZDB/Z 262-2017</v>
          </cell>
          <cell r="E466" t="str">
            <v>直接接触人体皮肤的手表外观件有害物质限量及测定</v>
          </cell>
          <cell r="F466">
            <v>42985</v>
          </cell>
          <cell r="G466" t="str">
            <v>飞亚达（集团）股份有限公司</v>
          </cell>
          <cell r="H466" t="str">
            <v>深圳市泰坦时钟表科技有限公司；深圳市飞亚达精密科技有限公司；</v>
          </cell>
          <cell r="I466" t="str">
            <v>郭迪迪</v>
          </cell>
          <cell r="J466" t="str">
            <v>0755-86013205</v>
          </cell>
          <cell r="K466">
            <v>18576643205</v>
          </cell>
          <cell r="L466" t="str">
            <v>guodd@fiyta.com.cn</v>
          </cell>
        </row>
        <row r="466">
          <cell r="N466" t="str">
            <v>2；3；</v>
          </cell>
          <cell r="O466" t="str">
            <v>制定</v>
          </cell>
          <cell r="P466" t="str">
            <v>主导</v>
          </cell>
          <cell r="Q466" t="str">
            <v>制造业</v>
          </cell>
          <cell r="R466">
            <v>1</v>
          </cell>
        </row>
        <row r="467">
          <cell r="C467" t="str">
            <v>zxzj20191115000180</v>
          </cell>
          <cell r="D467" t="str">
            <v>NB/T 25071-2017</v>
          </cell>
          <cell r="E467" t="str">
            <v>核电厂常规岛及BOP机械设备工程建设阶段腐蚀管理导则</v>
          </cell>
          <cell r="F467">
            <v>42776</v>
          </cell>
          <cell r="G467" t="str">
            <v>中广核工程有限公司</v>
          </cell>
        </row>
        <row r="467">
          <cell r="I467" t="str">
            <v>孙莉</v>
          </cell>
          <cell r="J467" t="str">
            <v>0755-84436673</v>
          </cell>
          <cell r="K467">
            <v>15914118629</v>
          </cell>
          <cell r="L467" t="str">
            <v>sun_li@cgnpc.com.cn</v>
          </cell>
        </row>
        <row r="467">
          <cell r="O467" t="str">
            <v>制定</v>
          </cell>
          <cell r="P467" t="str">
            <v>主导</v>
          </cell>
          <cell r="Q467" t="str">
            <v>电力、燃气及水的生产和供应业</v>
          </cell>
          <cell r="R467">
            <v>1</v>
          </cell>
        </row>
        <row r="468">
          <cell r="C468" t="str">
            <v>zxzj20191114000138</v>
          </cell>
          <cell r="D468" t="str">
            <v>GB/T 37109-2018</v>
          </cell>
          <cell r="E468" t="str">
            <v>农产品基本信息描述  食用菌类</v>
          </cell>
          <cell r="F468">
            <v>43462</v>
          </cell>
          <cell r="G468" t="str">
            <v>深圳市金土地网络科技有限公司</v>
          </cell>
        </row>
        <row r="468">
          <cell r="I468" t="str">
            <v>刘显凤</v>
          </cell>
          <cell r="J468" t="str">
            <v>0755-82373553</v>
          </cell>
          <cell r="K468">
            <v>13510224280</v>
          </cell>
          <cell r="L468" t="str">
            <v>2355891370@qq.com</v>
          </cell>
        </row>
        <row r="468">
          <cell r="O468" t="str">
            <v>制定</v>
          </cell>
          <cell r="P468" t="str">
            <v>主导</v>
          </cell>
          <cell r="Q468" t="str">
            <v>其他</v>
          </cell>
          <cell r="R468">
            <v>2</v>
          </cell>
        </row>
        <row r="469">
          <cell r="C469" t="str">
            <v>zxzj20191113000016</v>
          </cell>
          <cell r="D469" t="str">
            <v>GB/T 25000.2-2018</v>
          </cell>
          <cell r="E469" t="str">
            <v>系统与软件工程 系统与软件质量要求和评价（SQuaRE）第2部分:计划与管理</v>
          </cell>
          <cell r="F469">
            <v>43462</v>
          </cell>
          <cell r="G469" t="str">
            <v>深圳市优特普科技有限公司</v>
          </cell>
        </row>
        <row r="469">
          <cell r="I469" t="str">
            <v>曾贞群</v>
          </cell>
          <cell r="J469">
            <v>83898016</v>
          </cell>
          <cell r="K469">
            <v>15813747280</v>
          </cell>
          <cell r="L469" t="str">
            <v>zengzhenqun@utepo.com</v>
          </cell>
        </row>
        <row r="469">
          <cell r="O469" t="str">
            <v>修订</v>
          </cell>
          <cell r="P469" t="str">
            <v>主导</v>
          </cell>
          <cell r="Q469" t="str">
            <v>信息传输、计算机服务和软件业</v>
          </cell>
          <cell r="R469">
            <v>3</v>
          </cell>
        </row>
        <row r="470">
          <cell r="C470" t="str">
            <v>zxzj20191114000142</v>
          </cell>
          <cell r="D470" t="str">
            <v>SN/T 4811-2017</v>
          </cell>
          <cell r="E470" t="str">
            <v>进出口食用动物艾玛菌素残留量的测定 液相色谱-质谱/质谱法</v>
          </cell>
          <cell r="F470">
            <v>42937</v>
          </cell>
          <cell r="G470" t="str">
            <v>深圳市检验检疫科学研究院</v>
          </cell>
        </row>
        <row r="470">
          <cell r="I470" t="str">
            <v>孙洁</v>
          </cell>
          <cell r="J470" t="str">
            <v>0755-82743980</v>
          </cell>
          <cell r="K470">
            <v>13688812936</v>
          </cell>
          <cell r="L470" t="str">
            <v>48579659@qq.com</v>
          </cell>
        </row>
        <row r="470">
          <cell r="O470" t="str">
            <v>制定</v>
          </cell>
          <cell r="P470" t="str">
            <v>主导</v>
          </cell>
          <cell r="Q470" t="str">
            <v>科学研究、技术服务和地质勘查业</v>
          </cell>
          <cell r="R470">
            <v>2</v>
          </cell>
        </row>
        <row r="471">
          <cell r="C471" t="str">
            <v>zxzj20191113000116</v>
          </cell>
          <cell r="D471" t="str">
            <v>YS/T 1171.9-2017</v>
          </cell>
          <cell r="E471" t="str">
            <v>再生锌原料化学分析方法 第9部分：镉量的测定 原子吸收光谱法</v>
          </cell>
          <cell r="F471">
            <v>43046</v>
          </cell>
          <cell r="G471" t="str">
            <v>深圳市中金岭南有色金属股份有限公司</v>
          </cell>
        </row>
        <row r="471">
          <cell r="I471" t="str">
            <v>蔡晖</v>
          </cell>
          <cell r="J471" t="str">
            <v>83474800-803</v>
          </cell>
          <cell r="K471">
            <v>13974814398</v>
          </cell>
          <cell r="L471" t="str">
            <v>caihuicaihui@163.com</v>
          </cell>
        </row>
        <row r="471">
          <cell r="O471" t="str">
            <v>制定</v>
          </cell>
          <cell r="P471" t="str">
            <v>参与</v>
          </cell>
          <cell r="Q471" t="str">
            <v>制造业</v>
          </cell>
          <cell r="R471">
            <v>4</v>
          </cell>
        </row>
        <row r="472">
          <cell r="C472" t="str">
            <v>zxzj20191114000024</v>
          </cell>
          <cell r="D472" t="str">
            <v>JB/T 13223—2017</v>
          </cell>
          <cell r="E472" t="str">
            <v>固体材料原位拉伸—弯曲复合力学性能测试系统</v>
          </cell>
          <cell r="F472">
            <v>42837</v>
          </cell>
          <cell r="G472" t="str">
            <v>华测检测认证集团股份有限公司</v>
          </cell>
        </row>
        <row r="472">
          <cell r="I472" t="str">
            <v>杜昱林</v>
          </cell>
          <cell r="J472" t="str">
            <v>0755-33682320</v>
          </cell>
          <cell r="K472">
            <v>18565667178</v>
          </cell>
          <cell r="L472" t="str">
            <v>dylan.du@cti-cert.com</v>
          </cell>
        </row>
        <row r="472">
          <cell r="O472" t="str">
            <v>制定</v>
          </cell>
          <cell r="P472" t="str">
            <v>主导</v>
          </cell>
          <cell r="Q472" t="str">
            <v>科学研究、技术服务和地质勘查业</v>
          </cell>
          <cell r="R472">
            <v>3</v>
          </cell>
        </row>
        <row r="473">
          <cell r="C473" t="str">
            <v>zxzj20191115000008</v>
          </cell>
          <cell r="D473" t="str">
            <v>RB/T 313-2017</v>
          </cell>
          <cell r="E473" t="str">
            <v>汽车租赁服务认证要求</v>
          </cell>
          <cell r="F473">
            <v>43066</v>
          </cell>
          <cell r="G473" t="str">
            <v>深圳市标准技术研究院</v>
          </cell>
        </row>
        <row r="473">
          <cell r="I473" t="str">
            <v>万茸茸</v>
          </cell>
          <cell r="J473" t="str">
            <v>0755-83997950</v>
          </cell>
          <cell r="K473">
            <v>15820772693</v>
          </cell>
          <cell r="L473" t="str">
            <v>wrr@sist.org.cn</v>
          </cell>
        </row>
        <row r="473">
          <cell r="O473" t="str">
            <v>制定</v>
          </cell>
          <cell r="P473" t="str">
            <v>参与</v>
          </cell>
          <cell r="Q473" t="str">
            <v>科学研究、技术服务和地质勘查业</v>
          </cell>
          <cell r="R473">
            <v>4</v>
          </cell>
        </row>
        <row r="474">
          <cell r="C474" t="str">
            <v>zxzj20191115000114</v>
          </cell>
          <cell r="D474" t="str">
            <v>GB/T 36622.2-2018</v>
          </cell>
          <cell r="E474" t="str">
            <v>智慧城市 公共信息与服务支撑平台 第2部分：目录管理与服务要求</v>
          </cell>
          <cell r="F474">
            <v>43383</v>
          </cell>
          <cell r="G474" t="str">
            <v>深圳赛西信息技术有限公司</v>
          </cell>
          <cell r="H474" t="str">
            <v>中兴通讯股份有限公司3；华为技术有限公司7；</v>
          </cell>
          <cell r="I474" t="str">
            <v>王丽</v>
          </cell>
          <cell r="J474" t="str">
            <v>0755-86647566</v>
          </cell>
          <cell r="K474">
            <v>13480964857</v>
          </cell>
          <cell r="L474" t="str">
            <v>wangli@nels.org.cn</v>
          </cell>
        </row>
        <row r="474">
          <cell r="N474" t="str">
            <v>3；5；7；</v>
          </cell>
          <cell r="O474" t="str">
            <v>制定</v>
          </cell>
          <cell r="P474" t="str">
            <v>参与</v>
          </cell>
          <cell r="Q474" t="str">
            <v>信息传输、计算机服务和软件业</v>
          </cell>
          <cell r="R474">
            <v>5</v>
          </cell>
        </row>
        <row r="475">
          <cell r="C475" t="str">
            <v>zxzj20191106000004</v>
          </cell>
          <cell r="D475" t="str">
            <v>WB/T 1077-2018</v>
          </cell>
          <cell r="E475" t="str">
            <v>搁板式货架</v>
          </cell>
          <cell r="F475">
            <v>43297</v>
          </cell>
          <cell r="G475" t="str">
            <v>深圳市凯东源现代物流股份有限公司</v>
          </cell>
        </row>
        <row r="475">
          <cell r="I475" t="str">
            <v>卢稳</v>
          </cell>
          <cell r="J475">
            <v>75582590069</v>
          </cell>
          <cell r="K475">
            <v>18672353100</v>
          </cell>
          <cell r="L475" t="str">
            <v>luwen@kaidongyuan.com</v>
          </cell>
        </row>
        <row r="475">
          <cell r="O475" t="str">
            <v>制定</v>
          </cell>
          <cell r="P475" t="str">
            <v>参与</v>
          </cell>
          <cell r="Q475" t="str">
            <v>交通运输、仓储和邮政业</v>
          </cell>
          <cell r="R475">
            <v>5</v>
          </cell>
        </row>
        <row r="476">
          <cell r="C476" t="str">
            <v>zxzj20191114000113</v>
          </cell>
          <cell r="D476" t="str">
            <v>GB/T 35207-2017</v>
          </cell>
          <cell r="E476" t="str">
            <v>电励磁直驱风力发电机组</v>
          </cell>
          <cell r="F476">
            <v>43098</v>
          </cell>
          <cell r="G476" t="str">
            <v>深圳市禾望电气股份有限公司</v>
          </cell>
        </row>
        <row r="476">
          <cell r="I476" t="str">
            <v>朱彩玲</v>
          </cell>
          <cell r="J476">
            <v>75586026786140</v>
          </cell>
          <cell r="K476">
            <v>15629025890</v>
          </cell>
          <cell r="L476" t="str">
            <v>zhucailing@hopewind.com</v>
          </cell>
        </row>
        <row r="476">
          <cell r="O476" t="str">
            <v>制定</v>
          </cell>
          <cell r="P476" t="str">
            <v>参与</v>
          </cell>
          <cell r="Q476" t="str">
            <v>制造业</v>
          </cell>
          <cell r="R476">
            <v>4</v>
          </cell>
        </row>
        <row r="477">
          <cell r="C477" t="str">
            <v>zxzj20191114000005</v>
          </cell>
          <cell r="D477" t="str">
            <v>GB/T 32710.7-2016</v>
          </cell>
          <cell r="E477" t="str">
            <v>环境试验仪器及设备安全规范 第7部分：气候环境试验箱</v>
          </cell>
          <cell r="F477">
            <v>42535</v>
          </cell>
          <cell r="G477" t="str">
            <v>华测检测认证集团股份有限公司</v>
          </cell>
        </row>
        <row r="477">
          <cell r="I477" t="str">
            <v>杜昱林</v>
          </cell>
          <cell r="J477" t="str">
            <v>0755-33682320</v>
          </cell>
          <cell r="K477">
            <v>18565667178</v>
          </cell>
          <cell r="L477" t="str">
            <v>dylan.du@cti-cert.com</v>
          </cell>
        </row>
        <row r="477">
          <cell r="O477" t="str">
            <v>制定</v>
          </cell>
          <cell r="P477" t="str">
            <v>参与</v>
          </cell>
          <cell r="Q477" t="str">
            <v>科学研究、技术服务和地质勘查业</v>
          </cell>
          <cell r="R477">
            <v>5</v>
          </cell>
        </row>
        <row r="478">
          <cell r="C478" t="str">
            <v>zxzj20191116000140</v>
          </cell>
          <cell r="D478" t="str">
            <v>GB/T 538-2018</v>
          </cell>
          <cell r="E478" t="str">
            <v>工业硼酸</v>
          </cell>
          <cell r="F478">
            <v>43258</v>
          </cell>
          <cell r="G478" t="str">
            <v>深圳准诺检测有限公司</v>
          </cell>
        </row>
        <row r="478">
          <cell r="I478" t="str">
            <v>杨娴</v>
          </cell>
          <cell r="J478" t="str">
            <v>0755-84297315</v>
          </cell>
          <cell r="K478">
            <v>13923746433</v>
          </cell>
          <cell r="L478" t="str">
            <v>13923746433@163.com</v>
          </cell>
        </row>
        <row r="478">
          <cell r="O478" t="str">
            <v>修订</v>
          </cell>
          <cell r="P478" t="str">
            <v>主导</v>
          </cell>
          <cell r="Q478" t="str">
            <v>科学研究、技术服务和地质勘查业</v>
          </cell>
          <cell r="R478">
            <v>2</v>
          </cell>
        </row>
        <row r="479">
          <cell r="C479" t="str">
            <v>zxzj20191113000149</v>
          </cell>
          <cell r="D479" t="str">
            <v>GB/T 34394-2017</v>
          </cell>
          <cell r="E479" t="str">
            <v>平托盘最大工作载荷</v>
          </cell>
          <cell r="F479">
            <v>43022</v>
          </cell>
          <cell r="G479" t="str">
            <v>深圳市深中原科技有限公司</v>
          </cell>
        </row>
        <row r="479">
          <cell r="I479" t="str">
            <v>杨橙双</v>
          </cell>
          <cell r="J479" t="str">
            <v>0755-27911511</v>
          </cell>
          <cell r="K479">
            <v>13509631813</v>
          </cell>
          <cell r="L479" t="str">
            <v>ycs.88888@163.com</v>
          </cell>
        </row>
        <row r="479">
          <cell r="O479" t="str">
            <v>制定</v>
          </cell>
          <cell r="P479" t="str">
            <v>主导</v>
          </cell>
          <cell r="Q479" t="str">
            <v>科学研究、技术服务和地质勘查业</v>
          </cell>
          <cell r="R479">
            <v>2</v>
          </cell>
        </row>
        <row r="480">
          <cell r="C480" t="str">
            <v>zxzj20191113000057</v>
          </cell>
          <cell r="D480" t="str">
            <v>JB/T 13382.1-2018</v>
          </cell>
          <cell r="E480" t="str">
            <v>激光切割机床 第1部分：精度检验</v>
          </cell>
          <cell r="F480">
            <v>43220</v>
          </cell>
          <cell r="G480" t="str">
            <v>大族激光科技产业集团股份有限公司</v>
          </cell>
          <cell r="H480" t="str">
            <v>大族激光智能装备集团有限公司（放弃）</v>
          </cell>
          <cell r="I480" t="str">
            <v>陈秋菊</v>
          </cell>
          <cell r="J480" t="str">
            <v>0755-29239102</v>
          </cell>
          <cell r="K480">
            <v>13923401295</v>
          </cell>
          <cell r="L480" t="str">
            <v>chenqj107415@hanslaser.com</v>
          </cell>
        </row>
        <row r="480">
          <cell r="N480">
            <v>2</v>
          </cell>
          <cell r="O480" t="str">
            <v>制定</v>
          </cell>
          <cell r="P480" t="str">
            <v>主导</v>
          </cell>
          <cell r="Q480" t="str">
            <v>制造业</v>
          </cell>
          <cell r="R480">
            <v>1</v>
          </cell>
        </row>
        <row r="481">
          <cell r="C481" t="str">
            <v>zxzj20191114000094</v>
          </cell>
          <cell r="D481" t="str">
            <v>SZDB/Z 173-2016</v>
          </cell>
          <cell r="E481" t="str">
            <v>物业绿化养护管理规范</v>
          </cell>
          <cell r="F481">
            <v>42397</v>
          </cell>
          <cell r="G481" t="str">
            <v>中航物业管理有限公司</v>
          </cell>
          <cell r="H481" t="str">
            <v>深圳市上城物业管理有限公司；深圳市特科物业管理有限公司；</v>
          </cell>
          <cell r="I481" t="str">
            <v>谭宇</v>
          </cell>
          <cell r="J481" t="str">
            <v>0755-61358126</v>
          </cell>
          <cell r="K481">
            <v>13430867896</v>
          </cell>
          <cell r="L481" t="str">
            <v>179476633@qq.com</v>
          </cell>
        </row>
        <row r="481">
          <cell r="N481" t="str">
            <v>2；3；</v>
          </cell>
          <cell r="O481" t="str">
            <v>制定</v>
          </cell>
          <cell r="P481" t="str">
            <v>主导</v>
          </cell>
          <cell r="Q481" t="str">
            <v>居民服务和其他服务业</v>
          </cell>
          <cell r="R481">
            <v>1</v>
          </cell>
        </row>
        <row r="482">
          <cell r="C482" t="str">
            <v>zxzj20191111000037</v>
          </cell>
          <cell r="D482" t="str">
            <v>GB/T 33191—2016</v>
          </cell>
          <cell r="E482" t="str">
            <v>机动车安全技术检测仪器设备计算机控制与通信技术条件</v>
          </cell>
          <cell r="F482">
            <v>42717</v>
          </cell>
          <cell r="G482" t="str">
            <v>深圳市安车检测股份有限公司</v>
          </cell>
        </row>
        <row r="482">
          <cell r="I482" t="str">
            <v>梅朵依</v>
          </cell>
          <cell r="J482" t="str">
            <v>0755-86182188</v>
          </cell>
          <cell r="K482">
            <v>18680347712</v>
          </cell>
          <cell r="L482" t="str">
            <v>meidy@anche.cn</v>
          </cell>
        </row>
        <row r="482">
          <cell r="O482" t="str">
            <v>制定</v>
          </cell>
          <cell r="P482" t="str">
            <v>参与</v>
          </cell>
          <cell r="Q482" t="str">
            <v>制造业</v>
          </cell>
          <cell r="R482">
            <v>5</v>
          </cell>
        </row>
        <row r="483">
          <cell r="C483" t="str">
            <v>zxzj20191113000195</v>
          </cell>
          <cell r="D483" t="str">
            <v>GB/T 363121--2018</v>
          </cell>
          <cell r="E483" t="str">
            <v>电子商务第三方平台企业信用评价规范</v>
          </cell>
          <cell r="F483">
            <v>43258</v>
          </cell>
          <cell r="G483" t="str">
            <v>深圳市众信电子商务交易保障促进中心</v>
          </cell>
          <cell r="H483" t="str">
            <v>深圳市标准技术研究院；深圳报业集团电子商务有限公司；深圳市腾邦国际商业服务股份有限公司（均放弃）</v>
          </cell>
          <cell r="I483" t="str">
            <v>潘瑶</v>
          </cell>
          <cell r="J483">
            <v>83211457</v>
          </cell>
          <cell r="K483">
            <v>13148808904</v>
          </cell>
          <cell r="L483" t="str">
            <v>pany@ebs.org.cn</v>
          </cell>
        </row>
        <row r="483">
          <cell r="N483" t="str">
            <v>2；3；4</v>
          </cell>
          <cell r="O483" t="str">
            <v>制定</v>
          </cell>
          <cell r="P483" t="str">
            <v>主导</v>
          </cell>
          <cell r="Q483" t="str">
            <v>公共管理和社会组织</v>
          </cell>
          <cell r="R483">
            <v>1</v>
          </cell>
        </row>
        <row r="484">
          <cell r="C484" t="str">
            <v>zxzj20191117000047</v>
          </cell>
          <cell r="D484" t="str">
            <v>SN/T 4574-2016</v>
          </cell>
          <cell r="E484" t="str">
            <v>涂料、油墨中2,4-二硝基甲苯的测定 气相色谱-质谱法</v>
          </cell>
          <cell r="F484">
            <v>42605</v>
          </cell>
          <cell r="G484" t="str">
            <v>深圳市检验检疫科学研究院</v>
          </cell>
          <cell r="H484" t="str">
            <v>深圳职业技术学院</v>
          </cell>
          <cell r="I484" t="str">
            <v>宋保靓</v>
          </cell>
          <cell r="J484" t="str">
            <v>0755-25167307</v>
          </cell>
          <cell r="K484">
            <v>15019430753</v>
          </cell>
          <cell r="L484" t="str">
            <v>17837697@qq.com</v>
          </cell>
        </row>
        <row r="484">
          <cell r="N484">
            <v>3</v>
          </cell>
          <cell r="O484" t="str">
            <v>制定</v>
          </cell>
          <cell r="P484" t="str">
            <v>主导</v>
          </cell>
          <cell r="Q484" t="str">
            <v>科学研究、技术服务和地质勘查业</v>
          </cell>
          <cell r="R484">
            <v>2</v>
          </cell>
        </row>
        <row r="485">
          <cell r="C485" t="str">
            <v>zxzj20191115000082</v>
          </cell>
          <cell r="D485" t="str">
            <v>GB/T 29265.403</v>
          </cell>
          <cell r="E485" t="str">
            <v>信息技术 信息设备资源共享协同服务 第403部分：远程音视频访问框架</v>
          </cell>
          <cell r="F485">
            <v>43040</v>
          </cell>
          <cell r="G485" t="str">
            <v>深圳市闪联信息技术有限公司</v>
          </cell>
          <cell r="H485" t="str">
            <v>康佳集团股份有限公司</v>
          </cell>
          <cell r="I485" t="str">
            <v>李烨</v>
          </cell>
          <cell r="J485">
            <v>75589133803</v>
          </cell>
          <cell r="K485">
            <v>13510111897</v>
          </cell>
          <cell r="L485" t="str">
            <v>liye@igrslab.com</v>
          </cell>
        </row>
        <row r="485">
          <cell r="N485">
            <v>8</v>
          </cell>
          <cell r="O485" t="str">
            <v>制定</v>
          </cell>
          <cell r="P485" t="str">
            <v>主导</v>
          </cell>
          <cell r="Q485" t="str">
            <v>信息传输、计算机服务和软件业</v>
          </cell>
          <cell r="R485">
            <v>2</v>
          </cell>
        </row>
        <row r="486">
          <cell r="C486" t="str">
            <v>zxzj20191112000042</v>
          </cell>
          <cell r="D486" t="str">
            <v>GB/T 33059-2016</v>
          </cell>
          <cell r="E486" t="str">
            <v>锂离子电池材料废弃物回收利用的处理方法</v>
          </cell>
          <cell r="F486">
            <v>42656</v>
          </cell>
          <cell r="G486" t="str">
            <v>格林美股份有限公司</v>
          </cell>
        </row>
        <row r="486">
          <cell r="I486" t="str">
            <v>艾四霞</v>
          </cell>
          <cell r="J486" t="str">
            <v>0755-33386666</v>
          </cell>
          <cell r="K486">
            <v>18938976890</v>
          </cell>
          <cell r="L486" t="str">
            <v>aisixia@gem.com.cn</v>
          </cell>
        </row>
        <row r="486">
          <cell r="O486" t="str">
            <v>制定</v>
          </cell>
          <cell r="P486" t="str">
            <v>参与</v>
          </cell>
          <cell r="Q486" t="str">
            <v>制造业</v>
          </cell>
          <cell r="R486">
            <v>5</v>
          </cell>
        </row>
        <row r="487">
          <cell r="C487" t="str">
            <v>zxzj20191116000039</v>
          </cell>
          <cell r="D487" t="str">
            <v>GB/T 35833-2018</v>
          </cell>
          <cell r="E487" t="str">
            <v>厨房油污清洁剂</v>
          </cell>
          <cell r="F487">
            <v>43137</v>
          </cell>
          <cell r="G487" t="str">
            <v>深圳市芭格美生物科技有限公司</v>
          </cell>
        </row>
        <row r="487">
          <cell r="I487" t="str">
            <v>陈婉兰</v>
          </cell>
          <cell r="J487" t="str">
            <v>0755-86231733</v>
          </cell>
          <cell r="K487">
            <v>13430953271</v>
          </cell>
          <cell r="L487" t="str">
            <v>chenwanlan@bagemei.com</v>
          </cell>
        </row>
        <row r="487">
          <cell r="O487" t="str">
            <v>制定</v>
          </cell>
          <cell r="P487" t="str">
            <v>参与</v>
          </cell>
          <cell r="Q487" t="str">
            <v>制造业</v>
          </cell>
          <cell r="R487">
            <v>8</v>
          </cell>
        </row>
        <row r="488">
          <cell r="C488" t="str">
            <v>zxzj20191111000040</v>
          </cell>
          <cell r="D488" t="str">
            <v>SZDB/Z 187-2016</v>
          </cell>
          <cell r="E488" t="str">
            <v>鱼类精子库建设与管理规范</v>
          </cell>
          <cell r="F488">
            <v>42468</v>
          </cell>
          <cell r="G488" t="str">
            <v>深圳华大生命科学研究院</v>
          </cell>
        </row>
        <row r="488">
          <cell r="I488" t="str">
            <v>何旭珩</v>
          </cell>
          <cell r="J488" t="str">
            <v>0755-33945527</v>
          </cell>
          <cell r="K488">
            <v>13480111560</v>
          </cell>
          <cell r="L488" t="str">
            <v>hexuheng@cngb.org</v>
          </cell>
        </row>
        <row r="488">
          <cell r="O488" t="str">
            <v>制定</v>
          </cell>
          <cell r="P488" t="str">
            <v>主导</v>
          </cell>
          <cell r="Q488" t="str">
            <v>科学研究、技术服务和地质勘查业</v>
          </cell>
          <cell r="R488">
            <v>1</v>
          </cell>
        </row>
        <row r="489">
          <cell r="C489" t="str">
            <v>zxzj20191113000205</v>
          </cell>
          <cell r="D489" t="str">
            <v>3GPP/TS 23.288</v>
          </cell>
          <cell r="E489" t="str">
            <v>5G网络数据分析服务增强架构</v>
          </cell>
          <cell r="F489">
            <v>43732</v>
          </cell>
          <cell r="G489" t="str">
            <v>深圳市腾讯计算机系统有限公司</v>
          </cell>
        </row>
        <row r="489">
          <cell r="I489" t="str">
            <v>刘震宇</v>
          </cell>
          <cell r="J489" t="str">
            <v>0755-86013388</v>
          </cell>
          <cell r="K489">
            <v>18612866601</v>
          </cell>
          <cell r="L489" t="str">
            <v>zanezyliu@tencent.com</v>
          </cell>
        </row>
        <row r="489">
          <cell r="O489" t="str">
            <v>制定</v>
          </cell>
          <cell r="P489" t="str">
            <v>参与</v>
          </cell>
          <cell r="Q489" t="str">
            <v>信息传输、计算机服务和软件业</v>
          </cell>
          <cell r="R489">
            <v>4</v>
          </cell>
        </row>
        <row r="490">
          <cell r="C490" t="str">
            <v>zxzj20191115000026</v>
          </cell>
          <cell r="D490" t="str">
            <v>JB/T 12857-2016</v>
          </cell>
          <cell r="E490" t="str">
            <v>无六价铬电镀装饰镀层工艺规范</v>
          </cell>
          <cell r="F490">
            <v>42465</v>
          </cell>
          <cell r="G490" t="str">
            <v>深圳市恒绿低碳发展促进中心</v>
          </cell>
        </row>
        <row r="490">
          <cell r="I490" t="str">
            <v>欧阳珊</v>
          </cell>
          <cell r="J490" t="str">
            <v>0755-23601401</v>
          </cell>
          <cell r="K490">
            <v>13145965487</v>
          </cell>
          <cell r="L490" t="str">
            <v>1749876848@qq.com</v>
          </cell>
        </row>
        <row r="490">
          <cell r="O490" t="str">
            <v>制定</v>
          </cell>
          <cell r="P490" t="str">
            <v>参与</v>
          </cell>
          <cell r="Q490" t="str">
            <v>科学研究、技术服务和地质勘查业</v>
          </cell>
          <cell r="R490">
            <v>4</v>
          </cell>
        </row>
        <row r="491">
          <cell r="C491" t="str">
            <v>zxzj20191114000017</v>
          </cell>
          <cell r="D491" t="str">
            <v>JB/T 13219-2017</v>
          </cell>
          <cell r="E491" t="str">
            <v>非接触式引伸计系统</v>
          </cell>
          <cell r="F491">
            <v>42837</v>
          </cell>
          <cell r="G491" t="str">
            <v>华测检测认证集团股份有限公司</v>
          </cell>
        </row>
        <row r="491">
          <cell r="I491" t="str">
            <v>杜昱林</v>
          </cell>
          <cell r="J491" t="str">
            <v>0755-33682320</v>
          </cell>
          <cell r="K491">
            <v>18565667178</v>
          </cell>
          <cell r="L491" t="str">
            <v>dylan.du@cti-cert.com</v>
          </cell>
        </row>
        <row r="491">
          <cell r="O491" t="str">
            <v>制定</v>
          </cell>
          <cell r="P491" t="str">
            <v>参与</v>
          </cell>
          <cell r="Q491" t="str">
            <v>科学研究、技术服务和地质勘查业</v>
          </cell>
          <cell r="R491">
            <v>6</v>
          </cell>
        </row>
        <row r="492">
          <cell r="C492" t="str">
            <v>zxzj20191114000147</v>
          </cell>
          <cell r="D492" t="str">
            <v>GB/T 35967-2018</v>
          </cell>
          <cell r="E492" t="str">
            <v>标签符合性测试指南</v>
          </cell>
          <cell r="F492">
            <v>43137</v>
          </cell>
          <cell r="G492" t="str">
            <v>深圳安吉尔饮水产业集团有限公司</v>
          </cell>
        </row>
        <row r="492">
          <cell r="I492" t="str">
            <v>罗滨文</v>
          </cell>
          <cell r="J492" t="str">
            <v>0755-29816888-8</v>
          </cell>
          <cell r="K492">
            <v>13554772355</v>
          </cell>
          <cell r="L492" t="str">
            <v>zhongyongxiang@angelgroup.com.cn</v>
          </cell>
        </row>
        <row r="492">
          <cell r="O492" t="str">
            <v>制定</v>
          </cell>
          <cell r="P492" t="str">
            <v>参与</v>
          </cell>
          <cell r="Q492" t="str">
            <v>制造业</v>
          </cell>
          <cell r="R492">
            <v>5</v>
          </cell>
        </row>
        <row r="493">
          <cell r="C493" t="str">
            <v>zxzj20191114000122</v>
          </cell>
          <cell r="D493" t="str">
            <v>GB/T 36995-2018</v>
          </cell>
          <cell r="E493" t="str">
            <v>风力发电机组 故障电压穿越能力测试规程</v>
          </cell>
          <cell r="F493">
            <v>43462</v>
          </cell>
          <cell r="G493" t="str">
            <v>深圳市禾望电气股份有限公司</v>
          </cell>
        </row>
        <row r="493">
          <cell r="I493" t="str">
            <v>朱彩玲</v>
          </cell>
          <cell r="J493">
            <v>75586026786140</v>
          </cell>
          <cell r="K493">
            <v>15629025890</v>
          </cell>
          <cell r="L493" t="str">
            <v>zhucailing@hopewind.com</v>
          </cell>
        </row>
        <row r="493">
          <cell r="O493" t="str">
            <v>制定</v>
          </cell>
          <cell r="P493" t="str">
            <v>参与</v>
          </cell>
          <cell r="Q493" t="str">
            <v>制造业</v>
          </cell>
          <cell r="R493">
            <v>8</v>
          </cell>
        </row>
        <row r="494">
          <cell r="C494" t="str">
            <v>zxzj20191115000170</v>
          </cell>
          <cell r="D494" t="str">
            <v>JG/T 206-2018</v>
          </cell>
          <cell r="E494" t="str">
            <v>外墙外保温用丙烯酸涂料</v>
          </cell>
          <cell r="F494">
            <v>43179</v>
          </cell>
          <cell r="G494" t="str">
            <v>深圳市嘉达产业投资控股集团有限公司</v>
          </cell>
          <cell r="H494" t="str">
            <v>深圳市嘉达节能环保科技有限公司3；深圳市标准技术研究院5；</v>
          </cell>
          <cell r="I494" t="str">
            <v>李宏刚</v>
          </cell>
          <cell r="J494" t="str">
            <v>0755-83360661</v>
          </cell>
          <cell r="K494">
            <v>18529557905</v>
          </cell>
          <cell r="L494" t="str">
            <v>397658224@qq.com</v>
          </cell>
        </row>
        <row r="494">
          <cell r="N494" t="str">
            <v>3；5；</v>
          </cell>
          <cell r="O494" t="str">
            <v>修订</v>
          </cell>
          <cell r="P494" t="str">
            <v>主导</v>
          </cell>
          <cell r="Q494" t="str">
            <v>建筑业</v>
          </cell>
          <cell r="R494">
            <v>1</v>
          </cell>
        </row>
        <row r="495">
          <cell r="C495" t="str">
            <v>zxzj20191111000032</v>
          </cell>
          <cell r="D495" t="str">
            <v>T/SCA 002-2018</v>
          </cell>
          <cell r="E495" t="str">
            <v>集装箱智能终端编码与标识规范</v>
          </cell>
          <cell r="F495">
            <v>43118</v>
          </cell>
          <cell r="G495" t="str">
            <v>深圳市智能集装箱技术协会</v>
          </cell>
        </row>
        <row r="495">
          <cell r="I495" t="str">
            <v>曾珏茹</v>
          </cell>
          <cell r="J495" t="str">
            <v>0755-21629090</v>
          </cell>
          <cell r="K495">
            <v>18813290151</v>
          </cell>
          <cell r="L495" t="str">
            <v>gsca@sist.org.cn</v>
          </cell>
        </row>
        <row r="495">
          <cell r="O495" t="str">
            <v>制定</v>
          </cell>
          <cell r="P495" t="str">
            <v>主导</v>
          </cell>
          <cell r="Q495" t="str">
            <v>公共管理和社会组织</v>
          </cell>
          <cell r="R495">
            <v>1</v>
          </cell>
        </row>
        <row r="496">
          <cell r="C496" t="str">
            <v>zxzj20191115000132</v>
          </cell>
          <cell r="D496" t="str">
            <v>FZ/T 01143-2018</v>
          </cell>
          <cell r="E496" t="str">
            <v>涂层织物 低温耐折性能试验方法</v>
          </cell>
          <cell r="F496">
            <v>43395</v>
          </cell>
          <cell r="G496" t="str">
            <v>深圳市昌硕新纺材料有限公司</v>
          </cell>
        </row>
        <row r="496">
          <cell r="I496" t="str">
            <v>江红</v>
          </cell>
          <cell r="J496" t="str">
            <v>0755-33835906</v>
          </cell>
          <cell r="K496">
            <v>13500050256</v>
          </cell>
          <cell r="L496" t="str">
            <v>770819441@qq.com</v>
          </cell>
        </row>
        <row r="496">
          <cell r="O496" t="str">
            <v>制定</v>
          </cell>
          <cell r="P496" t="str">
            <v>主导</v>
          </cell>
          <cell r="Q496" t="str">
            <v>制造业</v>
          </cell>
          <cell r="R496">
            <v>2</v>
          </cell>
        </row>
        <row r="497">
          <cell r="C497" t="str">
            <v>zxzj20191115000087</v>
          </cell>
          <cell r="D497" t="str">
            <v>GB/T 35973-2018</v>
          </cell>
          <cell r="E497" t="str">
            <v>集装箱环保技术要求</v>
          </cell>
          <cell r="F497">
            <v>43137</v>
          </cell>
          <cell r="G497" t="str">
            <v>深圳市嘉达高科产业发展有限公司</v>
          </cell>
        </row>
        <row r="497">
          <cell r="I497" t="str">
            <v>李宏刚</v>
          </cell>
          <cell r="J497" t="str">
            <v>0755-83360661</v>
          </cell>
          <cell r="K497">
            <v>18529557905</v>
          </cell>
          <cell r="L497" t="str">
            <v>397658224@qq.com</v>
          </cell>
        </row>
        <row r="497">
          <cell r="O497" t="str">
            <v>制定</v>
          </cell>
          <cell r="P497" t="str">
            <v>主导</v>
          </cell>
          <cell r="Q497" t="str">
            <v>制造业</v>
          </cell>
          <cell r="R497">
            <v>3</v>
          </cell>
        </row>
        <row r="498">
          <cell r="C498" t="str">
            <v>zxzj20191114000137</v>
          </cell>
          <cell r="D498" t="str">
            <v>GB/T 37108-2018</v>
          </cell>
          <cell r="E498" t="str">
            <v>农产品基本信息描述 禽蛋类</v>
          </cell>
          <cell r="F498">
            <v>43462</v>
          </cell>
          <cell r="G498" t="str">
            <v>深圳市金土地网络科技有限公司</v>
          </cell>
        </row>
        <row r="498">
          <cell r="I498" t="str">
            <v>刘显凤</v>
          </cell>
          <cell r="J498" t="str">
            <v>0755-82373553</v>
          </cell>
          <cell r="K498">
            <v>13510224280</v>
          </cell>
          <cell r="L498" t="str">
            <v>2355891370@qq.com</v>
          </cell>
        </row>
        <row r="498">
          <cell r="O498" t="str">
            <v>制定</v>
          </cell>
          <cell r="P498" t="str">
            <v>主导</v>
          </cell>
          <cell r="Q498" t="str">
            <v>其他</v>
          </cell>
          <cell r="R498">
            <v>2</v>
          </cell>
        </row>
        <row r="499">
          <cell r="C499" t="str">
            <v>zxzj20191112000056</v>
          </cell>
          <cell r="D499" t="str">
            <v>GB/T 36321-2018</v>
          </cell>
          <cell r="E499" t="str">
            <v>特种机器人 分类、符号、标志</v>
          </cell>
          <cell r="F499">
            <v>43258</v>
          </cell>
          <cell r="G499" t="str">
            <v>香港中文大学（深圳）</v>
          </cell>
        </row>
        <row r="499">
          <cell r="I499" t="str">
            <v>张涛</v>
          </cell>
          <cell r="J499" t="str">
            <v>0755-84273484</v>
          </cell>
          <cell r="K499">
            <v>13510557528</v>
          </cell>
          <cell r="L499" t="str">
            <v>zhangtao@cuhk.edu.cn</v>
          </cell>
        </row>
        <row r="499">
          <cell r="O499" t="str">
            <v>制定</v>
          </cell>
          <cell r="P499" t="str">
            <v>主导</v>
          </cell>
          <cell r="Q499" t="str">
            <v>教育</v>
          </cell>
          <cell r="R499">
            <v>2</v>
          </cell>
        </row>
        <row r="500">
          <cell r="C500" t="str">
            <v>zxzj20191113000182</v>
          </cell>
          <cell r="D500" t="str">
            <v>GB/T 3768-2017</v>
          </cell>
          <cell r="E500" t="str">
            <v>声学 声压法测定噪声源声功率级和声能量级 采用反射面上方包络测量面的简易法</v>
          </cell>
          <cell r="F500">
            <v>43098</v>
          </cell>
          <cell r="G500" t="str">
            <v>深圳中雅机电实业有限公司</v>
          </cell>
        </row>
        <row r="500">
          <cell r="I500" t="str">
            <v>刘建军</v>
          </cell>
          <cell r="J500">
            <v>83790790</v>
          </cell>
          <cell r="K500">
            <v>13925266264</v>
          </cell>
          <cell r="L500" t="str">
            <v>ljj@zyme.cn</v>
          </cell>
        </row>
        <row r="500">
          <cell r="O500" t="str">
            <v>修订</v>
          </cell>
          <cell r="P500" t="str">
            <v>主导</v>
          </cell>
          <cell r="Q500" t="str">
            <v>水利、环境和公共设施管理业</v>
          </cell>
          <cell r="R500">
            <v>2</v>
          </cell>
        </row>
        <row r="501">
          <cell r="C501" t="str">
            <v>zxzj20191114000114</v>
          </cell>
          <cell r="D501" t="str">
            <v>GB/T 35299-2017</v>
          </cell>
          <cell r="E501" t="str">
            <v>信息技术 开放系统互连 对象标识符解析系统</v>
          </cell>
          <cell r="F501">
            <v>43098</v>
          </cell>
          <cell r="G501" t="str">
            <v>中兴通讯股份有限公司</v>
          </cell>
        </row>
        <row r="501">
          <cell r="I501" t="str">
            <v>王新荣</v>
          </cell>
          <cell r="J501" t="str">
            <v>0755-26775746</v>
          </cell>
          <cell r="K501">
            <v>18938038998</v>
          </cell>
          <cell r="L501" t="str">
            <v>wang.xinrong@zte.com.cn</v>
          </cell>
        </row>
        <row r="501">
          <cell r="O501" t="str">
            <v>制定</v>
          </cell>
          <cell r="P501" t="str">
            <v>主导</v>
          </cell>
          <cell r="Q501" t="str">
            <v>信息传输、计算机服务和软件业</v>
          </cell>
          <cell r="R501">
            <v>2</v>
          </cell>
        </row>
        <row r="502">
          <cell r="C502" t="str">
            <v>zxzj20191115000244</v>
          </cell>
          <cell r="D502" t="str">
            <v>GB/T 11024.2-2019</v>
          </cell>
          <cell r="E502" t="str">
            <v>标称电压 1000V 以上交流电力系统用并联电容器 第2部分：老化试验</v>
          </cell>
          <cell r="F502">
            <v>43549</v>
          </cell>
          <cell r="G502" t="str">
            <v>深圳市三和电力科技有限公司</v>
          </cell>
        </row>
        <row r="502">
          <cell r="I502" t="str">
            <v>庄美娟</v>
          </cell>
          <cell r="J502" t="str">
            <v>0755-26749992</v>
          </cell>
          <cell r="K502">
            <v>15207723267</v>
          </cell>
          <cell r="L502" t="str">
            <v>zhuangmeijuan3267@dingtalk.com</v>
          </cell>
        </row>
        <row r="502">
          <cell r="O502" t="str">
            <v>修订</v>
          </cell>
          <cell r="P502" t="str">
            <v>主导</v>
          </cell>
          <cell r="Q502" t="str">
            <v>制造业</v>
          </cell>
          <cell r="R502">
            <v>2</v>
          </cell>
        </row>
        <row r="503">
          <cell r="C503" t="str">
            <v>zxzj20191111000013</v>
          </cell>
          <cell r="D503" t="str">
            <v>SZDB/Z 276-2017</v>
          </cell>
          <cell r="E503" t="str">
            <v>客运车辆安全配套设施技术规范</v>
          </cell>
          <cell r="F503">
            <v>43052</v>
          </cell>
          <cell r="G503" t="str">
            <v>深圳市标准技术研究院</v>
          </cell>
        </row>
        <row r="503">
          <cell r="I503" t="str">
            <v>万茸茸</v>
          </cell>
          <cell r="J503" t="str">
            <v>0755-83997955</v>
          </cell>
          <cell r="K503">
            <v>15920772693</v>
          </cell>
          <cell r="L503" t="str">
            <v>wrr@sist.org.cn</v>
          </cell>
        </row>
        <row r="503">
          <cell r="O503" t="str">
            <v>制定</v>
          </cell>
          <cell r="P503" t="str">
            <v>主导</v>
          </cell>
          <cell r="Q503" t="str">
            <v>科学研究、技术服务和地质勘查业</v>
          </cell>
          <cell r="R503">
            <v>2</v>
          </cell>
        </row>
        <row r="504">
          <cell r="C504" t="str">
            <v>zxzj20191114000167</v>
          </cell>
          <cell r="D504" t="str">
            <v>GB/T 25000.21-2019</v>
          </cell>
          <cell r="E504" t="str">
            <v>系统与软件工程 系统与软件质量要求和评价(SQuaRE) 第21部分：质量测度元素</v>
          </cell>
          <cell r="F504">
            <v>43707</v>
          </cell>
          <cell r="G504" t="str">
            <v>深圳吉阳智能科技有限公司</v>
          </cell>
        </row>
        <row r="504">
          <cell r="I504" t="str">
            <v>刘阿密</v>
          </cell>
          <cell r="J504" t="str">
            <v>0755-23203092</v>
          </cell>
          <cell r="K504">
            <v>13420902065</v>
          </cell>
          <cell r="L504" t="str">
            <v>liuami@geesun.com</v>
          </cell>
        </row>
        <row r="504">
          <cell r="O504" t="str">
            <v>制定</v>
          </cell>
          <cell r="P504" t="str">
            <v>参与</v>
          </cell>
          <cell r="Q504" t="str">
            <v>制造业</v>
          </cell>
          <cell r="R504">
            <v>5</v>
          </cell>
        </row>
        <row r="505">
          <cell r="C505" t="str">
            <v>zxzj20191114000026</v>
          </cell>
          <cell r="D505" t="str">
            <v>GH/T 1133-2017</v>
          </cell>
          <cell r="E505" t="str">
            <v>灵芝破壁孢子粉</v>
          </cell>
          <cell r="F505">
            <v>42794</v>
          </cell>
          <cell r="G505" t="str">
            <v>深圳市三六五保健食品有限公司</v>
          </cell>
        </row>
        <row r="505">
          <cell r="I505" t="str">
            <v>王彩松</v>
          </cell>
          <cell r="J505" t="str">
            <v>0755-28342196</v>
          </cell>
          <cell r="K505">
            <v>17503083131</v>
          </cell>
          <cell r="L505" t="str">
            <v>68605286@qq.com</v>
          </cell>
        </row>
        <row r="505">
          <cell r="O505" t="str">
            <v>制定</v>
          </cell>
          <cell r="P505" t="str">
            <v>主导</v>
          </cell>
          <cell r="Q505" t="str">
            <v>农、林、牧、渔业</v>
          </cell>
          <cell r="R505">
            <v>3</v>
          </cell>
        </row>
        <row r="506">
          <cell r="C506" t="str">
            <v>zxzj20191115000037</v>
          </cell>
          <cell r="D506" t="str">
            <v>JC/T 2350-2016</v>
          </cell>
          <cell r="E506" t="str">
            <v>室内装饰装修选材指南</v>
          </cell>
          <cell r="F506">
            <v>42384</v>
          </cell>
          <cell r="G506" t="str">
            <v>深圳广田集团股份有限公司</v>
          </cell>
        </row>
        <row r="506">
          <cell r="I506" t="str">
            <v>刘颖</v>
          </cell>
          <cell r="J506" t="str">
            <v>0755-25886666</v>
          </cell>
          <cell r="K506">
            <v>15889774115</v>
          </cell>
          <cell r="L506" t="str">
            <v>117718964@qq.com</v>
          </cell>
        </row>
        <row r="506">
          <cell r="O506" t="str">
            <v>制定</v>
          </cell>
          <cell r="P506" t="str">
            <v>主导</v>
          </cell>
          <cell r="Q506" t="str">
            <v>建筑业</v>
          </cell>
          <cell r="R506">
            <v>3</v>
          </cell>
        </row>
        <row r="507">
          <cell r="C507" t="str">
            <v>zxzj20191115000346</v>
          </cell>
          <cell r="D507" t="str">
            <v>GB/T 37552-2019</v>
          </cell>
          <cell r="E507" t="str">
            <v>电子电气产品的生命周期评价导则</v>
          </cell>
          <cell r="F507">
            <v>43620</v>
          </cell>
          <cell r="G507" t="str">
            <v>深圳市科创标准服务中心</v>
          </cell>
        </row>
        <row r="507">
          <cell r="I507" t="str">
            <v>曾淑君</v>
          </cell>
          <cell r="J507" t="str">
            <v>无</v>
          </cell>
          <cell r="K507">
            <v>13530382121</v>
          </cell>
          <cell r="L507" t="str">
            <v>2631329028@qq.com</v>
          </cell>
        </row>
        <row r="507">
          <cell r="O507" t="str">
            <v>制定</v>
          </cell>
          <cell r="P507" t="str">
            <v>主导</v>
          </cell>
          <cell r="Q507" t="str">
            <v>科学研究、技术服务和地质勘查业</v>
          </cell>
          <cell r="R507">
            <v>3</v>
          </cell>
        </row>
        <row r="508">
          <cell r="C508" t="str">
            <v>zxzj20191114000086</v>
          </cell>
          <cell r="D508" t="str">
            <v>SZTT/SATA 0006-2018</v>
          </cell>
          <cell r="E508" t="str">
            <v>金合金饰品 表面耐磨性测定 介质研磨法</v>
          </cell>
          <cell r="F508">
            <v>43221</v>
          </cell>
          <cell r="G508" t="str">
            <v>深圳市分析测试协会</v>
          </cell>
        </row>
        <row r="508">
          <cell r="I508" t="str">
            <v>冯荣虎</v>
          </cell>
          <cell r="J508">
            <v>18824646792</v>
          </cell>
          <cell r="K508">
            <v>18824646792</v>
          </cell>
          <cell r="L508" t="str">
            <v>371651697@qq.com</v>
          </cell>
        </row>
        <row r="508">
          <cell r="O508" t="str">
            <v>制定</v>
          </cell>
          <cell r="P508" t="str">
            <v>主导</v>
          </cell>
          <cell r="Q508" t="str">
            <v>其他</v>
          </cell>
          <cell r="R508">
            <v>1</v>
          </cell>
        </row>
        <row r="509">
          <cell r="C509" t="str">
            <v>zxzj20191113000040</v>
          </cell>
          <cell r="D509" t="str">
            <v>T/SZSSPGYXH 001-2016</v>
          </cell>
          <cell r="E509" t="str">
            <v>早午餐工程食品安全管理规范</v>
          </cell>
          <cell r="F509">
            <v>42468</v>
          </cell>
          <cell r="G509" t="str">
            <v>深圳市食品工业协会</v>
          </cell>
        </row>
        <row r="509">
          <cell r="I509" t="str">
            <v>赖威立</v>
          </cell>
          <cell r="J509" t="str">
            <v>0755-83367858</v>
          </cell>
          <cell r="K509">
            <v>13682696225</v>
          </cell>
          <cell r="L509" t="str">
            <v>2205655051@qq.com</v>
          </cell>
        </row>
        <row r="509">
          <cell r="O509" t="str">
            <v>修订</v>
          </cell>
          <cell r="P509" t="str">
            <v>主导</v>
          </cell>
          <cell r="Q509" t="str">
            <v>公共管理和社会组织</v>
          </cell>
          <cell r="R509">
            <v>1</v>
          </cell>
        </row>
        <row r="510">
          <cell r="C510" t="str">
            <v>zxzj20191112000045</v>
          </cell>
          <cell r="D510" t="str">
            <v>FZ/T 75005-2018</v>
          </cell>
          <cell r="E510" t="str">
            <v>涂层织物 在无张力下尺寸变化的测定</v>
          </cell>
          <cell r="F510">
            <v>43455</v>
          </cell>
          <cell r="G510" t="str">
            <v>中纺标（深圳）检测有限公司（无联合）</v>
          </cell>
          <cell r="H510" t="str">
            <v>深圳昌硕新纺材料有限公司</v>
          </cell>
          <cell r="I510" t="str">
            <v>王金凯</v>
          </cell>
          <cell r="J510" t="str">
            <v>25366953-8062</v>
          </cell>
          <cell r="K510">
            <v>18938892526</v>
          </cell>
          <cell r="L510" t="str">
            <v>wangjinkai@cttc.net.cn</v>
          </cell>
        </row>
        <row r="510">
          <cell r="N510">
            <v>2</v>
          </cell>
          <cell r="O510" t="str">
            <v>修订</v>
          </cell>
          <cell r="P510" t="str">
            <v>主导</v>
          </cell>
          <cell r="Q510" t="str">
            <v>科学研究、技术服务和地质勘查业</v>
          </cell>
          <cell r="R510">
            <v>1</v>
          </cell>
        </row>
        <row r="511">
          <cell r="C511" t="str">
            <v>zxzj20191115000083</v>
          </cell>
          <cell r="D511" t="str">
            <v>SZTT/SSCT 002-2018</v>
          </cell>
          <cell r="E511" t="str">
            <v>临床研究用 人脐带来源间充质干细胞制剂规范</v>
          </cell>
          <cell r="F511">
            <v>43273</v>
          </cell>
          <cell r="G511" t="str">
            <v>深圳市细胞治疗技术协会</v>
          </cell>
          <cell r="H511" t="str">
            <v>深圳市罗湖区人民医院；深圳市标准技术研究院；深圳市合一康生物科技股份有 限公司；深圳市北科生物科技有限公司；深圳市技术资料开发供应站</v>
          </cell>
          <cell r="I511" t="str">
            <v>周美龄</v>
          </cell>
          <cell r="J511" t="str">
            <v>0755-25113861</v>
          </cell>
          <cell r="K511">
            <v>13068724206</v>
          </cell>
          <cell r="L511" t="str">
            <v>ssctcell@foxmail.com</v>
          </cell>
        </row>
        <row r="511">
          <cell r="N511" t="str">
            <v>5；1；2；3；4；6</v>
          </cell>
          <cell r="O511" t="str">
            <v>制定</v>
          </cell>
          <cell r="P511" t="str">
            <v>主导</v>
          </cell>
          <cell r="Q511" t="str">
            <v>卫生、社会保障和社会福利业</v>
          </cell>
          <cell r="R511">
            <v>5</v>
          </cell>
        </row>
        <row r="512">
          <cell r="C512" t="str">
            <v>zxzj20191113000101</v>
          </cell>
          <cell r="D512" t="str">
            <v>YS/T 1171.2-2017</v>
          </cell>
          <cell r="E512" t="str">
            <v>再生锌原料化学分析方法 第2部分：铅量的测定 原子吸收光谱法和Na2EDTA滴定法</v>
          </cell>
          <cell r="F512">
            <v>43046</v>
          </cell>
          <cell r="G512" t="str">
            <v>深圳市中金岭南有色金属股份有限公司</v>
          </cell>
        </row>
        <row r="512">
          <cell r="I512" t="str">
            <v>蔡晖</v>
          </cell>
          <cell r="J512" t="str">
            <v>83474800-803</v>
          </cell>
          <cell r="K512">
            <v>13974814398</v>
          </cell>
          <cell r="L512" t="str">
            <v>caihuicaihui@163.com</v>
          </cell>
        </row>
        <row r="512">
          <cell r="O512" t="str">
            <v>制定</v>
          </cell>
          <cell r="P512" t="str">
            <v>参与</v>
          </cell>
          <cell r="Q512" t="str">
            <v>制造业</v>
          </cell>
          <cell r="R512">
            <v>6</v>
          </cell>
        </row>
        <row r="513">
          <cell r="C513" t="str">
            <v>zxzj20191115000219</v>
          </cell>
          <cell r="D513" t="str">
            <v>GB/T 37600.6-2018</v>
          </cell>
          <cell r="E513" t="str">
            <v>全国主要产品分类 产品类别核心元数据 第6部分：钟表</v>
          </cell>
          <cell r="F513">
            <v>43360</v>
          </cell>
          <cell r="G513" t="str">
            <v>深圳市标准技术研究院</v>
          </cell>
          <cell r="H513" t="str">
            <v>飞亚达（集团）股份有限公司</v>
          </cell>
          <cell r="I513" t="str">
            <v>万茸茸</v>
          </cell>
          <cell r="J513" t="str">
            <v>0755-83997950</v>
          </cell>
          <cell r="K513">
            <v>15920772693</v>
          </cell>
          <cell r="L513" t="str">
            <v>wrr@sist.org.cn</v>
          </cell>
        </row>
        <row r="513">
          <cell r="N513">
            <v>2</v>
          </cell>
          <cell r="O513" t="str">
            <v>制定</v>
          </cell>
          <cell r="P513" t="str">
            <v>主导</v>
          </cell>
          <cell r="Q513" t="str">
            <v>科学研究、技术服务和地质勘查业</v>
          </cell>
          <cell r="R513">
            <v>1</v>
          </cell>
        </row>
        <row r="514">
          <cell r="C514" t="str">
            <v>zxzj20191115000353</v>
          </cell>
          <cell r="D514" t="str">
            <v>ISO 20909：2019</v>
          </cell>
          <cell r="E514" t="str">
            <v>轮胎用射频识别（RFID）电子标签</v>
          </cell>
          <cell r="F514">
            <v>43683</v>
          </cell>
          <cell r="G514" t="str">
            <v>深圳市金瑞铭科技有限公司</v>
          </cell>
        </row>
        <row r="514">
          <cell r="I514" t="str">
            <v>傅翠琴</v>
          </cell>
          <cell r="J514" t="str">
            <v>0755-82789178</v>
          </cell>
          <cell r="K514">
            <v>15989375322</v>
          </cell>
          <cell r="L514" t="str">
            <v>fcq@genrace.com</v>
          </cell>
        </row>
        <row r="514">
          <cell r="O514" t="str">
            <v>制定</v>
          </cell>
          <cell r="P514" t="str">
            <v>参与</v>
          </cell>
          <cell r="Q514" t="str">
            <v>信息传输、计算机服务和软件业</v>
          </cell>
          <cell r="R514">
            <v>2</v>
          </cell>
        </row>
        <row r="515">
          <cell r="C515" t="str">
            <v>zxzj20191113000199</v>
          </cell>
          <cell r="D515" t="str">
            <v>GB/T 36314-2018</v>
          </cell>
          <cell r="E515" t="str">
            <v>电子商务企业信用档案信息规范</v>
          </cell>
          <cell r="F515">
            <v>43258</v>
          </cell>
          <cell r="G515" t="str">
            <v>深圳市众信电子商务交易保障促进中心</v>
          </cell>
          <cell r="H515" t="str">
            <v>深圳市标准技术研究院；深圳市淘淘谷信息技术有限公司；深圳走秀网络科技有限公司（均放弃）</v>
          </cell>
          <cell r="I515" t="str">
            <v>潘瑶</v>
          </cell>
          <cell r="J515">
            <v>83211457</v>
          </cell>
          <cell r="K515">
            <v>13148808904</v>
          </cell>
          <cell r="L515" t="str">
            <v>pany@ebs.org.cn</v>
          </cell>
        </row>
        <row r="515">
          <cell r="N515" t="str">
            <v>2；3；4</v>
          </cell>
          <cell r="O515" t="str">
            <v>制定</v>
          </cell>
          <cell r="P515" t="str">
            <v>主导</v>
          </cell>
          <cell r="Q515" t="str">
            <v>公共管理和社会组织</v>
          </cell>
          <cell r="R515">
            <v>1</v>
          </cell>
        </row>
        <row r="516">
          <cell r="C516" t="str">
            <v>zxzj20191117000064</v>
          </cell>
          <cell r="D516" t="str">
            <v>JB/T 13236-2017</v>
          </cell>
          <cell r="E516" t="str">
            <v>铜合金低压铸造机 技术条件</v>
          </cell>
          <cell r="F516">
            <v>42837</v>
          </cell>
          <cell r="G516" t="str">
            <v>深圳领威科技有限公司</v>
          </cell>
        </row>
        <row r="516">
          <cell r="I516" t="str">
            <v>梁舒洁</v>
          </cell>
          <cell r="J516" t="str">
            <v>0755-29834366</v>
          </cell>
          <cell r="K516">
            <v>13798281704</v>
          </cell>
          <cell r="L516" t="str">
            <v>shujieaa@126.com</v>
          </cell>
        </row>
        <row r="516">
          <cell r="O516" t="str">
            <v>制定</v>
          </cell>
          <cell r="P516" t="str">
            <v>主导</v>
          </cell>
          <cell r="Q516" t="str">
            <v>制造业</v>
          </cell>
          <cell r="R516">
            <v>3</v>
          </cell>
        </row>
        <row r="517">
          <cell r="C517" t="str">
            <v>zxzj20191115000332</v>
          </cell>
          <cell r="D517" t="str">
            <v>T/SGX 003-2018</v>
          </cell>
          <cell r="E517" t="str">
            <v>动力锂离子电池用 混合涂覆隔膜粘结性</v>
          </cell>
          <cell r="F517">
            <v>43101</v>
          </cell>
          <cell r="G517" t="str">
            <v>深圳市高分子行业协会</v>
          </cell>
        </row>
        <row r="517">
          <cell r="I517" t="str">
            <v>孙珍珍</v>
          </cell>
          <cell r="J517" t="str">
            <v>0755-83461533</v>
          </cell>
          <cell r="K517">
            <v>18025382129</v>
          </cell>
          <cell r="L517" t="str">
            <v>2814060439@qq.com</v>
          </cell>
        </row>
        <row r="517">
          <cell r="O517" t="str">
            <v>制定</v>
          </cell>
          <cell r="P517" t="str">
            <v>主导</v>
          </cell>
          <cell r="Q517" t="str">
            <v>制造业</v>
          </cell>
          <cell r="R517">
            <v>1</v>
          </cell>
        </row>
        <row r="518">
          <cell r="C518" t="str">
            <v>zxzj20191111000034</v>
          </cell>
          <cell r="D518" t="str">
            <v>SZDB/Z 186-2016</v>
          </cell>
          <cell r="E518" t="str">
            <v>用于高通量测序研究的人类血液样本采集、 处理、运输和储存规范</v>
          </cell>
          <cell r="F518">
            <v>42468</v>
          </cell>
          <cell r="G518" t="str">
            <v>深圳华大生命科学研究院</v>
          </cell>
        </row>
        <row r="518">
          <cell r="I518" t="str">
            <v>何旭珩</v>
          </cell>
          <cell r="J518" t="str">
            <v>0755-33945527</v>
          </cell>
          <cell r="K518">
            <v>13480111560</v>
          </cell>
          <cell r="L518" t="str">
            <v>hexuheng@cngb.org</v>
          </cell>
        </row>
        <row r="518">
          <cell r="O518" t="str">
            <v>制定</v>
          </cell>
          <cell r="P518" t="str">
            <v>主导</v>
          </cell>
          <cell r="Q518" t="str">
            <v>科学研究、技术服务和地质勘查业</v>
          </cell>
          <cell r="R518">
            <v>1</v>
          </cell>
        </row>
        <row r="519">
          <cell r="C519" t="str">
            <v>zxzj20191115000279</v>
          </cell>
          <cell r="D519" t="str">
            <v>GA/T 1154.4-2018</v>
          </cell>
          <cell r="E519" t="str">
            <v>视频图像分析仪 第4部分：人脸分析技术要求</v>
          </cell>
          <cell r="F519">
            <v>43348</v>
          </cell>
          <cell r="G519" t="str">
            <v>深圳市华德安科技有限公司</v>
          </cell>
        </row>
        <row r="519">
          <cell r="I519" t="str">
            <v>杨枚香</v>
          </cell>
          <cell r="J519" t="str">
            <v>0755-33312107</v>
          </cell>
          <cell r="K519">
            <v>13825219859</v>
          </cell>
          <cell r="L519" t="str">
            <v>ymx@huadean.com</v>
          </cell>
        </row>
        <row r="519">
          <cell r="O519" t="str">
            <v>制定</v>
          </cell>
          <cell r="P519" t="str">
            <v>主导</v>
          </cell>
          <cell r="Q519" t="str">
            <v>制造业</v>
          </cell>
          <cell r="R519">
            <v>3</v>
          </cell>
        </row>
        <row r="520">
          <cell r="C520" t="str">
            <v>zxzj20191117000042</v>
          </cell>
          <cell r="D520" t="str">
            <v>GB/T 17215.631-2018</v>
          </cell>
          <cell r="E520" t="str">
            <v>电测量数据交换DLMS/COSEM组件 第31部分：基于双绞线载波信号的局域网使用</v>
          </cell>
          <cell r="F520">
            <v>43462</v>
          </cell>
          <cell r="G520" t="str">
            <v>深圳市科陆电子科技股份有限公司</v>
          </cell>
          <cell r="H520" t="str">
            <v>深圳友讯达科技股份有限公司（4）；深圳市航天泰瑞捷电子有限公司（6）</v>
          </cell>
          <cell r="I520" t="str">
            <v>张树宏</v>
          </cell>
          <cell r="J520" t="str">
            <v>0755-33309999</v>
          </cell>
          <cell r="K520">
            <v>18665389621</v>
          </cell>
          <cell r="L520" t="str">
            <v>zhangshhong@szclou.com</v>
          </cell>
        </row>
        <row r="520">
          <cell r="N520" t="str">
            <v>4；6；8；</v>
          </cell>
          <cell r="O520" t="str">
            <v>修订</v>
          </cell>
          <cell r="P520" t="str">
            <v>参与</v>
          </cell>
          <cell r="Q520" t="str">
            <v>制造业</v>
          </cell>
          <cell r="R520">
            <v>8</v>
          </cell>
        </row>
        <row r="521">
          <cell r="C521" t="str">
            <v>zxzj20191115000129</v>
          </cell>
          <cell r="D521" t="str">
            <v>FZ/T 75005-2018</v>
          </cell>
          <cell r="E521" t="str">
            <v>涂层织物 在无张力下尺寸变化的测定</v>
          </cell>
          <cell r="F521">
            <v>43455</v>
          </cell>
          <cell r="G521" t="str">
            <v>深圳市昌硕新纺材料有限公司</v>
          </cell>
          <cell r="H521" t="str">
            <v>中纺标（深圳）检验有限公司；不联合</v>
          </cell>
          <cell r="I521" t="str">
            <v>江红</v>
          </cell>
          <cell r="J521" t="str">
            <v>0755-33835906</v>
          </cell>
          <cell r="K521">
            <v>13500050256</v>
          </cell>
          <cell r="L521" t="str">
            <v>770819441@qq.com</v>
          </cell>
        </row>
        <row r="521">
          <cell r="N521" t="str">
            <v>1；2</v>
          </cell>
          <cell r="O521" t="str">
            <v>修订</v>
          </cell>
          <cell r="P521" t="str">
            <v>主导</v>
          </cell>
          <cell r="Q521" t="str">
            <v>制造业</v>
          </cell>
          <cell r="R521">
            <v>2</v>
          </cell>
        </row>
        <row r="522">
          <cell r="C522" t="str">
            <v>zxzj20191113000120</v>
          </cell>
          <cell r="D522" t="str">
            <v>NB/T 25067-2017</v>
          </cell>
          <cell r="E522" t="str">
            <v>核电厂汽轮发电机仪表和控制技术条件</v>
          </cell>
          <cell r="F522">
            <v>42767</v>
          </cell>
          <cell r="G522" t="str">
            <v>中广核工程有限公司</v>
          </cell>
          <cell r="H522" t="str">
            <v>深圳中广核工程设计有限公司（3）</v>
          </cell>
          <cell r="I522" t="str">
            <v>孙莉</v>
          </cell>
          <cell r="J522" t="str">
            <v>0755-84436673</v>
          </cell>
          <cell r="K522">
            <v>15914118629</v>
          </cell>
          <cell r="L522" t="str">
            <v>sun_li@cgnpc.com.cn</v>
          </cell>
        </row>
        <row r="522">
          <cell r="N522">
            <v>3</v>
          </cell>
          <cell r="O522" t="str">
            <v>制定</v>
          </cell>
          <cell r="P522" t="str">
            <v>主导</v>
          </cell>
          <cell r="Q522" t="str">
            <v>电力、燃气及水的生产和供应业</v>
          </cell>
          <cell r="R522">
            <v>2</v>
          </cell>
        </row>
        <row r="523">
          <cell r="C523" t="str">
            <v>zxzj20191115000143</v>
          </cell>
          <cell r="D523" t="str">
            <v>GB/T 34053.2-2017</v>
          </cell>
          <cell r="E523" t="str">
            <v>纸质印刷产品印制质量检验规范 第2部分：抽样判定规则</v>
          </cell>
          <cell r="F523">
            <v>43098</v>
          </cell>
          <cell r="G523" t="str">
            <v>深圳劲嘉集团股份有限公司</v>
          </cell>
        </row>
        <row r="523">
          <cell r="I523" t="str">
            <v>戴弦</v>
          </cell>
          <cell r="J523">
            <v>26609999</v>
          </cell>
          <cell r="K523">
            <v>13534010494</v>
          </cell>
          <cell r="L523" t="str">
            <v>373672107@qq.com</v>
          </cell>
        </row>
        <row r="523">
          <cell r="O523" t="str">
            <v>制定</v>
          </cell>
          <cell r="P523" t="str">
            <v>主导</v>
          </cell>
          <cell r="Q523" t="str">
            <v>制造业</v>
          </cell>
          <cell r="R523">
            <v>3</v>
          </cell>
        </row>
        <row r="524">
          <cell r="C524" t="str">
            <v>zxzj20191108000090</v>
          </cell>
          <cell r="D524" t="str">
            <v>GB/T 35255-2017</v>
          </cell>
          <cell r="E524" t="str">
            <v>LED公共照明智能系统接口应用层通信协议</v>
          </cell>
          <cell r="F524">
            <v>43098</v>
          </cell>
          <cell r="G524" t="str">
            <v>深圳市洲明科技股份有限公司</v>
          </cell>
        </row>
        <row r="524">
          <cell r="I524" t="str">
            <v>白莹杰</v>
          </cell>
          <cell r="J524" t="str">
            <v>29918999-8004</v>
          </cell>
          <cell r="K524">
            <v>15889305700</v>
          </cell>
          <cell r="L524" t="str">
            <v>biyingjie@unilumin.com.cn</v>
          </cell>
        </row>
        <row r="524">
          <cell r="O524" t="str">
            <v>制定</v>
          </cell>
          <cell r="P524" t="str">
            <v>参与</v>
          </cell>
          <cell r="Q524" t="str">
            <v>制造业</v>
          </cell>
          <cell r="R524">
            <v>7</v>
          </cell>
        </row>
        <row r="525">
          <cell r="C525" t="str">
            <v>zxzj20191115000220</v>
          </cell>
          <cell r="D525" t="str">
            <v>GB/T 37029-2018</v>
          </cell>
          <cell r="E525" t="str">
            <v>食品追溯 信息记录要求</v>
          </cell>
          <cell r="F525">
            <v>43462</v>
          </cell>
          <cell r="G525" t="str">
            <v>深圳市标准技术研究院</v>
          </cell>
          <cell r="H525" t="str">
            <v>华润怡宝饮料（中国）有限公司；深圳市南海粮食工业有限公司；均放弃</v>
          </cell>
          <cell r="I525" t="str">
            <v>万茸茸</v>
          </cell>
          <cell r="J525" t="str">
            <v>0755-83997950</v>
          </cell>
          <cell r="K525">
            <v>15920772693</v>
          </cell>
          <cell r="L525" t="str">
            <v>wrr@sist.org.cn</v>
          </cell>
        </row>
        <row r="525">
          <cell r="N525" t="str">
            <v>4；5；</v>
          </cell>
          <cell r="O525" t="str">
            <v>制定</v>
          </cell>
          <cell r="P525" t="str">
            <v>主导</v>
          </cell>
          <cell r="Q525" t="str">
            <v>科学研究、技术服务和地质勘查业</v>
          </cell>
          <cell r="R525">
            <v>1</v>
          </cell>
        </row>
        <row r="526">
          <cell r="C526" t="str">
            <v>zxzj20191114000146</v>
          </cell>
          <cell r="D526" t="str">
            <v>GB/T 6881.2-2017</v>
          </cell>
          <cell r="E526" t="str">
            <v>声学 声压法测定噪声源声功率级和声能量级 混响场内小型可移动声源工程法 硬壁测试室比较法</v>
          </cell>
          <cell r="F526">
            <v>43040</v>
          </cell>
          <cell r="G526" t="str">
            <v>深圳中雅机电实业有限公司</v>
          </cell>
        </row>
        <row r="526">
          <cell r="I526" t="str">
            <v>刘建军</v>
          </cell>
          <cell r="J526">
            <v>83790790</v>
          </cell>
          <cell r="K526">
            <v>13925266264</v>
          </cell>
          <cell r="L526" t="str">
            <v>ljj@zyme.cn</v>
          </cell>
        </row>
        <row r="526">
          <cell r="O526" t="str">
            <v>修订</v>
          </cell>
          <cell r="P526" t="str">
            <v>主导</v>
          </cell>
          <cell r="Q526" t="str">
            <v>水利、环境和公共设施管理业</v>
          </cell>
          <cell r="R526">
            <v>3</v>
          </cell>
        </row>
        <row r="527">
          <cell r="C527" t="str">
            <v>zxzj20191115000019</v>
          </cell>
          <cell r="D527" t="str">
            <v>GB/T 35259-2017</v>
          </cell>
          <cell r="E527" t="str">
            <v>纺织品 色牢度试验 试样颜色随照明体变化的仪器评定方法（CMCCON02）</v>
          </cell>
          <cell r="F527">
            <v>43098</v>
          </cell>
          <cell r="G527" t="str">
            <v>深圳市计量质量检测研究院</v>
          </cell>
        </row>
        <row r="527">
          <cell r="I527" t="str">
            <v>罗远</v>
          </cell>
          <cell r="J527" t="str">
            <v>0755-86088745</v>
          </cell>
          <cell r="K527">
            <v>13631529829</v>
          </cell>
          <cell r="L527" t="str">
            <v>1260008541@qq.com</v>
          </cell>
        </row>
        <row r="527">
          <cell r="O527" t="str">
            <v>制定</v>
          </cell>
          <cell r="P527" t="str">
            <v>主导</v>
          </cell>
          <cell r="Q527" t="str">
            <v>科学研究、技术服务和地质勘查业</v>
          </cell>
          <cell r="R527">
            <v>1</v>
          </cell>
        </row>
        <row r="528">
          <cell r="C528" t="str">
            <v>zxzj20191117000006</v>
          </cell>
          <cell r="D528" t="str">
            <v>GB/T 34992-2017</v>
          </cell>
          <cell r="E528" t="str">
            <v>基于12.5kHz信道的时分多址（TDMA）专用数字集群通信系统 空中接口呼叫控制层技术规范</v>
          </cell>
          <cell r="F528">
            <v>43040</v>
          </cell>
          <cell r="G528" t="str">
            <v>海能达通信股份有限公司</v>
          </cell>
        </row>
        <row r="528">
          <cell r="I528" t="str">
            <v>梁丹</v>
          </cell>
          <cell r="J528" t="str">
            <v>0755-26972999</v>
          </cell>
          <cell r="K528">
            <v>15820488532</v>
          </cell>
          <cell r="L528" t="str">
            <v>755975006@qq.com</v>
          </cell>
        </row>
        <row r="528">
          <cell r="O528" t="str">
            <v>制定</v>
          </cell>
          <cell r="P528" t="str">
            <v>主导</v>
          </cell>
          <cell r="Q528" t="str">
            <v>制造业</v>
          </cell>
          <cell r="R528">
            <v>3</v>
          </cell>
        </row>
        <row r="529">
          <cell r="C529" t="str">
            <v>zxzj20191113000018</v>
          </cell>
          <cell r="D529" t="str">
            <v>YS/T 1127-2016</v>
          </cell>
          <cell r="E529" t="str">
            <v>镍钴铝三元素复合氢氧化物</v>
          </cell>
          <cell r="F529">
            <v>42562</v>
          </cell>
          <cell r="G529" t="str">
            <v>格林美股份有限公司</v>
          </cell>
          <cell r="H529" t="str">
            <v>深圳先进储能材料国家工程研究中心有限公司（无联合）</v>
          </cell>
          <cell r="I529" t="str">
            <v>艾四霞</v>
          </cell>
          <cell r="J529" t="str">
            <v>0755-33386666</v>
          </cell>
          <cell r="K529">
            <v>18938976890</v>
          </cell>
          <cell r="L529" t="str">
            <v>aisixia@gem.com.cn</v>
          </cell>
        </row>
        <row r="529">
          <cell r="N529" t="str">
            <v>1；2</v>
          </cell>
          <cell r="O529" t="str">
            <v>制定</v>
          </cell>
          <cell r="P529" t="str">
            <v>参与</v>
          </cell>
          <cell r="Q529" t="str">
            <v>制造业</v>
          </cell>
          <cell r="R529">
            <v>6</v>
          </cell>
        </row>
        <row r="530">
          <cell r="C530" t="str">
            <v>zxzj20191117000005</v>
          </cell>
          <cell r="D530" t="str">
            <v>GA/T 1364~1368-2017；GA/T 1255-2016</v>
          </cell>
          <cell r="E530" t="str">
            <v>警用数字集群（PDT）通信系统 工程技术规范；警用数字集群（PDT）通信系统 功能测试方法；警用数字集群（PDT）通信系统 移动台技术规范；警用数字集群（PDT）通信系统 网管技术规范；警用数字集群（PDT）通信系统 互联技术规范</v>
          </cell>
          <cell r="F530">
            <v>42774</v>
          </cell>
          <cell r="G530" t="str">
            <v>海能达通信股份有限公司</v>
          </cell>
        </row>
        <row r="530">
          <cell r="I530" t="str">
            <v>梁丹</v>
          </cell>
          <cell r="J530" t="str">
            <v>0755-26972999</v>
          </cell>
          <cell r="K530">
            <v>15820488532</v>
          </cell>
          <cell r="L530" t="str">
            <v>755975006@qq.com</v>
          </cell>
        </row>
        <row r="530">
          <cell r="O530" t="str">
            <v>制定</v>
          </cell>
          <cell r="P530" t="str">
            <v>主导</v>
          </cell>
          <cell r="Q530" t="str">
            <v>制造业</v>
          </cell>
          <cell r="R530">
            <v>3</v>
          </cell>
        </row>
        <row r="531">
          <cell r="C531" t="str">
            <v>zxzj20191115000287</v>
          </cell>
          <cell r="D531" t="str">
            <v>FZ/T 73063-2019</v>
          </cell>
          <cell r="E531" t="str">
            <v>针织孕妇装</v>
          </cell>
          <cell r="F531">
            <v>43587</v>
          </cell>
          <cell r="G531" t="str">
            <v>安莉芳（中国）服装有限公司</v>
          </cell>
          <cell r="H531" t="str">
            <v>深圳全棉时代科技有限公司</v>
          </cell>
          <cell r="I531" t="str">
            <v>尚列妮</v>
          </cell>
          <cell r="J531" t="str">
            <v>0755-25813888</v>
          </cell>
          <cell r="K531">
            <v>13510483557</v>
          </cell>
          <cell r="L531" t="str">
            <v>lieni.shang@embryform.com</v>
          </cell>
        </row>
        <row r="531">
          <cell r="N531">
            <v>7</v>
          </cell>
          <cell r="O531" t="str">
            <v>制定</v>
          </cell>
          <cell r="P531" t="str">
            <v>参与</v>
          </cell>
          <cell r="Q531" t="str">
            <v>制造业</v>
          </cell>
          <cell r="R531">
            <v>4</v>
          </cell>
        </row>
        <row r="532">
          <cell r="C532" t="str">
            <v>zxzj20191114000053</v>
          </cell>
          <cell r="D532" t="str">
            <v>JG/T 139-2017</v>
          </cell>
          <cell r="E532" t="str">
            <v>吊挂式玻璃幕墙用吊夹</v>
          </cell>
          <cell r="F532">
            <v>43096</v>
          </cell>
          <cell r="G532" t="str">
            <v>深圳市新山幕墙技术咨询有限公司</v>
          </cell>
        </row>
        <row r="532">
          <cell r="I532" t="str">
            <v>伍若男</v>
          </cell>
          <cell r="J532" t="str">
            <v>0755-83913803</v>
          </cell>
          <cell r="K532">
            <v>18840935207</v>
          </cell>
          <cell r="L532" t="str">
            <v>624486215@qq.com</v>
          </cell>
        </row>
        <row r="532">
          <cell r="O532" t="str">
            <v>修订</v>
          </cell>
          <cell r="P532" t="str">
            <v>参与</v>
          </cell>
          <cell r="Q532" t="str">
            <v>建筑业</v>
          </cell>
          <cell r="R532">
            <v>6</v>
          </cell>
        </row>
        <row r="533">
          <cell r="C533" t="str">
            <v>zxzj20191116000102</v>
          </cell>
          <cell r="D533" t="str">
            <v>HG/T 5309-2018</v>
          </cell>
          <cell r="E533" t="str">
            <v>电镀含铜废水处理及回收技术规范</v>
          </cell>
          <cell r="F533">
            <v>43140</v>
          </cell>
          <cell r="G533" t="str">
            <v>深圳市澳洁源环保科技有限公司</v>
          </cell>
          <cell r="H533" t="str">
            <v>深圳市凯宏膜环保科技有限公司6；无；无；无；无</v>
          </cell>
          <cell r="I533" t="str">
            <v>曾智</v>
          </cell>
          <cell r="J533" t="str">
            <v>0755-28746296</v>
          </cell>
          <cell r="K533">
            <v>13612897650</v>
          </cell>
          <cell r="L533" t="str">
            <v>568822356@qq.com</v>
          </cell>
        </row>
        <row r="533">
          <cell r="N533" t="str">
            <v>2；3；4；5；6</v>
          </cell>
          <cell r="O533" t="str">
            <v>制定</v>
          </cell>
          <cell r="P533" t="str">
            <v>主导</v>
          </cell>
          <cell r="Q533" t="str">
            <v>水利、环境和公共设施管理业</v>
          </cell>
          <cell r="R533">
            <v>2</v>
          </cell>
        </row>
        <row r="534">
          <cell r="C534" t="str">
            <v>zxzj20191107000019</v>
          </cell>
          <cell r="D534" t="str">
            <v>GB/T 36364-2018</v>
          </cell>
          <cell r="E534" t="str">
            <v>信息技术 射频识别 2.45 GHz标签 通用规范</v>
          </cell>
          <cell r="F534">
            <v>43258</v>
          </cell>
          <cell r="G534" t="str">
            <v>深圳赛西信息技术有限公司</v>
          </cell>
        </row>
        <row r="534">
          <cell r="I534" t="str">
            <v>王丽</v>
          </cell>
          <cell r="J534" t="str">
            <v>0755-86647566</v>
          </cell>
          <cell r="K534">
            <v>13480964857</v>
          </cell>
          <cell r="L534" t="str">
            <v>wangli@nels.org.cn</v>
          </cell>
        </row>
        <row r="534">
          <cell r="O534" t="str">
            <v>制定</v>
          </cell>
          <cell r="P534" t="str">
            <v>主导</v>
          </cell>
          <cell r="Q534" t="str">
            <v>信息传输、计算机服务和软件业</v>
          </cell>
          <cell r="R534">
            <v>2</v>
          </cell>
        </row>
        <row r="535">
          <cell r="C535" t="str">
            <v>zxzj20191115000068</v>
          </cell>
          <cell r="D535" t="str">
            <v>YD/T 3357.2-2018</v>
          </cell>
          <cell r="E535" t="str">
            <v>100Gb/s QSFP28 光收发合一模块 第2部分：4×25Gb/s LR4</v>
          </cell>
          <cell r="F535">
            <v>43455</v>
          </cell>
          <cell r="G535" t="str">
            <v>深圳新飞通光电子技术有限公司</v>
          </cell>
          <cell r="H535" t="str">
            <v>中兴通讯股份有限公司</v>
          </cell>
          <cell r="I535" t="str">
            <v>陈悦</v>
          </cell>
          <cell r="J535" t="str">
            <v>0755-25235827</v>
          </cell>
          <cell r="K535">
            <v>18923886069</v>
          </cell>
          <cell r="L535" t="str">
            <v>yue_chen@neophotonics.com</v>
          </cell>
        </row>
        <row r="535">
          <cell r="N535">
            <v>2</v>
          </cell>
          <cell r="O535" t="str">
            <v>制定</v>
          </cell>
          <cell r="P535" t="str">
            <v>主导</v>
          </cell>
          <cell r="Q535" t="str">
            <v>制造业</v>
          </cell>
          <cell r="R535">
            <v>1</v>
          </cell>
        </row>
        <row r="536">
          <cell r="C536" t="str">
            <v>zxzj20191115000097</v>
          </cell>
          <cell r="D536" t="str">
            <v>SJ/T 11687-2017</v>
          </cell>
          <cell r="E536" t="str">
            <v>透明液晶显示终端通用技术要求</v>
          </cell>
          <cell r="F536">
            <v>43046</v>
          </cell>
          <cell r="G536" t="str">
            <v>深圳赛西信息技术有限公司</v>
          </cell>
          <cell r="H536" t="str">
            <v>海思半导体有限公司；深圳创维-GRB电子有限公司</v>
          </cell>
          <cell r="I536" t="str">
            <v>王丽</v>
          </cell>
          <cell r="J536" t="str">
            <v>0755-86647566</v>
          </cell>
          <cell r="K536">
            <v>13480964857</v>
          </cell>
          <cell r="L536" t="str">
            <v>wangli@nels.org.cn</v>
          </cell>
        </row>
        <row r="536">
          <cell r="N536" t="str">
            <v>5；7；</v>
          </cell>
          <cell r="O536" t="str">
            <v>制定</v>
          </cell>
          <cell r="P536" t="str">
            <v>主导</v>
          </cell>
          <cell r="Q536" t="str">
            <v>信息传输、计算机服务和软件业</v>
          </cell>
          <cell r="R536">
            <v>3</v>
          </cell>
        </row>
        <row r="537">
          <cell r="C537" t="str">
            <v>zxzj20191116000141</v>
          </cell>
          <cell r="D537" t="str">
            <v>GB/T 6908-2018</v>
          </cell>
          <cell r="E537" t="str">
            <v>锅炉用水和冷却水分析方法 电导率的测定</v>
          </cell>
          <cell r="F537">
            <v>43258</v>
          </cell>
          <cell r="G537" t="str">
            <v>深圳准诺检测有限公司</v>
          </cell>
        </row>
        <row r="537">
          <cell r="I537" t="str">
            <v>杨娴</v>
          </cell>
          <cell r="J537" t="str">
            <v>0755-84297315</v>
          </cell>
          <cell r="K537">
            <v>13923746433</v>
          </cell>
          <cell r="L537" t="str">
            <v>13923746433@163.com</v>
          </cell>
        </row>
        <row r="537">
          <cell r="O537" t="str">
            <v>修订</v>
          </cell>
          <cell r="P537" t="str">
            <v>主导</v>
          </cell>
          <cell r="Q537" t="str">
            <v>科学研究、技术服务和地质勘查业</v>
          </cell>
          <cell r="R537">
            <v>1</v>
          </cell>
        </row>
        <row r="538">
          <cell r="C538" t="str">
            <v>zxzj20191115000302</v>
          </cell>
          <cell r="D538" t="str">
            <v>GB/T 27748.4-2017</v>
          </cell>
          <cell r="E538" t="str">
            <v>固定式燃料电池发电系统 第4部分：小型燃料电池发电系统性能试验方法</v>
          </cell>
          <cell r="F538">
            <v>42928</v>
          </cell>
          <cell r="G538" t="str">
            <v>深圳市标准技术研究院</v>
          </cell>
        </row>
        <row r="538">
          <cell r="I538" t="str">
            <v>万茸茸</v>
          </cell>
          <cell r="J538" t="str">
            <v>0755-83997950</v>
          </cell>
          <cell r="K538">
            <v>15920772693</v>
          </cell>
          <cell r="L538" t="str">
            <v>wrr@sist.org.cn</v>
          </cell>
        </row>
        <row r="538">
          <cell r="O538" t="str">
            <v>制定</v>
          </cell>
          <cell r="P538" t="str">
            <v>参与</v>
          </cell>
          <cell r="Q538" t="str">
            <v>科学研究、技术服务和地质勘查业</v>
          </cell>
          <cell r="R538">
            <v>6</v>
          </cell>
        </row>
        <row r="539">
          <cell r="C539" t="str">
            <v>zxzj20191113000178</v>
          </cell>
          <cell r="D539" t="str">
            <v>JT/T 1241-2019</v>
          </cell>
          <cell r="E539" t="str">
            <v>城市公共汽电车驾驶区防护隔离设施技术要求</v>
          </cell>
          <cell r="F539">
            <v>43539</v>
          </cell>
          <cell r="G539" t="str">
            <v>比亚迪汽车工业有限公司</v>
          </cell>
        </row>
        <row r="539">
          <cell r="I539" t="str">
            <v>谭易</v>
          </cell>
          <cell r="J539" t="str">
            <v>0755-89888888</v>
          </cell>
          <cell r="K539">
            <v>18620332278</v>
          </cell>
          <cell r="L539" t="str">
            <v>tan.yi@byd.com</v>
          </cell>
        </row>
        <row r="539">
          <cell r="O539" t="str">
            <v>制定</v>
          </cell>
          <cell r="P539" t="str">
            <v>参与</v>
          </cell>
          <cell r="Q539" t="str">
            <v>制造业</v>
          </cell>
          <cell r="R539">
            <v>5</v>
          </cell>
        </row>
        <row r="540">
          <cell r="C540" t="str">
            <v>zxzj20191114000118</v>
          </cell>
          <cell r="D540" t="str">
            <v>SN/T 1554-2016</v>
          </cell>
          <cell r="E540" t="str">
            <v>鸡法氏囊病检疫技术规范</v>
          </cell>
          <cell r="F540">
            <v>42716</v>
          </cell>
          <cell r="G540" t="str">
            <v>深圳市检验检疫科学研究院</v>
          </cell>
        </row>
        <row r="540">
          <cell r="I540" t="str">
            <v>孙洁</v>
          </cell>
          <cell r="J540" t="str">
            <v>0755-82743980</v>
          </cell>
          <cell r="K540">
            <v>13688812936</v>
          </cell>
          <cell r="L540" t="str">
            <v>48579659@qq.com</v>
          </cell>
        </row>
        <row r="540">
          <cell r="O540" t="str">
            <v>修订</v>
          </cell>
          <cell r="P540" t="str">
            <v>主导</v>
          </cell>
          <cell r="Q540" t="str">
            <v>科学研究、技术服务和地质勘查业</v>
          </cell>
          <cell r="R540">
            <v>2</v>
          </cell>
        </row>
        <row r="541">
          <cell r="C541" t="str">
            <v>zxzj20191116000139</v>
          </cell>
          <cell r="D541" t="str">
            <v>GB/T 36384-2018</v>
          </cell>
          <cell r="E541" t="str">
            <v>无机化工产品中汞的测定 原子荧光光谱法</v>
          </cell>
          <cell r="F541">
            <v>43258</v>
          </cell>
          <cell r="G541" t="str">
            <v>深圳准诺检测有限公司</v>
          </cell>
        </row>
        <row r="541">
          <cell r="I541" t="str">
            <v>杨娴</v>
          </cell>
          <cell r="J541" t="str">
            <v>0755-84297315</v>
          </cell>
          <cell r="K541">
            <v>13923746433</v>
          </cell>
          <cell r="L541" t="str">
            <v>13927346433@163.com</v>
          </cell>
        </row>
        <row r="541">
          <cell r="O541" t="str">
            <v>制定</v>
          </cell>
          <cell r="P541" t="str">
            <v>参与</v>
          </cell>
          <cell r="Q541" t="str">
            <v>科学研究、技术服务和地质勘查业</v>
          </cell>
          <cell r="R541">
            <v>6</v>
          </cell>
        </row>
        <row r="542">
          <cell r="C542" t="str">
            <v>zxzj20191114000075</v>
          </cell>
          <cell r="D542" t="str">
            <v>DB 4403/T 19-2019</v>
          </cell>
          <cell r="E542" t="str">
            <v>绿道建设规范</v>
          </cell>
          <cell r="F542">
            <v>43614</v>
          </cell>
          <cell r="G542" t="str">
            <v>深圳市铁汉生态环境股份有限公司</v>
          </cell>
          <cell r="H542" t="str">
            <v>深圳市绿化管理（1）、处岭南设计集团有限公司（3）</v>
          </cell>
          <cell r="I542" t="str">
            <v>张波</v>
          </cell>
          <cell r="J542" t="str">
            <v>0755-84355552</v>
          </cell>
          <cell r="K542">
            <v>13410199092</v>
          </cell>
          <cell r="L542" t="str">
            <v>zhangbo@sztechand.com.cn</v>
          </cell>
        </row>
        <row r="542">
          <cell r="O542" t="str">
            <v>制定</v>
          </cell>
          <cell r="P542" t="str">
            <v>主导</v>
          </cell>
          <cell r="Q542" t="str">
            <v>水利、环境和公共设施管理业</v>
          </cell>
          <cell r="R542">
            <v>2</v>
          </cell>
        </row>
        <row r="543">
          <cell r="C543" t="str">
            <v>zxzj20191116000067</v>
          </cell>
          <cell r="D543" t="str">
            <v>GB/T 36017-2018</v>
          </cell>
          <cell r="E543" t="str">
            <v>无损检测仪器  X射线荧光分析管</v>
          </cell>
          <cell r="F543">
            <v>43174</v>
          </cell>
          <cell r="G543" t="str">
            <v>深圳国技环保技术有限公司</v>
          </cell>
        </row>
        <row r="543">
          <cell r="I543" t="str">
            <v>黄晓霞</v>
          </cell>
          <cell r="J543" t="str">
            <v>0755-33681177</v>
          </cell>
          <cell r="K543">
            <v>18617053788</v>
          </cell>
          <cell r="L543" t="str">
            <v>huangxiaoxia@amae.hk</v>
          </cell>
        </row>
        <row r="543">
          <cell r="O543" t="str">
            <v>制定</v>
          </cell>
          <cell r="P543" t="str">
            <v>主导</v>
          </cell>
          <cell r="Q543" t="str">
            <v>制造业</v>
          </cell>
          <cell r="R543">
            <v>1</v>
          </cell>
        </row>
        <row r="544">
          <cell r="C544" t="str">
            <v>zxzj20191116000061</v>
          </cell>
          <cell r="D544" t="str">
            <v>QB/T 2400-2018</v>
          </cell>
          <cell r="E544" t="str">
            <v>手表用金属后盖</v>
          </cell>
          <cell r="F544">
            <v>43285</v>
          </cell>
          <cell r="G544" t="str">
            <v>深圳市飞亚达精密科技有限公司</v>
          </cell>
          <cell r="H544" t="str">
            <v>深圳市雷诺表业有限公司；天王电子（深圳）有限公司；依波精品（深圳）有限公司</v>
          </cell>
          <cell r="I544" t="str">
            <v>刘亚睿</v>
          </cell>
          <cell r="J544" t="str">
            <v>0755-86013452</v>
          </cell>
          <cell r="K544">
            <v>15168305423</v>
          </cell>
          <cell r="L544" t="str">
            <v>liuyarui@fiyta.com.cn</v>
          </cell>
        </row>
        <row r="544">
          <cell r="N544" t="str">
            <v>4；6；7</v>
          </cell>
          <cell r="O544" t="str">
            <v>修订</v>
          </cell>
          <cell r="P544" t="str">
            <v>主导</v>
          </cell>
          <cell r="Q544" t="str">
            <v>制造业</v>
          </cell>
          <cell r="R544">
            <v>1</v>
          </cell>
        </row>
        <row r="545">
          <cell r="C545" t="str">
            <v>zxzj20191116000034</v>
          </cell>
          <cell r="D545" t="str">
            <v>GB/T37306.1-2019；GB/T37306.2-2019</v>
          </cell>
          <cell r="E545" t="str">
            <v>金属材料 疲劳试验 变幅疲劳试验 第1部分：总则、试验方法和报告要求；金属材料 疲劳试验 变幅疲劳试验 第2部分：循环计数和相关数据缩减方法</v>
          </cell>
          <cell r="F545">
            <v>43549</v>
          </cell>
          <cell r="G545" t="str">
            <v>深圳万测试验设备有限公司</v>
          </cell>
        </row>
        <row r="545">
          <cell r="I545" t="str">
            <v>程婷</v>
          </cell>
          <cell r="J545" t="str">
            <v>0755-23057996</v>
          </cell>
          <cell r="K545">
            <v>15107108205</v>
          </cell>
          <cell r="L545" t="str">
            <v>chengting@wance.com.cn</v>
          </cell>
        </row>
        <row r="545">
          <cell r="O545" t="str">
            <v>制定</v>
          </cell>
          <cell r="P545" t="str">
            <v>参与</v>
          </cell>
          <cell r="Q545" t="str">
            <v>制造业</v>
          </cell>
          <cell r="R545">
            <v>5</v>
          </cell>
        </row>
        <row r="546">
          <cell r="C546" t="str">
            <v>zxzj20191115000032</v>
          </cell>
          <cell r="D546" t="str">
            <v>GB/T 32659-2016</v>
          </cell>
          <cell r="E546" t="str">
            <v>专用数字对讲设备技术要求和测试方法</v>
          </cell>
          <cell r="F546">
            <v>42485</v>
          </cell>
          <cell r="G546" t="str">
            <v>清华大学深圳国际研究生院</v>
          </cell>
          <cell r="H546" t="str">
            <v>海能达通信股份有限公司2（不联合）；</v>
          </cell>
          <cell r="I546" t="str">
            <v>张巍</v>
          </cell>
          <cell r="J546">
            <v>26036004</v>
          </cell>
          <cell r="K546">
            <v>18038153211</v>
          </cell>
          <cell r="L546" t="str">
            <v>zhangw@sz.tsinghua.edu.cn</v>
          </cell>
        </row>
        <row r="546">
          <cell r="N546" t="str">
            <v>2；6</v>
          </cell>
          <cell r="O546" t="str">
            <v>制定</v>
          </cell>
          <cell r="P546" t="str">
            <v>参与</v>
          </cell>
          <cell r="Q546" t="str">
            <v>教育</v>
          </cell>
          <cell r="R546">
            <v>6</v>
          </cell>
        </row>
        <row r="547">
          <cell r="C547" t="str">
            <v>zxzj20191117000031</v>
          </cell>
          <cell r="D547" t="str">
            <v>NB/T 42104.1~4-2016</v>
          </cell>
          <cell r="E547" t="str">
            <v>地面用晶体硅光伏组件环境适应性测试要求 第1部分：一般气候条件/第2部分：干热气候条件/第3部分：湿热气候条件/第4部分：高原气候条件</v>
          </cell>
          <cell r="F547">
            <v>42709</v>
          </cell>
          <cell r="G547" t="str">
            <v>中检集团南方测试股份有限公司</v>
          </cell>
        </row>
        <row r="547">
          <cell r="I547" t="str">
            <v>王健全</v>
          </cell>
          <cell r="J547">
            <v>75526620622</v>
          </cell>
          <cell r="K547">
            <v>13510799165</v>
          </cell>
          <cell r="L547" t="str">
            <v>wjq@ccic-set.com</v>
          </cell>
        </row>
        <row r="547">
          <cell r="O547" t="str">
            <v>制定</v>
          </cell>
          <cell r="P547" t="str">
            <v>参与</v>
          </cell>
          <cell r="Q547" t="str">
            <v>科学研究、技术服务和地质勘查业</v>
          </cell>
          <cell r="R547">
            <v>5</v>
          </cell>
        </row>
        <row r="548">
          <cell r="C548" t="str">
            <v>zxzj20191113000045</v>
          </cell>
          <cell r="D548" t="str">
            <v>T/SZGCA 001—2016</v>
          </cell>
          <cell r="E548" t="str">
            <v>团餐行业食品安全管理规范</v>
          </cell>
          <cell r="F548">
            <v>42468</v>
          </cell>
          <cell r="G548" t="str">
            <v>深圳市团餐行业协会</v>
          </cell>
        </row>
        <row r="548">
          <cell r="I548" t="str">
            <v>周开琼</v>
          </cell>
          <cell r="J548" t="str">
            <v>0755-82093909</v>
          </cell>
          <cell r="K548">
            <v>13802587012</v>
          </cell>
          <cell r="L548" t="str">
            <v>461086338@qq.com</v>
          </cell>
        </row>
        <row r="548">
          <cell r="O548" t="str">
            <v>修订</v>
          </cell>
          <cell r="P548" t="str">
            <v>主导</v>
          </cell>
          <cell r="Q548" t="str">
            <v>住宿和餐饮业</v>
          </cell>
          <cell r="R548">
            <v>1</v>
          </cell>
        </row>
        <row r="549">
          <cell r="C549" t="str">
            <v>zxzj20191113000131</v>
          </cell>
          <cell r="D549" t="str">
            <v>GB/T 35091-2018</v>
          </cell>
          <cell r="E549" t="str">
            <v>闭式高速压力机 型式与基本参数</v>
          </cell>
          <cell r="F549">
            <v>43234</v>
          </cell>
          <cell r="G549" t="str">
            <v>深圳市华测检测有限公司</v>
          </cell>
        </row>
        <row r="549">
          <cell r="I549" t="str">
            <v>刘文秋</v>
          </cell>
          <cell r="J549" t="str">
            <v>0755-33685120</v>
          </cell>
          <cell r="K549">
            <v>13714069320</v>
          </cell>
          <cell r="L549" t="str">
            <v>liuwenqiu@cti-cert.com</v>
          </cell>
        </row>
        <row r="549">
          <cell r="O549" t="str">
            <v>制定</v>
          </cell>
          <cell r="P549" t="str">
            <v>参与</v>
          </cell>
          <cell r="Q549" t="str">
            <v>科学研究、技术服务和地质勘查业</v>
          </cell>
          <cell r="R549">
            <v>4</v>
          </cell>
        </row>
        <row r="550">
          <cell r="C550" t="str">
            <v>zxzj20191112000054</v>
          </cell>
          <cell r="D550" t="str">
            <v>GB/T 34450-2017</v>
          </cell>
          <cell r="E550" t="str">
            <v>家用和类似用途电器的模块化设计 通则</v>
          </cell>
          <cell r="F550">
            <v>43022</v>
          </cell>
          <cell r="G550" t="str">
            <v>深圳市检验检疫科学研究院</v>
          </cell>
        </row>
        <row r="550">
          <cell r="I550" t="str">
            <v>吴绍精</v>
          </cell>
          <cell r="J550">
            <v>25985636</v>
          </cell>
          <cell r="K550">
            <v>13688811137</v>
          </cell>
          <cell r="L550" t="str">
            <v>djick1001@163.com</v>
          </cell>
        </row>
        <row r="550">
          <cell r="O550" t="str">
            <v>制定</v>
          </cell>
          <cell r="P550" t="str">
            <v>参与</v>
          </cell>
          <cell r="Q550" t="str">
            <v>科学研究、技术服务和地质勘查业</v>
          </cell>
          <cell r="R550">
            <v>8</v>
          </cell>
        </row>
        <row r="551">
          <cell r="C551" t="str">
            <v>zxzj20191113000014</v>
          </cell>
          <cell r="D551" t="str">
            <v>NB/T 20473-2017RK</v>
          </cell>
          <cell r="E551" t="str">
            <v>核电厂应急柴油发电机压缩空气启动系统设计准则</v>
          </cell>
          <cell r="F551">
            <v>42917</v>
          </cell>
          <cell r="G551" t="str">
            <v>中广核工程有限公司</v>
          </cell>
        </row>
        <row r="551">
          <cell r="I551" t="str">
            <v>孙莉</v>
          </cell>
          <cell r="J551" t="str">
            <v>0755-84436673</v>
          </cell>
          <cell r="K551">
            <v>15914118629</v>
          </cell>
          <cell r="L551" t="str">
            <v>sun_li@cgnpc.com.cn</v>
          </cell>
        </row>
        <row r="551">
          <cell r="O551" t="str">
            <v>制定</v>
          </cell>
          <cell r="P551" t="str">
            <v>主导</v>
          </cell>
          <cell r="Q551" t="str">
            <v>电力、燃气及水的生产和供应业</v>
          </cell>
          <cell r="R551">
            <v>1</v>
          </cell>
        </row>
        <row r="552">
          <cell r="C552" t="str">
            <v>zxzj20191114000040</v>
          </cell>
          <cell r="D552" t="str">
            <v>GB/T 36597-2018</v>
          </cell>
          <cell r="E552" t="str">
            <v>建立国际贸易单一窗口指南</v>
          </cell>
          <cell r="F552">
            <v>43360</v>
          </cell>
          <cell r="G552" t="str">
            <v>深圳市坤鑫国际货运代理有限公司</v>
          </cell>
        </row>
        <row r="552">
          <cell r="I552" t="str">
            <v>余惠珠</v>
          </cell>
          <cell r="J552" t="str">
            <v>0755-25862044</v>
          </cell>
          <cell r="K552">
            <v>18219178130</v>
          </cell>
          <cell r="L552" t="str">
            <v>hyas02@hyun-young.com</v>
          </cell>
        </row>
        <row r="552">
          <cell r="O552" t="str">
            <v>制定</v>
          </cell>
          <cell r="P552" t="str">
            <v>主导</v>
          </cell>
          <cell r="Q552" t="str">
            <v>交通运输、仓储和邮政业</v>
          </cell>
          <cell r="R552">
            <v>1</v>
          </cell>
        </row>
        <row r="553">
          <cell r="C553" t="str">
            <v>zxzj20191113000054</v>
          </cell>
          <cell r="D553" t="str">
            <v>GB/T 30269.902-2018</v>
          </cell>
          <cell r="E553" t="str">
            <v>信息技术 传感器网络 第902部分：网关：远程管理技术要求</v>
          </cell>
          <cell r="F553">
            <v>43258</v>
          </cell>
          <cell r="G553" t="str">
            <v>深圳赛西信息技术有限公司</v>
          </cell>
        </row>
        <row r="553">
          <cell r="I553" t="str">
            <v>王丽</v>
          </cell>
          <cell r="J553" t="str">
            <v>0755-86647566</v>
          </cell>
          <cell r="K553">
            <v>13480964857</v>
          </cell>
          <cell r="L553" t="str">
            <v>wangli@nels.org.cn</v>
          </cell>
        </row>
        <row r="553">
          <cell r="O553" t="str">
            <v>制定</v>
          </cell>
          <cell r="P553" t="str">
            <v>主导</v>
          </cell>
          <cell r="Q553" t="str">
            <v>信息传输、计算机服务和软件业</v>
          </cell>
          <cell r="R553">
            <v>3</v>
          </cell>
        </row>
        <row r="554">
          <cell r="C554" t="str">
            <v>zxzj20191115000118</v>
          </cell>
          <cell r="D554" t="str">
            <v>GB/T 36621-2018</v>
          </cell>
          <cell r="E554" t="str">
            <v>智慧城市 信息技术运营指南</v>
          </cell>
          <cell r="F554">
            <v>43383</v>
          </cell>
          <cell r="G554" t="str">
            <v>深圳赛西信息技术有限公司</v>
          </cell>
          <cell r="H554" t="str">
            <v>华为技术有限公司；</v>
          </cell>
          <cell r="I554" t="str">
            <v>王丽</v>
          </cell>
          <cell r="J554" t="str">
            <v>0755-86647566</v>
          </cell>
          <cell r="K554">
            <v>13480964857</v>
          </cell>
          <cell r="L554" t="str">
            <v>wangli@nels.org.cn</v>
          </cell>
        </row>
        <row r="554">
          <cell r="N554" t="str">
            <v>4；6</v>
          </cell>
          <cell r="O554" t="str">
            <v>制定</v>
          </cell>
          <cell r="P554" t="str">
            <v>参与</v>
          </cell>
          <cell r="Q554" t="str">
            <v>信息传输、计算机服务和软件业</v>
          </cell>
          <cell r="R554">
            <v>6</v>
          </cell>
        </row>
        <row r="555">
          <cell r="C555" t="str">
            <v>zxzj20191114000130</v>
          </cell>
          <cell r="D555" t="str">
            <v>QB/T 5233-2018</v>
          </cell>
          <cell r="E555" t="str">
            <v>贵金属饰品制造工艺术语</v>
          </cell>
          <cell r="F555">
            <v>43228</v>
          </cell>
          <cell r="G555" t="str">
            <v>深圳百泰投资控股集团有限公司</v>
          </cell>
          <cell r="H555" t="str">
            <v>贵金属及珠宝玉石饰品企业标准联盟；深圳市宝福珠宝首饰有限公司；深圳市宝怡珠宝首饰有限公司；深圳翠绿珠宝集团有限公司；深圳市甘露珠宝首饰有限公司；深圳市吉盟珠宝股份有限公司；深圳市星光达珠宝首饰实业有限公司</v>
          </cell>
          <cell r="I555" t="str">
            <v>罗雪莹</v>
          </cell>
          <cell r="J555">
            <v>25636660</v>
          </cell>
          <cell r="K555">
            <v>15999935688</v>
          </cell>
          <cell r="L555" t="str">
            <v>421233089@qq.com</v>
          </cell>
        </row>
        <row r="555">
          <cell r="N555" t="str">
            <v>2；3；4；5；6；7；8</v>
          </cell>
          <cell r="O555" t="str">
            <v>制定</v>
          </cell>
          <cell r="P555" t="str">
            <v>主导</v>
          </cell>
          <cell r="Q555" t="str">
            <v>制造业</v>
          </cell>
          <cell r="R555">
            <v>1</v>
          </cell>
        </row>
        <row r="556">
          <cell r="C556" t="str">
            <v>zxzj20191117000072</v>
          </cell>
          <cell r="D556" t="str">
            <v>GB/T 16746-2018</v>
          </cell>
          <cell r="E556" t="str">
            <v>锌合金铸件</v>
          </cell>
          <cell r="F556">
            <v>43294</v>
          </cell>
          <cell r="G556" t="str">
            <v>深圳领威科技有限公司</v>
          </cell>
        </row>
        <row r="556">
          <cell r="I556" t="str">
            <v>梁舒洁</v>
          </cell>
          <cell r="J556" t="str">
            <v>0755-29834366</v>
          </cell>
          <cell r="K556">
            <v>13798281704</v>
          </cell>
          <cell r="L556" t="str">
            <v>shujieaa@126.com</v>
          </cell>
        </row>
        <row r="556">
          <cell r="O556" t="str">
            <v>修订</v>
          </cell>
          <cell r="P556" t="str">
            <v>参与</v>
          </cell>
          <cell r="Q556" t="str">
            <v>制造业</v>
          </cell>
          <cell r="R556">
            <v>7</v>
          </cell>
        </row>
        <row r="557">
          <cell r="C557" t="str">
            <v>zxzj20191116000053</v>
          </cell>
          <cell r="D557" t="str">
            <v>GB/T 15818-2018</v>
          </cell>
          <cell r="E557" t="str">
            <v>表面活性剂生物降解度试验方法</v>
          </cell>
          <cell r="F557">
            <v>43462</v>
          </cell>
          <cell r="G557" t="str">
            <v>深圳市芭格美生物科技有限公司</v>
          </cell>
        </row>
        <row r="557">
          <cell r="I557" t="str">
            <v>陈婉兰</v>
          </cell>
          <cell r="J557" t="str">
            <v>0755-86231733</v>
          </cell>
          <cell r="K557">
            <v>13430953271</v>
          </cell>
          <cell r="L557" t="str">
            <v>chenwanlan@bagemei.com</v>
          </cell>
        </row>
        <row r="557">
          <cell r="O557" t="str">
            <v>修订</v>
          </cell>
          <cell r="P557" t="str">
            <v>参与</v>
          </cell>
          <cell r="Q557" t="str">
            <v>制造业</v>
          </cell>
          <cell r="R557">
            <v>4</v>
          </cell>
        </row>
        <row r="558">
          <cell r="C558" t="str">
            <v>zxzj20191113000005</v>
          </cell>
          <cell r="D558" t="str">
            <v>GB/T 30269.504-2019</v>
          </cell>
          <cell r="E558" t="str">
            <v>信息技术 传感器网络 第504部分：标识：传感节点标识符管理</v>
          </cell>
          <cell r="F558">
            <v>43707</v>
          </cell>
          <cell r="G558" t="str">
            <v>深圳赛西信息技术有限公司</v>
          </cell>
        </row>
        <row r="558">
          <cell r="I558" t="str">
            <v>王丽</v>
          </cell>
          <cell r="J558" t="str">
            <v>0755-86647566</v>
          </cell>
          <cell r="K558">
            <v>13480964857</v>
          </cell>
          <cell r="L558" t="str">
            <v>wangli@nels.org.cn</v>
          </cell>
        </row>
        <row r="558">
          <cell r="O558" t="str">
            <v>制定</v>
          </cell>
          <cell r="P558" t="str">
            <v>参与</v>
          </cell>
          <cell r="Q558" t="str">
            <v>信息传输、计算机服务和软件业</v>
          </cell>
          <cell r="R558">
            <v>4</v>
          </cell>
        </row>
        <row r="559">
          <cell r="C559" t="str">
            <v>zxzj20191116000148</v>
          </cell>
          <cell r="D559" t="str">
            <v>HG/T 2431-2018</v>
          </cell>
          <cell r="E559" t="str">
            <v>水处理剂 阻垢缓蚀剂 III</v>
          </cell>
          <cell r="F559">
            <v>43395</v>
          </cell>
          <cell r="G559" t="str">
            <v>深圳市长隆科技有限公司</v>
          </cell>
        </row>
        <row r="559">
          <cell r="I559" t="str">
            <v>陈秀坤</v>
          </cell>
          <cell r="J559" t="str">
            <v>0755-89641127</v>
          </cell>
          <cell r="K559">
            <v>13828745390</v>
          </cell>
          <cell r="L559" t="str">
            <v>13828745390@163.com</v>
          </cell>
        </row>
        <row r="559">
          <cell r="O559" t="str">
            <v>修订</v>
          </cell>
          <cell r="P559" t="str">
            <v>参与</v>
          </cell>
          <cell r="Q559" t="str">
            <v>水利、环境和公共设施管理业</v>
          </cell>
          <cell r="R559">
            <v>5</v>
          </cell>
        </row>
        <row r="560">
          <cell r="C560" t="str">
            <v>zxzj20191116000082</v>
          </cell>
          <cell r="D560" t="str">
            <v>GB/T 33062-2016</v>
          </cell>
          <cell r="E560" t="str">
            <v>镍氢电池材料废弃物回收利用的处理方法</v>
          </cell>
          <cell r="F560">
            <v>42656</v>
          </cell>
          <cell r="G560" t="str">
            <v>深圳市豪鹏科技有限公司</v>
          </cell>
          <cell r="H560" t="str">
            <v>格林美股份有限公司；（无联合）</v>
          </cell>
          <cell r="I560" t="str">
            <v>贾浩</v>
          </cell>
          <cell r="J560" t="str">
            <v>0755-89687220</v>
          </cell>
          <cell r="K560">
            <v>18980790186</v>
          </cell>
          <cell r="L560" t="str">
            <v>hjia@highpowertech.com</v>
          </cell>
        </row>
        <row r="560">
          <cell r="N560" t="str">
            <v>1；2</v>
          </cell>
          <cell r="O560" t="str">
            <v>制定</v>
          </cell>
          <cell r="P560" t="str">
            <v>参与</v>
          </cell>
          <cell r="Q560" t="str">
            <v>制造业</v>
          </cell>
          <cell r="R560">
            <v>6</v>
          </cell>
        </row>
        <row r="561">
          <cell r="C561" t="str">
            <v>zxzj20191116000028</v>
          </cell>
          <cell r="D561" t="str">
            <v>JB/T 13546.3-2018</v>
          </cell>
          <cell r="E561" t="str">
            <v>闭式单轴四点高速超精密压力机 第3部分：精度</v>
          </cell>
          <cell r="F561">
            <v>43336</v>
          </cell>
          <cell r="G561" t="str">
            <v>深圳国技仪器有限公司</v>
          </cell>
        </row>
        <row r="561">
          <cell r="I561" t="str">
            <v>黄晓霞</v>
          </cell>
          <cell r="J561" t="str">
            <v>0755-33681117</v>
          </cell>
          <cell r="K561">
            <v>18617053788</v>
          </cell>
          <cell r="L561" t="str">
            <v>huangxiaoxia@amae.hk</v>
          </cell>
        </row>
        <row r="561">
          <cell r="O561" t="str">
            <v>制定</v>
          </cell>
          <cell r="P561" t="str">
            <v>主导</v>
          </cell>
          <cell r="Q561" t="str">
            <v>制造业</v>
          </cell>
          <cell r="R561">
            <v>2</v>
          </cell>
        </row>
        <row r="562">
          <cell r="C562" t="str">
            <v>zxzj20191115000314</v>
          </cell>
          <cell r="D562" t="str">
            <v>SZTT/SGX 004-2018</v>
          </cell>
          <cell r="E562" t="str">
            <v>进口再生塑料颗粒与进口固体废塑料的快速鉴别方法</v>
          </cell>
          <cell r="F562">
            <v>43356</v>
          </cell>
          <cell r="G562" t="str">
            <v>深圳市高分子行业协会</v>
          </cell>
        </row>
        <row r="562">
          <cell r="I562" t="str">
            <v>孙珍珍</v>
          </cell>
          <cell r="J562" t="str">
            <v>0755-83461533</v>
          </cell>
          <cell r="K562">
            <v>18025382129</v>
          </cell>
          <cell r="L562" t="str">
            <v>2814060439@qq.com</v>
          </cell>
        </row>
        <row r="562">
          <cell r="O562" t="str">
            <v>制定</v>
          </cell>
          <cell r="P562" t="str">
            <v>主导</v>
          </cell>
          <cell r="Q562" t="str">
            <v>公共管理和社会组织</v>
          </cell>
          <cell r="R562">
            <v>1</v>
          </cell>
        </row>
        <row r="563">
          <cell r="C563" t="str">
            <v>zxzj20191113000042</v>
          </cell>
          <cell r="D563" t="str">
            <v>YS/T 1157.2-2016</v>
          </cell>
          <cell r="E563" t="str">
            <v>粗氢氧化钴化学分析方法  第2部分：镍、铜、铁、锰、锌、铅、砷和镉量的测定 电感耦合等离子体发射光谱法</v>
          </cell>
          <cell r="F563">
            <v>42562</v>
          </cell>
          <cell r="G563" t="str">
            <v>格林美股份有限公司</v>
          </cell>
        </row>
        <row r="563">
          <cell r="I563" t="str">
            <v>艾四霞</v>
          </cell>
          <cell r="J563" t="str">
            <v>0755-33386666</v>
          </cell>
          <cell r="K563">
            <v>18938976890</v>
          </cell>
          <cell r="L563" t="str">
            <v>aisixia@gem.com.cn</v>
          </cell>
        </row>
        <row r="563">
          <cell r="O563" t="str">
            <v>制定</v>
          </cell>
          <cell r="P563" t="str">
            <v>参与</v>
          </cell>
          <cell r="Q563" t="str">
            <v>制造业</v>
          </cell>
          <cell r="R563">
            <v>5</v>
          </cell>
        </row>
        <row r="564">
          <cell r="C564" t="str">
            <v>zxzj20191113000170</v>
          </cell>
          <cell r="D564" t="str">
            <v>SJ/T 11592—2016</v>
          </cell>
          <cell r="E564" t="str">
            <v>智能电视概念模型</v>
          </cell>
          <cell r="F564">
            <v>42384</v>
          </cell>
          <cell r="G564" t="str">
            <v>康佳集团股份有限公司</v>
          </cell>
          <cell r="H564" t="str">
            <v>深圳TCL新技术公司（3）；深圳茁壮网络股份有限公司（5）；深圳数字电视国家工程实验室（6）</v>
          </cell>
          <cell r="I564" t="str">
            <v>谢文琚</v>
          </cell>
          <cell r="J564">
            <v>26608866</v>
          </cell>
          <cell r="K564">
            <v>15099907893</v>
          </cell>
          <cell r="L564" t="str">
            <v>xiewenju1@konka.com</v>
          </cell>
        </row>
        <row r="564">
          <cell r="N564" t="str">
            <v>1；2；3；4</v>
          </cell>
          <cell r="O564" t="str">
            <v>制定</v>
          </cell>
          <cell r="P564" t="str">
            <v>参与</v>
          </cell>
          <cell r="Q564" t="str">
            <v>制造业</v>
          </cell>
          <cell r="R564">
            <v>7</v>
          </cell>
        </row>
        <row r="565">
          <cell r="C565" t="str">
            <v>zxzj20191114000062</v>
          </cell>
          <cell r="D565" t="str">
            <v>GB/T 36416.1-2018</v>
          </cell>
          <cell r="E565" t="str">
            <v>试验机词汇 第1部分：材料试验机</v>
          </cell>
          <cell r="F565">
            <v>43258</v>
          </cell>
          <cell r="G565" t="str">
            <v>华测检测认证集团股份有限公司</v>
          </cell>
        </row>
        <row r="565">
          <cell r="I565" t="str">
            <v>杜昱林</v>
          </cell>
          <cell r="J565" t="str">
            <v>0755-33682320</v>
          </cell>
          <cell r="K565">
            <v>18565667178</v>
          </cell>
          <cell r="L565" t="str">
            <v>dylan.du@cti-cert.com</v>
          </cell>
        </row>
        <row r="565">
          <cell r="O565" t="str">
            <v>制定</v>
          </cell>
          <cell r="P565" t="str">
            <v>主导</v>
          </cell>
          <cell r="Q565" t="str">
            <v>科学研究、技术服务和地质勘查业</v>
          </cell>
          <cell r="R565">
            <v>3</v>
          </cell>
        </row>
        <row r="566">
          <cell r="C566" t="str">
            <v>zxzj20191114000031</v>
          </cell>
          <cell r="D566" t="str">
            <v>GB/T 25315-2017</v>
          </cell>
          <cell r="E566" t="str">
            <v>家庭控制系统 安全导则</v>
          </cell>
          <cell r="F566">
            <v>43098</v>
          </cell>
          <cell r="G566" t="str">
            <v>华测检测认证集团股份有限公司</v>
          </cell>
        </row>
        <row r="566">
          <cell r="I566" t="str">
            <v>杜昱林</v>
          </cell>
          <cell r="J566" t="str">
            <v>0755-33682320</v>
          </cell>
          <cell r="K566">
            <v>18565667178</v>
          </cell>
          <cell r="L566" t="str">
            <v>dylan.du@cti-cert.com</v>
          </cell>
        </row>
        <row r="566">
          <cell r="O566" t="str">
            <v>修订</v>
          </cell>
          <cell r="P566" t="str">
            <v>参与</v>
          </cell>
          <cell r="Q566" t="str">
            <v>科学研究、技术服务和地质勘查业</v>
          </cell>
          <cell r="R566">
            <v>4</v>
          </cell>
        </row>
        <row r="567">
          <cell r="C567" t="str">
            <v>zxzj20191115000033</v>
          </cell>
          <cell r="D567" t="str">
            <v>NB/T 20471-2017</v>
          </cell>
          <cell r="E567" t="str">
            <v>非能动压水堆核电厂厂用水系统设计准则</v>
          </cell>
          <cell r="F567">
            <v>42826</v>
          </cell>
          <cell r="G567" t="str">
            <v>中广核工程有限公司</v>
          </cell>
        </row>
        <row r="567">
          <cell r="I567" t="str">
            <v>孙莉</v>
          </cell>
          <cell r="J567" t="str">
            <v>0755-84436673</v>
          </cell>
          <cell r="K567">
            <v>15914118629</v>
          </cell>
          <cell r="L567" t="str">
            <v>sun_li@cgnpc.com.cn</v>
          </cell>
        </row>
        <row r="567">
          <cell r="O567" t="str">
            <v>制定</v>
          </cell>
          <cell r="P567" t="str">
            <v>主导</v>
          </cell>
          <cell r="Q567" t="str">
            <v>电力、燃气及水的生产和供应业</v>
          </cell>
          <cell r="R567">
            <v>3</v>
          </cell>
        </row>
        <row r="568">
          <cell r="C568" t="str">
            <v>zxzj20191116000087</v>
          </cell>
          <cell r="D568" t="str">
            <v>HG/T 3251-2018</v>
          </cell>
          <cell r="E568" t="str">
            <v>工业结晶氯化铝</v>
          </cell>
          <cell r="F568">
            <v>43395</v>
          </cell>
          <cell r="G568" t="str">
            <v>深圳市中润水工业技术发展有限公司</v>
          </cell>
        </row>
        <row r="568">
          <cell r="I568" t="str">
            <v>柳洁</v>
          </cell>
          <cell r="J568" t="str">
            <v>0755-26630106</v>
          </cell>
          <cell r="K568">
            <v>13632961837</v>
          </cell>
          <cell r="L568" t="str">
            <v>362169262@qq.com</v>
          </cell>
        </row>
        <row r="568">
          <cell r="O568" t="str">
            <v>修订</v>
          </cell>
          <cell r="P568" t="str">
            <v>主导</v>
          </cell>
          <cell r="Q568" t="str">
            <v>科学研究、技术服务和地质勘查业</v>
          </cell>
          <cell r="R568">
            <v>2</v>
          </cell>
        </row>
        <row r="569">
          <cell r="C569" t="str">
            <v>zxzj20191113000125</v>
          </cell>
          <cell r="D569" t="str">
            <v>QB/T 5175.1-2017</v>
          </cell>
          <cell r="E569" t="str">
            <v>手表外观件佩戴环境试验方法  第1部分：通用要求</v>
          </cell>
          <cell r="F569">
            <v>43046</v>
          </cell>
          <cell r="G569" t="str">
            <v>深圳市泰坦时钟表科技有限公司</v>
          </cell>
          <cell r="H569" t="str">
            <v>飞亚达（集团）股份有限公司（2）；天王电子（深圳）有限公司；深圳市雷诺表业有限公司（5）</v>
          </cell>
          <cell r="I569" t="str">
            <v>何光先</v>
          </cell>
          <cell r="J569" t="str">
            <v>0755-86018336</v>
          </cell>
          <cell r="K569">
            <v>15013833075</v>
          </cell>
          <cell r="L569" t="str">
            <v>heguangxian@163.com</v>
          </cell>
        </row>
        <row r="569">
          <cell r="N569" t="str">
            <v>2；5；6</v>
          </cell>
          <cell r="O569" t="str">
            <v>制定</v>
          </cell>
          <cell r="P569" t="str">
            <v>主导</v>
          </cell>
          <cell r="Q569" t="str">
            <v>科学研究、技术服务和地质勘查业</v>
          </cell>
          <cell r="R569">
            <v>1</v>
          </cell>
        </row>
        <row r="570">
          <cell r="C570" t="str">
            <v>zxzj20191115000139</v>
          </cell>
          <cell r="D570" t="str">
            <v>SN/T 4573-2016</v>
          </cell>
          <cell r="E570" t="str">
            <v>涂料、油墨、胶粘剂中二乙二醇二甲醚的测定 气相色谱-质谱法</v>
          </cell>
          <cell r="F570">
            <v>42605</v>
          </cell>
          <cell r="G570" t="str">
            <v>深圳市检验检疫科学研究院</v>
          </cell>
        </row>
        <row r="570">
          <cell r="I570" t="str">
            <v>任聪</v>
          </cell>
          <cell r="J570" t="str">
            <v>0755-21622342</v>
          </cell>
          <cell r="K570">
            <v>13927458185</v>
          </cell>
          <cell r="L570" t="str">
            <v>705533768@qq.com</v>
          </cell>
        </row>
        <row r="570">
          <cell r="O570" t="str">
            <v>制定</v>
          </cell>
          <cell r="P570" t="str">
            <v>主导</v>
          </cell>
          <cell r="Q570" t="str">
            <v>科学研究、技术服务和地质勘查业</v>
          </cell>
          <cell r="R570">
            <v>1</v>
          </cell>
        </row>
        <row r="571">
          <cell r="C571" t="str">
            <v>zxzj20191113000185</v>
          </cell>
          <cell r="D571" t="str">
            <v>3GPP/TS 23.502</v>
          </cell>
          <cell r="E571" t="str">
            <v>5G端到端流程规范</v>
          </cell>
          <cell r="F571">
            <v>43732</v>
          </cell>
          <cell r="G571" t="str">
            <v>深圳市腾讯计算机系统有限公司</v>
          </cell>
        </row>
        <row r="571">
          <cell r="I571" t="str">
            <v>刘震宇</v>
          </cell>
          <cell r="J571" t="str">
            <v>0755-86013388</v>
          </cell>
          <cell r="K571">
            <v>18612866601</v>
          </cell>
          <cell r="L571" t="str">
            <v>zanezyliu@tencent.com</v>
          </cell>
        </row>
        <row r="571">
          <cell r="O571" t="str">
            <v>制定</v>
          </cell>
          <cell r="P571" t="str">
            <v>参与</v>
          </cell>
          <cell r="Q571" t="str">
            <v>信息传输、计算机服务和软件业</v>
          </cell>
          <cell r="R571">
            <v>4</v>
          </cell>
        </row>
        <row r="572">
          <cell r="C572" t="str">
            <v>zxzj20191113000037</v>
          </cell>
          <cell r="D572" t="str">
            <v>IEC 61196-6-3：2018</v>
          </cell>
          <cell r="E572" t="str">
            <v>同轴通信电缆 第6-3部分：75-5型CATV接入电缆详细规范</v>
          </cell>
          <cell r="F572">
            <v>43112</v>
          </cell>
          <cell r="G572" t="str">
            <v>深圳金信诺高新技术股份有限公司</v>
          </cell>
        </row>
        <row r="572">
          <cell r="I572" t="str">
            <v>左洁琼</v>
          </cell>
          <cell r="J572">
            <v>13418096413</v>
          </cell>
          <cell r="K572">
            <v>13418096413</v>
          </cell>
          <cell r="L572" t="str">
            <v>452158440@qq.com</v>
          </cell>
        </row>
        <row r="572">
          <cell r="O572" t="str">
            <v>制定</v>
          </cell>
          <cell r="P572" t="str">
            <v>主导</v>
          </cell>
          <cell r="Q572" t="str">
            <v>制造业</v>
          </cell>
          <cell r="R572">
            <v>1</v>
          </cell>
        </row>
        <row r="573">
          <cell r="C573" t="str">
            <v>zxzj20191117000012</v>
          </cell>
          <cell r="D573" t="str">
            <v>IEC TS 62607-4-6</v>
          </cell>
          <cell r="E573" t="str">
            <v>纳米制造 关键控制特性 第4-6部分：红外吸收法测定纳米电极材料中的碳含量</v>
          </cell>
          <cell r="F573">
            <v>43139</v>
          </cell>
          <cell r="G573" t="str">
            <v>深圳市德方纳米科技股份有限公司</v>
          </cell>
          <cell r="H573" t="str">
            <v>深圳市标准技术研究院</v>
          </cell>
          <cell r="I573" t="str">
            <v>孙言</v>
          </cell>
          <cell r="J573" t="str">
            <v>0755-86226896</v>
          </cell>
          <cell r="K573">
            <v>13771453191</v>
          </cell>
          <cell r="L573" t="str">
            <v>sunyan@dynanonic.com</v>
          </cell>
        </row>
        <row r="573">
          <cell r="N573">
            <v>2</v>
          </cell>
          <cell r="O573" t="str">
            <v>制定</v>
          </cell>
          <cell r="P573" t="str">
            <v>主导</v>
          </cell>
          <cell r="Q573" t="str">
            <v>制造业</v>
          </cell>
          <cell r="R573">
            <v>1</v>
          </cell>
        </row>
        <row r="574">
          <cell r="C574" t="str">
            <v>zxzj20191116000116</v>
          </cell>
          <cell r="D574" t="str">
            <v>YS/T 1250-2018</v>
          </cell>
          <cell r="E574" t="str">
            <v>难熔金属板材和棒材高温拉伸性能试验方法</v>
          </cell>
          <cell r="F574">
            <v>43220</v>
          </cell>
          <cell r="G574" t="str">
            <v>深圳市注成科技股份有限公司</v>
          </cell>
        </row>
        <row r="574">
          <cell r="I574" t="str">
            <v>郑竹子</v>
          </cell>
          <cell r="J574">
            <v>26608306</v>
          </cell>
          <cell r="K574">
            <v>13322988614</v>
          </cell>
          <cell r="L574" t="str">
            <v>188627044@qq.com</v>
          </cell>
        </row>
        <row r="574">
          <cell r="O574" t="str">
            <v>制定</v>
          </cell>
          <cell r="P574" t="str">
            <v>主导</v>
          </cell>
          <cell r="Q574" t="str">
            <v>制造业</v>
          </cell>
          <cell r="R574">
            <v>3</v>
          </cell>
        </row>
        <row r="575">
          <cell r="C575" t="str">
            <v>zxzj20191115000284</v>
          </cell>
          <cell r="D575" t="str">
            <v>GB/T 12193-2017</v>
          </cell>
          <cell r="E575" t="str">
            <v>移动通信调频接收机测量方法</v>
          </cell>
          <cell r="F575">
            <v>43098</v>
          </cell>
          <cell r="G575" t="str">
            <v>深圳友讯达科技股份有限公司</v>
          </cell>
          <cell r="H575" t="str">
            <v>科立讯通信股份有限公司；</v>
          </cell>
          <cell r="I575" t="str">
            <v>周芳</v>
          </cell>
          <cell r="J575" t="str">
            <v>0755-86026600</v>
          </cell>
          <cell r="K575">
            <v>18128815262</v>
          </cell>
          <cell r="L575" t="str">
            <v>zhouf@friendcom.com</v>
          </cell>
        </row>
        <row r="575">
          <cell r="N575" t="str">
            <v>1；2</v>
          </cell>
          <cell r="O575" t="str">
            <v>修订</v>
          </cell>
          <cell r="P575" t="str">
            <v>参与</v>
          </cell>
          <cell r="Q575" t="str">
            <v>信息传输、计算机服务和软件业</v>
          </cell>
          <cell r="R575">
            <v>8</v>
          </cell>
        </row>
        <row r="576">
          <cell r="C576" t="str">
            <v>zxzj20191114000013</v>
          </cell>
          <cell r="D576" t="str">
            <v>JB/T 7797-2017</v>
          </cell>
          <cell r="E576" t="str">
            <v>橡胶、塑料拉力试验机</v>
          </cell>
          <cell r="F576">
            <v>42837</v>
          </cell>
          <cell r="G576" t="str">
            <v>华测检测认证集团股份有限公司</v>
          </cell>
        </row>
        <row r="576">
          <cell r="I576" t="str">
            <v>杜昱林</v>
          </cell>
          <cell r="J576" t="str">
            <v>0755-33682320</v>
          </cell>
          <cell r="K576">
            <v>18565667178</v>
          </cell>
          <cell r="L576" t="str">
            <v>dylan.du@cti-cert.com</v>
          </cell>
        </row>
        <row r="576">
          <cell r="O576" t="str">
            <v>修订</v>
          </cell>
          <cell r="P576" t="str">
            <v>参与</v>
          </cell>
          <cell r="Q576" t="str">
            <v>科学研究、技术服务和地质勘查业</v>
          </cell>
          <cell r="R576">
            <v>4</v>
          </cell>
        </row>
        <row r="577">
          <cell r="C577" t="str">
            <v>zxzj20191114000027</v>
          </cell>
          <cell r="D577" t="str">
            <v>JB/T 13396-2018</v>
          </cell>
          <cell r="E577" t="str">
            <v>电气用热缩型压接端子</v>
          </cell>
          <cell r="F577">
            <v>43220</v>
          </cell>
          <cell r="G577" t="str">
            <v>深圳市沃尔核材股份有限公司</v>
          </cell>
          <cell r="H577" t="str">
            <v>长园集团股份有限公司</v>
          </cell>
          <cell r="I577" t="str">
            <v>叶志伟</v>
          </cell>
          <cell r="J577" t="str">
            <v>0755-28299343</v>
          </cell>
          <cell r="K577">
            <v>13600160269</v>
          </cell>
          <cell r="L577" t="str">
            <v>rd@woer.com</v>
          </cell>
        </row>
        <row r="577">
          <cell r="N577">
            <v>5</v>
          </cell>
          <cell r="O577" t="str">
            <v>制定</v>
          </cell>
          <cell r="P577" t="str">
            <v>主导</v>
          </cell>
          <cell r="Q577" t="str">
            <v>制造业</v>
          </cell>
          <cell r="R577">
            <v>2</v>
          </cell>
        </row>
        <row r="578">
          <cell r="C578" t="str">
            <v>zxzj20191115000187</v>
          </cell>
          <cell r="D578" t="str">
            <v>GA/T 1456-2017</v>
          </cell>
          <cell r="E578" t="str">
            <v>唾液毒品检测装置通用技术要求</v>
          </cell>
          <cell r="F578">
            <v>43066</v>
          </cell>
          <cell r="G578" t="str">
            <v>深圳市威尔电器有限公司</v>
          </cell>
        </row>
        <row r="578">
          <cell r="I578" t="str">
            <v>陈泽斌</v>
          </cell>
          <cell r="J578" t="str">
            <v>83160568-110</v>
          </cell>
          <cell r="K578">
            <v>13530866350</v>
          </cell>
          <cell r="L578" t="str">
            <v>willwillok@126.com</v>
          </cell>
        </row>
        <row r="578">
          <cell r="O578" t="str">
            <v>制定</v>
          </cell>
          <cell r="P578" t="str">
            <v>参与</v>
          </cell>
          <cell r="Q578" t="str">
            <v>制造业</v>
          </cell>
          <cell r="R578">
            <v>4</v>
          </cell>
        </row>
        <row r="579">
          <cell r="C579" t="str">
            <v>zxzj20191115000347</v>
          </cell>
          <cell r="D579" t="str">
            <v>T/SGX 005-2018</v>
          </cell>
          <cell r="E579" t="str">
            <v>聚丙烯（PP）再生瓶片</v>
          </cell>
          <cell r="F579">
            <v>43391</v>
          </cell>
          <cell r="G579" t="str">
            <v>深圳市高分子行业协会</v>
          </cell>
        </row>
        <row r="579">
          <cell r="I579" t="str">
            <v>孙珍珍</v>
          </cell>
          <cell r="J579" t="str">
            <v>0755-83461533</v>
          </cell>
          <cell r="K579">
            <v>18025382128</v>
          </cell>
          <cell r="L579" t="str">
            <v>2814060439@qq.com</v>
          </cell>
        </row>
        <row r="579">
          <cell r="O579" t="str">
            <v>制定</v>
          </cell>
          <cell r="P579" t="str">
            <v>主导</v>
          </cell>
          <cell r="Q579" t="str">
            <v>制造业</v>
          </cell>
          <cell r="R579">
            <v>1</v>
          </cell>
        </row>
        <row r="580">
          <cell r="C580" t="str">
            <v>zxzj20191114000055</v>
          </cell>
          <cell r="D580" t="str">
            <v>YS/T 1229.4-2018</v>
          </cell>
          <cell r="E580" t="str">
            <v>粗氢氧化镍化学分析方法 第4部分：氯量的测定 比浊法</v>
          </cell>
          <cell r="F580">
            <v>43220</v>
          </cell>
          <cell r="G580" t="str">
            <v>深圳市中金岭南有色金属股份有限公司</v>
          </cell>
        </row>
        <row r="580">
          <cell r="I580" t="str">
            <v>蔡晖</v>
          </cell>
          <cell r="J580" t="str">
            <v>83474800-803</v>
          </cell>
          <cell r="K580">
            <v>13974814398</v>
          </cell>
          <cell r="L580" t="str">
            <v>caihuicaihui@163.com</v>
          </cell>
        </row>
        <row r="580">
          <cell r="O580" t="str">
            <v>制定</v>
          </cell>
          <cell r="P580" t="str">
            <v>主导</v>
          </cell>
          <cell r="Q580" t="str">
            <v>制造业</v>
          </cell>
          <cell r="R580">
            <v>3</v>
          </cell>
        </row>
        <row r="581">
          <cell r="C581" t="str">
            <v>zxzj20191113000060</v>
          </cell>
          <cell r="D581" t="str">
            <v>HG/T  5015-2016</v>
          </cell>
          <cell r="E581" t="str">
            <v>含镍废液处理处置方法</v>
          </cell>
          <cell r="F581">
            <v>42562</v>
          </cell>
          <cell r="G581" t="str">
            <v>格林美股份有限公司</v>
          </cell>
        </row>
        <row r="581">
          <cell r="I581" t="str">
            <v>艾四霞</v>
          </cell>
          <cell r="J581" t="str">
            <v>0755-33386666</v>
          </cell>
          <cell r="K581">
            <v>18938976890</v>
          </cell>
          <cell r="L581" t="str">
            <v>aisixia@gem.com.cn</v>
          </cell>
        </row>
        <row r="581">
          <cell r="O581" t="str">
            <v>制定</v>
          </cell>
          <cell r="P581" t="str">
            <v>主导</v>
          </cell>
          <cell r="Q581" t="str">
            <v>制造业</v>
          </cell>
          <cell r="R581">
            <v>1</v>
          </cell>
        </row>
        <row r="582">
          <cell r="C582" t="str">
            <v>zxzj20191115000310</v>
          </cell>
          <cell r="D582" t="str">
            <v>GB/T 22044-2017</v>
          </cell>
          <cell r="E582" t="str">
            <v>婴幼儿服装用人体测量的尺寸定义与方法</v>
          </cell>
          <cell r="F582">
            <v>43098</v>
          </cell>
          <cell r="G582" t="str">
            <v>安莉芳（中国）服装有限公司</v>
          </cell>
        </row>
        <row r="582">
          <cell r="I582" t="str">
            <v>尚列妮</v>
          </cell>
          <cell r="J582" t="str">
            <v>0755-25813888</v>
          </cell>
          <cell r="K582">
            <v>13510483557</v>
          </cell>
          <cell r="L582" t="str">
            <v>lieni.shang@embryform.com</v>
          </cell>
        </row>
        <row r="582">
          <cell r="O582" t="str">
            <v>修订</v>
          </cell>
          <cell r="P582" t="str">
            <v>主导</v>
          </cell>
          <cell r="Q582" t="str">
            <v>制造业</v>
          </cell>
          <cell r="R582">
            <v>3</v>
          </cell>
        </row>
        <row r="583">
          <cell r="C583" t="str">
            <v>zxzj20191114000166</v>
          </cell>
          <cell r="D583" t="str">
            <v>GB/T 37873 -2019</v>
          </cell>
          <cell r="E583" t="str">
            <v>合成基因质量评价通则</v>
          </cell>
          <cell r="F583">
            <v>43707</v>
          </cell>
          <cell r="G583" t="str">
            <v>深圳华大生命科学研究院</v>
          </cell>
          <cell r="H583" t="str">
            <v>深圳华大基因科技有限公司</v>
          </cell>
          <cell r="I583" t="str">
            <v>黄晶</v>
          </cell>
          <cell r="J583" t="str">
            <v>0755-33945509</v>
          </cell>
          <cell r="K583">
            <v>15989475327</v>
          </cell>
          <cell r="L583" t="str">
            <v>huangjing2@genomics.cn</v>
          </cell>
        </row>
        <row r="583">
          <cell r="N583">
            <v>3</v>
          </cell>
          <cell r="O583" t="str">
            <v>制定</v>
          </cell>
          <cell r="P583" t="str">
            <v>主导</v>
          </cell>
          <cell r="Q583" t="str">
            <v>科学研究、技术服务和地质勘查业</v>
          </cell>
          <cell r="R583">
            <v>1</v>
          </cell>
        </row>
        <row r="584">
          <cell r="C584" t="str">
            <v>zxzj20191114000034</v>
          </cell>
          <cell r="D584" t="str">
            <v>NB/T 25076-2017</v>
          </cell>
          <cell r="E584" t="str">
            <v>压水堆核电厂常规岛用全绝缘中压浇注母线技术要求</v>
          </cell>
          <cell r="F584">
            <v>42776</v>
          </cell>
          <cell r="G584" t="str">
            <v>中广核工程有限公司</v>
          </cell>
        </row>
        <row r="584">
          <cell r="I584" t="str">
            <v>孙莉</v>
          </cell>
          <cell r="J584" t="str">
            <v>0755-84436673</v>
          </cell>
          <cell r="K584">
            <v>15914118629</v>
          </cell>
          <cell r="L584" t="str">
            <v>sun_li@cgnpc.com.cn</v>
          </cell>
        </row>
        <row r="584">
          <cell r="O584" t="str">
            <v>制定</v>
          </cell>
          <cell r="P584" t="str">
            <v>主导</v>
          </cell>
          <cell r="Q584" t="str">
            <v>电力、燃气及水的生产和供应业</v>
          </cell>
          <cell r="R584">
            <v>1</v>
          </cell>
        </row>
        <row r="585">
          <cell r="C585" t="str">
            <v>zxzj20191108000278</v>
          </cell>
          <cell r="D585" t="str">
            <v>SZDB/Z 275-2017</v>
          </cell>
          <cell r="E585" t="str">
            <v>公共图书馆统一服务书目质量控制规范</v>
          </cell>
          <cell r="F585">
            <v>43052</v>
          </cell>
          <cell r="G585" t="str">
            <v>深圳市标准技术研究院</v>
          </cell>
          <cell r="H585" t="str">
            <v>深圳图书馆；</v>
          </cell>
          <cell r="I585" t="str">
            <v>万茸茸</v>
          </cell>
          <cell r="J585" t="str">
            <v>0755-83997950</v>
          </cell>
          <cell r="K585">
            <v>15920772693</v>
          </cell>
          <cell r="L585" t="str">
            <v>wrr@sist.org.cn</v>
          </cell>
        </row>
        <row r="585">
          <cell r="N585" t="str">
            <v>1；2</v>
          </cell>
          <cell r="O585" t="str">
            <v>制定</v>
          </cell>
          <cell r="P585" t="str">
            <v>主导</v>
          </cell>
          <cell r="Q585" t="str">
            <v>科学研究、技术服务和地质勘查业</v>
          </cell>
          <cell r="R585">
            <v>2</v>
          </cell>
        </row>
        <row r="586">
          <cell r="C586" t="str">
            <v>zxzj20191114000088</v>
          </cell>
          <cell r="D586" t="str">
            <v>3GPP/TS 23.273</v>
          </cell>
          <cell r="E586" t="str">
            <v>5G定位规范</v>
          </cell>
          <cell r="F586">
            <v>43732</v>
          </cell>
          <cell r="G586" t="str">
            <v>深圳市腾讯计算机系统有限公司</v>
          </cell>
        </row>
        <row r="586">
          <cell r="I586" t="str">
            <v>刘震宇</v>
          </cell>
          <cell r="J586" t="str">
            <v>0755-86013388</v>
          </cell>
          <cell r="K586">
            <v>18612866601</v>
          </cell>
          <cell r="L586" t="str">
            <v>zanezyliu@tencent.com</v>
          </cell>
        </row>
        <row r="586">
          <cell r="O586" t="str">
            <v>参与</v>
          </cell>
          <cell r="P586" t="str">
            <v>参与</v>
          </cell>
          <cell r="Q586" t="str">
            <v>信息传输、计算机服务和软件业</v>
          </cell>
          <cell r="R586">
            <v>4</v>
          </cell>
        </row>
        <row r="587">
          <cell r="C587" t="str">
            <v>zxzj20191115000343</v>
          </cell>
          <cell r="D587" t="str">
            <v>GB/T 36272-2018</v>
          </cell>
          <cell r="E587" t="str">
            <v>电子电气产品系统生态效率评估原则、要求与指南</v>
          </cell>
          <cell r="F587">
            <v>43258</v>
          </cell>
          <cell r="G587" t="str">
            <v>深圳市恒绿低碳发展促进中心</v>
          </cell>
          <cell r="H587" t="str">
            <v>深圳市标准技术研究院华为技术有限公司；深圳市计量质量检测研究院</v>
          </cell>
          <cell r="I587" t="str">
            <v>欧阳珊</v>
          </cell>
          <cell r="J587" t="str">
            <v>无</v>
          </cell>
          <cell r="K587">
            <v>13713510623</v>
          </cell>
          <cell r="L587" t="str">
            <v>1749876848@qq.com</v>
          </cell>
        </row>
        <row r="587">
          <cell r="N587" t="str">
            <v>1；3；4；5</v>
          </cell>
          <cell r="O587" t="str">
            <v>制定</v>
          </cell>
          <cell r="P587" t="str">
            <v>主导</v>
          </cell>
          <cell r="Q587" t="str">
            <v>科学研究、技术服务和地质勘查业</v>
          </cell>
          <cell r="R587">
            <v>3</v>
          </cell>
        </row>
        <row r="588">
          <cell r="C588" t="str">
            <v>zxzj20191115000291</v>
          </cell>
          <cell r="D588" t="str">
            <v>FZ/T 73059-2017</v>
          </cell>
          <cell r="E588" t="str">
            <v>双面穿服装</v>
          </cell>
          <cell r="F588">
            <v>43046</v>
          </cell>
          <cell r="G588" t="str">
            <v>安莉芳（中国）服装有限公司</v>
          </cell>
        </row>
        <row r="588">
          <cell r="I588" t="str">
            <v>尚列妮</v>
          </cell>
          <cell r="J588" t="str">
            <v>0755-25813888</v>
          </cell>
          <cell r="K588">
            <v>13510483557</v>
          </cell>
          <cell r="L588" t="str">
            <v>lieni.shang@embryform.com</v>
          </cell>
        </row>
        <row r="588">
          <cell r="O588" t="str">
            <v>制定</v>
          </cell>
          <cell r="P588" t="str">
            <v>参与</v>
          </cell>
          <cell r="Q588" t="str">
            <v>制造业</v>
          </cell>
          <cell r="R588">
            <v>8</v>
          </cell>
        </row>
        <row r="589">
          <cell r="C589" t="str">
            <v>zxzj20191116000145</v>
          </cell>
          <cell r="D589" t="str">
            <v>HG/T 5360-2018</v>
          </cell>
          <cell r="E589" t="str">
            <v>水处理剂用二甲基二烯丙基氯化铵</v>
          </cell>
          <cell r="F589">
            <v>43395</v>
          </cell>
          <cell r="G589" t="str">
            <v>深圳市长隆科技有限公司</v>
          </cell>
        </row>
        <row r="589">
          <cell r="I589" t="str">
            <v>陈秀坤</v>
          </cell>
          <cell r="J589" t="str">
            <v>0755-89641127</v>
          </cell>
          <cell r="K589">
            <v>13828745390</v>
          </cell>
          <cell r="L589" t="str">
            <v>13828745390@163.com</v>
          </cell>
        </row>
        <row r="589">
          <cell r="O589" t="str">
            <v>制定</v>
          </cell>
          <cell r="P589" t="str">
            <v>参与</v>
          </cell>
          <cell r="Q589" t="str">
            <v>水利、环境和公共设施管理业</v>
          </cell>
          <cell r="R589">
            <v>5</v>
          </cell>
        </row>
        <row r="590">
          <cell r="C590" t="str">
            <v>zxzj20191115000272</v>
          </cell>
          <cell r="D590" t="str">
            <v>GB/T 36229-2018</v>
          </cell>
          <cell r="E590" t="str">
            <v>光电保护装置可靠性考核方法和指标</v>
          </cell>
          <cell r="F590">
            <v>43234</v>
          </cell>
          <cell r="G590" t="str">
            <v>深圳市华测检测有限公司</v>
          </cell>
        </row>
        <row r="590">
          <cell r="I590" t="str">
            <v>刘文秋</v>
          </cell>
          <cell r="J590" t="str">
            <v>0755-33685120</v>
          </cell>
          <cell r="K590">
            <v>13714069320</v>
          </cell>
          <cell r="L590" t="str">
            <v>liuwenqiu@cti-cert.com</v>
          </cell>
        </row>
        <row r="590">
          <cell r="O590" t="str">
            <v>制定</v>
          </cell>
          <cell r="P590" t="str">
            <v>主导</v>
          </cell>
          <cell r="Q590" t="str">
            <v>科学研究、技术服务和地质勘查业</v>
          </cell>
          <cell r="R590">
            <v>2</v>
          </cell>
        </row>
        <row r="591">
          <cell r="C591" t="str">
            <v>zxzj20191113000136</v>
          </cell>
          <cell r="D591" t="str">
            <v>GB/T 37009-2018</v>
          </cell>
          <cell r="E591" t="str">
            <v>冶金用变频调速设备</v>
          </cell>
          <cell r="F591">
            <v>43462</v>
          </cell>
          <cell r="G591" t="str">
            <v>深圳市禾望电气股份有限公司</v>
          </cell>
        </row>
        <row r="591">
          <cell r="I591" t="str">
            <v>朱彩玲</v>
          </cell>
          <cell r="J591">
            <v>75586026786140</v>
          </cell>
          <cell r="K591">
            <v>15629025890</v>
          </cell>
          <cell r="L591" t="str">
            <v>zhucailing@hopewind.com</v>
          </cell>
        </row>
        <row r="591">
          <cell r="O591" t="str">
            <v>制定</v>
          </cell>
          <cell r="P591" t="str">
            <v>主导</v>
          </cell>
          <cell r="Q591" t="str">
            <v>制造业</v>
          </cell>
          <cell r="R591">
            <v>3</v>
          </cell>
        </row>
        <row r="592">
          <cell r="C592" t="str">
            <v>zxzj20191113000019</v>
          </cell>
          <cell r="D592" t="str">
            <v>GB/T 23866-2019</v>
          </cell>
          <cell r="E592" t="str">
            <v>体育用品标准编写要求</v>
          </cell>
          <cell r="F592">
            <v>43707</v>
          </cell>
          <cell r="G592" t="str">
            <v>深圳市计量质量检测研究院</v>
          </cell>
        </row>
        <row r="592">
          <cell r="I592" t="str">
            <v>罗远</v>
          </cell>
          <cell r="J592" t="str">
            <v>0755-86088745</v>
          </cell>
          <cell r="K592">
            <v>13631529829</v>
          </cell>
          <cell r="L592" t="str">
            <v>1260008541@qq.com</v>
          </cell>
        </row>
        <row r="592">
          <cell r="O592" t="str">
            <v>修订</v>
          </cell>
          <cell r="P592" t="str">
            <v>主导</v>
          </cell>
          <cell r="Q592" t="str">
            <v>科学研究、技术服务和地质勘查业</v>
          </cell>
          <cell r="R592">
            <v>1</v>
          </cell>
        </row>
        <row r="593">
          <cell r="C593" t="str">
            <v>zxzj20191115000251</v>
          </cell>
          <cell r="D593" t="str">
            <v>GB/T 33856-2017</v>
          </cell>
          <cell r="E593" t="str">
            <v>应急声系统设备主要性能测试方法</v>
          </cell>
          <cell r="F593">
            <v>42886</v>
          </cell>
          <cell r="G593" t="str">
            <v>深圳市奋达科技股份有限公司</v>
          </cell>
        </row>
        <row r="593">
          <cell r="I593" t="str">
            <v>华鹏</v>
          </cell>
          <cell r="J593">
            <v>27353963</v>
          </cell>
          <cell r="K593">
            <v>13632914202</v>
          </cell>
          <cell r="L593" t="str">
            <v>hugo.huapeng@fenda.com</v>
          </cell>
        </row>
        <row r="593">
          <cell r="O593" t="str">
            <v>修订</v>
          </cell>
          <cell r="P593" t="str">
            <v>主导</v>
          </cell>
          <cell r="Q593" t="str">
            <v>制造业</v>
          </cell>
          <cell r="R593">
            <v>3</v>
          </cell>
        </row>
        <row r="594">
          <cell r="C594" t="str">
            <v>zxzj20191114000021</v>
          </cell>
          <cell r="D594" t="str">
            <v>NB/T 25069-2017</v>
          </cell>
          <cell r="E594" t="str">
            <v>压水堆核电厂常规岛及辅助配套设施逆变器技术要求</v>
          </cell>
          <cell r="F594">
            <v>42776</v>
          </cell>
          <cell r="G594" t="str">
            <v>中广核工程有限公司</v>
          </cell>
          <cell r="H594" t="str">
            <v>深圳中广核工程设计有限公司</v>
          </cell>
          <cell r="I594" t="str">
            <v>孙莉</v>
          </cell>
          <cell r="J594" t="str">
            <v>0755-84436673</v>
          </cell>
          <cell r="K594">
            <v>15914118629</v>
          </cell>
          <cell r="L594" t="str">
            <v>sun_li@cgnpc.com.cn</v>
          </cell>
        </row>
        <row r="594">
          <cell r="N594">
            <v>7</v>
          </cell>
          <cell r="O594" t="str">
            <v>制定</v>
          </cell>
          <cell r="P594" t="str">
            <v>主导</v>
          </cell>
          <cell r="Q594" t="str">
            <v>电力、燃气及水的生产和供应业</v>
          </cell>
          <cell r="R594">
            <v>1</v>
          </cell>
        </row>
        <row r="595">
          <cell r="C595" t="str">
            <v>zxzj20191115000309</v>
          </cell>
          <cell r="D595" t="str">
            <v>YY/T 1439.2-2016</v>
          </cell>
          <cell r="E595" t="str">
            <v>医用气体压力调节器 第2部分：汇流排压力调节器和管道压力调节器</v>
          </cell>
          <cell r="F595">
            <v>42395</v>
          </cell>
          <cell r="G595" t="str">
            <v>深圳迈瑞生物医疗电子股份有限公司</v>
          </cell>
        </row>
        <row r="595">
          <cell r="I595" t="str">
            <v>姚贤旺</v>
          </cell>
          <cell r="J595">
            <v>81885776</v>
          </cell>
          <cell r="K595">
            <v>15018549733</v>
          </cell>
          <cell r="L595" t="str">
            <v>yaoxianwang@mindray.com</v>
          </cell>
        </row>
        <row r="595">
          <cell r="O595" t="str">
            <v>制定</v>
          </cell>
          <cell r="P595" t="str">
            <v>主导</v>
          </cell>
          <cell r="Q595" t="str">
            <v>其他</v>
          </cell>
          <cell r="R595">
            <v>1</v>
          </cell>
        </row>
        <row r="596">
          <cell r="C596" t="str">
            <v>zxzj20191117000056</v>
          </cell>
          <cell r="D596" t="str">
            <v>SZTT/JSLM 0002-2017</v>
          </cell>
          <cell r="E596" t="str">
            <v>家用超滤净水器</v>
          </cell>
          <cell r="F596">
            <v>42833</v>
          </cell>
          <cell r="G596" t="str">
            <v>深圳市净水产业协会</v>
          </cell>
        </row>
        <row r="596">
          <cell r="I596" t="str">
            <v>刘胜梅</v>
          </cell>
          <cell r="J596" t="str">
            <v>0755-28288178</v>
          </cell>
          <cell r="K596">
            <v>18816764909</v>
          </cell>
          <cell r="L596" t="str">
            <v>1401220887@qq.com</v>
          </cell>
        </row>
        <row r="596">
          <cell r="O596" t="str">
            <v>制定</v>
          </cell>
          <cell r="P596" t="str">
            <v>主导</v>
          </cell>
          <cell r="Q596" t="str">
            <v>公共管理和社会组织</v>
          </cell>
          <cell r="R596">
            <v>1</v>
          </cell>
        </row>
        <row r="597">
          <cell r="C597" t="str">
            <v>zxzj20191113000173</v>
          </cell>
          <cell r="D597" t="str">
            <v>GM/T 0058-2018</v>
          </cell>
          <cell r="E597" t="str">
            <v>可信计算 TCM服务模块接口规范</v>
          </cell>
          <cell r="F597">
            <v>43222</v>
          </cell>
          <cell r="G597" t="str">
            <v>国民技术股份有限公司</v>
          </cell>
        </row>
        <row r="597">
          <cell r="I597" t="str">
            <v>常佳伟</v>
          </cell>
          <cell r="J597" t="str">
            <v>0755-86916059</v>
          </cell>
          <cell r="K597">
            <v>13538067653</v>
          </cell>
          <cell r="L597" t="str">
            <v>chang.jiawei@nationstech.com</v>
          </cell>
        </row>
        <row r="597">
          <cell r="O597" t="str">
            <v>制定</v>
          </cell>
          <cell r="P597" t="str">
            <v>主导</v>
          </cell>
          <cell r="Q597" t="str">
            <v>信息传输、计算机服务和软件业</v>
          </cell>
          <cell r="R597">
            <v>1</v>
          </cell>
        </row>
        <row r="598">
          <cell r="C598" t="str">
            <v>zxzj20191113000092</v>
          </cell>
          <cell r="D598" t="str">
            <v>GM/T 0044.4-2016</v>
          </cell>
          <cell r="E598" t="str">
            <v>SM9标识密码算法 第4部分：密钥封装机制和公钥加密算法</v>
          </cell>
          <cell r="F598">
            <v>42457</v>
          </cell>
          <cell r="G598" t="str">
            <v>深圳奥联信息安全技术有限公司</v>
          </cell>
        </row>
        <row r="598">
          <cell r="I598" t="str">
            <v>许培培</v>
          </cell>
          <cell r="J598" t="str">
            <v>0755-86182108</v>
          </cell>
          <cell r="K598">
            <v>18123630502</v>
          </cell>
          <cell r="L598" t="str">
            <v>xupp@myibc.net</v>
          </cell>
        </row>
        <row r="598">
          <cell r="O598" t="str">
            <v>制定</v>
          </cell>
          <cell r="P598" t="str">
            <v>主导</v>
          </cell>
          <cell r="Q598" t="str">
            <v>信息传输、计算机服务和软件业</v>
          </cell>
          <cell r="R598">
            <v>2</v>
          </cell>
        </row>
        <row r="599">
          <cell r="C599" t="str">
            <v>zxzj20191114000131</v>
          </cell>
          <cell r="D599" t="str">
            <v>GB/T 35541-2017</v>
          </cell>
          <cell r="E599" t="str">
            <v>pfu DNA聚合酶</v>
          </cell>
          <cell r="F599">
            <v>43098</v>
          </cell>
          <cell r="G599" t="str">
            <v>深圳华因康基因科技有限公司</v>
          </cell>
        </row>
        <row r="599">
          <cell r="I599" t="str">
            <v>周晓娟</v>
          </cell>
          <cell r="J599" t="str">
            <v>0755-86319000</v>
          </cell>
          <cell r="K599">
            <v>13632544386</v>
          </cell>
          <cell r="L599" t="str">
            <v>zhouxiaojuan@hykgene.com</v>
          </cell>
        </row>
        <row r="599">
          <cell r="O599" t="str">
            <v>制定</v>
          </cell>
          <cell r="P599" t="str">
            <v>参与</v>
          </cell>
          <cell r="Q599" t="str">
            <v>其他</v>
          </cell>
          <cell r="R599">
            <v>4</v>
          </cell>
        </row>
        <row r="600">
          <cell r="C600" t="str">
            <v>zxzj20191113000179</v>
          </cell>
          <cell r="D600" t="str">
            <v>QC/T 1086-2017</v>
          </cell>
          <cell r="E600" t="str">
            <v>电动汽车用增程器技术条件</v>
          </cell>
          <cell r="F600">
            <v>42837</v>
          </cell>
          <cell r="G600" t="str">
            <v>比亚迪汽车工业有限公司</v>
          </cell>
        </row>
        <row r="600">
          <cell r="I600" t="str">
            <v>谭易</v>
          </cell>
          <cell r="J600" t="str">
            <v>0755-89888888</v>
          </cell>
          <cell r="K600">
            <v>18620332278</v>
          </cell>
          <cell r="L600" t="str">
            <v>tan.yi@byd.com</v>
          </cell>
        </row>
        <row r="600">
          <cell r="O600" t="str">
            <v>制定</v>
          </cell>
          <cell r="P600" t="str">
            <v>参与</v>
          </cell>
          <cell r="Q600" t="str">
            <v>制造业</v>
          </cell>
          <cell r="R600">
            <v>5</v>
          </cell>
        </row>
        <row r="601">
          <cell r="C601" t="str">
            <v>zxzj20191115000160</v>
          </cell>
          <cell r="D601" t="str">
            <v>JC/T 1004-2017</v>
          </cell>
          <cell r="E601" t="str">
            <v>陶瓷砖填缝剂</v>
          </cell>
          <cell r="F601">
            <v>42923</v>
          </cell>
          <cell r="G601" t="str">
            <v>深圳市建筑科学研究院股份有限公司</v>
          </cell>
        </row>
        <row r="601">
          <cell r="I601" t="str">
            <v>李婉溢</v>
          </cell>
          <cell r="J601">
            <v>23950578</v>
          </cell>
          <cell r="K601">
            <v>13501551021</v>
          </cell>
          <cell r="L601" t="str">
            <v>LiWanYi@ibrcn.com</v>
          </cell>
        </row>
        <row r="601">
          <cell r="O601" t="str">
            <v>修订</v>
          </cell>
          <cell r="P601" t="str">
            <v>参与</v>
          </cell>
          <cell r="Q601" t="str">
            <v>科学研究、技术服务和地质勘查业</v>
          </cell>
          <cell r="R601">
            <v>4</v>
          </cell>
        </row>
        <row r="602">
          <cell r="C602" t="str">
            <v>zxzj20191115000261</v>
          </cell>
          <cell r="D602" t="str">
            <v>SZDB/Z 318-2018</v>
          </cell>
          <cell r="E602" t="str">
            <v>纯电动公共汽车运营应急处置规范</v>
          </cell>
          <cell r="F602">
            <v>43353</v>
          </cell>
          <cell r="G602" t="str">
            <v>深圳巴士集团股份有限公司</v>
          </cell>
          <cell r="H602" t="str">
            <v>深圳市品牌建设促进中心；深圳市标准技术研究院；</v>
          </cell>
          <cell r="I602" t="str">
            <v>江彦旎</v>
          </cell>
          <cell r="J602">
            <v>83646323</v>
          </cell>
          <cell r="K602">
            <v>18123823428</v>
          </cell>
          <cell r="L602" t="str">
            <v>50038546@qq.com</v>
          </cell>
        </row>
        <row r="602">
          <cell r="N602" t="str">
            <v>2；3；</v>
          </cell>
          <cell r="O602" t="str">
            <v>制定</v>
          </cell>
          <cell r="P602" t="str">
            <v>主导</v>
          </cell>
          <cell r="Q602" t="str">
            <v>交通运输、仓储和邮政业</v>
          </cell>
          <cell r="R602">
            <v>1</v>
          </cell>
        </row>
        <row r="603">
          <cell r="C603" t="str">
            <v>zxzj20191114000098</v>
          </cell>
          <cell r="D603" t="str">
            <v>SZDB/Z 245-2017</v>
          </cell>
          <cell r="E603" t="str">
            <v>反贿赂管理体系</v>
          </cell>
          <cell r="F603">
            <v>42898</v>
          </cell>
          <cell r="G603" t="str">
            <v>深圳市标准技术研究院</v>
          </cell>
          <cell r="H603" t="str">
            <v>中国国际海运集装箱（集团）股份有限公司；万科企业股份有限公司；</v>
          </cell>
          <cell r="I603" t="str">
            <v>万茸茸</v>
          </cell>
          <cell r="J603" t="str">
            <v>0755-83997950</v>
          </cell>
          <cell r="K603">
            <v>15820772693</v>
          </cell>
          <cell r="L603" t="str">
            <v>wrr@sist.org.cn</v>
          </cell>
        </row>
        <row r="603">
          <cell r="N603" t="str">
            <v>3；4；</v>
          </cell>
          <cell r="O603" t="str">
            <v>制定</v>
          </cell>
          <cell r="P603" t="str">
            <v>主导</v>
          </cell>
          <cell r="Q603" t="str">
            <v>科学研究、技术服务和地质勘查业</v>
          </cell>
          <cell r="R603">
            <v>2</v>
          </cell>
        </row>
        <row r="604">
          <cell r="C604" t="str">
            <v>zxzj20191116000123</v>
          </cell>
          <cell r="D604" t="str">
            <v>GB/T 5167-2018</v>
          </cell>
          <cell r="E604" t="str">
            <v>烧结金属材料和硬质合金电阻率的测定</v>
          </cell>
          <cell r="F604">
            <v>43360</v>
          </cell>
          <cell r="G604" t="str">
            <v>深圳市注成科技股份有限公司</v>
          </cell>
        </row>
        <row r="604">
          <cell r="I604" t="str">
            <v>郑竹子</v>
          </cell>
          <cell r="J604">
            <v>26608306</v>
          </cell>
          <cell r="K604">
            <v>13322988614</v>
          </cell>
          <cell r="L604" t="str">
            <v>188627044@qq.com</v>
          </cell>
        </row>
        <row r="604">
          <cell r="O604" t="str">
            <v>修订</v>
          </cell>
          <cell r="P604" t="str">
            <v>主导</v>
          </cell>
          <cell r="Q604" t="str">
            <v>制造业</v>
          </cell>
          <cell r="R604">
            <v>2</v>
          </cell>
        </row>
        <row r="605">
          <cell r="C605" t="str">
            <v>zxzj20191106000005</v>
          </cell>
          <cell r="D605" t="str">
            <v>WB/T 1073-2018</v>
          </cell>
          <cell r="E605" t="str">
            <v>库架合一式货架</v>
          </cell>
          <cell r="F605">
            <v>43297</v>
          </cell>
          <cell r="G605" t="str">
            <v>深圳市凯东源现代物流股份有限公司</v>
          </cell>
        </row>
        <row r="605">
          <cell r="I605" t="str">
            <v>卢稳</v>
          </cell>
          <cell r="J605">
            <v>75582590069</v>
          </cell>
          <cell r="K605">
            <v>18672353100</v>
          </cell>
          <cell r="L605" t="str">
            <v>luwen@kaidongyuan.com</v>
          </cell>
        </row>
        <row r="605">
          <cell r="O605" t="str">
            <v>制定</v>
          </cell>
          <cell r="P605" t="str">
            <v>参与</v>
          </cell>
          <cell r="Q605" t="str">
            <v>交通运输、仓储和邮政业</v>
          </cell>
          <cell r="R605">
            <v>5</v>
          </cell>
        </row>
        <row r="606">
          <cell r="C606" t="str">
            <v>zxzj20191115000341</v>
          </cell>
          <cell r="D606" t="str">
            <v>GB/T 36680-2018</v>
          </cell>
          <cell r="E606" t="str">
            <v>品牌 分类</v>
          </cell>
          <cell r="F606">
            <v>43360</v>
          </cell>
          <cell r="G606" t="str">
            <v>深圳市标准技术研究院</v>
          </cell>
        </row>
        <row r="606">
          <cell r="I606" t="str">
            <v>万茸茸</v>
          </cell>
          <cell r="J606" t="str">
            <v>0755-83997950</v>
          </cell>
          <cell r="K606">
            <v>15920772693</v>
          </cell>
          <cell r="L606" t="str">
            <v>wrr@sist.org.cn</v>
          </cell>
        </row>
        <row r="606">
          <cell r="O606" t="str">
            <v>制定</v>
          </cell>
          <cell r="P606" t="str">
            <v>参与</v>
          </cell>
          <cell r="Q606" t="str">
            <v>科学研究、技术服务和地质勘查业</v>
          </cell>
          <cell r="R606">
            <v>4</v>
          </cell>
        </row>
        <row r="607">
          <cell r="C607" t="str">
            <v>zxzj20191116000129</v>
          </cell>
          <cell r="D607" t="str">
            <v>GB/T 5318-2017</v>
          </cell>
          <cell r="E607" t="str">
            <v>烧结金属材料（不包括硬质合金）无切口冲击试样</v>
          </cell>
          <cell r="F607">
            <v>43007</v>
          </cell>
          <cell r="G607" t="str">
            <v>深圳市注成科技股份有限公司</v>
          </cell>
        </row>
        <row r="607">
          <cell r="I607" t="str">
            <v>郑竹子</v>
          </cell>
          <cell r="J607">
            <v>26608306</v>
          </cell>
          <cell r="K607">
            <v>13322988614</v>
          </cell>
          <cell r="L607" t="str">
            <v>188627044@qq.com</v>
          </cell>
        </row>
        <row r="607">
          <cell r="O607" t="str">
            <v>修订</v>
          </cell>
          <cell r="P607" t="str">
            <v>主导</v>
          </cell>
          <cell r="Q607" t="str">
            <v>制造业</v>
          </cell>
          <cell r="R607">
            <v>2</v>
          </cell>
        </row>
        <row r="608">
          <cell r="C608" t="str">
            <v>zxzj20191112000060</v>
          </cell>
          <cell r="D608" t="str">
            <v>GB/T 36600.11-2018</v>
          </cell>
          <cell r="E608" t="str">
            <v>全国主要产品分类 产品类别核心元数据 第11部分：磁卡与集成电路卡</v>
          </cell>
          <cell r="F608">
            <v>43360</v>
          </cell>
          <cell r="G608" t="str">
            <v>深圳市标准技术研究院</v>
          </cell>
          <cell r="H608" t="str">
            <v>深圳市计量质量检测研究院；深圳市海恒智能技术有限公司；深圳市远望谷信息技术股份有限公司；深圳融合高科信息技术有限公司；</v>
          </cell>
          <cell r="I608" t="str">
            <v>万茸茸</v>
          </cell>
          <cell r="J608" t="str">
            <v>0755-83997950</v>
          </cell>
          <cell r="K608">
            <v>15920772693</v>
          </cell>
          <cell r="L608" t="str">
            <v>wrr@sist.org.cn</v>
          </cell>
        </row>
        <row r="608">
          <cell r="N608" t="str">
            <v>4；5；6；8；</v>
          </cell>
          <cell r="O608" t="str">
            <v>制定</v>
          </cell>
          <cell r="P608" t="str">
            <v>主导</v>
          </cell>
          <cell r="Q608" t="str">
            <v>科学研究、技术服务和地质勘查业</v>
          </cell>
          <cell r="R608">
            <v>1</v>
          </cell>
        </row>
        <row r="609">
          <cell r="C609" t="str">
            <v>zxzj20191117000038</v>
          </cell>
          <cell r="D609" t="str">
            <v>GBT 17215.662-2018</v>
          </cell>
          <cell r="E609" t="str">
            <v>电测量数据交换 DLMSCOSEM 组件 第62部分：COSEM接口类</v>
          </cell>
          <cell r="F609">
            <v>43462</v>
          </cell>
          <cell r="G609" t="str">
            <v>深圳市科陆电子科技股份有限公司</v>
          </cell>
          <cell r="H609" t="str">
            <v>深圳市航天泰瑞捷电子有限公司</v>
          </cell>
          <cell r="I609" t="str">
            <v>张树宏</v>
          </cell>
          <cell r="J609" t="str">
            <v>0755-33309999</v>
          </cell>
          <cell r="K609">
            <v>18665389621</v>
          </cell>
          <cell r="L609" t="str">
            <v>zhangshuhong@szclou.com</v>
          </cell>
        </row>
        <row r="609">
          <cell r="N609">
            <v>7</v>
          </cell>
          <cell r="O609" t="str">
            <v>修订</v>
          </cell>
          <cell r="P609" t="str">
            <v>参与</v>
          </cell>
          <cell r="Q609" t="str">
            <v>制造业</v>
          </cell>
          <cell r="R609">
            <v>5</v>
          </cell>
        </row>
        <row r="610">
          <cell r="C610" t="str">
            <v>zxzj20191112000059</v>
          </cell>
          <cell r="D610" t="str">
            <v>DB4403/T 22-2019</v>
          </cell>
          <cell r="E610" t="str">
            <v>城市辐射防控 γ射线成像探测系统技术规范</v>
          </cell>
          <cell r="F610">
            <v>43651</v>
          </cell>
          <cell r="G610" t="str">
            <v>深圳市检验检疫科学研究院</v>
          </cell>
        </row>
        <row r="610">
          <cell r="I610" t="str">
            <v>吴绍精</v>
          </cell>
          <cell r="J610">
            <v>25985636</v>
          </cell>
          <cell r="K610">
            <v>13688811137</v>
          </cell>
          <cell r="L610" t="str">
            <v>djick1001@163.com</v>
          </cell>
        </row>
        <row r="610">
          <cell r="O610" t="str">
            <v>制定</v>
          </cell>
          <cell r="P610" t="str">
            <v>主导</v>
          </cell>
          <cell r="Q610" t="str">
            <v>科学研究、技术服务和地质勘查业</v>
          </cell>
          <cell r="R610">
            <v>1</v>
          </cell>
        </row>
        <row r="611">
          <cell r="C611" t="str">
            <v>zxzj20191113000033</v>
          </cell>
          <cell r="D611" t="str">
            <v>GB/T 37642-2019</v>
          </cell>
          <cell r="E611" t="str">
            <v>聚己内酯（PCL)</v>
          </cell>
          <cell r="F611">
            <v>43620</v>
          </cell>
          <cell r="G611" t="str">
            <v>深圳光华伟业股份有限公司</v>
          </cell>
          <cell r="H611" t="str">
            <v>中科三维成型技术（深圳）有限公司</v>
          </cell>
          <cell r="I611" t="str">
            <v>万艳霞</v>
          </cell>
          <cell r="J611" t="str">
            <v>0755-26031978</v>
          </cell>
          <cell r="K611">
            <v>13407188058</v>
          </cell>
          <cell r="L611" t="str">
            <v>812576471@qq.com</v>
          </cell>
        </row>
        <row r="611">
          <cell r="N611">
            <v>3</v>
          </cell>
          <cell r="O611" t="str">
            <v>制定</v>
          </cell>
          <cell r="P611" t="str">
            <v>主导</v>
          </cell>
          <cell r="Q611" t="str">
            <v>制造业</v>
          </cell>
          <cell r="R611">
            <v>1</v>
          </cell>
        </row>
        <row r="612">
          <cell r="C612" t="str">
            <v>zxzj20191115000350</v>
          </cell>
          <cell r="D612" t="str">
            <v>GB/T 33713-2017</v>
          </cell>
          <cell r="E612" t="str">
            <v>热固型轮转胶印过程控制要求及检测方法</v>
          </cell>
          <cell r="F612">
            <v>42867</v>
          </cell>
          <cell r="G612" t="str">
            <v>中华商务联合印刷（广东）有限公司</v>
          </cell>
        </row>
        <row r="612">
          <cell r="I612" t="str">
            <v>苏金玲</v>
          </cell>
          <cell r="J612" t="str">
            <v>0755-33609906</v>
          </cell>
          <cell r="K612">
            <v>15914074108</v>
          </cell>
          <cell r="L612" t="str">
            <v>su.jin.ling@candcprinting.com</v>
          </cell>
        </row>
        <row r="612">
          <cell r="O612" t="str">
            <v>制定</v>
          </cell>
          <cell r="P612" t="str">
            <v>主导</v>
          </cell>
          <cell r="Q612" t="str">
            <v>制造业</v>
          </cell>
          <cell r="R612">
            <v>1</v>
          </cell>
        </row>
        <row r="613">
          <cell r="C613" t="str">
            <v>zxzj20191114000157</v>
          </cell>
          <cell r="D613" t="str">
            <v>SZDB/Z 238-2017</v>
          </cell>
          <cell r="E613" t="str">
            <v>短串联重复序列基因分型法鉴定人源细胞系技术规范</v>
          </cell>
          <cell r="F613">
            <v>42826</v>
          </cell>
          <cell r="G613" t="str">
            <v>深圳华大生命科学研究院</v>
          </cell>
        </row>
        <row r="613">
          <cell r="I613" t="str">
            <v>黄晶</v>
          </cell>
          <cell r="J613" t="str">
            <v>0755-33945509</v>
          </cell>
          <cell r="K613">
            <v>15989475327</v>
          </cell>
          <cell r="L613" t="str">
            <v>huangjing2@genomics.cn</v>
          </cell>
        </row>
        <row r="613">
          <cell r="O613" t="str">
            <v>制定</v>
          </cell>
          <cell r="P613" t="str">
            <v>主导</v>
          </cell>
          <cell r="Q613" t="str">
            <v>科学研究、技术服务和地质勘查业</v>
          </cell>
          <cell r="R613">
            <v>1</v>
          </cell>
        </row>
        <row r="614">
          <cell r="C614" t="str">
            <v>zxzj20191114000200</v>
          </cell>
          <cell r="D614" t="str">
            <v>NB/T 20458—2017</v>
          </cell>
          <cell r="E614" t="str">
            <v>压水堆核电厂建安阶段清洁度管理规定</v>
          </cell>
          <cell r="F614">
            <v>43009</v>
          </cell>
          <cell r="G614" t="str">
            <v>中广核工程有限公司</v>
          </cell>
        </row>
        <row r="614">
          <cell r="I614" t="str">
            <v>孙莉</v>
          </cell>
          <cell r="J614" t="str">
            <v>0755-84436673</v>
          </cell>
          <cell r="K614">
            <v>15914118629</v>
          </cell>
          <cell r="L614" t="str">
            <v>sun_li@cgnpc.com.cn</v>
          </cell>
        </row>
        <row r="614">
          <cell r="O614" t="str">
            <v>制定</v>
          </cell>
          <cell r="P614" t="str">
            <v>主导</v>
          </cell>
          <cell r="Q614" t="str">
            <v>电力、燃气及水的生产和供应业</v>
          </cell>
          <cell r="R614">
            <v>1</v>
          </cell>
        </row>
        <row r="615">
          <cell r="C615" t="str">
            <v>zxzj20191114000033</v>
          </cell>
          <cell r="D615" t="str">
            <v>GB/T 35995-2018</v>
          </cell>
          <cell r="E615" t="str">
            <v>一氧化碳</v>
          </cell>
          <cell r="F615">
            <v>43174</v>
          </cell>
          <cell r="G615" t="str">
            <v>华测检测认证集团股份有限公司</v>
          </cell>
        </row>
        <row r="615">
          <cell r="I615" t="str">
            <v>杜昱林</v>
          </cell>
          <cell r="J615" t="str">
            <v>0755-33682320</v>
          </cell>
          <cell r="K615">
            <v>18565667178</v>
          </cell>
          <cell r="L615" t="str">
            <v>dylan.du@cti-cert.com</v>
          </cell>
        </row>
        <row r="615">
          <cell r="O615" t="str">
            <v>制定</v>
          </cell>
          <cell r="P615" t="str">
            <v>参与</v>
          </cell>
          <cell r="Q615" t="str">
            <v>科学研究、技术服务和地质勘查业</v>
          </cell>
          <cell r="R615">
            <v>8</v>
          </cell>
        </row>
        <row r="616">
          <cell r="C616" t="str">
            <v>zxzj20191114000091</v>
          </cell>
          <cell r="D616" t="str">
            <v>3GPP/TR 23.725</v>
          </cell>
          <cell r="E616" t="str">
            <v>5G核心网支持增强超可靠低迟延通信的研究报告</v>
          </cell>
          <cell r="F616">
            <v>43627</v>
          </cell>
          <cell r="G616" t="str">
            <v>深圳市腾讯计算机系统有限公司</v>
          </cell>
        </row>
        <row r="616">
          <cell r="I616" t="str">
            <v>刘震宇</v>
          </cell>
          <cell r="J616" t="str">
            <v>0755-86013388</v>
          </cell>
          <cell r="K616">
            <v>18612866601</v>
          </cell>
          <cell r="L616" t="str">
            <v>zanezyliu@tencent.com</v>
          </cell>
        </row>
        <row r="616">
          <cell r="O616" t="str">
            <v>制定</v>
          </cell>
          <cell r="P616" t="str">
            <v>参与</v>
          </cell>
          <cell r="Q616" t="str">
            <v>信息传输、计算机服务和软件业</v>
          </cell>
          <cell r="R616">
            <v>4</v>
          </cell>
        </row>
        <row r="617">
          <cell r="C617" t="str">
            <v>zxzj20191115000168</v>
          </cell>
          <cell r="D617" t="str">
            <v>GB/T 35421-2017</v>
          </cell>
          <cell r="E617" t="str">
            <v>物联网标识体系 Ecode在射频标签中的存储</v>
          </cell>
          <cell r="F617">
            <v>43098</v>
          </cell>
          <cell r="G617" t="str">
            <v>深圳市标准技术研究院</v>
          </cell>
          <cell r="H617" t="str">
            <v>深圳市远望谷信息技术股份有限公司</v>
          </cell>
          <cell r="I617" t="str">
            <v>万茸茸</v>
          </cell>
          <cell r="J617" t="str">
            <v>0755-83997950</v>
          </cell>
          <cell r="K617">
            <v>15920772693</v>
          </cell>
          <cell r="L617" t="str">
            <v>wrr@sist.org.cn</v>
          </cell>
        </row>
        <row r="617">
          <cell r="N617">
            <v>4</v>
          </cell>
          <cell r="O617" t="str">
            <v>制定</v>
          </cell>
          <cell r="P617" t="str">
            <v>主导</v>
          </cell>
          <cell r="Q617" t="str">
            <v>科学研究、技术服务和地质勘查业</v>
          </cell>
          <cell r="R617">
            <v>3</v>
          </cell>
        </row>
        <row r="618">
          <cell r="C618" t="str">
            <v>zxzj20191115000198</v>
          </cell>
          <cell r="D618" t="str">
            <v>SZDB/Z 309-2018</v>
          </cell>
          <cell r="E618" t="str">
            <v>低碳企业评价指南</v>
          </cell>
          <cell r="F618">
            <v>43273</v>
          </cell>
          <cell r="G618" t="str">
            <v>深圳市恒绿低碳发展促进中心</v>
          </cell>
          <cell r="H618" t="str">
            <v>深圳市标准技术研究院（放弃）</v>
          </cell>
          <cell r="I618" t="str">
            <v>欧阳珊</v>
          </cell>
          <cell r="J618" t="str">
            <v>无</v>
          </cell>
          <cell r="K618">
            <v>13713510623</v>
          </cell>
          <cell r="L618" t="str">
            <v>1749876848@qq.com</v>
          </cell>
        </row>
        <row r="618">
          <cell r="N618">
            <v>2</v>
          </cell>
          <cell r="O618" t="str">
            <v>制定</v>
          </cell>
          <cell r="P618" t="str">
            <v>主导</v>
          </cell>
          <cell r="Q618" t="str">
            <v>科学研究、技术服务和地质勘查业</v>
          </cell>
          <cell r="R618">
            <v>2</v>
          </cell>
        </row>
        <row r="619">
          <cell r="C619" t="str">
            <v>zxzj20191116000054</v>
          </cell>
          <cell r="D619" t="str">
            <v>QB/T 5175.2-2017</v>
          </cell>
          <cell r="E619" t="str">
            <v>手表外观件佩戴环境试验方法 第2部分：化妆品试验</v>
          </cell>
          <cell r="F619">
            <v>43046</v>
          </cell>
          <cell r="G619" t="str">
            <v>深圳市飞亚达精密科技有限公司</v>
          </cell>
          <cell r="H619" t="str">
            <v>深圳市泰坦时钟表科技有限公司；深圳市雷诺表业有限公司；</v>
          </cell>
          <cell r="I619" t="str">
            <v>刘亚睿</v>
          </cell>
          <cell r="J619" t="str">
            <v>0755-86013452</v>
          </cell>
          <cell r="K619">
            <v>15168305423</v>
          </cell>
          <cell r="L619" t="str">
            <v>liuyarui@fiyta.com.cn</v>
          </cell>
        </row>
        <row r="619">
          <cell r="N619" t="str">
            <v>2；5；</v>
          </cell>
          <cell r="O619" t="str">
            <v>制定</v>
          </cell>
          <cell r="P619" t="str">
            <v>主导</v>
          </cell>
          <cell r="Q619" t="str">
            <v>制造业</v>
          </cell>
          <cell r="R619">
            <v>1</v>
          </cell>
        </row>
        <row r="620">
          <cell r="C620" t="str">
            <v>zxzj20191115000007</v>
          </cell>
          <cell r="D620" t="str">
            <v>SZDB/Z 319-2018</v>
          </cell>
          <cell r="E620" t="str">
            <v>政府采购项目合同履约抽检及评价规范</v>
          </cell>
          <cell r="F620">
            <v>43326</v>
          </cell>
          <cell r="G620" t="str">
            <v>深圳市标准技术研究院</v>
          </cell>
          <cell r="H620" t="str">
            <v>深圳市计量质量检测研究院</v>
          </cell>
          <cell r="I620" t="str">
            <v>万茸茸</v>
          </cell>
          <cell r="J620" t="str">
            <v>0755-83997950</v>
          </cell>
          <cell r="K620">
            <v>15920772693</v>
          </cell>
          <cell r="L620" t="str">
            <v>wrr@sist.org.cn</v>
          </cell>
        </row>
        <row r="620">
          <cell r="N620">
            <v>3</v>
          </cell>
          <cell r="O620" t="str">
            <v>制定</v>
          </cell>
          <cell r="P620" t="str">
            <v>主导</v>
          </cell>
          <cell r="Q620" t="str">
            <v>科学研究、技术服务和地质勘查业</v>
          </cell>
          <cell r="R620">
            <v>2</v>
          </cell>
        </row>
        <row r="621">
          <cell r="C621" t="str">
            <v>zxzj20191115000207</v>
          </cell>
          <cell r="D621" t="str">
            <v>SZTT/SATA 0007-2018</v>
          </cell>
          <cell r="E621" t="str">
            <v>生活饮用水消毒副产物氯乙酸的测定 高效液相色谱-串联质谱法</v>
          </cell>
          <cell r="F621">
            <v>43221</v>
          </cell>
          <cell r="G621" t="str">
            <v>深圳市分析测试协会</v>
          </cell>
        </row>
        <row r="621">
          <cell r="I621" t="str">
            <v>冯荣虎</v>
          </cell>
          <cell r="J621">
            <v>18824646792</v>
          </cell>
          <cell r="K621">
            <v>18824646792</v>
          </cell>
          <cell r="L621" t="str">
            <v>371651697@qq.com</v>
          </cell>
        </row>
        <row r="621">
          <cell r="O621" t="str">
            <v>制定</v>
          </cell>
          <cell r="P621" t="str">
            <v>主导</v>
          </cell>
          <cell r="Q621" t="str">
            <v>其他</v>
          </cell>
          <cell r="R621">
            <v>1</v>
          </cell>
        </row>
        <row r="622">
          <cell r="C622" t="str">
            <v>zxzj20191113000192</v>
          </cell>
          <cell r="D622" t="str">
            <v>SZDB/Z 304.6-2018</v>
          </cell>
          <cell r="E622" t="str">
            <v>跨境电子商务综合试验区单一窗口服务 第6部分：检验检疫统计分析</v>
          </cell>
          <cell r="F622">
            <v>43248</v>
          </cell>
          <cell r="G622" t="str">
            <v>清华大学深圳国际研究生院</v>
          </cell>
        </row>
        <row r="622">
          <cell r="I622" t="str">
            <v>张巍</v>
          </cell>
          <cell r="J622">
            <v>26036004</v>
          </cell>
          <cell r="K622">
            <v>18038153211</v>
          </cell>
          <cell r="L622" t="str">
            <v>zhangw@sz.tsinghua.edu.cn</v>
          </cell>
        </row>
        <row r="622">
          <cell r="O622" t="str">
            <v>制定</v>
          </cell>
          <cell r="P622" t="str">
            <v>主导</v>
          </cell>
          <cell r="Q622" t="str">
            <v>教育</v>
          </cell>
          <cell r="R622">
            <v>2</v>
          </cell>
        </row>
        <row r="623">
          <cell r="C623" t="str">
            <v>zxzj20191115000010</v>
          </cell>
          <cell r="D623" t="str">
            <v>NB/T 20424-2017</v>
          </cell>
          <cell r="E623" t="str">
            <v>核电厂限流孔板设置要求</v>
          </cell>
          <cell r="F623">
            <v>42776</v>
          </cell>
          <cell r="G623" t="str">
            <v>中广核工程有限公司</v>
          </cell>
        </row>
        <row r="623">
          <cell r="I623" t="str">
            <v>孙莉</v>
          </cell>
          <cell r="J623" t="str">
            <v>0755-84436673</v>
          </cell>
          <cell r="K623">
            <v>15914118629</v>
          </cell>
          <cell r="L623" t="str">
            <v>sun_li@cgnpc.com.cn</v>
          </cell>
        </row>
        <row r="623">
          <cell r="O623" t="str">
            <v>制定</v>
          </cell>
          <cell r="P623" t="str">
            <v>主导</v>
          </cell>
          <cell r="Q623" t="str">
            <v>电力、燃气及水的生产和供应业</v>
          </cell>
          <cell r="R623">
            <v>2</v>
          </cell>
        </row>
        <row r="624">
          <cell r="C624" t="str">
            <v>zxzj20191115000025</v>
          </cell>
          <cell r="D624" t="str">
            <v>DB4403/T 20-2019</v>
          </cell>
          <cell r="E624" t="str">
            <v>电动汽车车载锂离子动力电池系统检测方法</v>
          </cell>
          <cell r="F624">
            <v>43614</v>
          </cell>
          <cell r="G624" t="str">
            <v>深圳市计量质量检测研究院</v>
          </cell>
        </row>
        <row r="624">
          <cell r="I624" t="str">
            <v>罗远</v>
          </cell>
          <cell r="J624" t="str">
            <v>0755-86088745</v>
          </cell>
          <cell r="K624">
            <v>13631529829</v>
          </cell>
          <cell r="L624" t="str">
            <v>1260008541@qq.com</v>
          </cell>
        </row>
        <row r="624">
          <cell r="O624" t="str">
            <v>制定</v>
          </cell>
          <cell r="P624" t="str">
            <v>主导</v>
          </cell>
          <cell r="Q624" t="str">
            <v>科学研究、技术服务和地质勘查业</v>
          </cell>
          <cell r="R624">
            <v>1</v>
          </cell>
        </row>
        <row r="625">
          <cell r="C625" t="str">
            <v>zxzj20191113000160</v>
          </cell>
          <cell r="D625" t="str">
            <v>NB/T 25072-2017</v>
          </cell>
          <cell r="E625" t="str">
            <v>核电厂常规岛和BOP涂装技术规范</v>
          </cell>
          <cell r="F625">
            <v>42776</v>
          </cell>
          <cell r="G625" t="str">
            <v>中广核工程有限公司</v>
          </cell>
        </row>
        <row r="625">
          <cell r="I625" t="str">
            <v>孙莉</v>
          </cell>
          <cell r="J625" t="str">
            <v>0755-84436673</v>
          </cell>
          <cell r="K625">
            <v>15914118629</v>
          </cell>
          <cell r="L625" t="str">
            <v>sun_li@cgnpc.com.cn</v>
          </cell>
        </row>
        <row r="625">
          <cell r="O625" t="str">
            <v>制定</v>
          </cell>
          <cell r="P625" t="str">
            <v>主导</v>
          </cell>
          <cell r="Q625" t="str">
            <v>电力、燃气及水的生产和供应业</v>
          </cell>
          <cell r="R625">
            <v>3</v>
          </cell>
        </row>
        <row r="626">
          <cell r="C626" t="str">
            <v>zxzj20191113000064</v>
          </cell>
          <cell r="D626" t="str">
            <v>SZDB/Z 317-2018</v>
          </cell>
          <cell r="E626" t="str">
            <v>大中型商场、超市安全防范规范</v>
          </cell>
          <cell r="F626">
            <v>43327</v>
          </cell>
          <cell r="G626" t="str">
            <v>深圳市中安测标准技术有限公司</v>
          </cell>
          <cell r="H626" t="str">
            <v>深圳市博思高科技有限公司（放弃）</v>
          </cell>
          <cell r="I626" t="str">
            <v>董晓波</v>
          </cell>
          <cell r="J626">
            <v>82583675</v>
          </cell>
          <cell r="K626">
            <v>13510830866</v>
          </cell>
          <cell r="L626" t="str">
            <v>542576448@qq.com</v>
          </cell>
        </row>
        <row r="626">
          <cell r="N626">
            <v>3</v>
          </cell>
          <cell r="O626" t="str">
            <v>制定</v>
          </cell>
          <cell r="P626" t="str">
            <v>主导</v>
          </cell>
          <cell r="Q626" t="str">
            <v>科学研究、技术服务和地质勘查业</v>
          </cell>
          <cell r="R626">
            <v>1</v>
          </cell>
        </row>
        <row r="627">
          <cell r="C627" t="str">
            <v>zxzj20191115000047</v>
          </cell>
          <cell r="D627" t="str">
            <v>GB 3796-2018</v>
          </cell>
          <cell r="E627" t="str">
            <v>农药包装通则</v>
          </cell>
          <cell r="F627">
            <v>43462</v>
          </cell>
          <cell r="G627" t="str">
            <v>深圳诺普信农化股份有限公司</v>
          </cell>
        </row>
        <row r="627">
          <cell r="I627" t="str">
            <v>王芳</v>
          </cell>
          <cell r="J627" t="str">
            <v>0755-29977202</v>
          </cell>
          <cell r="K627">
            <v>13418636062</v>
          </cell>
          <cell r="L627" t="str">
            <v>27042109@qq.com</v>
          </cell>
        </row>
        <row r="627">
          <cell r="O627" t="str">
            <v>修订</v>
          </cell>
          <cell r="P627" t="str">
            <v>参与</v>
          </cell>
          <cell r="Q627" t="str">
            <v>农、林、牧、渔业</v>
          </cell>
          <cell r="R627">
            <v>4</v>
          </cell>
        </row>
        <row r="628">
          <cell r="C628" t="str">
            <v>zxzj20191115000027</v>
          </cell>
          <cell r="D628" t="str">
            <v>SZDB/Z 302-2018</v>
          </cell>
          <cell r="E628" t="str">
            <v>集装箱门式起重机远程自动化控制系统检验规范</v>
          </cell>
          <cell r="F628">
            <v>43241</v>
          </cell>
          <cell r="G628" t="str">
            <v>深圳市特种设备安全检验研究院</v>
          </cell>
          <cell r="H628" t="str">
            <v>赤湾集装箱码头有限公司2</v>
          </cell>
          <cell r="I628" t="str">
            <v>可丽娜</v>
          </cell>
          <cell r="J628">
            <v>25926559</v>
          </cell>
          <cell r="K628">
            <v>18898593009</v>
          </cell>
          <cell r="L628" t="str">
            <v>382093183@qq.com</v>
          </cell>
        </row>
        <row r="628">
          <cell r="O628" t="str">
            <v>制定</v>
          </cell>
          <cell r="P628" t="str">
            <v>主导</v>
          </cell>
          <cell r="Q628" t="str">
            <v>科学研究、技术服务和地质勘查业</v>
          </cell>
          <cell r="R628">
            <v>1</v>
          </cell>
        </row>
        <row r="629">
          <cell r="C629" t="str">
            <v>zxzj20191114000065</v>
          </cell>
          <cell r="D629" t="str">
            <v>JG/T 567-2019</v>
          </cell>
          <cell r="E629" t="str">
            <v>建筑用轻质高强陶瓷板</v>
          </cell>
          <cell r="F629">
            <v>43528</v>
          </cell>
          <cell r="G629" t="str">
            <v>深圳市新山幕墙技术咨询有限公司</v>
          </cell>
          <cell r="H629" t="str">
            <v>深圳市装饰行业协会(6)；深圳金粤幕墙装饰工程有限公司(7)；深圳市科源建设集团有限公司(8)</v>
          </cell>
          <cell r="I629" t="str">
            <v>伍若男</v>
          </cell>
          <cell r="J629" t="str">
            <v>0755-83913803</v>
          </cell>
          <cell r="K629">
            <v>18840935207</v>
          </cell>
          <cell r="L629" t="str">
            <v>624486215@qq.com</v>
          </cell>
        </row>
        <row r="629">
          <cell r="N629" t="str">
            <v>6；7；8</v>
          </cell>
          <cell r="O629" t="str">
            <v>制定</v>
          </cell>
          <cell r="P629" t="str">
            <v>主导</v>
          </cell>
          <cell r="Q629" t="str">
            <v>建筑业</v>
          </cell>
          <cell r="R629">
            <v>2</v>
          </cell>
        </row>
        <row r="630">
          <cell r="C630" t="str">
            <v>zxzj20191112000046</v>
          </cell>
          <cell r="D630" t="str">
            <v>GB/T 37690-2019</v>
          </cell>
          <cell r="E630" t="str">
            <v>农业社会化服务 农业信息服务导则</v>
          </cell>
          <cell r="F630">
            <v>43620</v>
          </cell>
          <cell r="G630" t="str">
            <v>深圳成武金石农业开发有限公司</v>
          </cell>
        </row>
        <row r="630">
          <cell r="I630" t="str">
            <v>刘春花</v>
          </cell>
          <cell r="J630" t="str">
            <v>0755-83310661</v>
          </cell>
          <cell r="K630">
            <v>13302935221</v>
          </cell>
          <cell r="L630" t="str">
            <v>chunhua.liu@goldrock.com.cn</v>
          </cell>
        </row>
        <row r="630">
          <cell r="O630" t="str">
            <v>制定</v>
          </cell>
          <cell r="P630" t="str">
            <v>参与</v>
          </cell>
          <cell r="Q630" t="str">
            <v>农、林、牧、渔业</v>
          </cell>
          <cell r="R630">
            <v>6</v>
          </cell>
        </row>
        <row r="631">
          <cell r="C631" t="str">
            <v>zxzj20191116000136</v>
          </cell>
          <cell r="D631" t="str">
            <v>HG/T 5356-2018</v>
          </cell>
          <cell r="E631" t="str">
            <v>工业碳化锆</v>
          </cell>
          <cell r="F631">
            <v>43395</v>
          </cell>
          <cell r="G631" t="str">
            <v>深圳准诺检测有限公司</v>
          </cell>
          <cell r="H631" t="str">
            <v>深圳市中润水工业技术发展有限公司</v>
          </cell>
          <cell r="I631" t="str">
            <v>杨娴</v>
          </cell>
          <cell r="J631" t="str">
            <v>0755-84297315</v>
          </cell>
          <cell r="K631">
            <v>13927346433</v>
          </cell>
          <cell r="L631" t="str">
            <v>13927346433@163.com</v>
          </cell>
        </row>
        <row r="631">
          <cell r="N631">
            <v>2</v>
          </cell>
          <cell r="O631" t="str">
            <v>制定</v>
          </cell>
          <cell r="P631" t="str">
            <v>主导</v>
          </cell>
          <cell r="Q631" t="str">
            <v>科学研究、技术服务和地质勘查业</v>
          </cell>
          <cell r="R631">
            <v>2</v>
          </cell>
        </row>
        <row r="632">
          <cell r="C632" t="str">
            <v>zxzj20191113000078</v>
          </cell>
          <cell r="D632" t="str">
            <v>SZDB/Z 253-2017</v>
          </cell>
          <cell r="E632" t="str">
            <v>城市停车诱导系统技术规范</v>
          </cell>
          <cell r="F632">
            <v>42928</v>
          </cell>
          <cell r="G632" t="str">
            <v>深圳市中安测标准技术有限公司</v>
          </cell>
          <cell r="H632" t="str">
            <v>红门智能科技股份有限公司（1）；深圳市捷顺科技实业股份有限公司（3）</v>
          </cell>
          <cell r="I632" t="str">
            <v>董晓波</v>
          </cell>
          <cell r="J632">
            <v>82583675</v>
          </cell>
          <cell r="K632">
            <v>13510830866</v>
          </cell>
          <cell r="L632" t="str">
            <v>542576448@qq.com</v>
          </cell>
        </row>
        <row r="632">
          <cell r="N632" t="str">
            <v>1；2；3；4；5；8</v>
          </cell>
          <cell r="O632" t="str">
            <v>制定</v>
          </cell>
          <cell r="P632" t="str">
            <v>主导</v>
          </cell>
          <cell r="Q632" t="str">
            <v>科学研究、技术服务和地质勘查业</v>
          </cell>
          <cell r="R632">
            <v>2</v>
          </cell>
        </row>
        <row r="633">
          <cell r="C633" t="str">
            <v>zxzj20191113000122</v>
          </cell>
          <cell r="D633" t="str">
            <v>QX/T 399-2017</v>
          </cell>
          <cell r="E633" t="str">
            <v>供水系统防雷技术规范</v>
          </cell>
          <cell r="F633">
            <v>43038</v>
          </cell>
          <cell r="G633" t="str">
            <v>深圳市标准技术研究院</v>
          </cell>
          <cell r="H633" t="str">
            <v>深圳市气象公共安全技术支持中心（1）；深圳市水务（集团）有限公司（4）</v>
          </cell>
          <cell r="I633" t="str">
            <v>万茸茸</v>
          </cell>
          <cell r="J633" t="str">
            <v>0755-83997950</v>
          </cell>
          <cell r="K633">
            <v>15920772693</v>
          </cell>
          <cell r="L633" t="str">
            <v>wrr@sist.org.cn</v>
          </cell>
        </row>
        <row r="633">
          <cell r="N633" t="str">
            <v>1；4；6；</v>
          </cell>
          <cell r="O633" t="str">
            <v>制定</v>
          </cell>
          <cell r="P633" t="str">
            <v>参与</v>
          </cell>
          <cell r="Q633" t="str">
            <v>科学研究、技术服务和地质勘查业</v>
          </cell>
          <cell r="R633">
            <v>6</v>
          </cell>
        </row>
        <row r="634">
          <cell r="C634" t="str">
            <v>zxzj20191111000022</v>
          </cell>
          <cell r="D634" t="str">
            <v>T/SCA 001—2018</v>
          </cell>
          <cell r="E634" t="str">
            <v>集装箱二维码通用技术规范</v>
          </cell>
          <cell r="F634">
            <v>43118</v>
          </cell>
          <cell r="G634" t="str">
            <v>深圳市智能集装箱技术协会</v>
          </cell>
        </row>
        <row r="634">
          <cell r="I634" t="str">
            <v>曾珏茹</v>
          </cell>
          <cell r="J634" t="str">
            <v>0755-21629090</v>
          </cell>
          <cell r="K634">
            <v>18813290151</v>
          </cell>
          <cell r="L634" t="str">
            <v>zengjueru_@126.com</v>
          </cell>
        </row>
        <row r="634">
          <cell r="O634" t="str">
            <v>制定</v>
          </cell>
          <cell r="P634" t="str">
            <v>主导</v>
          </cell>
          <cell r="Q634" t="str">
            <v>公共管理和社会组织</v>
          </cell>
          <cell r="R634">
            <v>1</v>
          </cell>
        </row>
        <row r="635">
          <cell r="C635" t="str">
            <v>zxzj20191115000297</v>
          </cell>
          <cell r="D635" t="str">
            <v>GB/T1634.1-2019；GB/T1634.2-2019</v>
          </cell>
          <cell r="E635" t="str">
            <v>塑料 负荷变形温度的测定 第1部分：通用试验方法/塑料 负荷变形温度的测定 第2部分：塑料和硬橡胶</v>
          </cell>
          <cell r="F635">
            <v>43595</v>
          </cell>
          <cell r="G635" t="str">
            <v>深圳万测试验设备有限公司</v>
          </cell>
        </row>
        <row r="635">
          <cell r="I635" t="str">
            <v>程婷</v>
          </cell>
          <cell r="J635" t="str">
            <v>0755-23057996</v>
          </cell>
          <cell r="K635">
            <v>15107108205</v>
          </cell>
          <cell r="L635" t="str">
            <v>chengting@wance.com.cn</v>
          </cell>
        </row>
        <row r="635">
          <cell r="O635" t="str">
            <v>修订</v>
          </cell>
          <cell r="P635" t="str">
            <v>参与</v>
          </cell>
          <cell r="Q635" t="str">
            <v>制造业</v>
          </cell>
          <cell r="R635">
            <v>4</v>
          </cell>
        </row>
        <row r="636">
          <cell r="C636" t="str">
            <v>zxzj20191114000143</v>
          </cell>
          <cell r="D636" t="str">
            <v>RB/T 311-2017</v>
          </cell>
          <cell r="E636" t="str">
            <v>公共航空旅客运输服务认证要求</v>
          </cell>
          <cell r="F636">
            <v>43066</v>
          </cell>
          <cell r="G636" t="str">
            <v>深圳市标准技术研究院</v>
          </cell>
        </row>
        <row r="636">
          <cell r="I636" t="str">
            <v>万茸茸</v>
          </cell>
          <cell r="J636" t="str">
            <v>0755-83997950</v>
          </cell>
          <cell r="K636">
            <v>15820772693</v>
          </cell>
          <cell r="L636" t="str">
            <v>wrr@sist.org.cn</v>
          </cell>
        </row>
        <row r="636">
          <cell r="O636" t="str">
            <v>制定</v>
          </cell>
          <cell r="P636" t="str">
            <v>参与</v>
          </cell>
          <cell r="Q636" t="str">
            <v>科学研究、技术服务和地质勘查业</v>
          </cell>
          <cell r="R636">
            <v>5</v>
          </cell>
        </row>
        <row r="637">
          <cell r="C637" t="str">
            <v>zxzj20191107000006</v>
          </cell>
          <cell r="D637" t="str">
            <v>GB/T 37096-2018</v>
          </cell>
          <cell r="E637" t="str">
            <v>信息安全技术 办公信息系统安全测试规范</v>
          </cell>
          <cell r="F637">
            <v>43462</v>
          </cell>
          <cell r="G637" t="str">
            <v>深圳赛西信息技术有限公司</v>
          </cell>
        </row>
        <row r="637">
          <cell r="I637" t="str">
            <v>王丽</v>
          </cell>
          <cell r="J637" t="str">
            <v>0755-86647566</v>
          </cell>
          <cell r="K637">
            <v>13480964857</v>
          </cell>
          <cell r="L637" t="str">
            <v>wangli@nels.org.cn</v>
          </cell>
        </row>
        <row r="637">
          <cell r="O637" t="str">
            <v>制定</v>
          </cell>
          <cell r="P637" t="str">
            <v>主导</v>
          </cell>
          <cell r="Q637" t="str">
            <v>信息传输、计算机服务和软件业</v>
          </cell>
          <cell r="R637">
            <v>3</v>
          </cell>
        </row>
        <row r="638">
          <cell r="C638" t="str">
            <v>zxzj20191114000028</v>
          </cell>
          <cell r="D638" t="str">
            <v>GB/T 4678.4-2017</v>
          </cell>
          <cell r="E638" t="str">
            <v>压铸模 零件 第4部分：方导柱</v>
          </cell>
          <cell r="F638">
            <v>43007</v>
          </cell>
          <cell r="G638" t="str">
            <v>深圳中航技术检测所有限公司</v>
          </cell>
        </row>
        <row r="638">
          <cell r="I638" t="str">
            <v>周乐维</v>
          </cell>
          <cell r="J638" t="str">
            <v>0755-83890169</v>
          </cell>
          <cell r="K638">
            <v>13823603681</v>
          </cell>
          <cell r="L638" t="str">
            <v>hellohieb@126.com</v>
          </cell>
        </row>
        <row r="638">
          <cell r="O638" t="str">
            <v>制定</v>
          </cell>
          <cell r="P638" t="str">
            <v>参与</v>
          </cell>
          <cell r="Q638" t="str">
            <v>科学研究、技术服务和地质勘查业</v>
          </cell>
          <cell r="R638">
            <v>5</v>
          </cell>
        </row>
        <row r="639">
          <cell r="C639" t="str">
            <v>zxzj20191113000193</v>
          </cell>
          <cell r="D639" t="str">
            <v>3GPP/TR 22.886</v>
          </cell>
          <cell r="E639" t="str">
            <v>增强5G V2X服务的3GPP研究报告</v>
          </cell>
          <cell r="F639">
            <v>43444</v>
          </cell>
          <cell r="G639" t="str">
            <v>深圳市腾讯计算机系统有限公司</v>
          </cell>
        </row>
        <row r="639">
          <cell r="I639" t="str">
            <v>刘震宇</v>
          </cell>
          <cell r="J639" t="str">
            <v>0755-86013388</v>
          </cell>
          <cell r="K639">
            <v>18612866601</v>
          </cell>
          <cell r="L639" t="str">
            <v>zanezyliu@tencent.com</v>
          </cell>
        </row>
        <row r="639">
          <cell r="O639" t="str">
            <v>制定</v>
          </cell>
          <cell r="P639" t="str">
            <v>参与</v>
          </cell>
          <cell r="Q639" t="str">
            <v>信息传输、计算机服务和软件业</v>
          </cell>
          <cell r="R639">
            <v>4</v>
          </cell>
        </row>
        <row r="640">
          <cell r="C640" t="str">
            <v>zxzj20191116000092</v>
          </cell>
          <cell r="D640" t="str">
            <v>QB/T 5181-2017</v>
          </cell>
          <cell r="E640" t="str">
            <v>制鞋机械 液压四柱裁断机</v>
          </cell>
          <cell r="F640">
            <v>43046</v>
          </cell>
          <cell r="G640" t="str">
            <v>深圳市全利成机械制造有限公司</v>
          </cell>
        </row>
        <row r="640">
          <cell r="I640" t="str">
            <v>叶小林</v>
          </cell>
          <cell r="J640" t="str">
            <v>0755-28466733</v>
          </cell>
          <cell r="K640">
            <v>13902999614</v>
          </cell>
          <cell r="L640" t="str">
            <v>licheng@licheng.com.cn</v>
          </cell>
        </row>
        <row r="640">
          <cell r="O640" t="str">
            <v>制定</v>
          </cell>
          <cell r="P640" t="str">
            <v>主导</v>
          </cell>
          <cell r="Q640" t="str">
            <v>制造业</v>
          </cell>
          <cell r="R640">
            <v>2</v>
          </cell>
        </row>
        <row r="641">
          <cell r="C641" t="str">
            <v>zxzj20191117000023</v>
          </cell>
          <cell r="D641" t="str">
            <v>GB/T 36333-2018</v>
          </cell>
          <cell r="E641" t="str">
            <v>智慧城市 顶层设计指南</v>
          </cell>
          <cell r="F641">
            <v>43258</v>
          </cell>
          <cell r="G641" t="str">
            <v>中电科新型智慧城市研究院有限公司</v>
          </cell>
          <cell r="H641" t="str">
            <v>华为技术有限公司；中兴通讯股份有限公司；</v>
          </cell>
          <cell r="I641" t="str">
            <v>刘晓静</v>
          </cell>
          <cell r="J641">
            <v>13510601002</v>
          </cell>
          <cell r="K641">
            <v>13510601002</v>
          </cell>
          <cell r="L641" t="str">
            <v>liuxiaojing@cetc.com.cn</v>
          </cell>
        </row>
        <row r="641">
          <cell r="N641" t="str">
            <v>1；2；3；</v>
          </cell>
          <cell r="O641" t="str">
            <v>制定</v>
          </cell>
          <cell r="P641" t="str">
            <v>参与</v>
          </cell>
          <cell r="Q641" t="str">
            <v>信息传输、计算机服务和软件业</v>
          </cell>
          <cell r="R641">
            <v>4</v>
          </cell>
        </row>
        <row r="642">
          <cell r="C642" t="str">
            <v>zxzj20191114000046</v>
          </cell>
          <cell r="D642" t="str">
            <v>GB/T 36711-2018</v>
          </cell>
          <cell r="E642" t="str">
            <v>节能评估技术导则 精对苯二甲酸项目</v>
          </cell>
          <cell r="F642">
            <v>43360</v>
          </cell>
          <cell r="G642" t="str">
            <v>广东华材实业股份有限公司</v>
          </cell>
        </row>
        <row r="642">
          <cell r="I642" t="str">
            <v>唐建华</v>
          </cell>
          <cell r="J642" t="str">
            <v>0755-88980333</v>
          </cell>
          <cell r="K642">
            <v>13702212000</v>
          </cell>
          <cell r="L642" t="str">
            <v>422187703@qq.com</v>
          </cell>
        </row>
        <row r="642">
          <cell r="O642" t="str">
            <v>制定</v>
          </cell>
          <cell r="P642" t="str">
            <v>主导</v>
          </cell>
          <cell r="Q642" t="str">
            <v>科学研究、技术服务和地质勘查业</v>
          </cell>
          <cell r="R642">
            <v>2</v>
          </cell>
        </row>
        <row r="643">
          <cell r="C643" t="str">
            <v>zxzj20191114000203</v>
          </cell>
          <cell r="D643" t="str">
            <v>GB/T 36372-2018</v>
          </cell>
          <cell r="E643" t="str">
            <v>洁净室及相关受控环境 组合式围护结构通用技术要求</v>
          </cell>
          <cell r="F643">
            <v>43258</v>
          </cell>
          <cell r="G643" t="str">
            <v>深圳市丽风净化工程有限公司</v>
          </cell>
        </row>
        <row r="643">
          <cell r="I643" t="str">
            <v>王红连</v>
          </cell>
          <cell r="J643" t="str">
            <v>0755-89968111</v>
          </cell>
          <cell r="K643">
            <v>13632610972</v>
          </cell>
          <cell r="L643" t="str">
            <v>2369406664@qq.com</v>
          </cell>
        </row>
        <row r="643">
          <cell r="O643" t="str">
            <v>制定</v>
          </cell>
          <cell r="P643" t="str">
            <v>主导</v>
          </cell>
          <cell r="Q643" t="str">
            <v>建筑业</v>
          </cell>
          <cell r="R643">
            <v>2</v>
          </cell>
        </row>
        <row r="644">
          <cell r="C644" t="str">
            <v>zxzj20191115000193</v>
          </cell>
          <cell r="D644" t="str">
            <v>SZDB/Z 293-2018</v>
          </cell>
          <cell r="E644" t="str">
            <v>深圳标准认证实施规则 Android智能手机</v>
          </cell>
          <cell r="F644">
            <v>43159</v>
          </cell>
          <cell r="G644" t="str">
            <v>深圳市卓越绩效管理促进会</v>
          </cell>
          <cell r="H644" t="str">
            <v>（深圳标准认证联盟秘书处）；中国质量认证中心深圳分中心；深圳市卓越标准事务有限公司；均放弃</v>
          </cell>
          <cell r="I644" t="str">
            <v>徐镓勋</v>
          </cell>
          <cell r="J644" t="str">
            <v>0755-83616682</v>
          </cell>
          <cell r="K644">
            <v>17875132541</v>
          </cell>
          <cell r="L644" t="str">
            <v>1064795197@qq.com</v>
          </cell>
        </row>
        <row r="644">
          <cell r="N644" t="str">
            <v>1；2；3；</v>
          </cell>
          <cell r="O644" t="str">
            <v>制定</v>
          </cell>
          <cell r="P644" t="str">
            <v>主导</v>
          </cell>
          <cell r="Q644" t="str">
            <v>公共管理和社会组织</v>
          </cell>
          <cell r="R644">
            <v>1</v>
          </cell>
        </row>
        <row r="645">
          <cell r="C645" t="str">
            <v>zxzj20191115000312</v>
          </cell>
          <cell r="D645" t="str">
            <v>GB/T17215.631-2018；GB/T17215.653-2018</v>
          </cell>
          <cell r="E645" t="str">
            <v>电测量数据交换DLMS/COSEM 组件 第31部分、第53部分</v>
          </cell>
          <cell r="F645">
            <v>43462</v>
          </cell>
          <cell r="G645" t="str">
            <v>深圳友讯达科技股份有限公司</v>
          </cell>
          <cell r="H645" t="str">
            <v>深圳市科陆电子科技股份有限公司；深圳市航天泰瑞捷电子有限公司；深圳龙电电气股份有限公司</v>
          </cell>
          <cell r="I645" t="str">
            <v>周芳</v>
          </cell>
          <cell r="J645" t="str">
            <v>0755-86026600</v>
          </cell>
          <cell r="K645">
            <v>18128815262</v>
          </cell>
          <cell r="L645" t="str">
            <v>zhouf@friendcom.com</v>
          </cell>
        </row>
        <row r="645">
          <cell r="N645" t="str">
            <v>2；3；4</v>
          </cell>
          <cell r="O645" t="str">
            <v>修订</v>
          </cell>
          <cell r="P645" t="str">
            <v>参与</v>
          </cell>
          <cell r="Q645" t="str">
            <v>信息传输、计算机服务和软件业</v>
          </cell>
          <cell r="R645" t="str">
            <v>4、6</v>
          </cell>
        </row>
        <row r="646">
          <cell r="C646" t="str">
            <v>zxzj20191113000069</v>
          </cell>
          <cell r="D646" t="str">
            <v>GB/T 14896.9-2018</v>
          </cell>
          <cell r="E646" t="str">
            <v>特种加工机床 术语 第9部分：激光加工机床</v>
          </cell>
          <cell r="F646">
            <v>43294</v>
          </cell>
          <cell r="G646" t="str">
            <v>大族激光智能装备集团有限公司</v>
          </cell>
        </row>
        <row r="646">
          <cell r="I646" t="str">
            <v>陈秋菊</v>
          </cell>
          <cell r="J646" t="str">
            <v>0755-29239102</v>
          </cell>
          <cell r="K646">
            <v>13923401295</v>
          </cell>
          <cell r="L646" t="str">
            <v>chenqj107415@hanslaser.com</v>
          </cell>
        </row>
        <row r="646">
          <cell r="O646" t="str">
            <v>制定</v>
          </cell>
          <cell r="P646" t="str">
            <v>主导</v>
          </cell>
          <cell r="Q646" t="str">
            <v>制造业</v>
          </cell>
          <cell r="R646">
            <v>3</v>
          </cell>
        </row>
        <row r="647">
          <cell r="C647" t="str">
            <v>zxzj20191112000043</v>
          </cell>
          <cell r="D647" t="str">
            <v>ISO 6425:2018</v>
          </cell>
          <cell r="E647" t="str">
            <v>钟表—潜水表</v>
          </cell>
          <cell r="F647">
            <v>43374</v>
          </cell>
          <cell r="G647" t="str">
            <v>深圳市泰坦时钟表科技有限公司</v>
          </cell>
        </row>
        <row r="647">
          <cell r="I647" t="str">
            <v>何光先</v>
          </cell>
          <cell r="J647" t="str">
            <v>0755-86018336</v>
          </cell>
          <cell r="K647">
            <v>15013833075</v>
          </cell>
          <cell r="L647" t="str">
            <v>heguangxian@163.com</v>
          </cell>
        </row>
        <row r="647">
          <cell r="O647" t="str">
            <v>修订</v>
          </cell>
          <cell r="P647" t="str">
            <v>参与</v>
          </cell>
          <cell r="Q647" t="str">
            <v>科学研究、技术服务和地质勘查业</v>
          </cell>
          <cell r="R647">
            <v>3</v>
          </cell>
        </row>
        <row r="648">
          <cell r="C648" t="str">
            <v>zxzj20191113000169</v>
          </cell>
          <cell r="D648" t="str">
            <v>GB/T 34585-2017</v>
          </cell>
          <cell r="E648" t="str">
            <v>纯电动货车 技术条件</v>
          </cell>
          <cell r="F648">
            <v>43022</v>
          </cell>
          <cell r="G648" t="str">
            <v>比亚迪汽车工业有限公司</v>
          </cell>
        </row>
        <row r="648">
          <cell r="I648" t="str">
            <v>谭易</v>
          </cell>
          <cell r="J648" t="str">
            <v>0755-89888888</v>
          </cell>
          <cell r="K648">
            <v>18620332278</v>
          </cell>
          <cell r="L648" t="str">
            <v>tan.yi@byd.com</v>
          </cell>
        </row>
        <row r="648">
          <cell r="O648" t="str">
            <v>制定</v>
          </cell>
          <cell r="P648" t="str">
            <v>参与</v>
          </cell>
          <cell r="Q648" t="str">
            <v>制造业</v>
          </cell>
          <cell r="R648">
            <v>7</v>
          </cell>
        </row>
        <row r="649">
          <cell r="C649" t="str">
            <v>zxzj20191115000194</v>
          </cell>
          <cell r="D649" t="str">
            <v>GB/T 2918-2018</v>
          </cell>
          <cell r="E649" t="str">
            <v>塑料 试样状态调节和试验的标准环境</v>
          </cell>
          <cell r="F649">
            <v>43462</v>
          </cell>
          <cell r="G649" t="str">
            <v>深圳万测试验设备有限公司</v>
          </cell>
        </row>
        <row r="649">
          <cell r="I649" t="str">
            <v>程婷</v>
          </cell>
          <cell r="J649" t="str">
            <v>0755-23057996</v>
          </cell>
          <cell r="K649">
            <v>15107108205</v>
          </cell>
          <cell r="L649" t="str">
            <v>chengting@wance.com.cn</v>
          </cell>
        </row>
        <row r="649">
          <cell r="O649" t="str">
            <v>修订</v>
          </cell>
          <cell r="P649" t="str">
            <v>主导</v>
          </cell>
          <cell r="Q649" t="str">
            <v>制造业</v>
          </cell>
          <cell r="R649">
            <v>3</v>
          </cell>
        </row>
        <row r="650">
          <cell r="C650" t="str">
            <v>zxzj20191116000122</v>
          </cell>
          <cell r="D650" t="str">
            <v>GB/T 2081-2018</v>
          </cell>
          <cell r="E650" t="str">
            <v>带修光刃、无固定孔的硬质合金可转位铣刀片  尺寸</v>
          </cell>
          <cell r="F650">
            <v>43360</v>
          </cell>
          <cell r="G650" t="str">
            <v>深圳市注成科技股份有限公司</v>
          </cell>
        </row>
        <row r="650">
          <cell r="I650" t="str">
            <v>郑竹子</v>
          </cell>
          <cell r="J650">
            <v>26608306</v>
          </cell>
          <cell r="K650">
            <v>13322988614</v>
          </cell>
          <cell r="L650" t="str">
            <v>188627044@qq.com</v>
          </cell>
        </row>
        <row r="650">
          <cell r="O650" t="str">
            <v>修订</v>
          </cell>
          <cell r="P650" t="str">
            <v>参与</v>
          </cell>
          <cell r="Q650" t="str">
            <v>制造业</v>
          </cell>
          <cell r="R650">
            <v>4</v>
          </cell>
        </row>
        <row r="651">
          <cell r="C651" t="str">
            <v>zxzj20191116000048</v>
          </cell>
          <cell r="D651" t="str">
            <v>GB/T 36015-2018</v>
          </cell>
          <cell r="E651" t="str">
            <v>无损检测仪器 工业X射线数字成像装置性能和检测规则</v>
          </cell>
          <cell r="F651">
            <v>43174</v>
          </cell>
          <cell r="G651" t="str">
            <v>深圳国技环保技术有限公司</v>
          </cell>
        </row>
        <row r="651">
          <cell r="I651" t="str">
            <v>黄晓霞</v>
          </cell>
          <cell r="J651" t="str">
            <v>0755-33681117</v>
          </cell>
          <cell r="K651">
            <v>18617053788</v>
          </cell>
          <cell r="L651" t="str">
            <v>huangxiaoxia@amae.hk</v>
          </cell>
        </row>
        <row r="651">
          <cell r="O651" t="str">
            <v>制定</v>
          </cell>
          <cell r="P651" t="str">
            <v>主导</v>
          </cell>
          <cell r="Q651" t="str">
            <v>制造业</v>
          </cell>
          <cell r="R651">
            <v>3</v>
          </cell>
        </row>
        <row r="652">
          <cell r="C652" t="str">
            <v>zxzj20191115000098</v>
          </cell>
          <cell r="D652" t="str">
            <v>YD/T 986-2018</v>
          </cell>
          <cell r="E652" t="str">
            <v>155Mb/s和622Mb/s光收发合一模块</v>
          </cell>
          <cell r="F652">
            <v>43455</v>
          </cell>
          <cell r="G652" t="str">
            <v>深圳新飞通光电子技术有限公司</v>
          </cell>
        </row>
        <row r="652">
          <cell r="I652" t="str">
            <v>陈悦</v>
          </cell>
          <cell r="J652" t="str">
            <v>0755-25235827</v>
          </cell>
          <cell r="K652">
            <v>18923886069</v>
          </cell>
          <cell r="L652" t="str">
            <v>yue_chen@neophotonics.com</v>
          </cell>
        </row>
        <row r="652">
          <cell r="O652" t="str">
            <v>修订</v>
          </cell>
          <cell r="P652" t="str">
            <v>主导</v>
          </cell>
          <cell r="Q652" t="str">
            <v>制造业</v>
          </cell>
          <cell r="R652">
            <v>2</v>
          </cell>
        </row>
        <row r="653">
          <cell r="C653" t="str">
            <v>zxzj20191115000102</v>
          </cell>
          <cell r="D653" t="str">
            <v>GB/T 34683-2017</v>
          </cell>
          <cell r="E653" t="str">
            <v>水性涂料中甲醛含量的测定 高效液相色谱法</v>
          </cell>
          <cell r="F653">
            <v>43040</v>
          </cell>
          <cell r="G653" t="str">
            <v>中华制漆（深圳）有限公司</v>
          </cell>
        </row>
        <row r="653">
          <cell r="I653" t="str">
            <v>王智</v>
          </cell>
          <cell r="J653" t="str">
            <v>33658888-601</v>
          </cell>
          <cell r="K653">
            <v>13530449223</v>
          </cell>
          <cell r="L653" t="str">
            <v>wangzhi@chinapaint.com.cn</v>
          </cell>
        </row>
        <row r="653">
          <cell r="O653" t="str">
            <v>制定</v>
          </cell>
          <cell r="P653" t="str">
            <v>参与</v>
          </cell>
          <cell r="Q653" t="str">
            <v>制造业</v>
          </cell>
          <cell r="R653">
            <v>8</v>
          </cell>
        </row>
        <row r="654">
          <cell r="C654" t="str">
            <v>zxzj20191107000002</v>
          </cell>
          <cell r="D654" t="str">
            <v>GB/T 36245-2018</v>
          </cell>
          <cell r="E654" t="str">
            <v>工业过程测量与控制仪表可靠性分配指南</v>
          </cell>
          <cell r="F654">
            <v>43258</v>
          </cell>
          <cell r="G654" t="str">
            <v>深圳市标利科技开发有限公司</v>
          </cell>
        </row>
        <row r="654">
          <cell r="I654" t="str">
            <v>任军民</v>
          </cell>
          <cell r="J654">
            <v>83230240</v>
          </cell>
          <cell r="K654">
            <v>13715302458</v>
          </cell>
          <cell r="L654" t="str">
            <v>sz.jmren@163.com</v>
          </cell>
        </row>
        <row r="654">
          <cell r="O654" t="str">
            <v>制定</v>
          </cell>
          <cell r="P654" t="str">
            <v>参与</v>
          </cell>
          <cell r="Q654" t="str">
            <v>信息传输、计算机服务和软件业</v>
          </cell>
          <cell r="R654">
            <v>8</v>
          </cell>
        </row>
        <row r="655">
          <cell r="C655" t="str">
            <v>zxzj20191114000014</v>
          </cell>
          <cell r="D655" t="str">
            <v>SJ/T 11643-2016</v>
          </cell>
          <cell r="E655" t="str">
            <v>立体数码摄像设备通用规范</v>
          </cell>
          <cell r="F655">
            <v>42665</v>
          </cell>
          <cell r="G655" t="str">
            <v>深圳市掌网科技股份有限公司</v>
          </cell>
        </row>
        <row r="655">
          <cell r="I655" t="str">
            <v>胡治国</v>
          </cell>
          <cell r="J655" t="str">
            <v>0755-86284390</v>
          </cell>
          <cell r="K655">
            <v>13828759395</v>
          </cell>
          <cell r="L655" t="str">
            <v>huzhiguo@3dinlife.com</v>
          </cell>
        </row>
        <row r="655">
          <cell r="O655" t="str">
            <v>制定</v>
          </cell>
          <cell r="P655" t="str">
            <v>参与</v>
          </cell>
          <cell r="Q655" t="str">
            <v>制造业</v>
          </cell>
          <cell r="R655">
            <v>4</v>
          </cell>
        </row>
        <row r="656">
          <cell r="C656" t="str">
            <v>zxzj20191116000068</v>
          </cell>
          <cell r="D656" t="str">
            <v>GB/T 37600.8-2018</v>
          </cell>
          <cell r="E656" t="str">
            <v>全国主要产品分类 产品类别核心元数据 第8部分：LED电视</v>
          </cell>
          <cell r="F656">
            <v>43462</v>
          </cell>
          <cell r="G656" t="str">
            <v>深圳市中福信息科技有限公司</v>
          </cell>
        </row>
        <row r="656">
          <cell r="I656" t="str">
            <v>苏玲花</v>
          </cell>
          <cell r="J656" t="str">
            <v>0755-23576642</v>
          </cell>
          <cell r="K656">
            <v>15625288001</v>
          </cell>
          <cell r="L656" t="str">
            <v>szzfxxkj688@163.com</v>
          </cell>
        </row>
        <row r="656">
          <cell r="O656" t="str">
            <v>制定</v>
          </cell>
          <cell r="P656" t="str">
            <v>参与</v>
          </cell>
          <cell r="Q656" t="str">
            <v>制造业</v>
          </cell>
          <cell r="R656">
            <v>4</v>
          </cell>
        </row>
        <row r="657">
          <cell r="C657" t="str">
            <v>zxzj20191116000062</v>
          </cell>
          <cell r="D657" t="str">
            <v>GA/T 1461-2018</v>
          </cell>
          <cell r="E657" t="str">
            <v>警用电子装备通用技术要求</v>
          </cell>
          <cell r="F657">
            <v>43271</v>
          </cell>
          <cell r="G657" t="str">
            <v>深圳市华德安科技有限公司</v>
          </cell>
          <cell r="H657" t="str">
            <v>深圳警圣技术股份有限公司；深圳市银翔科技有限公司；（无联合）</v>
          </cell>
          <cell r="I657" t="str">
            <v>杨枚香</v>
          </cell>
          <cell r="J657" t="str">
            <v>0755-33312107</v>
          </cell>
          <cell r="K657">
            <v>13825219859</v>
          </cell>
          <cell r="L657" t="str">
            <v>ymx@huadean.com</v>
          </cell>
        </row>
        <row r="657">
          <cell r="N657" t="str">
            <v>2；3；</v>
          </cell>
          <cell r="O657" t="str">
            <v>制定</v>
          </cell>
          <cell r="P657" t="str">
            <v>主导</v>
          </cell>
          <cell r="Q657" t="str">
            <v>制造业</v>
          </cell>
          <cell r="R657">
            <v>3</v>
          </cell>
        </row>
        <row r="658">
          <cell r="C658" t="str">
            <v>zxzj20191115000339</v>
          </cell>
          <cell r="D658" t="str">
            <v>FZ/T 01142-2018</v>
          </cell>
          <cell r="E658" t="str">
            <v>品牌培育管理体系实施指南 纺织行业</v>
          </cell>
          <cell r="F658">
            <v>43220</v>
          </cell>
          <cell r="G658" t="str">
            <v>深圳市品牌建设促进中心</v>
          </cell>
        </row>
        <row r="658">
          <cell r="I658" t="str">
            <v>冷梅</v>
          </cell>
          <cell r="J658">
            <v>75586225659</v>
          </cell>
          <cell r="K658">
            <v>18124573157</v>
          </cell>
          <cell r="L658" t="str">
            <v>lengmei@sist.org.cn</v>
          </cell>
        </row>
        <row r="658">
          <cell r="O658" t="str">
            <v>制定</v>
          </cell>
          <cell r="P658" t="str">
            <v>主导</v>
          </cell>
          <cell r="Q658" t="str">
            <v>公共管理和社会组织</v>
          </cell>
          <cell r="R658">
            <v>1</v>
          </cell>
        </row>
        <row r="659">
          <cell r="C659" t="str">
            <v>zxzj20191115000105</v>
          </cell>
          <cell r="D659" t="str">
            <v>LY/T 2855-2017</v>
          </cell>
          <cell r="E659" t="str">
            <v>三色堇盆花生产技术规程</v>
          </cell>
          <cell r="F659">
            <v>42891</v>
          </cell>
          <cell r="G659" t="str">
            <v>深圳市铁汉生态环境股份有限公司</v>
          </cell>
          <cell r="H659" t="str">
            <v>深圳职业技术学院；</v>
          </cell>
          <cell r="I659" t="str">
            <v>张波</v>
          </cell>
          <cell r="J659" t="str">
            <v>0755-84355552</v>
          </cell>
          <cell r="K659">
            <v>13410199092</v>
          </cell>
          <cell r="L659" t="str">
            <v>zhangbo@sztechand.com.cn</v>
          </cell>
        </row>
        <row r="659">
          <cell r="N659" t="str">
            <v>1；2</v>
          </cell>
          <cell r="O659" t="str">
            <v>制定</v>
          </cell>
          <cell r="P659" t="str">
            <v>主导</v>
          </cell>
          <cell r="Q659" t="str">
            <v>水利、环境和公共设施管理业</v>
          </cell>
          <cell r="R659">
            <v>3</v>
          </cell>
        </row>
        <row r="660">
          <cell r="C660" t="str">
            <v>zxzj20191113000035</v>
          </cell>
          <cell r="D660" t="str">
            <v>GB/T 35126-2017</v>
          </cell>
          <cell r="E660" t="str">
            <v>天文望远镜术语</v>
          </cell>
          <cell r="F660">
            <v>43098</v>
          </cell>
          <cell r="G660" t="str">
            <v>大族激光科技产业集团股份有限公司</v>
          </cell>
        </row>
        <row r="660">
          <cell r="I660" t="str">
            <v>陈秋菊</v>
          </cell>
          <cell r="J660" t="str">
            <v>0755-29239102</v>
          </cell>
          <cell r="K660">
            <v>13923401295</v>
          </cell>
          <cell r="L660" t="str">
            <v>chenqj107415@hanslaser.com</v>
          </cell>
        </row>
        <row r="660">
          <cell r="O660" t="str">
            <v>制定</v>
          </cell>
          <cell r="P660" t="str">
            <v>主导</v>
          </cell>
          <cell r="Q660" t="str">
            <v>制造业</v>
          </cell>
          <cell r="R660">
            <v>2</v>
          </cell>
        </row>
        <row r="661">
          <cell r="C661" t="str">
            <v>zxzj20191114000090</v>
          </cell>
          <cell r="D661" t="str">
            <v>WB/T 1081-2018</v>
          </cell>
          <cell r="E661" t="str">
            <v>液压高度调节板</v>
          </cell>
          <cell r="F661">
            <v>43297</v>
          </cell>
          <cell r="G661" t="str">
            <v>深圳市凯卓立液压设备股份有限公司</v>
          </cell>
          <cell r="H661" t="str">
            <v>深圳市凯东源现代物流股份有限公司</v>
          </cell>
          <cell r="I661" t="str">
            <v>游秋活</v>
          </cell>
          <cell r="J661" t="str">
            <v>0755-26517000</v>
          </cell>
          <cell r="K661">
            <v>13682580558</v>
          </cell>
          <cell r="L661" t="str">
            <v>1349363077@qq.com</v>
          </cell>
        </row>
        <row r="661">
          <cell r="N661">
            <v>5</v>
          </cell>
          <cell r="O661" t="str">
            <v>制定</v>
          </cell>
          <cell r="P661" t="str">
            <v>主导</v>
          </cell>
          <cell r="Q661" t="str">
            <v>制造业</v>
          </cell>
          <cell r="R661">
            <v>3</v>
          </cell>
        </row>
        <row r="662">
          <cell r="C662" t="str">
            <v>zxzj20191114000095</v>
          </cell>
          <cell r="D662" t="str">
            <v>SZDB/Z 278-2017</v>
          </cell>
          <cell r="E662" t="str">
            <v>片猪肉激光灼刻检疫标识</v>
          </cell>
          <cell r="F662">
            <v>43061</v>
          </cell>
          <cell r="G662" t="str">
            <v>深圳市标准技术研究院</v>
          </cell>
          <cell r="H662" t="str">
            <v>深圳市宝安区动物卫生监督所</v>
          </cell>
          <cell r="I662" t="str">
            <v>万茸茸</v>
          </cell>
          <cell r="J662" t="str">
            <v>0755-83997950</v>
          </cell>
          <cell r="K662">
            <v>15920772693</v>
          </cell>
          <cell r="L662" t="str">
            <v>wrr@sist.org.cn</v>
          </cell>
        </row>
        <row r="662">
          <cell r="N662" t="str">
            <v>1；2；3；4</v>
          </cell>
          <cell r="O662" t="str">
            <v>制定</v>
          </cell>
          <cell r="P662" t="str">
            <v>主导</v>
          </cell>
          <cell r="Q662" t="str">
            <v>科学研究、技术服务和地质勘查业</v>
          </cell>
          <cell r="R662">
            <v>3</v>
          </cell>
        </row>
        <row r="663">
          <cell r="C663" t="str">
            <v>zxzj20191113000105</v>
          </cell>
          <cell r="D663" t="str">
            <v>HG/T 5207-2017</v>
          </cell>
          <cell r="E663" t="str">
            <v>化学镀镍废液处理处置方法</v>
          </cell>
          <cell r="F663">
            <v>43046</v>
          </cell>
          <cell r="G663" t="str">
            <v>深圳市深投环保科技有限公司</v>
          </cell>
          <cell r="H663" t="str">
            <v>深圳市中润水工业技术发展有限公司（4）；深圳慧欣环境技术有限公司（6）</v>
          </cell>
          <cell r="I663" t="str">
            <v>彭娟</v>
          </cell>
          <cell r="J663" t="str">
            <v>0755-83971957</v>
          </cell>
          <cell r="K663">
            <v>13631626747</v>
          </cell>
          <cell r="L663" t="str">
            <v>52152801@qq.com</v>
          </cell>
        </row>
        <row r="663">
          <cell r="N663" t="str">
            <v>4；6；</v>
          </cell>
          <cell r="O663" t="str">
            <v>制定</v>
          </cell>
          <cell r="P663" t="str">
            <v>主导</v>
          </cell>
          <cell r="Q663" t="str">
            <v>水利、环境和公共设施管理业</v>
          </cell>
          <cell r="R663">
            <v>1</v>
          </cell>
        </row>
        <row r="664">
          <cell r="C664" t="str">
            <v>zxzj20191107000003</v>
          </cell>
          <cell r="D664" t="str">
            <v>GB/T 37094-2018</v>
          </cell>
          <cell r="E664" t="str">
            <v>信息安全技术 办公信息系统安全管理要求</v>
          </cell>
          <cell r="F664">
            <v>43462</v>
          </cell>
          <cell r="G664" t="str">
            <v>深圳赛西信息技术有限公司</v>
          </cell>
        </row>
        <row r="664">
          <cell r="I664" t="str">
            <v>王丽</v>
          </cell>
          <cell r="J664" t="str">
            <v>0755-86647566</v>
          </cell>
          <cell r="K664">
            <v>13480964857</v>
          </cell>
          <cell r="L664" t="str">
            <v>wangli@nels.org.cn</v>
          </cell>
        </row>
        <row r="664">
          <cell r="O664" t="str">
            <v>制定</v>
          </cell>
          <cell r="P664" t="str">
            <v>主导</v>
          </cell>
          <cell r="Q664" t="str">
            <v>信息传输、计算机服务和软件业</v>
          </cell>
          <cell r="R664">
            <v>3</v>
          </cell>
        </row>
        <row r="665">
          <cell r="C665" t="str">
            <v>zxzj20191115000336</v>
          </cell>
          <cell r="D665" t="str">
            <v>SZTT/SZMCA 0001—2016</v>
          </cell>
          <cell r="E665" t="str">
            <v>便携式移动电源通用技术要求</v>
          </cell>
          <cell r="F665">
            <v>42570</v>
          </cell>
          <cell r="G665" t="str">
            <v>深圳市移动通信联合会</v>
          </cell>
        </row>
        <row r="665">
          <cell r="I665" t="str">
            <v>唐瑞金</v>
          </cell>
          <cell r="J665" t="str">
            <v>0755-82788854</v>
          </cell>
          <cell r="K665">
            <v>13802242987</v>
          </cell>
          <cell r="L665" t="str">
            <v>13802242987@139.com</v>
          </cell>
        </row>
        <row r="665">
          <cell r="O665" t="str">
            <v>制定</v>
          </cell>
          <cell r="P665" t="str">
            <v>主导</v>
          </cell>
          <cell r="Q665" t="str">
            <v>信息传输、计算机服务和软件业</v>
          </cell>
          <cell r="R665">
            <v>1</v>
          </cell>
        </row>
        <row r="666">
          <cell r="C666" t="str">
            <v>zxzj20191114000105</v>
          </cell>
          <cell r="D666" t="str">
            <v>G.SUP64</v>
          </cell>
          <cell r="E666" t="str">
            <v>每波长支持10G比特以上速率的PON技术</v>
          </cell>
          <cell r="F666">
            <v>43140</v>
          </cell>
          <cell r="G666" t="str">
            <v>中兴通讯股份有限公司</v>
          </cell>
        </row>
        <row r="666">
          <cell r="I666" t="str">
            <v>王新荣</v>
          </cell>
          <cell r="J666" t="str">
            <v>0755-26775746</v>
          </cell>
          <cell r="K666">
            <v>18938038998</v>
          </cell>
          <cell r="L666" t="str">
            <v>wang.xinrong@zte.com.cn</v>
          </cell>
        </row>
        <row r="666">
          <cell r="O666" t="str">
            <v>制定</v>
          </cell>
          <cell r="P666" t="str">
            <v>主导</v>
          </cell>
          <cell r="Q666" t="str">
            <v>信息传输、计算机服务和软件业</v>
          </cell>
          <cell r="R666">
            <v>3</v>
          </cell>
        </row>
        <row r="667">
          <cell r="C667" t="str">
            <v>zxzj20191113000203</v>
          </cell>
          <cell r="D667" t="str">
            <v>SZDB/Z 304.4-2018</v>
          </cell>
          <cell r="E667" t="str">
            <v>跨境电子商务综合试验区单一窗口服务 第4部分：检验检疫查询</v>
          </cell>
          <cell r="F667">
            <v>43248</v>
          </cell>
          <cell r="G667" t="str">
            <v>深圳市研迅诚科技有限公司</v>
          </cell>
        </row>
        <row r="667">
          <cell r="I667" t="str">
            <v>刘佳辉</v>
          </cell>
          <cell r="J667">
            <v>23159886</v>
          </cell>
          <cell r="K667">
            <v>13537645461</v>
          </cell>
          <cell r="L667" t="str">
            <v>364795619@qq.com</v>
          </cell>
        </row>
        <row r="667">
          <cell r="O667" t="str">
            <v>制定</v>
          </cell>
          <cell r="P667" t="str">
            <v>主导</v>
          </cell>
          <cell r="Q667" t="str">
            <v>信息传输、计算机服务和软件业</v>
          </cell>
          <cell r="R667">
            <v>2</v>
          </cell>
        </row>
        <row r="668">
          <cell r="C668" t="str">
            <v>zxzj20191108000255</v>
          </cell>
          <cell r="D668" t="str">
            <v>SZDB/Z 266—2017</v>
          </cell>
          <cell r="E668" t="str">
            <v>综合细胞库设置和管理规范</v>
          </cell>
          <cell r="F668">
            <v>42990</v>
          </cell>
          <cell r="G668" t="str">
            <v>深圳市北科生物科技有限公司</v>
          </cell>
          <cell r="H668" t="str">
            <v>深圳市标准技术研究院（2）</v>
          </cell>
          <cell r="I668" t="str">
            <v>李婵</v>
          </cell>
          <cell r="J668" t="str">
            <v>0755-86309200</v>
          </cell>
          <cell r="K668">
            <v>13554737374</v>
          </cell>
          <cell r="L668" t="str">
            <v>lichan@beike.cc</v>
          </cell>
        </row>
        <row r="668">
          <cell r="N668">
            <v>2</v>
          </cell>
          <cell r="O668" t="str">
            <v>制定</v>
          </cell>
          <cell r="P668" t="str">
            <v>主导</v>
          </cell>
          <cell r="Q668" t="str">
            <v>科学研究、技术服务和地质勘查业</v>
          </cell>
          <cell r="R668">
            <v>1</v>
          </cell>
        </row>
        <row r="669">
          <cell r="C669" t="str">
            <v>zxzj20191106000001</v>
          </cell>
          <cell r="D669" t="str">
            <v>WB/T 1081-2018</v>
          </cell>
          <cell r="E669" t="str">
            <v>液压高度调节板</v>
          </cell>
          <cell r="F669">
            <v>43297</v>
          </cell>
          <cell r="G669" t="str">
            <v>深圳市凯东源现代物流股份有限公司</v>
          </cell>
          <cell r="H669" t="str">
            <v>深圳市凯卓立液压设备股份有限公司；</v>
          </cell>
          <cell r="I669" t="str">
            <v>卢稳</v>
          </cell>
          <cell r="J669">
            <v>75582590069</v>
          </cell>
          <cell r="K669">
            <v>18672353100</v>
          </cell>
          <cell r="L669" t="str">
            <v>luwen@kaidongyuan.com</v>
          </cell>
        </row>
        <row r="669">
          <cell r="N669" t="str">
            <v>3；5</v>
          </cell>
          <cell r="O669" t="str">
            <v>制定</v>
          </cell>
          <cell r="P669" t="str">
            <v>参与</v>
          </cell>
          <cell r="Q669" t="str">
            <v>交通运输、仓储和邮政业</v>
          </cell>
          <cell r="R669">
            <v>5</v>
          </cell>
        </row>
        <row r="670">
          <cell r="C670" t="str">
            <v>zxzj20191115000108</v>
          </cell>
          <cell r="D670" t="str">
            <v>GB/T 36622.1-2018</v>
          </cell>
          <cell r="E670" t="str">
            <v>智慧城市 公共信息与服务支撑平台 第1部分： 总体要求</v>
          </cell>
          <cell r="F670">
            <v>43383</v>
          </cell>
          <cell r="G670" t="str">
            <v>深圳赛西信息技术有限公司</v>
          </cell>
          <cell r="H670" t="str">
            <v>华为技术有限公司</v>
          </cell>
          <cell r="I670" t="str">
            <v>王丽</v>
          </cell>
          <cell r="J670" t="str">
            <v>0755-86647566</v>
          </cell>
          <cell r="K670">
            <v>13480964857</v>
          </cell>
          <cell r="L670" t="str">
            <v>wangli@nels.org.cn</v>
          </cell>
        </row>
        <row r="670">
          <cell r="N670">
            <v>3</v>
          </cell>
          <cell r="O670" t="str">
            <v>制定</v>
          </cell>
          <cell r="P670" t="str">
            <v>主导</v>
          </cell>
          <cell r="Q670" t="str">
            <v>信息传输、计算机服务和软件业</v>
          </cell>
          <cell r="R670">
            <v>2</v>
          </cell>
        </row>
        <row r="671">
          <cell r="C671" t="str">
            <v>zxzj20191115000340</v>
          </cell>
          <cell r="D671" t="str">
            <v>DB4403/T 16-2019</v>
          </cell>
          <cell r="E671" t="str">
            <v>品牌管理体系 要求及实施</v>
          </cell>
          <cell r="F671">
            <v>43592</v>
          </cell>
          <cell r="G671" t="str">
            <v>深圳市品牌建设促进中心</v>
          </cell>
          <cell r="H671" t="str">
            <v>深圳市标准技术研究院</v>
          </cell>
          <cell r="I671" t="str">
            <v>冷梅</v>
          </cell>
          <cell r="J671">
            <v>75583225659</v>
          </cell>
          <cell r="K671">
            <v>18124573157</v>
          </cell>
          <cell r="L671" t="str">
            <v>lengmei@sist.org.cn</v>
          </cell>
        </row>
        <row r="671">
          <cell r="N671">
            <v>3</v>
          </cell>
          <cell r="O671" t="str">
            <v>制定</v>
          </cell>
          <cell r="P671" t="str">
            <v>主导</v>
          </cell>
          <cell r="Q671" t="str">
            <v>公共管理和社会组织</v>
          </cell>
          <cell r="R671">
            <v>2</v>
          </cell>
        </row>
        <row r="672">
          <cell r="C672" t="str">
            <v>zxzj20191113000056</v>
          </cell>
          <cell r="D672" t="str">
            <v>JB/T 13493-2018</v>
          </cell>
          <cell r="E672" t="str">
            <v>电自动控制器 差动式电子膨胀阀</v>
          </cell>
          <cell r="F672">
            <v>43220</v>
          </cell>
          <cell r="G672" t="str">
            <v>深圳巴斯巴科技发展有限公司</v>
          </cell>
        </row>
        <row r="672">
          <cell r="I672" t="str">
            <v>周青怡</v>
          </cell>
          <cell r="J672">
            <v>75589938488</v>
          </cell>
          <cell r="K672">
            <v>13714814509</v>
          </cell>
          <cell r="L672" t="str">
            <v>zongjingban01@ebusbar.net</v>
          </cell>
        </row>
        <row r="672">
          <cell r="O672" t="str">
            <v>制定</v>
          </cell>
          <cell r="P672" t="str">
            <v>参与</v>
          </cell>
          <cell r="Q672" t="str">
            <v>制造业</v>
          </cell>
          <cell r="R672">
            <v>5</v>
          </cell>
        </row>
        <row r="673">
          <cell r="C673" t="str">
            <v>zxzj20191115000175</v>
          </cell>
          <cell r="D673" t="str">
            <v>SZDB/Z 301-2018</v>
          </cell>
          <cell r="E673" t="str">
            <v>标准创新示范基地评价规范</v>
          </cell>
          <cell r="F673">
            <v>43237</v>
          </cell>
          <cell r="G673" t="str">
            <v>深圳市卓越绩效管理促进会</v>
          </cell>
        </row>
        <row r="673">
          <cell r="I673" t="str">
            <v>徐镓勋</v>
          </cell>
          <cell r="J673" t="str">
            <v>0755-83616682</v>
          </cell>
          <cell r="K673">
            <v>17875132541</v>
          </cell>
          <cell r="L673" t="str">
            <v>1064795197@qq.com</v>
          </cell>
        </row>
        <row r="673">
          <cell r="O673" t="str">
            <v>制定</v>
          </cell>
          <cell r="P673" t="str">
            <v>主导</v>
          </cell>
          <cell r="Q673" t="str">
            <v>公共管理和社会组织</v>
          </cell>
          <cell r="R673">
            <v>1</v>
          </cell>
        </row>
        <row r="674">
          <cell r="C674" t="str">
            <v>zxzj20191116000126</v>
          </cell>
          <cell r="D674" t="str">
            <v>GB/T 14445-2017</v>
          </cell>
          <cell r="E674" t="str">
            <v>煤炭采掘工具用硬质合金制品</v>
          </cell>
          <cell r="F674">
            <v>43022</v>
          </cell>
          <cell r="G674" t="str">
            <v>深圳市注成科技股份有限公司</v>
          </cell>
        </row>
        <row r="674">
          <cell r="I674" t="str">
            <v>郑竹子</v>
          </cell>
          <cell r="J674">
            <v>26608306</v>
          </cell>
          <cell r="K674">
            <v>13322988614</v>
          </cell>
          <cell r="L674" t="str">
            <v>188627044@qq.com</v>
          </cell>
        </row>
        <row r="674">
          <cell r="O674" t="str">
            <v>修订</v>
          </cell>
          <cell r="P674" t="str">
            <v>主导</v>
          </cell>
          <cell r="Q674" t="str">
            <v>制造业</v>
          </cell>
          <cell r="R674">
            <v>3</v>
          </cell>
        </row>
        <row r="675">
          <cell r="C675" t="str">
            <v>zxzj20191116000046</v>
          </cell>
          <cell r="D675" t="str">
            <v>GB/T 35830-2018</v>
          </cell>
          <cell r="E675" t="str">
            <v>洗涤用品 三氯生含量的测定</v>
          </cell>
          <cell r="F675">
            <v>43137</v>
          </cell>
          <cell r="G675" t="str">
            <v>深圳市芭格美生物科技有限公司</v>
          </cell>
        </row>
        <row r="675">
          <cell r="I675" t="str">
            <v>陈婉兰</v>
          </cell>
          <cell r="J675" t="str">
            <v>0755-86231733</v>
          </cell>
          <cell r="K675">
            <v>13430953271</v>
          </cell>
          <cell r="L675" t="str">
            <v>chenwanlan@bagemei.com</v>
          </cell>
        </row>
        <row r="675">
          <cell r="O675" t="str">
            <v>制定</v>
          </cell>
          <cell r="P675" t="str">
            <v>主导</v>
          </cell>
          <cell r="Q675" t="str">
            <v>制造业</v>
          </cell>
          <cell r="R675">
            <v>2</v>
          </cell>
        </row>
        <row r="676">
          <cell r="C676" t="str">
            <v>zxzj20191115000298</v>
          </cell>
          <cell r="D676" t="str">
            <v>FZ/T 72022-2017</v>
          </cell>
          <cell r="E676" t="str">
            <v>高弹塑身内衣用针织面料</v>
          </cell>
          <cell r="F676">
            <v>43046</v>
          </cell>
          <cell r="G676" t="str">
            <v>安莉芳（中国）服装有限公司</v>
          </cell>
        </row>
        <row r="676">
          <cell r="I676" t="str">
            <v>尚列妮</v>
          </cell>
          <cell r="J676" t="str">
            <v>0755-25813888</v>
          </cell>
          <cell r="K676">
            <v>13510483557</v>
          </cell>
          <cell r="L676" t="str">
            <v>lieni.shang@embryform.com</v>
          </cell>
        </row>
        <row r="676">
          <cell r="O676" t="str">
            <v>制定</v>
          </cell>
          <cell r="P676" t="str">
            <v>主导</v>
          </cell>
          <cell r="Q676" t="str">
            <v>制造业</v>
          </cell>
          <cell r="R676">
            <v>1</v>
          </cell>
        </row>
        <row r="677">
          <cell r="C677" t="str">
            <v>zxzj20191117000029</v>
          </cell>
          <cell r="D677" t="str">
            <v>GB/T 26802.2-2017</v>
          </cell>
          <cell r="E677" t="str">
            <v>工业控制计算机系统 通用规范第2部分：工业控制计算机的安全要求</v>
          </cell>
          <cell r="F677">
            <v>43098</v>
          </cell>
          <cell r="G677" t="str">
            <v>研祥智能科技股份有限公司</v>
          </cell>
        </row>
        <row r="677">
          <cell r="I677" t="str">
            <v>林诗美</v>
          </cell>
          <cell r="J677" t="str">
            <v>0755-86255890</v>
          </cell>
          <cell r="K677">
            <v>18025395183</v>
          </cell>
          <cell r="L677" t="str">
            <v>guihua@evoc.cn</v>
          </cell>
        </row>
        <row r="677">
          <cell r="O677" t="str">
            <v>制定</v>
          </cell>
          <cell r="P677" t="str">
            <v>主导</v>
          </cell>
          <cell r="Q677" t="str">
            <v>制造业</v>
          </cell>
          <cell r="R677">
            <v>1</v>
          </cell>
        </row>
        <row r="678">
          <cell r="C678" t="str">
            <v>zxzj20191116000112</v>
          </cell>
          <cell r="D678" t="str">
            <v>GB/T 5242-2017</v>
          </cell>
          <cell r="E678" t="str">
            <v>硬质合金制品检验规则与试验方法</v>
          </cell>
          <cell r="F678">
            <v>43022</v>
          </cell>
          <cell r="G678" t="str">
            <v>深圳市注成科技股份有限公司</v>
          </cell>
        </row>
        <row r="678">
          <cell r="I678" t="str">
            <v>郑竹子</v>
          </cell>
          <cell r="J678">
            <v>26608306</v>
          </cell>
          <cell r="K678">
            <v>13322988614</v>
          </cell>
          <cell r="L678" t="str">
            <v>188627044@qq.com</v>
          </cell>
        </row>
        <row r="678">
          <cell r="O678" t="str">
            <v>修订</v>
          </cell>
          <cell r="P678" t="str">
            <v>主导</v>
          </cell>
          <cell r="Q678" t="str">
            <v>制造业</v>
          </cell>
          <cell r="R678">
            <v>3</v>
          </cell>
        </row>
        <row r="679">
          <cell r="C679" t="str">
            <v>zxzj20191117000022</v>
          </cell>
          <cell r="D679" t="str">
            <v>CY/T 130.2-2017</v>
          </cell>
          <cell r="E679" t="str">
            <v>绿色印刷 通用技术要求与评价方法 第2部分：凹版印刷</v>
          </cell>
          <cell r="F679">
            <v>42873</v>
          </cell>
          <cell r="G679" t="str">
            <v>深圳市三上高分子环保新材料股份有限公司</v>
          </cell>
          <cell r="H679" t="str">
            <v>深圳劲嘉集团股份有限公司</v>
          </cell>
          <cell r="I679" t="str">
            <v>郑伟</v>
          </cell>
          <cell r="J679" t="str">
            <v>0755-33338853</v>
          </cell>
          <cell r="K679">
            <v>13828899218</v>
          </cell>
          <cell r="L679" t="str">
            <v>5907154@qq.com</v>
          </cell>
        </row>
        <row r="679">
          <cell r="N679">
            <v>5</v>
          </cell>
          <cell r="O679" t="str">
            <v>制定</v>
          </cell>
          <cell r="P679" t="str">
            <v>主导</v>
          </cell>
          <cell r="Q679" t="str">
            <v>制造业</v>
          </cell>
          <cell r="R679">
            <v>2</v>
          </cell>
        </row>
        <row r="680">
          <cell r="C680" t="str">
            <v>zxzj20191116000100</v>
          </cell>
          <cell r="D680" t="str">
            <v>QB/T 5186-2017</v>
          </cell>
          <cell r="E680" t="str">
            <v>制鞋机械 真空缩模机</v>
          </cell>
          <cell r="F680">
            <v>43046</v>
          </cell>
          <cell r="G680" t="str">
            <v>深圳市涂氏精怡科技有限公司</v>
          </cell>
        </row>
        <row r="680">
          <cell r="I680" t="str">
            <v>赵卫平</v>
          </cell>
          <cell r="J680" t="str">
            <v>0755-84862725</v>
          </cell>
          <cell r="K680">
            <v>15012939350</v>
          </cell>
          <cell r="L680" t="str">
            <v>18746172@qq.com</v>
          </cell>
        </row>
        <row r="680">
          <cell r="O680" t="str">
            <v>制定</v>
          </cell>
          <cell r="P680" t="str">
            <v>主导</v>
          </cell>
          <cell r="Q680" t="str">
            <v>制造业</v>
          </cell>
          <cell r="R680">
            <v>2</v>
          </cell>
        </row>
        <row r="681">
          <cell r="C681" t="str">
            <v>zxzj20191114000180</v>
          </cell>
          <cell r="D681" t="str">
            <v>GB 15210-2018</v>
          </cell>
          <cell r="E681" t="str">
            <v>通过式金属探测门通用技术规范</v>
          </cell>
          <cell r="F681">
            <v>43423</v>
          </cell>
          <cell r="G681" t="str">
            <v>深圳市鑫源通电子有限公司</v>
          </cell>
        </row>
        <row r="681">
          <cell r="I681" t="str">
            <v>蒋云娣</v>
          </cell>
          <cell r="J681" t="str">
            <v>0755-82180220</v>
          </cell>
          <cell r="K681">
            <v>18118727661</v>
          </cell>
          <cell r="L681" t="str">
            <v>2355781775@qq.com</v>
          </cell>
        </row>
        <row r="681">
          <cell r="O681" t="str">
            <v>修订</v>
          </cell>
          <cell r="P681" t="str">
            <v>参与</v>
          </cell>
          <cell r="Q681" t="str">
            <v>制造业</v>
          </cell>
          <cell r="R681">
            <v>5</v>
          </cell>
        </row>
        <row r="682">
          <cell r="C682" t="str">
            <v>zxzj20191114000007</v>
          </cell>
          <cell r="D682" t="str">
            <v>GB/T 32710.10-2016</v>
          </cell>
          <cell r="E682" t="str">
            <v>环境试验仪器及设备安全规范 第10部分：电热干燥箱及电热鼓风干燥箱</v>
          </cell>
          <cell r="F682">
            <v>42535</v>
          </cell>
          <cell r="G682" t="str">
            <v>华测检测认证集团股份有限公司</v>
          </cell>
        </row>
        <row r="682">
          <cell r="I682" t="str">
            <v>杜昱林</v>
          </cell>
          <cell r="J682" t="str">
            <v>0755-33682320</v>
          </cell>
          <cell r="K682">
            <v>18565667178</v>
          </cell>
          <cell r="L682" t="str">
            <v>dylan.du@cti-cert.com</v>
          </cell>
        </row>
        <row r="682">
          <cell r="O682" t="str">
            <v>制定</v>
          </cell>
          <cell r="P682" t="str">
            <v>参与</v>
          </cell>
          <cell r="Q682" t="str">
            <v>科学研究、技术服务和地质勘查业</v>
          </cell>
          <cell r="R682">
            <v>5</v>
          </cell>
        </row>
        <row r="683">
          <cell r="C683" t="str">
            <v>zxzj20191116000132</v>
          </cell>
          <cell r="D683" t="str">
            <v>HG/T 5358-2018</v>
          </cell>
          <cell r="E683" t="str">
            <v>工业六水合硝酸镁</v>
          </cell>
          <cell r="F683">
            <v>43395</v>
          </cell>
          <cell r="G683" t="str">
            <v>深圳准诺检测有限公司</v>
          </cell>
          <cell r="H683" t="str">
            <v>深圳市中润水工业技术发展有限公司</v>
          </cell>
          <cell r="I683" t="str">
            <v>杨娴</v>
          </cell>
          <cell r="J683" t="str">
            <v>0755-84297315</v>
          </cell>
          <cell r="K683">
            <v>13927346433</v>
          </cell>
          <cell r="L683" t="str">
            <v>13923746433@163.com</v>
          </cell>
        </row>
        <row r="683">
          <cell r="N683">
            <v>4</v>
          </cell>
          <cell r="O683" t="str">
            <v>制定</v>
          </cell>
          <cell r="P683" t="str">
            <v>主导</v>
          </cell>
          <cell r="Q683" t="str">
            <v>科学研究、技术服务和地质勘查业</v>
          </cell>
          <cell r="R683">
            <v>3</v>
          </cell>
        </row>
        <row r="684">
          <cell r="C684" t="str">
            <v>zxzj20191108000279</v>
          </cell>
          <cell r="D684" t="str">
            <v>FZ/T 32022-2018</v>
          </cell>
          <cell r="E684" t="str">
            <v>精梳大麻棉混纺色纺纱</v>
          </cell>
          <cell r="F684">
            <v>43220</v>
          </cell>
          <cell r="G684" t="str">
            <v>深圳市贝利爽实业有限公司</v>
          </cell>
        </row>
        <row r="684">
          <cell r="I684" t="str">
            <v>孙明慧</v>
          </cell>
          <cell r="J684" t="str">
            <v>0755-82398355</v>
          </cell>
          <cell r="K684">
            <v>15012763512</v>
          </cell>
          <cell r="L684" t="str">
            <v>554666332@qq.com</v>
          </cell>
        </row>
        <row r="684">
          <cell r="O684" t="str">
            <v>制定</v>
          </cell>
          <cell r="P684" t="str">
            <v>主导</v>
          </cell>
          <cell r="Q684" t="str">
            <v>批发和零售业</v>
          </cell>
          <cell r="R684">
            <v>3</v>
          </cell>
        </row>
        <row r="685">
          <cell r="C685" t="str">
            <v>zxzj20191114000043</v>
          </cell>
          <cell r="D685" t="str">
            <v>GB/T 36451-2018</v>
          </cell>
          <cell r="E685" t="str">
            <v>信息技术 系统间远程通信和信息交换 社区节能控制网络协议</v>
          </cell>
          <cell r="F685">
            <v>43258</v>
          </cell>
          <cell r="G685" t="str">
            <v>深圳赛西信息技术有限公司</v>
          </cell>
        </row>
        <row r="685">
          <cell r="I685" t="str">
            <v>王丽</v>
          </cell>
          <cell r="J685" t="str">
            <v>0755-86647566</v>
          </cell>
          <cell r="K685">
            <v>13480964857</v>
          </cell>
          <cell r="L685" t="str">
            <v>wangli@nels.org.cn</v>
          </cell>
        </row>
        <row r="685">
          <cell r="O685" t="str">
            <v>制定</v>
          </cell>
          <cell r="P685" t="str">
            <v>主导</v>
          </cell>
          <cell r="Q685" t="str">
            <v>信息传输、计算机服务和软件业</v>
          </cell>
          <cell r="R685">
            <v>3</v>
          </cell>
        </row>
        <row r="686">
          <cell r="C686" t="str">
            <v>zxzj20191114000072</v>
          </cell>
          <cell r="D686" t="str">
            <v>SZDB/Z  241-2017</v>
          </cell>
          <cell r="E686" t="str">
            <v>收养能力调查评估工作规范</v>
          </cell>
          <cell r="F686">
            <v>42872</v>
          </cell>
          <cell r="G686" t="str">
            <v>深圳市社会福利协会</v>
          </cell>
        </row>
        <row r="686">
          <cell r="I686" t="str">
            <v>于琴琴</v>
          </cell>
          <cell r="J686">
            <v>25832197</v>
          </cell>
          <cell r="K686">
            <v>13538103802</v>
          </cell>
          <cell r="L686" t="str">
            <v>379856061@qq.com</v>
          </cell>
        </row>
        <row r="686">
          <cell r="O686" t="str">
            <v>制定</v>
          </cell>
          <cell r="P686" t="str">
            <v>主导</v>
          </cell>
          <cell r="Q686" t="str">
            <v>卫生、社会保障和社会福利业</v>
          </cell>
          <cell r="R686">
            <v>2</v>
          </cell>
        </row>
        <row r="687">
          <cell r="C687" t="str">
            <v>zxzj20191115000245</v>
          </cell>
          <cell r="D687" t="str">
            <v>JT/T 1133-2017</v>
          </cell>
          <cell r="E687" t="str">
            <v>机动车维修费用结算清单</v>
          </cell>
          <cell r="F687">
            <v>42852</v>
          </cell>
          <cell r="G687" t="str">
            <v>深圳市永兴元科技股份有限公司</v>
          </cell>
        </row>
        <row r="687">
          <cell r="I687" t="str">
            <v>李敏</v>
          </cell>
          <cell r="J687" t="str">
            <v>0755-26036047</v>
          </cell>
          <cell r="K687">
            <v>15999549402</v>
          </cell>
          <cell r="L687" t="str">
            <v>1002625455@qq.com</v>
          </cell>
        </row>
        <row r="687">
          <cell r="O687" t="str">
            <v>制定</v>
          </cell>
          <cell r="P687" t="str">
            <v>参与</v>
          </cell>
          <cell r="Q687" t="str">
            <v>信息传输、计算机服务和软件业</v>
          </cell>
          <cell r="R687">
            <v>6</v>
          </cell>
        </row>
        <row r="688">
          <cell r="C688" t="str">
            <v>zxzj20191116000114</v>
          </cell>
          <cell r="D688" t="str">
            <v>YS/T 413-2016</v>
          </cell>
          <cell r="E688" t="str">
            <v>硬质合金螺旋刀片</v>
          </cell>
          <cell r="F688">
            <v>42562</v>
          </cell>
          <cell r="G688" t="str">
            <v>深圳市注成科技股份有限公司</v>
          </cell>
        </row>
        <row r="688">
          <cell r="I688" t="str">
            <v>郑竹子</v>
          </cell>
          <cell r="J688">
            <v>26608306</v>
          </cell>
          <cell r="K688">
            <v>13322988614</v>
          </cell>
          <cell r="L688" t="str">
            <v>188627044@qq.com</v>
          </cell>
        </row>
        <row r="688">
          <cell r="O688" t="str">
            <v>修订</v>
          </cell>
          <cell r="P688" t="str">
            <v>主导</v>
          </cell>
          <cell r="Q688" t="str">
            <v>制造业</v>
          </cell>
          <cell r="R688">
            <v>3</v>
          </cell>
        </row>
        <row r="689">
          <cell r="C689" t="str">
            <v>zxzj20191115000016</v>
          </cell>
          <cell r="D689" t="str">
            <v>SN/T 4529.3-2016</v>
          </cell>
          <cell r="E689" t="str">
            <v>供港食品全程RFID溯源规程 第3部分：冷冻食品</v>
          </cell>
          <cell r="F689">
            <v>42549</v>
          </cell>
          <cell r="G689" t="str">
            <v>深圳市检验检疫科学研究院</v>
          </cell>
        </row>
        <row r="689">
          <cell r="I689" t="str">
            <v>李军</v>
          </cell>
          <cell r="J689" t="str">
            <v>0755-25562895</v>
          </cell>
          <cell r="K689">
            <v>13632666636</v>
          </cell>
          <cell r="L689" t="str">
            <v>54678872@qq.com</v>
          </cell>
        </row>
        <row r="689">
          <cell r="O689" t="str">
            <v>制定</v>
          </cell>
          <cell r="P689" t="str">
            <v>主导</v>
          </cell>
          <cell r="Q689" t="str">
            <v>科学研究、技术服务和地质勘查业</v>
          </cell>
          <cell r="R689">
            <v>1</v>
          </cell>
        </row>
        <row r="690">
          <cell r="C690" t="str">
            <v>zxzj20191107000013</v>
          </cell>
          <cell r="D690" t="str">
            <v>DB4403/T 2-2018</v>
          </cell>
          <cell r="E690" t="str">
            <v>反恐怖防范管理规范 地铁</v>
          </cell>
          <cell r="F690">
            <v>43364</v>
          </cell>
          <cell r="G690" t="str">
            <v>深圳市智慧安防行业协会</v>
          </cell>
          <cell r="H690" t="str">
            <v>深圳市公安局反恐怖工作支队；深圳市公安局公交分局；深圳市地铁集团有限公司；港铁轨道交通（深圳）有限公司；</v>
          </cell>
          <cell r="I690" t="str">
            <v>林淑娟</v>
          </cell>
          <cell r="J690">
            <v>82583673</v>
          </cell>
          <cell r="K690">
            <v>13650242452</v>
          </cell>
          <cell r="L690" t="str">
            <v>234699681@qq.com</v>
          </cell>
        </row>
        <row r="690">
          <cell r="N690" t="str">
            <v>2；3；4；5；</v>
          </cell>
          <cell r="O690" t="str">
            <v>制定</v>
          </cell>
          <cell r="P690" t="str">
            <v>主导</v>
          </cell>
          <cell r="Q690" t="str">
            <v>公共管理和社会组织</v>
          </cell>
          <cell r="R690">
            <v>1</v>
          </cell>
        </row>
        <row r="691">
          <cell r="C691" t="str">
            <v>zxzj20191115000311</v>
          </cell>
          <cell r="D691" t="str">
            <v>GB/T 16160-2017</v>
          </cell>
          <cell r="E691" t="str">
            <v>服装用人体测量的尺寸定义与方法</v>
          </cell>
          <cell r="F691">
            <v>43098</v>
          </cell>
          <cell r="G691" t="str">
            <v>安莉芳（中国）服装有限公司</v>
          </cell>
        </row>
        <row r="691">
          <cell r="I691" t="str">
            <v>尚列妮</v>
          </cell>
          <cell r="J691" t="str">
            <v>0755-25813888</v>
          </cell>
          <cell r="K691">
            <v>13510483557</v>
          </cell>
          <cell r="L691" t="str">
            <v>lieni.shang@embryform.com</v>
          </cell>
        </row>
        <row r="691">
          <cell r="O691" t="str">
            <v>修订</v>
          </cell>
          <cell r="P691" t="str">
            <v>主导</v>
          </cell>
          <cell r="Q691" t="str">
            <v>制造业</v>
          </cell>
          <cell r="R691">
            <v>3</v>
          </cell>
        </row>
        <row r="692">
          <cell r="C692" t="str">
            <v>zxzj20191114000099</v>
          </cell>
          <cell r="D692" t="str">
            <v>GB 12899-2018</v>
          </cell>
          <cell r="E692" t="str">
            <v>手持式金属探测器通用技术规范</v>
          </cell>
          <cell r="F692">
            <v>43423</v>
          </cell>
          <cell r="G692" t="str">
            <v>深圳市鑫源通电子有限公司</v>
          </cell>
        </row>
        <row r="692">
          <cell r="I692" t="str">
            <v>蒋云娣</v>
          </cell>
          <cell r="J692" t="str">
            <v>0755-82180220</v>
          </cell>
          <cell r="K692">
            <v>18118727661</v>
          </cell>
          <cell r="L692" t="str">
            <v>2355781775@qq.com</v>
          </cell>
        </row>
        <row r="692">
          <cell r="O692" t="str">
            <v>修订</v>
          </cell>
          <cell r="P692" t="str">
            <v>参与</v>
          </cell>
          <cell r="Q692" t="str">
            <v>制造业</v>
          </cell>
          <cell r="R692">
            <v>5</v>
          </cell>
        </row>
        <row r="693">
          <cell r="C693" t="str">
            <v>zxzj20191115000319</v>
          </cell>
          <cell r="D693" t="str">
            <v>GB/T 33979-2017</v>
          </cell>
          <cell r="E693" t="str">
            <v>质子交换膜燃料电池发电系统低温特性测试方法</v>
          </cell>
          <cell r="F693">
            <v>42928</v>
          </cell>
          <cell r="G693" t="str">
            <v>深圳市标准技术研究院</v>
          </cell>
        </row>
        <row r="693">
          <cell r="I693" t="str">
            <v>万茸茸</v>
          </cell>
          <cell r="J693" t="str">
            <v>0755-83997950</v>
          </cell>
          <cell r="K693">
            <v>15920772693</v>
          </cell>
          <cell r="L693" t="str">
            <v>wrr@sist.org.cn</v>
          </cell>
        </row>
        <row r="693">
          <cell r="O693" t="str">
            <v>制定</v>
          </cell>
          <cell r="P693" t="str">
            <v>参与</v>
          </cell>
          <cell r="Q693" t="str">
            <v>科学研究、技术服务和地质勘查业</v>
          </cell>
          <cell r="R693">
            <v>8</v>
          </cell>
        </row>
        <row r="694">
          <cell r="C694" t="str">
            <v>zxzj20191115000337</v>
          </cell>
          <cell r="D694" t="str">
            <v>DB4403/T 17-2019</v>
          </cell>
          <cell r="E694" t="str">
            <v>品牌价值评价</v>
          </cell>
          <cell r="F694">
            <v>43592</v>
          </cell>
          <cell r="G694" t="str">
            <v>深圳市品牌建设促进中心</v>
          </cell>
          <cell r="H694" t="str">
            <v>深圳市标准技术研究院</v>
          </cell>
          <cell r="I694" t="str">
            <v>冷梅</v>
          </cell>
          <cell r="J694">
            <v>75583225659</v>
          </cell>
          <cell r="K694">
            <v>18124573157</v>
          </cell>
          <cell r="L694" t="str">
            <v>lengmei@sist.org.cn</v>
          </cell>
        </row>
        <row r="694">
          <cell r="N694">
            <v>3</v>
          </cell>
          <cell r="O694" t="str">
            <v>制定</v>
          </cell>
          <cell r="P694" t="str">
            <v>主导</v>
          </cell>
          <cell r="Q694" t="str">
            <v>公共管理和社会组织</v>
          </cell>
          <cell r="R694">
            <v>2</v>
          </cell>
        </row>
        <row r="695">
          <cell r="C695" t="str">
            <v>zxzj20191115000213</v>
          </cell>
          <cell r="D695" t="str">
            <v>GB/T 33014.1-2016</v>
          </cell>
          <cell r="E695" t="str">
            <v>道路车辆 电气/电子部件对窄带辐射电磁能的抗扰性试验方法 第1部分:一般规定</v>
          </cell>
          <cell r="F695">
            <v>42656</v>
          </cell>
          <cell r="G695" t="str">
            <v>深圳市航盛电子股份有限公司</v>
          </cell>
        </row>
        <row r="695">
          <cell r="I695" t="str">
            <v>唐文晶</v>
          </cell>
          <cell r="J695" t="str">
            <v>0755-66858888</v>
          </cell>
          <cell r="K695">
            <v>13551127877</v>
          </cell>
          <cell r="L695" t="str">
            <v>tangwenjing@hangsheng.com.cn</v>
          </cell>
        </row>
        <row r="695">
          <cell r="O695" t="str">
            <v>制定</v>
          </cell>
          <cell r="P695" t="str">
            <v>参与</v>
          </cell>
          <cell r="Q695" t="str">
            <v>制造业</v>
          </cell>
          <cell r="R695">
            <v>8</v>
          </cell>
        </row>
        <row r="696">
          <cell r="C696" t="str">
            <v>zxzj20191117000054</v>
          </cell>
          <cell r="D696" t="str">
            <v>GB/T 37064-2018</v>
          </cell>
          <cell r="E696" t="str">
            <v>国际货运代理系列单证 基于ebXML货运委托书报文</v>
          </cell>
          <cell r="F696">
            <v>43462</v>
          </cell>
          <cell r="G696" t="str">
            <v>深圳市联合纵横国际货运代理有限公司</v>
          </cell>
        </row>
        <row r="696">
          <cell r="I696" t="str">
            <v>景洪德</v>
          </cell>
          <cell r="J696">
            <v>82687500</v>
          </cell>
          <cell r="K696">
            <v>13823547940</v>
          </cell>
          <cell r="L696" t="str">
            <v>king@unlgroup.com</v>
          </cell>
        </row>
        <row r="696">
          <cell r="O696" t="str">
            <v>制定</v>
          </cell>
          <cell r="P696" t="str">
            <v>参与</v>
          </cell>
          <cell r="Q696" t="str">
            <v>交通运输、仓储和邮政业</v>
          </cell>
          <cell r="R696">
            <v>4</v>
          </cell>
        </row>
        <row r="697">
          <cell r="C697" t="str">
            <v>zxzj20191116000091</v>
          </cell>
          <cell r="D697" t="str">
            <v>HG/T 5363-2018</v>
          </cell>
          <cell r="E697" t="str">
            <v>含磷废液处理处置方法</v>
          </cell>
          <cell r="F697">
            <v>43285</v>
          </cell>
          <cell r="G697" t="str">
            <v>深圳市中润水工业技术发展有限公司</v>
          </cell>
          <cell r="H697" t="str">
            <v>深圳慧欣环境技术有限公司</v>
          </cell>
          <cell r="I697" t="str">
            <v>柳洁</v>
          </cell>
          <cell r="J697" t="str">
            <v>0755-26630106</v>
          </cell>
          <cell r="K697">
            <v>13632961837</v>
          </cell>
          <cell r="L697" t="str">
            <v>362169262@qq.com</v>
          </cell>
        </row>
        <row r="697">
          <cell r="N697">
            <v>5</v>
          </cell>
          <cell r="O697" t="str">
            <v>制定</v>
          </cell>
          <cell r="P697" t="str">
            <v>主导</v>
          </cell>
          <cell r="Q697" t="str">
            <v>科学研究、技术服务和地质勘查业</v>
          </cell>
          <cell r="R697">
            <v>2</v>
          </cell>
        </row>
        <row r="698">
          <cell r="C698" t="str">
            <v>zxzj20191115000100</v>
          </cell>
          <cell r="D698" t="str">
            <v>GB/T 36488-2018</v>
          </cell>
          <cell r="E698" t="str">
            <v>涂料中多环芳烃的测定</v>
          </cell>
          <cell r="F698">
            <v>43294</v>
          </cell>
          <cell r="G698" t="str">
            <v>中华制漆（深圳）有限公司</v>
          </cell>
        </row>
        <row r="698">
          <cell r="I698" t="str">
            <v>王智</v>
          </cell>
          <cell r="J698" t="str">
            <v>33658888-601</v>
          </cell>
          <cell r="K698">
            <v>13530449223</v>
          </cell>
          <cell r="L698" t="str">
            <v>wangzhi@chinapaint.com.cn</v>
          </cell>
        </row>
        <row r="698">
          <cell r="O698" t="str">
            <v>制定</v>
          </cell>
          <cell r="P698" t="str">
            <v>参与</v>
          </cell>
          <cell r="Q698" t="str">
            <v>制造业</v>
          </cell>
          <cell r="R698">
            <v>7</v>
          </cell>
        </row>
        <row r="699">
          <cell r="C699" t="str">
            <v>zxzj20191114000211</v>
          </cell>
          <cell r="D699" t="str">
            <v>GB/T 35018-2018</v>
          </cell>
          <cell r="E699" t="str">
            <v>民用无人驾驶航空器系统分类及分级</v>
          </cell>
          <cell r="F699">
            <v>43234</v>
          </cell>
          <cell r="G699" t="str">
            <v>深圳市大疆创新科技有限公司</v>
          </cell>
          <cell r="H699" t="str">
            <v>深圳市科比特航空科技有限公司；深圳一电科技有限公司；</v>
          </cell>
          <cell r="I699" t="str">
            <v>贾佳</v>
          </cell>
          <cell r="J699" t="str">
            <v>0755 26656677</v>
          </cell>
          <cell r="K699">
            <v>13826549684</v>
          </cell>
          <cell r="L699" t="str">
            <v>emily.jia@dji.com</v>
          </cell>
        </row>
        <row r="699">
          <cell r="N699" t="str">
            <v>4；3；</v>
          </cell>
          <cell r="O699" t="str">
            <v>制定</v>
          </cell>
          <cell r="P699" t="str">
            <v>参与</v>
          </cell>
          <cell r="Q699" t="str">
            <v>制造业</v>
          </cell>
          <cell r="R699">
            <v>6</v>
          </cell>
        </row>
        <row r="700">
          <cell r="C700" t="str">
            <v>zxzj20191115000070</v>
          </cell>
          <cell r="D700" t="str">
            <v>YD/T 3129.2-2017</v>
          </cell>
          <cell r="E700" t="str">
            <v>通信用集成光发射组件 第2部分：10x10Gbit/s 强度调制</v>
          </cell>
          <cell r="F700">
            <v>43046</v>
          </cell>
          <cell r="G700" t="str">
            <v>深圳新飞通光电子技术有限公司</v>
          </cell>
          <cell r="H700" t="str">
            <v>中兴通讯股份有限公司</v>
          </cell>
          <cell r="I700" t="str">
            <v>陈悦</v>
          </cell>
          <cell r="J700" t="str">
            <v>0755-25235827</v>
          </cell>
          <cell r="K700">
            <v>18923886069</v>
          </cell>
          <cell r="L700" t="str">
            <v>yue_chen@neophotonics.com</v>
          </cell>
        </row>
        <row r="700">
          <cell r="N700">
            <v>2</v>
          </cell>
          <cell r="O700" t="str">
            <v>制定</v>
          </cell>
          <cell r="P700" t="str">
            <v>主导</v>
          </cell>
          <cell r="Q700" t="str">
            <v>制造业</v>
          </cell>
          <cell r="R700">
            <v>1</v>
          </cell>
        </row>
        <row r="701">
          <cell r="C701" t="str">
            <v>zxzj20191117000007</v>
          </cell>
          <cell r="D701" t="str">
            <v>JT/T 1281-2019</v>
          </cell>
          <cell r="E701" t="str">
            <v>近海潜水支持船选择技术要求</v>
          </cell>
          <cell r="F701">
            <v>43651</v>
          </cell>
          <cell r="G701" t="str">
            <v>深圳市杉叶实业有限公司</v>
          </cell>
          <cell r="H701" t="str">
            <v>深圳华威近海船舶运输股份有限公司</v>
          </cell>
          <cell r="I701" t="str">
            <v>倪鹏</v>
          </cell>
          <cell r="J701" t="str">
            <v>0755-26892318</v>
          </cell>
          <cell r="K701">
            <v>13265771137</v>
          </cell>
          <cell r="L701" t="str">
            <v>np@shanye.com.cn</v>
          </cell>
        </row>
        <row r="701">
          <cell r="N701">
            <v>2</v>
          </cell>
          <cell r="O701" t="str">
            <v>制定</v>
          </cell>
          <cell r="P701" t="str">
            <v>主导</v>
          </cell>
          <cell r="Q701" t="str">
            <v>其他</v>
          </cell>
          <cell r="R701">
            <v>1</v>
          </cell>
        </row>
        <row r="702">
          <cell r="C702" t="str">
            <v>zxzj20191111000049</v>
          </cell>
          <cell r="D702" t="str">
            <v>SZDB/Z 244-2017</v>
          </cell>
          <cell r="E702" t="str">
            <v>生物样本库中人类组织样本收集、处理、运输和储存规范</v>
          </cell>
          <cell r="F702">
            <v>42877</v>
          </cell>
          <cell r="G702" t="str">
            <v>深圳华大生命科学研究院</v>
          </cell>
        </row>
        <row r="702">
          <cell r="I702" t="str">
            <v>何旭珩</v>
          </cell>
          <cell r="J702" t="str">
            <v>0755-33945527</v>
          </cell>
          <cell r="K702">
            <v>13480111560</v>
          </cell>
          <cell r="L702" t="str">
            <v>hexuheng@cngb.org</v>
          </cell>
        </row>
        <row r="702">
          <cell r="O702" t="str">
            <v>制定</v>
          </cell>
          <cell r="P702" t="str">
            <v>主导</v>
          </cell>
          <cell r="Q702" t="str">
            <v>科学研究、技术服务和地质勘查业</v>
          </cell>
          <cell r="R702">
            <v>1</v>
          </cell>
        </row>
        <row r="703">
          <cell r="C703" t="str">
            <v>zxzj20191113000030</v>
          </cell>
          <cell r="D703" t="str">
            <v>GB/T 35125-2017</v>
          </cell>
          <cell r="E703" t="str">
            <v>天文望远镜试验方法</v>
          </cell>
          <cell r="F703">
            <v>43098</v>
          </cell>
          <cell r="G703" t="str">
            <v>大族激光科技产业集团股份有限公司</v>
          </cell>
        </row>
        <row r="703">
          <cell r="I703" t="str">
            <v>陈秋菊</v>
          </cell>
          <cell r="J703" t="str">
            <v>0755-29239102</v>
          </cell>
          <cell r="K703">
            <v>13923401295</v>
          </cell>
          <cell r="L703" t="str">
            <v>chenqj107415@hanslaser.com</v>
          </cell>
        </row>
        <row r="703">
          <cell r="O703" t="str">
            <v>制定</v>
          </cell>
          <cell r="P703" t="str">
            <v>参与</v>
          </cell>
          <cell r="Q703" t="str">
            <v>制造业</v>
          </cell>
          <cell r="R703">
            <v>5</v>
          </cell>
        </row>
        <row r="704">
          <cell r="C704" t="str">
            <v>zxzj20191115000120</v>
          </cell>
          <cell r="D704" t="str">
            <v>GB/T 36024-2018</v>
          </cell>
          <cell r="E704" t="str">
            <v>金属材料 薄板和薄带 十字形试样双向拉伸试验方法</v>
          </cell>
          <cell r="F704">
            <v>43174</v>
          </cell>
          <cell r="G704" t="str">
            <v>深圳万测试验设备有限公司</v>
          </cell>
        </row>
        <row r="704">
          <cell r="I704" t="str">
            <v>程婷</v>
          </cell>
          <cell r="J704" t="str">
            <v>0755-23057996</v>
          </cell>
          <cell r="K704">
            <v>15107108205</v>
          </cell>
          <cell r="L704" t="str">
            <v>chengting@wance.com.cn</v>
          </cell>
        </row>
        <row r="704">
          <cell r="O704" t="str">
            <v>制定</v>
          </cell>
          <cell r="P704" t="str">
            <v>参与</v>
          </cell>
          <cell r="Q704" t="str">
            <v>制造业</v>
          </cell>
          <cell r="R704">
            <v>4</v>
          </cell>
        </row>
        <row r="705">
          <cell r="C705" t="str">
            <v>zxzj20191113000152</v>
          </cell>
          <cell r="D705" t="str">
            <v>GB/T 34397-2017</v>
          </cell>
          <cell r="E705" t="str">
            <v>托盘共用系统管理规范</v>
          </cell>
          <cell r="F705">
            <v>43022</v>
          </cell>
          <cell r="G705" t="str">
            <v>深圳市深中原科技有限公司</v>
          </cell>
        </row>
        <row r="705">
          <cell r="I705" t="str">
            <v>杨橙双</v>
          </cell>
          <cell r="J705" t="str">
            <v>0755-27911511</v>
          </cell>
          <cell r="K705">
            <v>13509631813</v>
          </cell>
          <cell r="L705" t="str">
            <v>ycs.88888@163.com</v>
          </cell>
        </row>
        <row r="705">
          <cell r="O705" t="str">
            <v>制定</v>
          </cell>
          <cell r="P705" t="str">
            <v>主导</v>
          </cell>
          <cell r="Q705" t="str">
            <v>科学研究、技术服务和地质勘查业</v>
          </cell>
          <cell r="R705">
            <v>3</v>
          </cell>
        </row>
        <row r="706">
          <cell r="C706" t="str">
            <v>zxzj20191116000026</v>
          </cell>
          <cell r="D706" t="str">
            <v>GB/T 35773-2017</v>
          </cell>
          <cell r="E706" t="str">
            <v>包装材料及制品气味的评价</v>
          </cell>
          <cell r="F706">
            <v>43098</v>
          </cell>
          <cell r="G706" t="str">
            <v>深圳市裕同包装科技股份有限公司</v>
          </cell>
          <cell r="H706" t="str">
            <v>深圳劲嘉集团股份有限公司</v>
          </cell>
          <cell r="I706" t="str">
            <v>郭耀庭</v>
          </cell>
          <cell r="J706" t="str">
            <v>0755-33873999</v>
          </cell>
          <cell r="K706">
            <v>18575561930</v>
          </cell>
          <cell r="L706" t="str">
            <v>guoyt@szyuto.com</v>
          </cell>
        </row>
        <row r="706">
          <cell r="N706">
            <v>6</v>
          </cell>
          <cell r="O706" t="str">
            <v>制定</v>
          </cell>
          <cell r="P706" t="str">
            <v>参与</v>
          </cell>
          <cell r="Q706" t="str">
            <v>制造业</v>
          </cell>
          <cell r="R706">
            <v>5</v>
          </cell>
        </row>
        <row r="707">
          <cell r="C707" t="str">
            <v>zxzj20191116000020</v>
          </cell>
          <cell r="D707" t="str">
            <v>GB/T 37902-2019</v>
          </cell>
          <cell r="E707" t="str">
            <v>数控高速压力机</v>
          </cell>
          <cell r="F707">
            <v>43707</v>
          </cell>
          <cell r="G707" t="str">
            <v>深圳国技仪器有限公司</v>
          </cell>
        </row>
        <row r="707">
          <cell r="I707" t="str">
            <v>黄晓霞</v>
          </cell>
          <cell r="J707" t="str">
            <v>0755-33681117</v>
          </cell>
          <cell r="K707">
            <v>18617053788</v>
          </cell>
          <cell r="L707" t="str">
            <v>huangxiaoxia@amae.hk</v>
          </cell>
        </row>
        <row r="707">
          <cell r="O707" t="str">
            <v>制定</v>
          </cell>
          <cell r="P707" t="str">
            <v>参与</v>
          </cell>
          <cell r="Q707" t="str">
            <v>制造业</v>
          </cell>
          <cell r="R707">
            <v>4</v>
          </cell>
        </row>
        <row r="708">
          <cell r="C708" t="str">
            <v>zxzj20191112000092</v>
          </cell>
          <cell r="D708" t="str">
            <v>GB/T 34015-2017</v>
          </cell>
          <cell r="E708" t="str">
            <v>车用动力电池回收利用 余能检测</v>
          </cell>
          <cell r="F708">
            <v>42928</v>
          </cell>
          <cell r="G708" t="str">
            <v>格林美股份有限公司</v>
          </cell>
        </row>
        <row r="708">
          <cell r="I708" t="str">
            <v>艾四霞</v>
          </cell>
          <cell r="J708" t="str">
            <v>0755-33386666</v>
          </cell>
          <cell r="K708">
            <v>18938976890</v>
          </cell>
          <cell r="L708" t="str">
            <v>aisixia@gem.com.cn</v>
          </cell>
        </row>
        <row r="708">
          <cell r="O708" t="str">
            <v>制定</v>
          </cell>
          <cell r="P708" t="str">
            <v>参与</v>
          </cell>
          <cell r="Q708" t="str">
            <v>制造业</v>
          </cell>
          <cell r="R708">
            <v>5</v>
          </cell>
        </row>
        <row r="709">
          <cell r="C709" t="str">
            <v>zxzj20191113000099</v>
          </cell>
          <cell r="D709" t="str">
            <v>YS/T 1174-2017</v>
          </cell>
          <cell r="E709" t="str">
            <v>废旧电池破碎分选回收技术规范</v>
          </cell>
          <cell r="F709">
            <v>43046</v>
          </cell>
          <cell r="G709" t="str">
            <v>格林美股份有限公司</v>
          </cell>
          <cell r="H709" t="str">
            <v>深圳先进储能材料国家工程研究中心有限公司（无联合）</v>
          </cell>
          <cell r="I709" t="str">
            <v>艾四霞</v>
          </cell>
          <cell r="J709" t="str">
            <v>0755-33386666</v>
          </cell>
          <cell r="K709">
            <v>18938976890</v>
          </cell>
          <cell r="L709" t="str">
            <v>aisixia@gem.com.cn</v>
          </cell>
        </row>
        <row r="709">
          <cell r="N709" t="str">
            <v>1；2</v>
          </cell>
          <cell r="O709" t="str">
            <v>制定</v>
          </cell>
          <cell r="P709" t="str">
            <v>主导</v>
          </cell>
          <cell r="Q709" t="str">
            <v>制造业</v>
          </cell>
          <cell r="R709">
            <v>3</v>
          </cell>
        </row>
        <row r="710">
          <cell r="C710" t="str">
            <v>zxzj20191114000152</v>
          </cell>
          <cell r="D710" t="str">
            <v>RB/T 308-2017</v>
          </cell>
          <cell r="E710" t="str">
            <v>展会服务认证要求</v>
          </cell>
          <cell r="F710">
            <v>43066</v>
          </cell>
          <cell r="G710" t="str">
            <v>深圳市标准技术研究院</v>
          </cell>
        </row>
        <row r="710">
          <cell r="I710" t="str">
            <v>万茸茸</v>
          </cell>
          <cell r="J710" t="str">
            <v>0755-83997950</v>
          </cell>
          <cell r="K710">
            <v>15820772693</v>
          </cell>
          <cell r="L710" t="str">
            <v>wrr@sist.org.cn</v>
          </cell>
        </row>
        <row r="710">
          <cell r="O710" t="str">
            <v>制定</v>
          </cell>
          <cell r="P710" t="str">
            <v>参与</v>
          </cell>
          <cell r="Q710" t="str">
            <v>科学研究、技术服务和地质勘查业</v>
          </cell>
          <cell r="R710">
            <v>5</v>
          </cell>
        </row>
        <row r="711">
          <cell r="C711" t="str">
            <v>zxzj20191113000119</v>
          </cell>
          <cell r="D711" t="str">
            <v>YS/T 1219-2018</v>
          </cell>
          <cell r="E711" t="str">
            <v>草酸镍</v>
          </cell>
          <cell r="F711">
            <v>43220</v>
          </cell>
          <cell r="G711" t="str">
            <v>格林美股份有限公司</v>
          </cell>
        </row>
        <row r="711">
          <cell r="I711" t="str">
            <v>艾四霞</v>
          </cell>
          <cell r="J711" t="str">
            <v>0755-33386666</v>
          </cell>
          <cell r="K711">
            <v>18938976890</v>
          </cell>
          <cell r="L711" t="str">
            <v>aisixia@gem.com.cn</v>
          </cell>
        </row>
        <row r="711">
          <cell r="O711" t="str">
            <v>制定</v>
          </cell>
          <cell r="P711" t="str">
            <v>主导</v>
          </cell>
          <cell r="Q711" t="str">
            <v>制造业</v>
          </cell>
          <cell r="R711">
            <v>1</v>
          </cell>
        </row>
        <row r="712">
          <cell r="C712" t="str">
            <v>zxzj20191113000189</v>
          </cell>
          <cell r="D712" t="str">
            <v>GB/T 36079-2018</v>
          </cell>
          <cell r="E712" t="str">
            <v>声学 单元并排式阻性消声器传声损失、气流再生噪声和全压损失系数的测定 等效法</v>
          </cell>
          <cell r="F712">
            <v>43174</v>
          </cell>
          <cell r="G712" t="str">
            <v>深圳中雅机电实业有限公司</v>
          </cell>
        </row>
        <row r="712">
          <cell r="I712" t="str">
            <v>刘建军</v>
          </cell>
          <cell r="J712">
            <v>83790790</v>
          </cell>
          <cell r="K712">
            <v>13925266264</v>
          </cell>
          <cell r="L712" t="str">
            <v>ljj@zyme.cn</v>
          </cell>
        </row>
        <row r="712">
          <cell r="O712" t="str">
            <v>制定</v>
          </cell>
          <cell r="P712" t="str">
            <v>主导</v>
          </cell>
          <cell r="Q712" t="str">
            <v>水利、环境和公共设施管理业</v>
          </cell>
          <cell r="R712">
            <v>1</v>
          </cell>
        </row>
        <row r="713">
          <cell r="C713" t="str">
            <v>zxzj20191116000127</v>
          </cell>
          <cell r="D713" t="str">
            <v>GB/T 1817-2017</v>
          </cell>
          <cell r="E713" t="str">
            <v>硬质合金常温冲击韧性试验方法</v>
          </cell>
          <cell r="F713">
            <v>43022</v>
          </cell>
          <cell r="G713" t="str">
            <v>深圳市注成科技股份有限公司</v>
          </cell>
        </row>
        <row r="713">
          <cell r="I713" t="str">
            <v>郑竹子</v>
          </cell>
          <cell r="J713">
            <v>26608306</v>
          </cell>
          <cell r="K713">
            <v>13322988614</v>
          </cell>
          <cell r="L713" t="str">
            <v>188627044@qq.com</v>
          </cell>
        </row>
        <row r="713">
          <cell r="O713" t="str">
            <v>修订</v>
          </cell>
          <cell r="P713" t="str">
            <v>主导</v>
          </cell>
          <cell r="Q713" t="str">
            <v>制造业</v>
          </cell>
          <cell r="R713">
            <v>3</v>
          </cell>
        </row>
        <row r="714">
          <cell r="C714" t="str">
            <v>zxzj20191112000016</v>
          </cell>
          <cell r="D714" t="str">
            <v>GB/T 37657-2019</v>
          </cell>
          <cell r="E714" t="str">
            <v>机载超材料天线罩通用规范</v>
          </cell>
          <cell r="F714">
            <v>43620</v>
          </cell>
          <cell r="G714" t="str">
            <v>深圳光启尖端技术有限责任公司</v>
          </cell>
          <cell r="H714" t="str">
            <v>深圳光启高等理工研究院(2)；深圳光启超材料技术有限公司(6)</v>
          </cell>
          <cell r="I714" t="str">
            <v>林凌波</v>
          </cell>
          <cell r="J714">
            <v>13536509466</v>
          </cell>
          <cell r="K714">
            <v>13536509466</v>
          </cell>
          <cell r="L714" t="str">
            <v>273804706@qq.com</v>
          </cell>
        </row>
        <row r="714">
          <cell r="N714" t="str">
            <v>2；6；</v>
          </cell>
          <cell r="O714" t="str">
            <v>制定</v>
          </cell>
          <cell r="P714" t="str">
            <v>主导</v>
          </cell>
          <cell r="Q714" t="str">
            <v>科学研究、技术服务和地质勘查业</v>
          </cell>
          <cell r="R714">
            <v>1</v>
          </cell>
        </row>
        <row r="715">
          <cell r="C715" t="str">
            <v>zxzj20191113000087</v>
          </cell>
          <cell r="D715" t="str">
            <v>GM/T 0044.2-2016</v>
          </cell>
          <cell r="E715" t="str">
            <v>SM9标识密码算法 第2部分：数字签名算法</v>
          </cell>
          <cell r="F715">
            <v>42457</v>
          </cell>
          <cell r="G715" t="str">
            <v>深圳奥联信息安全技术有限公司</v>
          </cell>
        </row>
        <row r="715">
          <cell r="I715" t="str">
            <v>许培培</v>
          </cell>
          <cell r="J715" t="str">
            <v>0755-86182108</v>
          </cell>
          <cell r="K715">
            <v>18123630502</v>
          </cell>
          <cell r="L715" t="str">
            <v>xupp@myibc.net</v>
          </cell>
        </row>
        <row r="715">
          <cell r="O715" t="str">
            <v>制定</v>
          </cell>
          <cell r="P715" t="str">
            <v>主导</v>
          </cell>
          <cell r="Q715" t="str">
            <v>信息传输、计算机服务和软件业</v>
          </cell>
          <cell r="R715">
            <v>2</v>
          </cell>
        </row>
        <row r="716">
          <cell r="C716" t="str">
            <v>zxzj20191113000171</v>
          </cell>
          <cell r="D716" t="str">
            <v>GB/T 34657.2—2017</v>
          </cell>
          <cell r="E716" t="str">
            <v>电动汽车传导充电互操作性测试规范 第2部分：车辆</v>
          </cell>
          <cell r="F716">
            <v>43022</v>
          </cell>
          <cell r="G716" t="str">
            <v>比亚迪汽车工业有限公司</v>
          </cell>
        </row>
        <row r="716">
          <cell r="I716" t="str">
            <v>谭易</v>
          </cell>
          <cell r="J716" t="str">
            <v>0755-89888888</v>
          </cell>
          <cell r="K716">
            <v>18620332278</v>
          </cell>
          <cell r="L716" t="str">
            <v>tan.yi@byd.com</v>
          </cell>
        </row>
        <row r="716">
          <cell r="O716" t="str">
            <v>制定</v>
          </cell>
          <cell r="P716" t="str">
            <v>参与</v>
          </cell>
          <cell r="Q716" t="str">
            <v>制造业</v>
          </cell>
          <cell r="R716">
            <v>4</v>
          </cell>
        </row>
        <row r="717">
          <cell r="C717" t="str">
            <v>zxzj20191116000071</v>
          </cell>
          <cell r="D717" t="str">
            <v>GB/T 5173-2018</v>
          </cell>
          <cell r="E717" t="str">
            <v>表面活性剂 洗涤剂 阴离子活性物含量的测定 直接两相滴定法</v>
          </cell>
          <cell r="F717">
            <v>43462</v>
          </cell>
          <cell r="G717" t="str">
            <v>深圳市芭格美生物科技有限公司</v>
          </cell>
        </row>
        <row r="717">
          <cell r="I717" t="str">
            <v>陈婉兰</v>
          </cell>
          <cell r="J717" t="str">
            <v>0755-86231733</v>
          </cell>
          <cell r="K717">
            <v>13430953271</v>
          </cell>
          <cell r="L717" t="str">
            <v>chenwanlan@bagemei.com</v>
          </cell>
        </row>
        <row r="717">
          <cell r="O717" t="str">
            <v>修订</v>
          </cell>
          <cell r="P717" t="str">
            <v>参与</v>
          </cell>
          <cell r="Q717" t="str">
            <v>制造业</v>
          </cell>
          <cell r="R717">
            <v>5</v>
          </cell>
        </row>
        <row r="718">
          <cell r="C718" t="str">
            <v>zxzj20191111000021</v>
          </cell>
          <cell r="D718" t="str">
            <v>TB/T 3370.1-2018</v>
          </cell>
          <cell r="E718" t="str">
            <v>铁路数字移动通信系统（GSM-R）车载通信模块 第1部分：技术要求</v>
          </cell>
          <cell r="F718">
            <v>43202</v>
          </cell>
          <cell r="G718" t="str">
            <v>深圳市桑达无线通讯技术有限公司</v>
          </cell>
        </row>
        <row r="718">
          <cell r="I718" t="str">
            <v>余泓霖</v>
          </cell>
          <cell r="J718" t="str">
            <v>0755-83697119</v>
          </cell>
          <cell r="K718">
            <v>17688983505</v>
          </cell>
          <cell r="L718" t="str">
            <v>hlyu@sedwt.com.cn</v>
          </cell>
        </row>
        <row r="718">
          <cell r="O718" t="str">
            <v>制定</v>
          </cell>
          <cell r="P718" t="str">
            <v>主导</v>
          </cell>
          <cell r="Q718" t="str">
            <v>信息传输、计算机服务和软件业</v>
          </cell>
          <cell r="R718">
            <v>2</v>
          </cell>
        </row>
        <row r="719">
          <cell r="C719" t="str">
            <v>zxzj20191115000103</v>
          </cell>
          <cell r="D719" t="str">
            <v>HG/T 5443-2018</v>
          </cell>
          <cell r="E719" t="str">
            <v>噻虫嗪种子处理悬浮剂</v>
          </cell>
          <cell r="F719">
            <v>43395</v>
          </cell>
          <cell r="G719" t="str">
            <v>深圳诺普信农化股份有限公司</v>
          </cell>
        </row>
        <row r="719">
          <cell r="I719" t="str">
            <v>王芳</v>
          </cell>
          <cell r="J719" t="str">
            <v>0755-29977202</v>
          </cell>
          <cell r="K719">
            <v>13418636062</v>
          </cell>
          <cell r="L719" t="str">
            <v>27042109@qq.com</v>
          </cell>
        </row>
        <row r="719">
          <cell r="O719" t="str">
            <v>制定</v>
          </cell>
          <cell r="P719" t="str">
            <v>主导</v>
          </cell>
          <cell r="Q719" t="str">
            <v>农、林、牧、渔业</v>
          </cell>
          <cell r="R719">
            <v>2</v>
          </cell>
        </row>
        <row r="720">
          <cell r="C720" t="str">
            <v>zxzj20191113000022</v>
          </cell>
          <cell r="D720" t="str">
            <v>HG/T 5364-2018</v>
          </cell>
          <cell r="E720" t="str">
            <v>含铜污泥中铜含量测定方法</v>
          </cell>
          <cell r="F720">
            <v>43285</v>
          </cell>
          <cell r="G720" t="str">
            <v>深圳市艾科尔特检测有限公司</v>
          </cell>
          <cell r="H720" t="str">
            <v>深圳市华保科技有限公司；深圳准诺检测有限公司；</v>
          </cell>
          <cell r="I720" t="str">
            <v>白岩</v>
          </cell>
          <cell r="J720" t="str">
            <v>0755-83974984</v>
          </cell>
          <cell r="K720">
            <v>13537528806</v>
          </cell>
          <cell r="L720" t="str">
            <v>1136489282@qq.com</v>
          </cell>
        </row>
        <row r="720">
          <cell r="N720" t="str">
            <v>2；5；</v>
          </cell>
          <cell r="O720" t="str">
            <v>制定</v>
          </cell>
          <cell r="P720" t="str">
            <v>主导</v>
          </cell>
          <cell r="Q720" t="str">
            <v>科学研究、技术服务和地质勘查业</v>
          </cell>
          <cell r="R720">
            <v>1</v>
          </cell>
        </row>
        <row r="721">
          <cell r="C721" t="str">
            <v>zxzj20191115000126</v>
          </cell>
          <cell r="D721" t="str">
            <v>FZ/T 75008-2018</v>
          </cell>
          <cell r="E721" t="str">
            <v>涂层织物 缝孔撕破性能试验方法</v>
          </cell>
          <cell r="F721">
            <v>43455</v>
          </cell>
          <cell r="G721" t="str">
            <v>深圳市昌硕新纺材料有限公司</v>
          </cell>
          <cell r="H721" t="str">
            <v>中纺标（深圳）检测有限公司；</v>
          </cell>
          <cell r="I721" t="str">
            <v>江红</v>
          </cell>
          <cell r="J721" t="str">
            <v>0755-33835906</v>
          </cell>
          <cell r="K721">
            <v>13500050256</v>
          </cell>
          <cell r="L721" t="str">
            <v>770819441@qq.com</v>
          </cell>
        </row>
        <row r="721">
          <cell r="N721" t="str">
            <v>1；2</v>
          </cell>
          <cell r="O721" t="str">
            <v>修订</v>
          </cell>
          <cell r="P721" t="str">
            <v>主导</v>
          </cell>
          <cell r="Q721" t="str">
            <v>制造业</v>
          </cell>
          <cell r="R721">
            <v>2</v>
          </cell>
        </row>
        <row r="722">
          <cell r="C722" t="str">
            <v>zxzj20191112000034</v>
          </cell>
          <cell r="D722" t="str">
            <v>GB/T 36344-2018</v>
          </cell>
          <cell r="E722" t="str">
            <v>信息技术 数据质量评价指标</v>
          </cell>
          <cell r="F722">
            <v>43258</v>
          </cell>
          <cell r="G722" t="str">
            <v>深圳市华傲数据技术有限公司</v>
          </cell>
        </row>
        <row r="722">
          <cell r="I722" t="str">
            <v>黎俊茂</v>
          </cell>
          <cell r="J722" t="str">
            <v>0755-86329125</v>
          </cell>
          <cell r="K722">
            <v>13612835990</v>
          </cell>
          <cell r="L722" t="str">
            <v>junmao.li@audaque.com</v>
          </cell>
        </row>
        <row r="722">
          <cell r="O722" t="str">
            <v>制定</v>
          </cell>
          <cell r="P722" t="str">
            <v>参与</v>
          </cell>
          <cell r="Q722" t="str">
            <v>信息传输、计算机服务和软件业</v>
          </cell>
          <cell r="R722">
            <v>5</v>
          </cell>
        </row>
        <row r="723">
          <cell r="C723" t="str">
            <v>zxzj20191112000044</v>
          </cell>
          <cell r="D723" t="str">
            <v>GB/T 37703-2019</v>
          </cell>
          <cell r="E723" t="str">
            <v>地面废墟搜救机器人通用技术条件</v>
          </cell>
          <cell r="F723" t="str">
            <v>2019/8/30</v>
          </cell>
          <cell r="G723" t="str">
            <v>香港中文大学（深圳）</v>
          </cell>
        </row>
        <row r="723">
          <cell r="I723" t="str">
            <v>张涛</v>
          </cell>
          <cell r="J723" t="str">
            <v>0755-84273445</v>
          </cell>
          <cell r="K723">
            <v>13510557528</v>
          </cell>
          <cell r="L723" t="str">
            <v>zhangtao@cuhk.edu.cn</v>
          </cell>
        </row>
        <row r="723">
          <cell r="O723" t="str">
            <v>制定</v>
          </cell>
          <cell r="P723" t="str">
            <v>参与</v>
          </cell>
          <cell r="Q723" t="str">
            <v>教育</v>
          </cell>
          <cell r="R723">
            <v>8</v>
          </cell>
        </row>
        <row r="724">
          <cell r="C724" t="str">
            <v>zxzj20191114000108</v>
          </cell>
          <cell r="D724" t="str">
            <v>DL/T 1880-2018</v>
          </cell>
          <cell r="E724" t="str">
            <v>智能用电电力线宽带通信技术要求</v>
          </cell>
          <cell r="F724">
            <v>43459</v>
          </cell>
          <cell r="G724" t="str">
            <v>深圳市国电科技通信有限公司</v>
          </cell>
          <cell r="H724" t="str">
            <v>华为技术有限公司（放弃）</v>
          </cell>
          <cell r="I724" t="str">
            <v>任浪</v>
          </cell>
          <cell r="J724">
            <v>83046599</v>
          </cell>
          <cell r="K724">
            <v>15999667538</v>
          </cell>
          <cell r="L724" t="str">
            <v>464023098@qq.com</v>
          </cell>
        </row>
        <row r="724">
          <cell r="N724">
            <v>3</v>
          </cell>
          <cell r="O724" t="str">
            <v>制定</v>
          </cell>
          <cell r="P724" t="str">
            <v>主导</v>
          </cell>
          <cell r="Q724" t="str">
            <v>信息传输、计算机服务和软件业</v>
          </cell>
          <cell r="R724">
            <v>1</v>
          </cell>
        </row>
        <row r="725">
          <cell r="C725" t="str">
            <v>zxzj20191114000045</v>
          </cell>
          <cell r="D725" t="str">
            <v>GB/T 15463-2018</v>
          </cell>
          <cell r="E725" t="str">
            <v>静电安全术语</v>
          </cell>
          <cell r="F725">
            <v>43258</v>
          </cell>
          <cell r="G725" t="str">
            <v>华测检测认证集团股份有限公司</v>
          </cell>
        </row>
        <row r="725">
          <cell r="I725" t="str">
            <v>杜昱林</v>
          </cell>
          <cell r="J725" t="str">
            <v>0755-33682320</v>
          </cell>
          <cell r="K725">
            <v>18565667178</v>
          </cell>
          <cell r="L725" t="str">
            <v>dylan.du@cti-cert.com</v>
          </cell>
        </row>
        <row r="725">
          <cell r="O725" t="str">
            <v>修订</v>
          </cell>
          <cell r="P725" t="str">
            <v>主导</v>
          </cell>
          <cell r="Q725" t="str">
            <v>科学研究、技术服务和地质勘查业</v>
          </cell>
          <cell r="R725">
            <v>3</v>
          </cell>
        </row>
        <row r="726">
          <cell r="C726" t="str">
            <v>zxzj20191115000154</v>
          </cell>
          <cell r="D726" t="str">
            <v>GB/T 35319-2017</v>
          </cell>
          <cell r="E726" t="str">
            <v>物联网 系统接口要求</v>
          </cell>
          <cell r="F726">
            <v>43098</v>
          </cell>
          <cell r="G726" t="str">
            <v>深圳市标准技术研究院</v>
          </cell>
        </row>
        <row r="726">
          <cell r="I726" t="str">
            <v>万茸茸</v>
          </cell>
          <cell r="J726" t="str">
            <v>0755-83997950</v>
          </cell>
          <cell r="K726">
            <v>15920772693</v>
          </cell>
          <cell r="L726" t="str">
            <v>wrr@sist.org.cn</v>
          </cell>
        </row>
        <row r="726">
          <cell r="O726" t="str">
            <v>制定</v>
          </cell>
          <cell r="P726" t="str">
            <v>主导</v>
          </cell>
          <cell r="Q726" t="str">
            <v>科学研究、技术服务和地质勘查业</v>
          </cell>
          <cell r="R726">
            <v>3</v>
          </cell>
        </row>
        <row r="727">
          <cell r="C727" t="str">
            <v>zxzj20191114000042</v>
          </cell>
          <cell r="D727" t="str">
            <v>GB/T 36371-2018</v>
          </cell>
          <cell r="E727" t="str">
            <v>需求规范映射 跨行业发票开具过程</v>
          </cell>
          <cell r="F727">
            <v>43258</v>
          </cell>
          <cell r="G727" t="str">
            <v>深圳市坤鑫国际货运代理有限公司</v>
          </cell>
        </row>
        <row r="727">
          <cell r="I727" t="str">
            <v>余惠珠</v>
          </cell>
          <cell r="J727" t="str">
            <v>0755-25862044</v>
          </cell>
          <cell r="K727">
            <v>18219178130</v>
          </cell>
          <cell r="L727" t="str">
            <v>hyas02@hyun-young.com</v>
          </cell>
        </row>
        <row r="727">
          <cell r="O727" t="str">
            <v>制定</v>
          </cell>
          <cell r="P727" t="str">
            <v>主导</v>
          </cell>
          <cell r="Q727" t="str">
            <v>交通运输、仓储和邮政业</v>
          </cell>
          <cell r="R727">
            <v>2</v>
          </cell>
        </row>
        <row r="728">
          <cell r="C728" t="str">
            <v>zxzj20191115000076</v>
          </cell>
          <cell r="D728" t="str">
            <v>IEC 62820-3-2:2018</v>
          </cell>
          <cell r="E728" t="str">
            <v>楼寓对讲系统 第3-2部分：高安全性楼寓对讲系统应用指南</v>
          </cell>
          <cell r="F728">
            <v>43137</v>
          </cell>
          <cell r="G728" t="str">
            <v>深圳市视得安罗格朗电子有限公司</v>
          </cell>
        </row>
        <row r="728">
          <cell r="I728" t="str">
            <v>陈莉</v>
          </cell>
          <cell r="J728" t="str">
            <v>0755-86096756</v>
          </cell>
          <cell r="K728">
            <v>13510236674</v>
          </cell>
          <cell r="L728" t="str">
            <v>cathy.chen@legrand.com.cn</v>
          </cell>
        </row>
        <row r="728">
          <cell r="O728" t="str">
            <v>制定</v>
          </cell>
          <cell r="P728" t="str">
            <v>参与</v>
          </cell>
          <cell r="Q728" t="str">
            <v>制造业</v>
          </cell>
          <cell r="R728">
            <v>6</v>
          </cell>
        </row>
        <row r="729">
          <cell r="C729" t="str">
            <v>zxzj20191117000043</v>
          </cell>
          <cell r="D729" t="str">
            <v>GB/T 17215.676-2018</v>
          </cell>
          <cell r="E729" t="str">
            <v>电测量数据交换 DLMS/COSEM组件 第76部分：基于HDLC的面向连接的三层通信配置</v>
          </cell>
          <cell r="F729">
            <v>43462</v>
          </cell>
          <cell r="G729" t="str">
            <v>深圳市科陆电子科技股份有限公司</v>
          </cell>
          <cell r="H729" t="str">
            <v>深圳市航天泰瑞捷电子有限公司（无联合）</v>
          </cell>
          <cell r="I729" t="str">
            <v>张树宏</v>
          </cell>
          <cell r="J729" t="str">
            <v>0755-33309999</v>
          </cell>
          <cell r="K729">
            <v>18665389621</v>
          </cell>
          <cell r="L729" t="str">
            <v>zhangshuhong@szclou.com</v>
          </cell>
        </row>
        <row r="729">
          <cell r="N729">
            <v>5</v>
          </cell>
          <cell r="O729" t="str">
            <v>制定</v>
          </cell>
          <cell r="P729" t="str">
            <v>主导</v>
          </cell>
          <cell r="Q729" t="str">
            <v>制造业</v>
          </cell>
          <cell r="R729">
            <v>3</v>
          </cell>
        </row>
        <row r="730">
          <cell r="C730" t="str">
            <v>zxzj20191105000117</v>
          </cell>
          <cell r="D730" t="str">
            <v>GB/T 21655.2-2019</v>
          </cell>
          <cell r="E730" t="str">
            <v>纺织品 吸湿速干性的评定 第2部分 动态水分传递法</v>
          </cell>
          <cell r="F730">
            <v>43620</v>
          </cell>
          <cell r="G730" t="str">
            <v>锡莱亚太拉斯（深圳）有限公司</v>
          </cell>
        </row>
        <row r="730">
          <cell r="I730" t="str">
            <v>吴南莹</v>
          </cell>
          <cell r="J730" t="str">
            <v>0755-26711165</v>
          </cell>
          <cell r="K730">
            <v>18675517886</v>
          </cell>
          <cell r="L730" t="str">
            <v>nick_wu@sdlatlas.com.cn</v>
          </cell>
        </row>
        <row r="730">
          <cell r="O730" t="str">
            <v>修订</v>
          </cell>
          <cell r="P730" t="str">
            <v>主导</v>
          </cell>
          <cell r="Q730" t="str">
            <v>制造业</v>
          </cell>
          <cell r="R730">
            <v>2</v>
          </cell>
        </row>
        <row r="731">
          <cell r="C731" t="str">
            <v>zxzj20191115000002</v>
          </cell>
          <cell r="D731" t="str">
            <v>SZDB/Z 334-2018</v>
          </cell>
          <cell r="E731" t="str">
            <v>政府服务企业满意度测评规范</v>
          </cell>
          <cell r="F731">
            <v>43425</v>
          </cell>
          <cell r="G731" t="str">
            <v>深圳市标准技术研究院</v>
          </cell>
          <cell r="H731" t="str">
            <v>深圳市康达信卓睿管理顾问有限公司</v>
          </cell>
          <cell r="I731" t="str">
            <v>万茸茸</v>
          </cell>
          <cell r="J731" t="str">
            <v>0755-83997950</v>
          </cell>
          <cell r="K731">
            <v>15920772693</v>
          </cell>
          <cell r="L731" t="str">
            <v>wrr@sist.org.cn</v>
          </cell>
        </row>
        <row r="731">
          <cell r="N731">
            <v>3</v>
          </cell>
          <cell r="O731" t="str">
            <v>制定</v>
          </cell>
          <cell r="P731" t="str">
            <v>主导</v>
          </cell>
          <cell r="Q731" t="str">
            <v>科学研究、技术服务和地质勘查业</v>
          </cell>
          <cell r="R731">
            <v>2</v>
          </cell>
        </row>
        <row r="732">
          <cell r="C732" t="str">
            <v>zxzj20191113000113</v>
          </cell>
          <cell r="D732" t="str">
            <v>GB/T 33299-2016</v>
          </cell>
          <cell r="E732" t="str">
            <v>涂料用调色机</v>
          </cell>
          <cell r="F732">
            <v>42717</v>
          </cell>
          <cell r="G732" t="str">
            <v>深圳海川新材料科技股份有限公司</v>
          </cell>
          <cell r="H732" t="str">
            <v>深圳市海川实业股份有限公司（放弃）</v>
          </cell>
          <cell r="I732" t="str">
            <v>潘鑫</v>
          </cell>
          <cell r="J732" t="str">
            <v>0755-83300666</v>
          </cell>
          <cell r="K732">
            <v>18320881533</v>
          </cell>
          <cell r="L732" t="str">
            <v>panxin@oceanpower.com</v>
          </cell>
        </row>
        <row r="732">
          <cell r="N732">
            <v>2</v>
          </cell>
          <cell r="O732" t="str">
            <v>制定</v>
          </cell>
          <cell r="P732" t="str">
            <v>主导</v>
          </cell>
          <cell r="Q732" t="str">
            <v>制造业</v>
          </cell>
          <cell r="R732">
            <v>1</v>
          </cell>
        </row>
        <row r="733">
          <cell r="C733" t="str">
            <v>zxzj20191113000075</v>
          </cell>
          <cell r="D733" t="str">
            <v>GB/T 35774-2017</v>
          </cell>
          <cell r="E733" t="str">
            <v>运输包装件性能测试规范</v>
          </cell>
          <cell r="F733">
            <v>43098</v>
          </cell>
          <cell r="G733" t="str">
            <v>深圳市计量质量检测研究院</v>
          </cell>
          <cell r="H733" t="str">
            <v>深圳市航盛电子股份有限公司</v>
          </cell>
          <cell r="I733" t="str">
            <v>罗远</v>
          </cell>
          <cell r="J733" t="str">
            <v>0755-86088745</v>
          </cell>
          <cell r="K733">
            <v>13631529829</v>
          </cell>
          <cell r="L733" t="str">
            <v>1260008541@qq.com</v>
          </cell>
        </row>
        <row r="733">
          <cell r="N733">
            <v>2</v>
          </cell>
          <cell r="O733" t="str">
            <v>制定</v>
          </cell>
          <cell r="P733" t="str">
            <v>主导</v>
          </cell>
          <cell r="Q733" t="str">
            <v>科学研究、技术服务和地质勘查业</v>
          </cell>
          <cell r="R733">
            <v>1</v>
          </cell>
        </row>
        <row r="734">
          <cell r="C734" t="str">
            <v>zxzj20191114000221</v>
          </cell>
          <cell r="D734" t="str">
            <v>GB/T 33792-2017</v>
          </cell>
          <cell r="E734" t="str">
            <v>2，4-二氨基苯磺酸钠</v>
          </cell>
          <cell r="F734">
            <v>42886</v>
          </cell>
          <cell r="G734" t="str">
            <v>深圳泛胜塑胶助剂有限公司</v>
          </cell>
        </row>
        <row r="734">
          <cell r="I734" t="str">
            <v>谈成</v>
          </cell>
          <cell r="J734" t="str">
            <v>0755-25880166</v>
          </cell>
          <cell r="K734">
            <v>13530800356</v>
          </cell>
          <cell r="L734" t="str">
            <v>893868331@qq.com</v>
          </cell>
        </row>
        <row r="734">
          <cell r="O734" t="str">
            <v>制定</v>
          </cell>
          <cell r="P734" t="str">
            <v>主导</v>
          </cell>
          <cell r="Q734" t="str">
            <v>科学研究、技术服务和地质勘查业</v>
          </cell>
          <cell r="R734">
            <v>2</v>
          </cell>
        </row>
        <row r="735">
          <cell r="C735" t="str">
            <v>zxzj20191113000053</v>
          </cell>
          <cell r="D735" t="str">
            <v>GB/T 30269.903-2018</v>
          </cell>
          <cell r="E735" t="str">
            <v>信息技术 传感器网络 第903部分：网关：逻辑接口</v>
          </cell>
          <cell r="F735">
            <v>43258</v>
          </cell>
          <cell r="G735" t="str">
            <v>深圳赛西信息技术有限公司</v>
          </cell>
        </row>
        <row r="735">
          <cell r="I735" t="str">
            <v>王丽</v>
          </cell>
          <cell r="J735" t="str">
            <v>0755-86647566</v>
          </cell>
          <cell r="K735">
            <v>13480964857</v>
          </cell>
          <cell r="L735" t="str">
            <v>wangli@nels.org.cn</v>
          </cell>
        </row>
        <row r="735">
          <cell r="O735" t="str">
            <v>制定</v>
          </cell>
          <cell r="P735" t="str">
            <v>主导</v>
          </cell>
          <cell r="Q735" t="str">
            <v>信息传输、计算机服务和软件业</v>
          </cell>
          <cell r="R735">
            <v>3</v>
          </cell>
        </row>
        <row r="736">
          <cell r="C736" t="str">
            <v>zxzj20191112000058</v>
          </cell>
          <cell r="D736" t="str">
            <v>IEC TS 62607-4-7:2018</v>
          </cell>
          <cell r="E736" t="str">
            <v>纳米制造 关键特性控制 第4-7部分 储能器件中纳米负极材料磁性物质测试方法</v>
          </cell>
          <cell r="F736">
            <v>43341</v>
          </cell>
          <cell r="G736" t="str">
            <v>深圳市贝特瑞新能源材料股份有限公司</v>
          </cell>
          <cell r="H736" t="str">
            <v>贝特瑞新材料集团股份有限公司；</v>
          </cell>
          <cell r="I736" t="str">
            <v>张瑞芳</v>
          </cell>
          <cell r="J736">
            <v>18729963533</v>
          </cell>
          <cell r="K736">
            <v>18729963533</v>
          </cell>
          <cell r="L736" t="str">
            <v>zhangruifang@btrchina.com</v>
          </cell>
        </row>
        <row r="736">
          <cell r="N736" t="str">
            <v>1；</v>
          </cell>
          <cell r="O736" t="str">
            <v>制定</v>
          </cell>
          <cell r="P736" t="str">
            <v>主导</v>
          </cell>
          <cell r="Q736" t="str">
            <v>制造业</v>
          </cell>
          <cell r="R736">
            <v>1</v>
          </cell>
        </row>
        <row r="737">
          <cell r="C737" t="str">
            <v>zxzj20191114000125</v>
          </cell>
          <cell r="D737" t="str">
            <v>oneM2M TR-0024-V2.0.0</v>
          </cell>
          <cell r="E737" t="str">
            <v>业务平台与3GPP网络互操作架构</v>
          </cell>
          <cell r="F737">
            <v>42447</v>
          </cell>
          <cell r="G737" t="str">
            <v>中兴通讯股份有限公司</v>
          </cell>
        </row>
        <row r="737">
          <cell r="I737" t="str">
            <v>王新荣</v>
          </cell>
          <cell r="J737" t="str">
            <v>0755-26775746</v>
          </cell>
          <cell r="K737">
            <v>18938038998</v>
          </cell>
          <cell r="L737" t="str">
            <v>wang.xinrong@zte.com.cn</v>
          </cell>
        </row>
        <row r="737">
          <cell r="O737" t="str">
            <v>制定</v>
          </cell>
          <cell r="P737" t="str">
            <v>主导</v>
          </cell>
          <cell r="Q737" t="str">
            <v>信息传输、计算机服务和软件业</v>
          </cell>
          <cell r="R737">
            <v>1</v>
          </cell>
        </row>
        <row r="738">
          <cell r="C738" t="str">
            <v>zxzj20191115000278</v>
          </cell>
          <cell r="D738" t="str">
            <v>GB/T 34425-2017</v>
          </cell>
          <cell r="E738" t="str">
            <v>燃料电池电动汽车 加氢枪</v>
          </cell>
          <cell r="F738">
            <v>43022</v>
          </cell>
          <cell r="G738" t="str">
            <v>深圳市标准技术研究院</v>
          </cell>
        </row>
        <row r="738">
          <cell r="I738" t="str">
            <v>万茸茸</v>
          </cell>
          <cell r="J738" t="str">
            <v>0755-83997950</v>
          </cell>
          <cell r="K738">
            <v>15920772693</v>
          </cell>
          <cell r="L738" t="str">
            <v>wrr@sist.org.cn</v>
          </cell>
        </row>
        <row r="738">
          <cell r="O738" t="str">
            <v>制定</v>
          </cell>
          <cell r="P738" t="str">
            <v>主导</v>
          </cell>
          <cell r="Q738" t="str">
            <v>科学研究、技术服务和地质勘查业</v>
          </cell>
          <cell r="R738">
            <v>2</v>
          </cell>
        </row>
        <row r="739">
          <cell r="C739" t="str">
            <v>zxzj20191114000092</v>
          </cell>
          <cell r="D739" t="str">
            <v>GB/T 37739-2019</v>
          </cell>
          <cell r="E739" t="str">
            <v>信息技术 云计算 平台即服务部署要求</v>
          </cell>
          <cell r="F739">
            <v>43707</v>
          </cell>
          <cell r="G739" t="str">
            <v>深圳市金蝶天燕云计算股份有限公司</v>
          </cell>
          <cell r="H739" t="str">
            <v>深信服科技股份有限公司</v>
          </cell>
          <cell r="I739" t="str">
            <v>林琳</v>
          </cell>
          <cell r="J739">
            <v>75586072208</v>
          </cell>
          <cell r="K739">
            <v>18938044975</v>
          </cell>
          <cell r="L739" t="str">
            <v>linlin@apusic.com</v>
          </cell>
        </row>
        <row r="739">
          <cell r="N739">
            <v>2</v>
          </cell>
          <cell r="O739" t="str">
            <v>制定</v>
          </cell>
          <cell r="P739" t="str">
            <v>主导</v>
          </cell>
          <cell r="Q739" t="str">
            <v>信息传输、计算机服务和软件业</v>
          </cell>
          <cell r="R739">
            <v>1</v>
          </cell>
        </row>
        <row r="740">
          <cell r="C740" t="str">
            <v>zxzj20191109000019</v>
          </cell>
          <cell r="D740" t="str">
            <v>GB/T 25000.24-2017</v>
          </cell>
          <cell r="E740" t="str">
            <v>系统与软件工程  系统与软件质量要求和评价 (SQuaRE)第24部分：数据质量测量</v>
          </cell>
          <cell r="F740">
            <v>43040</v>
          </cell>
          <cell r="G740" t="str">
            <v>深圳市赢合科技股份有限公司</v>
          </cell>
        </row>
        <row r="740">
          <cell r="I740" t="str">
            <v>李琬璇</v>
          </cell>
          <cell r="J740" t="str">
            <v>0752-8388333</v>
          </cell>
          <cell r="K740">
            <v>18665234580</v>
          </cell>
          <cell r="L740" t="str">
            <v>YH-B02815@yhwins.com</v>
          </cell>
        </row>
        <row r="740">
          <cell r="O740" t="str">
            <v>制定</v>
          </cell>
          <cell r="P740" t="str">
            <v>参与</v>
          </cell>
          <cell r="Q740" t="str">
            <v>制造业</v>
          </cell>
          <cell r="R740">
            <v>4</v>
          </cell>
        </row>
        <row r="741">
          <cell r="C741" t="str">
            <v>zxzj20191111000010</v>
          </cell>
          <cell r="D741" t="str">
            <v>JB/T 13144-2017</v>
          </cell>
          <cell r="E741" t="str">
            <v>电工用聚对苯二甲酸乙二酯（PET）热收缩管</v>
          </cell>
          <cell r="F741">
            <v>42837</v>
          </cell>
          <cell r="G741" t="str">
            <v>长园长通新材料股份有限公司</v>
          </cell>
          <cell r="H741" t="str">
            <v>深圳市沃尔核材股份有限公司（2）</v>
          </cell>
          <cell r="I741" t="str">
            <v>温碧霞</v>
          </cell>
          <cell r="J741" t="str">
            <v>0755-26953403</v>
          </cell>
          <cell r="K741">
            <v>13414451175</v>
          </cell>
          <cell r="L741" t="str">
            <v>2120422720@qq.com</v>
          </cell>
        </row>
        <row r="741">
          <cell r="N741">
            <v>2</v>
          </cell>
          <cell r="O741" t="str">
            <v>制定</v>
          </cell>
          <cell r="P741" t="str">
            <v>主导</v>
          </cell>
          <cell r="Q741" t="str">
            <v>制造业</v>
          </cell>
          <cell r="R741">
            <v>1</v>
          </cell>
        </row>
        <row r="742">
          <cell r="C742" t="str">
            <v>zxzj20191108000177</v>
          </cell>
          <cell r="D742" t="str">
            <v>GB/T 35419-2017</v>
          </cell>
          <cell r="E742" t="str">
            <v>物联网标识体系 Ecode在一维条码中的存储</v>
          </cell>
          <cell r="F742">
            <v>43098</v>
          </cell>
          <cell r="G742" t="str">
            <v>深圳市标准技术研究院</v>
          </cell>
        </row>
        <row r="742">
          <cell r="I742" t="str">
            <v>万茸茸</v>
          </cell>
          <cell r="J742" t="str">
            <v>0755-83997950</v>
          </cell>
          <cell r="K742">
            <v>15920772693</v>
          </cell>
          <cell r="L742" t="str">
            <v>wrr@sist.org.cn</v>
          </cell>
        </row>
        <row r="742">
          <cell r="O742" t="str">
            <v>制定</v>
          </cell>
          <cell r="P742" t="str">
            <v>主导</v>
          </cell>
          <cell r="Q742" t="str">
            <v>科学研究、技术服务和地质勘查业</v>
          </cell>
          <cell r="R742">
            <v>3</v>
          </cell>
        </row>
        <row r="743">
          <cell r="C743" t="str">
            <v>zxzj20191113000102</v>
          </cell>
          <cell r="D743" t="str">
            <v>GB/T 17215.697-2018</v>
          </cell>
          <cell r="E743" t="str">
            <v>电测量数据交换DLMS/COSEM组件 第97部分：基于TCP-UCP/IP网络的通信配置</v>
          </cell>
          <cell r="F743">
            <v>43462</v>
          </cell>
          <cell r="G743" t="str">
            <v>深圳市航天泰瑞捷电子有限公司</v>
          </cell>
        </row>
        <row r="743">
          <cell r="I743" t="str">
            <v>林欢欢</v>
          </cell>
          <cell r="J743">
            <v>25163395</v>
          </cell>
          <cell r="K743">
            <v>15338878190</v>
          </cell>
          <cell r="L743" t="str">
            <v>36595189@qq.com</v>
          </cell>
        </row>
        <row r="743">
          <cell r="O743" t="str">
            <v>制定</v>
          </cell>
          <cell r="P743" t="str">
            <v>参与</v>
          </cell>
          <cell r="Q743" t="str">
            <v>制造业</v>
          </cell>
          <cell r="R743">
            <v>5</v>
          </cell>
        </row>
        <row r="744">
          <cell r="C744" t="str">
            <v>zxzj20191117000035</v>
          </cell>
          <cell r="D744" t="str">
            <v>GB/T 17215.661-2018</v>
          </cell>
          <cell r="E744" t="str">
            <v>电测量数据交换 DLMS/COSEM组件 第61部分：对象标识系统（OBIS）</v>
          </cell>
          <cell r="F744">
            <v>43462</v>
          </cell>
          <cell r="G744" t="str">
            <v>深圳市科陆电子科技股份有限公司</v>
          </cell>
          <cell r="H744" t="str">
            <v>深圳市航天泰瑞捷电子有限公司</v>
          </cell>
          <cell r="I744" t="str">
            <v>张树宏</v>
          </cell>
          <cell r="J744" t="str">
            <v>0755-33309999</v>
          </cell>
          <cell r="K744">
            <v>18665389621</v>
          </cell>
          <cell r="L744" t="str">
            <v>zhangshhong@szclou.com</v>
          </cell>
        </row>
        <row r="744">
          <cell r="N744">
            <v>6</v>
          </cell>
          <cell r="O744" t="str">
            <v>修订</v>
          </cell>
          <cell r="P744" t="str">
            <v>参与</v>
          </cell>
          <cell r="Q744" t="str">
            <v>制造业</v>
          </cell>
          <cell r="R744">
            <v>4</v>
          </cell>
        </row>
        <row r="745">
          <cell r="C745" t="str">
            <v>zxzj20191114000133</v>
          </cell>
          <cell r="D745" t="str">
            <v>GB/T 35670-2017</v>
          </cell>
          <cell r="E745" t="str">
            <v>吡蚜酮水分散粒剂</v>
          </cell>
          <cell r="F745">
            <v>43098</v>
          </cell>
          <cell r="G745" t="str">
            <v>深圳诺普信农化股份有限公司</v>
          </cell>
        </row>
        <row r="745">
          <cell r="I745" t="str">
            <v>王芳</v>
          </cell>
          <cell r="J745" t="str">
            <v>0755-29977202</v>
          </cell>
          <cell r="K745">
            <v>13418636062</v>
          </cell>
          <cell r="L745" t="str">
            <v>27042109@qq.com</v>
          </cell>
        </row>
        <row r="745">
          <cell r="O745" t="str">
            <v>制定</v>
          </cell>
          <cell r="P745" t="str">
            <v>主导</v>
          </cell>
          <cell r="Q745" t="str">
            <v>农、林、牧、渔业</v>
          </cell>
          <cell r="R745">
            <v>3</v>
          </cell>
        </row>
        <row r="746">
          <cell r="C746" t="str">
            <v>zxzj20191116000088</v>
          </cell>
          <cell r="D746" t="str">
            <v>HG/T 5019-2016</v>
          </cell>
          <cell r="E746" t="str">
            <v>废电池中镍钴回收方法</v>
          </cell>
          <cell r="F746">
            <v>42562</v>
          </cell>
          <cell r="G746" t="str">
            <v>深圳市豪鹏科技有限公司</v>
          </cell>
          <cell r="H746" t="str">
            <v>格林美股份有限公司；</v>
          </cell>
          <cell r="I746" t="str">
            <v>贾浩</v>
          </cell>
          <cell r="J746" t="str">
            <v>0755-89687220</v>
          </cell>
          <cell r="K746">
            <v>18980790186</v>
          </cell>
          <cell r="L746" t="str">
            <v>hjia@highpowertech.com</v>
          </cell>
        </row>
        <row r="746">
          <cell r="N746" t="str">
            <v>1；2</v>
          </cell>
          <cell r="O746" t="str">
            <v>制定</v>
          </cell>
          <cell r="P746" t="str">
            <v>参与</v>
          </cell>
          <cell r="Q746" t="str">
            <v>制造业</v>
          </cell>
          <cell r="R746">
            <v>6</v>
          </cell>
        </row>
        <row r="747">
          <cell r="C747" t="str">
            <v>zxzj20191117000030</v>
          </cell>
          <cell r="D747" t="str">
            <v>GB/T 37225-2018</v>
          </cell>
          <cell r="E747" t="str">
            <v>纳米技术 水溶液中多壁碳纳米管表征 消光光谱法</v>
          </cell>
          <cell r="F747">
            <v>43462</v>
          </cell>
          <cell r="G747" t="str">
            <v>深圳市德方纳米科技股份有限公司</v>
          </cell>
        </row>
        <row r="747">
          <cell r="I747" t="str">
            <v>孙言</v>
          </cell>
          <cell r="J747" t="str">
            <v>0755-86226896</v>
          </cell>
          <cell r="K747">
            <v>13771453191</v>
          </cell>
          <cell r="L747" t="str">
            <v>sunyan@dynanonic.com</v>
          </cell>
        </row>
        <row r="747">
          <cell r="O747" t="str">
            <v>制定</v>
          </cell>
          <cell r="P747" t="str">
            <v>主导</v>
          </cell>
          <cell r="Q747" t="str">
            <v>制造业</v>
          </cell>
          <cell r="R747">
            <v>2</v>
          </cell>
        </row>
        <row r="748">
          <cell r="C748" t="str">
            <v>zxzj20191112000088</v>
          </cell>
          <cell r="D748" t="str">
            <v>GB/T 36586.1-2018</v>
          </cell>
          <cell r="E748" t="str">
            <v>冲模 耐磨板 第1部分：A型</v>
          </cell>
          <cell r="F748">
            <v>43360</v>
          </cell>
          <cell r="G748" t="str">
            <v>深圳市国标易技术有限公司</v>
          </cell>
        </row>
        <row r="748">
          <cell r="I748" t="str">
            <v>林奇文</v>
          </cell>
          <cell r="J748" t="str">
            <v>0755-89711211</v>
          </cell>
          <cell r="K748">
            <v>13824328145</v>
          </cell>
          <cell r="L748" t="str">
            <v>5869127@qq.com</v>
          </cell>
        </row>
        <row r="748">
          <cell r="O748" t="str">
            <v>制定</v>
          </cell>
          <cell r="P748" t="str">
            <v>参与</v>
          </cell>
          <cell r="Q748" t="str">
            <v>其他</v>
          </cell>
          <cell r="R748">
            <v>5</v>
          </cell>
        </row>
        <row r="749">
          <cell r="C749" t="str">
            <v>zxzj20191113000079</v>
          </cell>
          <cell r="D749" t="str">
            <v>NB/T 31135-2018</v>
          </cell>
          <cell r="E749" t="str">
            <v>海上用风力发电设备关键部件环境耐久性评价 控制系统</v>
          </cell>
          <cell r="F749">
            <v>43193</v>
          </cell>
          <cell r="G749" t="str">
            <v>深圳市计量质量检测研究院</v>
          </cell>
          <cell r="H749" t="str">
            <v>深圳市禾望电气股份有限公司</v>
          </cell>
          <cell r="I749" t="str">
            <v>罗远</v>
          </cell>
          <cell r="J749" t="str">
            <v>0755-86088745</v>
          </cell>
          <cell r="K749">
            <v>13631529829</v>
          </cell>
          <cell r="L749" t="str">
            <v>1260008541@qq.com</v>
          </cell>
        </row>
        <row r="749">
          <cell r="N749">
            <v>8</v>
          </cell>
          <cell r="O749" t="str">
            <v>制定</v>
          </cell>
          <cell r="P749" t="str">
            <v>参与</v>
          </cell>
          <cell r="Q749" t="str">
            <v>科学研究、技术服务和地质勘查业</v>
          </cell>
          <cell r="R749">
            <v>5</v>
          </cell>
        </row>
        <row r="750">
          <cell r="C750" t="str">
            <v>zxzj20191113000174</v>
          </cell>
          <cell r="D750" t="str">
            <v>GB/T 37340-2019</v>
          </cell>
          <cell r="E750" t="str">
            <v>电动汽车能耗折算方法</v>
          </cell>
          <cell r="F750">
            <v>43549</v>
          </cell>
          <cell r="G750" t="str">
            <v>比亚迪汽车工业有限公司</v>
          </cell>
        </row>
        <row r="750">
          <cell r="I750" t="str">
            <v>谭易</v>
          </cell>
          <cell r="J750" t="str">
            <v>0755-89888888</v>
          </cell>
          <cell r="K750">
            <v>18620332278</v>
          </cell>
          <cell r="L750" t="str">
            <v>tan.yi@byd.com</v>
          </cell>
        </row>
        <row r="750">
          <cell r="O750" t="str">
            <v>制定</v>
          </cell>
          <cell r="P750" t="str">
            <v>主导</v>
          </cell>
          <cell r="Q750" t="str">
            <v>制造业</v>
          </cell>
          <cell r="R750">
            <v>2</v>
          </cell>
        </row>
        <row r="751">
          <cell r="C751" t="str">
            <v>zxzj20191115000329</v>
          </cell>
          <cell r="D751" t="str">
            <v>JB/T 7796-2017</v>
          </cell>
          <cell r="E751" t="str">
            <v>弹簧拉压试验机</v>
          </cell>
          <cell r="F751">
            <v>42837</v>
          </cell>
          <cell r="G751" t="str">
            <v>深圳万测试验设备有限公司</v>
          </cell>
        </row>
        <row r="751">
          <cell r="I751" t="str">
            <v>程婷</v>
          </cell>
          <cell r="J751" t="str">
            <v>0755-23057996</v>
          </cell>
          <cell r="K751">
            <v>15107108205</v>
          </cell>
          <cell r="L751" t="str">
            <v>chengting@wance.com.cn</v>
          </cell>
        </row>
        <row r="751">
          <cell r="O751" t="str">
            <v>修订</v>
          </cell>
          <cell r="P751" t="str">
            <v>参与</v>
          </cell>
          <cell r="Q751" t="str">
            <v>制造业</v>
          </cell>
          <cell r="R751">
            <v>5</v>
          </cell>
        </row>
        <row r="752">
          <cell r="C752" t="str">
            <v>zxzj20191114000067</v>
          </cell>
          <cell r="D752" t="str">
            <v>SZDB/Z 270-2017</v>
          </cell>
          <cell r="E752" t="str">
            <v>城市可持续发展 城市服务和生活品质评价指标体系</v>
          </cell>
          <cell r="F752">
            <v>43008</v>
          </cell>
          <cell r="G752" t="str">
            <v>深圳市标准技术研究院</v>
          </cell>
        </row>
        <row r="752">
          <cell r="I752" t="str">
            <v>万茸茸</v>
          </cell>
          <cell r="J752" t="str">
            <v>0755-83997950</v>
          </cell>
          <cell r="K752">
            <v>15920772693</v>
          </cell>
          <cell r="L752" t="str">
            <v>wrr@sist.org.cn</v>
          </cell>
        </row>
        <row r="752">
          <cell r="O752" t="str">
            <v>制定</v>
          </cell>
          <cell r="P752" t="str">
            <v>主导</v>
          </cell>
          <cell r="Q752" t="str">
            <v>科学研究、技术服务和地质勘查业</v>
          </cell>
          <cell r="R752">
            <v>1</v>
          </cell>
        </row>
        <row r="753">
          <cell r="C753" t="str">
            <v>zxzj20191108000108</v>
          </cell>
          <cell r="D753" t="str">
            <v>GB/T 35269-2017</v>
          </cell>
          <cell r="E753" t="str">
            <v>LED照明应用与接口要求 非集成式LED模块的道路灯具</v>
          </cell>
          <cell r="F753">
            <v>43098</v>
          </cell>
          <cell r="G753" t="str">
            <v>深圳市洲明科技股份有限公司</v>
          </cell>
        </row>
        <row r="753">
          <cell r="I753" t="str">
            <v>白莹杰</v>
          </cell>
          <cell r="J753" t="str">
            <v>29918999-8004</v>
          </cell>
          <cell r="K753">
            <v>15889305700</v>
          </cell>
          <cell r="L753" t="str">
            <v>biyingjie@unilumin.com.cn</v>
          </cell>
        </row>
        <row r="753">
          <cell r="O753" t="str">
            <v>制定</v>
          </cell>
          <cell r="P753" t="str">
            <v>参与</v>
          </cell>
          <cell r="Q753" t="str">
            <v>制造业</v>
          </cell>
          <cell r="R753">
            <v>7</v>
          </cell>
        </row>
        <row r="754">
          <cell r="C754" t="str">
            <v>zxzj20191116000101</v>
          </cell>
          <cell r="D754" t="str">
            <v>GB/T 34008-2017</v>
          </cell>
          <cell r="E754" t="str">
            <v>防辐射混凝土</v>
          </cell>
          <cell r="F754">
            <v>42928</v>
          </cell>
          <cell r="G754" t="str">
            <v>深圳市为海建材有限公司</v>
          </cell>
          <cell r="H754" t="str">
            <v>深圳市安托山混凝土有限公司；</v>
          </cell>
          <cell r="I754" t="str">
            <v>张辉天</v>
          </cell>
          <cell r="J754" t="str">
            <v>0755-84739188</v>
          </cell>
          <cell r="K754">
            <v>13923713312</v>
          </cell>
          <cell r="L754" t="str">
            <v>981727177@qq.com</v>
          </cell>
        </row>
        <row r="754">
          <cell r="N754" t="str">
            <v>6；7</v>
          </cell>
          <cell r="O754" t="str">
            <v>制定</v>
          </cell>
          <cell r="P754" t="str">
            <v>参与</v>
          </cell>
          <cell r="Q754" t="str">
            <v>制造业</v>
          </cell>
          <cell r="R754">
            <v>7</v>
          </cell>
        </row>
        <row r="755">
          <cell r="C755" t="str">
            <v>zxzj20191115000169</v>
          </cell>
          <cell r="D755" t="str">
            <v>GB/T 34688-2017</v>
          </cell>
          <cell r="E755" t="str">
            <v>数字印刷纸张印刷适性及检验方法</v>
          </cell>
          <cell r="F755">
            <v>43040</v>
          </cell>
          <cell r="G755" t="str">
            <v>深圳市印极致数码科技有限公司</v>
          </cell>
          <cell r="H755" t="str">
            <v>深圳市科彩印务有限公司；深圳劲嘉集团股份有限公司；深圳市裕同包装科技股份有限公司</v>
          </cell>
          <cell r="I755" t="str">
            <v>陈秀兰</v>
          </cell>
          <cell r="J755" t="str">
            <v>0755-23089241</v>
          </cell>
          <cell r="K755">
            <v>13500055462</v>
          </cell>
          <cell r="L755" t="str">
            <v>454906059@qq.com</v>
          </cell>
        </row>
        <row r="755">
          <cell r="N755" t="str">
            <v>3；7；8</v>
          </cell>
          <cell r="O755" t="str">
            <v>制定</v>
          </cell>
          <cell r="P755" t="str">
            <v>主导</v>
          </cell>
          <cell r="Q755" t="str">
            <v>文化、体育和娱乐业</v>
          </cell>
          <cell r="R755">
            <v>2</v>
          </cell>
        </row>
        <row r="756">
          <cell r="C756" t="str">
            <v>zxzj20191114000136</v>
          </cell>
          <cell r="D756" t="str">
            <v>GB/T 37146-2018</v>
          </cell>
          <cell r="E756" t="str">
            <v>跨境电子商务电子舱单信息描述</v>
          </cell>
          <cell r="F756">
            <v>43462</v>
          </cell>
          <cell r="G756" t="str">
            <v>深圳市鑫嘉坡国际货运代理有限公司</v>
          </cell>
        </row>
        <row r="756">
          <cell r="I756" t="str">
            <v>姚武红</v>
          </cell>
          <cell r="J756" t="str">
            <v>0755-82150680</v>
          </cell>
          <cell r="K756">
            <v>13760893735</v>
          </cell>
          <cell r="L756" t="str">
            <v>2355290139@qq.com</v>
          </cell>
        </row>
        <row r="756">
          <cell r="O756" t="str">
            <v>制定</v>
          </cell>
          <cell r="P756" t="str">
            <v>参与</v>
          </cell>
          <cell r="Q756" t="str">
            <v>交通运输、仓储和邮政业</v>
          </cell>
          <cell r="R756">
            <v>4</v>
          </cell>
        </row>
        <row r="757">
          <cell r="C757" t="str">
            <v>zxzj20191114000079</v>
          </cell>
          <cell r="D757" t="str">
            <v>GB/T 35537-2017</v>
          </cell>
          <cell r="E757" t="str">
            <v>高通量基因测序结果评价要求</v>
          </cell>
          <cell r="F757">
            <v>43098</v>
          </cell>
          <cell r="G757" t="str">
            <v>深圳华大生命科学研究院</v>
          </cell>
          <cell r="H757" t="str">
            <v>深圳华大基因科技有限公司</v>
          </cell>
          <cell r="I757" t="str">
            <v>黄晶</v>
          </cell>
          <cell r="J757" t="str">
            <v>0755-33945509</v>
          </cell>
          <cell r="K757">
            <v>15989475327</v>
          </cell>
          <cell r="L757" t="str">
            <v>huangjing2@genomics.cn</v>
          </cell>
        </row>
        <row r="757">
          <cell r="N757">
            <v>4</v>
          </cell>
          <cell r="O757" t="str">
            <v>制定</v>
          </cell>
          <cell r="P757" t="str">
            <v>主导</v>
          </cell>
          <cell r="Q757" t="str">
            <v>科学研究、技术服务和地质勘查业</v>
          </cell>
          <cell r="R757">
            <v>1</v>
          </cell>
        </row>
        <row r="758">
          <cell r="C758" t="str">
            <v>zxzj20191117000068</v>
          </cell>
          <cell r="D758" t="str">
            <v>GB/T 21269-2018</v>
          </cell>
          <cell r="E758" t="str">
            <v>冷室压铸机</v>
          </cell>
          <cell r="F758">
            <v>43234</v>
          </cell>
          <cell r="G758" t="str">
            <v>深圳领威科技有限公司</v>
          </cell>
        </row>
        <row r="758">
          <cell r="I758" t="str">
            <v>梁舒洁</v>
          </cell>
          <cell r="J758" t="str">
            <v>0755-29834366</v>
          </cell>
          <cell r="K758">
            <v>13798281704</v>
          </cell>
          <cell r="L758" t="str">
            <v>shujieaa@126.com</v>
          </cell>
        </row>
        <row r="758">
          <cell r="O758" t="str">
            <v>修订</v>
          </cell>
          <cell r="P758" t="str">
            <v>主导</v>
          </cell>
          <cell r="Q758" t="str">
            <v>制造业</v>
          </cell>
          <cell r="R758">
            <v>1</v>
          </cell>
        </row>
        <row r="759">
          <cell r="C759" t="str">
            <v>zxzj20191115000036</v>
          </cell>
          <cell r="D759" t="str">
            <v>JB/T 4108-2016</v>
          </cell>
          <cell r="E759" t="str">
            <v>热喷涂设备 分类及型号编制方法</v>
          </cell>
          <cell r="F759">
            <v>42465</v>
          </cell>
          <cell r="G759" t="str">
            <v>深圳市科创标准服务中心</v>
          </cell>
        </row>
        <row r="759">
          <cell r="I759" t="str">
            <v>曾淑君</v>
          </cell>
          <cell r="J759" t="str">
            <v>0755-83244821</v>
          </cell>
          <cell r="K759">
            <v>13530382121</v>
          </cell>
          <cell r="L759" t="str">
            <v>2631329028@qq.com</v>
          </cell>
        </row>
        <row r="759">
          <cell r="O759" t="str">
            <v>修订</v>
          </cell>
          <cell r="P759" t="str">
            <v>参与</v>
          </cell>
          <cell r="Q759" t="str">
            <v>科学研究、技术服务和地质勘查业</v>
          </cell>
          <cell r="R759">
            <v>5</v>
          </cell>
        </row>
        <row r="760">
          <cell r="C760" t="str">
            <v>zxzj20191112000073</v>
          </cell>
          <cell r="D760" t="str">
            <v>GB/T 36210-2018</v>
          </cell>
          <cell r="E760" t="str">
            <v>农业良种繁育与推广 种植业良种繁育基地建设及评价指南</v>
          </cell>
          <cell r="F760">
            <v>43234</v>
          </cell>
          <cell r="G760" t="str">
            <v>深圳成武金石农业开发有限公司</v>
          </cell>
        </row>
        <row r="760">
          <cell r="I760" t="str">
            <v>刘春花</v>
          </cell>
          <cell r="J760" t="str">
            <v>0755-83310661</v>
          </cell>
          <cell r="K760">
            <v>13302935221</v>
          </cell>
          <cell r="L760" t="str">
            <v>chunhua.liu@goldrock.com.cn</v>
          </cell>
        </row>
        <row r="760">
          <cell r="O760" t="str">
            <v>制定</v>
          </cell>
          <cell r="P760" t="str">
            <v>参与</v>
          </cell>
          <cell r="Q760" t="str">
            <v>农、林、牧、渔业</v>
          </cell>
          <cell r="R760">
            <v>7</v>
          </cell>
        </row>
        <row r="761">
          <cell r="C761" t="str">
            <v>zxzj20191108000307</v>
          </cell>
          <cell r="D761" t="str">
            <v>ISO 17749:2018</v>
          </cell>
          <cell r="E761" t="str">
            <v>绝热制品-羊毛板和毡</v>
          </cell>
          <cell r="F761">
            <v>43228</v>
          </cell>
          <cell r="G761" t="str">
            <v>深圳市金台检测技术有限公司</v>
          </cell>
        </row>
        <row r="761">
          <cell r="I761" t="str">
            <v>叶文进</v>
          </cell>
          <cell r="J761">
            <v>27444284</v>
          </cell>
          <cell r="K761">
            <v>18818682906</v>
          </cell>
          <cell r="L761" t="str">
            <v>yeewj@foxmail.com</v>
          </cell>
        </row>
        <row r="761">
          <cell r="O761" t="str">
            <v>制定</v>
          </cell>
          <cell r="P761" t="str">
            <v>参与</v>
          </cell>
          <cell r="Q761" t="str">
            <v>居民服务和其他服务业</v>
          </cell>
          <cell r="R761">
            <v>3</v>
          </cell>
        </row>
        <row r="762">
          <cell r="C762" t="str">
            <v>zxzj20191117000058</v>
          </cell>
          <cell r="D762" t="str">
            <v>SZTT/JSLM 0004-2017</v>
          </cell>
          <cell r="E762" t="str">
            <v>超滤膜滤芯</v>
          </cell>
          <cell r="F762">
            <v>42833</v>
          </cell>
          <cell r="G762" t="str">
            <v>深圳市净水产业协会</v>
          </cell>
        </row>
        <row r="762">
          <cell r="I762" t="str">
            <v>刘胜梅</v>
          </cell>
          <cell r="J762" t="str">
            <v>0755-28288178</v>
          </cell>
          <cell r="K762">
            <v>18816764909</v>
          </cell>
          <cell r="L762" t="str">
            <v>1401220887@qq.com</v>
          </cell>
        </row>
        <row r="762">
          <cell r="O762" t="str">
            <v>制定</v>
          </cell>
          <cell r="P762" t="str">
            <v>主导</v>
          </cell>
          <cell r="Q762" t="str">
            <v>公共管理和社会组织</v>
          </cell>
          <cell r="R762">
            <v>1</v>
          </cell>
        </row>
        <row r="763">
          <cell r="C763" t="str">
            <v>zxzj20191116000021</v>
          </cell>
          <cell r="D763" t="str">
            <v>JB/T 13548-2018</v>
          </cell>
          <cell r="E763" t="str">
            <v>冷弯成型C型檀条自动化生产线</v>
          </cell>
          <cell r="F763">
            <v>43336</v>
          </cell>
          <cell r="G763" t="str">
            <v>深圳国技仪器有限公司</v>
          </cell>
        </row>
        <row r="763">
          <cell r="I763" t="str">
            <v>黄晓霞</v>
          </cell>
          <cell r="J763" t="str">
            <v>0755-33681117</v>
          </cell>
          <cell r="K763">
            <v>18617053788</v>
          </cell>
          <cell r="L763" t="str">
            <v>huangxiaoxia@amae.hk</v>
          </cell>
        </row>
        <row r="763">
          <cell r="O763" t="str">
            <v>制定</v>
          </cell>
          <cell r="P763" t="str">
            <v>参与</v>
          </cell>
          <cell r="Q763" t="str">
            <v>制造业</v>
          </cell>
          <cell r="R763">
            <v>7</v>
          </cell>
        </row>
        <row r="764">
          <cell r="C764" t="str">
            <v>zxzj20191116000072</v>
          </cell>
          <cell r="D764" t="str">
            <v>GB/T 36380-2018</v>
          </cell>
          <cell r="E764" t="str">
            <v>工业废硫酸的处理处置规范</v>
          </cell>
          <cell r="F764">
            <v>43258</v>
          </cell>
          <cell r="G764" t="str">
            <v>深圳市中润水工业技术发展有限公司</v>
          </cell>
          <cell r="H764" t="str">
            <v>深圳市长隆科技有限公司</v>
          </cell>
          <cell r="I764" t="str">
            <v>柳洁</v>
          </cell>
          <cell r="J764" t="str">
            <v>0755-26630106</v>
          </cell>
          <cell r="K764">
            <v>13632961837</v>
          </cell>
          <cell r="L764" t="str">
            <v>362169262@qq.com</v>
          </cell>
        </row>
        <row r="764">
          <cell r="N764">
            <v>6</v>
          </cell>
          <cell r="O764" t="str">
            <v>制定</v>
          </cell>
          <cell r="P764" t="str">
            <v>参与</v>
          </cell>
          <cell r="Q764" t="str">
            <v>科学研究、技术服务和地质勘查业</v>
          </cell>
          <cell r="R764">
            <v>4</v>
          </cell>
        </row>
        <row r="765">
          <cell r="C765" t="str">
            <v>zxzj20191113000197</v>
          </cell>
          <cell r="D765" t="str">
            <v>GB/T 36304-2018</v>
          </cell>
          <cell r="E765" t="str">
            <v>电子商务信用 第三方网络零售平台信用管理体系要求</v>
          </cell>
          <cell r="F765">
            <v>43258</v>
          </cell>
          <cell r="G765" t="str">
            <v>深圳市众信电子商务交易保障促进中心</v>
          </cell>
        </row>
        <row r="765">
          <cell r="I765" t="str">
            <v>潘瑶</v>
          </cell>
          <cell r="J765">
            <v>83211457</v>
          </cell>
          <cell r="K765">
            <v>13148808904</v>
          </cell>
          <cell r="L765" t="str">
            <v>pany@ebs.org.cn</v>
          </cell>
        </row>
        <row r="765">
          <cell r="O765" t="str">
            <v>制定</v>
          </cell>
          <cell r="P765" t="str">
            <v>主导</v>
          </cell>
          <cell r="Q765" t="str">
            <v>公共管理和社会组织</v>
          </cell>
          <cell r="R765">
            <v>2</v>
          </cell>
        </row>
        <row r="766">
          <cell r="C766" t="str">
            <v>zxzj20191115000308</v>
          </cell>
          <cell r="D766" t="str">
            <v>GB/T 36087-2018</v>
          </cell>
          <cell r="E766" t="str">
            <v>数码信息防伪烫印箔</v>
          </cell>
          <cell r="F766">
            <v>43174</v>
          </cell>
          <cell r="G766" t="str">
            <v>深圳市宜美特科技有限公司</v>
          </cell>
          <cell r="H766" t="str">
            <v>深圳市法兰智联股份有限公司；</v>
          </cell>
          <cell r="I766" t="str">
            <v>曾晓玲</v>
          </cell>
          <cell r="J766">
            <v>29855999</v>
          </cell>
          <cell r="K766">
            <v>13662663420</v>
          </cell>
          <cell r="L766" t="str">
            <v>zengxiaoling@emeteq.com</v>
          </cell>
        </row>
        <row r="766">
          <cell r="N766" t="str">
            <v>5；7</v>
          </cell>
          <cell r="O766" t="str">
            <v>制定</v>
          </cell>
          <cell r="P766" t="str">
            <v>参与</v>
          </cell>
          <cell r="Q766" t="str">
            <v>制造业</v>
          </cell>
          <cell r="R766">
            <v>7</v>
          </cell>
        </row>
        <row r="767">
          <cell r="C767" t="str">
            <v>zxzj20191112000084</v>
          </cell>
          <cell r="D767" t="str">
            <v>GB/T 17215.646-2018</v>
          </cell>
          <cell r="E767" t="str">
            <v>电测量数据交换DLMS/COSEM组件 第46部分：使用HDLC协议的数据链路层</v>
          </cell>
          <cell r="F767">
            <v>43462</v>
          </cell>
          <cell r="G767" t="str">
            <v>深圳市航天泰瑞捷电子有限公司</v>
          </cell>
        </row>
        <row r="767">
          <cell r="I767" t="str">
            <v>林欢欢</v>
          </cell>
          <cell r="J767">
            <v>25163395</v>
          </cell>
          <cell r="K767">
            <v>15338878190</v>
          </cell>
          <cell r="L767" t="str">
            <v>36595189@qq.com</v>
          </cell>
        </row>
        <row r="767">
          <cell r="O767" t="str">
            <v>修订</v>
          </cell>
          <cell r="P767" t="str">
            <v>主导</v>
          </cell>
          <cell r="Q767" t="str">
            <v>制造业</v>
          </cell>
          <cell r="R767">
            <v>3</v>
          </cell>
        </row>
        <row r="768">
          <cell r="C768" t="str">
            <v>zxzj20191112000047</v>
          </cell>
          <cell r="D768" t="str">
            <v>GB/T 37704-2019</v>
          </cell>
          <cell r="E768" t="str">
            <v>运动康复训练机器人通用技术条件</v>
          </cell>
          <cell r="F768">
            <v>43707</v>
          </cell>
          <cell r="G768" t="str">
            <v>香港中文大学（深圳）</v>
          </cell>
        </row>
        <row r="768">
          <cell r="I768" t="str">
            <v>张涛</v>
          </cell>
          <cell r="J768" t="str">
            <v>0755-84273484</v>
          </cell>
          <cell r="K768">
            <v>13510557528</v>
          </cell>
          <cell r="L768" t="str">
            <v>zhangtao@cuhk.edu.cn</v>
          </cell>
        </row>
        <row r="768">
          <cell r="O768" t="str">
            <v>制定</v>
          </cell>
          <cell r="P768" t="str">
            <v>参与</v>
          </cell>
          <cell r="Q768" t="str">
            <v>教育</v>
          </cell>
          <cell r="R768">
            <v>5</v>
          </cell>
        </row>
        <row r="769">
          <cell r="C769" t="str">
            <v>zxzj20191115000265</v>
          </cell>
          <cell r="D769" t="str">
            <v>YY/T 1419-2016</v>
          </cell>
          <cell r="E769" t="str">
            <v>超声 准静态应变弹性性能试验方法</v>
          </cell>
          <cell r="F769">
            <v>42395</v>
          </cell>
          <cell r="G769" t="str">
            <v>深圳迈瑞生物医疗电子股份有限公司</v>
          </cell>
        </row>
        <row r="769">
          <cell r="I769" t="str">
            <v>吴爽</v>
          </cell>
          <cell r="J769">
            <v>81885465</v>
          </cell>
          <cell r="K769">
            <v>13684967024</v>
          </cell>
          <cell r="L769" t="str">
            <v>wushuang@mindray.com</v>
          </cell>
        </row>
        <row r="769">
          <cell r="O769" t="str">
            <v>制定</v>
          </cell>
          <cell r="P769" t="str">
            <v>主导</v>
          </cell>
          <cell r="Q769" t="str">
            <v>其他</v>
          </cell>
          <cell r="R769">
            <v>3</v>
          </cell>
        </row>
        <row r="770">
          <cell r="C770" t="str">
            <v>zxzj20191114000025</v>
          </cell>
          <cell r="D770" t="str">
            <v>GH/T 1134-2017</v>
          </cell>
          <cell r="E770" t="str">
            <v>灰树花提取物</v>
          </cell>
          <cell r="F770">
            <v>42794</v>
          </cell>
          <cell r="G770" t="str">
            <v>深圳市三六五保健食品有限公司</v>
          </cell>
        </row>
        <row r="770">
          <cell r="I770" t="str">
            <v>王彩松</v>
          </cell>
          <cell r="J770" t="str">
            <v>0755-28342196</v>
          </cell>
          <cell r="K770">
            <v>17503083131</v>
          </cell>
          <cell r="L770" t="str">
            <v>68605286@qq.com</v>
          </cell>
        </row>
        <row r="770">
          <cell r="O770" t="str">
            <v>制定</v>
          </cell>
          <cell r="P770" t="str">
            <v>主导</v>
          </cell>
          <cell r="Q770" t="str">
            <v>农、林、牧、渔业</v>
          </cell>
          <cell r="R770">
            <v>3</v>
          </cell>
        </row>
        <row r="771">
          <cell r="C771" t="str">
            <v>zxzj20191114000196</v>
          </cell>
          <cell r="D771" t="str">
            <v>GB 38189-2019</v>
          </cell>
          <cell r="E771" t="str">
            <v>与通信网络电气连接的电子设备的安全</v>
          </cell>
          <cell r="F771">
            <v>43752</v>
          </cell>
          <cell r="G771" t="str">
            <v>深圳赛西信息技术有限公司</v>
          </cell>
          <cell r="H771" t="str">
            <v>深圳创维数字技术有限公司</v>
          </cell>
          <cell r="I771" t="str">
            <v>王丽</v>
          </cell>
          <cell r="J771" t="str">
            <v>0755-86647566</v>
          </cell>
          <cell r="K771">
            <v>13480964857</v>
          </cell>
          <cell r="L771" t="str">
            <v>wangli@nels.org.cn</v>
          </cell>
        </row>
        <row r="771">
          <cell r="N771">
            <v>6</v>
          </cell>
          <cell r="O771" t="str">
            <v>制定</v>
          </cell>
          <cell r="P771" t="str">
            <v>主导</v>
          </cell>
          <cell r="Q771" t="str">
            <v>信息传输、计算机服务和软件业</v>
          </cell>
          <cell r="R771">
            <v>3</v>
          </cell>
        </row>
        <row r="772">
          <cell r="C772" t="str">
            <v>zxzj20191114000179</v>
          </cell>
          <cell r="D772" t="str">
            <v>GB/T 35108-2017</v>
          </cell>
          <cell r="E772" t="str">
            <v>矿物油农药中矿物油的测定方法</v>
          </cell>
          <cell r="F772">
            <v>43098</v>
          </cell>
          <cell r="G772" t="str">
            <v>深圳诺普信农化股份有限公司</v>
          </cell>
        </row>
        <row r="772">
          <cell r="I772" t="str">
            <v>王芳</v>
          </cell>
          <cell r="J772" t="str">
            <v>0755-29977202</v>
          </cell>
          <cell r="K772">
            <v>13418636062</v>
          </cell>
          <cell r="L772" t="str">
            <v>27042109@qq.com</v>
          </cell>
        </row>
        <row r="772">
          <cell r="O772" t="str">
            <v>制定</v>
          </cell>
          <cell r="P772" t="str">
            <v>参与</v>
          </cell>
          <cell r="Q772" t="str">
            <v>农、林、牧、渔业</v>
          </cell>
          <cell r="R772">
            <v>4</v>
          </cell>
        </row>
        <row r="773">
          <cell r="C773" t="str">
            <v>zxzj20191115000345</v>
          </cell>
          <cell r="D773" t="str">
            <v>T/SGX 006-2018</v>
          </cell>
          <cell r="E773" t="str">
            <v>聚乙烯（HDPE）再生瓶片</v>
          </cell>
          <cell r="F773">
            <v>43391</v>
          </cell>
          <cell r="G773" t="str">
            <v>深圳市高分子行业协会</v>
          </cell>
        </row>
        <row r="773">
          <cell r="I773" t="str">
            <v>孙珍珍</v>
          </cell>
          <cell r="J773" t="str">
            <v>0755-83461533</v>
          </cell>
          <cell r="K773">
            <v>18025382129</v>
          </cell>
          <cell r="L773" t="str">
            <v>2814060439@qq.com</v>
          </cell>
        </row>
        <row r="773">
          <cell r="O773" t="str">
            <v>制定</v>
          </cell>
          <cell r="P773" t="str">
            <v>主导</v>
          </cell>
          <cell r="Q773" t="str">
            <v>制造业</v>
          </cell>
          <cell r="R773">
            <v>1</v>
          </cell>
        </row>
        <row r="774">
          <cell r="C774" t="str">
            <v>zxzj20191116000038</v>
          </cell>
          <cell r="D774" t="str">
            <v>GB/T 36230-2018</v>
          </cell>
          <cell r="E774" t="str">
            <v>数控闭式多连杆压力机性能要求与试验方法</v>
          </cell>
          <cell r="F774">
            <v>43234</v>
          </cell>
          <cell r="G774" t="str">
            <v>深圳国技仪器有限公司</v>
          </cell>
        </row>
        <row r="774">
          <cell r="I774" t="str">
            <v>黄晓霞</v>
          </cell>
          <cell r="J774" t="str">
            <v>0755-33681117</v>
          </cell>
          <cell r="K774">
            <v>18617053788</v>
          </cell>
          <cell r="L774" t="str">
            <v>huangxiaoxia@amae.hk</v>
          </cell>
        </row>
        <row r="774">
          <cell r="O774" t="str">
            <v>制定</v>
          </cell>
          <cell r="P774" t="str">
            <v>参与</v>
          </cell>
          <cell r="Q774" t="str">
            <v>制造业</v>
          </cell>
          <cell r="R774">
            <v>5</v>
          </cell>
        </row>
        <row r="775">
          <cell r="C775" t="str">
            <v>zxzj20191114000015</v>
          </cell>
          <cell r="D775" t="str">
            <v>GB/T 37706-2019</v>
          </cell>
          <cell r="E775" t="str">
            <v>车用起重尾板安装与使用技术要求</v>
          </cell>
          <cell r="F775">
            <v>43595</v>
          </cell>
          <cell r="G775" t="str">
            <v>深圳市凯卓立液压设备股份有限公司</v>
          </cell>
        </row>
        <row r="775">
          <cell r="I775" t="str">
            <v>游秋活</v>
          </cell>
          <cell r="J775" t="str">
            <v>0755-26517000</v>
          </cell>
          <cell r="K775">
            <v>13682580558</v>
          </cell>
          <cell r="L775" t="str">
            <v>1349363077@qq.com</v>
          </cell>
        </row>
        <row r="775">
          <cell r="O775" t="str">
            <v>制定</v>
          </cell>
          <cell r="P775" t="str">
            <v>主导</v>
          </cell>
          <cell r="Q775" t="str">
            <v>制造业</v>
          </cell>
          <cell r="R775">
            <v>2</v>
          </cell>
        </row>
        <row r="776">
          <cell r="C776" t="str">
            <v>zxzj20191114000082</v>
          </cell>
          <cell r="D776" t="str">
            <v>GB/T 34837-2017</v>
          </cell>
          <cell r="E776" t="str">
            <v>计时仪器零部件分类、名称和编号石英手表机心</v>
          </cell>
          <cell r="F776">
            <v>43040</v>
          </cell>
          <cell r="G776" t="str">
            <v>天王电子（深圳）有限公司</v>
          </cell>
          <cell r="H776" t="str">
            <v>深圳市泰坦时钟表科技有限公司（6）；深圳市飞亚达科技发展有限公司（7）；</v>
          </cell>
          <cell r="I776" t="str">
            <v>饶钧漾</v>
          </cell>
          <cell r="J776" t="str">
            <v>28062188-669</v>
          </cell>
          <cell r="K776">
            <v>13760355442</v>
          </cell>
          <cell r="L776" t="str">
            <v>2851089187@qq.com</v>
          </cell>
        </row>
        <row r="776">
          <cell r="N776" t="str">
            <v>6；7；</v>
          </cell>
          <cell r="O776" t="str">
            <v>制定</v>
          </cell>
          <cell r="P776" t="str">
            <v>主导</v>
          </cell>
          <cell r="Q776" t="str">
            <v>制造业</v>
          </cell>
          <cell r="R776">
            <v>3</v>
          </cell>
        </row>
        <row r="777">
          <cell r="C777" t="str">
            <v>zxzj20191113000052</v>
          </cell>
          <cell r="D777" t="str">
            <v>JB/T 13382.2-2018</v>
          </cell>
          <cell r="E777" t="str">
            <v>激光切割机床 第2部分：技术要求</v>
          </cell>
          <cell r="F777">
            <v>43220</v>
          </cell>
          <cell r="G777" t="str">
            <v>大族激光科技产业集团股份有限公司</v>
          </cell>
          <cell r="H777" t="str">
            <v>大族激光智能装备集团有限公司</v>
          </cell>
          <cell r="I777" t="str">
            <v>陈秋菊</v>
          </cell>
          <cell r="J777" t="str">
            <v>0755-29239102</v>
          </cell>
          <cell r="K777">
            <v>13923401295</v>
          </cell>
          <cell r="L777" t="str">
            <v>chenqj107415@hanslaser.com</v>
          </cell>
        </row>
        <row r="777">
          <cell r="N777">
            <v>2</v>
          </cell>
          <cell r="O777" t="str">
            <v>制定</v>
          </cell>
          <cell r="P777" t="str">
            <v>主导</v>
          </cell>
          <cell r="Q777" t="str">
            <v>制造业</v>
          </cell>
          <cell r="R777">
            <v>1</v>
          </cell>
        </row>
        <row r="778">
          <cell r="C778" t="str">
            <v>zxzj20191116000078</v>
          </cell>
          <cell r="D778" t="str">
            <v>SZDB /Z 277—2017</v>
          </cell>
          <cell r="E778" t="str">
            <v>电动汽车柔性充电堆技术要求</v>
          </cell>
          <cell r="F778">
            <v>43061</v>
          </cell>
          <cell r="G778" t="str">
            <v>深圳奥特迅电力设备股份有限公司</v>
          </cell>
          <cell r="H778" t="str">
            <v>深圳市科创标准服务中心；深圳市标准技术研究院；</v>
          </cell>
          <cell r="I778" t="str">
            <v>金蕙</v>
          </cell>
          <cell r="J778">
            <v>26944034</v>
          </cell>
          <cell r="K778">
            <v>18319033160</v>
          </cell>
          <cell r="L778" t="str">
            <v>jinhui@atc-a.com</v>
          </cell>
        </row>
        <row r="778">
          <cell r="N778" t="str">
            <v>2；3；</v>
          </cell>
          <cell r="O778" t="str">
            <v>制定</v>
          </cell>
          <cell r="P778" t="str">
            <v>主导</v>
          </cell>
          <cell r="Q778" t="str">
            <v>电力、燃气及水的生产和供应业</v>
          </cell>
          <cell r="R778">
            <v>1</v>
          </cell>
        </row>
        <row r="779">
          <cell r="C779" t="str">
            <v>zxzj20191113000181</v>
          </cell>
          <cell r="D779" t="str">
            <v>NB/T 20472-2017</v>
          </cell>
          <cell r="E779" t="str">
            <v>压水堆核电厂核岛工艺系统管道布置设计准则</v>
          </cell>
          <cell r="F779">
            <v>42826</v>
          </cell>
          <cell r="G779" t="str">
            <v>中广核工程有限公司</v>
          </cell>
        </row>
        <row r="779">
          <cell r="I779" t="str">
            <v>孙莉</v>
          </cell>
          <cell r="J779" t="str">
            <v>0755-84436673</v>
          </cell>
          <cell r="K779">
            <v>15914118629</v>
          </cell>
          <cell r="L779" t="str">
            <v>sun_li@cgnpc.com.cn</v>
          </cell>
        </row>
        <row r="779">
          <cell r="O779" t="str">
            <v>制定</v>
          </cell>
          <cell r="P779" t="str">
            <v>主导</v>
          </cell>
          <cell r="Q779" t="str">
            <v>电力、燃气及水的生产和供应业</v>
          </cell>
          <cell r="R779">
            <v>1</v>
          </cell>
        </row>
        <row r="780">
          <cell r="C780" t="str">
            <v>zxzj20191113000145</v>
          </cell>
          <cell r="D780" t="str">
            <v>GB/T 17215.631-2018</v>
          </cell>
          <cell r="E780" t="str">
            <v>电测量数据交换DLMS/COSEM组件 第31部分：基于双绞线载波信号的局域网使用</v>
          </cell>
          <cell r="F780">
            <v>43462</v>
          </cell>
          <cell r="G780" t="str">
            <v>深圳市航天泰瑞捷电子有限公司</v>
          </cell>
        </row>
        <row r="780">
          <cell r="I780" t="str">
            <v>林欢欢</v>
          </cell>
          <cell r="J780">
            <v>25163395</v>
          </cell>
          <cell r="K780">
            <v>15338878190</v>
          </cell>
          <cell r="L780" t="str">
            <v>36595189@qq.com</v>
          </cell>
        </row>
        <row r="780">
          <cell r="O780" t="str">
            <v>修订</v>
          </cell>
          <cell r="P780" t="str">
            <v>参与</v>
          </cell>
          <cell r="Q780" t="str">
            <v>制造业</v>
          </cell>
          <cell r="R780">
            <v>6</v>
          </cell>
        </row>
        <row r="781">
          <cell r="C781" t="str">
            <v>zxzj20191115000354</v>
          </cell>
          <cell r="D781" t="str">
            <v>GB/T 36327-2018</v>
          </cell>
          <cell r="E781" t="str">
            <v>信息技术 云计算 平台即服务（PaaS）应用程序管理要求</v>
          </cell>
          <cell r="F781">
            <v>43258</v>
          </cell>
          <cell r="G781" t="str">
            <v>深圳市金蝶天燕云计算股份有限公司</v>
          </cell>
          <cell r="H781" t="str">
            <v>华为技术有限公司</v>
          </cell>
          <cell r="I781" t="str">
            <v>林琳</v>
          </cell>
          <cell r="J781">
            <v>75586072208</v>
          </cell>
          <cell r="K781">
            <v>18938044975</v>
          </cell>
          <cell r="L781" t="str">
            <v>linlin@apusic.com</v>
          </cell>
        </row>
        <row r="781">
          <cell r="N781">
            <v>5</v>
          </cell>
          <cell r="O781" t="str">
            <v>制定</v>
          </cell>
          <cell r="P781" t="str">
            <v>主导</v>
          </cell>
          <cell r="Q781" t="str">
            <v>信息传输、计算机服务和软件业</v>
          </cell>
          <cell r="R781">
            <v>1</v>
          </cell>
        </row>
        <row r="782">
          <cell r="C782" t="str">
            <v>zxzj20191113000184</v>
          </cell>
          <cell r="D782" t="str">
            <v>NB/T 31018-2018</v>
          </cell>
          <cell r="E782" t="str">
            <v>风力发电机组电动变桨控制系统技术规范</v>
          </cell>
          <cell r="F782">
            <v>43257</v>
          </cell>
          <cell r="G782" t="str">
            <v>深圳市禾望电气股份有限公司</v>
          </cell>
        </row>
        <row r="782">
          <cell r="I782" t="str">
            <v>朱彩玲</v>
          </cell>
          <cell r="J782">
            <v>75586026786140</v>
          </cell>
          <cell r="K782">
            <v>15629025890</v>
          </cell>
          <cell r="L782" t="str">
            <v>zhucailing@hopewind.com</v>
          </cell>
        </row>
        <row r="782">
          <cell r="O782" t="str">
            <v>修订</v>
          </cell>
          <cell r="P782" t="str">
            <v>参与</v>
          </cell>
          <cell r="Q782" t="str">
            <v>制造业</v>
          </cell>
          <cell r="R782">
            <v>8</v>
          </cell>
        </row>
        <row r="783">
          <cell r="C783" t="str">
            <v>zxzj20191114000010</v>
          </cell>
          <cell r="D783" t="str">
            <v>GB/T 32710.13-2016</v>
          </cell>
          <cell r="E783" t="str">
            <v>环境试验仪器及设备安全规范 第13部分：振荡器、振荡恒温水槽和振荡恒温培养箱</v>
          </cell>
          <cell r="F783">
            <v>42535</v>
          </cell>
          <cell r="G783" t="str">
            <v>华测检测认证集团股份有限公司</v>
          </cell>
        </row>
        <row r="783">
          <cell r="I783" t="str">
            <v>杜昱林</v>
          </cell>
          <cell r="J783" t="str">
            <v>0755-33682320</v>
          </cell>
          <cell r="K783">
            <v>18565667178</v>
          </cell>
          <cell r="L783" t="str">
            <v>dylan.du@cti-cert.com</v>
          </cell>
        </row>
        <row r="783">
          <cell r="O783" t="str">
            <v>制定</v>
          </cell>
          <cell r="P783" t="str">
            <v>参与</v>
          </cell>
          <cell r="Q783" t="str">
            <v>科学研究、技术服务和地质勘查业</v>
          </cell>
          <cell r="R783">
            <v>5</v>
          </cell>
        </row>
        <row r="784">
          <cell r="C784" t="str">
            <v>zxzj20191115000053</v>
          </cell>
          <cell r="D784" t="str">
            <v>GB/T 35675-2017</v>
          </cell>
          <cell r="E784" t="str">
            <v>电磁屏蔽用金属化纤维通用技术要求</v>
          </cell>
          <cell r="F784">
            <v>43098</v>
          </cell>
          <cell r="G784" t="str">
            <v>深圳市飞荣达科技股份有限公司</v>
          </cell>
        </row>
        <row r="784">
          <cell r="I784" t="str">
            <v>王梦霞</v>
          </cell>
          <cell r="J784" t="str">
            <v>0755-86081680</v>
          </cell>
          <cell r="K784">
            <v>15926001643</v>
          </cell>
          <cell r="L784" t="str">
            <v>mengxia.wang@frd.cn</v>
          </cell>
        </row>
        <row r="784">
          <cell r="O784" t="str">
            <v>制定</v>
          </cell>
          <cell r="P784" t="str">
            <v>主导</v>
          </cell>
          <cell r="Q784" t="str">
            <v>制造业</v>
          </cell>
          <cell r="R784">
            <v>1</v>
          </cell>
        </row>
        <row r="785">
          <cell r="C785" t="str">
            <v>zxzj20191114000172</v>
          </cell>
          <cell r="D785" t="str">
            <v>GB/T 34938-2017</v>
          </cell>
          <cell r="E785" t="str">
            <v>平面型电磁屏蔽材料通用技术要求</v>
          </cell>
          <cell r="F785">
            <v>43040</v>
          </cell>
          <cell r="G785" t="str">
            <v>深圳市飞荣达科技股份有限公司</v>
          </cell>
        </row>
        <row r="785">
          <cell r="I785" t="str">
            <v>王梦霞</v>
          </cell>
          <cell r="J785" t="str">
            <v>0755-86081680</v>
          </cell>
          <cell r="K785">
            <v>15926001643</v>
          </cell>
          <cell r="L785" t="str">
            <v>mengxia.wang@frd.cn</v>
          </cell>
        </row>
        <row r="785">
          <cell r="O785" t="str">
            <v>制定</v>
          </cell>
          <cell r="P785" t="str">
            <v>参与</v>
          </cell>
          <cell r="Q785" t="str">
            <v>制造业</v>
          </cell>
          <cell r="R785">
            <v>7</v>
          </cell>
        </row>
        <row r="786">
          <cell r="C786" t="str">
            <v>zxzj20191114000214</v>
          </cell>
          <cell r="D786" t="str">
            <v>GB/T 34625-2017</v>
          </cell>
          <cell r="E786" t="str">
            <v>金属及其他无机覆盖层  电气、电子和工程用金和金合金电镀层  技术规范和试验方法</v>
          </cell>
          <cell r="F786">
            <v>43022</v>
          </cell>
          <cell r="G786" t="str">
            <v>飞亚达（集团）股份有限公司</v>
          </cell>
          <cell r="H786" t="str">
            <v>深圳市振鹏与品牌促进中心</v>
          </cell>
          <cell r="I786" t="str">
            <v>郭迪迪</v>
          </cell>
          <cell r="J786" t="str">
            <v>0755-86013205</v>
          </cell>
          <cell r="K786">
            <v>18576643205</v>
          </cell>
          <cell r="L786" t="str">
            <v>guodd@fiyta.com.cn</v>
          </cell>
        </row>
        <row r="786">
          <cell r="N786">
            <v>5</v>
          </cell>
          <cell r="O786" t="str">
            <v>制定</v>
          </cell>
          <cell r="P786" t="str">
            <v>主导</v>
          </cell>
          <cell r="Q786" t="str">
            <v>制造业</v>
          </cell>
          <cell r="R786">
            <v>2</v>
          </cell>
        </row>
        <row r="787">
          <cell r="C787" t="str">
            <v>zxzj20191114000124</v>
          </cell>
          <cell r="D787" t="str">
            <v>QB/T 5232-2018</v>
          </cell>
          <cell r="E787" t="str">
            <v>贵金属摆件制造工艺规范</v>
          </cell>
          <cell r="F787">
            <v>43228</v>
          </cell>
          <cell r="G787" t="str">
            <v>深圳百泰投资控股集团有限公司</v>
          </cell>
          <cell r="H787" t="str">
            <v>深圳标准技术研究院；贵金属及珠宝玉石饰品企业标准联盟；深圳市科创标准服务中心；深圳市科谨咨询有限公司；深圳市佑福珠宝首饰有限公司</v>
          </cell>
          <cell r="I787" t="str">
            <v>罗雪莹</v>
          </cell>
          <cell r="J787" t="str">
            <v>0755-25636660</v>
          </cell>
          <cell r="K787">
            <v>15999935688</v>
          </cell>
          <cell r="L787" t="str">
            <v>421233089@qq.com</v>
          </cell>
        </row>
        <row r="787">
          <cell r="N787" t="str">
            <v>1；2；4；5；6</v>
          </cell>
          <cell r="O787" t="str">
            <v>制定</v>
          </cell>
          <cell r="P787" t="str">
            <v>主导</v>
          </cell>
          <cell r="Q787" t="str">
            <v>制造业</v>
          </cell>
          <cell r="R787">
            <v>3</v>
          </cell>
        </row>
        <row r="788">
          <cell r="C788" t="str">
            <v>zxzj20191115000338</v>
          </cell>
          <cell r="D788" t="str">
            <v>T/SGX 002-2018</v>
          </cell>
          <cell r="E788" t="str">
            <v>动力锂离子电池用 陶瓷涂覆隔膜 第2部分：水分含量</v>
          </cell>
          <cell r="F788">
            <v>43101</v>
          </cell>
          <cell r="G788" t="str">
            <v>深圳市高分子行业协会</v>
          </cell>
        </row>
        <row r="788">
          <cell r="I788" t="str">
            <v>孙珍珍</v>
          </cell>
          <cell r="J788" t="str">
            <v>0755-83461533</v>
          </cell>
          <cell r="K788">
            <v>18025382128</v>
          </cell>
          <cell r="L788" t="str">
            <v>2814060439@qq.com</v>
          </cell>
        </row>
        <row r="788">
          <cell r="O788" t="str">
            <v>制定</v>
          </cell>
          <cell r="P788" t="str">
            <v>主导</v>
          </cell>
          <cell r="Q788" t="str">
            <v>制造业</v>
          </cell>
          <cell r="R788">
            <v>1</v>
          </cell>
        </row>
        <row r="789">
          <cell r="C789" t="str">
            <v>zxzj20191114000029</v>
          </cell>
          <cell r="D789" t="str">
            <v>GB/T 18831-2017</v>
          </cell>
          <cell r="E789" t="str">
            <v>机械安全 与防护装置相关的联锁装置 设计和选择原则</v>
          </cell>
          <cell r="F789">
            <v>43098</v>
          </cell>
          <cell r="G789" t="str">
            <v>华测检测认证集团股份有限公司</v>
          </cell>
        </row>
        <row r="789">
          <cell r="I789" t="str">
            <v>杜昱林</v>
          </cell>
          <cell r="J789" t="str">
            <v>0755-33682320</v>
          </cell>
          <cell r="K789">
            <v>18565667178</v>
          </cell>
          <cell r="L789" t="str">
            <v>dylan.du@cti-cert.com</v>
          </cell>
        </row>
        <row r="789">
          <cell r="O789" t="str">
            <v>修订</v>
          </cell>
          <cell r="P789" t="str">
            <v>主导</v>
          </cell>
          <cell r="Q789" t="str">
            <v>科学研究、技术服务和地质勘查业</v>
          </cell>
          <cell r="R789">
            <v>3</v>
          </cell>
        </row>
        <row r="790">
          <cell r="C790" t="str">
            <v>zxzj20191114000035</v>
          </cell>
          <cell r="D790" t="str">
            <v>GB/T 36444-2018</v>
          </cell>
          <cell r="E790" t="str">
            <v>信息技术 开放系统互连 简化目录协议及服务</v>
          </cell>
          <cell r="F790">
            <v>43258</v>
          </cell>
          <cell r="G790" t="str">
            <v>深圳赛西信息技术有限公司</v>
          </cell>
        </row>
        <row r="790">
          <cell r="I790" t="str">
            <v>王丽</v>
          </cell>
          <cell r="J790" t="str">
            <v>0755-86647566</v>
          </cell>
          <cell r="K790">
            <v>13480964857</v>
          </cell>
          <cell r="L790" t="str">
            <v>wangli@nels.org.cn</v>
          </cell>
        </row>
        <row r="790">
          <cell r="O790" t="str">
            <v>制定</v>
          </cell>
          <cell r="P790" t="str">
            <v>主导</v>
          </cell>
          <cell r="Q790" t="str">
            <v>信息传输、计算机服务和软件业</v>
          </cell>
          <cell r="R790">
            <v>3</v>
          </cell>
        </row>
        <row r="791">
          <cell r="C791" t="str">
            <v>zxzj20191116000119</v>
          </cell>
          <cell r="D791" t="str">
            <v>YS/T 1248-2018</v>
          </cell>
          <cell r="E791" t="str">
            <v>硬质合金防滑钉</v>
          </cell>
          <cell r="F791">
            <v>43220</v>
          </cell>
          <cell r="G791" t="str">
            <v>深圳市注成科技股份有限公司</v>
          </cell>
          <cell r="H791" t="str">
            <v>起草单位名称与申报单位名称一致</v>
          </cell>
          <cell r="I791" t="str">
            <v>郑竹子</v>
          </cell>
          <cell r="J791">
            <v>26608306</v>
          </cell>
          <cell r="K791">
            <v>13322988614</v>
          </cell>
          <cell r="L791" t="str">
            <v>188627044@qq.com</v>
          </cell>
        </row>
        <row r="791">
          <cell r="O791" t="str">
            <v>制定</v>
          </cell>
          <cell r="P791" t="str">
            <v>主导</v>
          </cell>
          <cell r="Q791" t="str">
            <v>制造业</v>
          </cell>
          <cell r="R791">
            <v>3</v>
          </cell>
        </row>
        <row r="792">
          <cell r="C792" t="str">
            <v>zxzj20191108000039</v>
          </cell>
          <cell r="D792" t="str">
            <v>JT/T 1237—2019</v>
          </cell>
          <cell r="E792" t="str">
            <v>开式潜水钟</v>
          </cell>
          <cell r="F792">
            <v>43467</v>
          </cell>
          <cell r="G792" t="str">
            <v>深圳市杉叶实业有限公司</v>
          </cell>
        </row>
        <row r="792">
          <cell r="I792" t="str">
            <v>倪鹏</v>
          </cell>
          <cell r="J792" t="str">
            <v>0755-26892318</v>
          </cell>
          <cell r="K792">
            <v>13265771137</v>
          </cell>
          <cell r="L792" t="str">
            <v>np@shanye.com.cn</v>
          </cell>
        </row>
        <row r="792">
          <cell r="O792" t="str">
            <v>制定</v>
          </cell>
          <cell r="P792" t="str">
            <v>主导</v>
          </cell>
          <cell r="Q792" t="str">
            <v>其他</v>
          </cell>
          <cell r="R792">
            <v>2</v>
          </cell>
        </row>
        <row r="793">
          <cell r="C793" t="str">
            <v>zxzj20191113000058</v>
          </cell>
          <cell r="D793" t="str">
            <v>GB/T 7247.3-2016</v>
          </cell>
          <cell r="E793" t="str">
            <v>激光产品的安全 第3部分：激光显示和表演指南</v>
          </cell>
          <cell r="F793">
            <v>42611</v>
          </cell>
          <cell r="G793" t="str">
            <v>大族激光科技产业集团股份有限公司</v>
          </cell>
        </row>
        <row r="793">
          <cell r="I793" t="str">
            <v>陈秋菊</v>
          </cell>
          <cell r="J793" t="str">
            <v>0755-29239102</v>
          </cell>
          <cell r="K793">
            <v>13923401295</v>
          </cell>
          <cell r="L793" t="str">
            <v>chenqj107415@hanslaser.com</v>
          </cell>
        </row>
        <row r="793">
          <cell r="O793" t="str">
            <v>制定</v>
          </cell>
          <cell r="P793" t="str">
            <v>参与</v>
          </cell>
          <cell r="Q793" t="str">
            <v>制造业</v>
          </cell>
          <cell r="R793">
            <v>7</v>
          </cell>
        </row>
        <row r="794">
          <cell r="C794" t="str">
            <v>zxzj20191115000241</v>
          </cell>
          <cell r="D794" t="str">
            <v>JT/T 1132.1~4-2017</v>
          </cell>
          <cell r="E794" t="str">
            <v>汽车维修电子健康档案系统  第1部分：总体技术要求</v>
          </cell>
          <cell r="F794">
            <v>42852</v>
          </cell>
          <cell r="G794" t="str">
            <v>深圳市永兴元科技股份有限公司</v>
          </cell>
        </row>
        <row r="794">
          <cell r="I794" t="str">
            <v>李敏</v>
          </cell>
          <cell r="J794" t="str">
            <v>0755-26036047</v>
          </cell>
          <cell r="K794">
            <v>15999549402</v>
          </cell>
          <cell r="L794" t="str">
            <v>1002625455@qq.com</v>
          </cell>
        </row>
        <row r="794">
          <cell r="O794" t="str">
            <v>制定</v>
          </cell>
          <cell r="P794" t="str">
            <v>参与</v>
          </cell>
          <cell r="Q794" t="str">
            <v>信息传输、计算机服务和软件业</v>
          </cell>
          <cell r="R794">
            <v>6</v>
          </cell>
        </row>
        <row r="795">
          <cell r="C795" t="str">
            <v>zxzj20191114000193</v>
          </cell>
          <cell r="D795" t="str">
            <v>SZDB/Z 231-2017</v>
          </cell>
          <cell r="E795" t="str">
            <v>医养融合服务规范</v>
          </cell>
          <cell r="F795">
            <v>42789</v>
          </cell>
          <cell r="G795" t="str">
            <v>深圳市罗湖区人民医院</v>
          </cell>
          <cell r="H795" t="str">
            <v>深圳市罗湖区社会福利中心</v>
          </cell>
          <cell r="I795" t="str">
            <v>匡奇</v>
          </cell>
          <cell r="J795" t="str">
            <v>0755-22985470</v>
          </cell>
          <cell r="K795">
            <v>15914151568</v>
          </cell>
          <cell r="L795" t="str">
            <v>739971961@qq.com</v>
          </cell>
        </row>
        <row r="795">
          <cell r="N795" t="str">
            <v>2；3；4</v>
          </cell>
          <cell r="O795" t="str">
            <v>制定</v>
          </cell>
          <cell r="P795" t="str">
            <v>主导</v>
          </cell>
          <cell r="Q795" t="str">
            <v>卫生、社会保障和社会福利业</v>
          </cell>
          <cell r="R795">
            <v>1</v>
          </cell>
        </row>
        <row r="796">
          <cell r="C796" t="str">
            <v>zxzj20191112000085</v>
          </cell>
          <cell r="D796" t="str">
            <v>GB/T 37915-2019</v>
          </cell>
          <cell r="E796" t="str">
            <v>社区商业设施设置与功能要求</v>
          </cell>
          <cell r="F796">
            <v>43707</v>
          </cell>
          <cell r="G796" t="str">
            <v>深圳斯坦达咨询有限公司</v>
          </cell>
        </row>
        <row r="796">
          <cell r="I796" t="str">
            <v>戴珏如</v>
          </cell>
          <cell r="J796">
            <v>13926573664</v>
          </cell>
          <cell r="K796">
            <v>13926573664</v>
          </cell>
          <cell r="L796" t="str">
            <v>390719569@qq.com</v>
          </cell>
        </row>
        <row r="796">
          <cell r="O796" t="str">
            <v>制定</v>
          </cell>
          <cell r="P796" t="str">
            <v>参与</v>
          </cell>
          <cell r="Q796" t="str">
            <v>其他</v>
          </cell>
          <cell r="R796">
            <v>7</v>
          </cell>
        </row>
        <row r="797">
          <cell r="C797" t="str">
            <v>zxzj20191115000192</v>
          </cell>
          <cell r="D797" t="str">
            <v>NB/T 25073-2017</v>
          </cell>
          <cell r="E797" t="str">
            <v>氢冷发电机供氢系统防爆安全验收导则</v>
          </cell>
          <cell r="F797">
            <v>42776</v>
          </cell>
          <cell r="G797" t="str">
            <v>中广核工程有限公司</v>
          </cell>
        </row>
        <row r="797">
          <cell r="I797" t="str">
            <v>孙莉</v>
          </cell>
          <cell r="J797" t="str">
            <v>0755-84436673</v>
          </cell>
          <cell r="K797">
            <v>15914118629</v>
          </cell>
          <cell r="L797" t="str">
            <v>sun_li@cgnpc.com.cn</v>
          </cell>
        </row>
        <row r="797">
          <cell r="O797" t="str">
            <v>制定</v>
          </cell>
          <cell r="P797" t="str">
            <v>主导</v>
          </cell>
          <cell r="Q797" t="str">
            <v>电力、燃气及水的生产和供应业</v>
          </cell>
          <cell r="R797">
            <v>1</v>
          </cell>
        </row>
        <row r="798">
          <cell r="C798" t="str">
            <v>zxzj20191113000025</v>
          </cell>
          <cell r="D798" t="str">
            <v>GB/T 35124-2017</v>
          </cell>
          <cell r="E798" t="str">
            <v>天文望远镜技术要求</v>
          </cell>
          <cell r="F798">
            <v>43098</v>
          </cell>
          <cell r="G798" t="str">
            <v>大族激光科技产业集团股份有限公司</v>
          </cell>
        </row>
        <row r="798">
          <cell r="I798" t="str">
            <v>陈秋菊</v>
          </cell>
          <cell r="J798" t="str">
            <v>0755-29239102</v>
          </cell>
          <cell r="K798">
            <v>13923401295</v>
          </cell>
          <cell r="L798" t="str">
            <v>chenqj107415@hanslaser.com</v>
          </cell>
        </row>
        <row r="798">
          <cell r="O798" t="str">
            <v>制定</v>
          </cell>
          <cell r="P798" t="str">
            <v>参与</v>
          </cell>
          <cell r="Q798" t="str">
            <v>制造业</v>
          </cell>
          <cell r="R798">
            <v>5</v>
          </cell>
        </row>
        <row r="799">
          <cell r="C799" t="str">
            <v>zxzj20191113000068</v>
          </cell>
          <cell r="D799" t="str">
            <v>SZDB/Z 282-2017</v>
          </cell>
          <cell r="E799" t="str">
            <v>停车库（场）车位引导及定位系统技术要求</v>
          </cell>
          <cell r="F799">
            <v>43094</v>
          </cell>
          <cell r="G799" t="str">
            <v>深圳市中安测标准技术有限公司</v>
          </cell>
          <cell r="H799" t="str">
            <v>深圳市车安科技发展有限公司（1）；深圳市捷顺科技实业股份有限公司（3）均放弃</v>
          </cell>
          <cell r="I799" t="str">
            <v>董晓波</v>
          </cell>
          <cell r="J799">
            <v>82583675</v>
          </cell>
          <cell r="K799">
            <v>13510830866</v>
          </cell>
          <cell r="L799" t="str">
            <v>542576448@qq.com</v>
          </cell>
        </row>
        <row r="799">
          <cell r="N799" t="str">
            <v>1；2；3；4；5；6；7；</v>
          </cell>
          <cell r="O799" t="str">
            <v>制定</v>
          </cell>
          <cell r="P799" t="str">
            <v>主导</v>
          </cell>
          <cell r="Q799" t="str">
            <v>科学研究、技术服务和地质勘查业</v>
          </cell>
          <cell r="R799">
            <v>2</v>
          </cell>
        </row>
        <row r="800">
          <cell r="C800" t="str">
            <v>zxzj20191113000090</v>
          </cell>
          <cell r="D800" t="str">
            <v>GM/T 0044.3-2016</v>
          </cell>
          <cell r="E800" t="str">
            <v>SM9标识密码算法 第3部分：密钥交换协议</v>
          </cell>
          <cell r="F800">
            <v>42457</v>
          </cell>
          <cell r="G800" t="str">
            <v>深圳奥联信息安全技术有限公司</v>
          </cell>
        </row>
        <row r="800">
          <cell r="I800" t="str">
            <v>许培培</v>
          </cell>
          <cell r="J800" t="str">
            <v>0755-86182108</v>
          </cell>
          <cell r="K800">
            <v>18123630502</v>
          </cell>
          <cell r="L800" t="str">
            <v>xupp@myibc.net</v>
          </cell>
        </row>
        <row r="800">
          <cell r="O800" t="str">
            <v>制定</v>
          </cell>
          <cell r="P800" t="str">
            <v>主导</v>
          </cell>
          <cell r="Q800" t="str">
            <v>信息传输、计算机服务和软件业</v>
          </cell>
          <cell r="R800">
            <v>2</v>
          </cell>
        </row>
        <row r="801">
          <cell r="C801" t="str">
            <v>zxzj20191115000248</v>
          </cell>
          <cell r="D801" t="str">
            <v>YZ/T 0162-2017</v>
          </cell>
          <cell r="E801" t="str">
            <v>冷链快递服务</v>
          </cell>
          <cell r="F801">
            <v>43089</v>
          </cell>
          <cell r="G801" t="str">
            <v>顺丰速运有限公司</v>
          </cell>
        </row>
        <row r="801">
          <cell r="I801" t="str">
            <v>刘诗蕾</v>
          </cell>
          <cell r="J801">
            <v>36391199</v>
          </cell>
          <cell r="K801">
            <v>13632595172</v>
          </cell>
          <cell r="L801" t="str">
            <v>liushilei@sf-express.com</v>
          </cell>
        </row>
        <row r="801">
          <cell r="O801" t="str">
            <v>制定</v>
          </cell>
          <cell r="P801" t="str">
            <v>参与</v>
          </cell>
          <cell r="Q801" t="str">
            <v>交通运输、仓储和邮政业</v>
          </cell>
          <cell r="R801">
            <v>4</v>
          </cell>
        </row>
        <row r="802">
          <cell r="C802" t="str">
            <v>zxzj20191115000099</v>
          </cell>
          <cell r="D802" t="str">
            <v>GB/T 35420-2017</v>
          </cell>
          <cell r="E802" t="str">
            <v>物联网标识体系 Ecode在二维码中的存储</v>
          </cell>
          <cell r="F802">
            <v>43098</v>
          </cell>
          <cell r="G802" t="str">
            <v>深圳市标准技术研究院</v>
          </cell>
          <cell r="H802" t="str">
            <v>大族激光科技产业集团股份有限公司</v>
          </cell>
          <cell r="I802" t="str">
            <v>万茸茸</v>
          </cell>
          <cell r="J802" t="str">
            <v>0755-83997950</v>
          </cell>
          <cell r="K802">
            <v>15920772693</v>
          </cell>
          <cell r="L802" t="str">
            <v>wrr@sist.org.cn</v>
          </cell>
        </row>
        <row r="802">
          <cell r="N802">
            <v>2</v>
          </cell>
          <cell r="O802" t="str">
            <v>制定</v>
          </cell>
          <cell r="P802" t="str">
            <v>参与</v>
          </cell>
          <cell r="Q802" t="str">
            <v>科学研究、技术服务和地质勘查业</v>
          </cell>
          <cell r="R802">
            <v>6</v>
          </cell>
        </row>
        <row r="803">
          <cell r="C803" t="str">
            <v>zxzj20191114000222</v>
          </cell>
          <cell r="D803" t="str">
            <v>SN/T 4692-2016</v>
          </cell>
          <cell r="E803" t="str">
            <v>皮革 化学试验 乙二醇醚类有机溶剂残留量的测定</v>
          </cell>
          <cell r="F803">
            <v>42716</v>
          </cell>
          <cell r="G803" t="str">
            <v>深圳市检验检疫科学研究院</v>
          </cell>
        </row>
        <row r="803">
          <cell r="I803" t="str">
            <v>林君峰</v>
          </cell>
          <cell r="J803" t="str">
            <v>0755-21622395</v>
          </cell>
          <cell r="K803">
            <v>15815550070</v>
          </cell>
          <cell r="L803" t="str">
            <v>jflin1000@163.com</v>
          </cell>
        </row>
        <row r="803">
          <cell r="O803" t="str">
            <v>制定</v>
          </cell>
          <cell r="P803" t="str">
            <v>主导</v>
          </cell>
          <cell r="Q803" t="str">
            <v>科学研究、技术服务和地质勘查业</v>
          </cell>
          <cell r="R803">
            <v>1</v>
          </cell>
        </row>
        <row r="804">
          <cell r="C804" t="str">
            <v>zxzj20191115000246</v>
          </cell>
          <cell r="D804" t="str">
            <v>GB/T 36773-2018</v>
          </cell>
          <cell r="E804" t="str">
            <v>竹制品检疫处理技术规程</v>
          </cell>
          <cell r="F804">
            <v>43360</v>
          </cell>
          <cell r="G804" t="str">
            <v>深圳市检验检疫科学研究院</v>
          </cell>
          <cell r="H804" t="str">
            <v>深圳市检验检疫科学研究院；</v>
          </cell>
          <cell r="I804" t="str">
            <v>余道坚</v>
          </cell>
          <cell r="J804" t="str">
            <v>0755-82117990</v>
          </cell>
          <cell r="K804">
            <v>13714716763</v>
          </cell>
          <cell r="L804" t="str">
            <v>yudj@tom.com</v>
          </cell>
        </row>
        <row r="804">
          <cell r="N804">
            <v>1</v>
          </cell>
          <cell r="O804" t="str">
            <v>制定</v>
          </cell>
          <cell r="P804" t="str">
            <v>主导</v>
          </cell>
          <cell r="Q804" t="str">
            <v>科学研究、技术服务和地质勘查业</v>
          </cell>
          <cell r="R804">
            <v>2</v>
          </cell>
        </row>
        <row r="805">
          <cell r="C805" t="str">
            <v>zxzj20191117000019</v>
          </cell>
          <cell r="D805" t="str">
            <v>GB/T 34053.4-2017</v>
          </cell>
          <cell r="E805" t="str">
            <v>纸质印刷产品印制质量检验规范 第4部分：中小学教科书</v>
          </cell>
          <cell r="F805">
            <v>43098</v>
          </cell>
          <cell r="G805" t="str">
            <v>深圳市三上高分子环保新材料股份有限公司</v>
          </cell>
        </row>
        <row r="805">
          <cell r="I805" t="str">
            <v>郑伟</v>
          </cell>
          <cell r="J805" t="str">
            <v>0755-33338853</v>
          </cell>
          <cell r="K805">
            <v>13828899218</v>
          </cell>
          <cell r="L805" t="str">
            <v>5907154@qq.com</v>
          </cell>
        </row>
        <row r="805">
          <cell r="O805" t="str">
            <v>制定</v>
          </cell>
          <cell r="P805" t="str">
            <v>主导</v>
          </cell>
          <cell r="Q805" t="str">
            <v>制造业</v>
          </cell>
          <cell r="R805">
            <v>2</v>
          </cell>
        </row>
        <row r="806">
          <cell r="C806" t="str">
            <v>zxzj20191117000017</v>
          </cell>
          <cell r="D806" t="str">
            <v>GB/T 34859-2017</v>
          </cell>
          <cell r="E806" t="str">
            <v>无刷旋转变压器通用技术条件</v>
          </cell>
          <cell r="F806">
            <v>43040</v>
          </cell>
          <cell r="G806" t="str">
            <v>深圳市正德智控股份有限公司</v>
          </cell>
          <cell r="H806" t="str">
            <v>德昌电机（深圳）有限公司</v>
          </cell>
          <cell r="I806" t="str">
            <v>李浩</v>
          </cell>
          <cell r="J806">
            <v>18825209739</v>
          </cell>
          <cell r="K806">
            <v>18825209739</v>
          </cell>
          <cell r="L806" t="str">
            <v>rd02@maintexpt.com</v>
          </cell>
        </row>
        <row r="806">
          <cell r="N806">
            <v>6</v>
          </cell>
          <cell r="O806" t="str">
            <v>制定</v>
          </cell>
          <cell r="P806" t="str">
            <v>主导</v>
          </cell>
          <cell r="Q806" t="str">
            <v>制造业</v>
          </cell>
          <cell r="R806">
            <v>2</v>
          </cell>
        </row>
        <row r="807">
          <cell r="C807" t="str">
            <v>zxzj20191117000071</v>
          </cell>
          <cell r="D807" t="str">
            <v>GB/T 1175-2018</v>
          </cell>
          <cell r="E807" t="str">
            <v>铸造锌合金</v>
          </cell>
          <cell r="F807">
            <v>43294</v>
          </cell>
          <cell r="G807" t="str">
            <v>深圳领威科技有限公司</v>
          </cell>
        </row>
        <row r="807">
          <cell r="I807" t="str">
            <v>梁舒洁</v>
          </cell>
          <cell r="J807" t="str">
            <v>0755-29834366</v>
          </cell>
          <cell r="K807">
            <v>13798281704</v>
          </cell>
          <cell r="L807" t="str">
            <v>shujieaa@126.com</v>
          </cell>
        </row>
        <row r="807">
          <cell r="O807" t="str">
            <v>修订</v>
          </cell>
          <cell r="P807" t="str">
            <v>参与</v>
          </cell>
          <cell r="Q807" t="str">
            <v>制造业</v>
          </cell>
          <cell r="R807">
            <v>6</v>
          </cell>
        </row>
        <row r="808">
          <cell r="C808" t="str">
            <v>zxzj20191116000143</v>
          </cell>
          <cell r="D808" t="str">
            <v>GB/T 6909-2018</v>
          </cell>
          <cell r="E808" t="str">
            <v>锅炉用水和冷却水分析方法 硬度的测定</v>
          </cell>
          <cell r="F808">
            <v>43258</v>
          </cell>
          <cell r="G808" t="str">
            <v>深圳准诺检测有限公司</v>
          </cell>
        </row>
        <row r="808">
          <cell r="I808" t="str">
            <v>杨娴</v>
          </cell>
          <cell r="J808" t="str">
            <v>0755-84297315</v>
          </cell>
          <cell r="K808">
            <v>13923746433</v>
          </cell>
          <cell r="L808" t="str">
            <v>13923746433@163.com</v>
          </cell>
        </row>
        <row r="808">
          <cell r="O808" t="str">
            <v>修订</v>
          </cell>
          <cell r="P808" t="str">
            <v>主导</v>
          </cell>
          <cell r="Q808" t="str">
            <v>科学研究、技术服务和地质勘查业</v>
          </cell>
          <cell r="R808">
            <v>1</v>
          </cell>
        </row>
        <row r="809">
          <cell r="C809" t="str">
            <v>zxzj20191114000204</v>
          </cell>
          <cell r="D809" t="str">
            <v>GB/T 35969-2018</v>
          </cell>
          <cell r="E809" t="str">
            <v>标签符合性测试通用技术规范</v>
          </cell>
          <cell r="F809">
            <v>43137</v>
          </cell>
          <cell r="G809" t="str">
            <v>深圳安吉尔饮水产业集团有限公司</v>
          </cell>
        </row>
        <row r="809">
          <cell r="I809" t="str">
            <v>罗滨文</v>
          </cell>
          <cell r="J809" t="str">
            <v>0755-29816888-8</v>
          </cell>
          <cell r="K809">
            <v>13554772355</v>
          </cell>
          <cell r="L809" t="str">
            <v>luobinwen@angelgroup.com.cn</v>
          </cell>
        </row>
        <row r="809">
          <cell r="O809" t="str">
            <v>制定</v>
          </cell>
          <cell r="P809" t="str">
            <v>主导</v>
          </cell>
          <cell r="Q809" t="str">
            <v>制造业</v>
          </cell>
          <cell r="R809">
            <v>2</v>
          </cell>
        </row>
        <row r="810">
          <cell r="C810" t="str">
            <v>zxzj20191111000012</v>
          </cell>
          <cell r="D810" t="str">
            <v>GB/T 36625.1-2018</v>
          </cell>
          <cell r="E810" t="str">
            <v>智慧城市 数据融合 第1部分：概念模型</v>
          </cell>
          <cell r="F810">
            <v>43383</v>
          </cell>
          <cell r="G810" t="str">
            <v>深圳市华傲数据技术有限公司</v>
          </cell>
          <cell r="H810" t="str">
            <v>华为技术有限公司；深圳赛西信息技术有限公司；中兴通讯股份有限公司</v>
          </cell>
          <cell r="I810" t="str">
            <v>黎俊茂</v>
          </cell>
          <cell r="J810" t="str">
            <v>0755-86329125</v>
          </cell>
          <cell r="K810">
            <v>13612835990</v>
          </cell>
          <cell r="L810" t="str">
            <v>junmao.li@audaque.com</v>
          </cell>
        </row>
        <row r="810">
          <cell r="N810" t="str">
            <v>5；6；8</v>
          </cell>
          <cell r="O810" t="str">
            <v>制定</v>
          </cell>
          <cell r="P810" t="str">
            <v>主导</v>
          </cell>
          <cell r="Q810" t="str">
            <v>信息传输、计算机服务和软件业</v>
          </cell>
          <cell r="R810">
            <v>2</v>
          </cell>
        </row>
        <row r="811">
          <cell r="C811" t="str">
            <v>zxzj20191116000089</v>
          </cell>
          <cell r="D811" t="str">
            <v>GB/T 18487.2-2017</v>
          </cell>
          <cell r="E811" t="str">
            <v>电动汽车传导充电系统 第2部分：非车载传导供电设备电磁兼容要求</v>
          </cell>
          <cell r="F811">
            <v>43098</v>
          </cell>
          <cell r="G811" t="str">
            <v>深圳奥特迅电力设备股份有限公司</v>
          </cell>
        </row>
        <row r="811">
          <cell r="I811" t="str">
            <v>金蕙</v>
          </cell>
          <cell r="J811">
            <v>26944034</v>
          </cell>
          <cell r="K811">
            <v>18319033160</v>
          </cell>
          <cell r="L811" t="str">
            <v>jinhui@atc-a.com</v>
          </cell>
        </row>
        <row r="811">
          <cell r="O811" t="str">
            <v>修订</v>
          </cell>
          <cell r="P811" t="str">
            <v>参与</v>
          </cell>
          <cell r="Q811" t="str">
            <v>电力、燃气及水的生产和供应业</v>
          </cell>
          <cell r="R811">
            <v>6</v>
          </cell>
        </row>
        <row r="812">
          <cell r="C812" t="str">
            <v>zxzj20191116000075</v>
          </cell>
          <cell r="D812" t="str">
            <v>GB/T 34658-2017</v>
          </cell>
          <cell r="E812" t="str">
            <v>电动汽车非车载传导式充电机与电池管理系统之间的通信协议一致性测试</v>
          </cell>
          <cell r="F812">
            <v>43022</v>
          </cell>
          <cell r="G812" t="str">
            <v>深圳奥特迅电力设备股份有限公司</v>
          </cell>
        </row>
        <row r="812">
          <cell r="I812" t="str">
            <v>金蕙</v>
          </cell>
          <cell r="J812">
            <v>26944034</v>
          </cell>
          <cell r="K812">
            <v>18319033160</v>
          </cell>
          <cell r="L812" t="str">
            <v>jinhui@atc-a.com</v>
          </cell>
        </row>
        <row r="812">
          <cell r="O812" t="str">
            <v>制定</v>
          </cell>
          <cell r="P812" t="str">
            <v>参与</v>
          </cell>
          <cell r="Q812" t="str">
            <v>电力、燃气及水的生产和供应业</v>
          </cell>
          <cell r="R812">
            <v>8</v>
          </cell>
        </row>
        <row r="813">
          <cell r="C813" t="str">
            <v>zxzj20191113000002</v>
          </cell>
          <cell r="D813" t="str">
            <v>GB/T 37990-2019</v>
          </cell>
          <cell r="E813" t="str">
            <v>水下不分散混凝土絮凝剂技术要求</v>
          </cell>
          <cell r="F813">
            <v>43707</v>
          </cell>
          <cell r="G813" t="str">
            <v>深圳市陆基建材技术有限公司</v>
          </cell>
        </row>
        <row r="813">
          <cell r="I813" t="str">
            <v>杨云祥</v>
          </cell>
          <cell r="J813">
            <v>13556823231</v>
          </cell>
          <cell r="K813">
            <v>13556823231</v>
          </cell>
          <cell r="L813" t="str">
            <v>yys-sz@163.com</v>
          </cell>
        </row>
        <row r="813">
          <cell r="O813" t="str">
            <v>制定</v>
          </cell>
          <cell r="P813" t="str">
            <v>参与</v>
          </cell>
          <cell r="Q813" t="str">
            <v>建筑业</v>
          </cell>
          <cell r="R813">
            <v>4</v>
          </cell>
        </row>
        <row r="814">
          <cell r="C814" t="str">
            <v>zxzj20191116000086</v>
          </cell>
          <cell r="D814" t="str">
            <v>GB/T 34657.1-2017</v>
          </cell>
          <cell r="E814" t="str">
            <v>电动汽车传导充电互操作性测试规范 第1部分：供电设备</v>
          </cell>
          <cell r="F814">
            <v>43022</v>
          </cell>
          <cell r="G814" t="str">
            <v>深圳奥特迅电力设备股份有限公司</v>
          </cell>
        </row>
        <row r="814">
          <cell r="I814" t="str">
            <v>金蕙</v>
          </cell>
          <cell r="J814">
            <v>26944034</v>
          </cell>
          <cell r="K814">
            <v>18319033160</v>
          </cell>
          <cell r="L814" t="str">
            <v>jinhui@atc-a.com</v>
          </cell>
        </row>
        <row r="814">
          <cell r="O814" t="str">
            <v>制定</v>
          </cell>
          <cell r="P814" t="str">
            <v>参与</v>
          </cell>
          <cell r="Q814" t="str">
            <v>电力、燃气及水的生产和供应业</v>
          </cell>
          <cell r="R814">
            <v>8</v>
          </cell>
        </row>
        <row r="815">
          <cell r="C815" t="str">
            <v>zxzj20191114000224</v>
          </cell>
          <cell r="D815" t="str">
            <v>GB/T 37047-2018</v>
          </cell>
          <cell r="E815" t="str">
            <v>基于雷电定位系统（LLS）的地闪密度 总则</v>
          </cell>
          <cell r="F815">
            <v>43462</v>
          </cell>
          <cell r="G815" t="str">
            <v>深圳市麦斯达夫科技有限公司</v>
          </cell>
        </row>
        <row r="815">
          <cell r="I815" t="str">
            <v>高武龙</v>
          </cell>
          <cell r="J815" t="str">
            <v>0755-32910160</v>
          </cell>
          <cell r="K815">
            <v>13651660959</v>
          </cell>
          <cell r="L815" t="str">
            <v>wulong.gao@mystuff.com.cn</v>
          </cell>
        </row>
        <row r="815">
          <cell r="O815" t="str">
            <v>制定</v>
          </cell>
          <cell r="P815" t="str">
            <v>参与</v>
          </cell>
          <cell r="Q815" t="str">
            <v>科学研究、技术服务和地质勘查业</v>
          </cell>
          <cell r="R815">
            <v>6</v>
          </cell>
        </row>
        <row r="816">
          <cell r="C816" t="str">
            <v>zxzj20191116000018</v>
          </cell>
          <cell r="D816" t="str">
            <v>GB/T 34690.10-2018</v>
          </cell>
          <cell r="E816" t="str">
            <v>印刷技术 胶印数字化过程控制 第10部分：评价方法</v>
          </cell>
          <cell r="F816">
            <v>43462</v>
          </cell>
          <cell r="G816" t="str">
            <v>深圳市裕同包装科技股份有限公司</v>
          </cell>
          <cell r="H816" t="str">
            <v>中华商务(广东)印刷有限公司；深圳职业技术学院；</v>
          </cell>
          <cell r="I816" t="str">
            <v>郭耀庭</v>
          </cell>
          <cell r="J816" t="str">
            <v>0755-33873999</v>
          </cell>
          <cell r="K816">
            <v>18575561930</v>
          </cell>
          <cell r="L816" t="str">
            <v>guoyt@szyuto.com</v>
          </cell>
        </row>
        <row r="816">
          <cell r="N816" t="str">
            <v>5；7；</v>
          </cell>
          <cell r="O816" t="str">
            <v>制定</v>
          </cell>
          <cell r="P816" t="str">
            <v>主导</v>
          </cell>
          <cell r="Q816" t="str">
            <v>制造业</v>
          </cell>
          <cell r="R816">
            <v>2</v>
          </cell>
        </row>
        <row r="817">
          <cell r="C817" t="str">
            <v>zxzj20191115000173</v>
          </cell>
          <cell r="D817" t="str">
            <v>GB/T 26237.14-2019</v>
          </cell>
          <cell r="E817" t="str">
            <v>信息技术　生物特征识别数据交换格式　第14部分：DNA数据</v>
          </cell>
          <cell r="F817">
            <v>43707</v>
          </cell>
          <cell r="G817" t="str">
            <v>深圳华大法医科技有限公司</v>
          </cell>
          <cell r="H817" t="str">
            <v>深圳华大基因科技有限公司；深圳华大基因股份有限公司；</v>
          </cell>
          <cell r="I817" t="str">
            <v>陈超玲</v>
          </cell>
          <cell r="J817">
            <v>13051359492</v>
          </cell>
          <cell r="K817">
            <v>13051359492</v>
          </cell>
          <cell r="L817" t="str">
            <v>chenchaoling@genomics.cn</v>
          </cell>
        </row>
        <row r="817">
          <cell r="N817" t="str">
            <v>4；6；</v>
          </cell>
          <cell r="O817" t="str">
            <v>制定</v>
          </cell>
          <cell r="P817" t="str">
            <v>主导</v>
          </cell>
          <cell r="Q817" t="str">
            <v>科学研究、技术服务和地质勘查业</v>
          </cell>
          <cell r="R817">
            <v>1</v>
          </cell>
        </row>
        <row r="818">
          <cell r="C818" t="str">
            <v>zxzj20191114000049</v>
          </cell>
          <cell r="D818" t="str">
            <v>GB/T 4678.12-2018</v>
          </cell>
          <cell r="E818" t="str">
            <v>压铸模 零件 第12部分：复位杆</v>
          </cell>
          <cell r="F818">
            <v>43360</v>
          </cell>
          <cell r="G818" t="str">
            <v>深圳中航技术检测所有限公司</v>
          </cell>
        </row>
        <row r="818">
          <cell r="I818" t="str">
            <v>周乐维</v>
          </cell>
          <cell r="J818" t="str">
            <v>0755-83890169</v>
          </cell>
          <cell r="K818">
            <v>13823603681</v>
          </cell>
          <cell r="L818" t="str">
            <v>hellohieb@126.com</v>
          </cell>
        </row>
        <row r="818">
          <cell r="O818" t="str">
            <v>修订</v>
          </cell>
          <cell r="P818" t="str">
            <v>主导</v>
          </cell>
          <cell r="Q818" t="str">
            <v>科学研究、技术服务和地质勘查业</v>
          </cell>
          <cell r="R818">
            <v>1</v>
          </cell>
        </row>
        <row r="819">
          <cell r="C819" t="str">
            <v>zxzj20191116000137</v>
          </cell>
          <cell r="D819" t="str">
            <v>HG/T 5355-2018</v>
          </cell>
          <cell r="E819" t="str">
            <v>工业四氯化锆</v>
          </cell>
          <cell r="F819">
            <v>43395</v>
          </cell>
          <cell r="G819" t="str">
            <v>深圳准诺检测有限公司</v>
          </cell>
          <cell r="H819" t="str">
            <v>深圳市中润水工业技术发展有限公司</v>
          </cell>
          <cell r="I819" t="str">
            <v>杨娴</v>
          </cell>
          <cell r="J819" t="str">
            <v>0755-84297315</v>
          </cell>
          <cell r="K819">
            <v>13927346433</v>
          </cell>
          <cell r="L819" t="str">
            <v>13923746433@163.com</v>
          </cell>
        </row>
        <row r="819">
          <cell r="N819">
            <v>4</v>
          </cell>
          <cell r="O819" t="str">
            <v>制定</v>
          </cell>
          <cell r="P819" t="str">
            <v>主导</v>
          </cell>
          <cell r="Q819" t="str">
            <v>科学研究、技术服务和地质勘查业</v>
          </cell>
          <cell r="R819">
            <v>2</v>
          </cell>
        </row>
        <row r="820">
          <cell r="C820" t="str">
            <v>zxzj20191114000080</v>
          </cell>
          <cell r="D820" t="str">
            <v>YS/T 1288.1-2018</v>
          </cell>
          <cell r="E820" t="str">
            <v>高纯锌化学分析方法 第1部分：镁、铝、钴、铁、镍、铜、砷、银、镉、铟、锡、铅、铋量的测定 电感耦合等离子体质谱法</v>
          </cell>
          <cell r="F820">
            <v>43395</v>
          </cell>
          <cell r="G820" t="str">
            <v>深圳市中金岭南有色金属股份有限公司</v>
          </cell>
        </row>
        <row r="820">
          <cell r="I820" t="str">
            <v>蔡晖</v>
          </cell>
          <cell r="J820" t="str">
            <v>83474800-803</v>
          </cell>
          <cell r="K820">
            <v>13974814398</v>
          </cell>
          <cell r="L820" t="str">
            <v>caihuicaihui@163.com</v>
          </cell>
        </row>
        <row r="820">
          <cell r="O820" t="str">
            <v>制定</v>
          </cell>
          <cell r="P820" t="str">
            <v>参与</v>
          </cell>
          <cell r="Q820" t="str">
            <v>制造业</v>
          </cell>
          <cell r="R820">
            <v>5</v>
          </cell>
        </row>
        <row r="821">
          <cell r="C821" t="str">
            <v>zxzj20191114000110</v>
          </cell>
          <cell r="D821" t="str">
            <v>GB/T 16606-2018</v>
          </cell>
          <cell r="E821" t="str">
            <v>快递封装用品</v>
          </cell>
          <cell r="F821">
            <v>43137</v>
          </cell>
          <cell r="G821" t="str">
            <v>顺丰速运有限公司</v>
          </cell>
        </row>
        <row r="821">
          <cell r="I821" t="str">
            <v>刘诗蕾</v>
          </cell>
          <cell r="J821" t="str">
            <v>0755-36391199</v>
          </cell>
          <cell r="K821">
            <v>13632595172</v>
          </cell>
          <cell r="L821" t="str">
            <v>liushilei@sf-express.com</v>
          </cell>
        </row>
        <row r="821">
          <cell r="O821" t="str">
            <v>修订</v>
          </cell>
          <cell r="P821" t="str">
            <v>主导</v>
          </cell>
          <cell r="Q821" t="str">
            <v>交通运输、仓储和邮政业</v>
          </cell>
          <cell r="R821">
            <v>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824"/>
  <sheetViews>
    <sheetView topLeftCell="A309" workbookViewId="0">
      <selection activeCell="H321" sqref="H321"/>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11.875" customWidth="1"/>
    <col min="9" max="9" width="9" customWidth="1"/>
    <col min="10" max="10" width="8.75" customWidth="1"/>
    <col min="11" max="11" width="7.25" customWidth="1"/>
    <col min="12" max="12" width="9.625" customWidth="1"/>
    <col min="13" max="13" width="11.125" customWidth="1"/>
    <col min="14" max="14" width="12.625" customWidth="1"/>
    <col min="15" max="15" width="6.125" customWidth="1"/>
    <col min="16" max="16" width="8.5" customWidth="1"/>
    <col min="17" max="17" width="7.625" customWidth="1"/>
    <col min="18" max="18" width="7.125" customWidth="1"/>
    <col min="19" max="19" width="6.75" customWidth="1"/>
    <col min="20" max="20" width="6.5" customWidth="1"/>
    <col min="21" max="21" width="5" customWidth="1"/>
    <col min="22" max="22" width="5.625" customWidth="1"/>
    <col min="23" max="23" width="8" customWidth="1"/>
    <col min="24" max="24" width="7" customWidth="1"/>
    <col min="25" max="25" width="8.125" customWidth="1"/>
    <col min="26" max="26" width="6.375" customWidth="1"/>
    <col min="27" max="27" width="8.5" customWidth="1"/>
    <col min="28" max="28" width="11.875" style="67" customWidth="1"/>
    <col min="29" max="29" width="8" customWidth="1"/>
    <col min="30" max="30" width="6.5" customWidth="1"/>
    <col min="31" max="31" width="8" customWidth="1"/>
    <col min="32" max="32" width="7.75" customWidth="1"/>
    <col min="33" max="33" width="6.625" customWidth="1"/>
    <col min="34" max="34" width="8.375" customWidth="1"/>
    <col min="35" max="35" width="8.25" customWidth="1"/>
    <col min="39" max="39" width="11.5" customWidth="1"/>
  </cols>
  <sheetData>
    <row r="1" s="66" customFormat="1" ht="18.75" spans="1:39">
      <c r="A1" s="71" t="s">
        <v>0</v>
      </c>
      <c r="B1" s="71"/>
      <c r="C1" s="71"/>
      <c r="D1" s="71"/>
      <c r="E1" s="71"/>
      <c r="F1" s="71"/>
      <c r="G1" s="71"/>
      <c r="H1" s="71"/>
      <c r="I1" s="71"/>
      <c r="J1" s="71"/>
      <c r="K1" s="71"/>
      <c r="L1" s="71"/>
      <c r="M1" s="71"/>
      <c r="N1" s="71"/>
      <c r="O1" s="71"/>
      <c r="P1" s="71"/>
      <c r="Q1" s="71"/>
      <c r="R1" s="71"/>
      <c r="S1" s="71"/>
      <c r="T1" s="71"/>
      <c r="U1" s="71"/>
      <c r="V1" s="71"/>
      <c r="W1" s="71"/>
      <c r="X1" s="71"/>
      <c r="Y1" s="71"/>
      <c r="Z1" s="71"/>
      <c r="AA1" s="71"/>
      <c r="AB1" s="96"/>
      <c r="AC1" s="71"/>
      <c r="AD1" s="71"/>
      <c r="AE1" s="71"/>
      <c r="AF1" s="71"/>
      <c r="AG1" s="71"/>
      <c r="AH1" s="71"/>
      <c r="AI1" s="71"/>
      <c r="AJ1" s="71"/>
      <c r="AK1" s="71"/>
      <c r="AL1" s="71"/>
      <c r="AM1" s="71"/>
    </row>
    <row r="2" ht="72" spans="1:39">
      <c r="A2" s="24" t="s">
        <v>1</v>
      </c>
      <c r="B2" s="24" t="s">
        <v>2</v>
      </c>
      <c r="C2" s="24" t="s">
        <v>3</v>
      </c>
      <c r="D2" s="24" t="s">
        <v>4</v>
      </c>
      <c r="E2" s="24" t="s">
        <v>5</v>
      </c>
      <c r="F2" s="72" t="s">
        <v>6</v>
      </c>
      <c r="G2" s="24" t="s">
        <v>7</v>
      </c>
      <c r="H2" s="24" t="s">
        <v>8</v>
      </c>
      <c r="I2" s="24" t="s">
        <v>9</v>
      </c>
      <c r="J2" s="24" t="s">
        <v>10</v>
      </c>
      <c r="K2" s="24" t="s">
        <v>11</v>
      </c>
      <c r="L2" s="24" t="s">
        <v>12</v>
      </c>
      <c r="M2" s="24" t="s">
        <v>13</v>
      </c>
      <c r="N2" s="24" t="s">
        <v>14</v>
      </c>
      <c r="O2" s="24" t="s">
        <v>15</v>
      </c>
      <c r="P2" s="24" t="s">
        <v>16</v>
      </c>
      <c r="Q2" s="24" t="s">
        <v>17</v>
      </c>
      <c r="R2" s="24" t="s">
        <v>18</v>
      </c>
      <c r="S2" s="24" t="s">
        <v>19</v>
      </c>
      <c r="T2" s="24" t="s">
        <v>20</v>
      </c>
      <c r="U2" s="24" t="s">
        <v>21</v>
      </c>
      <c r="V2" s="24" t="s">
        <v>22</v>
      </c>
      <c r="W2" s="24" t="s">
        <v>23</v>
      </c>
      <c r="X2" s="24" t="s">
        <v>24</v>
      </c>
      <c r="Y2" s="24" t="s">
        <v>25</v>
      </c>
      <c r="Z2" s="24" t="s">
        <v>26</v>
      </c>
      <c r="AA2" s="24" t="s">
        <v>27</v>
      </c>
      <c r="AB2" s="24" t="s">
        <v>28</v>
      </c>
      <c r="AC2" s="24" t="s">
        <v>29</v>
      </c>
      <c r="AD2" s="24" t="s">
        <v>30</v>
      </c>
      <c r="AE2" s="24" t="s">
        <v>31</v>
      </c>
      <c r="AF2" s="24" t="s">
        <v>32</v>
      </c>
      <c r="AG2" s="24" t="s">
        <v>33</v>
      </c>
      <c r="AH2" s="24" t="s">
        <v>34</v>
      </c>
      <c r="AI2" s="24" t="s">
        <v>35</v>
      </c>
      <c r="AJ2" s="24" t="s">
        <v>36</v>
      </c>
      <c r="AK2" s="24" t="s">
        <v>37</v>
      </c>
      <c r="AL2" s="24" t="s">
        <v>38</v>
      </c>
      <c r="AM2" s="24" t="s">
        <v>39</v>
      </c>
    </row>
    <row r="3" ht="24" spans="1:39">
      <c r="A3" s="28">
        <v>1</v>
      </c>
      <c r="B3" s="11" t="s">
        <v>40</v>
      </c>
      <c r="C3" s="11" t="s">
        <v>41</v>
      </c>
      <c r="D3" s="11" t="s">
        <v>42</v>
      </c>
      <c r="E3" s="11" t="s">
        <v>43</v>
      </c>
      <c r="F3" s="30" t="s">
        <v>44</v>
      </c>
      <c r="G3" s="11" t="s">
        <v>45</v>
      </c>
      <c r="H3" s="11" t="str">
        <f>VLOOKUP(C3,[1]匹配!$A:$E,5,0)</f>
        <v>否</v>
      </c>
      <c r="I3" s="11">
        <f>VLOOKUP(C3,[1]匹配!$A:$F,6,0)</f>
        <v>0</v>
      </c>
      <c r="J3" s="11">
        <f>VLOOKUP(C3,'[2]（终）标准制修订项目'!$C:$R,16,0)</f>
        <v>3</v>
      </c>
      <c r="K3" s="11" t="str">
        <f>VLOOKUP(C3,[1]匹配!$A:$H,8,0)</f>
        <v>无</v>
      </c>
      <c r="L3" s="11">
        <f>VLOOKUP(C3,[1]匹配!$A:$I,9,0)</f>
        <v>3</v>
      </c>
      <c r="M3" s="11">
        <f>VLOOKUP(C3,[1]匹配!$A:$J,10,0)</f>
        <v>100</v>
      </c>
      <c r="N3" s="11" t="str">
        <f>VLOOKUP(C3,[1]匹配!$A:$K,11,0)</f>
        <v>中兴通讯股份有限公司</v>
      </c>
      <c r="O3" s="11">
        <f>VLOOKUP(C3,[1]匹配!$A:$L,12,0)</f>
        <v>0</v>
      </c>
      <c r="P3" s="11">
        <f>VLOOKUP(C3,[1]匹配!$A:$M,13,0)</f>
        <v>0</v>
      </c>
      <c r="Q3" s="11">
        <f>VLOOKUP(C3,[1]匹配!$A:$N,14,0)</f>
        <v>0</v>
      </c>
      <c r="R3" s="11">
        <f>VLOOKUP(C3,[1]匹配!$A:$O,15,0)</f>
        <v>0</v>
      </c>
      <c r="S3" s="11">
        <f>VLOOKUP(C3,[1]匹配!$A:$P,16,0)</f>
        <v>0</v>
      </c>
      <c r="T3" s="11">
        <f>VLOOKUP(C3,[1]匹配!$A:$Q,17,0)</f>
        <v>0</v>
      </c>
      <c r="U3" s="11">
        <f>VLOOKUP(C3,[1]匹配!$A:$R,18,0)</f>
        <v>0</v>
      </c>
      <c r="V3" s="11">
        <f>VLOOKUP(C3,[1]匹配!$A:$S,19,0)</f>
        <v>0</v>
      </c>
      <c r="W3" s="11">
        <f>VLOOKUP(C3,[1]匹配!$A:$T,20,0)</f>
        <v>0</v>
      </c>
      <c r="X3" s="11">
        <f>VLOOKUP(C3,[1]匹配!$A:$U,21,0)</f>
        <v>0</v>
      </c>
      <c r="Y3" s="11">
        <f>VLOOKUP(C3,[1]匹配!$A:$V,22,0)</f>
        <v>0</v>
      </c>
      <c r="Z3" s="11">
        <f>VLOOKUP(C3,[1]匹配!$A:$W,23,0)</f>
        <v>0</v>
      </c>
      <c r="AA3" s="11">
        <f>VLOOKUP(C3,[1]匹配!$A:$X,24,0)</f>
        <v>0</v>
      </c>
      <c r="AB3" s="11">
        <f>VLOOKUP(C3,[1]匹配!$A:$Y,25,0)</f>
        <v>0</v>
      </c>
      <c r="AC3" s="11">
        <f>VLOOKUP(C3,[1]匹配!$A:$Z,26,0)</f>
        <v>0</v>
      </c>
      <c r="AD3" s="11">
        <f>VLOOKUP(C3,[1]匹配!$A:$AA,27,0)</f>
        <v>0</v>
      </c>
      <c r="AE3" s="11">
        <f>VLOOKUP(C3,[1]匹配!$A:$AB,28,0)</f>
        <v>0</v>
      </c>
      <c r="AF3" s="11">
        <f>VLOOKUP(C3,[1]匹配!$A:$AC,29,0)</f>
        <v>0</v>
      </c>
      <c r="AG3" s="11">
        <f>VLOOKUP(C3,[1]匹配!$A:$AD,30,0)</f>
        <v>0</v>
      </c>
      <c r="AH3" s="11">
        <f>VLOOKUP(C3,[1]匹配!$A:$AE,31,0)</f>
        <v>0</v>
      </c>
      <c r="AI3" s="11">
        <f>VLOOKUP(C3,[1]匹配!$A:$AF,32,0)</f>
        <v>0</v>
      </c>
      <c r="AJ3" s="11" t="s">
        <v>46</v>
      </c>
      <c r="AK3" s="11" t="s">
        <v>47</v>
      </c>
      <c r="AL3" s="11" t="s">
        <v>48</v>
      </c>
      <c r="AM3" s="11" t="s">
        <v>49</v>
      </c>
    </row>
    <row r="4" ht="48" spans="1:39">
      <c r="A4" s="28">
        <v>2</v>
      </c>
      <c r="B4" s="11" t="s">
        <v>40</v>
      </c>
      <c r="C4" s="11" t="s">
        <v>50</v>
      </c>
      <c r="D4" s="11" t="s">
        <v>51</v>
      </c>
      <c r="E4" s="11" t="s">
        <v>52</v>
      </c>
      <c r="F4" s="30" t="s">
        <v>53</v>
      </c>
      <c r="G4" s="11" t="s">
        <v>54</v>
      </c>
      <c r="H4" s="11" t="str">
        <f>VLOOKUP(C4,[1]匹配!$A:$E,5,0)</f>
        <v>否</v>
      </c>
      <c r="I4" s="11">
        <f>VLOOKUP(C4,[1]匹配!$A:$F,6,0)</f>
        <v>0</v>
      </c>
      <c r="J4" s="11">
        <f>VLOOKUP(C4,'[2]（终）标准制修订项目'!$C:$R,16,0)</f>
        <v>4</v>
      </c>
      <c r="K4" s="11" t="str">
        <f>VLOOKUP(C4,[1]匹配!$A:$H,8,0)</f>
        <v>有</v>
      </c>
      <c r="L4" s="11">
        <f>VLOOKUP(C4,[1]匹配!$A:$I,9,0)</f>
        <v>1</v>
      </c>
      <c r="M4" s="11">
        <f>VLOOKUP(C4,[1]匹配!$A:$J,10,0)</f>
        <v>0</v>
      </c>
      <c r="N4" s="11" t="str">
        <f>VLOOKUP(C4,[1]匹配!$A:$K,11,0)</f>
        <v>华为技术有限公司</v>
      </c>
      <c r="O4" s="11">
        <f>VLOOKUP(C4,[1]匹配!$A:$L,12,0)</f>
        <v>2</v>
      </c>
      <c r="P4" s="11">
        <f>VLOOKUP(C4,[1]匹配!$A:$M,13,0)</f>
        <v>100</v>
      </c>
      <c r="Q4" s="11" t="str">
        <f>VLOOKUP(C4,[1]匹配!$A:$N,14,0)</f>
        <v>深圳市腾讯计算机系统有限公司</v>
      </c>
      <c r="R4" s="11">
        <f>VLOOKUP(C4,[1]匹配!$A:$O,15,0)</f>
        <v>3</v>
      </c>
      <c r="S4" s="11">
        <f>VLOOKUP(C4,[1]匹配!$A:$P,16,0)</f>
        <v>0</v>
      </c>
      <c r="T4" s="11" t="str">
        <f>VLOOKUP(C4,[1]匹配!$A:$Q,17,0)</f>
        <v>中兴通讯股份有限公司</v>
      </c>
      <c r="U4" s="11">
        <f>VLOOKUP(C4,[1]匹配!$A:$R,18,0)</f>
        <v>0</v>
      </c>
      <c r="V4" s="11">
        <f>VLOOKUP(C4,[1]匹配!$A:$S,19,0)</f>
        <v>0</v>
      </c>
      <c r="W4" s="11">
        <f>VLOOKUP(C4,[1]匹配!$A:$T,20,0)</f>
        <v>0</v>
      </c>
      <c r="X4" s="11">
        <f>VLOOKUP(C4,[1]匹配!$A:$U,21,0)</f>
        <v>0</v>
      </c>
      <c r="Y4" s="11">
        <f>VLOOKUP(C4,[1]匹配!$A:$V,22,0)</f>
        <v>0</v>
      </c>
      <c r="Z4" s="11">
        <f>VLOOKUP(C4,[1]匹配!$A:$W,23,0)</f>
        <v>0</v>
      </c>
      <c r="AA4" s="11">
        <f>VLOOKUP(C4,[1]匹配!$A:$X,24,0)</f>
        <v>0</v>
      </c>
      <c r="AB4" s="11">
        <f>VLOOKUP(C4,[1]匹配!$A:$Y,25,0)</f>
        <v>0</v>
      </c>
      <c r="AC4" s="11">
        <f>VLOOKUP(C4,[1]匹配!$A:$Z,26,0)</f>
        <v>0</v>
      </c>
      <c r="AD4" s="11">
        <f>VLOOKUP(C4,[1]匹配!$A:$AA,27,0)</f>
        <v>0</v>
      </c>
      <c r="AE4" s="11">
        <f>VLOOKUP(C4,[1]匹配!$A:$AB,28,0)</f>
        <v>0</v>
      </c>
      <c r="AF4" s="11">
        <f>VLOOKUP(C4,[1]匹配!$A:$AC,29,0)</f>
        <v>0</v>
      </c>
      <c r="AG4" s="11">
        <f>VLOOKUP(C4,[1]匹配!$A:$AD,30,0)</f>
        <v>0</v>
      </c>
      <c r="AH4" s="11">
        <f>VLOOKUP(C4,[1]匹配!$A:$AE,31,0)</f>
        <v>0</v>
      </c>
      <c r="AI4" s="11">
        <f>VLOOKUP(C4,[1]匹配!$A:$AF,32,0)</f>
        <v>0</v>
      </c>
      <c r="AJ4" s="11" t="s">
        <v>55</v>
      </c>
      <c r="AK4" s="11" t="s">
        <v>47</v>
      </c>
      <c r="AL4" s="31" t="s">
        <v>56</v>
      </c>
      <c r="AM4" s="11" t="s">
        <v>49</v>
      </c>
    </row>
    <row r="5" ht="48" spans="1:39">
      <c r="A5" s="28">
        <v>3</v>
      </c>
      <c r="B5" s="11" t="s">
        <v>40</v>
      </c>
      <c r="C5" s="11" t="s">
        <v>57</v>
      </c>
      <c r="D5" s="11" t="s">
        <v>58</v>
      </c>
      <c r="E5" s="11" t="s">
        <v>59</v>
      </c>
      <c r="F5" s="30" t="s">
        <v>60</v>
      </c>
      <c r="G5" s="11" t="s">
        <v>61</v>
      </c>
      <c r="H5" s="11" t="str">
        <f>VLOOKUP(C5,[1]匹配!$A:$E,5,0)</f>
        <v>否</v>
      </c>
      <c r="I5" s="11">
        <f>VLOOKUP(C5,[1]匹配!$A:$F,6,0)</f>
        <v>0</v>
      </c>
      <c r="J5" s="11">
        <f>VLOOKUP(C5,'[2]（终）标准制修订项目'!$C:$R,16,0)</f>
        <v>1</v>
      </c>
      <c r="K5" s="11" t="str">
        <f>VLOOKUP(C5,[1]匹配!$A:$H,8,0)</f>
        <v>无</v>
      </c>
      <c r="L5" s="11">
        <f>VLOOKUP(C5,[1]匹配!$A:$I,9,0)</f>
        <v>1</v>
      </c>
      <c r="M5" s="11">
        <f>VLOOKUP(C5,[1]匹配!$A:$J,10,0)</f>
        <v>100</v>
      </c>
      <c r="N5" s="11" t="str">
        <f>VLOOKUP(C5,[1]匹配!$A:$K,11,0)</f>
        <v>贝特瑞新材料集团股份有限公司</v>
      </c>
      <c r="O5" s="11">
        <f>VLOOKUP(C5,[1]匹配!$A:$L,12,0)</f>
        <v>0</v>
      </c>
      <c r="P5" s="11">
        <f>VLOOKUP(C5,[1]匹配!$A:$M,13,0)</f>
        <v>0</v>
      </c>
      <c r="Q5" s="11">
        <f>VLOOKUP(C5,[1]匹配!$A:$N,14,0)</f>
        <v>0</v>
      </c>
      <c r="R5" s="11">
        <f>VLOOKUP(C5,[1]匹配!$A:$O,15,0)</f>
        <v>0</v>
      </c>
      <c r="S5" s="11">
        <f>VLOOKUP(C5,[1]匹配!$A:$P,16,0)</f>
        <v>0</v>
      </c>
      <c r="T5" s="11">
        <f>VLOOKUP(C5,[1]匹配!$A:$Q,17,0)</f>
        <v>0</v>
      </c>
      <c r="U5" s="11">
        <f>VLOOKUP(C5,[1]匹配!$A:$R,18,0)</f>
        <v>0</v>
      </c>
      <c r="V5" s="11">
        <f>VLOOKUP(C5,[1]匹配!$A:$S,19,0)</f>
        <v>0</v>
      </c>
      <c r="W5" s="11">
        <f>VLOOKUP(C5,[1]匹配!$A:$T,20,0)</f>
        <v>0</v>
      </c>
      <c r="X5" s="11">
        <f>VLOOKUP(C5,[1]匹配!$A:$U,21,0)</f>
        <v>0</v>
      </c>
      <c r="Y5" s="11">
        <f>VLOOKUP(C5,[1]匹配!$A:$V,22,0)</f>
        <v>0</v>
      </c>
      <c r="Z5" s="11">
        <f>VLOOKUP(C5,[1]匹配!$A:$W,23,0)</f>
        <v>0</v>
      </c>
      <c r="AA5" s="11">
        <f>VLOOKUP(C5,[1]匹配!$A:$X,24,0)</f>
        <v>0</v>
      </c>
      <c r="AB5" s="11">
        <f>VLOOKUP(C5,[1]匹配!$A:$Y,25,0)</f>
        <v>0</v>
      </c>
      <c r="AC5" s="11">
        <f>VLOOKUP(C5,[1]匹配!$A:$Z,26,0)</f>
        <v>0</v>
      </c>
      <c r="AD5" s="11">
        <f>VLOOKUP(C5,[1]匹配!$A:$AA,27,0)</f>
        <v>0</v>
      </c>
      <c r="AE5" s="11">
        <f>VLOOKUP(C5,[1]匹配!$A:$AB,28,0)</f>
        <v>0</v>
      </c>
      <c r="AF5" s="11">
        <f>VLOOKUP(C5,[1]匹配!$A:$AC,29,0)</f>
        <v>0</v>
      </c>
      <c r="AG5" s="11">
        <f>VLOOKUP(C5,[1]匹配!$A:$AD,30,0)</f>
        <v>0</v>
      </c>
      <c r="AH5" s="11">
        <f>VLOOKUP(C5,[1]匹配!$A:$AE,31,0)</f>
        <v>0</v>
      </c>
      <c r="AI5" s="11">
        <f>VLOOKUP(C5,[1]匹配!$A:$AF,32,0)</f>
        <v>0</v>
      </c>
      <c r="AJ5" s="11" t="s">
        <v>55</v>
      </c>
      <c r="AK5" s="11" t="s">
        <v>47</v>
      </c>
      <c r="AL5" s="11" t="s">
        <v>48</v>
      </c>
      <c r="AM5" s="11" t="s">
        <v>49</v>
      </c>
    </row>
    <row r="6" ht="48" spans="1:39">
      <c r="A6" s="28">
        <v>4</v>
      </c>
      <c r="B6" s="11" t="s">
        <v>40</v>
      </c>
      <c r="C6" s="11" t="s">
        <v>62</v>
      </c>
      <c r="D6" s="11" t="s">
        <v>63</v>
      </c>
      <c r="E6" s="11" t="s">
        <v>64</v>
      </c>
      <c r="F6" s="30" t="s">
        <v>65</v>
      </c>
      <c r="G6" s="11" t="s">
        <v>66</v>
      </c>
      <c r="H6" s="11" t="str">
        <f>VLOOKUP(C6,[1]匹配!$A:$E,5,0)</f>
        <v>否</v>
      </c>
      <c r="I6" s="11">
        <f>VLOOKUP(C6,[1]匹配!$A:$F,6,0)</f>
        <v>0</v>
      </c>
      <c r="J6" s="11">
        <f>VLOOKUP(C6,'[2]（终）标准制修订项目'!$C:$R,16,0)</f>
        <v>1</v>
      </c>
      <c r="K6" s="11" t="str">
        <f>VLOOKUP(C6,[1]匹配!$A:$H,8,0)</f>
        <v>有</v>
      </c>
      <c r="L6" s="11">
        <f>VLOOKUP(C6,[1]匹配!$A:$I,9,0)</f>
        <v>1</v>
      </c>
      <c r="M6" s="11">
        <f>VLOOKUP(C6,[1]匹配!$A:$J,10,0)</f>
        <v>100</v>
      </c>
      <c r="N6" s="11" t="str">
        <f>VLOOKUP(C6,[1]匹配!$A:$K,11,0)</f>
        <v>深圳市德方纳米科技股份有限公司</v>
      </c>
      <c r="O6" s="11">
        <f>VLOOKUP(C6,[1]匹配!$A:$L,12,0)</f>
        <v>2</v>
      </c>
      <c r="P6" s="11">
        <f>VLOOKUP(C6,[1]匹配!$A:$M,13,0)</f>
        <v>0</v>
      </c>
      <c r="Q6" s="11" t="str">
        <f>VLOOKUP(C6,[1]匹配!$A:$N,14,0)</f>
        <v>深圳市标准技术研究院</v>
      </c>
      <c r="R6" s="11">
        <f>VLOOKUP(C6,[1]匹配!$A:$O,15,0)</f>
        <v>0</v>
      </c>
      <c r="S6" s="11">
        <f>VLOOKUP(C6,[1]匹配!$A:$P,16,0)</f>
        <v>0</v>
      </c>
      <c r="T6" s="11">
        <f>VLOOKUP(C6,[1]匹配!$A:$Q,17,0)</f>
        <v>0</v>
      </c>
      <c r="U6" s="11">
        <f>VLOOKUP(C6,[1]匹配!$A:$R,18,0)</f>
        <v>0</v>
      </c>
      <c r="V6" s="11">
        <f>VLOOKUP(C6,[1]匹配!$A:$S,19,0)</f>
        <v>0</v>
      </c>
      <c r="W6" s="11">
        <f>VLOOKUP(C6,[1]匹配!$A:$T,20,0)</f>
        <v>0</v>
      </c>
      <c r="X6" s="11">
        <f>VLOOKUP(C6,[1]匹配!$A:$U,21,0)</f>
        <v>0</v>
      </c>
      <c r="Y6" s="11">
        <f>VLOOKUP(C6,[1]匹配!$A:$V,22,0)</f>
        <v>0</v>
      </c>
      <c r="Z6" s="11">
        <f>VLOOKUP(C6,[1]匹配!$A:$W,23,0)</f>
        <v>0</v>
      </c>
      <c r="AA6" s="11">
        <f>VLOOKUP(C6,[1]匹配!$A:$X,24,0)</f>
        <v>0</v>
      </c>
      <c r="AB6" s="11">
        <f>VLOOKUP(C6,[1]匹配!$A:$Y,25,0)</f>
        <v>0</v>
      </c>
      <c r="AC6" s="11">
        <f>VLOOKUP(C6,[1]匹配!$A:$Z,26,0)</f>
        <v>0</v>
      </c>
      <c r="AD6" s="11">
        <f>VLOOKUP(C6,[1]匹配!$A:$AA,27,0)</f>
        <v>0</v>
      </c>
      <c r="AE6" s="11">
        <f>VLOOKUP(C6,[1]匹配!$A:$AB,28,0)</f>
        <v>0</v>
      </c>
      <c r="AF6" s="11">
        <f>VLOOKUP(C6,[1]匹配!$A:$AC,29,0)</f>
        <v>0</v>
      </c>
      <c r="AG6" s="11">
        <f>VLOOKUP(C6,[1]匹配!$A:$AD,30,0)</f>
        <v>0</v>
      </c>
      <c r="AH6" s="11">
        <f>VLOOKUP(C6,[1]匹配!$A:$AE,31,0)</f>
        <v>0</v>
      </c>
      <c r="AI6" s="11">
        <f>VLOOKUP(C6,[1]匹配!$A:$AF,32,0)</f>
        <v>0</v>
      </c>
      <c r="AJ6" s="11" t="s">
        <v>67</v>
      </c>
      <c r="AK6" s="11" t="s">
        <v>47</v>
      </c>
      <c r="AL6" s="11" t="s">
        <v>48</v>
      </c>
      <c r="AM6" s="11" t="s">
        <v>49</v>
      </c>
    </row>
    <row r="7" ht="36" spans="1:39">
      <c r="A7" s="28">
        <v>5</v>
      </c>
      <c r="B7" s="11" t="s">
        <v>40</v>
      </c>
      <c r="C7" s="11" t="s">
        <v>68</v>
      </c>
      <c r="D7" s="11" t="s">
        <v>69</v>
      </c>
      <c r="E7" s="11" t="s">
        <v>70</v>
      </c>
      <c r="F7" s="30" t="s">
        <v>71</v>
      </c>
      <c r="G7" s="11" t="s">
        <v>72</v>
      </c>
      <c r="H7" s="11" t="str">
        <f>VLOOKUP(C7,[1]匹配!$A:$E,5,0)</f>
        <v>是</v>
      </c>
      <c r="I7" s="11">
        <f>VLOOKUP(C7,[1]匹配!$A:$F,6,0)</f>
        <v>2</v>
      </c>
      <c r="J7" s="11">
        <f>VLOOKUP(C7,'[2]（终）标准制修订项目'!$C:$R,16,0)</f>
        <v>1</v>
      </c>
      <c r="K7" s="11" t="str">
        <f>VLOOKUP(C7,[1]匹配!$A:$H,8,0)</f>
        <v>无</v>
      </c>
      <c r="L7" s="11">
        <f>VLOOKUP(C7,[1]匹配!$A:$I,9,0)</f>
        <v>1</v>
      </c>
      <c r="M7" s="11">
        <f>VLOOKUP(C7,[1]匹配!$A:$J,10,0)</f>
        <v>100</v>
      </c>
      <c r="N7" s="11" t="str">
        <f>VLOOKUP(C7,[1]匹配!$A:$K,11,0)</f>
        <v>深圳市闪联信息技术有限公司</v>
      </c>
      <c r="O7" s="11">
        <f>VLOOKUP(C7,[1]匹配!$A:$L,12,0)</f>
        <v>0</v>
      </c>
      <c r="P7" s="11">
        <f>VLOOKUP(C7,[1]匹配!$A:$M,13,0)</f>
        <v>0</v>
      </c>
      <c r="Q7" s="11">
        <f>VLOOKUP(C7,[1]匹配!$A:$N,14,0)</f>
        <v>0</v>
      </c>
      <c r="R7" s="11">
        <f>VLOOKUP(C7,[1]匹配!$A:$O,15,0)</f>
        <v>0</v>
      </c>
      <c r="S7" s="11">
        <f>VLOOKUP(C7,[1]匹配!$A:$P,16,0)</f>
        <v>0</v>
      </c>
      <c r="T7" s="11">
        <f>VLOOKUP(C7,[1]匹配!$A:$Q,17,0)</f>
        <v>0</v>
      </c>
      <c r="U7" s="11">
        <f>VLOOKUP(C7,[1]匹配!$A:$R,18,0)</f>
        <v>0</v>
      </c>
      <c r="V7" s="11">
        <f>VLOOKUP(C7,[1]匹配!$A:$S,19,0)</f>
        <v>0</v>
      </c>
      <c r="W7" s="11">
        <f>VLOOKUP(C7,[1]匹配!$A:$T,20,0)</f>
        <v>0</v>
      </c>
      <c r="X7" s="11">
        <f>VLOOKUP(C7,[1]匹配!$A:$U,21,0)</f>
        <v>0</v>
      </c>
      <c r="Y7" s="11">
        <f>VLOOKUP(C7,[1]匹配!$A:$V,22,0)</f>
        <v>0</v>
      </c>
      <c r="Z7" s="11">
        <f>VLOOKUP(C7,[1]匹配!$A:$W,23,0)</f>
        <v>0</v>
      </c>
      <c r="AA7" s="11">
        <f>VLOOKUP(C7,[1]匹配!$A:$X,24,0)</f>
        <v>0</v>
      </c>
      <c r="AB7" s="11">
        <f>VLOOKUP(C7,[1]匹配!$A:$Y,25,0)</f>
        <v>0</v>
      </c>
      <c r="AC7" s="11">
        <f>VLOOKUP(C7,[1]匹配!$A:$Z,26,0)</f>
        <v>0</v>
      </c>
      <c r="AD7" s="11">
        <f>VLOOKUP(C7,[1]匹配!$A:$AA,27,0)</f>
        <v>0</v>
      </c>
      <c r="AE7" s="11">
        <f>VLOOKUP(C7,[1]匹配!$A:$AB,28,0)</f>
        <v>0</v>
      </c>
      <c r="AF7" s="11">
        <f>VLOOKUP(C7,[1]匹配!$A:$AC,29,0)</f>
        <v>0</v>
      </c>
      <c r="AG7" s="11">
        <f>VLOOKUP(C7,[1]匹配!$A:$AD,30,0)</f>
        <v>0</v>
      </c>
      <c r="AH7" s="11">
        <f>VLOOKUP(C7,[1]匹配!$A:$AE,31,0)</f>
        <v>0</v>
      </c>
      <c r="AI7" s="11">
        <f>VLOOKUP(C7,[1]匹配!$A:$AF,32,0)</f>
        <v>0</v>
      </c>
      <c r="AJ7" s="11" t="s">
        <v>67</v>
      </c>
      <c r="AK7" s="11" t="s">
        <v>47</v>
      </c>
      <c r="AL7" s="11" t="s">
        <v>48</v>
      </c>
      <c r="AM7" s="11" t="s">
        <v>49</v>
      </c>
    </row>
    <row r="8" ht="36" spans="1:39">
      <c r="A8" s="28">
        <v>6</v>
      </c>
      <c r="B8" s="11" t="s">
        <v>40</v>
      </c>
      <c r="C8" s="11" t="s">
        <v>73</v>
      </c>
      <c r="D8" s="11" t="s">
        <v>74</v>
      </c>
      <c r="E8" s="11" t="s">
        <v>75</v>
      </c>
      <c r="F8" s="30" t="s">
        <v>76</v>
      </c>
      <c r="G8" s="11" t="s">
        <v>77</v>
      </c>
      <c r="H8" s="11" t="str">
        <f>VLOOKUP(C8,[1]匹配!$A:$E,5,0)</f>
        <v>否</v>
      </c>
      <c r="I8" s="11">
        <f>VLOOKUP(C8,[1]匹配!$A:$F,6,0)</f>
        <v>0</v>
      </c>
      <c r="J8" s="11">
        <f>VLOOKUP(C8,'[2]（终）标准制修订项目'!$C:$R,16,0)</f>
        <v>1</v>
      </c>
      <c r="K8" s="11" t="str">
        <f>VLOOKUP(C8,[1]匹配!$A:$H,8,0)</f>
        <v>无</v>
      </c>
      <c r="L8" s="11">
        <f>VLOOKUP(C8,[1]匹配!$A:$I,9,0)</f>
        <v>1</v>
      </c>
      <c r="M8" s="11">
        <f>VLOOKUP(C8,[1]匹配!$A:$J,10,0)</f>
        <v>100</v>
      </c>
      <c r="N8" s="11" t="str">
        <f>VLOOKUP(C8,[1]匹配!$A:$K,11,0)</f>
        <v>深圳市国电科技通信有限公司</v>
      </c>
      <c r="O8" s="11">
        <f>VLOOKUP(C8,[1]匹配!$A:$L,12,0)</f>
        <v>0</v>
      </c>
      <c r="P8" s="11">
        <f>VLOOKUP(C8,[1]匹配!$A:$M,13,0)</f>
        <v>0</v>
      </c>
      <c r="Q8" s="11">
        <f>VLOOKUP(C8,[1]匹配!$A:$N,14,0)</f>
        <v>0</v>
      </c>
      <c r="R8" s="11">
        <f>VLOOKUP(C8,[1]匹配!$A:$O,15,0)</f>
        <v>0</v>
      </c>
      <c r="S8" s="11">
        <f>VLOOKUP(C8,[1]匹配!$A:$P,16,0)</f>
        <v>0</v>
      </c>
      <c r="T8" s="11">
        <f>VLOOKUP(C8,[1]匹配!$A:$Q,17,0)</f>
        <v>0</v>
      </c>
      <c r="U8" s="11">
        <f>VLOOKUP(C8,[1]匹配!$A:$R,18,0)</f>
        <v>0</v>
      </c>
      <c r="V8" s="11">
        <f>VLOOKUP(C8,[1]匹配!$A:$S,19,0)</f>
        <v>0</v>
      </c>
      <c r="W8" s="11">
        <f>VLOOKUP(C8,[1]匹配!$A:$T,20,0)</f>
        <v>0</v>
      </c>
      <c r="X8" s="11">
        <f>VLOOKUP(C8,[1]匹配!$A:$U,21,0)</f>
        <v>0</v>
      </c>
      <c r="Y8" s="11">
        <f>VLOOKUP(C8,[1]匹配!$A:$V,22,0)</f>
        <v>0</v>
      </c>
      <c r="Z8" s="11">
        <f>VLOOKUP(C8,[1]匹配!$A:$W,23,0)</f>
        <v>0</v>
      </c>
      <c r="AA8" s="11">
        <f>VLOOKUP(C8,[1]匹配!$A:$X,24,0)</f>
        <v>0</v>
      </c>
      <c r="AB8" s="11">
        <f>VLOOKUP(C8,[1]匹配!$A:$Y,25,0)</f>
        <v>0</v>
      </c>
      <c r="AC8" s="11">
        <f>VLOOKUP(C8,[1]匹配!$A:$Z,26,0)</f>
        <v>0</v>
      </c>
      <c r="AD8" s="11">
        <f>VLOOKUP(C8,[1]匹配!$A:$AA,27,0)</f>
        <v>0</v>
      </c>
      <c r="AE8" s="11">
        <f>VLOOKUP(C8,[1]匹配!$A:$AB,28,0)</f>
        <v>0</v>
      </c>
      <c r="AF8" s="11">
        <f>VLOOKUP(C8,[1]匹配!$A:$AC,29,0)</f>
        <v>0</v>
      </c>
      <c r="AG8" s="11">
        <f>VLOOKUP(C8,[1]匹配!$A:$AD,30,0)</f>
        <v>0</v>
      </c>
      <c r="AH8" s="11">
        <f>VLOOKUP(C8,[1]匹配!$A:$AE,31,0)</f>
        <v>0</v>
      </c>
      <c r="AI8" s="11">
        <f>VLOOKUP(C8,[1]匹配!$A:$AF,32,0)</f>
        <v>0</v>
      </c>
      <c r="AJ8" s="11" t="s">
        <v>78</v>
      </c>
      <c r="AK8" s="11" t="s">
        <v>47</v>
      </c>
      <c r="AL8" s="11" t="s">
        <v>56</v>
      </c>
      <c r="AM8" s="11" t="s">
        <v>49</v>
      </c>
    </row>
    <row r="9" ht="48" spans="1:39">
      <c r="A9" s="28">
        <v>7</v>
      </c>
      <c r="B9" s="89" t="s">
        <v>40</v>
      </c>
      <c r="C9" s="89" t="s">
        <v>79</v>
      </c>
      <c r="D9" s="89" t="s">
        <v>80</v>
      </c>
      <c r="E9" s="89" t="s">
        <v>81</v>
      </c>
      <c r="F9" s="89" t="s">
        <v>82</v>
      </c>
      <c r="G9" s="89" t="s">
        <v>83</v>
      </c>
      <c r="H9" s="89" t="str">
        <f>VLOOKUP(C9,[1]匹配!$A:$E,5,0)</f>
        <v>否</v>
      </c>
      <c r="I9" s="89">
        <f>VLOOKUP(C9,[1]匹配!$A:$F,6,0)</f>
        <v>0</v>
      </c>
      <c r="J9" s="121">
        <f>VLOOKUP(C9,'[2]（终）标准制修订项目'!$C:$R,16,0)</f>
        <v>4</v>
      </c>
      <c r="K9" s="11" t="str">
        <f>VLOOKUP(C9,[1]匹配!$A:$H,8,0)</f>
        <v>无</v>
      </c>
      <c r="L9" s="11">
        <f>VLOOKUP(C9,[1]匹配!$A:$I,9,0)</f>
        <v>1</v>
      </c>
      <c r="M9" s="11">
        <f>VLOOKUP(C9,[1]匹配!$A:$J,10,0)</f>
        <v>100</v>
      </c>
      <c r="N9" s="11" t="str">
        <f>VLOOKUP(C9,[1]匹配!$A:$K,11,0)</f>
        <v>深圳创维数字技术有限公司</v>
      </c>
      <c r="O9" s="11">
        <f>VLOOKUP(C9,[1]匹配!$A:$L,12,0)</f>
        <v>0</v>
      </c>
      <c r="P9" s="11">
        <f>VLOOKUP(C9,[1]匹配!$A:$M,13,0)</f>
        <v>0</v>
      </c>
      <c r="Q9" s="11">
        <f>VLOOKUP(C9,[1]匹配!$A:$N,14,0)</f>
        <v>0</v>
      </c>
      <c r="R9" s="11">
        <f>VLOOKUP(C9,[1]匹配!$A:$O,15,0)</f>
        <v>0</v>
      </c>
      <c r="S9" s="11">
        <f>VLOOKUP(C9,[1]匹配!$A:$P,16,0)</f>
        <v>0</v>
      </c>
      <c r="T9" s="11">
        <f>VLOOKUP(C9,[1]匹配!$A:$Q,17,0)</f>
        <v>0</v>
      </c>
      <c r="U9" s="11">
        <f>VLOOKUP(C9,[1]匹配!$A:$R,18,0)</f>
        <v>0</v>
      </c>
      <c r="V9" s="11">
        <f>VLOOKUP(C9,[1]匹配!$A:$S,19,0)</f>
        <v>0</v>
      </c>
      <c r="W9" s="11">
        <f>VLOOKUP(C9,[1]匹配!$A:$T,20,0)</f>
        <v>0</v>
      </c>
      <c r="X9" s="11">
        <f>VLOOKUP(C9,[1]匹配!$A:$U,21,0)</f>
        <v>0</v>
      </c>
      <c r="Y9" s="11">
        <f>VLOOKUP(C9,[1]匹配!$A:$V,22,0)</f>
        <v>0</v>
      </c>
      <c r="Z9" s="11">
        <f>VLOOKUP(C9,[1]匹配!$A:$W,23,0)</f>
        <v>0</v>
      </c>
      <c r="AA9" s="11">
        <f>VLOOKUP(C9,[1]匹配!$A:$X,24,0)</f>
        <v>0</v>
      </c>
      <c r="AB9" s="11">
        <f>VLOOKUP(C9,[1]匹配!$A:$Y,25,0)</f>
        <v>0</v>
      </c>
      <c r="AC9" s="11">
        <f>VLOOKUP(C9,[1]匹配!$A:$Z,26,0)</f>
        <v>0</v>
      </c>
      <c r="AD9" s="11">
        <f>VLOOKUP(C9,[1]匹配!$A:$AA,27,0)</f>
        <v>0</v>
      </c>
      <c r="AE9" s="11">
        <f>VLOOKUP(C9,[1]匹配!$A:$AB,28,0)</f>
        <v>0</v>
      </c>
      <c r="AF9" s="11">
        <f>VLOOKUP(C9,[1]匹配!$A:$AC,29,0)</f>
        <v>0</v>
      </c>
      <c r="AG9" s="11">
        <f>VLOOKUP(C9,[1]匹配!$A:$AD,30,0)</f>
        <v>0</v>
      </c>
      <c r="AH9" s="11">
        <f>VLOOKUP(C9,[1]匹配!$A:$AE,31,0)</f>
        <v>0</v>
      </c>
      <c r="AI9" s="11">
        <f>VLOOKUP(C9,[1]匹配!$A:$AF,32,0)</f>
        <v>0</v>
      </c>
      <c r="AJ9" s="11" t="s">
        <v>84</v>
      </c>
      <c r="AK9" s="11" t="s">
        <v>47</v>
      </c>
      <c r="AL9" s="11" t="s">
        <v>56</v>
      </c>
      <c r="AM9" s="11" t="s">
        <v>49</v>
      </c>
    </row>
    <row r="10" ht="24" spans="1:39">
      <c r="A10" s="28">
        <v>8</v>
      </c>
      <c r="B10" s="11" t="s">
        <v>40</v>
      </c>
      <c r="C10" s="11" t="s">
        <v>85</v>
      </c>
      <c r="D10" s="11" t="s">
        <v>86</v>
      </c>
      <c r="E10" s="11" t="s">
        <v>87</v>
      </c>
      <c r="F10" s="30" t="s">
        <v>88</v>
      </c>
      <c r="G10" s="11" t="s">
        <v>45</v>
      </c>
      <c r="H10" s="11" t="str">
        <f>VLOOKUP(C10,[1]匹配!$A:$E,5,0)</f>
        <v>否</v>
      </c>
      <c r="I10" s="11">
        <f>VLOOKUP(C10,[1]匹配!$A:$F,6,0)</f>
        <v>0</v>
      </c>
      <c r="J10" s="11">
        <f>VLOOKUP(C10,'[2]（终）标准制修订项目'!$C:$R,16,0)</f>
        <v>1</v>
      </c>
      <c r="K10" s="11" t="str">
        <f>VLOOKUP(C10,[1]匹配!$A:$H,8,0)</f>
        <v>无</v>
      </c>
      <c r="L10" s="11">
        <f>VLOOKUP(C10,[1]匹配!$A:$I,9,0)</f>
        <v>1</v>
      </c>
      <c r="M10" s="11">
        <f>VLOOKUP(C10,[1]匹配!$A:$J,10,0)</f>
        <v>100</v>
      </c>
      <c r="N10" s="11" t="str">
        <f>VLOOKUP(C10,[1]匹配!$A:$K,11,0)</f>
        <v>中兴通讯股份有限公司</v>
      </c>
      <c r="O10" s="11">
        <f>VLOOKUP(C10,[1]匹配!$A:$L,12,0)</f>
        <v>0</v>
      </c>
      <c r="P10" s="11">
        <f>VLOOKUP(C10,[1]匹配!$A:$M,13,0)</f>
        <v>0</v>
      </c>
      <c r="Q10" s="11">
        <f>VLOOKUP(C10,[1]匹配!$A:$N,14,0)</f>
        <v>0</v>
      </c>
      <c r="R10" s="11">
        <f>VLOOKUP(C10,[1]匹配!$A:$O,15,0)</f>
        <v>0</v>
      </c>
      <c r="S10" s="11">
        <f>VLOOKUP(C10,[1]匹配!$A:$P,16,0)</f>
        <v>0</v>
      </c>
      <c r="T10" s="11">
        <f>VLOOKUP(C10,[1]匹配!$A:$Q,17,0)</f>
        <v>0</v>
      </c>
      <c r="U10" s="11">
        <f>VLOOKUP(C10,[1]匹配!$A:$R,18,0)</f>
        <v>0</v>
      </c>
      <c r="V10" s="11">
        <f>VLOOKUP(C10,[1]匹配!$A:$S,19,0)</f>
        <v>0</v>
      </c>
      <c r="W10" s="11">
        <f>VLOOKUP(C10,[1]匹配!$A:$T,20,0)</f>
        <v>0</v>
      </c>
      <c r="X10" s="11">
        <f>VLOOKUP(C10,[1]匹配!$A:$U,21,0)</f>
        <v>0</v>
      </c>
      <c r="Y10" s="11">
        <f>VLOOKUP(C10,[1]匹配!$A:$V,22,0)</f>
        <v>0</v>
      </c>
      <c r="Z10" s="11">
        <f>VLOOKUP(C10,[1]匹配!$A:$W,23,0)</f>
        <v>0</v>
      </c>
      <c r="AA10" s="11">
        <f>VLOOKUP(C10,[1]匹配!$A:$X,24,0)</f>
        <v>0</v>
      </c>
      <c r="AB10" s="11">
        <f>VLOOKUP(C10,[1]匹配!$A:$Y,25,0)</f>
        <v>0</v>
      </c>
      <c r="AC10" s="11">
        <f>VLOOKUP(C10,[1]匹配!$A:$Z,26,0)</f>
        <v>0</v>
      </c>
      <c r="AD10" s="11">
        <f>VLOOKUP(C10,[1]匹配!$A:$AA,27,0)</f>
        <v>0</v>
      </c>
      <c r="AE10" s="11">
        <f>VLOOKUP(C10,[1]匹配!$A:$AB,28,0)</f>
        <v>0</v>
      </c>
      <c r="AF10" s="11">
        <f>VLOOKUP(C10,[1]匹配!$A:$AC,29,0)</f>
        <v>0</v>
      </c>
      <c r="AG10" s="11">
        <f>VLOOKUP(C10,[1]匹配!$A:$AD,30,0)</f>
        <v>0</v>
      </c>
      <c r="AH10" s="11">
        <f>VLOOKUP(C10,[1]匹配!$A:$AE,31,0)</f>
        <v>0</v>
      </c>
      <c r="AI10" s="11">
        <f>VLOOKUP(C10,[1]匹配!$A:$AF,32,0)</f>
        <v>0</v>
      </c>
      <c r="AJ10" s="11" t="s">
        <v>89</v>
      </c>
      <c r="AK10" s="11" t="s">
        <v>47</v>
      </c>
      <c r="AL10" s="11" t="s">
        <v>48</v>
      </c>
      <c r="AM10" s="11" t="s">
        <v>49</v>
      </c>
    </row>
    <row r="11" ht="36" spans="1:39">
      <c r="A11" s="28">
        <v>9</v>
      </c>
      <c r="B11" s="11" t="s">
        <v>40</v>
      </c>
      <c r="C11" s="11" t="s">
        <v>90</v>
      </c>
      <c r="D11" s="11" t="s">
        <v>91</v>
      </c>
      <c r="E11" s="11" t="s">
        <v>92</v>
      </c>
      <c r="F11" s="30" t="s">
        <v>93</v>
      </c>
      <c r="G11" s="11" t="s">
        <v>45</v>
      </c>
      <c r="H11" s="11" t="str">
        <f>VLOOKUP(C11,[1]匹配!$A:$E,5,0)</f>
        <v>否</v>
      </c>
      <c r="I11" s="11">
        <f>VLOOKUP(C11,[1]匹配!$A:$F,6,0)</f>
        <v>0</v>
      </c>
      <c r="J11" s="11">
        <f>VLOOKUP(C11,'[2]（终）标准制修订项目'!$C:$R,16,0)</f>
        <v>1</v>
      </c>
      <c r="K11" s="11" t="str">
        <f>VLOOKUP(C11,[1]匹配!$A:$H,8,0)</f>
        <v>无</v>
      </c>
      <c r="L11" s="11">
        <f>VLOOKUP(C11,[1]匹配!$A:$I,9,0)</f>
        <v>1</v>
      </c>
      <c r="M11" s="11">
        <f>VLOOKUP(C11,[1]匹配!$A:$J,10,0)</f>
        <v>100</v>
      </c>
      <c r="N11" s="11" t="str">
        <f>VLOOKUP(C11,[1]匹配!$A:$K,11,0)</f>
        <v>中兴通讯股份有限公司</v>
      </c>
      <c r="O11" s="11">
        <f>VLOOKUP(C11,[1]匹配!$A:$L,12,0)</f>
        <v>0</v>
      </c>
      <c r="P11" s="11">
        <f>VLOOKUP(C11,[1]匹配!$A:$M,13,0)</f>
        <v>0</v>
      </c>
      <c r="Q11" s="11">
        <f>VLOOKUP(C11,[1]匹配!$A:$N,14,0)</f>
        <v>0</v>
      </c>
      <c r="R11" s="11">
        <f>VLOOKUP(C11,[1]匹配!$A:$O,15,0)</f>
        <v>0</v>
      </c>
      <c r="S11" s="11">
        <f>VLOOKUP(C11,[1]匹配!$A:$P,16,0)</f>
        <v>0</v>
      </c>
      <c r="T11" s="11">
        <f>VLOOKUP(C11,[1]匹配!$A:$Q,17,0)</f>
        <v>0</v>
      </c>
      <c r="U11" s="11">
        <f>VLOOKUP(C11,[1]匹配!$A:$R,18,0)</f>
        <v>0</v>
      </c>
      <c r="V11" s="11">
        <f>VLOOKUP(C11,[1]匹配!$A:$S,19,0)</f>
        <v>0</v>
      </c>
      <c r="W11" s="11">
        <f>VLOOKUP(C11,[1]匹配!$A:$T,20,0)</f>
        <v>0</v>
      </c>
      <c r="X11" s="11">
        <f>VLOOKUP(C11,[1]匹配!$A:$U,21,0)</f>
        <v>0</v>
      </c>
      <c r="Y11" s="11">
        <f>VLOOKUP(C11,[1]匹配!$A:$V,22,0)</f>
        <v>0</v>
      </c>
      <c r="Z11" s="11">
        <f>VLOOKUP(C11,[1]匹配!$A:$W,23,0)</f>
        <v>0</v>
      </c>
      <c r="AA11" s="11">
        <f>VLOOKUP(C11,[1]匹配!$A:$X,24,0)</f>
        <v>0</v>
      </c>
      <c r="AB11" s="11">
        <f>VLOOKUP(C11,[1]匹配!$A:$Y,25,0)</f>
        <v>0</v>
      </c>
      <c r="AC11" s="11">
        <f>VLOOKUP(C11,[1]匹配!$A:$Z,26,0)</f>
        <v>0</v>
      </c>
      <c r="AD11" s="11">
        <f>VLOOKUP(C11,[1]匹配!$A:$AA,27,0)</f>
        <v>0</v>
      </c>
      <c r="AE11" s="11">
        <f>VLOOKUP(C11,[1]匹配!$A:$AB,28,0)</f>
        <v>0</v>
      </c>
      <c r="AF11" s="11">
        <f>VLOOKUP(C11,[1]匹配!$A:$AC,29,0)</f>
        <v>0</v>
      </c>
      <c r="AG11" s="11">
        <f>VLOOKUP(C11,[1]匹配!$A:$AD,30,0)</f>
        <v>0</v>
      </c>
      <c r="AH11" s="11">
        <f>VLOOKUP(C11,[1]匹配!$A:$AE,31,0)</f>
        <v>0</v>
      </c>
      <c r="AI11" s="11">
        <f>VLOOKUP(C11,[1]匹配!$A:$AF,32,0)</f>
        <v>0</v>
      </c>
      <c r="AJ11" s="11" t="s">
        <v>94</v>
      </c>
      <c r="AK11" s="11" t="s">
        <v>47</v>
      </c>
      <c r="AL11" s="11" t="s">
        <v>48</v>
      </c>
      <c r="AM11" s="11" t="s">
        <v>49</v>
      </c>
    </row>
    <row r="12" ht="24" spans="1:39">
      <c r="A12" s="28">
        <v>10</v>
      </c>
      <c r="B12" s="11" t="s">
        <v>40</v>
      </c>
      <c r="C12" s="11" t="s">
        <v>95</v>
      </c>
      <c r="D12" s="11" t="s">
        <v>96</v>
      </c>
      <c r="E12" s="11" t="s">
        <v>97</v>
      </c>
      <c r="F12" s="30" t="s">
        <v>98</v>
      </c>
      <c r="G12" s="11" t="s">
        <v>45</v>
      </c>
      <c r="H12" s="11" t="str">
        <f>VLOOKUP(C12,[1]匹配!$A:$E,5,0)</f>
        <v>否</v>
      </c>
      <c r="I12" s="11">
        <f>VLOOKUP(C12,[1]匹配!$A:$F,6,0)</f>
        <v>0</v>
      </c>
      <c r="J12" s="11">
        <f>VLOOKUP(C12,'[2]（终）标准制修订项目'!$C:$R,16,0)</f>
        <v>1</v>
      </c>
      <c r="K12" s="11" t="str">
        <f>VLOOKUP(C12,[1]匹配!$A:$H,8,0)</f>
        <v>无</v>
      </c>
      <c r="L12" s="11">
        <f>VLOOKUP(C12,[1]匹配!$A:$I,9,0)</f>
        <v>1</v>
      </c>
      <c r="M12" s="11">
        <f>VLOOKUP(C12,[1]匹配!$A:$J,10,0)</f>
        <v>100</v>
      </c>
      <c r="N12" s="11" t="str">
        <f>VLOOKUP(C12,[1]匹配!$A:$K,11,0)</f>
        <v>中兴通讯股份有限公司</v>
      </c>
      <c r="O12" s="11">
        <f>VLOOKUP(C12,[1]匹配!$A:$L,12,0)</f>
        <v>0</v>
      </c>
      <c r="P12" s="11">
        <f>VLOOKUP(C12,[1]匹配!$A:$M,13,0)</f>
        <v>0</v>
      </c>
      <c r="Q12" s="11">
        <f>VLOOKUP(C12,[1]匹配!$A:$N,14,0)</f>
        <v>0</v>
      </c>
      <c r="R12" s="11">
        <f>VLOOKUP(C12,[1]匹配!$A:$O,15,0)</f>
        <v>0</v>
      </c>
      <c r="S12" s="11">
        <f>VLOOKUP(C12,[1]匹配!$A:$P,16,0)</f>
        <v>0</v>
      </c>
      <c r="T12" s="11">
        <f>VLOOKUP(C12,[1]匹配!$A:$Q,17,0)</f>
        <v>0</v>
      </c>
      <c r="U12" s="11">
        <f>VLOOKUP(C12,[1]匹配!$A:$R,18,0)</f>
        <v>0</v>
      </c>
      <c r="V12" s="11">
        <f>VLOOKUP(C12,[1]匹配!$A:$S,19,0)</f>
        <v>0</v>
      </c>
      <c r="W12" s="11">
        <f>VLOOKUP(C12,[1]匹配!$A:$T,20,0)</f>
        <v>0</v>
      </c>
      <c r="X12" s="11">
        <f>VLOOKUP(C12,[1]匹配!$A:$U,21,0)</f>
        <v>0</v>
      </c>
      <c r="Y12" s="11">
        <f>VLOOKUP(C12,[1]匹配!$A:$V,22,0)</f>
        <v>0</v>
      </c>
      <c r="Z12" s="11">
        <f>VLOOKUP(C12,[1]匹配!$A:$W,23,0)</f>
        <v>0</v>
      </c>
      <c r="AA12" s="11">
        <f>VLOOKUP(C12,[1]匹配!$A:$X,24,0)</f>
        <v>0</v>
      </c>
      <c r="AB12" s="11">
        <f>VLOOKUP(C12,[1]匹配!$A:$Y,25,0)</f>
        <v>0</v>
      </c>
      <c r="AC12" s="11">
        <f>VLOOKUP(C12,[1]匹配!$A:$Z,26,0)</f>
        <v>0</v>
      </c>
      <c r="AD12" s="11">
        <f>VLOOKUP(C12,[1]匹配!$A:$AA,27,0)</f>
        <v>0</v>
      </c>
      <c r="AE12" s="11">
        <f>VLOOKUP(C12,[1]匹配!$A:$AB,28,0)</f>
        <v>0</v>
      </c>
      <c r="AF12" s="11">
        <f>VLOOKUP(C12,[1]匹配!$A:$AC,29,0)</f>
        <v>0</v>
      </c>
      <c r="AG12" s="11">
        <f>VLOOKUP(C12,[1]匹配!$A:$AD,30,0)</f>
        <v>0</v>
      </c>
      <c r="AH12" s="11">
        <f>VLOOKUP(C12,[1]匹配!$A:$AE,31,0)</f>
        <v>0</v>
      </c>
      <c r="AI12" s="11">
        <f>VLOOKUP(C12,[1]匹配!$A:$AF,32,0)</f>
        <v>0</v>
      </c>
      <c r="AJ12" s="11" t="s">
        <v>99</v>
      </c>
      <c r="AK12" s="11" t="s">
        <v>47</v>
      </c>
      <c r="AL12" s="11" t="s">
        <v>48</v>
      </c>
      <c r="AM12" s="11" t="s">
        <v>49</v>
      </c>
    </row>
    <row r="13" ht="36" spans="1:39">
      <c r="A13" s="28">
        <v>11</v>
      </c>
      <c r="B13" s="11" t="s">
        <v>40</v>
      </c>
      <c r="C13" s="11" t="s">
        <v>100</v>
      </c>
      <c r="D13" s="11" t="s">
        <v>101</v>
      </c>
      <c r="E13" s="11" t="s">
        <v>102</v>
      </c>
      <c r="F13" s="30" t="s">
        <v>103</v>
      </c>
      <c r="G13" s="11" t="s">
        <v>104</v>
      </c>
      <c r="H13" s="11" t="str">
        <f>VLOOKUP(C13,[1]匹配!$A:$E,5,0)</f>
        <v>否</v>
      </c>
      <c r="I13" s="11">
        <f>VLOOKUP(C13,[1]匹配!$A:$F,6,0)</f>
        <v>0</v>
      </c>
      <c r="J13" s="11">
        <f>VLOOKUP(C13,'[2]（终）标准制修订项目'!$C:$R,16,0)</f>
        <v>3</v>
      </c>
      <c r="K13" s="11" t="str">
        <f>VLOOKUP(C13,[1]匹配!$A:$H,8,0)</f>
        <v>无</v>
      </c>
      <c r="L13" s="11">
        <f>VLOOKUP(C13,[1]匹配!$A:$I,9,0)</f>
        <v>3</v>
      </c>
      <c r="M13" s="11">
        <f>VLOOKUP(C13,[1]匹配!$A:$J,10,0)</f>
        <v>100</v>
      </c>
      <c r="N13" s="11" t="str">
        <f>VLOOKUP(C13,[1]匹配!$A:$K,11,0)</f>
        <v>深圳市泰坦时钟表科技有限公司</v>
      </c>
      <c r="O13" s="11">
        <f>VLOOKUP(C13,[1]匹配!$A:$L,12,0)</f>
        <v>0</v>
      </c>
      <c r="P13" s="11">
        <f>VLOOKUP(C13,[1]匹配!$A:$M,13,0)</f>
        <v>0</v>
      </c>
      <c r="Q13" s="11">
        <f>VLOOKUP(C13,[1]匹配!$A:$N,14,0)</f>
        <v>0</v>
      </c>
      <c r="R13" s="11">
        <f>VLOOKUP(C13,[1]匹配!$A:$O,15,0)</f>
        <v>0</v>
      </c>
      <c r="S13" s="11">
        <f>VLOOKUP(C13,[1]匹配!$A:$P,16,0)</f>
        <v>0</v>
      </c>
      <c r="T13" s="11">
        <f>VLOOKUP(C13,[1]匹配!$A:$Q,17,0)</f>
        <v>0</v>
      </c>
      <c r="U13" s="11">
        <f>VLOOKUP(C13,[1]匹配!$A:$R,18,0)</f>
        <v>0</v>
      </c>
      <c r="V13" s="11">
        <f>VLOOKUP(C13,[1]匹配!$A:$S,19,0)</f>
        <v>0</v>
      </c>
      <c r="W13" s="11">
        <f>VLOOKUP(C13,[1]匹配!$A:$T,20,0)</f>
        <v>0</v>
      </c>
      <c r="X13" s="11">
        <f>VLOOKUP(C13,[1]匹配!$A:$U,21,0)</f>
        <v>0</v>
      </c>
      <c r="Y13" s="11">
        <f>VLOOKUP(C13,[1]匹配!$A:$V,22,0)</f>
        <v>0</v>
      </c>
      <c r="Z13" s="11">
        <f>VLOOKUP(C13,[1]匹配!$A:$W,23,0)</f>
        <v>0</v>
      </c>
      <c r="AA13" s="11">
        <f>VLOOKUP(C13,[1]匹配!$A:$X,24,0)</f>
        <v>0</v>
      </c>
      <c r="AB13" s="11">
        <f>VLOOKUP(C13,[1]匹配!$A:$Y,25,0)</f>
        <v>0</v>
      </c>
      <c r="AC13" s="11">
        <f>VLOOKUP(C13,[1]匹配!$A:$Z,26,0)</f>
        <v>0</v>
      </c>
      <c r="AD13" s="11">
        <f>VLOOKUP(C13,[1]匹配!$A:$AA,27,0)</f>
        <v>0</v>
      </c>
      <c r="AE13" s="11">
        <f>VLOOKUP(C13,[1]匹配!$A:$AB,28,0)</f>
        <v>0</v>
      </c>
      <c r="AF13" s="11">
        <f>VLOOKUP(C13,[1]匹配!$A:$AC,29,0)</f>
        <v>0</v>
      </c>
      <c r="AG13" s="11">
        <f>VLOOKUP(C13,[1]匹配!$A:$AD,30,0)</f>
        <v>0</v>
      </c>
      <c r="AH13" s="11">
        <f>VLOOKUP(C13,[1]匹配!$A:$AE,31,0)</f>
        <v>0</v>
      </c>
      <c r="AI13" s="11">
        <f>VLOOKUP(C13,[1]匹配!$A:$AF,32,0)</f>
        <v>0</v>
      </c>
      <c r="AJ13" s="11" t="s">
        <v>99</v>
      </c>
      <c r="AK13" s="11" t="s">
        <v>105</v>
      </c>
      <c r="AL13" s="11" t="s">
        <v>56</v>
      </c>
      <c r="AM13" s="11" t="s">
        <v>49</v>
      </c>
    </row>
    <row r="14" ht="48" spans="1:39">
      <c r="A14" s="28">
        <v>12</v>
      </c>
      <c r="B14" s="11" t="s">
        <v>40</v>
      </c>
      <c r="C14" s="11" t="s">
        <v>106</v>
      </c>
      <c r="D14" s="11" t="s">
        <v>107</v>
      </c>
      <c r="E14" s="11" t="s">
        <v>108</v>
      </c>
      <c r="F14" s="11" t="s">
        <v>109</v>
      </c>
      <c r="G14" s="11" t="s">
        <v>54</v>
      </c>
      <c r="H14" s="11" t="str">
        <f>VLOOKUP(C14,[1]匹配!$A:$E,5,0)</f>
        <v>否</v>
      </c>
      <c r="I14" s="11">
        <f>VLOOKUP(C14,[1]匹配!$A:$F,6,0)</f>
        <v>0</v>
      </c>
      <c r="J14" s="11">
        <f>VLOOKUP(C14,'[2]（终）标准制修订项目'!$C:$R,16,0)</f>
        <v>4</v>
      </c>
      <c r="K14" s="11" t="str">
        <f>VLOOKUP(C14,[1]匹配!$A:$H,8,0)</f>
        <v>有</v>
      </c>
      <c r="L14" s="11">
        <f>VLOOKUP(C14,[1]匹配!$A:$I,9,0)</f>
        <v>1</v>
      </c>
      <c r="M14" s="11">
        <f>VLOOKUP(C14,[1]匹配!$A:$J,10,0)</f>
        <v>0</v>
      </c>
      <c r="N14" s="11" t="str">
        <f>VLOOKUP(C14,[1]匹配!$A:$K,11,0)</f>
        <v>华为技术有限公司</v>
      </c>
      <c r="O14" s="11">
        <f>VLOOKUP(C14,[1]匹配!$A:$L,12,0)</f>
        <v>2</v>
      </c>
      <c r="P14" s="11">
        <f>VLOOKUP(C14,[1]匹配!$A:$M,13,0)</f>
        <v>100</v>
      </c>
      <c r="Q14" s="11" t="str">
        <f>VLOOKUP(C14,[1]匹配!$A:$N,14,0)</f>
        <v>深圳市腾讯计算机系统有限公司</v>
      </c>
      <c r="R14" s="11">
        <f>VLOOKUP(C14,[1]匹配!$A:$O,15,0)</f>
        <v>3</v>
      </c>
      <c r="S14" s="11">
        <f>VLOOKUP(C14,[1]匹配!$A:$P,16,0)</f>
        <v>0</v>
      </c>
      <c r="T14" s="11" t="str">
        <f>VLOOKUP(C14,[1]匹配!$A:$Q,17,0)</f>
        <v>中兴通讯股份有限公司</v>
      </c>
      <c r="U14" s="11">
        <f>VLOOKUP(C14,[1]匹配!$A:$R,18,0)</f>
        <v>0</v>
      </c>
      <c r="V14" s="11">
        <f>VLOOKUP(C14,[1]匹配!$A:$S,19,0)</f>
        <v>0</v>
      </c>
      <c r="W14" s="11">
        <f>VLOOKUP(C14,[1]匹配!$A:$T,20,0)</f>
        <v>0</v>
      </c>
      <c r="X14" s="11">
        <f>VLOOKUP(C14,[1]匹配!$A:$U,21,0)</f>
        <v>0</v>
      </c>
      <c r="Y14" s="11">
        <f>VLOOKUP(C14,[1]匹配!$A:$V,22,0)</f>
        <v>0</v>
      </c>
      <c r="Z14" s="11">
        <f>VLOOKUP(C14,[1]匹配!$A:$W,23,0)</f>
        <v>0</v>
      </c>
      <c r="AA14" s="11">
        <f>VLOOKUP(C14,[1]匹配!$A:$X,24,0)</f>
        <v>0</v>
      </c>
      <c r="AB14" s="11">
        <f>VLOOKUP(C14,[1]匹配!$A:$Y,25,0)</f>
        <v>0</v>
      </c>
      <c r="AC14" s="11">
        <f>VLOOKUP(C14,[1]匹配!$A:$Z,26,0)</f>
        <v>0</v>
      </c>
      <c r="AD14" s="11">
        <f>VLOOKUP(C14,[1]匹配!$A:$AA,27,0)</f>
        <v>0</v>
      </c>
      <c r="AE14" s="11">
        <f>VLOOKUP(C14,[1]匹配!$A:$AB,28,0)</f>
        <v>0</v>
      </c>
      <c r="AF14" s="11">
        <f>VLOOKUP(C14,[1]匹配!$A:$AC,29,0)</f>
        <v>0</v>
      </c>
      <c r="AG14" s="11">
        <f>VLOOKUP(C14,[1]匹配!$A:$AD,30,0)</f>
        <v>0</v>
      </c>
      <c r="AH14" s="11">
        <f>VLOOKUP(C14,[1]匹配!$A:$AE,31,0)</f>
        <v>0</v>
      </c>
      <c r="AI14" s="11">
        <f>VLOOKUP(C14,[1]匹配!$A:$AF,32,0)</f>
        <v>0</v>
      </c>
      <c r="AJ14" s="11" t="s">
        <v>99</v>
      </c>
      <c r="AK14" s="11" t="s">
        <v>47</v>
      </c>
      <c r="AL14" s="11" t="s">
        <v>56</v>
      </c>
      <c r="AM14" s="11" t="s">
        <v>49</v>
      </c>
    </row>
    <row r="15" ht="48" spans="1:39">
      <c r="A15" s="28">
        <v>13</v>
      </c>
      <c r="B15" s="11" t="s">
        <v>40</v>
      </c>
      <c r="C15" s="11" t="s">
        <v>110</v>
      </c>
      <c r="D15" s="11" t="s">
        <v>111</v>
      </c>
      <c r="E15" s="11" t="s">
        <v>112</v>
      </c>
      <c r="F15" s="30" t="s">
        <v>53</v>
      </c>
      <c r="G15" s="11" t="s">
        <v>54</v>
      </c>
      <c r="H15" s="11" t="str">
        <f>VLOOKUP(C15,[1]匹配!$A:$E,5,0)</f>
        <v>否</v>
      </c>
      <c r="I15" s="11">
        <f>VLOOKUP(C15,[1]匹配!$A:$F,6,0)</f>
        <v>0</v>
      </c>
      <c r="J15" s="11">
        <f>VLOOKUP(C15,'[2]（终）标准制修订项目'!$C:$R,16,0)</f>
        <v>4</v>
      </c>
      <c r="K15" s="11" t="str">
        <f>VLOOKUP(C15,[1]匹配!$A:$H,8,0)</f>
        <v>有</v>
      </c>
      <c r="L15" s="11">
        <f>VLOOKUP(C15,[1]匹配!$A:$I,9,0)</f>
        <v>1</v>
      </c>
      <c r="M15" s="11">
        <f>VLOOKUP(C15,[1]匹配!$A:$J,10,0)</f>
        <v>0</v>
      </c>
      <c r="N15" s="11" t="str">
        <f>VLOOKUP(C15,[1]匹配!$A:$K,11,0)</f>
        <v>华为技术有限公司</v>
      </c>
      <c r="O15" s="11">
        <f>VLOOKUP(C15,[1]匹配!$A:$L,12,0)</f>
        <v>2</v>
      </c>
      <c r="P15" s="11">
        <f>VLOOKUP(C15,[1]匹配!$A:$M,13,0)</f>
        <v>100</v>
      </c>
      <c r="Q15" s="11" t="str">
        <f>VLOOKUP(C15,[1]匹配!$A:$N,14,0)</f>
        <v>深圳市腾讯计算机系统有限公司</v>
      </c>
      <c r="R15" s="11">
        <f>VLOOKUP(C15,[1]匹配!$A:$O,15,0)</f>
        <v>3</v>
      </c>
      <c r="S15" s="11">
        <f>VLOOKUP(C15,[1]匹配!$A:$P,16,0)</f>
        <v>0</v>
      </c>
      <c r="T15" s="11" t="str">
        <f>VLOOKUP(C15,[1]匹配!$A:$Q,17,0)</f>
        <v>中兴通讯股份有限公司</v>
      </c>
      <c r="U15" s="11">
        <f>VLOOKUP(C15,[1]匹配!$A:$R,18,0)</f>
        <v>0</v>
      </c>
      <c r="V15" s="11">
        <f>VLOOKUP(C15,[1]匹配!$A:$S,19,0)</f>
        <v>0</v>
      </c>
      <c r="W15" s="11">
        <f>VLOOKUP(C15,[1]匹配!$A:$T,20,0)</f>
        <v>0</v>
      </c>
      <c r="X15" s="11">
        <f>VLOOKUP(C15,[1]匹配!$A:$U,21,0)</f>
        <v>0</v>
      </c>
      <c r="Y15" s="11">
        <f>VLOOKUP(C15,[1]匹配!$A:$V,22,0)</f>
        <v>0</v>
      </c>
      <c r="Z15" s="11">
        <f>VLOOKUP(C15,[1]匹配!$A:$W,23,0)</f>
        <v>0</v>
      </c>
      <c r="AA15" s="11">
        <f>VLOOKUP(C15,[1]匹配!$A:$X,24,0)</f>
        <v>0</v>
      </c>
      <c r="AB15" s="11">
        <f>VLOOKUP(C15,[1]匹配!$A:$Y,25,0)</f>
        <v>0</v>
      </c>
      <c r="AC15" s="11">
        <f>VLOOKUP(C15,[1]匹配!$A:$Z,26,0)</f>
        <v>0</v>
      </c>
      <c r="AD15" s="11">
        <f>VLOOKUP(C15,[1]匹配!$A:$AA,27,0)</f>
        <v>0</v>
      </c>
      <c r="AE15" s="11">
        <f>VLOOKUP(C15,[1]匹配!$A:$AB,28,0)</f>
        <v>0</v>
      </c>
      <c r="AF15" s="11">
        <f>VLOOKUP(C15,[1]匹配!$A:$AC,29,0)</f>
        <v>0</v>
      </c>
      <c r="AG15" s="11">
        <f>VLOOKUP(C15,[1]匹配!$A:$AD,30,0)</f>
        <v>0</v>
      </c>
      <c r="AH15" s="11">
        <f>VLOOKUP(C15,[1]匹配!$A:$AE,31,0)</f>
        <v>0</v>
      </c>
      <c r="AI15" s="11">
        <f>VLOOKUP(C15,[1]匹配!$A:$AF,32,0)</f>
        <v>0</v>
      </c>
      <c r="AJ15" s="11" t="s">
        <v>113</v>
      </c>
      <c r="AK15" s="11" t="s">
        <v>47</v>
      </c>
      <c r="AL15" s="11" t="s">
        <v>56</v>
      </c>
      <c r="AM15" s="11" t="s">
        <v>49</v>
      </c>
    </row>
    <row r="16" ht="24" spans="1:39">
      <c r="A16" s="28">
        <v>14</v>
      </c>
      <c r="B16" s="11" t="s">
        <v>40</v>
      </c>
      <c r="C16" s="11" t="s">
        <v>114</v>
      </c>
      <c r="D16" s="11" t="s">
        <v>115</v>
      </c>
      <c r="E16" s="11" t="s">
        <v>116</v>
      </c>
      <c r="F16" s="30" t="s">
        <v>88</v>
      </c>
      <c r="G16" s="11" t="s">
        <v>45</v>
      </c>
      <c r="H16" s="11" t="str">
        <f>VLOOKUP(C16,[1]匹配!$A:$E,5,0)</f>
        <v>否</v>
      </c>
      <c r="I16" s="11">
        <f>VLOOKUP(C16,[1]匹配!$A:$F,6,0)</f>
        <v>0</v>
      </c>
      <c r="J16" s="11">
        <f>VLOOKUP(C16,'[2]（终）标准制修订项目'!$C:$R,16,0)</f>
        <v>1</v>
      </c>
      <c r="K16" s="11" t="str">
        <f>VLOOKUP(C16,[1]匹配!$A:$H,8,0)</f>
        <v>无</v>
      </c>
      <c r="L16" s="11">
        <f>VLOOKUP(C16,[1]匹配!$A:$I,9,0)</f>
        <v>1</v>
      </c>
      <c r="M16" s="11">
        <f>VLOOKUP(C16,[1]匹配!$A:$J,10,0)</f>
        <v>100</v>
      </c>
      <c r="N16" s="11" t="str">
        <f>VLOOKUP(C16,[1]匹配!$A:$K,11,0)</f>
        <v>中兴通讯股份有限公司</v>
      </c>
      <c r="O16" s="11">
        <f>VLOOKUP(C16,[1]匹配!$A:$L,12,0)</f>
        <v>0</v>
      </c>
      <c r="P16" s="11">
        <f>VLOOKUP(C16,[1]匹配!$A:$M,13,0)</f>
        <v>0</v>
      </c>
      <c r="Q16" s="11">
        <f>VLOOKUP(C16,[1]匹配!$A:$N,14,0)</f>
        <v>0</v>
      </c>
      <c r="R16" s="11">
        <f>VLOOKUP(C16,[1]匹配!$A:$O,15,0)</f>
        <v>0</v>
      </c>
      <c r="S16" s="11">
        <f>VLOOKUP(C16,[1]匹配!$A:$P,16,0)</f>
        <v>0</v>
      </c>
      <c r="T16" s="11">
        <f>VLOOKUP(C16,[1]匹配!$A:$Q,17,0)</f>
        <v>0</v>
      </c>
      <c r="U16" s="11">
        <f>VLOOKUP(C16,[1]匹配!$A:$R,18,0)</f>
        <v>0</v>
      </c>
      <c r="V16" s="11">
        <f>VLOOKUP(C16,[1]匹配!$A:$S,19,0)</f>
        <v>0</v>
      </c>
      <c r="W16" s="11">
        <f>VLOOKUP(C16,[1]匹配!$A:$T,20,0)</f>
        <v>0</v>
      </c>
      <c r="X16" s="11">
        <f>VLOOKUP(C16,[1]匹配!$A:$U,21,0)</f>
        <v>0</v>
      </c>
      <c r="Y16" s="11">
        <f>VLOOKUP(C16,[1]匹配!$A:$V,22,0)</f>
        <v>0</v>
      </c>
      <c r="Z16" s="11">
        <f>VLOOKUP(C16,[1]匹配!$A:$W,23,0)</f>
        <v>0</v>
      </c>
      <c r="AA16" s="11">
        <f>VLOOKUP(C16,[1]匹配!$A:$X,24,0)</f>
        <v>0</v>
      </c>
      <c r="AB16" s="11">
        <f>VLOOKUP(C16,[1]匹配!$A:$Y,25,0)</f>
        <v>0</v>
      </c>
      <c r="AC16" s="11">
        <f>VLOOKUP(C16,[1]匹配!$A:$Z,26,0)</f>
        <v>0</v>
      </c>
      <c r="AD16" s="11">
        <f>VLOOKUP(C16,[1]匹配!$A:$AA,27,0)</f>
        <v>0</v>
      </c>
      <c r="AE16" s="11">
        <f>VLOOKUP(C16,[1]匹配!$A:$AB,28,0)</f>
        <v>0</v>
      </c>
      <c r="AF16" s="11">
        <f>VLOOKUP(C16,[1]匹配!$A:$AC,29,0)</f>
        <v>0</v>
      </c>
      <c r="AG16" s="11">
        <f>VLOOKUP(C16,[1]匹配!$A:$AD,30,0)</f>
        <v>0</v>
      </c>
      <c r="AH16" s="11">
        <f>VLOOKUP(C16,[1]匹配!$A:$AE,31,0)</f>
        <v>0</v>
      </c>
      <c r="AI16" s="11">
        <f>VLOOKUP(C16,[1]匹配!$A:$AF,32,0)</f>
        <v>0</v>
      </c>
      <c r="AJ16" s="11" t="s">
        <v>117</v>
      </c>
      <c r="AK16" s="11" t="s">
        <v>47</v>
      </c>
      <c r="AL16" s="11" t="s">
        <v>48</v>
      </c>
      <c r="AM16" s="11" t="s">
        <v>49</v>
      </c>
    </row>
    <row r="17" ht="36" spans="1:39">
      <c r="A17" s="28">
        <v>15</v>
      </c>
      <c r="B17" s="11" t="s">
        <v>40</v>
      </c>
      <c r="C17" s="11" t="s">
        <v>118</v>
      </c>
      <c r="D17" s="11" t="s">
        <v>119</v>
      </c>
      <c r="E17" s="11" t="s">
        <v>120</v>
      </c>
      <c r="F17" s="30" t="s">
        <v>121</v>
      </c>
      <c r="G17" s="11" t="s">
        <v>122</v>
      </c>
      <c r="H17" s="11" t="str">
        <f>VLOOKUP(C17,[1]匹配!$A:$E,5,0)</f>
        <v>否</v>
      </c>
      <c r="I17" s="11">
        <f>VLOOKUP(C17,[1]匹配!$A:$F,6,0)</f>
        <v>0</v>
      </c>
      <c r="J17" s="11">
        <f>VLOOKUP(C17,'[2]（终）标准制修订项目'!$C:$R,16,0)</f>
        <v>1</v>
      </c>
      <c r="K17" s="11" t="str">
        <f>VLOOKUP(C17,[1]匹配!$A:$H,8,0)</f>
        <v>无</v>
      </c>
      <c r="L17" s="11">
        <f>VLOOKUP(C17,[1]匹配!$A:$I,9,0)</f>
        <v>1</v>
      </c>
      <c r="M17" s="11">
        <f>VLOOKUP(C17,[1]匹配!$A:$J,10,0)</f>
        <v>100</v>
      </c>
      <c r="N17" s="11" t="str">
        <f>VLOOKUP(C17,[1]匹配!$A:$K,11,0)</f>
        <v>深圳金信诺高新技术股份有限公司</v>
      </c>
      <c r="O17" s="11">
        <f>VLOOKUP(C17,[1]匹配!$A:$L,12,0)</f>
        <v>0</v>
      </c>
      <c r="P17" s="11">
        <f>VLOOKUP(C17,[1]匹配!$A:$M,13,0)</f>
        <v>0</v>
      </c>
      <c r="Q17" s="11">
        <f>VLOOKUP(C17,[1]匹配!$A:$N,14,0)</f>
        <v>0</v>
      </c>
      <c r="R17" s="11">
        <f>VLOOKUP(C17,[1]匹配!$A:$O,15,0)</f>
        <v>0</v>
      </c>
      <c r="S17" s="11">
        <f>VLOOKUP(C17,[1]匹配!$A:$P,16,0)</f>
        <v>0</v>
      </c>
      <c r="T17" s="11">
        <f>VLOOKUP(C17,[1]匹配!$A:$Q,17,0)</f>
        <v>0</v>
      </c>
      <c r="U17" s="11">
        <f>VLOOKUP(C17,[1]匹配!$A:$R,18,0)</f>
        <v>0</v>
      </c>
      <c r="V17" s="11">
        <f>VLOOKUP(C17,[1]匹配!$A:$S,19,0)</f>
        <v>0</v>
      </c>
      <c r="W17" s="11">
        <f>VLOOKUP(C17,[1]匹配!$A:$T,20,0)</f>
        <v>0</v>
      </c>
      <c r="X17" s="11">
        <f>VLOOKUP(C17,[1]匹配!$A:$U,21,0)</f>
        <v>0</v>
      </c>
      <c r="Y17" s="11">
        <f>VLOOKUP(C17,[1]匹配!$A:$V,22,0)</f>
        <v>0</v>
      </c>
      <c r="Z17" s="11">
        <f>VLOOKUP(C17,[1]匹配!$A:$W,23,0)</f>
        <v>0</v>
      </c>
      <c r="AA17" s="11">
        <f>VLOOKUP(C17,[1]匹配!$A:$X,24,0)</f>
        <v>0</v>
      </c>
      <c r="AB17" s="11">
        <f>VLOOKUP(C17,[1]匹配!$A:$Y,25,0)</f>
        <v>0</v>
      </c>
      <c r="AC17" s="11">
        <f>VLOOKUP(C17,[1]匹配!$A:$Z,26,0)</f>
        <v>0</v>
      </c>
      <c r="AD17" s="11">
        <f>VLOOKUP(C17,[1]匹配!$A:$AA,27,0)</f>
        <v>0</v>
      </c>
      <c r="AE17" s="11">
        <f>VLOOKUP(C17,[1]匹配!$A:$AB,28,0)</f>
        <v>0</v>
      </c>
      <c r="AF17" s="11">
        <f>VLOOKUP(C17,[1]匹配!$A:$AC,29,0)</f>
        <v>0</v>
      </c>
      <c r="AG17" s="11">
        <f>VLOOKUP(C17,[1]匹配!$A:$AD,30,0)</f>
        <v>0</v>
      </c>
      <c r="AH17" s="11">
        <f>VLOOKUP(C17,[1]匹配!$A:$AE,31,0)</f>
        <v>0</v>
      </c>
      <c r="AI17" s="11">
        <f>VLOOKUP(C17,[1]匹配!$A:$AF,32,0)</f>
        <v>0</v>
      </c>
      <c r="AJ17" s="11" t="s">
        <v>123</v>
      </c>
      <c r="AK17" s="11" t="s">
        <v>47</v>
      </c>
      <c r="AL17" s="11" t="s">
        <v>48</v>
      </c>
      <c r="AM17" s="11" t="s">
        <v>49</v>
      </c>
    </row>
    <row r="18" ht="36" spans="1:39">
      <c r="A18" s="28">
        <v>16</v>
      </c>
      <c r="B18" s="11" t="s">
        <v>40</v>
      </c>
      <c r="C18" s="11" t="s">
        <v>124</v>
      </c>
      <c r="D18" s="11" t="s">
        <v>125</v>
      </c>
      <c r="E18" s="11" t="s">
        <v>126</v>
      </c>
      <c r="F18" s="30" t="s">
        <v>127</v>
      </c>
      <c r="G18" s="11" t="s">
        <v>128</v>
      </c>
      <c r="H18" s="11" t="str">
        <f>VLOOKUP(C18,[1]匹配!$A:$E,5,0)</f>
        <v>否</v>
      </c>
      <c r="I18" s="11">
        <f>VLOOKUP(C18,[1]匹配!$A:$F,6,0)</f>
        <v>0</v>
      </c>
      <c r="J18" s="11">
        <f>VLOOKUP(C18,'[2]（终）标准制修订项目'!$C:$R,16,0)</f>
        <v>0</v>
      </c>
      <c r="K18" s="11" t="str">
        <f>VLOOKUP(C18,[1]匹配!$A:$H,8,0)</f>
        <v>无</v>
      </c>
      <c r="L18" s="11">
        <f>VLOOKUP(C18,[1]匹配!$A:$I,9,0)</f>
        <v>0</v>
      </c>
      <c r="M18" s="11">
        <f>VLOOKUP(C18,[1]匹配!$A:$J,10,0)</f>
        <v>100</v>
      </c>
      <c r="N18" s="11" t="str">
        <f>VLOOKUP(C18,[1]匹配!$A:$K,11,0)</f>
        <v>深圳市标准技术研究院</v>
      </c>
      <c r="O18" s="11">
        <f>VLOOKUP(C18,[1]匹配!$A:$L,12,0)</f>
        <v>0</v>
      </c>
      <c r="P18" s="11">
        <f>VLOOKUP(C18,[1]匹配!$A:$M,13,0)</f>
        <v>0</v>
      </c>
      <c r="Q18" s="11">
        <f>VLOOKUP(C18,[1]匹配!$A:$N,14,0)</f>
        <v>0</v>
      </c>
      <c r="R18" s="11">
        <f>VLOOKUP(C18,[1]匹配!$A:$O,15,0)</f>
        <v>0</v>
      </c>
      <c r="S18" s="11">
        <f>VLOOKUP(C18,[1]匹配!$A:$P,16,0)</f>
        <v>0</v>
      </c>
      <c r="T18" s="11">
        <f>VLOOKUP(C18,[1]匹配!$A:$Q,17,0)</f>
        <v>0</v>
      </c>
      <c r="U18" s="11">
        <f>VLOOKUP(C18,[1]匹配!$A:$R,18,0)</f>
        <v>0</v>
      </c>
      <c r="V18" s="11">
        <f>VLOOKUP(C18,[1]匹配!$A:$S,19,0)</f>
        <v>0</v>
      </c>
      <c r="W18" s="11">
        <f>VLOOKUP(C18,[1]匹配!$A:$T,20,0)</f>
        <v>0</v>
      </c>
      <c r="X18" s="11">
        <f>VLOOKUP(C18,[1]匹配!$A:$U,21,0)</f>
        <v>0</v>
      </c>
      <c r="Y18" s="11">
        <f>VLOOKUP(C18,[1]匹配!$A:$V,22,0)</f>
        <v>0</v>
      </c>
      <c r="Z18" s="11">
        <f>VLOOKUP(C18,[1]匹配!$A:$W,23,0)</f>
        <v>0</v>
      </c>
      <c r="AA18" s="11">
        <f>VLOOKUP(C18,[1]匹配!$A:$X,24,0)</f>
        <v>0</v>
      </c>
      <c r="AB18" s="11">
        <f>VLOOKUP(C18,[1]匹配!$A:$Y,25,0)</f>
        <v>0</v>
      </c>
      <c r="AC18" s="11">
        <f>VLOOKUP(C18,[1]匹配!$A:$Z,26,0)</f>
        <v>0</v>
      </c>
      <c r="AD18" s="11">
        <f>VLOOKUP(C18,[1]匹配!$A:$AA,27,0)</f>
        <v>0</v>
      </c>
      <c r="AE18" s="11">
        <f>VLOOKUP(C18,[1]匹配!$A:$AB,28,0)</f>
        <v>0</v>
      </c>
      <c r="AF18" s="11">
        <f>VLOOKUP(C18,[1]匹配!$A:$AC,29,0)</f>
        <v>0</v>
      </c>
      <c r="AG18" s="11">
        <f>VLOOKUP(C18,[1]匹配!$A:$AD,30,0)</f>
        <v>0</v>
      </c>
      <c r="AH18" s="11">
        <f>VLOOKUP(C18,[1]匹配!$A:$AE,31,0)</f>
        <v>0</v>
      </c>
      <c r="AI18" s="11">
        <f>VLOOKUP(C18,[1]匹配!$A:$AF,32,0)</f>
        <v>0</v>
      </c>
      <c r="AJ18" s="11" t="s">
        <v>129</v>
      </c>
      <c r="AK18" s="11" t="s">
        <v>105</v>
      </c>
      <c r="AL18" s="11" t="s">
        <v>56</v>
      </c>
      <c r="AM18" s="11" t="s">
        <v>49</v>
      </c>
    </row>
    <row r="19" ht="48" spans="1:39">
      <c r="A19" s="28">
        <v>17</v>
      </c>
      <c r="B19" s="11" t="s">
        <v>40</v>
      </c>
      <c r="C19" s="11" t="s">
        <v>130</v>
      </c>
      <c r="D19" s="11" t="s">
        <v>131</v>
      </c>
      <c r="E19" s="11" t="s">
        <v>132</v>
      </c>
      <c r="F19" s="11" t="s">
        <v>109</v>
      </c>
      <c r="G19" s="11" t="s">
        <v>54</v>
      </c>
      <c r="H19" s="11" t="str">
        <f>VLOOKUP(C19,[1]匹配!$A:$E,5,0)</f>
        <v>否</v>
      </c>
      <c r="I19" s="11">
        <f>VLOOKUP(C19,[1]匹配!$A:$F,6,0)</f>
        <v>0</v>
      </c>
      <c r="J19" s="11">
        <f>VLOOKUP(C19,'[2]（终）标准制修订项目'!$C:$R,16,0)</f>
        <v>4</v>
      </c>
      <c r="K19" s="11" t="str">
        <f>VLOOKUP(C19,[1]匹配!$A:$H,8,0)</f>
        <v>有</v>
      </c>
      <c r="L19" s="11">
        <f>VLOOKUP(C19,[1]匹配!$A:$I,9,0)</f>
        <v>1</v>
      </c>
      <c r="M19" s="11">
        <f>VLOOKUP(C19,[1]匹配!$A:$J,10,0)</f>
        <v>0</v>
      </c>
      <c r="N19" s="11" t="str">
        <f>VLOOKUP(C19,[1]匹配!$A:$K,11,0)</f>
        <v>华为技术有限公司</v>
      </c>
      <c r="O19" s="11">
        <f>VLOOKUP(C19,[1]匹配!$A:$L,12,0)</f>
        <v>2</v>
      </c>
      <c r="P19" s="11">
        <f>VLOOKUP(C19,[1]匹配!$A:$M,13,0)</f>
        <v>100</v>
      </c>
      <c r="Q19" s="11" t="str">
        <f>VLOOKUP(C19,[1]匹配!$A:$N,14,0)</f>
        <v>深圳市腾讯计算机系统有限公司</v>
      </c>
      <c r="R19" s="11">
        <f>VLOOKUP(C19,[1]匹配!$A:$O,15,0)</f>
        <v>3</v>
      </c>
      <c r="S19" s="11">
        <f>VLOOKUP(C19,[1]匹配!$A:$P,16,0)</f>
        <v>0</v>
      </c>
      <c r="T19" s="11" t="str">
        <f>VLOOKUP(C19,[1]匹配!$A:$Q,17,0)</f>
        <v>中兴通讯股份有限公司</v>
      </c>
      <c r="U19" s="11">
        <f>VLOOKUP(C19,[1]匹配!$A:$R,18,0)</f>
        <v>0</v>
      </c>
      <c r="V19" s="11">
        <f>VLOOKUP(C19,[1]匹配!$A:$S,19,0)</f>
        <v>0</v>
      </c>
      <c r="W19" s="11">
        <f>VLOOKUP(C19,[1]匹配!$A:$T,20,0)</f>
        <v>0</v>
      </c>
      <c r="X19" s="11">
        <f>VLOOKUP(C19,[1]匹配!$A:$U,21,0)</f>
        <v>0</v>
      </c>
      <c r="Y19" s="11">
        <f>VLOOKUP(C19,[1]匹配!$A:$V,22,0)</f>
        <v>0</v>
      </c>
      <c r="Z19" s="11">
        <f>VLOOKUP(C19,[1]匹配!$A:$W,23,0)</f>
        <v>0</v>
      </c>
      <c r="AA19" s="11">
        <f>VLOOKUP(C19,[1]匹配!$A:$X,24,0)</f>
        <v>0</v>
      </c>
      <c r="AB19" s="11">
        <f>VLOOKUP(C19,[1]匹配!$A:$Y,25,0)</f>
        <v>0</v>
      </c>
      <c r="AC19" s="11">
        <f>VLOOKUP(C19,[1]匹配!$A:$Z,26,0)</f>
        <v>0</v>
      </c>
      <c r="AD19" s="11">
        <f>VLOOKUP(C19,[1]匹配!$A:$AA,27,0)</f>
        <v>0</v>
      </c>
      <c r="AE19" s="11">
        <f>VLOOKUP(C19,[1]匹配!$A:$AB,28,0)</f>
        <v>0</v>
      </c>
      <c r="AF19" s="11">
        <f>VLOOKUP(C19,[1]匹配!$A:$AC,29,0)</f>
        <v>0</v>
      </c>
      <c r="AG19" s="11">
        <f>VLOOKUP(C19,[1]匹配!$A:$AD,30,0)</f>
        <v>0</v>
      </c>
      <c r="AH19" s="11">
        <f>VLOOKUP(C19,[1]匹配!$A:$AE,31,0)</f>
        <v>0</v>
      </c>
      <c r="AI19" s="11">
        <f>VLOOKUP(C19,[1]匹配!$A:$AF,32,0)</f>
        <v>0</v>
      </c>
      <c r="AJ19" s="11" t="s">
        <v>133</v>
      </c>
      <c r="AK19" s="11" t="s">
        <v>47</v>
      </c>
      <c r="AL19" s="11" t="s">
        <v>56</v>
      </c>
      <c r="AM19" s="11" t="s">
        <v>49</v>
      </c>
    </row>
    <row r="20" ht="36" spans="1:39">
      <c r="A20" s="28">
        <v>18</v>
      </c>
      <c r="B20" s="11" t="s">
        <v>40</v>
      </c>
      <c r="C20" s="11" t="s">
        <v>134</v>
      </c>
      <c r="D20" s="11" t="s">
        <v>135</v>
      </c>
      <c r="E20" s="11" t="s">
        <v>136</v>
      </c>
      <c r="F20" s="30" t="s">
        <v>137</v>
      </c>
      <c r="G20" s="11" t="s">
        <v>138</v>
      </c>
      <c r="H20" s="11" t="str">
        <f>VLOOKUP(C20,[1]匹配!$A:$E,5,0)</f>
        <v>否</v>
      </c>
      <c r="I20" s="11">
        <f>VLOOKUP(C20,[1]匹配!$A:$F,6,0)</f>
        <v>0</v>
      </c>
      <c r="J20" s="11">
        <f>VLOOKUP(C20,'[2]（终）标准制修订项目'!$C:$R,16,0)</f>
        <v>6</v>
      </c>
      <c r="K20" s="11" t="str">
        <f>VLOOKUP(C20,[1]匹配!$A:$H,8,0)</f>
        <v>无</v>
      </c>
      <c r="L20" s="11">
        <f>VLOOKUP(C20,[1]匹配!$A:$I,9,0)</f>
        <v>1</v>
      </c>
      <c r="M20" s="11">
        <f>VLOOKUP(C20,[1]匹配!$A:$J,10,0)</f>
        <v>100</v>
      </c>
      <c r="N20" s="11" t="str">
        <f>VLOOKUP(C20,[1]匹配!$A:$K,11,0)</f>
        <v>深圳市视得安罗格朗电子有限公司</v>
      </c>
      <c r="O20" s="11">
        <f>VLOOKUP(C20,[1]匹配!$A:$L,12,0)</f>
        <v>0</v>
      </c>
      <c r="P20" s="11">
        <f>VLOOKUP(C20,[1]匹配!$A:$M,13,0)</f>
        <v>0</v>
      </c>
      <c r="Q20" s="11">
        <f>VLOOKUP(C20,[1]匹配!$A:$N,14,0)</f>
        <v>0</v>
      </c>
      <c r="R20" s="11">
        <f>VLOOKUP(C20,[1]匹配!$A:$O,15,0)</f>
        <v>0</v>
      </c>
      <c r="S20" s="11">
        <f>VLOOKUP(C20,[1]匹配!$A:$P,16,0)</f>
        <v>0</v>
      </c>
      <c r="T20" s="11">
        <f>VLOOKUP(C20,[1]匹配!$A:$Q,17,0)</f>
        <v>0</v>
      </c>
      <c r="U20" s="11">
        <f>VLOOKUP(C20,[1]匹配!$A:$R,18,0)</f>
        <v>0</v>
      </c>
      <c r="V20" s="11">
        <f>VLOOKUP(C20,[1]匹配!$A:$S,19,0)</f>
        <v>0</v>
      </c>
      <c r="W20" s="11">
        <f>VLOOKUP(C20,[1]匹配!$A:$T,20,0)</f>
        <v>0</v>
      </c>
      <c r="X20" s="11">
        <f>VLOOKUP(C20,[1]匹配!$A:$U,21,0)</f>
        <v>0</v>
      </c>
      <c r="Y20" s="11">
        <f>VLOOKUP(C20,[1]匹配!$A:$V,22,0)</f>
        <v>0</v>
      </c>
      <c r="Z20" s="11">
        <f>VLOOKUP(C20,[1]匹配!$A:$W,23,0)</f>
        <v>0</v>
      </c>
      <c r="AA20" s="11">
        <f>VLOOKUP(C20,[1]匹配!$A:$X,24,0)</f>
        <v>0</v>
      </c>
      <c r="AB20" s="11">
        <f>VLOOKUP(C20,[1]匹配!$A:$Y,25,0)</f>
        <v>0</v>
      </c>
      <c r="AC20" s="11">
        <f>VLOOKUP(C20,[1]匹配!$A:$Z,26,0)</f>
        <v>0</v>
      </c>
      <c r="AD20" s="11">
        <f>VLOOKUP(C20,[1]匹配!$A:$AA,27,0)</f>
        <v>0</v>
      </c>
      <c r="AE20" s="11">
        <f>VLOOKUP(C20,[1]匹配!$A:$AB,28,0)</f>
        <v>0</v>
      </c>
      <c r="AF20" s="11">
        <f>VLOOKUP(C20,[1]匹配!$A:$AC,29,0)</f>
        <v>0</v>
      </c>
      <c r="AG20" s="11">
        <f>VLOOKUP(C20,[1]匹配!$A:$AD,30,0)</f>
        <v>0</v>
      </c>
      <c r="AH20" s="11">
        <f>VLOOKUP(C20,[1]匹配!$A:$AE,31,0)</f>
        <v>0</v>
      </c>
      <c r="AI20" s="11">
        <f>VLOOKUP(C20,[1]匹配!$A:$AF,32,0)</f>
        <v>0</v>
      </c>
      <c r="AJ20" s="11" t="s">
        <v>139</v>
      </c>
      <c r="AK20" s="11" t="s">
        <v>47</v>
      </c>
      <c r="AL20" s="11" t="s">
        <v>56</v>
      </c>
      <c r="AM20" s="11" t="s">
        <v>49</v>
      </c>
    </row>
    <row r="21" ht="36" spans="1:39">
      <c r="A21" s="28">
        <v>19</v>
      </c>
      <c r="B21" s="11" t="s">
        <v>40</v>
      </c>
      <c r="C21" s="11" t="s">
        <v>140</v>
      </c>
      <c r="D21" s="11" t="s">
        <v>141</v>
      </c>
      <c r="E21" s="11" t="s">
        <v>142</v>
      </c>
      <c r="F21" s="30" t="s">
        <v>143</v>
      </c>
      <c r="G21" s="11" t="s">
        <v>144</v>
      </c>
      <c r="H21" s="11" t="str">
        <f>VLOOKUP(C21,[1]匹配!$A:$E,5,0)</f>
        <v>否</v>
      </c>
      <c r="I21" s="11">
        <f>VLOOKUP(C21,[1]匹配!$A:$F,6,0)</f>
        <v>0</v>
      </c>
      <c r="J21" s="11">
        <f>VLOOKUP(C21,'[2]（终）标准制修订项目'!$C:$R,16,0)</f>
        <v>3</v>
      </c>
      <c r="K21" s="11" t="str">
        <f>VLOOKUP(C21,[1]匹配!$A:$H,8,0)</f>
        <v>无</v>
      </c>
      <c r="L21" s="11">
        <f>VLOOKUP(C21,[1]匹配!$A:$I,9,0)</f>
        <v>1</v>
      </c>
      <c r="M21" s="11">
        <f>VLOOKUP(C21,[1]匹配!$A:$J,10,0)</f>
        <v>100</v>
      </c>
      <c r="N21" s="11" t="str">
        <f>VLOOKUP(C21,[1]匹配!$A:$K,11,0)</f>
        <v>深圳市金台检测技术有限公司</v>
      </c>
      <c r="O21" s="11">
        <f>VLOOKUP(C21,[1]匹配!$A:$L,12,0)</f>
        <v>0</v>
      </c>
      <c r="P21" s="11">
        <f>VLOOKUP(C21,[1]匹配!$A:$M,13,0)</f>
        <v>0</v>
      </c>
      <c r="Q21" s="11">
        <f>VLOOKUP(C21,[1]匹配!$A:$N,14,0)</f>
        <v>0</v>
      </c>
      <c r="R21" s="11">
        <f>VLOOKUP(C21,[1]匹配!$A:$O,15,0)</f>
        <v>0</v>
      </c>
      <c r="S21" s="11">
        <f>VLOOKUP(C21,[1]匹配!$A:$P,16,0)</f>
        <v>0</v>
      </c>
      <c r="T21" s="11">
        <f>VLOOKUP(C21,[1]匹配!$A:$Q,17,0)</f>
        <v>0</v>
      </c>
      <c r="U21" s="11">
        <f>VLOOKUP(C21,[1]匹配!$A:$R,18,0)</f>
        <v>0</v>
      </c>
      <c r="V21" s="11">
        <f>VLOOKUP(C21,[1]匹配!$A:$S,19,0)</f>
        <v>0</v>
      </c>
      <c r="W21" s="11">
        <f>VLOOKUP(C21,[1]匹配!$A:$T,20,0)</f>
        <v>0</v>
      </c>
      <c r="X21" s="11">
        <f>VLOOKUP(C21,[1]匹配!$A:$U,21,0)</f>
        <v>0</v>
      </c>
      <c r="Y21" s="11">
        <f>VLOOKUP(C21,[1]匹配!$A:$V,22,0)</f>
        <v>0</v>
      </c>
      <c r="Z21" s="11">
        <f>VLOOKUP(C21,[1]匹配!$A:$W,23,0)</f>
        <v>0</v>
      </c>
      <c r="AA21" s="11">
        <f>VLOOKUP(C21,[1]匹配!$A:$X,24,0)</f>
        <v>0</v>
      </c>
      <c r="AB21" s="11">
        <f>VLOOKUP(C21,[1]匹配!$A:$Y,25,0)</f>
        <v>0</v>
      </c>
      <c r="AC21" s="11">
        <f>VLOOKUP(C21,[1]匹配!$A:$Z,26,0)</f>
        <v>0</v>
      </c>
      <c r="AD21" s="11">
        <f>VLOOKUP(C21,[1]匹配!$A:$AA,27,0)</f>
        <v>0</v>
      </c>
      <c r="AE21" s="11">
        <f>VLOOKUP(C21,[1]匹配!$A:$AB,28,0)</f>
        <v>0</v>
      </c>
      <c r="AF21" s="11">
        <f>VLOOKUP(C21,[1]匹配!$A:$AC,29,0)</f>
        <v>0</v>
      </c>
      <c r="AG21" s="11">
        <f>VLOOKUP(C21,[1]匹配!$A:$AD,30,0)</f>
        <v>0</v>
      </c>
      <c r="AH21" s="11">
        <f>VLOOKUP(C21,[1]匹配!$A:$AE,31,0)</f>
        <v>0</v>
      </c>
      <c r="AI21" s="11">
        <f>VLOOKUP(C21,[1]匹配!$A:$AF,32,0)</f>
        <v>0</v>
      </c>
      <c r="AJ21" s="11" t="s">
        <v>139</v>
      </c>
      <c r="AK21" s="11" t="s">
        <v>47</v>
      </c>
      <c r="AL21" s="11" t="s">
        <v>56</v>
      </c>
      <c r="AM21" s="11" t="s">
        <v>49</v>
      </c>
    </row>
    <row r="22" ht="36" spans="1:39">
      <c r="A22" s="28">
        <v>20</v>
      </c>
      <c r="B22" s="11" t="s">
        <v>40</v>
      </c>
      <c r="C22" s="11" t="s">
        <v>145</v>
      </c>
      <c r="D22" s="11" t="s">
        <v>146</v>
      </c>
      <c r="E22" s="11" t="s">
        <v>147</v>
      </c>
      <c r="F22" s="11" t="s">
        <v>148</v>
      </c>
      <c r="G22" s="11" t="s">
        <v>149</v>
      </c>
      <c r="H22" s="11" t="str">
        <f>VLOOKUP(C22,[1]匹配!$A:$E,5,0)</f>
        <v>是</v>
      </c>
      <c r="I22" s="11">
        <f>VLOOKUP(C22,[1]匹配!$A:$F,6,0)</f>
        <v>4</v>
      </c>
      <c r="J22" s="11">
        <f>VLOOKUP(C22,'[2]（终）标准制修订项目'!$C:$R,16,0)</f>
        <v>2</v>
      </c>
      <c r="K22" s="11" t="str">
        <f>VLOOKUP(C22,[1]匹配!$A:$H,8,0)</f>
        <v>无</v>
      </c>
      <c r="L22" s="11">
        <f>VLOOKUP(C22,[1]匹配!$A:$I,9,0)</f>
        <v>1</v>
      </c>
      <c r="M22" s="11">
        <f>VLOOKUP(C22,[1]匹配!$A:$J,10,0)</f>
        <v>100</v>
      </c>
      <c r="N22" s="11" t="str">
        <f>VLOOKUP(C22,[1]匹配!$A:$K,11,0)</f>
        <v>深圳市金瑞铭科技有限公司</v>
      </c>
      <c r="O22" s="11">
        <f>VLOOKUP(C22,[1]匹配!$A:$L,12,0)</f>
        <v>0</v>
      </c>
      <c r="P22" s="11">
        <f>VLOOKUP(C22,[1]匹配!$A:$M,13,0)</f>
        <v>0</v>
      </c>
      <c r="Q22" s="11">
        <f>VLOOKUP(C22,[1]匹配!$A:$N,14,0)</f>
        <v>0</v>
      </c>
      <c r="R22" s="11">
        <f>VLOOKUP(C22,[1]匹配!$A:$O,15,0)</f>
        <v>0</v>
      </c>
      <c r="S22" s="11">
        <f>VLOOKUP(C22,[1]匹配!$A:$P,16,0)</f>
        <v>0</v>
      </c>
      <c r="T22" s="11">
        <f>VLOOKUP(C22,[1]匹配!$A:$Q,17,0)</f>
        <v>0</v>
      </c>
      <c r="U22" s="11">
        <f>VLOOKUP(C22,[1]匹配!$A:$R,18,0)</f>
        <v>0</v>
      </c>
      <c r="V22" s="11">
        <f>VLOOKUP(C22,[1]匹配!$A:$S,19,0)</f>
        <v>0</v>
      </c>
      <c r="W22" s="11">
        <f>VLOOKUP(C22,[1]匹配!$A:$T,20,0)</f>
        <v>0</v>
      </c>
      <c r="X22" s="11">
        <f>VLOOKUP(C22,[1]匹配!$A:$U,21,0)</f>
        <v>0</v>
      </c>
      <c r="Y22" s="11">
        <f>VLOOKUP(C22,[1]匹配!$A:$V,22,0)</f>
        <v>0</v>
      </c>
      <c r="Z22" s="11">
        <f>VLOOKUP(C22,[1]匹配!$A:$W,23,0)</f>
        <v>0</v>
      </c>
      <c r="AA22" s="11">
        <f>VLOOKUP(C22,[1]匹配!$A:$X,24,0)</f>
        <v>0</v>
      </c>
      <c r="AB22" s="11">
        <f>VLOOKUP(C22,[1]匹配!$A:$Y,25,0)</f>
        <v>0</v>
      </c>
      <c r="AC22" s="11">
        <f>VLOOKUP(C22,[1]匹配!$A:$Z,26,0)</f>
        <v>0</v>
      </c>
      <c r="AD22" s="11">
        <f>VLOOKUP(C22,[1]匹配!$A:$AA,27,0)</f>
        <v>0</v>
      </c>
      <c r="AE22" s="11">
        <f>VLOOKUP(C22,[1]匹配!$A:$AB,28,0)</f>
        <v>0</v>
      </c>
      <c r="AF22" s="11">
        <f>VLOOKUP(C22,[1]匹配!$A:$AC,29,0)</f>
        <v>0</v>
      </c>
      <c r="AG22" s="11">
        <f>VLOOKUP(C22,[1]匹配!$A:$AD,30,0)</f>
        <v>0</v>
      </c>
      <c r="AH22" s="11">
        <f>VLOOKUP(C22,[1]匹配!$A:$AE,31,0)</f>
        <v>0</v>
      </c>
      <c r="AI22" s="11">
        <f>VLOOKUP(C22,[1]匹配!$A:$AF,32,0)</f>
        <v>0</v>
      </c>
      <c r="AJ22" s="11" t="s">
        <v>150</v>
      </c>
      <c r="AK22" s="11" t="s">
        <v>47</v>
      </c>
      <c r="AL22" s="11" t="s">
        <v>56</v>
      </c>
      <c r="AM22" s="11" t="s">
        <v>49</v>
      </c>
    </row>
    <row r="23" ht="36" spans="1:39">
      <c r="A23" s="28">
        <v>21</v>
      </c>
      <c r="B23" s="11" t="s">
        <v>151</v>
      </c>
      <c r="C23" s="11" t="s">
        <v>152</v>
      </c>
      <c r="D23" s="11" t="s">
        <v>153</v>
      </c>
      <c r="E23" s="11" t="s">
        <v>154</v>
      </c>
      <c r="F23" s="11" t="s">
        <v>155</v>
      </c>
      <c r="G23" s="11" t="s">
        <v>156</v>
      </c>
      <c r="H23" s="11" t="str">
        <f>VLOOKUP(C23,[1]匹配!$A:$E,5,0)</f>
        <v>否</v>
      </c>
      <c r="I23" s="11">
        <f>VLOOKUP(C23,[1]匹配!$A:$F,6,0)</f>
        <v>0</v>
      </c>
      <c r="J23" s="11">
        <f>VLOOKUP(C23,'[2]（终）标准制修订项目'!$C:$R,16,0)</f>
        <v>1</v>
      </c>
      <c r="K23" s="11" t="str">
        <f>VLOOKUP(C23,[1]匹配!$A:$H,8,0)</f>
        <v>有</v>
      </c>
      <c r="L23" s="11">
        <f>VLOOKUP(C23,[1]匹配!$A:$I,9,0)</f>
        <v>1</v>
      </c>
      <c r="M23" s="11">
        <f>VLOOKUP(C23,[1]匹配!$A:$J,10,0)</f>
        <v>70</v>
      </c>
      <c r="N23" s="11" t="str">
        <f>VLOOKUP(C23,[1]匹配!$A:$K,11,0)</f>
        <v>深圳华大生命科学研究院</v>
      </c>
      <c r="O23" s="11">
        <f>VLOOKUP(C23,[1]匹配!$A:$L,12,0)</f>
        <v>4</v>
      </c>
      <c r="P23" s="11">
        <f>VLOOKUP(C23,[1]匹配!$A:$M,13,0)</f>
        <v>30</v>
      </c>
      <c r="Q23" s="11" t="str">
        <f>VLOOKUP(C23,[1]匹配!$A:$N,14,0)</f>
        <v>深圳华大基因科技有限公司</v>
      </c>
      <c r="R23" s="11">
        <f>VLOOKUP(C23,[1]匹配!$A:$O,15,0)</f>
        <v>0</v>
      </c>
      <c r="S23" s="11">
        <f>VLOOKUP(C23,[1]匹配!$A:$P,16,0)</f>
        <v>0</v>
      </c>
      <c r="T23" s="11">
        <f>VLOOKUP(C23,[1]匹配!$A:$Q,17,0)</f>
        <v>0</v>
      </c>
      <c r="U23" s="11">
        <f>VLOOKUP(C23,[1]匹配!$A:$R,18,0)</f>
        <v>0</v>
      </c>
      <c r="V23" s="11">
        <f>VLOOKUP(C23,[1]匹配!$A:$S,19,0)</f>
        <v>0</v>
      </c>
      <c r="W23" s="11">
        <f>VLOOKUP(C23,[1]匹配!$A:$T,20,0)</f>
        <v>0</v>
      </c>
      <c r="X23" s="11">
        <f>VLOOKUP(C23,[1]匹配!$A:$U,21,0)</f>
        <v>0</v>
      </c>
      <c r="Y23" s="11">
        <f>VLOOKUP(C23,[1]匹配!$A:$V,22,0)</f>
        <v>0</v>
      </c>
      <c r="Z23" s="11">
        <f>VLOOKUP(C23,[1]匹配!$A:$W,23,0)</f>
        <v>0</v>
      </c>
      <c r="AA23" s="11">
        <f>VLOOKUP(C23,[1]匹配!$A:$X,24,0)</f>
        <v>0</v>
      </c>
      <c r="AB23" s="11">
        <f>VLOOKUP(C23,[1]匹配!$A:$Y,25,0)</f>
        <v>0</v>
      </c>
      <c r="AC23" s="11">
        <f>VLOOKUP(C23,[1]匹配!$A:$Z,26,0)</f>
        <v>0</v>
      </c>
      <c r="AD23" s="11">
        <f>VLOOKUP(C23,[1]匹配!$A:$AA,27,0)</f>
        <v>0</v>
      </c>
      <c r="AE23" s="11">
        <f>VLOOKUP(C23,[1]匹配!$A:$AB,28,0)</f>
        <v>0</v>
      </c>
      <c r="AF23" s="11">
        <f>VLOOKUP(C23,[1]匹配!$A:$AC,29,0)</f>
        <v>0</v>
      </c>
      <c r="AG23" s="11">
        <f>VLOOKUP(C23,[1]匹配!$A:$AD,30,0)</f>
        <v>0</v>
      </c>
      <c r="AH23" s="11">
        <f>VLOOKUP(C23,[1]匹配!$A:$AE,31,0)</f>
        <v>0</v>
      </c>
      <c r="AI23" s="11">
        <f>VLOOKUP(C23,[1]匹配!$A:$AF,32,0)</f>
        <v>0</v>
      </c>
      <c r="AJ23" s="11" t="s">
        <v>157</v>
      </c>
      <c r="AK23" s="11" t="s">
        <v>47</v>
      </c>
      <c r="AL23" s="11" t="s">
        <v>48</v>
      </c>
      <c r="AM23" s="11" t="s">
        <v>49</v>
      </c>
    </row>
    <row r="24" ht="48" spans="1:39">
      <c r="A24" s="28">
        <v>22</v>
      </c>
      <c r="B24" s="11" t="s">
        <v>151</v>
      </c>
      <c r="C24" s="11" t="s">
        <v>158</v>
      </c>
      <c r="D24" s="11" t="s">
        <v>159</v>
      </c>
      <c r="E24" s="11" t="s">
        <v>160</v>
      </c>
      <c r="F24" s="11" t="s">
        <v>161</v>
      </c>
      <c r="G24" s="11" t="s">
        <v>162</v>
      </c>
      <c r="H24" s="11" t="str">
        <f>VLOOKUP(C24,[1]匹配!$A:$E,5,0)</f>
        <v>否</v>
      </c>
      <c r="I24" s="11">
        <f>VLOOKUP(C24,[1]匹配!$A:$F,6,0)</f>
        <v>0</v>
      </c>
      <c r="J24" s="11">
        <f>VLOOKUP(C24,'[2]（终）标准制修订项目'!$C:$R,16,0)</f>
        <v>1</v>
      </c>
      <c r="K24" s="11" t="str">
        <f>VLOOKUP(C24,[1]匹配!$A:$H,8,0)</f>
        <v>有</v>
      </c>
      <c r="L24" s="11">
        <f>VLOOKUP(C24,[1]匹配!$A:$I,9,0)</f>
        <v>1</v>
      </c>
      <c r="M24" s="11">
        <f>VLOOKUP(C24,[1]匹配!$A:$J,10,0)</f>
        <v>100</v>
      </c>
      <c r="N24" s="11" t="str">
        <f>VLOOKUP(C24,[1]匹配!$A:$K,11,0)</f>
        <v>深圳华因康基因科技有限公司</v>
      </c>
      <c r="O24" s="11">
        <f>VLOOKUP(C24,[1]匹配!$A:$L,12,0)</f>
        <v>2</v>
      </c>
      <c r="P24" s="11">
        <f>VLOOKUP(C24,[1]匹配!$A:$M,13,0)</f>
        <v>0</v>
      </c>
      <c r="Q24" s="11" t="str">
        <f>VLOOKUP(C24,[1]匹配!$A:$N,14,0)</f>
        <v>深圳市华因康高通量生物技术研究院</v>
      </c>
      <c r="R24" s="11">
        <f>VLOOKUP(C24,[1]匹配!$A:$O,15,0)</f>
        <v>0</v>
      </c>
      <c r="S24" s="11">
        <f>VLOOKUP(C24,[1]匹配!$A:$P,16,0)</f>
        <v>0</v>
      </c>
      <c r="T24" s="11">
        <f>VLOOKUP(C24,[1]匹配!$A:$Q,17,0)</f>
        <v>0</v>
      </c>
      <c r="U24" s="11">
        <f>VLOOKUP(C24,[1]匹配!$A:$R,18,0)</f>
        <v>0</v>
      </c>
      <c r="V24" s="11">
        <f>VLOOKUP(C24,[1]匹配!$A:$S,19,0)</f>
        <v>0</v>
      </c>
      <c r="W24" s="11">
        <f>VLOOKUP(C24,[1]匹配!$A:$T,20,0)</f>
        <v>0</v>
      </c>
      <c r="X24" s="11">
        <f>VLOOKUP(C24,[1]匹配!$A:$U,21,0)</f>
        <v>0</v>
      </c>
      <c r="Y24" s="11">
        <f>VLOOKUP(C24,[1]匹配!$A:$V,22,0)</f>
        <v>0</v>
      </c>
      <c r="Z24" s="11">
        <f>VLOOKUP(C24,[1]匹配!$A:$W,23,0)</f>
        <v>0</v>
      </c>
      <c r="AA24" s="11">
        <f>VLOOKUP(C24,[1]匹配!$A:$X,24,0)</f>
        <v>0</v>
      </c>
      <c r="AB24" s="11">
        <f>VLOOKUP(C24,[1]匹配!$A:$Y,25,0)</f>
        <v>0</v>
      </c>
      <c r="AC24" s="11">
        <f>VLOOKUP(C24,[1]匹配!$A:$Z,26,0)</f>
        <v>0</v>
      </c>
      <c r="AD24" s="11">
        <f>VLOOKUP(C24,[1]匹配!$A:$AA,27,0)</f>
        <v>0</v>
      </c>
      <c r="AE24" s="11">
        <f>VLOOKUP(C24,[1]匹配!$A:$AB,28,0)</f>
        <v>0</v>
      </c>
      <c r="AF24" s="11">
        <f>VLOOKUP(C24,[1]匹配!$A:$AC,29,0)</f>
        <v>0</v>
      </c>
      <c r="AG24" s="11">
        <f>VLOOKUP(C24,[1]匹配!$A:$AD,30,0)</f>
        <v>0</v>
      </c>
      <c r="AH24" s="11">
        <f>VLOOKUP(C24,[1]匹配!$A:$AE,31,0)</f>
        <v>0</v>
      </c>
      <c r="AI24" s="11">
        <f>VLOOKUP(C24,[1]匹配!$A:$AF,32,0)</f>
        <v>0</v>
      </c>
      <c r="AJ24" s="11" t="s">
        <v>163</v>
      </c>
      <c r="AK24" s="11" t="s">
        <v>47</v>
      </c>
      <c r="AL24" s="11" t="s">
        <v>48</v>
      </c>
      <c r="AM24" s="11" t="s">
        <v>49</v>
      </c>
    </row>
    <row r="25" ht="36" spans="1:39">
      <c r="A25" s="28">
        <v>23</v>
      </c>
      <c r="B25" s="11" t="s">
        <v>151</v>
      </c>
      <c r="C25" s="11" t="s">
        <v>164</v>
      </c>
      <c r="D25" s="11" t="s">
        <v>165</v>
      </c>
      <c r="E25" s="11" t="s">
        <v>166</v>
      </c>
      <c r="F25" s="11" t="s">
        <v>167</v>
      </c>
      <c r="G25" s="11" t="s">
        <v>156</v>
      </c>
      <c r="H25" s="11" t="str">
        <f>VLOOKUP(C25,[1]匹配!$A:$E,5,0)</f>
        <v>否</v>
      </c>
      <c r="I25" s="11">
        <f>VLOOKUP(C25,[1]匹配!$A:$F,6,0)</f>
        <v>0</v>
      </c>
      <c r="J25" s="11">
        <f>VLOOKUP(C25,'[2]（终）标准制修订项目'!$C:$R,16,0)</f>
        <v>1</v>
      </c>
      <c r="K25" s="11" t="str">
        <f>VLOOKUP(C25,[1]匹配!$A:$H,8,0)</f>
        <v>有</v>
      </c>
      <c r="L25" s="11">
        <f>VLOOKUP(C25,[1]匹配!$A:$I,9,0)</f>
        <v>1</v>
      </c>
      <c r="M25" s="11">
        <f>VLOOKUP(C25,[1]匹配!$A:$J,10,0)</f>
        <v>70</v>
      </c>
      <c r="N25" s="11" t="str">
        <f>VLOOKUP(C25,[1]匹配!$A:$K,11,0)</f>
        <v>深圳华大生命科学研究院</v>
      </c>
      <c r="O25" s="11">
        <f>VLOOKUP(C25,[1]匹配!$A:$L,12,0)</f>
        <v>3</v>
      </c>
      <c r="P25" s="11">
        <f>VLOOKUP(C25,[1]匹配!$A:$M,13,0)</f>
        <v>30</v>
      </c>
      <c r="Q25" s="11" t="str">
        <f>VLOOKUP(C25,[1]匹配!$A:$N,14,0)</f>
        <v>深圳华大基因科技有限公司</v>
      </c>
      <c r="R25" s="11">
        <f>VLOOKUP(C25,[1]匹配!$A:$O,15,0)</f>
        <v>0</v>
      </c>
      <c r="S25" s="11">
        <f>VLOOKUP(C25,[1]匹配!$A:$P,16,0)</f>
        <v>0</v>
      </c>
      <c r="T25" s="11">
        <f>VLOOKUP(C25,[1]匹配!$A:$Q,17,0)</f>
        <v>0</v>
      </c>
      <c r="U25" s="11">
        <f>VLOOKUP(C25,[1]匹配!$A:$R,18,0)</f>
        <v>0</v>
      </c>
      <c r="V25" s="11">
        <f>VLOOKUP(C25,[1]匹配!$A:$S,19,0)</f>
        <v>0</v>
      </c>
      <c r="W25" s="11">
        <f>VLOOKUP(C25,[1]匹配!$A:$T,20,0)</f>
        <v>0</v>
      </c>
      <c r="X25" s="11">
        <f>VLOOKUP(C25,[1]匹配!$A:$U,21,0)</f>
        <v>0</v>
      </c>
      <c r="Y25" s="11">
        <f>VLOOKUP(C25,[1]匹配!$A:$V,22,0)</f>
        <v>0</v>
      </c>
      <c r="Z25" s="11">
        <f>VLOOKUP(C25,[1]匹配!$A:$W,23,0)</f>
        <v>0</v>
      </c>
      <c r="AA25" s="11">
        <f>VLOOKUP(C25,[1]匹配!$A:$X,24,0)</f>
        <v>0</v>
      </c>
      <c r="AB25" s="11">
        <f>VLOOKUP(C25,[1]匹配!$A:$Y,25,0)</f>
        <v>0</v>
      </c>
      <c r="AC25" s="11">
        <f>VLOOKUP(C25,[1]匹配!$A:$Z,26,0)</f>
        <v>0</v>
      </c>
      <c r="AD25" s="11">
        <f>VLOOKUP(C25,[1]匹配!$A:$AA,27,0)</f>
        <v>0</v>
      </c>
      <c r="AE25" s="11">
        <f>VLOOKUP(C25,[1]匹配!$A:$AB,28,0)</f>
        <v>0</v>
      </c>
      <c r="AF25" s="11">
        <f>VLOOKUP(C25,[1]匹配!$A:$AC,29,0)</f>
        <v>0</v>
      </c>
      <c r="AG25" s="11">
        <f>VLOOKUP(C25,[1]匹配!$A:$AD,30,0)</f>
        <v>0</v>
      </c>
      <c r="AH25" s="11">
        <f>VLOOKUP(C25,[1]匹配!$A:$AE,31,0)</f>
        <v>0</v>
      </c>
      <c r="AI25" s="11">
        <f>VLOOKUP(C25,[1]匹配!$A:$AF,32,0)</f>
        <v>0</v>
      </c>
      <c r="AJ25" s="11" t="s">
        <v>168</v>
      </c>
      <c r="AK25" s="11" t="s">
        <v>47</v>
      </c>
      <c r="AL25" s="11" t="s">
        <v>48</v>
      </c>
      <c r="AM25" s="11" t="s">
        <v>49</v>
      </c>
    </row>
    <row r="26" ht="48" spans="1:39">
      <c r="A26" s="28">
        <v>24</v>
      </c>
      <c r="B26" s="11" t="s">
        <v>151</v>
      </c>
      <c r="C26" s="11" t="s">
        <v>169</v>
      </c>
      <c r="D26" s="11" t="s">
        <v>170</v>
      </c>
      <c r="E26" s="11" t="s">
        <v>171</v>
      </c>
      <c r="F26" s="11" t="s">
        <v>172</v>
      </c>
      <c r="G26" s="11" t="s">
        <v>173</v>
      </c>
      <c r="H26" s="11" t="str">
        <f>VLOOKUP(C26,[1]匹配!$A:$E,5,0)</f>
        <v>否</v>
      </c>
      <c r="I26" s="11">
        <f>VLOOKUP(C26,[1]匹配!$A:$F,6,0)</f>
        <v>0</v>
      </c>
      <c r="J26" s="11">
        <f>VLOOKUP(C26,'[2]（终）标准制修订项目'!$C:$R,16,0)</f>
        <v>1</v>
      </c>
      <c r="K26" s="11" t="str">
        <f>VLOOKUP(C26,[1]匹配!$A:$H,8,0)</f>
        <v>有</v>
      </c>
      <c r="L26" s="11">
        <f>VLOOKUP(C26,[1]匹配!$A:$I,9,0)</f>
        <v>1</v>
      </c>
      <c r="M26" s="11">
        <f>VLOOKUP(C26,[1]匹配!$A:$J,10,0)</f>
        <v>76</v>
      </c>
      <c r="N26" s="11" t="str">
        <f>VLOOKUP(C26,[1]匹配!$A:$K,11,0)</f>
        <v>深圳市艾科尔特检测有限公司</v>
      </c>
      <c r="O26" s="11">
        <f>VLOOKUP(C26,[1]匹配!$A:$L,12,0)</f>
        <v>6</v>
      </c>
      <c r="P26" s="11">
        <f>VLOOKUP(C26,[1]匹配!$A:$M,13,0)</f>
        <v>24</v>
      </c>
      <c r="Q26" s="11" t="str">
        <f>VLOOKUP(C26,[1]匹配!$A:$N,14,0)</f>
        <v>深圳准诺检测有限公司</v>
      </c>
      <c r="R26" s="11">
        <f>VLOOKUP(C26,[1]匹配!$A:$O,15,0)</f>
        <v>0</v>
      </c>
      <c r="S26" s="11">
        <f>VLOOKUP(C26,[1]匹配!$A:$P,16,0)</f>
        <v>0</v>
      </c>
      <c r="T26" s="11">
        <f>VLOOKUP(C26,[1]匹配!$A:$Q,17,0)</f>
        <v>0</v>
      </c>
      <c r="U26" s="11">
        <f>VLOOKUP(C26,[1]匹配!$A:$R,18,0)</f>
        <v>0</v>
      </c>
      <c r="V26" s="11">
        <f>VLOOKUP(C26,[1]匹配!$A:$S,19,0)</f>
        <v>0</v>
      </c>
      <c r="W26" s="11">
        <f>VLOOKUP(C26,[1]匹配!$A:$T,20,0)</f>
        <v>0</v>
      </c>
      <c r="X26" s="11">
        <f>VLOOKUP(C26,[1]匹配!$A:$U,21,0)</f>
        <v>0</v>
      </c>
      <c r="Y26" s="11">
        <f>VLOOKUP(C26,[1]匹配!$A:$V,22,0)</f>
        <v>0</v>
      </c>
      <c r="Z26" s="11">
        <f>VLOOKUP(C26,[1]匹配!$A:$W,23,0)</f>
        <v>0</v>
      </c>
      <c r="AA26" s="11">
        <f>VLOOKUP(C26,[1]匹配!$A:$X,24,0)</f>
        <v>0</v>
      </c>
      <c r="AB26" s="11">
        <f>VLOOKUP(C26,[1]匹配!$A:$Y,25,0)</f>
        <v>0</v>
      </c>
      <c r="AC26" s="11">
        <f>VLOOKUP(C26,[1]匹配!$A:$Z,26,0)</f>
        <v>0</v>
      </c>
      <c r="AD26" s="11">
        <f>VLOOKUP(C26,[1]匹配!$A:$AA,27,0)</f>
        <v>0</v>
      </c>
      <c r="AE26" s="11">
        <f>VLOOKUP(C26,[1]匹配!$A:$AB,28,0)</f>
        <v>0</v>
      </c>
      <c r="AF26" s="11">
        <f>VLOOKUP(C26,[1]匹配!$A:$AC,29,0)</f>
        <v>0</v>
      </c>
      <c r="AG26" s="11">
        <f>VLOOKUP(C26,[1]匹配!$A:$AD,30,0)</f>
        <v>0</v>
      </c>
      <c r="AH26" s="11">
        <f>VLOOKUP(C26,[1]匹配!$A:$AE,31,0)</f>
        <v>0</v>
      </c>
      <c r="AI26" s="11">
        <f>VLOOKUP(C26,[1]匹配!$A:$AF,32,0)</f>
        <v>0</v>
      </c>
      <c r="AJ26" s="11" t="s">
        <v>174</v>
      </c>
      <c r="AK26" s="11" t="s">
        <v>47</v>
      </c>
      <c r="AL26" s="11" t="s">
        <v>48</v>
      </c>
      <c r="AM26" s="11" t="s">
        <v>49</v>
      </c>
    </row>
    <row r="27" ht="60" spans="1:39">
      <c r="A27" s="28">
        <v>25</v>
      </c>
      <c r="B27" s="11" t="s">
        <v>151</v>
      </c>
      <c r="C27" s="11" t="s">
        <v>175</v>
      </c>
      <c r="D27" s="11" t="s">
        <v>176</v>
      </c>
      <c r="E27" s="11" t="s">
        <v>177</v>
      </c>
      <c r="F27" s="11" t="s">
        <v>178</v>
      </c>
      <c r="G27" s="11" t="s">
        <v>179</v>
      </c>
      <c r="H27" s="11" t="str">
        <f>VLOOKUP(C27,[1]匹配!$A:$E,5,0)</f>
        <v>否</v>
      </c>
      <c r="I27" s="11">
        <f>VLOOKUP(C27,[1]匹配!$A:$F,6,0)</f>
        <v>0</v>
      </c>
      <c r="J27" s="11">
        <f>VLOOKUP(C27,'[2]（终）标准制修订项目'!$C:$R,16,0)</f>
        <v>1</v>
      </c>
      <c r="K27" s="11" t="str">
        <f>VLOOKUP(C27,[1]匹配!$A:$H,8,0)</f>
        <v>有</v>
      </c>
      <c r="L27" s="11">
        <f>VLOOKUP(C27,[1]匹配!$A:$I,9,0)</f>
        <v>1</v>
      </c>
      <c r="M27" s="11">
        <f>VLOOKUP(C27,[1]匹配!$A:$J,10,0)</f>
        <v>100</v>
      </c>
      <c r="N27" s="11" t="str">
        <f>VLOOKUP(C27,[1]匹配!$A:$K,11,0)</f>
        <v>深圳光启尖端技术有限责任公司</v>
      </c>
      <c r="O27" s="11">
        <f>VLOOKUP(C27,[1]匹配!$A:$L,12,0)</f>
        <v>2</v>
      </c>
      <c r="P27" s="11">
        <f>VLOOKUP(C27,[1]匹配!$A:$M,13,0)</f>
        <v>0</v>
      </c>
      <c r="Q27" s="11" t="str">
        <f>VLOOKUP(C27,[1]匹配!$A:$N,14,0)</f>
        <v>深圳光启高等理工研究院</v>
      </c>
      <c r="R27" s="11">
        <f>VLOOKUP(C27,[1]匹配!$A:$O,15,0)</f>
        <v>6</v>
      </c>
      <c r="S27" s="11">
        <f>VLOOKUP(C27,[1]匹配!$A:$P,16,0)</f>
        <v>0</v>
      </c>
      <c r="T27" s="11" t="str">
        <f>VLOOKUP(C27,[1]匹配!$A:$Q,17,0)</f>
        <v>深圳光启超材料技术有限公司</v>
      </c>
      <c r="U27" s="11">
        <f>VLOOKUP(C27,[1]匹配!$A:$R,18,0)</f>
        <v>0</v>
      </c>
      <c r="V27" s="11">
        <f>VLOOKUP(C27,[1]匹配!$A:$S,19,0)</f>
        <v>0</v>
      </c>
      <c r="W27" s="11">
        <f>VLOOKUP(C27,[1]匹配!$A:$T,20,0)</f>
        <v>0</v>
      </c>
      <c r="X27" s="11">
        <f>VLOOKUP(C27,[1]匹配!$A:$U,21,0)</f>
        <v>0</v>
      </c>
      <c r="Y27" s="11">
        <f>VLOOKUP(C27,[1]匹配!$A:$V,22,0)</f>
        <v>0</v>
      </c>
      <c r="Z27" s="11">
        <f>VLOOKUP(C27,[1]匹配!$A:$W,23,0)</f>
        <v>0</v>
      </c>
      <c r="AA27" s="11">
        <f>VLOOKUP(C27,[1]匹配!$A:$X,24,0)</f>
        <v>0</v>
      </c>
      <c r="AB27" s="11">
        <f>VLOOKUP(C27,[1]匹配!$A:$Y,25,0)</f>
        <v>0</v>
      </c>
      <c r="AC27" s="11">
        <f>VLOOKUP(C27,[1]匹配!$A:$Z,26,0)</f>
        <v>0</v>
      </c>
      <c r="AD27" s="11">
        <f>VLOOKUP(C27,[1]匹配!$A:$AA,27,0)</f>
        <v>0</v>
      </c>
      <c r="AE27" s="11">
        <f>VLOOKUP(C27,[1]匹配!$A:$AB,28,0)</f>
        <v>0</v>
      </c>
      <c r="AF27" s="11">
        <f>VLOOKUP(C27,[1]匹配!$A:$AC,29,0)</f>
        <v>0</v>
      </c>
      <c r="AG27" s="11">
        <f>VLOOKUP(C27,[1]匹配!$A:$AD,30,0)</f>
        <v>0</v>
      </c>
      <c r="AH27" s="11">
        <f>VLOOKUP(C27,[1]匹配!$A:$AE,31,0)</f>
        <v>0</v>
      </c>
      <c r="AI27" s="11">
        <f>VLOOKUP(C27,[1]匹配!$A:$AF,32,0)</f>
        <v>0</v>
      </c>
      <c r="AJ27" s="11" t="s">
        <v>67</v>
      </c>
      <c r="AK27" s="11" t="s">
        <v>47</v>
      </c>
      <c r="AL27" s="11" t="s">
        <v>48</v>
      </c>
      <c r="AM27" s="11" t="s">
        <v>49</v>
      </c>
    </row>
    <row r="28" ht="36" spans="1:39">
      <c r="A28" s="28">
        <v>26</v>
      </c>
      <c r="B28" s="11" t="s">
        <v>151</v>
      </c>
      <c r="C28" s="11" t="s">
        <v>180</v>
      </c>
      <c r="D28" s="11" t="s">
        <v>181</v>
      </c>
      <c r="E28" s="11" t="s">
        <v>182</v>
      </c>
      <c r="F28" s="11" t="s">
        <v>167</v>
      </c>
      <c r="G28" s="11" t="s">
        <v>183</v>
      </c>
      <c r="H28" s="11" t="str">
        <f>VLOOKUP(C28,[1]匹配!$A:$E,5,0)</f>
        <v>否</v>
      </c>
      <c r="I28" s="11">
        <f>VLOOKUP(C28,[1]匹配!$A:$F,6,0)</f>
        <v>0</v>
      </c>
      <c r="J28" s="11">
        <f>VLOOKUP(C28,'[2]（终）标准制修订项目'!$C:$R,16,0)</f>
        <v>1</v>
      </c>
      <c r="K28" s="11" t="str">
        <f>VLOOKUP(C28,[1]匹配!$A:$H,8,0)</f>
        <v>有</v>
      </c>
      <c r="L28" s="11">
        <f>VLOOKUP(C28,[1]匹配!$A:$I,9,0)</f>
        <v>1</v>
      </c>
      <c r="M28" s="11">
        <f>VLOOKUP(C28,[1]匹配!$A:$J,10,0)</f>
        <v>75.75</v>
      </c>
      <c r="N28" s="11" t="str">
        <f>VLOOKUP(C28,[1]匹配!$A:$K,11,0)</f>
        <v>深圳市金蝶天燕云计算股份有限公司</v>
      </c>
      <c r="O28" s="11">
        <f>VLOOKUP(C28,[1]匹配!$A:$L,12,0)</f>
        <v>6</v>
      </c>
      <c r="P28" s="11">
        <f>VLOOKUP(C28,[1]匹配!$A:$M,13,0)</f>
        <v>24.24</v>
      </c>
      <c r="Q28" s="11" t="str">
        <f>VLOOKUP(C28,[1]匹配!$A:$N,14,0)</f>
        <v>深信服科技股份有限公司</v>
      </c>
      <c r="R28" s="11">
        <f>VLOOKUP(C28,[1]匹配!$A:$O,15,0)</f>
        <v>0</v>
      </c>
      <c r="S28" s="11">
        <f>VLOOKUP(C28,[1]匹配!$A:$P,16,0)</f>
        <v>0</v>
      </c>
      <c r="T28" s="11">
        <f>VLOOKUP(C28,[1]匹配!$A:$Q,17,0)</f>
        <v>0</v>
      </c>
      <c r="U28" s="11">
        <f>VLOOKUP(C28,[1]匹配!$A:$R,18,0)</f>
        <v>0</v>
      </c>
      <c r="V28" s="11">
        <f>VLOOKUP(C28,[1]匹配!$A:$S,19,0)</f>
        <v>0</v>
      </c>
      <c r="W28" s="11">
        <f>VLOOKUP(C28,[1]匹配!$A:$T,20,0)</f>
        <v>0</v>
      </c>
      <c r="X28" s="11">
        <f>VLOOKUP(C28,[1]匹配!$A:$U,21,0)</f>
        <v>0</v>
      </c>
      <c r="Y28" s="11">
        <f>VLOOKUP(C28,[1]匹配!$A:$V,22,0)</f>
        <v>0</v>
      </c>
      <c r="Z28" s="11">
        <f>VLOOKUP(C28,[1]匹配!$A:$W,23,0)</f>
        <v>0</v>
      </c>
      <c r="AA28" s="11">
        <f>VLOOKUP(C28,[1]匹配!$A:$X,24,0)</f>
        <v>0</v>
      </c>
      <c r="AB28" s="11">
        <f>VLOOKUP(C28,[1]匹配!$A:$Y,25,0)</f>
        <v>0</v>
      </c>
      <c r="AC28" s="11">
        <f>VLOOKUP(C28,[1]匹配!$A:$Z,26,0)</f>
        <v>0</v>
      </c>
      <c r="AD28" s="11">
        <f>VLOOKUP(C28,[1]匹配!$A:$AA,27,0)</f>
        <v>0</v>
      </c>
      <c r="AE28" s="11">
        <f>VLOOKUP(C28,[1]匹配!$A:$AB,28,0)</f>
        <v>0</v>
      </c>
      <c r="AF28" s="11">
        <f>VLOOKUP(C28,[1]匹配!$A:$AC,29,0)</f>
        <v>0</v>
      </c>
      <c r="AG28" s="11">
        <f>VLOOKUP(C28,[1]匹配!$A:$AD,30,0)</f>
        <v>0</v>
      </c>
      <c r="AH28" s="11">
        <f>VLOOKUP(C28,[1]匹配!$A:$AE,31,0)</f>
        <v>0</v>
      </c>
      <c r="AI28" s="11">
        <f>VLOOKUP(C28,[1]匹配!$A:$AF,32,0)</f>
        <v>0</v>
      </c>
      <c r="AJ28" s="11" t="s">
        <v>184</v>
      </c>
      <c r="AK28" s="11" t="s">
        <v>47</v>
      </c>
      <c r="AL28" s="11" t="s">
        <v>48</v>
      </c>
      <c r="AM28" s="11" t="s">
        <v>49</v>
      </c>
    </row>
    <row r="29" ht="60" spans="1:39">
      <c r="A29" s="28">
        <v>27</v>
      </c>
      <c r="B29" s="11" t="s">
        <v>151</v>
      </c>
      <c r="C29" s="11" t="s">
        <v>185</v>
      </c>
      <c r="D29" s="11" t="s">
        <v>186</v>
      </c>
      <c r="E29" s="11" t="s">
        <v>187</v>
      </c>
      <c r="F29" s="11" t="s">
        <v>178</v>
      </c>
      <c r="G29" s="11" t="s">
        <v>179</v>
      </c>
      <c r="H29" s="11" t="str">
        <f>VLOOKUP(C29,[1]匹配!$A:$E,5,0)</f>
        <v>否</v>
      </c>
      <c r="I29" s="11">
        <f>VLOOKUP(C29,[1]匹配!$A:$F,6,0)</f>
        <v>0</v>
      </c>
      <c r="J29" s="11">
        <f>VLOOKUP(C29,'[2]（终）标准制修订项目'!$C:$R,16,0)</f>
        <v>1</v>
      </c>
      <c r="K29" s="11" t="str">
        <f>VLOOKUP(C29,[1]匹配!$A:$H,8,0)</f>
        <v>有</v>
      </c>
      <c r="L29" s="11">
        <f>VLOOKUP(C29,[1]匹配!$A:$I,9,0)</f>
        <v>1</v>
      </c>
      <c r="M29" s="11">
        <f>VLOOKUP(C29,[1]匹配!$A:$J,10,0)</f>
        <v>100</v>
      </c>
      <c r="N29" s="11" t="str">
        <f>VLOOKUP(C29,[1]匹配!$A:$K,11,0)</f>
        <v>深圳光启尖端技术有限责任公司</v>
      </c>
      <c r="O29" s="11">
        <f>VLOOKUP(C29,[1]匹配!$A:$L,12,0)</f>
        <v>3</v>
      </c>
      <c r="P29" s="11">
        <f>VLOOKUP(C29,[1]匹配!$A:$M,13,0)</f>
        <v>0</v>
      </c>
      <c r="Q29" s="11" t="str">
        <f>VLOOKUP(C29,[1]匹配!$A:$N,14,0)</f>
        <v>深圳光启高等理工研究院</v>
      </c>
      <c r="R29" s="11">
        <f>VLOOKUP(C29,[1]匹配!$A:$O,15,0)</f>
        <v>4</v>
      </c>
      <c r="S29" s="11">
        <f>VLOOKUP(C29,[1]匹配!$A:$P,16,0)</f>
        <v>0</v>
      </c>
      <c r="T29" s="11" t="str">
        <f>VLOOKUP(C29,[1]匹配!$A:$Q,17,0)</f>
        <v>深圳光启超材料技术有限公司</v>
      </c>
      <c r="U29" s="11">
        <f>VLOOKUP(C29,[1]匹配!$A:$R,18,0)</f>
        <v>0</v>
      </c>
      <c r="V29" s="11">
        <f>VLOOKUP(C29,[1]匹配!$A:$S,19,0)</f>
        <v>0</v>
      </c>
      <c r="W29" s="11">
        <f>VLOOKUP(C29,[1]匹配!$A:$T,20,0)</f>
        <v>0</v>
      </c>
      <c r="X29" s="11">
        <f>VLOOKUP(C29,[1]匹配!$A:$U,21,0)</f>
        <v>0</v>
      </c>
      <c r="Y29" s="11">
        <f>VLOOKUP(C29,[1]匹配!$A:$V,22,0)</f>
        <v>0</v>
      </c>
      <c r="Z29" s="11">
        <f>VLOOKUP(C29,[1]匹配!$A:$W,23,0)</f>
        <v>0</v>
      </c>
      <c r="AA29" s="11">
        <f>VLOOKUP(C29,[1]匹配!$A:$X,24,0)</f>
        <v>0</v>
      </c>
      <c r="AB29" s="11">
        <f>VLOOKUP(C29,[1]匹配!$A:$Y,25,0)</f>
        <v>0</v>
      </c>
      <c r="AC29" s="11">
        <f>VLOOKUP(C29,[1]匹配!$A:$Z,26,0)</f>
        <v>0</v>
      </c>
      <c r="AD29" s="11">
        <f>VLOOKUP(C29,[1]匹配!$A:$AA,27,0)</f>
        <v>0</v>
      </c>
      <c r="AE29" s="11">
        <f>VLOOKUP(C29,[1]匹配!$A:$AB,28,0)</f>
        <v>0</v>
      </c>
      <c r="AF29" s="11">
        <f>VLOOKUP(C29,[1]匹配!$A:$AC,29,0)</f>
        <v>0</v>
      </c>
      <c r="AG29" s="11">
        <f>VLOOKUP(C29,[1]匹配!$A:$AD,30,0)</f>
        <v>0</v>
      </c>
      <c r="AH29" s="11">
        <f>VLOOKUP(C29,[1]匹配!$A:$AE,31,0)</f>
        <v>0</v>
      </c>
      <c r="AI29" s="11">
        <f>VLOOKUP(C29,[1]匹配!$A:$AF,32,0)</f>
        <v>0</v>
      </c>
      <c r="AJ29" s="11" t="s">
        <v>184</v>
      </c>
      <c r="AK29" s="11" t="s">
        <v>47</v>
      </c>
      <c r="AL29" s="11" t="s">
        <v>48</v>
      </c>
      <c r="AM29" s="11" t="s">
        <v>49</v>
      </c>
    </row>
    <row r="30" ht="24" spans="1:39">
      <c r="A30" s="28">
        <v>28</v>
      </c>
      <c r="B30" s="11" t="s">
        <v>151</v>
      </c>
      <c r="C30" s="11" t="s">
        <v>188</v>
      </c>
      <c r="D30" s="11" t="s">
        <v>189</v>
      </c>
      <c r="E30" s="11" t="s">
        <v>190</v>
      </c>
      <c r="F30" s="11" t="s">
        <v>191</v>
      </c>
      <c r="G30" s="11" t="s">
        <v>156</v>
      </c>
      <c r="H30" s="11" t="str">
        <f>VLOOKUP(C30,[1]匹配!$A:$E,5,0)</f>
        <v>否</v>
      </c>
      <c r="I30" s="11">
        <f>VLOOKUP(C30,[1]匹配!$A:$F,6,0)</f>
        <v>0</v>
      </c>
      <c r="J30" s="11">
        <f>VLOOKUP(C30,'[2]（终）标准制修订项目'!$C:$R,16,0)</f>
        <v>1</v>
      </c>
      <c r="K30" s="11" t="str">
        <f>VLOOKUP(C30,[1]匹配!$A:$H,8,0)</f>
        <v>无</v>
      </c>
      <c r="L30" s="11">
        <f>VLOOKUP(C30,[1]匹配!$A:$I,9,0)</f>
        <v>1</v>
      </c>
      <c r="M30" s="11">
        <f>VLOOKUP(C30,[1]匹配!$A:$J,10,0)</f>
        <v>100</v>
      </c>
      <c r="N30" s="11" t="str">
        <f>VLOOKUP(C30,[1]匹配!$A:$K,11,0)</f>
        <v>深圳华大生命科学研究院</v>
      </c>
      <c r="O30" s="11">
        <f>VLOOKUP(C30,[1]匹配!$A:$L,12,0)</f>
        <v>0</v>
      </c>
      <c r="P30" s="11">
        <f>VLOOKUP(C30,[1]匹配!$A:$M,13,0)</f>
        <v>0</v>
      </c>
      <c r="Q30" s="11">
        <f>VLOOKUP(C30,[1]匹配!$A:$N,14,0)</f>
        <v>0</v>
      </c>
      <c r="R30" s="11">
        <f>VLOOKUP(C30,[1]匹配!$A:$O,15,0)</f>
        <v>0</v>
      </c>
      <c r="S30" s="11">
        <f>VLOOKUP(C30,[1]匹配!$A:$P,16,0)</f>
        <v>0</v>
      </c>
      <c r="T30" s="11">
        <f>VLOOKUP(C30,[1]匹配!$A:$Q,17,0)</f>
        <v>0</v>
      </c>
      <c r="U30" s="11">
        <f>VLOOKUP(C30,[1]匹配!$A:$R,18,0)</f>
        <v>0</v>
      </c>
      <c r="V30" s="11">
        <f>VLOOKUP(C30,[1]匹配!$A:$S,19,0)</f>
        <v>0</v>
      </c>
      <c r="W30" s="11">
        <f>VLOOKUP(C30,[1]匹配!$A:$T,20,0)</f>
        <v>0</v>
      </c>
      <c r="X30" s="11">
        <f>VLOOKUP(C30,[1]匹配!$A:$U,21,0)</f>
        <v>0</v>
      </c>
      <c r="Y30" s="11">
        <f>VLOOKUP(C30,[1]匹配!$A:$V,22,0)</f>
        <v>0</v>
      </c>
      <c r="Z30" s="11">
        <f>VLOOKUP(C30,[1]匹配!$A:$W,23,0)</f>
        <v>0</v>
      </c>
      <c r="AA30" s="11">
        <f>VLOOKUP(C30,[1]匹配!$A:$X,24,0)</f>
        <v>0</v>
      </c>
      <c r="AB30" s="11">
        <f>VLOOKUP(C30,[1]匹配!$A:$Y,25,0)</f>
        <v>0</v>
      </c>
      <c r="AC30" s="11">
        <f>VLOOKUP(C30,[1]匹配!$A:$Z,26,0)</f>
        <v>0</v>
      </c>
      <c r="AD30" s="11">
        <f>VLOOKUP(C30,[1]匹配!$A:$AA,27,0)</f>
        <v>0</v>
      </c>
      <c r="AE30" s="11">
        <f>VLOOKUP(C30,[1]匹配!$A:$AB,28,0)</f>
        <v>0</v>
      </c>
      <c r="AF30" s="11">
        <f>VLOOKUP(C30,[1]匹配!$A:$AC,29,0)</f>
        <v>0</v>
      </c>
      <c r="AG30" s="11">
        <f>VLOOKUP(C30,[1]匹配!$A:$AD,30,0)</f>
        <v>0</v>
      </c>
      <c r="AH30" s="11">
        <f>VLOOKUP(C30,[1]匹配!$A:$AE,31,0)</f>
        <v>0</v>
      </c>
      <c r="AI30" s="11">
        <f>VLOOKUP(C30,[1]匹配!$A:$AF,32,0)</f>
        <v>0</v>
      </c>
      <c r="AJ30" s="11" t="s">
        <v>192</v>
      </c>
      <c r="AK30" s="11" t="s">
        <v>47</v>
      </c>
      <c r="AL30" s="11" t="s">
        <v>48</v>
      </c>
      <c r="AM30" s="11" t="s">
        <v>49</v>
      </c>
    </row>
    <row r="31" ht="60" spans="1:39">
      <c r="A31" s="28">
        <v>29</v>
      </c>
      <c r="B31" s="11" t="s">
        <v>151</v>
      </c>
      <c r="C31" s="11" t="s">
        <v>193</v>
      </c>
      <c r="D31" s="11" t="s">
        <v>194</v>
      </c>
      <c r="E31" s="11" t="s">
        <v>195</v>
      </c>
      <c r="F31" s="11" t="s">
        <v>196</v>
      </c>
      <c r="G31" s="11" t="s">
        <v>197</v>
      </c>
      <c r="H31" s="11" t="str">
        <f>VLOOKUP(C31,[1]匹配!$A:$E,5,0)</f>
        <v>否</v>
      </c>
      <c r="I31" s="11">
        <f>VLOOKUP(C31,[1]匹配!$A:$F,6,0)</f>
        <v>0</v>
      </c>
      <c r="J31" s="11">
        <f>VLOOKUP(C31,'[2]（终）标准制修订项目'!$C:$R,16,0)</f>
        <v>1</v>
      </c>
      <c r="K31" s="11" t="str">
        <f>VLOOKUP(C31,[1]匹配!$A:$H,8,0)</f>
        <v>有</v>
      </c>
      <c r="L31" s="11">
        <f>VLOOKUP(C31,[1]匹配!$A:$I,9,0)</f>
        <v>1</v>
      </c>
      <c r="M31" s="11">
        <f>VLOOKUP(C31,[1]匹配!$A:$J,10,0)</f>
        <v>100</v>
      </c>
      <c r="N31" s="11" t="str">
        <f>VLOOKUP(C31,[1]匹配!$A:$K,11,0)</f>
        <v>深圳市众信电子商务交易保障促进中心</v>
      </c>
      <c r="O31" s="11">
        <f>VLOOKUP(C31,[1]匹配!$A:$L,12,0)</f>
        <v>2</v>
      </c>
      <c r="P31" s="11">
        <f>VLOOKUP(C31,[1]匹配!$A:$M,13,0)</f>
        <v>0</v>
      </c>
      <c r="Q31" s="11" t="str">
        <f>VLOOKUP(C31,[1]匹配!$A:$N,14,0)</f>
        <v>深圳市标准技术研究院</v>
      </c>
      <c r="R31" s="11">
        <f>VLOOKUP(C31,[1]匹配!$A:$O,15,0)</f>
        <v>4</v>
      </c>
      <c r="S31" s="11">
        <f>VLOOKUP(C31,[1]匹配!$A:$P,16,0)</f>
        <v>0</v>
      </c>
      <c r="T31" s="11" t="str">
        <f>VLOOKUP(C31,[1]匹配!$A:$Q,17,0)</f>
        <v>深圳报业集团电子商务有限公司</v>
      </c>
      <c r="U31" s="11">
        <f>VLOOKUP(C31,[1]匹配!$A:$R,18,0)</f>
        <v>5</v>
      </c>
      <c r="V31" s="11">
        <f>VLOOKUP(C31,[1]匹配!$A:$S,19,0)</f>
        <v>0</v>
      </c>
      <c r="W31" s="11" t="str">
        <f>VLOOKUP(C31,[1]匹配!$A:$T,20,0)</f>
        <v>深圳市腾邦国际商业服务股份有限公司</v>
      </c>
      <c r="X31" s="11">
        <f>VLOOKUP(C31,[1]匹配!$A:$U,21,0)</f>
        <v>0</v>
      </c>
      <c r="Y31" s="11">
        <f>VLOOKUP(C31,[1]匹配!$A:$V,22,0)</f>
        <v>0</v>
      </c>
      <c r="Z31" s="11">
        <f>VLOOKUP(C31,[1]匹配!$A:$W,23,0)</f>
        <v>0</v>
      </c>
      <c r="AA31" s="11">
        <f>VLOOKUP(C31,[1]匹配!$A:$X,24,0)</f>
        <v>0</v>
      </c>
      <c r="AB31" s="11">
        <f>VLOOKUP(C31,[1]匹配!$A:$Y,25,0)</f>
        <v>0</v>
      </c>
      <c r="AC31" s="11">
        <f>VLOOKUP(C31,[1]匹配!$A:$Z,26,0)</f>
        <v>0</v>
      </c>
      <c r="AD31" s="11">
        <f>VLOOKUP(C31,[1]匹配!$A:$AA,27,0)</f>
        <v>0</v>
      </c>
      <c r="AE31" s="11">
        <f>VLOOKUP(C31,[1]匹配!$A:$AB,28,0)</f>
        <v>0</v>
      </c>
      <c r="AF31" s="11">
        <f>VLOOKUP(C31,[1]匹配!$A:$AC,29,0)</f>
        <v>0</v>
      </c>
      <c r="AG31" s="11">
        <f>VLOOKUP(C31,[1]匹配!$A:$AD,30,0)</f>
        <v>0</v>
      </c>
      <c r="AH31" s="11">
        <f>VLOOKUP(C31,[1]匹配!$A:$AE,31,0)</f>
        <v>0</v>
      </c>
      <c r="AI31" s="11">
        <f>VLOOKUP(C31,[1]匹配!$A:$AF,32,0)</f>
        <v>0</v>
      </c>
      <c r="AJ31" s="11" t="s">
        <v>198</v>
      </c>
      <c r="AK31" s="11" t="s">
        <v>47</v>
      </c>
      <c r="AL31" s="11" t="s">
        <v>48</v>
      </c>
      <c r="AM31" s="11" t="s">
        <v>49</v>
      </c>
    </row>
    <row r="32" ht="72" spans="1:39">
      <c r="A32" s="28">
        <v>30</v>
      </c>
      <c r="B32" s="11" t="s">
        <v>151</v>
      </c>
      <c r="C32" s="11" t="s">
        <v>199</v>
      </c>
      <c r="D32" s="11" t="s">
        <v>200</v>
      </c>
      <c r="E32" s="11" t="s">
        <v>201</v>
      </c>
      <c r="F32" s="11" t="s">
        <v>202</v>
      </c>
      <c r="G32" s="11" t="s">
        <v>203</v>
      </c>
      <c r="H32" s="11" t="str">
        <f>VLOOKUP(C32,[1]匹配!$A:$E,5,0)</f>
        <v>是</v>
      </c>
      <c r="I32" s="11">
        <f>VLOOKUP(C32,[1]匹配!$A:$F,6,0)</f>
        <v>13</v>
      </c>
      <c r="J32" s="11">
        <f>VLOOKUP(C32,'[2]（终）标准制修订项目'!$C:$R,16,0)</f>
        <v>1</v>
      </c>
      <c r="K32" s="11" t="str">
        <f>VLOOKUP(C32,[1]匹配!$A:$H,8,0)</f>
        <v>无</v>
      </c>
      <c r="L32" s="11">
        <f>VLOOKUP(C32,[1]匹配!$A:$I,9,0)</f>
        <v>1</v>
      </c>
      <c r="M32" s="11">
        <f>VLOOKUP(C32,[1]匹配!$A:$J,10,0)</f>
        <v>100</v>
      </c>
      <c r="N32" s="11" t="str">
        <f>VLOOKUP(C32,[1]匹配!$A:$K,11,0)</f>
        <v>深圳市中金岭南有色金属股份有限公司</v>
      </c>
      <c r="O32" s="11">
        <f>VLOOKUP(C32,[1]匹配!$A:$L,12,0)</f>
        <v>0</v>
      </c>
      <c r="P32" s="11">
        <f>VLOOKUP(C32,[1]匹配!$A:$M,13,0)</f>
        <v>0</v>
      </c>
      <c r="Q32" s="11">
        <f>VLOOKUP(C32,[1]匹配!$A:$N,14,0)</f>
        <v>0</v>
      </c>
      <c r="R32" s="11">
        <f>VLOOKUP(C32,[1]匹配!$A:$O,15,0)</f>
        <v>0</v>
      </c>
      <c r="S32" s="11">
        <f>VLOOKUP(C32,[1]匹配!$A:$P,16,0)</f>
        <v>0</v>
      </c>
      <c r="T32" s="11">
        <f>VLOOKUP(C32,[1]匹配!$A:$Q,17,0)</f>
        <v>0</v>
      </c>
      <c r="U32" s="11">
        <f>VLOOKUP(C32,[1]匹配!$A:$R,18,0)</f>
        <v>0</v>
      </c>
      <c r="V32" s="11">
        <f>VLOOKUP(C32,[1]匹配!$A:$S,19,0)</f>
        <v>0</v>
      </c>
      <c r="W32" s="11">
        <f>VLOOKUP(C32,[1]匹配!$A:$T,20,0)</f>
        <v>0</v>
      </c>
      <c r="X32" s="11">
        <f>VLOOKUP(C32,[1]匹配!$A:$U,21,0)</f>
        <v>0</v>
      </c>
      <c r="Y32" s="11">
        <f>VLOOKUP(C32,[1]匹配!$A:$V,22,0)</f>
        <v>0</v>
      </c>
      <c r="Z32" s="11">
        <f>VLOOKUP(C32,[1]匹配!$A:$W,23,0)</f>
        <v>0</v>
      </c>
      <c r="AA32" s="11">
        <f>VLOOKUP(C32,[1]匹配!$A:$X,24,0)</f>
        <v>0</v>
      </c>
      <c r="AB32" s="11">
        <f>VLOOKUP(C32,[1]匹配!$A:$Y,25,0)</f>
        <v>0</v>
      </c>
      <c r="AC32" s="11">
        <f>VLOOKUP(C32,[1]匹配!$A:$Z,26,0)</f>
        <v>0</v>
      </c>
      <c r="AD32" s="11">
        <f>VLOOKUP(C32,[1]匹配!$A:$AA,27,0)</f>
        <v>0</v>
      </c>
      <c r="AE32" s="11">
        <f>VLOOKUP(C32,[1]匹配!$A:$AB,28,0)</f>
        <v>0</v>
      </c>
      <c r="AF32" s="11">
        <f>VLOOKUP(C32,[1]匹配!$A:$AC,29,0)</f>
        <v>0</v>
      </c>
      <c r="AG32" s="11">
        <f>VLOOKUP(C32,[1]匹配!$A:$AD,30,0)</f>
        <v>0</v>
      </c>
      <c r="AH32" s="11">
        <f>VLOOKUP(C32,[1]匹配!$A:$AE,31,0)</f>
        <v>0</v>
      </c>
      <c r="AI32" s="11">
        <f>VLOOKUP(C32,[1]匹配!$A:$AF,32,0)</f>
        <v>0</v>
      </c>
      <c r="AJ32" s="11" t="s">
        <v>198</v>
      </c>
      <c r="AK32" s="11" t="s">
        <v>47</v>
      </c>
      <c r="AL32" s="11" t="s">
        <v>48</v>
      </c>
      <c r="AM32" s="11" t="s">
        <v>49</v>
      </c>
    </row>
    <row r="33" ht="24" spans="1:39">
      <c r="A33" s="28">
        <v>31</v>
      </c>
      <c r="B33" s="11" t="s">
        <v>151</v>
      </c>
      <c r="C33" s="11" t="s">
        <v>204</v>
      </c>
      <c r="D33" s="11" t="s">
        <v>205</v>
      </c>
      <c r="E33" s="11" t="s">
        <v>206</v>
      </c>
      <c r="F33" s="11" t="s">
        <v>207</v>
      </c>
      <c r="G33" s="11" t="s">
        <v>208</v>
      </c>
      <c r="H33" s="11" t="str">
        <f>VLOOKUP(C33,[1]匹配!$A:$E,5,0)</f>
        <v>否</v>
      </c>
      <c r="I33" s="11">
        <f>VLOOKUP(C33,[1]匹配!$A:$F,6,0)</f>
        <v>0</v>
      </c>
      <c r="J33" s="11">
        <f>VLOOKUP(C33,'[2]（终）标准制修订项目'!$C:$R,16,0)</f>
        <v>2</v>
      </c>
      <c r="K33" s="11" t="str">
        <f>VLOOKUP(C33,[1]匹配!$A:$H,8,0)</f>
        <v>无</v>
      </c>
      <c r="L33" s="11">
        <f>VLOOKUP(C33,[1]匹配!$A:$I,9,0)</f>
        <v>2</v>
      </c>
      <c r="M33" s="11">
        <f>VLOOKUP(C33,[1]匹配!$A:$J,10,0)</f>
        <v>100</v>
      </c>
      <c r="N33" s="11" t="str">
        <f>VLOOKUP(C33,[1]匹配!$A:$K,11,0)</f>
        <v>比亚迪汽车工业有限公司</v>
      </c>
      <c r="O33" s="11">
        <f>VLOOKUP(C33,[1]匹配!$A:$L,12,0)</f>
        <v>0</v>
      </c>
      <c r="P33" s="11">
        <f>VLOOKUP(C33,[1]匹配!$A:$M,13,0)</f>
        <v>0</v>
      </c>
      <c r="Q33" s="11">
        <f>VLOOKUP(C33,[1]匹配!$A:$N,14,0)</f>
        <v>0</v>
      </c>
      <c r="R33" s="11">
        <f>VLOOKUP(C33,[1]匹配!$A:$O,15,0)</f>
        <v>0</v>
      </c>
      <c r="S33" s="11">
        <f>VLOOKUP(C33,[1]匹配!$A:$P,16,0)</f>
        <v>0</v>
      </c>
      <c r="T33" s="11">
        <f>VLOOKUP(C33,[1]匹配!$A:$Q,17,0)</f>
        <v>0</v>
      </c>
      <c r="U33" s="11">
        <f>VLOOKUP(C33,[1]匹配!$A:$R,18,0)</f>
        <v>0</v>
      </c>
      <c r="V33" s="11">
        <f>VLOOKUP(C33,[1]匹配!$A:$S,19,0)</f>
        <v>0</v>
      </c>
      <c r="W33" s="11">
        <f>VLOOKUP(C33,[1]匹配!$A:$T,20,0)</f>
        <v>0</v>
      </c>
      <c r="X33" s="11">
        <f>VLOOKUP(C33,[1]匹配!$A:$U,21,0)</f>
        <v>0</v>
      </c>
      <c r="Y33" s="11">
        <f>VLOOKUP(C33,[1]匹配!$A:$V,22,0)</f>
        <v>0</v>
      </c>
      <c r="Z33" s="11">
        <f>VLOOKUP(C33,[1]匹配!$A:$W,23,0)</f>
        <v>0</v>
      </c>
      <c r="AA33" s="11">
        <f>VLOOKUP(C33,[1]匹配!$A:$X,24,0)</f>
        <v>0</v>
      </c>
      <c r="AB33" s="11">
        <f>VLOOKUP(C33,[1]匹配!$A:$Y,25,0)</f>
        <v>0</v>
      </c>
      <c r="AC33" s="11">
        <f>VLOOKUP(C33,[1]匹配!$A:$Z,26,0)</f>
        <v>0</v>
      </c>
      <c r="AD33" s="11">
        <f>VLOOKUP(C33,[1]匹配!$A:$AA,27,0)</f>
        <v>0</v>
      </c>
      <c r="AE33" s="11">
        <f>VLOOKUP(C33,[1]匹配!$A:$AB,28,0)</f>
        <v>0</v>
      </c>
      <c r="AF33" s="11">
        <f>VLOOKUP(C33,[1]匹配!$A:$AC,29,0)</f>
        <v>0</v>
      </c>
      <c r="AG33" s="11">
        <f>VLOOKUP(C33,[1]匹配!$A:$AD,30,0)</f>
        <v>0</v>
      </c>
      <c r="AH33" s="11">
        <f>VLOOKUP(C33,[1]匹配!$A:$AE,31,0)</f>
        <v>0</v>
      </c>
      <c r="AI33" s="11">
        <f>VLOOKUP(C33,[1]匹配!$A:$AF,32,0)</f>
        <v>0</v>
      </c>
      <c r="AJ33" s="11" t="s">
        <v>209</v>
      </c>
      <c r="AK33" s="11" t="s">
        <v>47</v>
      </c>
      <c r="AL33" s="11" t="s">
        <v>48</v>
      </c>
      <c r="AM33" s="11" t="s">
        <v>49</v>
      </c>
    </row>
    <row r="34" ht="48" spans="1:39">
      <c r="A34" s="28">
        <v>32</v>
      </c>
      <c r="B34" s="11" t="s">
        <v>151</v>
      </c>
      <c r="C34" s="11" t="s">
        <v>210</v>
      </c>
      <c r="D34" s="11" t="s">
        <v>211</v>
      </c>
      <c r="E34" s="11" t="s">
        <v>212</v>
      </c>
      <c r="F34" s="11" t="s">
        <v>167</v>
      </c>
      <c r="G34" s="11" t="s">
        <v>213</v>
      </c>
      <c r="H34" s="11" t="str">
        <f>VLOOKUP(C34,[1]匹配!$A:$E,5,0)</f>
        <v>是</v>
      </c>
      <c r="I34" s="11">
        <f>VLOOKUP(C34,[1]匹配!$A:$F,6,0)</f>
        <v>14</v>
      </c>
      <c r="J34" s="11">
        <f>VLOOKUP(C34,'[2]（终）标准制修订项目'!$C:$R,16,0)</f>
        <v>1</v>
      </c>
      <c r="K34" s="11" t="str">
        <f>VLOOKUP(C34,[1]匹配!$A:$H,8,0)</f>
        <v>有</v>
      </c>
      <c r="L34" s="11">
        <f>VLOOKUP(C34,[1]匹配!$A:$I,9,0)</f>
        <v>1</v>
      </c>
      <c r="M34" s="11">
        <f>VLOOKUP(C34,[1]匹配!$A:$J,10,0)</f>
        <v>100</v>
      </c>
      <c r="N34" s="11" t="str">
        <f>VLOOKUP(C34,[1]匹配!$A:$K,11,0)</f>
        <v>深圳华大法医科技有限公司</v>
      </c>
      <c r="O34" s="11">
        <f>VLOOKUP(C34,[1]匹配!$A:$L,12,0)</f>
        <v>4</v>
      </c>
      <c r="P34" s="11">
        <f>VLOOKUP(C34,[1]匹配!$A:$M,13,0)</f>
        <v>0</v>
      </c>
      <c r="Q34" s="11" t="str">
        <f>VLOOKUP(C34,[1]匹配!$A:$N,14,0)</f>
        <v>深圳华大基因科技有限公司</v>
      </c>
      <c r="R34" s="11">
        <f>VLOOKUP(C34,[1]匹配!$A:$O,15,0)</f>
        <v>6</v>
      </c>
      <c r="S34" s="11">
        <f>VLOOKUP(C34,[1]匹配!$A:$P,16,0)</f>
        <v>0</v>
      </c>
      <c r="T34" s="11" t="str">
        <f>VLOOKUP(C34,[1]匹配!$A:$Q,17,0)</f>
        <v>深圳华大基因股份有限公司</v>
      </c>
      <c r="U34" s="11">
        <f>VLOOKUP(C34,[1]匹配!$A:$R,18,0)</f>
        <v>0</v>
      </c>
      <c r="V34" s="11">
        <f>VLOOKUP(C34,[1]匹配!$A:$S,19,0)</f>
        <v>0</v>
      </c>
      <c r="W34" s="11">
        <f>VLOOKUP(C34,[1]匹配!$A:$T,20,0)</f>
        <v>0</v>
      </c>
      <c r="X34" s="11">
        <f>VLOOKUP(C34,[1]匹配!$A:$U,21,0)</f>
        <v>0</v>
      </c>
      <c r="Y34" s="11">
        <f>VLOOKUP(C34,[1]匹配!$A:$V,22,0)</f>
        <v>0</v>
      </c>
      <c r="Z34" s="11">
        <f>VLOOKUP(C34,[1]匹配!$A:$W,23,0)</f>
        <v>0</v>
      </c>
      <c r="AA34" s="11">
        <f>VLOOKUP(C34,[1]匹配!$A:$X,24,0)</f>
        <v>0</v>
      </c>
      <c r="AB34" s="11">
        <f>VLOOKUP(C34,[1]匹配!$A:$Y,25,0)</f>
        <v>0</v>
      </c>
      <c r="AC34" s="11">
        <f>VLOOKUP(C34,[1]匹配!$A:$Z,26,0)</f>
        <v>0</v>
      </c>
      <c r="AD34" s="11">
        <f>VLOOKUP(C34,[1]匹配!$A:$AA,27,0)</f>
        <v>0</v>
      </c>
      <c r="AE34" s="11">
        <f>VLOOKUP(C34,[1]匹配!$A:$AB,28,0)</f>
        <v>0</v>
      </c>
      <c r="AF34" s="11">
        <f>VLOOKUP(C34,[1]匹配!$A:$AC,29,0)</f>
        <v>0</v>
      </c>
      <c r="AG34" s="11">
        <f>VLOOKUP(C34,[1]匹配!$A:$AD,30,0)</f>
        <v>0</v>
      </c>
      <c r="AH34" s="11">
        <f>VLOOKUP(C34,[1]匹配!$A:$AE,31,0)</f>
        <v>0</v>
      </c>
      <c r="AI34" s="11">
        <f>VLOOKUP(C34,[1]匹配!$A:$AF,32,0)</f>
        <v>0</v>
      </c>
      <c r="AJ34" s="11" t="s">
        <v>209</v>
      </c>
      <c r="AK34" s="11" t="s">
        <v>47</v>
      </c>
      <c r="AL34" s="11" t="s">
        <v>48</v>
      </c>
      <c r="AM34" s="11" t="s">
        <v>49</v>
      </c>
    </row>
    <row r="35" ht="48" spans="1:39">
      <c r="A35" s="28">
        <v>33</v>
      </c>
      <c r="B35" s="11" t="s">
        <v>151</v>
      </c>
      <c r="C35" s="11" t="s">
        <v>214</v>
      </c>
      <c r="D35" s="11" t="s">
        <v>215</v>
      </c>
      <c r="E35" s="11" t="s">
        <v>216</v>
      </c>
      <c r="F35" s="11" t="s">
        <v>196</v>
      </c>
      <c r="G35" s="11" t="s">
        <v>183</v>
      </c>
      <c r="H35" s="11" t="str">
        <f>VLOOKUP(C35,[1]匹配!$A:$E,5,0)</f>
        <v>否</v>
      </c>
      <c r="I35" s="11">
        <f>VLOOKUP(C35,[1]匹配!$A:$F,6,0)</f>
        <v>0</v>
      </c>
      <c r="J35" s="11">
        <f>VLOOKUP(C35,'[2]（终）标准制修订项目'!$C:$R,16,0)</f>
        <v>1</v>
      </c>
      <c r="K35" s="11" t="str">
        <f>VLOOKUP(C35,[1]匹配!$A:$H,8,0)</f>
        <v>有</v>
      </c>
      <c r="L35" s="11">
        <f>VLOOKUP(C35,[1]匹配!$A:$I,9,0)</f>
        <v>1</v>
      </c>
      <c r="M35" s="11">
        <f>VLOOKUP(C35,[1]匹配!$A:$J,10,0)</f>
        <v>100</v>
      </c>
      <c r="N35" s="11" t="str">
        <f>VLOOKUP(C35,[1]匹配!$A:$K,11,0)</f>
        <v>深圳市金蝶天燕云计算股份有限公司</v>
      </c>
      <c r="O35" s="11">
        <f>VLOOKUP(C35,[1]匹配!$A:$L,12,0)</f>
        <v>5</v>
      </c>
      <c r="P35" s="11">
        <f>VLOOKUP(C35,[1]匹配!$A:$M,13,0)</f>
        <v>0</v>
      </c>
      <c r="Q35" s="11" t="str">
        <f>VLOOKUP(C35,[1]匹配!$A:$N,14,0)</f>
        <v>华为技术有限公司</v>
      </c>
      <c r="R35" s="11">
        <f>VLOOKUP(C35,[1]匹配!$A:$O,15,0)</f>
        <v>0</v>
      </c>
      <c r="S35" s="11">
        <f>VLOOKUP(C35,[1]匹配!$A:$P,16,0)</f>
        <v>0</v>
      </c>
      <c r="T35" s="11">
        <f>VLOOKUP(C35,[1]匹配!$A:$Q,17,0)</f>
        <v>0</v>
      </c>
      <c r="U35" s="11">
        <f>VLOOKUP(C35,[1]匹配!$A:$R,18,0)</f>
        <v>0</v>
      </c>
      <c r="V35" s="11">
        <f>VLOOKUP(C35,[1]匹配!$A:$S,19,0)</f>
        <v>0</v>
      </c>
      <c r="W35" s="11">
        <f>VLOOKUP(C35,[1]匹配!$A:$T,20,0)</f>
        <v>0</v>
      </c>
      <c r="X35" s="11">
        <f>VLOOKUP(C35,[1]匹配!$A:$U,21,0)</f>
        <v>0</v>
      </c>
      <c r="Y35" s="11">
        <f>VLOOKUP(C35,[1]匹配!$A:$V,22,0)</f>
        <v>0</v>
      </c>
      <c r="Z35" s="11">
        <f>VLOOKUP(C35,[1]匹配!$A:$W,23,0)</f>
        <v>0</v>
      </c>
      <c r="AA35" s="11">
        <f>VLOOKUP(C35,[1]匹配!$A:$X,24,0)</f>
        <v>0</v>
      </c>
      <c r="AB35" s="11">
        <f>VLOOKUP(C35,[1]匹配!$A:$Y,25,0)</f>
        <v>0</v>
      </c>
      <c r="AC35" s="11">
        <f>VLOOKUP(C35,[1]匹配!$A:$Z,26,0)</f>
        <v>0</v>
      </c>
      <c r="AD35" s="11">
        <f>VLOOKUP(C35,[1]匹配!$A:$AA,27,0)</f>
        <v>0</v>
      </c>
      <c r="AE35" s="11">
        <f>VLOOKUP(C35,[1]匹配!$A:$AB,28,0)</f>
        <v>0</v>
      </c>
      <c r="AF35" s="11">
        <f>VLOOKUP(C35,[1]匹配!$A:$AC,29,0)</f>
        <v>0</v>
      </c>
      <c r="AG35" s="11">
        <f>VLOOKUP(C35,[1]匹配!$A:$AD,30,0)</f>
        <v>0</v>
      </c>
      <c r="AH35" s="11">
        <f>VLOOKUP(C35,[1]匹配!$A:$AE,31,0)</f>
        <v>0</v>
      </c>
      <c r="AI35" s="11">
        <f>VLOOKUP(C35,[1]匹配!$A:$AF,32,0)</f>
        <v>0</v>
      </c>
      <c r="AJ35" s="11" t="s">
        <v>217</v>
      </c>
      <c r="AK35" s="11" t="s">
        <v>47</v>
      </c>
      <c r="AL35" s="11" t="s">
        <v>48</v>
      </c>
      <c r="AM35" s="11" t="s">
        <v>49</v>
      </c>
    </row>
    <row r="36" ht="36" spans="1:39">
      <c r="A36" s="28">
        <v>34</v>
      </c>
      <c r="B36" s="11" t="s">
        <v>151</v>
      </c>
      <c r="C36" s="11" t="s">
        <v>218</v>
      </c>
      <c r="D36" s="11" t="s">
        <v>219</v>
      </c>
      <c r="E36" s="11" t="s">
        <v>220</v>
      </c>
      <c r="F36" s="11" t="s">
        <v>191</v>
      </c>
      <c r="G36" s="11" t="s">
        <v>221</v>
      </c>
      <c r="H36" s="11" t="str">
        <f>VLOOKUP(C36,[1]匹配!$A:$E,5,0)</f>
        <v>否</v>
      </c>
      <c r="I36" s="11">
        <f>VLOOKUP(C36,[1]匹配!$A:$F,6,0)</f>
        <v>0</v>
      </c>
      <c r="J36" s="11">
        <f>VLOOKUP(C36,'[2]（终）标准制修订项目'!$C:$R,16,0)</f>
        <v>2</v>
      </c>
      <c r="K36" s="11" t="str">
        <f>VLOOKUP(C36,[1]匹配!$A:$H,8,0)</f>
        <v>无</v>
      </c>
      <c r="L36" s="11">
        <f>VLOOKUP(C36,[1]匹配!$A:$I,9,0)</f>
        <v>1</v>
      </c>
      <c r="M36" s="11">
        <f>VLOOKUP(C36,[1]匹配!$A:$J,10,0)</f>
        <v>100</v>
      </c>
      <c r="N36" s="11" t="str">
        <f>VLOOKUP(C36,[1]匹配!$A:$K,11,0)</f>
        <v>裕富宝厨具设备（深圳）有限公司</v>
      </c>
      <c r="O36" s="11">
        <f>VLOOKUP(C36,[1]匹配!$A:$L,12,0)</f>
        <v>0</v>
      </c>
      <c r="P36" s="11">
        <f>VLOOKUP(C36,[1]匹配!$A:$M,13,0)</f>
        <v>0</v>
      </c>
      <c r="Q36" s="11">
        <f>VLOOKUP(C36,[1]匹配!$A:$N,14,0)</f>
        <v>0</v>
      </c>
      <c r="R36" s="11">
        <f>VLOOKUP(C36,[1]匹配!$A:$O,15,0)</f>
        <v>0</v>
      </c>
      <c r="S36" s="11">
        <f>VLOOKUP(C36,[1]匹配!$A:$P,16,0)</f>
        <v>0</v>
      </c>
      <c r="T36" s="11">
        <f>VLOOKUP(C36,[1]匹配!$A:$Q,17,0)</f>
        <v>0</v>
      </c>
      <c r="U36" s="11">
        <f>VLOOKUP(C36,[1]匹配!$A:$R,18,0)</f>
        <v>0</v>
      </c>
      <c r="V36" s="11">
        <f>VLOOKUP(C36,[1]匹配!$A:$S,19,0)</f>
        <v>0</v>
      </c>
      <c r="W36" s="11">
        <f>VLOOKUP(C36,[1]匹配!$A:$T,20,0)</f>
        <v>0</v>
      </c>
      <c r="X36" s="11">
        <f>VLOOKUP(C36,[1]匹配!$A:$U,21,0)</f>
        <v>0</v>
      </c>
      <c r="Y36" s="11">
        <f>VLOOKUP(C36,[1]匹配!$A:$V,22,0)</f>
        <v>0</v>
      </c>
      <c r="Z36" s="11">
        <f>VLOOKUP(C36,[1]匹配!$A:$W,23,0)</f>
        <v>0</v>
      </c>
      <c r="AA36" s="11">
        <f>VLOOKUP(C36,[1]匹配!$A:$X,24,0)</f>
        <v>0</v>
      </c>
      <c r="AB36" s="11">
        <f>VLOOKUP(C36,[1]匹配!$A:$Y,25,0)</f>
        <v>0</v>
      </c>
      <c r="AC36" s="11">
        <f>VLOOKUP(C36,[1]匹配!$A:$Z,26,0)</f>
        <v>0</v>
      </c>
      <c r="AD36" s="11">
        <f>VLOOKUP(C36,[1]匹配!$A:$AA,27,0)</f>
        <v>0</v>
      </c>
      <c r="AE36" s="11">
        <f>VLOOKUP(C36,[1]匹配!$A:$AB,28,0)</f>
        <v>0</v>
      </c>
      <c r="AF36" s="11">
        <f>VLOOKUP(C36,[1]匹配!$A:$AC,29,0)</f>
        <v>0</v>
      </c>
      <c r="AG36" s="11">
        <f>VLOOKUP(C36,[1]匹配!$A:$AD,30,0)</f>
        <v>0</v>
      </c>
      <c r="AH36" s="11">
        <f>VLOOKUP(C36,[1]匹配!$A:$AE,31,0)</f>
        <v>0</v>
      </c>
      <c r="AI36" s="11">
        <f>VLOOKUP(C36,[1]匹配!$A:$AF,32,0)</f>
        <v>0</v>
      </c>
      <c r="AJ36" s="11" t="s">
        <v>217</v>
      </c>
      <c r="AK36" s="11" t="s">
        <v>47</v>
      </c>
      <c r="AL36" s="11" t="s">
        <v>48</v>
      </c>
      <c r="AM36" s="11" t="s">
        <v>49</v>
      </c>
    </row>
    <row r="37" ht="60" spans="1:39">
      <c r="A37" s="28">
        <v>35</v>
      </c>
      <c r="B37" s="11" t="s">
        <v>151</v>
      </c>
      <c r="C37" s="11" t="s">
        <v>222</v>
      </c>
      <c r="D37" s="11" t="s">
        <v>223</v>
      </c>
      <c r="E37" s="11" t="s">
        <v>224</v>
      </c>
      <c r="F37" s="11" t="s">
        <v>172</v>
      </c>
      <c r="G37" s="11" t="s">
        <v>128</v>
      </c>
      <c r="H37" s="11" t="str">
        <f>VLOOKUP(C37,[1]匹配!$A:$E,5,0)</f>
        <v>是</v>
      </c>
      <c r="I37" s="11">
        <f>VLOOKUP(C37,[1]匹配!$A:$F,6,0)</f>
        <v>13</v>
      </c>
      <c r="J37" s="11">
        <f>VLOOKUP(C37,'[2]（终）标准制修订项目'!$C:$R,16,0)</f>
        <v>1</v>
      </c>
      <c r="K37" s="11" t="str">
        <f>VLOOKUP(C37,[1]匹配!$A:$H,8,0)</f>
        <v>有</v>
      </c>
      <c r="L37" s="11">
        <f>VLOOKUP(C37,[1]匹配!$A:$I,9,0)</f>
        <v>1</v>
      </c>
      <c r="M37" s="11">
        <f>VLOOKUP(C37,[1]匹配!$A:$J,10,0)</f>
        <v>90</v>
      </c>
      <c r="N37" s="11" t="str">
        <f>VLOOKUP(C37,[1]匹配!$A:$K,11,0)</f>
        <v>深圳市标准技术研究院</v>
      </c>
      <c r="O37" s="11">
        <f>VLOOKUP(C37,[1]匹配!$A:$L,12,0)</f>
        <v>4</v>
      </c>
      <c r="P37" s="11">
        <f>VLOOKUP(C37,[1]匹配!$A:$M,13,0)</f>
        <v>10</v>
      </c>
      <c r="Q37" s="11" t="str">
        <f>VLOOKUP(C37,[1]匹配!$A:$N,14,0)</f>
        <v>深圳市计量质量检测研究院</v>
      </c>
      <c r="R37" s="11">
        <f>VLOOKUP(C37,[1]匹配!$A:$O,15,0)</f>
        <v>5</v>
      </c>
      <c r="S37" s="11">
        <f>VLOOKUP(C37,[1]匹配!$A:$P,16,0)</f>
        <v>0</v>
      </c>
      <c r="T37" s="11" t="str">
        <f>VLOOKUP(C37,[1]匹配!$A:$Q,17,0)</f>
        <v>深圳市海恒智能技术有限公司</v>
      </c>
      <c r="U37" s="11">
        <f>VLOOKUP(C37,[1]匹配!$A:$R,18,0)</f>
        <v>6</v>
      </c>
      <c r="V37" s="11">
        <f>VLOOKUP(C37,[1]匹配!$A:$S,19,0)</f>
        <v>0</v>
      </c>
      <c r="W37" s="11" t="str">
        <f>VLOOKUP(C37,[1]匹配!$A:$T,20,0)</f>
        <v>深圳市远望谷信息技术股份有限公司</v>
      </c>
      <c r="X37" s="11">
        <f>VLOOKUP(C37,[1]匹配!$A:$U,21,0)</f>
        <v>8</v>
      </c>
      <c r="Y37" s="11">
        <f>VLOOKUP(C37,[1]匹配!$A:$V,22,0)</f>
        <v>0</v>
      </c>
      <c r="Z37" s="11" t="str">
        <f>VLOOKUP(C37,[1]匹配!$A:$W,23,0)</f>
        <v>深圳融合高科信息技术有限公司</v>
      </c>
      <c r="AA37" s="11">
        <f>VLOOKUP(C37,[1]匹配!$A:$X,24,0)</f>
        <v>0</v>
      </c>
      <c r="AB37" s="11">
        <f>VLOOKUP(C37,[1]匹配!$A:$Y,25,0)</f>
        <v>0</v>
      </c>
      <c r="AC37" s="11">
        <f>VLOOKUP(C37,[1]匹配!$A:$Z,26,0)</f>
        <v>0</v>
      </c>
      <c r="AD37" s="11">
        <f>VLOOKUP(C37,[1]匹配!$A:$AA,27,0)</f>
        <v>0</v>
      </c>
      <c r="AE37" s="11">
        <f>VLOOKUP(C37,[1]匹配!$A:$AB,28,0)</f>
        <v>0</v>
      </c>
      <c r="AF37" s="11">
        <f>VLOOKUP(C37,[1]匹配!$A:$AC,29,0)</f>
        <v>0</v>
      </c>
      <c r="AG37" s="11">
        <f>VLOOKUP(C37,[1]匹配!$A:$AD,30,0)</f>
        <v>0</v>
      </c>
      <c r="AH37" s="11">
        <f>VLOOKUP(C37,[1]匹配!$A:$AE,31,0)</f>
        <v>0</v>
      </c>
      <c r="AI37" s="11">
        <f>VLOOKUP(C37,[1]匹配!$A:$AF,32,0)</f>
        <v>0</v>
      </c>
      <c r="AJ37" s="11" t="s">
        <v>113</v>
      </c>
      <c r="AK37" s="11" t="s">
        <v>47</v>
      </c>
      <c r="AL37" s="11" t="s">
        <v>48</v>
      </c>
      <c r="AM37" s="11" t="s">
        <v>49</v>
      </c>
    </row>
    <row r="38" ht="36" spans="1:39">
      <c r="A38" s="28">
        <v>36</v>
      </c>
      <c r="B38" s="11" t="s">
        <v>151</v>
      </c>
      <c r="C38" s="11" t="s">
        <v>225</v>
      </c>
      <c r="D38" s="11" t="s">
        <v>226</v>
      </c>
      <c r="E38" s="11" t="s">
        <v>227</v>
      </c>
      <c r="F38" s="11" t="s">
        <v>228</v>
      </c>
      <c r="G38" s="11" t="s">
        <v>229</v>
      </c>
      <c r="H38" s="11" t="str">
        <f>VLOOKUP(C38,[1]匹配!$A:$E,5,0)</f>
        <v>否</v>
      </c>
      <c r="I38" s="11">
        <f>VLOOKUP(C38,[1]匹配!$A:$F,6,0)</f>
        <v>0</v>
      </c>
      <c r="J38" s="11">
        <f>VLOOKUP(C38,'[2]（终）标准制修订项目'!$C:$R,16,0)</f>
        <v>3</v>
      </c>
      <c r="K38" s="11" t="str">
        <f>VLOOKUP(C38,[1]匹配!$A:$H,8,0)</f>
        <v>无</v>
      </c>
      <c r="L38" s="11">
        <f>VLOOKUP(C38,[1]匹配!$A:$I,9,0)</f>
        <v>3</v>
      </c>
      <c r="M38" s="11">
        <f>VLOOKUP(C38,[1]匹配!$A:$J,10,0)</f>
        <v>100</v>
      </c>
      <c r="N38" s="11" t="str">
        <f>VLOOKUP(C38,[1]匹配!$A:$K,11,0)</f>
        <v>深圳奥联信息安全技术有限公司</v>
      </c>
      <c r="O38" s="11">
        <f>VLOOKUP(C38,[1]匹配!$A:$L,12,0)</f>
        <v>0</v>
      </c>
      <c r="P38" s="11">
        <f>VLOOKUP(C38,[1]匹配!$A:$M,13,0)</f>
        <v>0</v>
      </c>
      <c r="Q38" s="11">
        <f>VLOOKUP(C38,[1]匹配!$A:$N,14,0)</f>
        <v>0</v>
      </c>
      <c r="R38" s="11">
        <f>VLOOKUP(C38,[1]匹配!$A:$O,15,0)</f>
        <v>0</v>
      </c>
      <c r="S38" s="11">
        <f>VLOOKUP(C38,[1]匹配!$A:$P,16,0)</f>
        <v>0</v>
      </c>
      <c r="T38" s="11">
        <f>VLOOKUP(C38,[1]匹配!$A:$Q,17,0)</f>
        <v>0</v>
      </c>
      <c r="U38" s="11">
        <f>VLOOKUP(C38,[1]匹配!$A:$R,18,0)</f>
        <v>0</v>
      </c>
      <c r="V38" s="11">
        <f>VLOOKUP(C38,[1]匹配!$A:$S,19,0)</f>
        <v>0</v>
      </c>
      <c r="W38" s="11">
        <f>VLOOKUP(C38,[1]匹配!$A:$T,20,0)</f>
        <v>0</v>
      </c>
      <c r="X38" s="11">
        <f>VLOOKUP(C38,[1]匹配!$A:$U,21,0)</f>
        <v>0</v>
      </c>
      <c r="Y38" s="11">
        <f>VLOOKUP(C38,[1]匹配!$A:$V,22,0)</f>
        <v>0</v>
      </c>
      <c r="Z38" s="11">
        <f>VLOOKUP(C38,[1]匹配!$A:$W,23,0)</f>
        <v>0</v>
      </c>
      <c r="AA38" s="11">
        <f>VLOOKUP(C38,[1]匹配!$A:$X,24,0)</f>
        <v>0</v>
      </c>
      <c r="AB38" s="11">
        <f>VLOOKUP(C38,[1]匹配!$A:$Y,25,0)</f>
        <v>0</v>
      </c>
      <c r="AC38" s="11">
        <f>VLOOKUP(C38,[1]匹配!$A:$Z,26,0)</f>
        <v>0</v>
      </c>
      <c r="AD38" s="11">
        <f>VLOOKUP(C38,[1]匹配!$A:$AA,27,0)</f>
        <v>0</v>
      </c>
      <c r="AE38" s="11">
        <f>VLOOKUP(C38,[1]匹配!$A:$AB,28,0)</f>
        <v>0</v>
      </c>
      <c r="AF38" s="11">
        <f>VLOOKUP(C38,[1]匹配!$A:$AC,29,0)</f>
        <v>0</v>
      </c>
      <c r="AG38" s="11">
        <f>VLOOKUP(C38,[1]匹配!$A:$AD,30,0)</f>
        <v>0</v>
      </c>
      <c r="AH38" s="11">
        <f>VLOOKUP(C38,[1]匹配!$A:$AE,31,0)</f>
        <v>0</v>
      </c>
      <c r="AI38" s="11">
        <f>VLOOKUP(C38,[1]匹配!$A:$AF,32,0)</f>
        <v>0</v>
      </c>
      <c r="AJ38" s="11" t="s">
        <v>113</v>
      </c>
      <c r="AK38" s="11" t="s">
        <v>47</v>
      </c>
      <c r="AL38" s="11" t="s">
        <v>48</v>
      </c>
      <c r="AM38" s="11" t="s">
        <v>49</v>
      </c>
    </row>
    <row r="39" ht="36" spans="1:39">
      <c r="A39" s="28">
        <v>37</v>
      </c>
      <c r="B39" s="11" t="s">
        <v>151</v>
      </c>
      <c r="C39" s="11" t="s">
        <v>230</v>
      </c>
      <c r="D39" s="11" t="s">
        <v>231</v>
      </c>
      <c r="E39" s="11" t="s">
        <v>232</v>
      </c>
      <c r="F39" s="11" t="s">
        <v>233</v>
      </c>
      <c r="G39" s="11" t="s">
        <v>234</v>
      </c>
      <c r="H39" s="11" t="str">
        <f>VLOOKUP(C39,[1]匹配!$A:$E,5,0)</f>
        <v>否</v>
      </c>
      <c r="I39" s="11">
        <f>VLOOKUP(C39,[1]匹配!$A:$F,6,0)</f>
        <v>0</v>
      </c>
      <c r="J39" s="11">
        <f>VLOOKUP(C39,'[2]（终）标准制修订项目'!$C:$R,16,0)</f>
        <v>2</v>
      </c>
      <c r="K39" s="11" t="str">
        <f>VLOOKUP(C39,[1]匹配!$A:$H,8,0)</f>
        <v>有</v>
      </c>
      <c r="L39" s="11">
        <f>VLOOKUP(C39,[1]匹配!$A:$I,9,0)</f>
        <v>2</v>
      </c>
      <c r="M39" s="11">
        <f>VLOOKUP(C39,[1]匹配!$A:$J,10,0)</f>
        <v>71.42</v>
      </c>
      <c r="N39" s="11" t="str">
        <f>VLOOKUP(C39,[1]匹配!$A:$K,11,0)</f>
        <v>海能达通信股份有限公司</v>
      </c>
      <c r="O39" s="11">
        <f>VLOOKUP(C39,[1]匹配!$A:$L,12,0)</f>
        <v>6</v>
      </c>
      <c r="P39" s="11">
        <f>VLOOKUP(C39,[1]匹配!$A:$M,13,0)</f>
        <v>28.57</v>
      </c>
      <c r="Q39" s="11" t="str">
        <f>VLOOKUP(C39,[1]匹配!$A:$N,14,0)</f>
        <v>清华大学深圳研究生院</v>
      </c>
      <c r="R39" s="11">
        <f>VLOOKUP(C39,[1]匹配!$A:$O,15,0)</f>
        <v>0</v>
      </c>
      <c r="S39" s="11">
        <f>VLOOKUP(C39,[1]匹配!$A:$P,16,0)</f>
        <v>0</v>
      </c>
      <c r="T39" s="11">
        <f>VLOOKUP(C39,[1]匹配!$A:$Q,17,0)</f>
        <v>0</v>
      </c>
      <c r="U39" s="11">
        <f>VLOOKUP(C39,[1]匹配!$A:$R,18,0)</f>
        <v>0</v>
      </c>
      <c r="V39" s="11">
        <f>VLOOKUP(C39,[1]匹配!$A:$S,19,0)</f>
        <v>0</v>
      </c>
      <c r="W39" s="11">
        <f>VLOOKUP(C39,[1]匹配!$A:$T,20,0)</f>
        <v>0</v>
      </c>
      <c r="X39" s="11">
        <f>VLOOKUP(C39,[1]匹配!$A:$U,21,0)</f>
        <v>0</v>
      </c>
      <c r="Y39" s="11">
        <f>VLOOKUP(C39,[1]匹配!$A:$V,22,0)</f>
        <v>0</v>
      </c>
      <c r="Z39" s="11">
        <f>VLOOKUP(C39,[1]匹配!$A:$W,23,0)</f>
        <v>0</v>
      </c>
      <c r="AA39" s="11">
        <f>VLOOKUP(C39,[1]匹配!$A:$X,24,0)</f>
        <v>0</v>
      </c>
      <c r="AB39" s="11">
        <f>VLOOKUP(C39,[1]匹配!$A:$Y,25,0)</f>
        <v>0</v>
      </c>
      <c r="AC39" s="11">
        <f>VLOOKUP(C39,[1]匹配!$A:$Z,26,0)</f>
        <v>0</v>
      </c>
      <c r="AD39" s="11">
        <f>VLOOKUP(C39,[1]匹配!$A:$AA,27,0)</f>
        <v>0</v>
      </c>
      <c r="AE39" s="11">
        <f>VLOOKUP(C39,[1]匹配!$A:$AB,28,0)</f>
        <v>0</v>
      </c>
      <c r="AF39" s="11">
        <f>VLOOKUP(C39,[1]匹配!$A:$AC,29,0)</f>
        <v>0</v>
      </c>
      <c r="AG39" s="11">
        <f>VLOOKUP(C39,[1]匹配!$A:$AD,30,0)</f>
        <v>0</v>
      </c>
      <c r="AH39" s="11">
        <f>VLOOKUP(C39,[1]匹配!$A:$AE,31,0)</f>
        <v>0</v>
      </c>
      <c r="AI39" s="11">
        <f>VLOOKUP(C39,[1]匹配!$A:$AF,32,0)</f>
        <v>0</v>
      </c>
      <c r="AJ39" s="11" t="s">
        <v>117</v>
      </c>
      <c r="AK39" s="11" t="s">
        <v>47</v>
      </c>
      <c r="AL39" s="11" t="s">
        <v>48</v>
      </c>
      <c r="AM39" s="11" t="s">
        <v>49</v>
      </c>
    </row>
    <row r="40" ht="48" spans="1:39">
      <c r="A40" s="28">
        <v>38</v>
      </c>
      <c r="B40" s="11" t="s">
        <v>151</v>
      </c>
      <c r="C40" s="11" t="s">
        <v>235</v>
      </c>
      <c r="D40" s="11" t="s">
        <v>236</v>
      </c>
      <c r="E40" s="11" t="s">
        <v>237</v>
      </c>
      <c r="F40" s="11" t="s">
        <v>178</v>
      </c>
      <c r="G40" s="11" t="s">
        <v>238</v>
      </c>
      <c r="H40" s="11" t="str">
        <f>VLOOKUP(C40,[1]匹配!$A:$E,5,0)</f>
        <v>否</v>
      </c>
      <c r="I40" s="11">
        <f>VLOOKUP(C40,[1]匹配!$A:$F,6,0)</f>
        <v>0</v>
      </c>
      <c r="J40" s="11">
        <f>VLOOKUP(C40,'[2]（终）标准制修订项目'!$C:$R,16,0)</f>
        <v>1</v>
      </c>
      <c r="K40" s="11" t="str">
        <f>VLOOKUP(C40,[1]匹配!$A:$H,8,0)</f>
        <v>有</v>
      </c>
      <c r="L40" s="11">
        <f>VLOOKUP(C40,[1]匹配!$A:$I,9,0)</f>
        <v>1</v>
      </c>
      <c r="M40" s="11">
        <f>VLOOKUP(C40,[1]匹配!$A:$J,10,0)</f>
        <v>100</v>
      </c>
      <c r="N40" s="11" t="str">
        <f>VLOOKUP(C40,[1]匹配!$A:$K,11,0)</f>
        <v>深圳光华伟业股份有限公司</v>
      </c>
      <c r="O40" s="11">
        <f>VLOOKUP(C40,[1]匹配!$A:$L,12,0)</f>
        <v>3</v>
      </c>
      <c r="P40" s="11">
        <f>VLOOKUP(C40,[1]匹配!$A:$M,13,0)</f>
        <v>0</v>
      </c>
      <c r="Q40" s="11" t="str">
        <f>VLOOKUP(C40,[1]匹配!$A:$N,14,0)</f>
        <v>中科三维成型技术（深圳）有限公司</v>
      </c>
      <c r="R40" s="11">
        <f>VLOOKUP(C40,[1]匹配!$A:$O,15,0)</f>
        <v>0</v>
      </c>
      <c r="S40" s="11">
        <f>VLOOKUP(C40,[1]匹配!$A:$P,16,0)</f>
        <v>0</v>
      </c>
      <c r="T40" s="11">
        <f>VLOOKUP(C40,[1]匹配!$A:$Q,17,0)</f>
        <v>0</v>
      </c>
      <c r="U40" s="11">
        <f>VLOOKUP(C40,[1]匹配!$A:$R,18,0)</f>
        <v>0</v>
      </c>
      <c r="V40" s="11">
        <f>VLOOKUP(C40,[1]匹配!$A:$S,19,0)</f>
        <v>0</v>
      </c>
      <c r="W40" s="11">
        <f>VLOOKUP(C40,[1]匹配!$A:$T,20,0)</f>
        <v>0</v>
      </c>
      <c r="X40" s="11">
        <f>VLOOKUP(C40,[1]匹配!$A:$U,21,0)</f>
        <v>0</v>
      </c>
      <c r="Y40" s="11">
        <f>VLOOKUP(C40,[1]匹配!$A:$V,22,0)</f>
        <v>0</v>
      </c>
      <c r="Z40" s="11">
        <f>VLOOKUP(C40,[1]匹配!$A:$W,23,0)</f>
        <v>0</v>
      </c>
      <c r="AA40" s="11">
        <f>VLOOKUP(C40,[1]匹配!$A:$X,24,0)</f>
        <v>0</v>
      </c>
      <c r="AB40" s="11">
        <f>VLOOKUP(C40,[1]匹配!$A:$Y,25,0)</f>
        <v>0</v>
      </c>
      <c r="AC40" s="11">
        <f>VLOOKUP(C40,[1]匹配!$A:$Z,26,0)</f>
        <v>0</v>
      </c>
      <c r="AD40" s="11">
        <f>VLOOKUP(C40,[1]匹配!$A:$AA,27,0)</f>
        <v>0</v>
      </c>
      <c r="AE40" s="11">
        <f>VLOOKUP(C40,[1]匹配!$A:$AB,28,0)</f>
        <v>0</v>
      </c>
      <c r="AF40" s="11">
        <f>VLOOKUP(C40,[1]匹配!$A:$AC,29,0)</f>
        <v>0</v>
      </c>
      <c r="AG40" s="11">
        <f>VLOOKUP(C40,[1]匹配!$A:$AD,30,0)</f>
        <v>0</v>
      </c>
      <c r="AH40" s="11">
        <f>VLOOKUP(C40,[1]匹配!$A:$AE,31,0)</f>
        <v>0</v>
      </c>
      <c r="AI40" s="11">
        <f>VLOOKUP(C40,[1]匹配!$A:$AF,32,0)</f>
        <v>0</v>
      </c>
      <c r="AJ40" s="11" t="s">
        <v>117</v>
      </c>
      <c r="AK40" s="11" t="s">
        <v>47</v>
      </c>
      <c r="AL40" s="11" t="s">
        <v>48</v>
      </c>
      <c r="AM40" s="11" t="s">
        <v>49</v>
      </c>
    </row>
    <row r="41" ht="24" spans="1:39">
      <c r="A41" s="28">
        <v>39</v>
      </c>
      <c r="B41" s="11" t="s">
        <v>151</v>
      </c>
      <c r="C41" s="11" t="s">
        <v>239</v>
      </c>
      <c r="D41" s="11" t="s">
        <v>240</v>
      </c>
      <c r="E41" s="11" t="s">
        <v>241</v>
      </c>
      <c r="F41" s="11" t="s">
        <v>196</v>
      </c>
      <c r="G41" s="11" t="s">
        <v>242</v>
      </c>
      <c r="H41" s="11" t="str">
        <f>VLOOKUP(C41,[1]匹配!$A:$E,5,0)</f>
        <v>否</v>
      </c>
      <c r="I41" s="11">
        <f>VLOOKUP(C41,[1]匹配!$A:$F,6,0)</f>
        <v>0</v>
      </c>
      <c r="J41" s="11">
        <f>VLOOKUP(C41,'[2]（终）标准制修订项目'!$C:$R,16,0)</f>
        <v>2</v>
      </c>
      <c r="K41" s="11" t="str">
        <f>VLOOKUP(C41,[1]匹配!$A:$H,8,0)</f>
        <v>无</v>
      </c>
      <c r="L41" s="11">
        <f>VLOOKUP(C41,[1]匹配!$A:$I,9,0)</f>
        <v>2</v>
      </c>
      <c r="M41" s="11">
        <f>VLOOKUP(C41,[1]匹配!$A:$J,10,0)</f>
        <v>100</v>
      </c>
      <c r="N41" s="11" t="str">
        <f>VLOOKUP(C41,[1]匹配!$A:$K,11,0)</f>
        <v>香港中文大学（深圳）</v>
      </c>
      <c r="O41" s="11">
        <f>VLOOKUP(C41,[1]匹配!$A:$L,12,0)</f>
        <v>0</v>
      </c>
      <c r="P41" s="11">
        <f>VLOOKUP(C41,[1]匹配!$A:$M,13,0)</f>
        <v>0</v>
      </c>
      <c r="Q41" s="11">
        <f>VLOOKUP(C41,[1]匹配!$A:$N,14,0)</f>
        <v>0</v>
      </c>
      <c r="R41" s="11">
        <f>VLOOKUP(C41,[1]匹配!$A:$O,15,0)</f>
        <v>0</v>
      </c>
      <c r="S41" s="11">
        <f>VLOOKUP(C41,[1]匹配!$A:$P,16,0)</f>
        <v>0</v>
      </c>
      <c r="T41" s="11">
        <f>VLOOKUP(C41,[1]匹配!$A:$Q,17,0)</f>
        <v>0</v>
      </c>
      <c r="U41" s="11">
        <f>VLOOKUP(C41,[1]匹配!$A:$R,18,0)</f>
        <v>0</v>
      </c>
      <c r="V41" s="11">
        <f>VLOOKUP(C41,[1]匹配!$A:$S,19,0)</f>
        <v>0</v>
      </c>
      <c r="W41" s="11">
        <f>VLOOKUP(C41,[1]匹配!$A:$T,20,0)</f>
        <v>0</v>
      </c>
      <c r="X41" s="11">
        <f>VLOOKUP(C41,[1]匹配!$A:$U,21,0)</f>
        <v>0</v>
      </c>
      <c r="Y41" s="11">
        <f>VLOOKUP(C41,[1]匹配!$A:$V,22,0)</f>
        <v>0</v>
      </c>
      <c r="Z41" s="11">
        <f>VLOOKUP(C41,[1]匹配!$A:$W,23,0)</f>
        <v>0</v>
      </c>
      <c r="AA41" s="11">
        <f>VLOOKUP(C41,[1]匹配!$A:$X,24,0)</f>
        <v>0</v>
      </c>
      <c r="AB41" s="11">
        <f>VLOOKUP(C41,[1]匹配!$A:$Y,25,0)</f>
        <v>0</v>
      </c>
      <c r="AC41" s="11">
        <f>VLOOKUP(C41,[1]匹配!$A:$Z,26,0)</f>
        <v>0</v>
      </c>
      <c r="AD41" s="11">
        <f>VLOOKUP(C41,[1]匹配!$A:$AA,27,0)</f>
        <v>0</v>
      </c>
      <c r="AE41" s="11">
        <f>VLOOKUP(C41,[1]匹配!$A:$AB,28,0)</f>
        <v>0</v>
      </c>
      <c r="AF41" s="11">
        <f>VLOOKUP(C41,[1]匹配!$A:$AC,29,0)</f>
        <v>0</v>
      </c>
      <c r="AG41" s="11">
        <f>VLOOKUP(C41,[1]匹配!$A:$AD,30,0)</f>
        <v>0</v>
      </c>
      <c r="AH41" s="11">
        <f>VLOOKUP(C41,[1]匹配!$A:$AE,31,0)</f>
        <v>0</v>
      </c>
      <c r="AI41" s="11">
        <f>VLOOKUP(C41,[1]匹配!$A:$AF,32,0)</f>
        <v>0</v>
      </c>
      <c r="AJ41" s="11" t="s">
        <v>243</v>
      </c>
      <c r="AK41" s="11" t="s">
        <v>47</v>
      </c>
      <c r="AL41" s="11" t="s">
        <v>48</v>
      </c>
      <c r="AM41" s="11" t="s">
        <v>49</v>
      </c>
    </row>
    <row r="42" ht="24" spans="1:39">
      <c r="A42" s="28">
        <v>40</v>
      </c>
      <c r="B42" s="11" t="s">
        <v>151</v>
      </c>
      <c r="C42" s="11" t="s">
        <v>244</v>
      </c>
      <c r="D42" s="11" t="s">
        <v>245</v>
      </c>
      <c r="E42" s="11" t="s">
        <v>246</v>
      </c>
      <c r="F42" s="11" t="s">
        <v>196</v>
      </c>
      <c r="G42" s="11" t="s">
        <v>242</v>
      </c>
      <c r="H42" s="11" t="str">
        <f>VLOOKUP(C42,[1]匹配!$A:$E,5,0)</f>
        <v>否</v>
      </c>
      <c r="I42" s="11">
        <f>VLOOKUP(C42,[1]匹配!$A:$F,6,0)</f>
        <v>0</v>
      </c>
      <c r="J42" s="11">
        <f>VLOOKUP(C42,'[2]（终）标准制修订项目'!$C:$R,16,0)</f>
        <v>2</v>
      </c>
      <c r="K42" s="11" t="str">
        <f>VLOOKUP(C42,[1]匹配!$A:$H,8,0)</f>
        <v>无</v>
      </c>
      <c r="L42" s="11">
        <f>VLOOKUP(C42,[1]匹配!$A:$I,9,0)</f>
        <v>2</v>
      </c>
      <c r="M42" s="11">
        <f>VLOOKUP(C42,[1]匹配!$A:$J,10,0)</f>
        <v>100</v>
      </c>
      <c r="N42" s="11" t="str">
        <f>VLOOKUP(C42,[1]匹配!$A:$K,11,0)</f>
        <v>香港中文大学（深圳）</v>
      </c>
      <c r="O42" s="11">
        <f>VLOOKUP(C42,[1]匹配!$A:$L,12,0)</f>
        <v>0</v>
      </c>
      <c r="P42" s="11">
        <f>VLOOKUP(C42,[1]匹配!$A:$M,13,0)</f>
        <v>0</v>
      </c>
      <c r="Q42" s="11">
        <f>VLOOKUP(C42,[1]匹配!$A:$N,14,0)</f>
        <v>0</v>
      </c>
      <c r="R42" s="11">
        <f>VLOOKUP(C42,[1]匹配!$A:$O,15,0)</f>
        <v>0</v>
      </c>
      <c r="S42" s="11">
        <f>VLOOKUP(C42,[1]匹配!$A:$P,16,0)</f>
        <v>0</v>
      </c>
      <c r="T42" s="11">
        <f>VLOOKUP(C42,[1]匹配!$A:$Q,17,0)</f>
        <v>0</v>
      </c>
      <c r="U42" s="11">
        <f>VLOOKUP(C42,[1]匹配!$A:$R,18,0)</f>
        <v>0</v>
      </c>
      <c r="V42" s="11">
        <f>VLOOKUP(C42,[1]匹配!$A:$S,19,0)</f>
        <v>0</v>
      </c>
      <c r="W42" s="11">
        <f>VLOOKUP(C42,[1]匹配!$A:$T,20,0)</f>
        <v>0</v>
      </c>
      <c r="X42" s="11">
        <f>VLOOKUP(C42,[1]匹配!$A:$U,21,0)</f>
        <v>0</v>
      </c>
      <c r="Y42" s="11">
        <f>VLOOKUP(C42,[1]匹配!$A:$V,22,0)</f>
        <v>0</v>
      </c>
      <c r="Z42" s="11">
        <f>VLOOKUP(C42,[1]匹配!$A:$W,23,0)</f>
        <v>0</v>
      </c>
      <c r="AA42" s="11">
        <f>VLOOKUP(C42,[1]匹配!$A:$X,24,0)</f>
        <v>0</v>
      </c>
      <c r="AB42" s="11">
        <f>VLOOKUP(C42,[1]匹配!$A:$Y,25,0)</f>
        <v>0</v>
      </c>
      <c r="AC42" s="11">
        <f>VLOOKUP(C42,[1]匹配!$A:$Z,26,0)</f>
        <v>0</v>
      </c>
      <c r="AD42" s="11">
        <f>VLOOKUP(C42,[1]匹配!$A:$AA,27,0)</f>
        <v>0</v>
      </c>
      <c r="AE42" s="11">
        <f>VLOOKUP(C42,[1]匹配!$A:$AB,28,0)</f>
        <v>0</v>
      </c>
      <c r="AF42" s="11">
        <f>VLOOKUP(C42,[1]匹配!$A:$AC,29,0)</f>
        <v>0</v>
      </c>
      <c r="AG42" s="11">
        <f>VLOOKUP(C42,[1]匹配!$A:$AD,30,0)</f>
        <v>0</v>
      </c>
      <c r="AH42" s="11">
        <f>VLOOKUP(C42,[1]匹配!$A:$AE,31,0)</f>
        <v>0</v>
      </c>
      <c r="AI42" s="11">
        <f>VLOOKUP(C42,[1]匹配!$A:$AF,32,0)</f>
        <v>0</v>
      </c>
      <c r="AJ42" s="11" t="s">
        <v>243</v>
      </c>
      <c r="AK42" s="11" t="s">
        <v>47</v>
      </c>
      <c r="AL42" s="11" t="s">
        <v>48</v>
      </c>
      <c r="AM42" s="11" t="s">
        <v>49</v>
      </c>
    </row>
    <row r="43" ht="36" spans="1:39">
      <c r="A43" s="28">
        <v>41</v>
      </c>
      <c r="B43" s="11" t="s">
        <v>151</v>
      </c>
      <c r="C43" s="11" t="s">
        <v>247</v>
      </c>
      <c r="D43" s="11" t="s">
        <v>248</v>
      </c>
      <c r="E43" s="11" t="s">
        <v>249</v>
      </c>
      <c r="F43" s="11" t="s">
        <v>250</v>
      </c>
      <c r="G43" s="11" t="s">
        <v>162</v>
      </c>
      <c r="H43" s="11" t="str">
        <f>VLOOKUP(C43,[1]匹配!$A:$E,5,0)</f>
        <v>否</v>
      </c>
      <c r="I43" s="11">
        <f>VLOOKUP(C43,[1]匹配!$A:$F,6,0)</f>
        <v>0</v>
      </c>
      <c r="J43" s="11">
        <f>VLOOKUP(C43,'[2]（终）标准制修订项目'!$C:$R,16,0)</f>
        <v>2</v>
      </c>
      <c r="K43" s="11" t="str">
        <f>VLOOKUP(C43,[1]匹配!$A:$H,8,0)</f>
        <v>无</v>
      </c>
      <c r="L43" s="11">
        <f>VLOOKUP(C43,[1]匹配!$A:$I,9,0)</f>
        <v>2</v>
      </c>
      <c r="M43" s="11">
        <f>VLOOKUP(C43,[1]匹配!$A:$J,10,0)</f>
        <v>100</v>
      </c>
      <c r="N43" s="11" t="str">
        <f>VLOOKUP(C43,[1]匹配!$A:$K,11,0)</f>
        <v>深圳华因康基因科技有限公司</v>
      </c>
      <c r="O43" s="11">
        <f>VLOOKUP(C43,[1]匹配!$A:$L,12,0)</f>
        <v>0</v>
      </c>
      <c r="P43" s="11">
        <f>VLOOKUP(C43,[1]匹配!$A:$M,13,0)</f>
        <v>0</v>
      </c>
      <c r="Q43" s="11">
        <f>VLOOKUP(C43,[1]匹配!$A:$N,14,0)</f>
        <v>0</v>
      </c>
      <c r="R43" s="11">
        <f>VLOOKUP(C43,[1]匹配!$A:$O,15,0)</f>
        <v>0</v>
      </c>
      <c r="S43" s="11">
        <f>VLOOKUP(C43,[1]匹配!$A:$P,16,0)</f>
        <v>0</v>
      </c>
      <c r="T43" s="11">
        <f>VLOOKUP(C43,[1]匹配!$A:$Q,17,0)</f>
        <v>0</v>
      </c>
      <c r="U43" s="11">
        <f>VLOOKUP(C43,[1]匹配!$A:$R,18,0)</f>
        <v>0</v>
      </c>
      <c r="V43" s="11">
        <f>VLOOKUP(C43,[1]匹配!$A:$S,19,0)</f>
        <v>0</v>
      </c>
      <c r="W43" s="11">
        <f>VLOOKUP(C43,[1]匹配!$A:$T,20,0)</f>
        <v>0</v>
      </c>
      <c r="X43" s="11">
        <f>VLOOKUP(C43,[1]匹配!$A:$U,21,0)</f>
        <v>0</v>
      </c>
      <c r="Y43" s="11">
        <f>VLOOKUP(C43,[1]匹配!$A:$V,22,0)</f>
        <v>0</v>
      </c>
      <c r="Z43" s="11">
        <f>VLOOKUP(C43,[1]匹配!$A:$W,23,0)</f>
        <v>0</v>
      </c>
      <c r="AA43" s="11">
        <f>VLOOKUP(C43,[1]匹配!$A:$X,24,0)</f>
        <v>0</v>
      </c>
      <c r="AB43" s="11">
        <f>VLOOKUP(C43,[1]匹配!$A:$Y,25,0)</f>
        <v>0</v>
      </c>
      <c r="AC43" s="11">
        <f>VLOOKUP(C43,[1]匹配!$A:$Z,26,0)</f>
        <v>0</v>
      </c>
      <c r="AD43" s="11">
        <f>VLOOKUP(C43,[1]匹配!$A:$AA,27,0)</f>
        <v>0</v>
      </c>
      <c r="AE43" s="11">
        <f>VLOOKUP(C43,[1]匹配!$A:$AB,28,0)</f>
        <v>0</v>
      </c>
      <c r="AF43" s="11">
        <f>VLOOKUP(C43,[1]匹配!$A:$AC,29,0)</f>
        <v>0</v>
      </c>
      <c r="AG43" s="11">
        <f>VLOOKUP(C43,[1]匹配!$A:$AD,30,0)</f>
        <v>0</v>
      </c>
      <c r="AH43" s="11">
        <f>VLOOKUP(C43,[1]匹配!$A:$AE,31,0)</f>
        <v>0</v>
      </c>
      <c r="AI43" s="11">
        <f>VLOOKUP(C43,[1]匹配!$A:$AF,32,0)</f>
        <v>0</v>
      </c>
      <c r="AJ43" s="11" t="s">
        <v>243</v>
      </c>
      <c r="AK43" s="11" t="s">
        <v>47</v>
      </c>
      <c r="AL43" s="11" t="s">
        <v>48</v>
      </c>
      <c r="AM43" s="11" t="s">
        <v>49</v>
      </c>
    </row>
    <row r="44" ht="60" spans="1:39">
      <c r="A44" s="28">
        <v>42</v>
      </c>
      <c r="B44" s="11" t="s">
        <v>151</v>
      </c>
      <c r="C44" s="11" t="s">
        <v>251</v>
      </c>
      <c r="D44" s="11" t="s">
        <v>252</v>
      </c>
      <c r="E44" s="11" t="s">
        <v>253</v>
      </c>
      <c r="F44" s="11" t="s">
        <v>178</v>
      </c>
      <c r="G44" s="11" t="s">
        <v>238</v>
      </c>
      <c r="H44" s="11" t="str">
        <f>VLOOKUP(C44,[1]匹配!$A:$E,5,0)</f>
        <v>否</v>
      </c>
      <c r="I44" s="11">
        <f>VLOOKUP(C44,[1]匹配!$A:$F,6,0)</f>
        <v>0</v>
      </c>
      <c r="J44" s="11">
        <f>VLOOKUP(C44,'[2]（终）标准制修订项目'!$C:$R,16,0)</f>
        <v>1</v>
      </c>
      <c r="K44" s="11" t="str">
        <f>VLOOKUP(C44,[1]匹配!$A:$H,8,0)</f>
        <v>有</v>
      </c>
      <c r="L44" s="11">
        <f>VLOOKUP(C44,[1]匹配!$A:$I,9,0)</f>
        <v>1</v>
      </c>
      <c r="M44" s="11">
        <f>VLOOKUP(C44,[1]匹配!$A:$J,10,0)</f>
        <v>70</v>
      </c>
      <c r="N44" s="11" t="str">
        <f>VLOOKUP(C44,[1]匹配!$A:$K,11,0)</f>
        <v>深圳光华伟业股份有限公司</v>
      </c>
      <c r="O44" s="11">
        <f>VLOOKUP(C44,[1]匹配!$A:$L,12,0)</f>
        <v>3</v>
      </c>
      <c r="P44" s="11">
        <f>VLOOKUP(C44,[1]匹配!$A:$M,13,0)</f>
        <v>25</v>
      </c>
      <c r="Q44" s="11" t="str">
        <f>VLOOKUP(C44,[1]匹配!$A:$N,14,0)</f>
        <v>中科三维成型技术（深圳）有限公司</v>
      </c>
      <c r="R44" s="11">
        <f>VLOOKUP(C44,[1]匹配!$A:$O,15,0)</f>
        <v>7</v>
      </c>
      <c r="S44" s="11">
        <f>VLOOKUP(C44,[1]匹配!$A:$P,16,0)</f>
        <v>5</v>
      </c>
      <c r="T44" s="11" t="str">
        <f>VLOOKUP(C44,[1]匹配!$A:$Q,17,0)</f>
        <v>深圳市虹彩新材料科技有限公司</v>
      </c>
      <c r="U44" s="11">
        <f>VLOOKUP(C44,[1]匹配!$A:$R,18,0)</f>
        <v>0</v>
      </c>
      <c r="V44" s="11">
        <f>VLOOKUP(C44,[1]匹配!$A:$S,19,0)</f>
        <v>0</v>
      </c>
      <c r="W44" s="11">
        <f>VLOOKUP(C44,[1]匹配!$A:$T,20,0)</f>
        <v>0</v>
      </c>
      <c r="X44" s="11">
        <f>VLOOKUP(C44,[1]匹配!$A:$U,21,0)</f>
        <v>0</v>
      </c>
      <c r="Y44" s="11">
        <f>VLOOKUP(C44,[1]匹配!$A:$V,22,0)</f>
        <v>0</v>
      </c>
      <c r="Z44" s="11">
        <f>VLOOKUP(C44,[1]匹配!$A:$W,23,0)</f>
        <v>0</v>
      </c>
      <c r="AA44" s="11">
        <f>VLOOKUP(C44,[1]匹配!$A:$X,24,0)</f>
        <v>0</v>
      </c>
      <c r="AB44" s="11">
        <f>VLOOKUP(C44,[1]匹配!$A:$Y,25,0)</f>
        <v>0</v>
      </c>
      <c r="AC44" s="11">
        <f>VLOOKUP(C44,[1]匹配!$A:$Z,26,0)</f>
        <v>0</v>
      </c>
      <c r="AD44" s="11">
        <f>VLOOKUP(C44,[1]匹配!$A:$AA,27,0)</f>
        <v>0</v>
      </c>
      <c r="AE44" s="11">
        <f>VLOOKUP(C44,[1]匹配!$A:$AB,28,0)</f>
        <v>0</v>
      </c>
      <c r="AF44" s="11">
        <f>VLOOKUP(C44,[1]匹配!$A:$AC,29,0)</f>
        <v>0</v>
      </c>
      <c r="AG44" s="11">
        <f>VLOOKUP(C44,[1]匹配!$A:$AD,30,0)</f>
        <v>0</v>
      </c>
      <c r="AH44" s="11">
        <f>VLOOKUP(C44,[1]匹配!$A:$AE,31,0)</f>
        <v>0</v>
      </c>
      <c r="AI44" s="11">
        <f>VLOOKUP(C44,[1]匹配!$A:$AF,32,0)</f>
        <v>0</v>
      </c>
      <c r="AJ44" s="11" t="s">
        <v>243</v>
      </c>
      <c r="AK44" s="11" t="s">
        <v>47</v>
      </c>
      <c r="AL44" s="11" t="s">
        <v>48</v>
      </c>
      <c r="AM44" s="11" t="s">
        <v>49</v>
      </c>
    </row>
    <row r="45" ht="48" spans="1:39">
      <c r="A45" s="28">
        <v>43</v>
      </c>
      <c r="B45" s="11" t="s">
        <v>151</v>
      </c>
      <c r="C45" s="11" t="s">
        <v>254</v>
      </c>
      <c r="D45" s="11" t="s">
        <v>255</v>
      </c>
      <c r="E45" s="11" t="s">
        <v>256</v>
      </c>
      <c r="F45" s="11" t="s">
        <v>228</v>
      </c>
      <c r="G45" s="11" t="s">
        <v>128</v>
      </c>
      <c r="H45" s="11" t="str">
        <f>VLOOKUP(C45,[1]匹配!$A:$E,5,0)</f>
        <v>是</v>
      </c>
      <c r="I45" s="11">
        <f>VLOOKUP(C45,[1]匹配!$A:$F,6,0)</f>
        <v>13</v>
      </c>
      <c r="J45" s="11">
        <f>VLOOKUP(C45,'[2]（终）标准制修订项目'!$C:$R,16,0)</f>
        <v>1</v>
      </c>
      <c r="K45" s="11" t="str">
        <f>VLOOKUP(C45,[1]匹配!$A:$H,8,0)</f>
        <v>有</v>
      </c>
      <c r="L45" s="11">
        <f>VLOOKUP(C45,[1]匹配!$A:$I,9,0)</f>
        <v>1</v>
      </c>
      <c r="M45" s="11">
        <f>VLOOKUP(C45,[1]匹配!$A:$J,10,0)</f>
        <v>39.68</v>
      </c>
      <c r="N45" s="11" t="str">
        <f>VLOOKUP(C45,[1]匹配!$A:$K,11,0)</f>
        <v>深圳市标准技术研究院</v>
      </c>
      <c r="O45" s="11">
        <f>VLOOKUP(C45,[1]匹配!$A:$L,12,0)</f>
        <v>2</v>
      </c>
      <c r="P45" s="11">
        <f>VLOOKUP(C45,[1]匹配!$A:$M,13,0)</f>
        <v>31.74</v>
      </c>
      <c r="Q45" s="11" t="str">
        <f>VLOOKUP(C45,[1]匹配!$A:$N,14,0)</f>
        <v>深圳市裕富照明有限公司</v>
      </c>
      <c r="R45" s="11">
        <f>VLOOKUP(C45,[1]匹配!$A:$O,15,0)</f>
        <v>4</v>
      </c>
      <c r="S45" s="11">
        <f>VLOOKUP(C45,[1]匹配!$A:$P,16,0)</f>
        <v>15.87</v>
      </c>
      <c r="T45" s="11" t="str">
        <f>VLOOKUP(C45,[1]匹配!$A:$Q,17,0)</f>
        <v>深圳市计量质量检测研究院</v>
      </c>
      <c r="U45" s="11">
        <f>VLOOKUP(C45,[1]匹配!$A:$R,18,0)</f>
        <v>6</v>
      </c>
      <c r="V45" s="11">
        <f>VLOOKUP(C45,[1]匹配!$A:$S,19,0)</f>
        <v>12.69</v>
      </c>
      <c r="W45" s="11" t="str">
        <f>VLOOKUP(C45,[1]匹配!$A:$T,20,0)</f>
        <v>旭宇光电（深圳）股份有限公司</v>
      </c>
      <c r="X45" s="11">
        <f>VLOOKUP(C45,[1]匹配!$A:$U,21,0)</f>
        <v>0</v>
      </c>
      <c r="Y45" s="11">
        <f>VLOOKUP(C45,[1]匹配!$A:$V,22,0)</f>
        <v>0</v>
      </c>
      <c r="Z45" s="11">
        <f>VLOOKUP(C45,[1]匹配!$A:$W,23,0)</f>
        <v>0</v>
      </c>
      <c r="AA45" s="11">
        <f>VLOOKUP(C45,[1]匹配!$A:$X,24,0)</f>
        <v>0</v>
      </c>
      <c r="AB45" s="11">
        <f>VLOOKUP(C45,[1]匹配!$A:$Y,25,0)</f>
        <v>0</v>
      </c>
      <c r="AC45" s="11">
        <f>VLOOKUP(C45,[1]匹配!$A:$Z,26,0)</f>
        <v>0</v>
      </c>
      <c r="AD45" s="11">
        <f>VLOOKUP(C45,[1]匹配!$A:$AA,27,0)</f>
        <v>0</v>
      </c>
      <c r="AE45" s="11">
        <f>VLOOKUP(C45,[1]匹配!$A:$AB,28,0)</f>
        <v>0</v>
      </c>
      <c r="AF45" s="11">
        <f>VLOOKUP(C45,[1]匹配!$A:$AC,29,0)</f>
        <v>0</v>
      </c>
      <c r="AG45" s="11">
        <f>VLOOKUP(C45,[1]匹配!$A:$AD,30,0)</f>
        <v>0</v>
      </c>
      <c r="AH45" s="11">
        <f>VLOOKUP(C45,[1]匹配!$A:$AE,31,0)</f>
        <v>0</v>
      </c>
      <c r="AI45" s="11">
        <f>VLOOKUP(C45,[1]匹配!$A:$AF,32,0)</f>
        <v>0</v>
      </c>
      <c r="AJ45" s="11" t="s">
        <v>123</v>
      </c>
      <c r="AK45" s="11" t="s">
        <v>47</v>
      </c>
      <c r="AL45" s="11" t="s">
        <v>48</v>
      </c>
      <c r="AM45" s="11" t="s">
        <v>49</v>
      </c>
    </row>
    <row r="46" ht="36" spans="1:39">
      <c r="A46" s="28">
        <v>44</v>
      </c>
      <c r="B46" s="11" t="s">
        <v>151</v>
      </c>
      <c r="C46" s="11" t="s">
        <v>257</v>
      </c>
      <c r="D46" s="11" t="s">
        <v>258</v>
      </c>
      <c r="E46" s="11" t="s">
        <v>259</v>
      </c>
      <c r="F46" s="11" t="s">
        <v>260</v>
      </c>
      <c r="G46" s="11" t="s">
        <v>261</v>
      </c>
      <c r="H46" s="11" t="str">
        <f>VLOOKUP(C46,[1]匹配!$A:$E,5,0)</f>
        <v>否</v>
      </c>
      <c r="I46" s="11">
        <f>VLOOKUP(C46,[1]匹配!$A:$F,6,0)</f>
        <v>0</v>
      </c>
      <c r="J46" s="11">
        <f>VLOOKUP(C46,'[2]（终）标准制修订项目'!$C:$R,16,0)</f>
        <v>2</v>
      </c>
      <c r="K46" s="11" t="str">
        <f>VLOOKUP(C46,[1]匹配!$A:$H,8,0)</f>
        <v>无</v>
      </c>
      <c r="L46" s="11">
        <f>VLOOKUP(C46,[1]匹配!$A:$I,9,0)</f>
        <v>1</v>
      </c>
      <c r="M46" s="11">
        <f>VLOOKUP(C46,[1]匹配!$A:$J,10,0)</f>
        <v>100</v>
      </c>
      <c r="N46" s="11" t="str">
        <f>VLOOKUP(C46,[1]匹配!$A:$K,11,0)</f>
        <v>宏峰行化工（深圳）有限公司</v>
      </c>
      <c r="O46" s="11">
        <f>VLOOKUP(C46,[1]匹配!$A:$L,12,0)</f>
        <v>0</v>
      </c>
      <c r="P46" s="11">
        <f>VLOOKUP(C46,[1]匹配!$A:$M,13,0)</f>
        <v>0</v>
      </c>
      <c r="Q46" s="11">
        <f>VLOOKUP(C46,[1]匹配!$A:$N,14,0)</f>
        <v>0</v>
      </c>
      <c r="R46" s="11">
        <f>VLOOKUP(C46,[1]匹配!$A:$O,15,0)</f>
        <v>0</v>
      </c>
      <c r="S46" s="11">
        <f>VLOOKUP(C46,[1]匹配!$A:$P,16,0)</f>
        <v>0</v>
      </c>
      <c r="T46" s="11">
        <f>VLOOKUP(C46,[1]匹配!$A:$Q,17,0)</f>
        <v>0</v>
      </c>
      <c r="U46" s="11">
        <f>VLOOKUP(C46,[1]匹配!$A:$R,18,0)</f>
        <v>0</v>
      </c>
      <c r="V46" s="11">
        <f>VLOOKUP(C46,[1]匹配!$A:$S,19,0)</f>
        <v>0</v>
      </c>
      <c r="W46" s="11">
        <f>VLOOKUP(C46,[1]匹配!$A:$T,20,0)</f>
        <v>0</v>
      </c>
      <c r="X46" s="11">
        <f>VLOOKUP(C46,[1]匹配!$A:$U,21,0)</f>
        <v>0</v>
      </c>
      <c r="Y46" s="11">
        <f>VLOOKUP(C46,[1]匹配!$A:$V,22,0)</f>
        <v>0</v>
      </c>
      <c r="Z46" s="11">
        <f>VLOOKUP(C46,[1]匹配!$A:$W,23,0)</f>
        <v>0</v>
      </c>
      <c r="AA46" s="11">
        <f>VLOOKUP(C46,[1]匹配!$A:$X,24,0)</f>
        <v>0</v>
      </c>
      <c r="AB46" s="11">
        <f>VLOOKUP(C46,[1]匹配!$A:$Y,25,0)</f>
        <v>0</v>
      </c>
      <c r="AC46" s="11">
        <f>VLOOKUP(C46,[1]匹配!$A:$Z,26,0)</f>
        <v>0</v>
      </c>
      <c r="AD46" s="11">
        <f>VLOOKUP(C46,[1]匹配!$A:$AA,27,0)</f>
        <v>0</v>
      </c>
      <c r="AE46" s="11">
        <f>VLOOKUP(C46,[1]匹配!$A:$AB,28,0)</f>
        <v>0</v>
      </c>
      <c r="AF46" s="11">
        <f>VLOOKUP(C46,[1]匹配!$A:$AC,29,0)</f>
        <v>0</v>
      </c>
      <c r="AG46" s="11">
        <f>VLOOKUP(C46,[1]匹配!$A:$AD,30,0)</f>
        <v>0</v>
      </c>
      <c r="AH46" s="11">
        <f>VLOOKUP(C46,[1]匹配!$A:$AE,31,0)</f>
        <v>0</v>
      </c>
      <c r="AI46" s="11">
        <f>VLOOKUP(C46,[1]匹配!$A:$AF,32,0)</f>
        <v>0</v>
      </c>
      <c r="AJ46" s="11" t="s">
        <v>123</v>
      </c>
      <c r="AK46" s="11" t="s">
        <v>47</v>
      </c>
      <c r="AL46" s="11" t="s">
        <v>48</v>
      </c>
      <c r="AM46" s="11" t="s">
        <v>49</v>
      </c>
    </row>
    <row r="47" ht="60" spans="1:39">
      <c r="A47" s="28">
        <v>45</v>
      </c>
      <c r="B47" s="11" t="s">
        <v>151</v>
      </c>
      <c r="C47" s="11" t="s">
        <v>262</v>
      </c>
      <c r="D47" s="11" t="s">
        <v>263</v>
      </c>
      <c r="E47" s="11" t="s">
        <v>264</v>
      </c>
      <c r="F47" s="11" t="s">
        <v>196</v>
      </c>
      <c r="G47" s="11" t="s">
        <v>197</v>
      </c>
      <c r="H47" s="11" t="str">
        <f>VLOOKUP(C47,[1]匹配!$A:$E,5,0)</f>
        <v>否</v>
      </c>
      <c r="I47" s="11">
        <f>VLOOKUP(C47,[1]匹配!$A:$F,6,0)</f>
        <v>0</v>
      </c>
      <c r="J47" s="11">
        <f>VLOOKUP(C47,'[2]（终）标准制修订项目'!$C:$R,16,0)</f>
        <v>1</v>
      </c>
      <c r="K47" s="11" t="str">
        <f>VLOOKUP(C47,[1]匹配!$A:$H,8,0)</f>
        <v>有</v>
      </c>
      <c r="L47" s="11">
        <f>VLOOKUP(C47,[1]匹配!$A:$I,9,0)</f>
        <v>1</v>
      </c>
      <c r="M47" s="11">
        <f>VLOOKUP(C47,[1]匹配!$A:$J,10,0)</f>
        <v>100</v>
      </c>
      <c r="N47" s="11" t="str">
        <f>VLOOKUP(C47,[1]匹配!$A:$K,11,0)</f>
        <v>深圳市众信电子商务交易保障促进中心</v>
      </c>
      <c r="O47" s="11">
        <f>VLOOKUP(C47,[1]匹配!$A:$L,12,0)</f>
        <v>2</v>
      </c>
      <c r="P47" s="11">
        <f>VLOOKUP(C47,[1]匹配!$A:$M,13,0)</f>
        <v>0</v>
      </c>
      <c r="Q47" s="11" t="str">
        <f>VLOOKUP(C47,[1]匹配!$A:$N,14,0)</f>
        <v>深圳市标准技术研究院</v>
      </c>
      <c r="R47" s="11">
        <f>VLOOKUP(C47,[1]匹配!$A:$O,15,0)</f>
        <v>4</v>
      </c>
      <c r="S47" s="11">
        <f>VLOOKUP(C47,[1]匹配!$A:$P,16,0)</f>
        <v>0</v>
      </c>
      <c r="T47" s="11" t="str">
        <f>VLOOKUP(C47,[1]匹配!$A:$Q,17,0)</f>
        <v>深圳市淘淘谷信息技术有限公司</v>
      </c>
      <c r="U47" s="11">
        <f>VLOOKUP(C47,[1]匹配!$A:$R,18,0)</f>
        <v>5</v>
      </c>
      <c r="V47" s="11">
        <f>VLOOKUP(C47,[1]匹配!$A:$S,19,0)</f>
        <v>0</v>
      </c>
      <c r="W47" s="11" t="str">
        <f>VLOOKUP(C47,[1]匹配!$A:$T,20,0)</f>
        <v>深圳走秀网络科技有限公司</v>
      </c>
      <c r="X47" s="11">
        <f>VLOOKUP(C47,[1]匹配!$A:$U,21,0)</f>
        <v>0</v>
      </c>
      <c r="Y47" s="11">
        <f>VLOOKUP(C47,[1]匹配!$A:$V,22,0)</f>
        <v>0</v>
      </c>
      <c r="Z47" s="11">
        <f>VLOOKUP(C47,[1]匹配!$A:$W,23,0)</f>
        <v>0</v>
      </c>
      <c r="AA47" s="11">
        <f>VLOOKUP(C47,[1]匹配!$A:$X,24,0)</f>
        <v>0</v>
      </c>
      <c r="AB47" s="11">
        <f>VLOOKUP(C47,[1]匹配!$A:$Y,25,0)</f>
        <v>0</v>
      </c>
      <c r="AC47" s="11">
        <f>VLOOKUP(C47,[1]匹配!$A:$Z,26,0)</f>
        <v>0</v>
      </c>
      <c r="AD47" s="11">
        <f>VLOOKUP(C47,[1]匹配!$A:$AA,27,0)</f>
        <v>0</v>
      </c>
      <c r="AE47" s="11">
        <f>VLOOKUP(C47,[1]匹配!$A:$AB,28,0)</f>
        <v>0</v>
      </c>
      <c r="AF47" s="11">
        <f>VLOOKUP(C47,[1]匹配!$A:$AC,29,0)</f>
        <v>0</v>
      </c>
      <c r="AG47" s="11">
        <f>VLOOKUP(C47,[1]匹配!$A:$AD,30,0)</f>
        <v>0</v>
      </c>
      <c r="AH47" s="11">
        <f>VLOOKUP(C47,[1]匹配!$A:$AE,31,0)</f>
        <v>0</v>
      </c>
      <c r="AI47" s="11">
        <f>VLOOKUP(C47,[1]匹配!$A:$AF,32,0)</f>
        <v>0</v>
      </c>
      <c r="AJ47" s="11" t="s">
        <v>265</v>
      </c>
      <c r="AK47" s="11" t="s">
        <v>47</v>
      </c>
      <c r="AL47" s="11" t="s">
        <v>48</v>
      </c>
      <c r="AM47" s="11" t="s">
        <v>49</v>
      </c>
    </row>
    <row r="48" ht="36" spans="1:39">
      <c r="A48" s="28">
        <v>46</v>
      </c>
      <c r="B48" s="11" t="s">
        <v>151</v>
      </c>
      <c r="C48" s="11" t="s">
        <v>266</v>
      </c>
      <c r="D48" s="11" t="s">
        <v>267</v>
      </c>
      <c r="E48" s="11" t="s">
        <v>268</v>
      </c>
      <c r="F48" s="11" t="s">
        <v>155</v>
      </c>
      <c r="G48" s="11" t="s">
        <v>269</v>
      </c>
      <c r="H48" s="11" t="str">
        <f>VLOOKUP(C48,[1]匹配!$A:$E,5,0)</f>
        <v>否</v>
      </c>
      <c r="I48" s="11">
        <f>VLOOKUP(C48,[1]匹配!$A:$F,6,0)</f>
        <v>0</v>
      </c>
      <c r="J48" s="11">
        <f>VLOOKUP(C48,'[2]（终）标准制修订项目'!$C:$R,16,0)</f>
        <v>1</v>
      </c>
      <c r="K48" s="11" t="str">
        <f>VLOOKUP(C48,[1]匹配!$A:$H,8,0)</f>
        <v>无</v>
      </c>
      <c r="L48" s="11">
        <f>VLOOKUP(C48,[1]匹配!$A:$I,9,0)</f>
        <v>1</v>
      </c>
      <c r="M48" s="11">
        <f>VLOOKUP(C48,[1]匹配!$A:$J,10,0)</f>
        <v>100</v>
      </c>
      <c r="N48" s="11" t="str">
        <f>VLOOKUP(C48,[1]匹配!$A:$K,11,0)</f>
        <v>深圳市飞荣达科技股份有限公司</v>
      </c>
      <c r="O48" s="11">
        <f>VLOOKUP(C48,[1]匹配!$A:$L,12,0)</f>
        <v>0</v>
      </c>
      <c r="P48" s="11">
        <f>VLOOKUP(C48,[1]匹配!$A:$M,13,0)</f>
        <v>0</v>
      </c>
      <c r="Q48" s="11">
        <f>VLOOKUP(C48,[1]匹配!$A:$N,14,0)</f>
        <v>0</v>
      </c>
      <c r="R48" s="11">
        <f>VLOOKUP(C48,[1]匹配!$A:$O,15,0)</f>
        <v>0</v>
      </c>
      <c r="S48" s="11">
        <f>VLOOKUP(C48,[1]匹配!$A:$P,16,0)</f>
        <v>0</v>
      </c>
      <c r="T48" s="11">
        <f>VLOOKUP(C48,[1]匹配!$A:$Q,17,0)</f>
        <v>0</v>
      </c>
      <c r="U48" s="11">
        <f>VLOOKUP(C48,[1]匹配!$A:$R,18,0)</f>
        <v>0</v>
      </c>
      <c r="V48" s="11">
        <f>VLOOKUP(C48,[1]匹配!$A:$S,19,0)</f>
        <v>0</v>
      </c>
      <c r="W48" s="11">
        <f>VLOOKUP(C48,[1]匹配!$A:$T,20,0)</f>
        <v>0</v>
      </c>
      <c r="X48" s="11">
        <f>VLOOKUP(C48,[1]匹配!$A:$U,21,0)</f>
        <v>0</v>
      </c>
      <c r="Y48" s="11">
        <f>VLOOKUP(C48,[1]匹配!$A:$V,22,0)</f>
        <v>0</v>
      </c>
      <c r="Z48" s="11">
        <f>VLOOKUP(C48,[1]匹配!$A:$W,23,0)</f>
        <v>0</v>
      </c>
      <c r="AA48" s="11">
        <f>VLOOKUP(C48,[1]匹配!$A:$X,24,0)</f>
        <v>0</v>
      </c>
      <c r="AB48" s="11">
        <f>VLOOKUP(C48,[1]匹配!$A:$Y,25,0)</f>
        <v>0</v>
      </c>
      <c r="AC48" s="11">
        <f>VLOOKUP(C48,[1]匹配!$A:$Z,26,0)</f>
        <v>0</v>
      </c>
      <c r="AD48" s="11">
        <f>VLOOKUP(C48,[1]匹配!$A:$AA,27,0)</f>
        <v>0</v>
      </c>
      <c r="AE48" s="11">
        <f>VLOOKUP(C48,[1]匹配!$A:$AB,28,0)</f>
        <v>0</v>
      </c>
      <c r="AF48" s="11">
        <f>VLOOKUP(C48,[1]匹配!$A:$AC,29,0)</f>
        <v>0</v>
      </c>
      <c r="AG48" s="11">
        <f>VLOOKUP(C48,[1]匹配!$A:$AD,30,0)</f>
        <v>0</v>
      </c>
      <c r="AH48" s="11">
        <f>VLOOKUP(C48,[1]匹配!$A:$AE,31,0)</f>
        <v>0</v>
      </c>
      <c r="AI48" s="11">
        <f>VLOOKUP(C48,[1]匹配!$A:$AF,32,0)</f>
        <v>0</v>
      </c>
      <c r="AJ48" s="11" t="s">
        <v>265</v>
      </c>
      <c r="AK48" s="11" t="s">
        <v>47</v>
      </c>
      <c r="AL48" s="11" t="s">
        <v>48</v>
      </c>
      <c r="AM48" s="11" t="s">
        <v>49</v>
      </c>
    </row>
    <row r="49" ht="24" spans="1:39">
      <c r="A49" s="28">
        <v>47</v>
      </c>
      <c r="B49" s="11" t="s">
        <v>151</v>
      </c>
      <c r="C49" s="11" t="s">
        <v>270</v>
      </c>
      <c r="D49" s="11" t="s">
        <v>271</v>
      </c>
      <c r="E49" s="11" t="s">
        <v>272</v>
      </c>
      <c r="F49" s="11" t="s">
        <v>202</v>
      </c>
      <c r="G49" s="11" t="s">
        <v>128</v>
      </c>
      <c r="H49" s="11" t="str">
        <f>VLOOKUP(C49,[1]匹配!$A:$E,5,0)</f>
        <v>否</v>
      </c>
      <c r="I49" s="11">
        <f>VLOOKUP(C49,[1]匹配!$A:$F,6,0)</f>
        <v>0</v>
      </c>
      <c r="J49" s="11">
        <f>VLOOKUP(C49,'[2]（终）标准制修订项目'!$C:$R,16,0)</f>
        <v>2</v>
      </c>
      <c r="K49" s="11" t="str">
        <f>VLOOKUP(C49,[1]匹配!$A:$H,8,0)</f>
        <v>无</v>
      </c>
      <c r="L49" s="11">
        <f>VLOOKUP(C49,[1]匹配!$A:$I,9,0)</f>
        <v>2</v>
      </c>
      <c r="M49" s="11">
        <f>VLOOKUP(C49,[1]匹配!$A:$J,10,0)</f>
        <v>100</v>
      </c>
      <c r="N49" s="11" t="str">
        <f>VLOOKUP(C49,[1]匹配!$A:$K,11,0)</f>
        <v>深圳市标准技术研究院</v>
      </c>
      <c r="O49" s="11">
        <f>VLOOKUP(C49,[1]匹配!$A:$L,12,0)</f>
        <v>0</v>
      </c>
      <c r="P49" s="11">
        <f>VLOOKUP(C49,[1]匹配!$A:$M,13,0)</f>
        <v>0</v>
      </c>
      <c r="Q49" s="11">
        <f>VLOOKUP(C49,[1]匹配!$A:$N,14,0)</f>
        <v>0</v>
      </c>
      <c r="R49" s="11">
        <f>VLOOKUP(C49,[1]匹配!$A:$O,15,0)</f>
        <v>0</v>
      </c>
      <c r="S49" s="11">
        <f>VLOOKUP(C49,[1]匹配!$A:$P,16,0)</f>
        <v>0</v>
      </c>
      <c r="T49" s="11">
        <f>VLOOKUP(C49,[1]匹配!$A:$Q,17,0)</f>
        <v>0</v>
      </c>
      <c r="U49" s="11">
        <f>VLOOKUP(C49,[1]匹配!$A:$R,18,0)</f>
        <v>0</v>
      </c>
      <c r="V49" s="11">
        <f>VLOOKUP(C49,[1]匹配!$A:$S,19,0)</f>
        <v>0</v>
      </c>
      <c r="W49" s="11">
        <f>VLOOKUP(C49,[1]匹配!$A:$T,20,0)</f>
        <v>0</v>
      </c>
      <c r="X49" s="11">
        <f>VLOOKUP(C49,[1]匹配!$A:$U,21,0)</f>
        <v>0</v>
      </c>
      <c r="Y49" s="11">
        <f>VLOOKUP(C49,[1]匹配!$A:$V,22,0)</f>
        <v>0</v>
      </c>
      <c r="Z49" s="11">
        <f>VLOOKUP(C49,[1]匹配!$A:$W,23,0)</f>
        <v>0</v>
      </c>
      <c r="AA49" s="11">
        <f>VLOOKUP(C49,[1]匹配!$A:$X,24,0)</f>
        <v>0</v>
      </c>
      <c r="AB49" s="11">
        <f>VLOOKUP(C49,[1]匹配!$A:$Y,25,0)</f>
        <v>0</v>
      </c>
      <c r="AC49" s="11">
        <f>VLOOKUP(C49,[1]匹配!$A:$Z,26,0)</f>
        <v>0</v>
      </c>
      <c r="AD49" s="11">
        <f>VLOOKUP(C49,[1]匹配!$A:$AA,27,0)</f>
        <v>0</v>
      </c>
      <c r="AE49" s="11">
        <f>VLOOKUP(C49,[1]匹配!$A:$AB,28,0)</f>
        <v>0</v>
      </c>
      <c r="AF49" s="11">
        <f>VLOOKUP(C49,[1]匹配!$A:$AC,29,0)</f>
        <v>0</v>
      </c>
      <c r="AG49" s="11">
        <f>VLOOKUP(C49,[1]匹配!$A:$AD,30,0)</f>
        <v>0</v>
      </c>
      <c r="AH49" s="11">
        <f>VLOOKUP(C49,[1]匹配!$A:$AE,31,0)</f>
        <v>0</v>
      </c>
      <c r="AI49" s="11">
        <f>VLOOKUP(C49,[1]匹配!$A:$AF,32,0)</f>
        <v>0</v>
      </c>
      <c r="AJ49" s="11" t="s">
        <v>273</v>
      </c>
      <c r="AK49" s="11" t="s">
        <v>47</v>
      </c>
      <c r="AL49" s="11" t="s">
        <v>48</v>
      </c>
      <c r="AM49" s="11" t="s">
        <v>49</v>
      </c>
    </row>
    <row r="50" ht="24" spans="1:39">
      <c r="A50" s="28">
        <v>48</v>
      </c>
      <c r="B50" s="11" t="s">
        <v>151</v>
      </c>
      <c r="C50" s="11" t="s">
        <v>274</v>
      </c>
      <c r="D50" s="11" t="s">
        <v>275</v>
      </c>
      <c r="E50" s="11" t="s">
        <v>276</v>
      </c>
      <c r="F50" s="11" t="s">
        <v>277</v>
      </c>
      <c r="G50" s="11" t="s">
        <v>278</v>
      </c>
      <c r="H50" s="11" t="str">
        <f>VLOOKUP(C50,[1]匹配!$A:$E,5,0)</f>
        <v>否</v>
      </c>
      <c r="I50" s="11">
        <f>VLOOKUP(C50,[1]匹配!$A:$F,6,0)</f>
        <v>0</v>
      </c>
      <c r="J50" s="11">
        <f>VLOOKUP(C50,'[2]（终）标准制修订项目'!$C:$R,16,0)</f>
        <v>1</v>
      </c>
      <c r="K50" s="11" t="str">
        <f>VLOOKUP(C50,[1]匹配!$A:$H,8,0)</f>
        <v>无</v>
      </c>
      <c r="L50" s="11">
        <f>VLOOKUP(C50,[1]匹配!$A:$I,9,0)</f>
        <v>1</v>
      </c>
      <c r="M50" s="11">
        <f>VLOOKUP(C50,[1]匹配!$A:$J,10,0)</f>
        <v>100</v>
      </c>
      <c r="N50" s="11" t="str">
        <f>VLOOKUP(C50,[1]匹配!$A:$K,11,0)</f>
        <v>深圳国技环保技术有限公司</v>
      </c>
      <c r="O50" s="11">
        <f>VLOOKUP(C50,[1]匹配!$A:$L,12,0)</f>
        <v>0</v>
      </c>
      <c r="P50" s="11">
        <f>VLOOKUP(C50,[1]匹配!$A:$M,13,0)</f>
        <v>0</v>
      </c>
      <c r="Q50" s="11">
        <f>VLOOKUP(C50,[1]匹配!$A:$N,14,0)</f>
        <v>0</v>
      </c>
      <c r="R50" s="11">
        <f>VLOOKUP(C50,[1]匹配!$A:$O,15,0)</f>
        <v>0</v>
      </c>
      <c r="S50" s="11">
        <f>VLOOKUP(C50,[1]匹配!$A:$P,16,0)</f>
        <v>0</v>
      </c>
      <c r="T50" s="11">
        <f>VLOOKUP(C50,[1]匹配!$A:$Q,17,0)</f>
        <v>0</v>
      </c>
      <c r="U50" s="11">
        <f>VLOOKUP(C50,[1]匹配!$A:$R,18,0)</f>
        <v>0</v>
      </c>
      <c r="V50" s="11">
        <f>VLOOKUP(C50,[1]匹配!$A:$S,19,0)</f>
        <v>0</v>
      </c>
      <c r="W50" s="11">
        <f>VLOOKUP(C50,[1]匹配!$A:$T,20,0)</f>
        <v>0</v>
      </c>
      <c r="X50" s="11">
        <f>VLOOKUP(C50,[1]匹配!$A:$U,21,0)</f>
        <v>0</v>
      </c>
      <c r="Y50" s="11">
        <f>VLOOKUP(C50,[1]匹配!$A:$V,22,0)</f>
        <v>0</v>
      </c>
      <c r="Z50" s="11">
        <f>VLOOKUP(C50,[1]匹配!$A:$W,23,0)</f>
        <v>0</v>
      </c>
      <c r="AA50" s="11">
        <f>VLOOKUP(C50,[1]匹配!$A:$X,24,0)</f>
        <v>0</v>
      </c>
      <c r="AB50" s="11">
        <f>VLOOKUP(C50,[1]匹配!$A:$Y,25,0)</f>
        <v>0</v>
      </c>
      <c r="AC50" s="11">
        <f>VLOOKUP(C50,[1]匹配!$A:$Z,26,0)</f>
        <v>0</v>
      </c>
      <c r="AD50" s="11">
        <f>VLOOKUP(C50,[1]匹配!$A:$AA,27,0)</f>
        <v>0</v>
      </c>
      <c r="AE50" s="11">
        <f>VLOOKUP(C50,[1]匹配!$A:$AB,28,0)</f>
        <v>0</v>
      </c>
      <c r="AF50" s="11">
        <f>VLOOKUP(C50,[1]匹配!$A:$AC,29,0)</f>
        <v>0</v>
      </c>
      <c r="AG50" s="11">
        <f>VLOOKUP(C50,[1]匹配!$A:$AD,30,0)</f>
        <v>0</v>
      </c>
      <c r="AH50" s="11">
        <f>VLOOKUP(C50,[1]匹配!$A:$AE,31,0)</f>
        <v>0</v>
      </c>
      <c r="AI50" s="11">
        <f>VLOOKUP(C50,[1]匹配!$A:$AF,32,0)</f>
        <v>0</v>
      </c>
      <c r="AJ50" s="11" t="s">
        <v>273</v>
      </c>
      <c r="AK50" s="11" t="s">
        <v>47</v>
      </c>
      <c r="AL50" s="11" t="s">
        <v>48</v>
      </c>
      <c r="AM50" s="11" t="s">
        <v>49</v>
      </c>
    </row>
    <row r="51" ht="72" spans="1:39">
      <c r="A51" s="28">
        <v>49</v>
      </c>
      <c r="B51" s="11" t="s">
        <v>151</v>
      </c>
      <c r="C51" s="11" t="s">
        <v>279</v>
      </c>
      <c r="D51" s="11" t="s">
        <v>280</v>
      </c>
      <c r="E51" s="11" t="s">
        <v>281</v>
      </c>
      <c r="F51" s="11" t="s">
        <v>250</v>
      </c>
      <c r="G51" s="11" t="s">
        <v>234</v>
      </c>
      <c r="H51" s="11" t="str">
        <f>VLOOKUP(C51,[1]匹配!$A:$E,5,0)</f>
        <v>是</v>
      </c>
      <c r="I51" s="11">
        <f>VLOOKUP(C51,[1]匹配!$A:$F,6,0)</f>
        <v>6</v>
      </c>
      <c r="J51" s="11">
        <f>VLOOKUP(C51,'[2]（终）标准制修订项目'!$C:$R,16,0)</f>
        <v>2</v>
      </c>
      <c r="K51" s="11" t="str">
        <f>VLOOKUP(C51,[1]匹配!$A:$H,8,0)</f>
        <v>有</v>
      </c>
      <c r="L51" s="11">
        <f>VLOOKUP(C51,[1]匹配!$A:$I,9,0)</f>
        <v>2</v>
      </c>
      <c r="M51" s="11">
        <f>VLOOKUP(C51,[1]匹配!$A:$J,10,0)</f>
        <v>55.55</v>
      </c>
      <c r="N51" s="11" t="str">
        <f>VLOOKUP(C51,[1]匹配!$A:$K,11,0)</f>
        <v>海能达通信股份有限公司</v>
      </c>
      <c r="O51" s="11">
        <f>VLOOKUP(C51,[1]匹配!$A:$L,12,0)</f>
        <v>8</v>
      </c>
      <c r="P51" s="11">
        <f>VLOOKUP(C51,[1]匹配!$A:$M,13,0)</f>
        <v>44.44</v>
      </c>
      <c r="Q51" s="11" t="str">
        <f>VLOOKUP(C51,[1]匹配!$A:$N,14,0)</f>
        <v>深圳科立讯电子有限公司</v>
      </c>
      <c r="R51" s="11">
        <f>VLOOKUP(C51,[1]匹配!$A:$O,15,0)</f>
        <v>0</v>
      </c>
      <c r="S51" s="11">
        <f>VLOOKUP(C51,[1]匹配!$A:$P,16,0)</f>
        <v>0</v>
      </c>
      <c r="T51" s="11">
        <f>VLOOKUP(C51,[1]匹配!$A:$Q,17,0)</f>
        <v>0</v>
      </c>
      <c r="U51" s="11">
        <f>VLOOKUP(C51,[1]匹配!$A:$R,18,0)</f>
        <v>0</v>
      </c>
      <c r="V51" s="11">
        <f>VLOOKUP(C51,[1]匹配!$A:$S,19,0)</f>
        <v>0</v>
      </c>
      <c r="W51" s="11">
        <f>VLOOKUP(C51,[1]匹配!$A:$T,20,0)</f>
        <v>0</v>
      </c>
      <c r="X51" s="11">
        <f>VLOOKUP(C51,[1]匹配!$A:$U,21,0)</f>
        <v>0</v>
      </c>
      <c r="Y51" s="11">
        <f>VLOOKUP(C51,[1]匹配!$A:$V,22,0)</f>
        <v>0</v>
      </c>
      <c r="Z51" s="11">
        <f>VLOOKUP(C51,[1]匹配!$A:$W,23,0)</f>
        <v>0</v>
      </c>
      <c r="AA51" s="11">
        <f>VLOOKUP(C51,[1]匹配!$A:$X,24,0)</f>
        <v>0</v>
      </c>
      <c r="AB51" s="11">
        <f>VLOOKUP(C51,[1]匹配!$A:$Y,25,0)</f>
        <v>0</v>
      </c>
      <c r="AC51" s="11">
        <f>VLOOKUP(C51,[1]匹配!$A:$Z,26,0)</f>
        <v>0</v>
      </c>
      <c r="AD51" s="11">
        <f>VLOOKUP(C51,[1]匹配!$A:$AA,27,0)</f>
        <v>0</v>
      </c>
      <c r="AE51" s="11">
        <f>VLOOKUP(C51,[1]匹配!$A:$AB,28,0)</f>
        <v>0</v>
      </c>
      <c r="AF51" s="11">
        <f>VLOOKUP(C51,[1]匹配!$A:$AC,29,0)</f>
        <v>0</v>
      </c>
      <c r="AG51" s="11">
        <f>VLOOKUP(C51,[1]匹配!$A:$AD,30,0)</f>
        <v>0</v>
      </c>
      <c r="AH51" s="11">
        <f>VLOOKUP(C51,[1]匹配!$A:$AE,31,0)</f>
        <v>0</v>
      </c>
      <c r="AI51" s="11">
        <f>VLOOKUP(C51,[1]匹配!$A:$AF,32,0)</f>
        <v>0</v>
      </c>
      <c r="AJ51" s="11" t="s">
        <v>282</v>
      </c>
      <c r="AK51" s="11" t="s">
        <v>47</v>
      </c>
      <c r="AL51" s="11" t="s">
        <v>48</v>
      </c>
      <c r="AM51" s="11" t="s">
        <v>49</v>
      </c>
    </row>
    <row r="52" s="67" customFormat="1" ht="60" spans="1:39">
      <c r="A52" s="28">
        <v>50</v>
      </c>
      <c r="B52" s="11" t="s">
        <v>151</v>
      </c>
      <c r="C52" s="11" t="s">
        <v>283</v>
      </c>
      <c r="D52" s="11" t="s">
        <v>284</v>
      </c>
      <c r="E52" s="11" t="s">
        <v>285</v>
      </c>
      <c r="F52" s="11" t="s">
        <v>286</v>
      </c>
      <c r="G52" s="11" t="s">
        <v>287</v>
      </c>
      <c r="H52" s="11" t="str">
        <f>VLOOKUP(C52,[1]匹配!$A:$E,5,0)</f>
        <v>否</v>
      </c>
      <c r="I52" s="11">
        <f>VLOOKUP(C52,[1]匹配!$A:$F,6,0)</f>
        <v>0</v>
      </c>
      <c r="J52" s="11">
        <f>VLOOKUP(C52,'[2]（终）标准制修订项目'!$C:$R,16,0)</f>
        <v>3</v>
      </c>
      <c r="K52" s="11" t="str">
        <f>VLOOKUP(C52,[1]匹配!$A:$H,8,0)</f>
        <v>有</v>
      </c>
      <c r="L52" s="11">
        <f>VLOOKUP(C52,[1]匹配!$A:$I,9,0)</f>
        <v>2</v>
      </c>
      <c r="M52" s="11">
        <f>VLOOKUP(C52,[1]匹配!$A:$J,10,0)</f>
        <v>33.34</v>
      </c>
      <c r="N52" s="11" t="str">
        <f>VLOOKUP(C52,[1]匹配!$A:$K,11,0)</f>
        <v>深圳一电航空技术有限公司</v>
      </c>
      <c r="O52" s="11">
        <f>VLOOKUP(C52,[1]匹配!$A:$L,12,0)</f>
        <v>3</v>
      </c>
      <c r="P52" s="11">
        <f>VLOOKUP(C52,[1]匹配!$A:$M,13,0)</f>
        <v>33.33</v>
      </c>
      <c r="Q52" s="11" t="str">
        <f>VLOOKUP(C52,[1]匹配!$A:$N,14,0)</f>
        <v>深圳市大疆创新科技有限公司</v>
      </c>
      <c r="R52" s="11">
        <f>VLOOKUP(C52,[1]匹配!$A:$O,15,0)</f>
        <v>4</v>
      </c>
      <c r="S52" s="11">
        <f>VLOOKUP(C52,[1]匹配!$A:$P,16,0)</f>
        <v>33.33</v>
      </c>
      <c r="T52" s="11" t="str">
        <f>VLOOKUP(C52,[1]匹配!$A:$Q,17,0)</f>
        <v>深圳市科比特航空科技有限公司</v>
      </c>
      <c r="U52" s="11">
        <f>VLOOKUP(C52,[1]匹配!$A:$R,18,0)</f>
        <v>0</v>
      </c>
      <c r="V52" s="11">
        <f>VLOOKUP(C52,[1]匹配!$A:$S,19,0)</f>
        <v>0</v>
      </c>
      <c r="W52" s="11">
        <f>VLOOKUP(C52,[1]匹配!$A:$T,20,0)</f>
        <v>0</v>
      </c>
      <c r="X52" s="11">
        <f>VLOOKUP(C52,[1]匹配!$A:$U,21,0)</f>
        <v>0</v>
      </c>
      <c r="Y52" s="11">
        <f>VLOOKUP(C52,[1]匹配!$A:$V,22,0)</f>
        <v>0</v>
      </c>
      <c r="Z52" s="11">
        <f>VLOOKUP(C52,[1]匹配!$A:$W,23,0)</f>
        <v>0</v>
      </c>
      <c r="AA52" s="11">
        <f>VLOOKUP(C52,[1]匹配!$A:$X,24,0)</f>
        <v>0</v>
      </c>
      <c r="AB52" s="11">
        <f>VLOOKUP(C52,[1]匹配!$A:$Y,25,0)</f>
        <v>0</v>
      </c>
      <c r="AC52" s="11">
        <f>VLOOKUP(C52,[1]匹配!$A:$Z,26,0)</f>
        <v>0</v>
      </c>
      <c r="AD52" s="11">
        <f>VLOOKUP(C52,[1]匹配!$A:$AA,27,0)</f>
        <v>0</v>
      </c>
      <c r="AE52" s="11">
        <f>VLOOKUP(C52,[1]匹配!$A:$AB,28,0)</f>
        <v>0</v>
      </c>
      <c r="AF52" s="11">
        <f>VLOOKUP(C52,[1]匹配!$A:$AC,29,0)</f>
        <v>0</v>
      </c>
      <c r="AG52" s="11">
        <f>VLOOKUP(C52,[1]匹配!$A:$AD,30,0)</f>
        <v>0</v>
      </c>
      <c r="AH52" s="11">
        <f>VLOOKUP(C52,[1]匹配!$A:$AE,31,0)</f>
        <v>0</v>
      </c>
      <c r="AI52" s="11">
        <f>VLOOKUP(C52,[1]匹配!$A:$AF,32,0)</f>
        <v>0</v>
      </c>
      <c r="AJ52" s="11" t="s">
        <v>282</v>
      </c>
      <c r="AK52" s="11" t="s">
        <v>47</v>
      </c>
      <c r="AL52" s="11" t="s">
        <v>48</v>
      </c>
      <c r="AM52" s="11" t="s">
        <v>49</v>
      </c>
    </row>
    <row r="53" ht="24" spans="1:39">
      <c r="A53" s="28">
        <v>51</v>
      </c>
      <c r="B53" s="11" t="s">
        <v>151</v>
      </c>
      <c r="C53" s="11" t="s">
        <v>288</v>
      </c>
      <c r="D53" s="11" t="s">
        <v>289</v>
      </c>
      <c r="E53" s="11" t="s">
        <v>290</v>
      </c>
      <c r="F53" s="11" t="s">
        <v>167</v>
      </c>
      <c r="G53" s="11" t="s">
        <v>291</v>
      </c>
      <c r="H53" s="11" t="str">
        <f>VLOOKUP(C53,[1]匹配!$A:$E,5,0)</f>
        <v>否</v>
      </c>
      <c r="I53" s="11">
        <f>VLOOKUP(C53,[1]匹配!$A:$F,6,0)</f>
        <v>0</v>
      </c>
      <c r="J53" s="11">
        <f>VLOOKUP(C53,'[2]（终）标准制修订项目'!$C:$R,16,0)</f>
        <v>2</v>
      </c>
      <c r="K53" s="11" t="str">
        <f>VLOOKUP(C53,[1]匹配!$A:$H,8,0)</f>
        <v>无</v>
      </c>
      <c r="L53" s="11">
        <f>VLOOKUP(C53,[1]匹配!$A:$I,9,0)</f>
        <v>1</v>
      </c>
      <c r="M53" s="11">
        <f>VLOOKUP(C53,[1]匹配!$A:$J,10,0)</f>
        <v>100</v>
      </c>
      <c r="N53" s="11" t="str">
        <f>VLOOKUP(C53,[1]匹配!$A:$K,11,0)</f>
        <v>深圳市宝安区信用促进会</v>
      </c>
      <c r="O53" s="11">
        <f>VLOOKUP(C53,[1]匹配!$A:$L,12,0)</f>
        <v>0</v>
      </c>
      <c r="P53" s="11">
        <f>VLOOKUP(C53,[1]匹配!$A:$M,13,0)</f>
        <v>0</v>
      </c>
      <c r="Q53" s="11">
        <f>VLOOKUP(C53,[1]匹配!$A:$N,14,0)</f>
        <v>0</v>
      </c>
      <c r="R53" s="11">
        <f>VLOOKUP(C53,[1]匹配!$A:$O,15,0)</f>
        <v>0</v>
      </c>
      <c r="S53" s="11">
        <f>VLOOKUP(C53,[1]匹配!$A:$P,16,0)</f>
        <v>0</v>
      </c>
      <c r="T53" s="11">
        <f>VLOOKUP(C53,[1]匹配!$A:$Q,17,0)</f>
        <v>0</v>
      </c>
      <c r="U53" s="11">
        <f>VLOOKUP(C53,[1]匹配!$A:$R,18,0)</f>
        <v>0</v>
      </c>
      <c r="V53" s="11">
        <f>VLOOKUP(C53,[1]匹配!$A:$S,19,0)</f>
        <v>0</v>
      </c>
      <c r="W53" s="11">
        <f>VLOOKUP(C53,[1]匹配!$A:$T,20,0)</f>
        <v>0</v>
      </c>
      <c r="X53" s="11">
        <f>VLOOKUP(C53,[1]匹配!$A:$U,21,0)</f>
        <v>0</v>
      </c>
      <c r="Y53" s="11">
        <f>VLOOKUP(C53,[1]匹配!$A:$V,22,0)</f>
        <v>0</v>
      </c>
      <c r="Z53" s="11">
        <f>VLOOKUP(C53,[1]匹配!$A:$W,23,0)</f>
        <v>0</v>
      </c>
      <c r="AA53" s="11">
        <f>VLOOKUP(C53,[1]匹配!$A:$X,24,0)</f>
        <v>0</v>
      </c>
      <c r="AB53" s="11">
        <f>VLOOKUP(C53,[1]匹配!$A:$Y,25,0)</f>
        <v>0</v>
      </c>
      <c r="AC53" s="11">
        <f>VLOOKUP(C53,[1]匹配!$A:$Z,26,0)</f>
        <v>0</v>
      </c>
      <c r="AD53" s="11">
        <f>VLOOKUP(C53,[1]匹配!$A:$AA,27,0)</f>
        <v>0</v>
      </c>
      <c r="AE53" s="11">
        <f>VLOOKUP(C53,[1]匹配!$A:$AB,28,0)</f>
        <v>0</v>
      </c>
      <c r="AF53" s="11">
        <f>VLOOKUP(C53,[1]匹配!$A:$AC,29,0)</f>
        <v>0</v>
      </c>
      <c r="AG53" s="11">
        <f>VLOOKUP(C53,[1]匹配!$A:$AD,30,0)</f>
        <v>0</v>
      </c>
      <c r="AH53" s="11">
        <f>VLOOKUP(C53,[1]匹配!$A:$AE,31,0)</f>
        <v>0</v>
      </c>
      <c r="AI53" s="11">
        <f>VLOOKUP(C53,[1]匹配!$A:$AF,32,0)</f>
        <v>0</v>
      </c>
      <c r="AJ53" s="11" t="s">
        <v>282</v>
      </c>
      <c r="AK53" s="11" t="s">
        <v>47</v>
      </c>
      <c r="AL53" s="11" t="s">
        <v>48</v>
      </c>
      <c r="AM53" s="11" t="s">
        <v>49</v>
      </c>
    </row>
    <row r="54" ht="48" spans="1:39">
      <c r="A54" s="28">
        <v>52</v>
      </c>
      <c r="B54" s="11" t="s">
        <v>151</v>
      </c>
      <c r="C54" s="11" t="s">
        <v>292</v>
      </c>
      <c r="D54" s="11" t="s">
        <v>293</v>
      </c>
      <c r="E54" s="11" t="s">
        <v>294</v>
      </c>
      <c r="F54" s="11" t="s">
        <v>295</v>
      </c>
      <c r="G54" s="11" t="s">
        <v>296</v>
      </c>
      <c r="H54" s="11" t="str">
        <f>VLOOKUP(C54,[1]匹配!$A:$E,5,0)</f>
        <v>是</v>
      </c>
      <c r="I54" s="11">
        <f>VLOOKUP(C54,[1]匹配!$A:$F,6,0)</f>
        <v>5</v>
      </c>
      <c r="J54" s="11">
        <f>VLOOKUP(C54,'[2]（终）标准制修订项目'!$C:$R,16,0)</f>
        <v>2</v>
      </c>
      <c r="K54" s="11" t="str">
        <f>VLOOKUP(C54,[1]匹配!$A:$H,8,0)</f>
        <v>有</v>
      </c>
      <c r="L54" s="11">
        <f>VLOOKUP(C54,[1]匹配!$A:$I,9,0)</f>
        <v>2</v>
      </c>
      <c r="M54" s="11">
        <f>VLOOKUP(C54,[1]匹配!$A:$J,10,0)</f>
        <v>45</v>
      </c>
      <c r="N54" s="11" t="str">
        <f>VLOOKUP(C54,[1]匹配!$A:$K,11,0)</f>
        <v>深圳市华傲数据技术有限公司</v>
      </c>
      <c r="O54" s="11">
        <f>VLOOKUP(C54,[1]匹配!$A:$L,12,0)</f>
        <v>5</v>
      </c>
      <c r="P54" s="11">
        <f>VLOOKUP(C54,[1]匹配!$A:$M,13,0)</f>
        <v>0</v>
      </c>
      <c r="Q54" s="11" t="str">
        <f>VLOOKUP(C54,[1]匹配!$A:$N,14,0)</f>
        <v>华为技术有限公司</v>
      </c>
      <c r="R54" s="11">
        <f>VLOOKUP(C54,[1]匹配!$A:$O,15,0)</f>
        <v>6</v>
      </c>
      <c r="S54" s="11">
        <f>VLOOKUP(C54,[1]匹配!$A:$P,16,0)</f>
        <v>45</v>
      </c>
      <c r="T54" s="11" t="str">
        <f>VLOOKUP(C54,[1]匹配!$A:$Q,17,0)</f>
        <v>深圳赛西信息技术有限公司</v>
      </c>
      <c r="U54" s="11">
        <f>VLOOKUP(C54,[1]匹配!$A:$R,18,0)</f>
        <v>8</v>
      </c>
      <c r="V54" s="11">
        <f>VLOOKUP(C54,[1]匹配!$A:$S,19,0)</f>
        <v>10</v>
      </c>
      <c r="W54" s="11" t="str">
        <f>VLOOKUP(C54,[1]匹配!$A:$T,20,0)</f>
        <v>中兴通讯股份有限公司</v>
      </c>
      <c r="X54" s="11">
        <f>VLOOKUP(C54,[1]匹配!$A:$U,21,0)</f>
        <v>0</v>
      </c>
      <c r="Y54" s="11">
        <f>VLOOKUP(C54,[1]匹配!$A:$V,22,0)</f>
        <v>0</v>
      </c>
      <c r="Z54" s="11">
        <f>VLOOKUP(C54,[1]匹配!$A:$W,23,0)</f>
        <v>0</v>
      </c>
      <c r="AA54" s="11">
        <f>VLOOKUP(C54,[1]匹配!$A:$X,24,0)</f>
        <v>0</v>
      </c>
      <c r="AB54" s="11">
        <f>VLOOKUP(C54,[1]匹配!$A:$Y,25,0)</f>
        <v>0</v>
      </c>
      <c r="AC54" s="11">
        <f>VLOOKUP(C54,[1]匹配!$A:$Z,26,0)</f>
        <v>0</v>
      </c>
      <c r="AD54" s="11">
        <f>VLOOKUP(C54,[1]匹配!$A:$AA,27,0)</f>
        <v>0</v>
      </c>
      <c r="AE54" s="11">
        <f>VLOOKUP(C54,[1]匹配!$A:$AB,28,0)</f>
        <v>0</v>
      </c>
      <c r="AF54" s="11">
        <f>VLOOKUP(C54,[1]匹配!$A:$AC,29,0)</f>
        <v>0</v>
      </c>
      <c r="AG54" s="11">
        <f>VLOOKUP(C54,[1]匹配!$A:$AD,30,0)</f>
        <v>0</v>
      </c>
      <c r="AH54" s="11">
        <f>VLOOKUP(C54,[1]匹配!$A:$AE,31,0)</f>
        <v>0</v>
      </c>
      <c r="AI54" s="11">
        <f>VLOOKUP(C54,[1]匹配!$A:$AF,32,0)</f>
        <v>0</v>
      </c>
      <c r="AJ54" s="11" t="s">
        <v>297</v>
      </c>
      <c r="AK54" s="11" t="s">
        <v>47</v>
      </c>
      <c r="AL54" s="11" t="s">
        <v>48</v>
      </c>
      <c r="AM54" s="11" t="s">
        <v>49</v>
      </c>
    </row>
    <row r="55" ht="36" spans="1:39">
      <c r="A55" s="28">
        <v>53</v>
      </c>
      <c r="B55" s="11" t="s">
        <v>151</v>
      </c>
      <c r="C55" s="11" t="s">
        <v>298</v>
      </c>
      <c r="D55" s="11" t="s">
        <v>299</v>
      </c>
      <c r="E55" s="11" t="s">
        <v>300</v>
      </c>
      <c r="F55" s="11" t="s">
        <v>250</v>
      </c>
      <c r="G55" s="11" t="s">
        <v>128</v>
      </c>
      <c r="H55" s="11" t="str">
        <f>VLOOKUP(C55,[1]匹配!$A:$E,5,0)</f>
        <v>否</v>
      </c>
      <c r="I55" s="11">
        <f>VLOOKUP(C55,[1]匹配!$A:$F,6,0)</f>
        <v>0</v>
      </c>
      <c r="J55" s="11">
        <f>VLOOKUP(C55,'[2]（终）标准制修订项目'!$C:$R,16,0)</f>
        <v>2</v>
      </c>
      <c r="K55" s="11" t="str">
        <f>VLOOKUP(C55,[1]匹配!$A:$H,8,0)</f>
        <v>无</v>
      </c>
      <c r="L55" s="11">
        <f>VLOOKUP(C55,[1]匹配!$A:$I,9,0)</f>
        <v>2</v>
      </c>
      <c r="M55" s="11">
        <f>VLOOKUP(C55,[1]匹配!$A:$J,10,0)</f>
        <v>100</v>
      </c>
      <c r="N55" s="11" t="str">
        <f>VLOOKUP(C55,[1]匹配!$A:$K,11,0)</f>
        <v>深圳市标准技术研究院</v>
      </c>
      <c r="O55" s="11">
        <f>VLOOKUP(C55,[1]匹配!$A:$L,12,0)</f>
        <v>0</v>
      </c>
      <c r="P55" s="11">
        <f>VLOOKUP(C55,[1]匹配!$A:$M,13,0)</f>
        <v>0</v>
      </c>
      <c r="Q55" s="11">
        <f>VLOOKUP(C55,[1]匹配!$A:$N,14,0)</f>
        <v>0</v>
      </c>
      <c r="R55" s="11">
        <f>VLOOKUP(C55,[1]匹配!$A:$O,15,0)</f>
        <v>0</v>
      </c>
      <c r="S55" s="11">
        <f>VLOOKUP(C55,[1]匹配!$A:$P,16,0)</f>
        <v>0</v>
      </c>
      <c r="T55" s="11">
        <f>VLOOKUP(C55,[1]匹配!$A:$Q,17,0)</f>
        <v>0</v>
      </c>
      <c r="U55" s="11">
        <f>VLOOKUP(C55,[1]匹配!$A:$R,18,0)</f>
        <v>0</v>
      </c>
      <c r="V55" s="11">
        <f>VLOOKUP(C55,[1]匹配!$A:$S,19,0)</f>
        <v>0</v>
      </c>
      <c r="W55" s="11">
        <f>VLOOKUP(C55,[1]匹配!$A:$T,20,0)</f>
        <v>0</v>
      </c>
      <c r="X55" s="11">
        <f>VLOOKUP(C55,[1]匹配!$A:$U,21,0)</f>
        <v>0</v>
      </c>
      <c r="Y55" s="11">
        <f>VLOOKUP(C55,[1]匹配!$A:$V,22,0)</f>
        <v>0</v>
      </c>
      <c r="Z55" s="11">
        <f>VLOOKUP(C55,[1]匹配!$A:$W,23,0)</f>
        <v>0</v>
      </c>
      <c r="AA55" s="11">
        <f>VLOOKUP(C55,[1]匹配!$A:$X,24,0)</f>
        <v>0</v>
      </c>
      <c r="AB55" s="11">
        <f>VLOOKUP(C55,[1]匹配!$A:$Y,25,0)</f>
        <v>0</v>
      </c>
      <c r="AC55" s="11">
        <f>VLOOKUP(C55,[1]匹配!$A:$Z,26,0)</f>
        <v>0</v>
      </c>
      <c r="AD55" s="11">
        <f>VLOOKUP(C55,[1]匹配!$A:$AA,27,0)</f>
        <v>0</v>
      </c>
      <c r="AE55" s="11">
        <f>VLOOKUP(C55,[1]匹配!$A:$AB,28,0)</f>
        <v>0</v>
      </c>
      <c r="AF55" s="11">
        <f>VLOOKUP(C55,[1]匹配!$A:$AC,29,0)</f>
        <v>0</v>
      </c>
      <c r="AG55" s="11">
        <f>VLOOKUP(C55,[1]匹配!$A:$AD,30,0)</f>
        <v>0</v>
      </c>
      <c r="AH55" s="11">
        <f>VLOOKUP(C55,[1]匹配!$A:$AE,31,0)</f>
        <v>0</v>
      </c>
      <c r="AI55" s="11">
        <f>VLOOKUP(C55,[1]匹配!$A:$AF,32,0)</f>
        <v>0</v>
      </c>
      <c r="AJ55" s="11" t="s">
        <v>297</v>
      </c>
      <c r="AK55" s="11" t="s">
        <v>47</v>
      </c>
      <c r="AL55" s="11" t="s">
        <v>48</v>
      </c>
      <c r="AM55" s="11" t="s">
        <v>49</v>
      </c>
    </row>
    <row r="56" ht="24" spans="1:39">
      <c r="A56" s="28">
        <v>54</v>
      </c>
      <c r="B56" s="11" t="s">
        <v>151</v>
      </c>
      <c r="C56" s="11" t="s">
        <v>301</v>
      </c>
      <c r="D56" s="11" t="s">
        <v>302</v>
      </c>
      <c r="E56" s="11" t="s">
        <v>303</v>
      </c>
      <c r="F56" s="11" t="s">
        <v>228</v>
      </c>
      <c r="G56" s="11" t="s">
        <v>208</v>
      </c>
      <c r="H56" s="11" t="str">
        <f>VLOOKUP(C56,[1]匹配!$A:$E,5,0)</f>
        <v>否</v>
      </c>
      <c r="I56" s="11">
        <f>VLOOKUP(C56,[1]匹配!$A:$F,6,0)</f>
        <v>0</v>
      </c>
      <c r="J56" s="11">
        <f>VLOOKUP(C56,'[2]（终）标准制修订项目'!$C:$R,16,0)</f>
        <v>3</v>
      </c>
      <c r="K56" s="11" t="str">
        <f>VLOOKUP(C56,[1]匹配!$A:$H,8,0)</f>
        <v>无</v>
      </c>
      <c r="L56" s="11">
        <f>VLOOKUP(C56,[1]匹配!$A:$I,9,0)</f>
        <v>3</v>
      </c>
      <c r="M56" s="11">
        <f>VLOOKUP(C56,[1]匹配!$A:$J,10,0)</f>
        <v>100</v>
      </c>
      <c r="N56" s="11" t="str">
        <f>VLOOKUP(C56,[1]匹配!$A:$K,11,0)</f>
        <v>比亚迪汽车工业有限公司</v>
      </c>
      <c r="O56" s="11">
        <f>VLOOKUP(C56,[1]匹配!$A:$L,12,0)</f>
        <v>0</v>
      </c>
      <c r="P56" s="11">
        <f>VLOOKUP(C56,[1]匹配!$A:$M,13,0)</f>
        <v>0</v>
      </c>
      <c r="Q56" s="11">
        <f>VLOOKUP(C56,[1]匹配!$A:$N,14,0)</f>
        <v>0</v>
      </c>
      <c r="R56" s="11">
        <f>VLOOKUP(C56,[1]匹配!$A:$O,15,0)</f>
        <v>0</v>
      </c>
      <c r="S56" s="11">
        <f>VLOOKUP(C56,[1]匹配!$A:$P,16,0)</f>
        <v>0</v>
      </c>
      <c r="T56" s="11">
        <f>VLOOKUP(C56,[1]匹配!$A:$Q,17,0)</f>
        <v>0</v>
      </c>
      <c r="U56" s="11">
        <f>VLOOKUP(C56,[1]匹配!$A:$R,18,0)</f>
        <v>0</v>
      </c>
      <c r="V56" s="11">
        <f>VLOOKUP(C56,[1]匹配!$A:$S,19,0)</f>
        <v>0</v>
      </c>
      <c r="W56" s="11">
        <f>VLOOKUP(C56,[1]匹配!$A:$T,20,0)</f>
        <v>0</v>
      </c>
      <c r="X56" s="11">
        <f>VLOOKUP(C56,[1]匹配!$A:$U,21,0)</f>
        <v>0</v>
      </c>
      <c r="Y56" s="11">
        <f>VLOOKUP(C56,[1]匹配!$A:$V,22,0)</f>
        <v>0</v>
      </c>
      <c r="Z56" s="11">
        <f>VLOOKUP(C56,[1]匹配!$A:$W,23,0)</f>
        <v>0</v>
      </c>
      <c r="AA56" s="11">
        <f>VLOOKUP(C56,[1]匹配!$A:$X,24,0)</f>
        <v>0</v>
      </c>
      <c r="AB56" s="11">
        <f>VLOOKUP(C56,[1]匹配!$A:$Y,25,0)</f>
        <v>0</v>
      </c>
      <c r="AC56" s="11">
        <f>VLOOKUP(C56,[1]匹配!$A:$Z,26,0)</f>
        <v>0</v>
      </c>
      <c r="AD56" s="11">
        <f>VLOOKUP(C56,[1]匹配!$A:$AA,27,0)</f>
        <v>0</v>
      </c>
      <c r="AE56" s="11">
        <f>VLOOKUP(C56,[1]匹配!$A:$AB,28,0)</f>
        <v>0</v>
      </c>
      <c r="AF56" s="11">
        <f>VLOOKUP(C56,[1]匹配!$A:$AC,29,0)</f>
        <v>0</v>
      </c>
      <c r="AG56" s="11">
        <f>VLOOKUP(C56,[1]匹配!$A:$AD,30,0)</f>
        <v>0</v>
      </c>
      <c r="AH56" s="11">
        <f>VLOOKUP(C56,[1]匹配!$A:$AE,31,0)</f>
        <v>0</v>
      </c>
      <c r="AI56" s="11">
        <f>VLOOKUP(C56,[1]匹配!$A:$AF,32,0)</f>
        <v>0</v>
      </c>
      <c r="AJ56" s="11" t="s">
        <v>297</v>
      </c>
      <c r="AK56" s="11" t="s">
        <v>47</v>
      </c>
      <c r="AL56" s="11" t="s">
        <v>48</v>
      </c>
      <c r="AM56" s="11" t="s">
        <v>49</v>
      </c>
    </row>
    <row r="57" ht="36" spans="1:39">
      <c r="A57" s="28">
        <v>55</v>
      </c>
      <c r="B57" s="11" t="s">
        <v>151</v>
      </c>
      <c r="C57" s="11" t="s">
        <v>304</v>
      </c>
      <c r="D57" s="11" t="s">
        <v>305</v>
      </c>
      <c r="E57" s="11" t="s">
        <v>306</v>
      </c>
      <c r="F57" s="11" t="s">
        <v>228</v>
      </c>
      <c r="G57" s="11" t="s">
        <v>66</v>
      </c>
      <c r="H57" s="11" t="str">
        <f>VLOOKUP(C57,[1]匹配!$A:$E,5,0)</f>
        <v>否</v>
      </c>
      <c r="I57" s="11">
        <f>VLOOKUP(C57,[1]匹配!$A:$F,6,0)</f>
        <v>0</v>
      </c>
      <c r="J57" s="11">
        <f>VLOOKUP(C57,'[2]（终）标准制修订项目'!$C:$R,16,0)</f>
        <v>2</v>
      </c>
      <c r="K57" s="11" t="str">
        <f>VLOOKUP(C57,[1]匹配!$A:$H,8,0)</f>
        <v>无</v>
      </c>
      <c r="L57" s="11">
        <f>VLOOKUP(C57,[1]匹配!$A:$I,9,0)</f>
        <v>2</v>
      </c>
      <c r="M57" s="11">
        <f>VLOOKUP(C57,[1]匹配!$A:$J,10,0)</f>
        <v>100</v>
      </c>
      <c r="N57" s="11" t="str">
        <f>VLOOKUP(C57,[1]匹配!$A:$K,11,0)</f>
        <v>深圳市德方纳米科技股份有限公司</v>
      </c>
      <c r="O57" s="11">
        <f>VLOOKUP(C57,[1]匹配!$A:$L,12,0)</f>
        <v>0</v>
      </c>
      <c r="P57" s="11">
        <f>VLOOKUP(C57,[1]匹配!$A:$M,13,0)</f>
        <v>0</v>
      </c>
      <c r="Q57" s="11">
        <f>VLOOKUP(C57,[1]匹配!$A:$N,14,0)</f>
        <v>0</v>
      </c>
      <c r="R57" s="11">
        <f>VLOOKUP(C57,[1]匹配!$A:$O,15,0)</f>
        <v>0</v>
      </c>
      <c r="S57" s="11">
        <f>VLOOKUP(C57,[1]匹配!$A:$P,16,0)</f>
        <v>0</v>
      </c>
      <c r="T57" s="11">
        <f>VLOOKUP(C57,[1]匹配!$A:$Q,17,0)</f>
        <v>0</v>
      </c>
      <c r="U57" s="11">
        <f>VLOOKUP(C57,[1]匹配!$A:$R,18,0)</f>
        <v>0</v>
      </c>
      <c r="V57" s="11">
        <f>VLOOKUP(C57,[1]匹配!$A:$S,19,0)</f>
        <v>0</v>
      </c>
      <c r="W57" s="11">
        <f>VLOOKUP(C57,[1]匹配!$A:$T,20,0)</f>
        <v>0</v>
      </c>
      <c r="X57" s="11">
        <f>VLOOKUP(C57,[1]匹配!$A:$U,21,0)</f>
        <v>0</v>
      </c>
      <c r="Y57" s="11">
        <f>VLOOKUP(C57,[1]匹配!$A:$V,22,0)</f>
        <v>0</v>
      </c>
      <c r="Z57" s="11">
        <f>VLOOKUP(C57,[1]匹配!$A:$W,23,0)</f>
        <v>0</v>
      </c>
      <c r="AA57" s="11">
        <f>VLOOKUP(C57,[1]匹配!$A:$X,24,0)</f>
        <v>0</v>
      </c>
      <c r="AB57" s="11">
        <f>VLOOKUP(C57,[1]匹配!$A:$Y,25,0)</f>
        <v>0</v>
      </c>
      <c r="AC57" s="11">
        <f>VLOOKUP(C57,[1]匹配!$A:$Z,26,0)</f>
        <v>0</v>
      </c>
      <c r="AD57" s="11">
        <f>VLOOKUP(C57,[1]匹配!$A:$AA,27,0)</f>
        <v>0</v>
      </c>
      <c r="AE57" s="11">
        <f>VLOOKUP(C57,[1]匹配!$A:$AB,28,0)</f>
        <v>0</v>
      </c>
      <c r="AF57" s="11">
        <f>VLOOKUP(C57,[1]匹配!$A:$AC,29,0)</f>
        <v>0</v>
      </c>
      <c r="AG57" s="11">
        <f>VLOOKUP(C57,[1]匹配!$A:$AD,30,0)</f>
        <v>0</v>
      </c>
      <c r="AH57" s="11">
        <f>VLOOKUP(C57,[1]匹配!$A:$AE,31,0)</f>
        <v>0</v>
      </c>
      <c r="AI57" s="11">
        <f>VLOOKUP(C57,[1]匹配!$A:$AF,32,0)</f>
        <v>0</v>
      </c>
      <c r="AJ57" s="11" t="s">
        <v>297</v>
      </c>
      <c r="AK57" s="11" t="s">
        <v>47</v>
      </c>
      <c r="AL57" s="11" t="s">
        <v>48</v>
      </c>
      <c r="AM57" s="11" t="s">
        <v>49</v>
      </c>
    </row>
    <row r="58" ht="48" spans="1:39">
      <c r="A58" s="28">
        <v>56</v>
      </c>
      <c r="B58" s="11" t="s">
        <v>151</v>
      </c>
      <c r="C58" s="11" t="s">
        <v>307</v>
      </c>
      <c r="D58" s="11" t="s">
        <v>308</v>
      </c>
      <c r="E58" s="11" t="s">
        <v>309</v>
      </c>
      <c r="F58" s="11" t="s">
        <v>155</v>
      </c>
      <c r="G58" s="11" t="s">
        <v>310</v>
      </c>
      <c r="H58" s="11" t="str">
        <f>VLOOKUP(C58,[1]匹配!$A:$E,5,0)</f>
        <v>是</v>
      </c>
      <c r="I58" s="11">
        <f>VLOOKUP(C58,[1]匹配!$A:$F,6,0)</f>
        <v>6</v>
      </c>
      <c r="J58" s="11">
        <f>VLOOKUP(C58,'[2]（终）标准制修订项目'!$C:$R,16,0)</f>
        <v>1</v>
      </c>
      <c r="K58" s="11" t="str">
        <f>VLOOKUP(C58,[1]匹配!$A:$H,8,0)</f>
        <v>无</v>
      </c>
      <c r="L58" s="11">
        <f>VLOOKUP(C58,[1]匹配!$A:$I,9,0)</f>
        <v>1</v>
      </c>
      <c r="M58" s="11">
        <f>VLOOKUP(C58,[1]匹配!$A:$J,10,0)</f>
        <v>100</v>
      </c>
      <c r="N58" s="11" t="str">
        <f>VLOOKUP(C58,[1]匹配!$A:$K,11,0)</f>
        <v>研祥智能科技股份有限公司</v>
      </c>
      <c r="O58" s="11">
        <f>VLOOKUP(C58,[1]匹配!$A:$L,12,0)</f>
        <v>0</v>
      </c>
      <c r="P58" s="11">
        <f>VLOOKUP(C58,[1]匹配!$A:$M,13,0)</f>
        <v>0</v>
      </c>
      <c r="Q58" s="11">
        <f>VLOOKUP(C58,[1]匹配!$A:$N,14,0)</f>
        <v>0</v>
      </c>
      <c r="R58" s="11">
        <f>VLOOKUP(C58,[1]匹配!$A:$O,15,0)</f>
        <v>0</v>
      </c>
      <c r="S58" s="11">
        <f>VLOOKUP(C58,[1]匹配!$A:$P,16,0)</f>
        <v>0</v>
      </c>
      <c r="T58" s="11">
        <f>VLOOKUP(C58,[1]匹配!$A:$Q,17,0)</f>
        <v>0</v>
      </c>
      <c r="U58" s="11">
        <f>VLOOKUP(C58,[1]匹配!$A:$R,18,0)</f>
        <v>0</v>
      </c>
      <c r="V58" s="11">
        <f>VLOOKUP(C58,[1]匹配!$A:$S,19,0)</f>
        <v>0</v>
      </c>
      <c r="W58" s="11">
        <f>VLOOKUP(C58,[1]匹配!$A:$T,20,0)</f>
        <v>0</v>
      </c>
      <c r="X58" s="11">
        <f>VLOOKUP(C58,[1]匹配!$A:$U,21,0)</f>
        <v>0</v>
      </c>
      <c r="Y58" s="11">
        <f>VLOOKUP(C58,[1]匹配!$A:$V,22,0)</f>
        <v>0</v>
      </c>
      <c r="Z58" s="11">
        <f>VLOOKUP(C58,[1]匹配!$A:$W,23,0)</f>
        <v>0</v>
      </c>
      <c r="AA58" s="11">
        <f>VLOOKUP(C58,[1]匹配!$A:$X,24,0)</f>
        <v>0</v>
      </c>
      <c r="AB58" s="11">
        <f>VLOOKUP(C58,[1]匹配!$A:$Y,25,0)</f>
        <v>0</v>
      </c>
      <c r="AC58" s="11">
        <f>VLOOKUP(C58,[1]匹配!$A:$Z,26,0)</f>
        <v>0</v>
      </c>
      <c r="AD58" s="11">
        <f>VLOOKUP(C58,[1]匹配!$A:$AA,27,0)</f>
        <v>0</v>
      </c>
      <c r="AE58" s="11">
        <f>VLOOKUP(C58,[1]匹配!$A:$AB,28,0)</f>
        <v>0</v>
      </c>
      <c r="AF58" s="11">
        <f>VLOOKUP(C58,[1]匹配!$A:$AC,29,0)</f>
        <v>0</v>
      </c>
      <c r="AG58" s="11">
        <f>VLOOKUP(C58,[1]匹配!$A:$AD,30,0)</f>
        <v>0</v>
      </c>
      <c r="AH58" s="11">
        <f>VLOOKUP(C58,[1]匹配!$A:$AE,31,0)</f>
        <v>0</v>
      </c>
      <c r="AI58" s="11">
        <f>VLOOKUP(C58,[1]匹配!$A:$AF,32,0)</f>
        <v>0</v>
      </c>
      <c r="AJ58" s="11" t="s">
        <v>297</v>
      </c>
      <c r="AK58" s="11" t="s">
        <v>47</v>
      </c>
      <c r="AL58" s="11" t="s">
        <v>48</v>
      </c>
      <c r="AM58" s="11" t="s">
        <v>49</v>
      </c>
    </row>
    <row r="59" ht="36" spans="1:39">
      <c r="A59" s="28">
        <v>57</v>
      </c>
      <c r="B59" s="11" t="s">
        <v>151</v>
      </c>
      <c r="C59" s="11" t="s">
        <v>311</v>
      </c>
      <c r="D59" s="11" t="s">
        <v>312</v>
      </c>
      <c r="E59" s="11" t="s">
        <v>313</v>
      </c>
      <c r="F59" s="11" t="s">
        <v>155</v>
      </c>
      <c r="G59" s="11" t="s">
        <v>45</v>
      </c>
      <c r="H59" s="11" t="str">
        <f>VLOOKUP(C59,[1]匹配!$A:$E,5,0)</f>
        <v>否</v>
      </c>
      <c r="I59" s="11">
        <f>VLOOKUP(C59,[1]匹配!$A:$F,6,0)</f>
        <v>0</v>
      </c>
      <c r="J59" s="11">
        <f>VLOOKUP(C59,'[2]（终）标准制修订项目'!$C:$R,16,0)</f>
        <v>2</v>
      </c>
      <c r="K59" s="11" t="str">
        <f>VLOOKUP(C59,[1]匹配!$A:$H,8,0)</f>
        <v>无</v>
      </c>
      <c r="L59" s="11">
        <f>VLOOKUP(C59,[1]匹配!$A:$I,9,0)</f>
        <v>1</v>
      </c>
      <c r="M59" s="11">
        <f>VLOOKUP(C59,[1]匹配!$A:$J,10,0)</f>
        <v>100</v>
      </c>
      <c r="N59" s="11" t="str">
        <f>VLOOKUP(C59,[1]匹配!$A:$K,11,0)</f>
        <v>中兴通讯股份有限公司</v>
      </c>
      <c r="O59" s="11">
        <f>VLOOKUP(C59,[1]匹配!$A:$L,12,0)</f>
        <v>0</v>
      </c>
      <c r="P59" s="11">
        <f>VLOOKUP(C59,[1]匹配!$A:$M,13,0)</f>
        <v>0</v>
      </c>
      <c r="Q59" s="11">
        <f>VLOOKUP(C59,[1]匹配!$A:$N,14,0)</f>
        <v>0</v>
      </c>
      <c r="R59" s="11">
        <f>VLOOKUP(C59,[1]匹配!$A:$O,15,0)</f>
        <v>0</v>
      </c>
      <c r="S59" s="11">
        <f>VLOOKUP(C59,[1]匹配!$A:$P,16,0)</f>
        <v>0</v>
      </c>
      <c r="T59" s="11">
        <f>VLOOKUP(C59,[1]匹配!$A:$Q,17,0)</f>
        <v>0</v>
      </c>
      <c r="U59" s="11">
        <f>VLOOKUP(C59,[1]匹配!$A:$R,18,0)</f>
        <v>0</v>
      </c>
      <c r="V59" s="11">
        <f>VLOOKUP(C59,[1]匹配!$A:$S,19,0)</f>
        <v>0</v>
      </c>
      <c r="W59" s="11">
        <f>VLOOKUP(C59,[1]匹配!$A:$T,20,0)</f>
        <v>0</v>
      </c>
      <c r="X59" s="11">
        <f>VLOOKUP(C59,[1]匹配!$A:$U,21,0)</f>
        <v>0</v>
      </c>
      <c r="Y59" s="11">
        <f>VLOOKUP(C59,[1]匹配!$A:$V,22,0)</f>
        <v>0</v>
      </c>
      <c r="Z59" s="11">
        <f>VLOOKUP(C59,[1]匹配!$A:$W,23,0)</f>
        <v>0</v>
      </c>
      <c r="AA59" s="11">
        <f>VLOOKUP(C59,[1]匹配!$A:$X,24,0)</f>
        <v>0</v>
      </c>
      <c r="AB59" s="11">
        <f>VLOOKUP(C59,[1]匹配!$A:$Y,25,0)</f>
        <v>0</v>
      </c>
      <c r="AC59" s="11">
        <f>VLOOKUP(C59,[1]匹配!$A:$Z,26,0)</f>
        <v>0</v>
      </c>
      <c r="AD59" s="11">
        <f>VLOOKUP(C59,[1]匹配!$A:$AA,27,0)</f>
        <v>0</v>
      </c>
      <c r="AE59" s="11">
        <f>VLOOKUP(C59,[1]匹配!$A:$AB,28,0)</f>
        <v>0</v>
      </c>
      <c r="AF59" s="11">
        <f>VLOOKUP(C59,[1]匹配!$A:$AC,29,0)</f>
        <v>0</v>
      </c>
      <c r="AG59" s="11">
        <f>VLOOKUP(C59,[1]匹配!$A:$AD,30,0)</f>
        <v>0</v>
      </c>
      <c r="AH59" s="11">
        <f>VLOOKUP(C59,[1]匹配!$A:$AE,31,0)</f>
        <v>0</v>
      </c>
      <c r="AI59" s="11">
        <f>VLOOKUP(C59,[1]匹配!$A:$AF,32,0)</f>
        <v>0</v>
      </c>
      <c r="AJ59" s="11" t="s">
        <v>297</v>
      </c>
      <c r="AK59" s="11" t="s">
        <v>47</v>
      </c>
      <c r="AL59" s="11" t="s">
        <v>48</v>
      </c>
      <c r="AM59" s="11" t="s">
        <v>49</v>
      </c>
    </row>
    <row r="60" ht="36" spans="1:39">
      <c r="A60" s="28">
        <v>58</v>
      </c>
      <c r="B60" s="11" t="s">
        <v>151</v>
      </c>
      <c r="C60" s="11" t="s">
        <v>314</v>
      </c>
      <c r="D60" s="11" t="s">
        <v>315</v>
      </c>
      <c r="E60" s="11" t="s">
        <v>316</v>
      </c>
      <c r="F60" s="11" t="s">
        <v>317</v>
      </c>
      <c r="G60" s="11" t="s">
        <v>318</v>
      </c>
      <c r="H60" s="11" t="str">
        <f>VLOOKUP(C60,[1]匹配!$A:$E,5,0)</f>
        <v>是</v>
      </c>
      <c r="I60" s="11">
        <f>VLOOKUP(C60,[1]匹配!$A:$F,6,0)</f>
        <v>8</v>
      </c>
      <c r="J60" s="11">
        <f>VLOOKUP(C60,'[2]（终）标准制修订项目'!$C:$R,16,0)</f>
        <v>2</v>
      </c>
      <c r="K60" s="11" t="str">
        <f>VLOOKUP(C60,[1]匹配!$A:$H,8,0)</f>
        <v>无</v>
      </c>
      <c r="L60" s="11">
        <f>VLOOKUP(C60,[1]匹配!$A:$I,9,0)</f>
        <v>2</v>
      </c>
      <c r="M60" s="11">
        <f>VLOOKUP(C60,[1]匹配!$A:$J,10,0)</f>
        <v>100</v>
      </c>
      <c r="N60" s="11" t="str">
        <f>VLOOKUP(C60,[1]匹配!$A:$K,11,0)</f>
        <v>深圳市中电电力技术股份有限公司</v>
      </c>
      <c r="O60" s="11">
        <f>VLOOKUP(C60,[1]匹配!$A:$L,12,0)</f>
        <v>0</v>
      </c>
      <c r="P60" s="11">
        <f>VLOOKUP(C60,[1]匹配!$A:$M,13,0)</f>
        <v>0</v>
      </c>
      <c r="Q60" s="11">
        <f>VLOOKUP(C60,[1]匹配!$A:$N,14,0)</f>
        <v>0</v>
      </c>
      <c r="R60" s="11">
        <f>VLOOKUP(C60,[1]匹配!$A:$O,15,0)</f>
        <v>0</v>
      </c>
      <c r="S60" s="11">
        <f>VLOOKUP(C60,[1]匹配!$A:$P,16,0)</f>
        <v>0</v>
      </c>
      <c r="T60" s="11">
        <f>VLOOKUP(C60,[1]匹配!$A:$Q,17,0)</f>
        <v>0</v>
      </c>
      <c r="U60" s="11">
        <f>VLOOKUP(C60,[1]匹配!$A:$R,18,0)</f>
        <v>0</v>
      </c>
      <c r="V60" s="11">
        <f>VLOOKUP(C60,[1]匹配!$A:$S,19,0)</f>
        <v>0</v>
      </c>
      <c r="W60" s="11">
        <f>VLOOKUP(C60,[1]匹配!$A:$T,20,0)</f>
        <v>0</v>
      </c>
      <c r="X60" s="11">
        <f>VLOOKUP(C60,[1]匹配!$A:$U,21,0)</f>
        <v>0</v>
      </c>
      <c r="Y60" s="11">
        <f>VLOOKUP(C60,[1]匹配!$A:$V,22,0)</f>
        <v>0</v>
      </c>
      <c r="Z60" s="11">
        <f>VLOOKUP(C60,[1]匹配!$A:$W,23,0)</f>
        <v>0</v>
      </c>
      <c r="AA60" s="11">
        <f>VLOOKUP(C60,[1]匹配!$A:$X,24,0)</f>
        <v>0</v>
      </c>
      <c r="AB60" s="11">
        <f>VLOOKUP(C60,[1]匹配!$A:$Y,25,0)</f>
        <v>0</v>
      </c>
      <c r="AC60" s="11">
        <f>VLOOKUP(C60,[1]匹配!$A:$Z,26,0)</f>
        <v>0</v>
      </c>
      <c r="AD60" s="11">
        <f>VLOOKUP(C60,[1]匹配!$A:$AA,27,0)</f>
        <v>0</v>
      </c>
      <c r="AE60" s="11">
        <f>VLOOKUP(C60,[1]匹配!$A:$AB,28,0)</f>
        <v>0</v>
      </c>
      <c r="AF60" s="11">
        <f>VLOOKUP(C60,[1]匹配!$A:$AC,29,0)</f>
        <v>0</v>
      </c>
      <c r="AG60" s="11">
        <f>VLOOKUP(C60,[1]匹配!$A:$AD,30,0)</f>
        <v>0</v>
      </c>
      <c r="AH60" s="11">
        <f>VLOOKUP(C60,[1]匹配!$A:$AE,31,0)</f>
        <v>0</v>
      </c>
      <c r="AI60" s="11">
        <f>VLOOKUP(C60,[1]匹配!$A:$AF,32,0)</f>
        <v>0</v>
      </c>
      <c r="AJ60" s="11" t="s">
        <v>297</v>
      </c>
      <c r="AK60" s="11" t="s">
        <v>47</v>
      </c>
      <c r="AL60" s="11" t="s">
        <v>48</v>
      </c>
      <c r="AM60" s="11" t="s">
        <v>49</v>
      </c>
    </row>
    <row r="61" ht="36" spans="1:39">
      <c r="A61" s="28">
        <v>59</v>
      </c>
      <c r="B61" s="11" t="s">
        <v>151</v>
      </c>
      <c r="C61" s="11" t="s">
        <v>319</v>
      </c>
      <c r="D61" s="11" t="s">
        <v>320</v>
      </c>
      <c r="E61" s="11" t="s">
        <v>321</v>
      </c>
      <c r="F61" s="11" t="s">
        <v>322</v>
      </c>
      <c r="G61" s="11" t="s">
        <v>323</v>
      </c>
      <c r="H61" s="11" t="str">
        <f>VLOOKUP(C61,[1]匹配!$A:$E,5,0)</f>
        <v>否</v>
      </c>
      <c r="I61" s="11">
        <f>VLOOKUP(C61,[1]匹配!$A:$F,6,0)</f>
        <v>0</v>
      </c>
      <c r="J61" s="11">
        <f>VLOOKUP(C61,'[2]（终）标准制修订项目'!$C:$R,16,0)</f>
        <v>2</v>
      </c>
      <c r="K61" s="11" t="str">
        <f>VLOOKUP(C61,[1]匹配!$A:$H,8,0)</f>
        <v>无</v>
      </c>
      <c r="L61" s="11">
        <f>VLOOKUP(C61,[1]匹配!$A:$I,9,0)</f>
        <v>2</v>
      </c>
      <c r="M61" s="11">
        <f>VLOOKUP(C61,[1]匹配!$A:$J,10,0)</f>
        <v>100</v>
      </c>
      <c r="N61" s="11" t="str">
        <f>VLOOKUP(C61,[1]匹配!$A:$K,11,0)</f>
        <v>深圳市凯卓立液压设备股份有限公司</v>
      </c>
      <c r="O61" s="11">
        <f>VLOOKUP(C61,[1]匹配!$A:$L,12,0)</f>
        <v>0</v>
      </c>
      <c r="P61" s="11">
        <f>VLOOKUP(C61,[1]匹配!$A:$M,13,0)</f>
        <v>0</v>
      </c>
      <c r="Q61" s="11">
        <f>VLOOKUP(C61,[1]匹配!$A:$N,14,0)</f>
        <v>0</v>
      </c>
      <c r="R61" s="11">
        <f>VLOOKUP(C61,[1]匹配!$A:$O,15,0)</f>
        <v>0</v>
      </c>
      <c r="S61" s="11">
        <f>VLOOKUP(C61,[1]匹配!$A:$P,16,0)</f>
        <v>0</v>
      </c>
      <c r="T61" s="11">
        <f>VLOOKUP(C61,[1]匹配!$A:$Q,17,0)</f>
        <v>0</v>
      </c>
      <c r="U61" s="11">
        <f>VLOOKUP(C61,[1]匹配!$A:$R,18,0)</f>
        <v>0</v>
      </c>
      <c r="V61" s="11">
        <f>VLOOKUP(C61,[1]匹配!$A:$S,19,0)</f>
        <v>0</v>
      </c>
      <c r="W61" s="11">
        <f>VLOOKUP(C61,[1]匹配!$A:$T,20,0)</f>
        <v>0</v>
      </c>
      <c r="X61" s="11">
        <f>VLOOKUP(C61,[1]匹配!$A:$U,21,0)</f>
        <v>0</v>
      </c>
      <c r="Y61" s="11">
        <f>VLOOKUP(C61,[1]匹配!$A:$V,22,0)</f>
        <v>0</v>
      </c>
      <c r="Z61" s="11">
        <f>VLOOKUP(C61,[1]匹配!$A:$W,23,0)</f>
        <v>0</v>
      </c>
      <c r="AA61" s="11">
        <f>VLOOKUP(C61,[1]匹配!$A:$X,24,0)</f>
        <v>0</v>
      </c>
      <c r="AB61" s="11">
        <f>VLOOKUP(C61,[1]匹配!$A:$Y,25,0)</f>
        <v>0</v>
      </c>
      <c r="AC61" s="11">
        <f>VLOOKUP(C61,[1]匹配!$A:$Z,26,0)</f>
        <v>0</v>
      </c>
      <c r="AD61" s="11">
        <f>VLOOKUP(C61,[1]匹配!$A:$AA,27,0)</f>
        <v>0</v>
      </c>
      <c r="AE61" s="11">
        <f>VLOOKUP(C61,[1]匹配!$A:$AB,28,0)</f>
        <v>0</v>
      </c>
      <c r="AF61" s="11">
        <f>VLOOKUP(C61,[1]匹配!$A:$AC,29,0)</f>
        <v>0</v>
      </c>
      <c r="AG61" s="11">
        <f>VLOOKUP(C61,[1]匹配!$A:$AD,30,0)</f>
        <v>0</v>
      </c>
      <c r="AH61" s="11">
        <f>VLOOKUP(C61,[1]匹配!$A:$AE,31,0)</f>
        <v>0</v>
      </c>
      <c r="AI61" s="11">
        <f>VLOOKUP(C61,[1]匹配!$A:$AF,32,0)</f>
        <v>0</v>
      </c>
      <c r="AJ61" s="11" t="s">
        <v>297</v>
      </c>
      <c r="AK61" s="11" t="s">
        <v>47</v>
      </c>
      <c r="AL61" s="11" t="s">
        <v>48</v>
      </c>
      <c r="AM61" s="11" t="s">
        <v>49</v>
      </c>
    </row>
    <row r="62" ht="48" spans="1:39">
      <c r="A62" s="28">
        <v>60</v>
      </c>
      <c r="B62" s="11" t="s">
        <v>151</v>
      </c>
      <c r="C62" s="11" t="s">
        <v>324</v>
      </c>
      <c r="D62" s="11" t="s">
        <v>325</v>
      </c>
      <c r="E62" s="11" t="s">
        <v>326</v>
      </c>
      <c r="F62" s="11" t="s">
        <v>167</v>
      </c>
      <c r="G62" s="11" t="s">
        <v>327</v>
      </c>
      <c r="H62" s="11" t="str">
        <f>VLOOKUP(C62,[1]匹配!$A:$E,5,0)</f>
        <v>否</v>
      </c>
      <c r="I62" s="11">
        <f>VLOOKUP(C62,[1]匹配!$A:$F,6,0)</f>
        <v>0</v>
      </c>
      <c r="J62" s="11">
        <f>VLOOKUP(C62,'[2]（终）标准制修订项目'!$C:$R,16,0)</f>
        <v>1</v>
      </c>
      <c r="K62" s="11" t="str">
        <f>VLOOKUP(C62,[1]匹配!$A:$H,8,0)</f>
        <v>有</v>
      </c>
      <c r="L62" s="11">
        <f>VLOOKUP(C62,[1]匹配!$A:$I,9,0)</f>
        <v>1</v>
      </c>
      <c r="M62" s="11">
        <f>VLOOKUP(C62,[1]匹配!$A:$J,10,0)</f>
        <v>50</v>
      </c>
      <c r="N62" s="11" t="str">
        <f>VLOOKUP(C62,[1]匹配!$A:$K,11,0)</f>
        <v>深圳市虹彩新材料科技有限公司</v>
      </c>
      <c r="O62" s="11">
        <f>VLOOKUP(C62,[1]匹配!$A:$L,12,0)</f>
        <v>2</v>
      </c>
      <c r="P62" s="11">
        <f>VLOOKUP(C62,[1]匹配!$A:$M,13,0)</f>
        <v>50</v>
      </c>
      <c r="Q62" s="11" t="str">
        <f>VLOOKUP(C62,[1]匹配!$A:$N,14,0)</f>
        <v>深圳市祥鸿辉科技有限公司</v>
      </c>
      <c r="R62" s="11">
        <f>VLOOKUP(C62,[1]匹配!$A:$O,15,0)</f>
        <v>5</v>
      </c>
      <c r="S62" s="11">
        <f>VLOOKUP(C62,[1]匹配!$A:$P,16,0)</f>
        <v>0</v>
      </c>
      <c r="T62" s="11" t="str">
        <f>VLOOKUP(C62,[1]匹配!$A:$Q,17,0)</f>
        <v>深圳市得鑫宝实业有限公司</v>
      </c>
      <c r="U62" s="11">
        <f>VLOOKUP(C62,[1]匹配!$A:$R,18,0)</f>
        <v>6</v>
      </c>
      <c r="V62" s="11">
        <f>VLOOKUP(C62,[1]匹配!$A:$S,19,0)</f>
        <v>0</v>
      </c>
      <c r="W62" s="11" t="str">
        <f>VLOOKUP(C62,[1]匹配!$A:$T,20,0)</f>
        <v>深圳市诚迈包装制品有限公司</v>
      </c>
      <c r="X62" s="11">
        <f>VLOOKUP(C62,[1]匹配!$A:$U,21,0)</f>
        <v>0</v>
      </c>
      <c r="Y62" s="11">
        <f>VLOOKUP(C62,[1]匹配!$A:$V,22,0)</f>
        <v>0</v>
      </c>
      <c r="Z62" s="11">
        <f>VLOOKUP(C62,[1]匹配!$A:$W,23,0)</f>
        <v>0</v>
      </c>
      <c r="AA62" s="11">
        <f>VLOOKUP(C62,[1]匹配!$A:$X,24,0)</f>
        <v>0</v>
      </c>
      <c r="AB62" s="11">
        <f>VLOOKUP(C62,[1]匹配!$A:$Y,25,0)</f>
        <v>0</v>
      </c>
      <c r="AC62" s="11">
        <f>VLOOKUP(C62,[1]匹配!$A:$Z,26,0)</f>
        <v>0</v>
      </c>
      <c r="AD62" s="11">
        <f>VLOOKUP(C62,[1]匹配!$A:$AA,27,0)</f>
        <v>0</v>
      </c>
      <c r="AE62" s="11">
        <f>VLOOKUP(C62,[1]匹配!$A:$AB,28,0)</f>
        <v>0</v>
      </c>
      <c r="AF62" s="11">
        <f>VLOOKUP(C62,[1]匹配!$A:$AC,29,0)</f>
        <v>0</v>
      </c>
      <c r="AG62" s="11">
        <f>VLOOKUP(C62,[1]匹配!$A:$AD,30,0)</f>
        <v>0</v>
      </c>
      <c r="AH62" s="11">
        <f>VLOOKUP(C62,[1]匹配!$A:$AE,31,0)</f>
        <v>0</v>
      </c>
      <c r="AI62" s="11">
        <f>VLOOKUP(C62,[1]匹配!$A:$AF,32,0)</f>
        <v>0</v>
      </c>
      <c r="AJ62" s="11" t="s">
        <v>297</v>
      </c>
      <c r="AK62" s="11" t="s">
        <v>47</v>
      </c>
      <c r="AL62" s="11" t="s">
        <v>48</v>
      </c>
      <c r="AM62" s="11" t="s">
        <v>49</v>
      </c>
    </row>
    <row r="63" ht="48" spans="1:39">
      <c r="A63" s="28">
        <v>61</v>
      </c>
      <c r="B63" s="11" t="s">
        <v>151</v>
      </c>
      <c r="C63" s="11" t="s">
        <v>328</v>
      </c>
      <c r="D63" s="11" t="s">
        <v>329</v>
      </c>
      <c r="E63" s="11" t="s">
        <v>330</v>
      </c>
      <c r="F63" s="11" t="s">
        <v>155</v>
      </c>
      <c r="G63" s="11" t="s">
        <v>331</v>
      </c>
      <c r="H63" s="11" t="str">
        <f>VLOOKUP(C63,[1]匹配!$A:$E,5,0)</f>
        <v>否</v>
      </c>
      <c r="I63" s="11">
        <f>VLOOKUP(C63,[1]匹配!$A:$F,6,0)</f>
        <v>0</v>
      </c>
      <c r="J63" s="11">
        <f>VLOOKUP(C63,'[2]（终）标准制修订项目'!$C:$R,16,0)</f>
        <v>1</v>
      </c>
      <c r="K63" s="11" t="str">
        <f>VLOOKUP(C63,[1]匹配!$A:$H,8,0)</f>
        <v>有</v>
      </c>
      <c r="L63" s="11">
        <f>VLOOKUP(C63,[1]匹配!$A:$I,9,0)</f>
        <v>1</v>
      </c>
      <c r="M63" s="11">
        <f>VLOOKUP(C63,[1]匹配!$A:$J,10,0)</f>
        <v>85</v>
      </c>
      <c r="N63" s="11" t="str">
        <f>VLOOKUP(C63,[1]匹配!$A:$K,11,0)</f>
        <v>深圳市计量质量检测研究院</v>
      </c>
      <c r="O63" s="11">
        <f>VLOOKUP(C63,[1]匹配!$A:$L,12,0)</f>
        <v>2</v>
      </c>
      <c r="P63" s="11">
        <f>VLOOKUP(C63,[1]匹配!$A:$M,13,0)</f>
        <v>15</v>
      </c>
      <c r="Q63" s="11" t="str">
        <f>VLOOKUP(C63,[1]匹配!$A:$N,14,0)</f>
        <v>深圳市航盛电子股份有限公司</v>
      </c>
      <c r="R63" s="11">
        <f>VLOOKUP(C63,[1]匹配!$A:$O,15,0)</f>
        <v>0</v>
      </c>
      <c r="S63" s="11">
        <f>VLOOKUP(C63,[1]匹配!$A:$P,16,0)</f>
        <v>0</v>
      </c>
      <c r="T63" s="11">
        <f>VLOOKUP(C63,[1]匹配!$A:$Q,17,0)</f>
        <v>0</v>
      </c>
      <c r="U63" s="11">
        <f>VLOOKUP(C63,[1]匹配!$A:$R,18,0)</f>
        <v>0</v>
      </c>
      <c r="V63" s="11">
        <f>VLOOKUP(C63,[1]匹配!$A:$S,19,0)</f>
        <v>0</v>
      </c>
      <c r="W63" s="11">
        <f>VLOOKUP(C63,[1]匹配!$A:$T,20,0)</f>
        <v>0</v>
      </c>
      <c r="X63" s="11">
        <f>VLOOKUP(C63,[1]匹配!$A:$U,21,0)</f>
        <v>0</v>
      </c>
      <c r="Y63" s="11">
        <f>VLOOKUP(C63,[1]匹配!$A:$V,22,0)</f>
        <v>0</v>
      </c>
      <c r="Z63" s="11">
        <f>VLOOKUP(C63,[1]匹配!$A:$W,23,0)</f>
        <v>0</v>
      </c>
      <c r="AA63" s="11">
        <f>VLOOKUP(C63,[1]匹配!$A:$X,24,0)</f>
        <v>0</v>
      </c>
      <c r="AB63" s="11">
        <f>VLOOKUP(C63,[1]匹配!$A:$Y,25,0)</f>
        <v>0</v>
      </c>
      <c r="AC63" s="11">
        <f>VLOOKUP(C63,[1]匹配!$A:$Z,26,0)</f>
        <v>0</v>
      </c>
      <c r="AD63" s="11">
        <f>VLOOKUP(C63,[1]匹配!$A:$AA,27,0)</f>
        <v>0</v>
      </c>
      <c r="AE63" s="11">
        <f>VLOOKUP(C63,[1]匹配!$A:$AB,28,0)</f>
        <v>0</v>
      </c>
      <c r="AF63" s="11">
        <f>VLOOKUP(C63,[1]匹配!$A:$AC,29,0)</f>
        <v>0</v>
      </c>
      <c r="AG63" s="11">
        <f>VLOOKUP(C63,[1]匹配!$A:$AD,30,0)</f>
        <v>0</v>
      </c>
      <c r="AH63" s="11">
        <f>VLOOKUP(C63,[1]匹配!$A:$AE,31,0)</f>
        <v>0</v>
      </c>
      <c r="AI63" s="11">
        <f>VLOOKUP(C63,[1]匹配!$A:$AF,32,0)</f>
        <v>0</v>
      </c>
      <c r="AJ63" s="11" t="s">
        <v>332</v>
      </c>
      <c r="AK63" s="11" t="s">
        <v>47</v>
      </c>
      <c r="AL63" s="11" t="s">
        <v>48</v>
      </c>
      <c r="AM63" s="11" t="s">
        <v>49</v>
      </c>
    </row>
    <row r="64" ht="48" spans="1:39">
      <c r="A64" s="28">
        <v>62</v>
      </c>
      <c r="B64" s="11" t="s">
        <v>151</v>
      </c>
      <c r="C64" s="11" t="s">
        <v>333</v>
      </c>
      <c r="D64" s="11" t="s">
        <v>334</v>
      </c>
      <c r="E64" s="11" t="s">
        <v>335</v>
      </c>
      <c r="F64" s="11" t="s">
        <v>250</v>
      </c>
      <c r="G64" s="11" t="s">
        <v>72</v>
      </c>
      <c r="H64" s="11" t="str">
        <f>VLOOKUP(C64,[1]匹配!$A:$E,5,0)</f>
        <v>是</v>
      </c>
      <c r="I64" s="11">
        <f>VLOOKUP(C64,[1]匹配!$A:$F,6,0)</f>
        <v>24</v>
      </c>
      <c r="J64" s="11">
        <f>VLOOKUP(C64,'[2]（终）标准制修订项目'!$C:$R,16,0)</f>
        <v>2</v>
      </c>
      <c r="K64" s="11" t="str">
        <f>VLOOKUP(C64,[1]匹配!$A:$H,8,0)</f>
        <v>有</v>
      </c>
      <c r="L64" s="11">
        <f>VLOOKUP(C64,[1]匹配!$A:$I,9,0)</f>
        <v>2</v>
      </c>
      <c r="M64" s="11">
        <f>VLOOKUP(C64,[1]匹配!$A:$J,10,0)</f>
        <v>85</v>
      </c>
      <c r="N64" s="11" t="str">
        <f>VLOOKUP(C64,[1]匹配!$A:$K,11,0)</f>
        <v>深圳市闪联信息技术有限公司</v>
      </c>
      <c r="O64" s="11">
        <f>VLOOKUP(C64,[1]匹配!$A:$L,12,0)</f>
        <v>8</v>
      </c>
      <c r="P64" s="11">
        <f>VLOOKUP(C64,[1]匹配!$A:$M,13,0)</f>
        <v>15</v>
      </c>
      <c r="Q64" s="11" t="str">
        <f>VLOOKUP(C64,[1]匹配!$A:$N,14,0)</f>
        <v>康佳集团股份有限公司</v>
      </c>
      <c r="R64" s="11">
        <f>VLOOKUP(C64,[1]匹配!$A:$O,15,0)</f>
        <v>0</v>
      </c>
      <c r="S64" s="11">
        <f>VLOOKUP(C64,[1]匹配!$A:$P,16,0)</f>
        <v>0</v>
      </c>
      <c r="T64" s="11">
        <f>VLOOKUP(C64,[1]匹配!$A:$Q,17,0)</f>
        <v>0</v>
      </c>
      <c r="U64" s="11">
        <f>VLOOKUP(C64,[1]匹配!$A:$R,18,0)</f>
        <v>0</v>
      </c>
      <c r="V64" s="11">
        <f>VLOOKUP(C64,[1]匹配!$A:$S,19,0)</f>
        <v>0</v>
      </c>
      <c r="W64" s="11">
        <f>VLOOKUP(C64,[1]匹配!$A:$T,20,0)</f>
        <v>0</v>
      </c>
      <c r="X64" s="11">
        <f>VLOOKUP(C64,[1]匹配!$A:$U,21,0)</f>
        <v>0</v>
      </c>
      <c r="Y64" s="11">
        <f>VLOOKUP(C64,[1]匹配!$A:$V,22,0)</f>
        <v>0</v>
      </c>
      <c r="Z64" s="11">
        <f>VLOOKUP(C64,[1]匹配!$A:$W,23,0)</f>
        <v>0</v>
      </c>
      <c r="AA64" s="11">
        <f>VLOOKUP(C64,[1]匹配!$A:$X,24,0)</f>
        <v>0</v>
      </c>
      <c r="AB64" s="11">
        <f>VLOOKUP(C64,[1]匹配!$A:$Y,25,0)</f>
        <v>0</v>
      </c>
      <c r="AC64" s="11">
        <f>VLOOKUP(C64,[1]匹配!$A:$Z,26,0)</f>
        <v>0</v>
      </c>
      <c r="AD64" s="11">
        <f>VLOOKUP(C64,[1]匹配!$A:$AA,27,0)</f>
        <v>0</v>
      </c>
      <c r="AE64" s="11">
        <f>VLOOKUP(C64,[1]匹配!$A:$AB,28,0)</f>
        <v>0</v>
      </c>
      <c r="AF64" s="11">
        <f>VLOOKUP(C64,[1]匹配!$A:$AC,29,0)</f>
        <v>0</v>
      </c>
      <c r="AG64" s="11">
        <f>VLOOKUP(C64,[1]匹配!$A:$AD,30,0)</f>
        <v>0</v>
      </c>
      <c r="AH64" s="11">
        <f>VLOOKUP(C64,[1]匹配!$A:$AE,31,0)</f>
        <v>0</v>
      </c>
      <c r="AI64" s="11">
        <f>VLOOKUP(C64,[1]匹配!$A:$AF,32,0)</f>
        <v>0</v>
      </c>
      <c r="AJ64" s="11" t="s">
        <v>332</v>
      </c>
      <c r="AK64" s="11" t="s">
        <v>47</v>
      </c>
      <c r="AL64" s="11" t="s">
        <v>48</v>
      </c>
      <c r="AM64" s="11" t="s">
        <v>49</v>
      </c>
    </row>
    <row r="65" ht="24" spans="1:39">
      <c r="A65" s="28">
        <v>63</v>
      </c>
      <c r="B65" s="11" t="s">
        <v>151</v>
      </c>
      <c r="C65" s="11" t="s">
        <v>336</v>
      </c>
      <c r="D65" s="11" t="s">
        <v>337</v>
      </c>
      <c r="E65" s="11" t="s">
        <v>338</v>
      </c>
      <c r="F65" s="11" t="s">
        <v>155</v>
      </c>
      <c r="G65" s="11" t="s">
        <v>339</v>
      </c>
      <c r="H65" s="11" t="str">
        <f>VLOOKUP(C65,[1]匹配!$A:$E,5,0)</f>
        <v>否</v>
      </c>
      <c r="I65" s="11">
        <f>VLOOKUP(C65,[1]匹配!$A:$F,6,0)</f>
        <v>0</v>
      </c>
      <c r="J65" s="11">
        <f>VLOOKUP(C65,'[2]（终）标准制修订项目'!$C:$R,16,0)</f>
        <v>1</v>
      </c>
      <c r="K65" s="11" t="str">
        <f>VLOOKUP(C65,[1]匹配!$A:$H,8,0)</f>
        <v>无</v>
      </c>
      <c r="L65" s="11">
        <f>VLOOKUP(C65,[1]匹配!$A:$I,9,0)</f>
        <v>1</v>
      </c>
      <c r="M65" s="11">
        <f>VLOOKUP(C65,[1]匹配!$A:$J,10,0)</f>
        <v>100</v>
      </c>
      <c r="N65" s="11" t="str">
        <f>VLOOKUP(C65,[1]匹配!$A:$K,11,0)</f>
        <v>深圳市检验检疫科学研究院</v>
      </c>
      <c r="O65" s="11">
        <f>VLOOKUP(C65,[1]匹配!$A:$L,12,0)</f>
        <v>0</v>
      </c>
      <c r="P65" s="11">
        <f>VLOOKUP(C65,[1]匹配!$A:$M,13,0)</f>
        <v>0</v>
      </c>
      <c r="Q65" s="11">
        <f>VLOOKUP(C65,[1]匹配!$A:$N,14,0)</f>
        <v>0</v>
      </c>
      <c r="R65" s="11">
        <f>VLOOKUP(C65,[1]匹配!$A:$O,15,0)</f>
        <v>0</v>
      </c>
      <c r="S65" s="11">
        <f>VLOOKUP(C65,[1]匹配!$A:$P,16,0)</f>
        <v>0</v>
      </c>
      <c r="T65" s="11">
        <f>VLOOKUP(C65,[1]匹配!$A:$Q,17,0)</f>
        <v>0</v>
      </c>
      <c r="U65" s="11">
        <f>VLOOKUP(C65,[1]匹配!$A:$R,18,0)</f>
        <v>0</v>
      </c>
      <c r="V65" s="11">
        <f>VLOOKUP(C65,[1]匹配!$A:$S,19,0)</f>
        <v>0</v>
      </c>
      <c r="W65" s="11">
        <f>VLOOKUP(C65,[1]匹配!$A:$T,20,0)</f>
        <v>0</v>
      </c>
      <c r="X65" s="11">
        <f>VLOOKUP(C65,[1]匹配!$A:$U,21,0)</f>
        <v>0</v>
      </c>
      <c r="Y65" s="11">
        <f>VLOOKUP(C65,[1]匹配!$A:$V,22,0)</f>
        <v>0</v>
      </c>
      <c r="Z65" s="11">
        <f>VLOOKUP(C65,[1]匹配!$A:$W,23,0)</f>
        <v>0</v>
      </c>
      <c r="AA65" s="11">
        <f>VLOOKUP(C65,[1]匹配!$A:$X,24,0)</f>
        <v>0</v>
      </c>
      <c r="AB65" s="11">
        <f>VLOOKUP(C65,[1]匹配!$A:$Y,25,0)</f>
        <v>0</v>
      </c>
      <c r="AC65" s="11">
        <f>VLOOKUP(C65,[1]匹配!$A:$Z,26,0)</f>
        <v>0</v>
      </c>
      <c r="AD65" s="11">
        <f>VLOOKUP(C65,[1]匹配!$A:$AA,27,0)</f>
        <v>0</v>
      </c>
      <c r="AE65" s="11">
        <f>VLOOKUP(C65,[1]匹配!$A:$AB,28,0)</f>
        <v>0</v>
      </c>
      <c r="AF65" s="11">
        <f>VLOOKUP(C65,[1]匹配!$A:$AC,29,0)</f>
        <v>0</v>
      </c>
      <c r="AG65" s="11">
        <f>VLOOKUP(C65,[1]匹配!$A:$AD,30,0)</f>
        <v>0</v>
      </c>
      <c r="AH65" s="11">
        <f>VLOOKUP(C65,[1]匹配!$A:$AE,31,0)</f>
        <v>0</v>
      </c>
      <c r="AI65" s="11">
        <f>VLOOKUP(C65,[1]匹配!$A:$AF,32,0)</f>
        <v>0</v>
      </c>
      <c r="AJ65" s="11" t="s">
        <v>332</v>
      </c>
      <c r="AK65" s="11" t="s">
        <v>47</v>
      </c>
      <c r="AL65" s="11" t="s">
        <v>48</v>
      </c>
      <c r="AM65" s="11" t="s">
        <v>49</v>
      </c>
    </row>
    <row r="66" ht="24" spans="1:39">
      <c r="A66" s="28">
        <v>64</v>
      </c>
      <c r="B66" s="11" t="s">
        <v>151</v>
      </c>
      <c r="C66" s="11" t="s">
        <v>340</v>
      </c>
      <c r="D66" s="13" t="s">
        <v>341</v>
      </c>
      <c r="E66" s="11" t="s">
        <v>342</v>
      </c>
      <c r="F66" s="11" t="s">
        <v>172</v>
      </c>
      <c r="G66" s="11" t="s">
        <v>128</v>
      </c>
      <c r="H66" s="11" t="str">
        <f>VLOOKUP(C66,[1]匹配!$A:$E,5,0)</f>
        <v>是</v>
      </c>
      <c r="I66" s="11">
        <f>VLOOKUP(C66,[1]匹配!$A:$F,6,0)</f>
        <v>44</v>
      </c>
      <c r="J66" s="11">
        <f>VLOOKUP(C66,'[2]（终）标准制修订项目'!$C:$R,16,0)</f>
        <v>2</v>
      </c>
      <c r="K66" s="11" t="str">
        <f>VLOOKUP(C66,[1]匹配!$A:$H,8,0)</f>
        <v>无</v>
      </c>
      <c r="L66" s="11">
        <f>VLOOKUP(C66,[1]匹配!$A:$I,9,0)</f>
        <v>2</v>
      </c>
      <c r="M66" s="11">
        <f>VLOOKUP(C66,[1]匹配!$A:$J,10,0)</f>
        <v>100</v>
      </c>
      <c r="N66" s="11" t="str">
        <f>VLOOKUP(C66,[1]匹配!$A:$K,11,0)</f>
        <v>深圳市标准技术研究院</v>
      </c>
      <c r="O66" s="11">
        <f>VLOOKUP(C66,[1]匹配!$A:$L,12,0)</f>
        <v>0</v>
      </c>
      <c r="P66" s="11">
        <f>VLOOKUP(C66,[1]匹配!$A:$M,13,0)</f>
        <v>0</v>
      </c>
      <c r="Q66" s="11">
        <f>VLOOKUP(C66,[1]匹配!$A:$N,14,0)</f>
        <v>0</v>
      </c>
      <c r="R66" s="11">
        <f>VLOOKUP(C66,[1]匹配!$A:$O,15,0)</f>
        <v>0</v>
      </c>
      <c r="S66" s="11">
        <f>VLOOKUP(C66,[1]匹配!$A:$P,16,0)</f>
        <v>0</v>
      </c>
      <c r="T66" s="11">
        <f>VLOOKUP(C66,[1]匹配!$A:$Q,17,0)</f>
        <v>0</v>
      </c>
      <c r="U66" s="11">
        <f>VLOOKUP(C66,[1]匹配!$A:$R,18,0)</f>
        <v>0</v>
      </c>
      <c r="V66" s="11">
        <f>VLOOKUP(C66,[1]匹配!$A:$S,19,0)</f>
        <v>0</v>
      </c>
      <c r="W66" s="11">
        <f>VLOOKUP(C66,[1]匹配!$A:$T,20,0)</f>
        <v>0</v>
      </c>
      <c r="X66" s="11">
        <f>VLOOKUP(C66,[1]匹配!$A:$U,21,0)</f>
        <v>0</v>
      </c>
      <c r="Y66" s="11">
        <f>VLOOKUP(C66,[1]匹配!$A:$V,22,0)</f>
        <v>0</v>
      </c>
      <c r="Z66" s="11">
        <f>VLOOKUP(C66,[1]匹配!$A:$W,23,0)</f>
        <v>0</v>
      </c>
      <c r="AA66" s="11">
        <f>VLOOKUP(C66,[1]匹配!$A:$X,24,0)</f>
        <v>0</v>
      </c>
      <c r="AB66" s="11">
        <f>VLOOKUP(C66,[1]匹配!$A:$Y,25,0)</f>
        <v>0</v>
      </c>
      <c r="AC66" s="11">
        <f>VLOOKUP(C66,[1]匹配!$A:$Z,26,0)</f>
        <v>0</v>
      </c>
      <c r="AD66" s="11">
        <f>VLOOKUP(C66,[1]匹配!$A:$AA,27,0)</f>
        <v>0</v>
      </c>
      <c r="AE66" s="11">
        <f>VLOOKUP(C66,[1]匹配!$A:$AB,28,0)</f>
        <v>0</v>
      </c>
      <c r="AF66" s="11">
        <f>VLOOKUP(C66,[1]匹配!$A:$AC,29,0)</f>
        <v>0</v>
      </c>
      <c r="AG66" s="11">
        <f>VLOOKUP(C66,[1]匹配!$A:$AD,30,0)</f>
        <v>0</v>
      </c>
      <c r="AH66" s="11">
        <f>VLOOKUP(C66,[1]匹配!$A:$AE,31,0)</f>
        <v>0</v>
      </c>
      <c r="AI66" s="11">
        <f>VLOOKUP(C66,[1]匹配!$A:$AF,32,0)</f>
        <v>0</v>
      </c>
      <c r="AJ66" s="11" t="s">
        <v>343</v>
      </c>
      <c r="AK66" s="11" t="s">
        <v>47</v>
      </c>
      <c r="AL66" s="11" t="s">
        <v>48</v>
      </c>
      <c r="AM66" s="11" t="s">
        <v>49</v>
      </c>
    </row>
    <row r="67" ht="36" spans="1:39">
      <c r="A67" s="28">
        <v>65</v>
      </c>
      <c r="B67" s="11" t="s">
        <v>151</v>
      </c>
      <c r="C67" s="11" t="s">
        <v>344</v>
      </c>
      <c r="D67" s="11" t="s">
        <v>345</v>
      </c>
      <c r="E67" s="11" t="s">
        <v>346</v>
      </c>
      <c r="F67" s="11" t="s">
        <v>250</v>
      </c>
      <c r="G67" s="11" t="s">
        <v>347</v>
      </c>
      <c r="H67" s="11" t="str">
        <f>VLOOKUP(C67,[1]匹配!$A:$E,5,0)</f>
        <v>否</v>
      </c>
      <c r="I67" s="11">
        <f>VLOOKUP(C67,[1]匹配!$A:$F,6,0)</f>
        <v>0</v>
      </c>
      <c r="J67" s="11">
        <f>VLOOKUP(C67,'[2]（终）标准制修订项目'!$C:$R,16,0)</f>
        <v>3</v>
      </c>
      <c r="K67" s="11" t="str">
        <f>VLOOKUP(C67,[1]匹配!$A:$H,8,0)</f>
        <v>无</v>
      </c>
      <c r="L67" s="11">
        <f>VLOOKUP(C67,[1]匹配!$A:$I,9,0)</f>
        <v>3</v>
      </c>
      <c r="M67" s="11">
        <f>VLOOKUP(C67,[1]匹配!$A:$J,10,0)</f>
        <v>100</v>
      </c>
      <c r="N67" s="11" t="str">
        <f>VLOOKUP(C67,[1]匹配!$A:$K,11,0)</f>
        <v>深圳安吉尔饮水产业集团有限公司</v>
      </c>
      <c r="O67" s="11">
        <f>VLOOKUP(C67,[1]匹配!$A:$L,12,0)</f>
        <v>0</v>
      </c>
      <c r="P67" s="11">
        <f>VLOOKUP(C67,[1]匹配!$A:$M,13,0)</f>
        <v>0</v>
      </c>
      <c r="Q67" s="11">
        <f>VLOOKUP(C67,[1]匹配!$A:$N,14,0)</f>
        <v>0</v>
      </c>
      <c r="R67" s="11">
        <f>VLOOKUP(C67,[1]匹配!$A:$O,15,0)</f>
        <v>0</v>
      </c>
      <c r="S67" s="11">
        <f>VLOOKUP(C67,[1]匹配!$A:$P,16,0)</f>
        <v>0</v>
      </c>
      <c r="T67" s="11">
        <f>VLOOKUP(C67,[1]匹配!$A:$Q,17,0)</f>
        <v>0</v>
      </c>
      <c r="U67" s="11">
        <f>VLOOKUP(C67,[1]匹配!$A:$R,18,0)</f>
        <v>0</v>
      </c>
      <c r="V67" s="11">
        <f>VLOOKUP(C67,[1]匹配!$A:$S,19,0)</f>
        <v>0</v>
      </c>
      <c r="W67" s="11">
        <f>VLOOKUP(C67,[1]匹配!$A:$T,20,0)</f>
        <v>0</v>
      </c>
      <c r="X67" s="11">
        <f>VLOOKUP(C67,[1]匹配!$A:$U,21,0)</f>
        <v>0</v>
      </c>
      <c r="Y67" s="11">
        <f>VLOOKUP(C67,[1]匹配!$A:$V,22,0)</f>
        <v>0</v>
      </c>
      <c r="Z67" s="11">
        <f>VLOOKUP(C67,[1]匹配!$A:$W,23,0)</f>
        <v>0</v>
      </c>
      <c r="AA67" s="11">
        <f>VLOOKUP(C67,[1]匹配!$A:$X,24,0)</f>
        <v>0</v>
      </c>
      <c r="AB67" s="11">
        <f>VLOOKUP(C67,[1]匹配!$A:$Y,25,0)</f>
        <v>0</v>
      </c>
      <c r="AC67" s="11">
        <f>VLOOKUP(C67,[1]匹配!$A:$Z,26,0)</f>
        <v>0</v>
      </c>
      <c r="AD67" s="11">
        <f>VLOOKUP(C67,[1]匹配!$A:$AA,27,0)</f>
        <v>0</v>
      </c>
      <c r="AE67" s="11">
        <f>VLOOKUP(C67,[1]匹配!$A:$AB,28,0)</f>
        <v>0</v>
      </c>
      <c r="AF67" s="11">
        <f>VLOOKUP(C67,[1]匹配!$A:$AC,29,0)</f>
        <v>0</v>
      </c>
      <c r="AG67" s="11">
        <f>VLOOKUP(C67,[1]匹配!$A:$AD,30,0)</f>
        <v>0</v>
      </c>
      <c r="AH67" s="11">
        <f>VLOOKUP(C67,[1]匹配!$A:$AE,31,0)</f>
        <v>0</v>
      </c>
      <c r="AI67" s="11">
        <f>VLOOKUP(C67,[1]匹配!$A:$AF,32,0)</f>
        <v>0</v>
      </c>
      <c r="AJ67" s="11" t="s">
        <v>343</v>
      </c>
      <c r="AK67" s="11" t="s">
        <v>47</v>
      </c>
      <c r="AL67" s="11" t="s">
        <v>48</v>
      </c>
      <c r="AM67" s="11" t="s">
        <v>49</v>
      </c>
    </row>
    <row r="68" ht="36" spans="1:39">
      <c r="A68" s="28">
        <v>66</v>
      </c>
      <c r="B68" s="11" t="s">
        <v>151</v>
      </c>
      <c r="C68" s="11" t="s">
        <v>348</v>
      </c>
      <c r="D68" s="11" t="s">
        <v>349</v>
      </c>
      <c r="E68" s="11" t="s">
        <v>350</v>
      </c>
      <c r="F68" s="11" t="s">
        <v>277</v>
      </c>
      <c r="G68" s="11" t="s">
        <v>66</v>
      </c>
      <c r="H68" s="11" t="str">
        <f>VLOOKUP(C68,[1]匹配!$A:$E,5,0)</f>
        <v>否</v>
      </c>
      <c r="I68" s="11">
        <f>VLOOKUP(C68,[1]匹配!$A:$F,6,0)</f>
        <v>0</v>
      </c>
      <c r="J68" s="11">
        <f>VLOOKUP(C68,'[2]（终）标准制修订项目'!$C:$R,16,0)</f>
        <v>2</v>
      </c>
      <c r="K68" s="11" t="str">
        <f>VLOOKUP(C68,[1]匹配!$A:$H,8,0)</f>
        <v>无</v>
      </c>
      <c r="L68" s="11">
        <f>VLOOKUP(C68,[1]匹配!$A:$I,9,0)</f>
        <v>2</v>
      </c>
      <c r="M68" s="11">
        <f>VLOOKUP(C68,[1]匹配!$A:$J,10,0)</f>
        <v>100</v>
      </c>
      <c r="N68" s="11" t="str">
        <f>VLOOKUP(C68,[1]匹配!$A:$K,11,0)</f>
        <v>深圳市德方纳米科技股份有限公司</v>
      </c>
      <c r="O68" s="11">
        <f>VLOOKUP(C68,[1]匹配!$A:$L,12,0)</f>
        <v>0</v>
      </c>
      <c r="P68" s="11">
        <f>VLOOKUP(C68,[1]匹配!$A:$M,13,0)</f>
        <v>0</v>
      </c>
      <c r="Q68" s="11">
        <f>VLOOKUP(C68,[1]匹配!$A:$N,14,0)</f>
        <v>0</v>
      </c>
      <c r="R68" s="11">
        <f>VLOOKUP(C68,[1]匹配!$A:$O,15,0)</f>
        <v>0</v>
      </c>
      <c r="S68" s="11">
        <f>VLOOKUP(C68,[1]匹配!$A:$P,16,0)</f>
        <v>0</v>
      </c>
      <c r="T68" s="11">
        <f>VLOOKUP(C68,[1]匹配!$A:$Q,17,0)</f>
        <v>0</v>
      </c>
      <c r="U68" s="11">
        <f>VLOOKUP(C68,[1]匹配!$A:$R,18,0)</f>
        <v>0</v>
      </c>
      <c r="V68" s="11">
        <f>VLOOKUP(C68,[1]匹配!$A:$S,19,0)</f>
        <v>0</v>
      </c>
      <c r="W68" s="11">
        <f>VLOOKUP(C68,[1]匹配!$A:$T,20,0)</f>
        <v>0</v>
      </c>
      <c r="X68" s="11">
        <f>VLOOKUP(C68,[1]匹配!$A:$U,21,0)</f>
        <v>0</v>
      </c>
      <c r="Y68" s="11">
        <f>VLOOKUP(C68,[1]匹配!$A:$V,22,0)</f>
        <v>0</v>
      </c>
      <c r="Z68" s="11">
        <f>VLOOKUP(C68,[1]匹配!$A:$W,23,0)</f>
        <v>0</v>
      </c>
      <c r="AA68" s="11">
        <f>VLOOKUP(C68,[1]匹配!$A:$X,24,0)</f>
        <v>0</v>
      </c>
      <c r="AB68" s="11">
        <f>VLOOKUP(C68,[1]匹配!$A:$Y,25,0)</f>
        <v>0</v>
      </c>
      <c r="AC68" s="11">
        <f>VLOOKUP(C68,[1]匹配!$A:$Z,26,0)</f>
        <v>0</v>
      </c>
      <c r="AD68" s="11">
        <f>VLOOKUP(C68,[1]匹配!$A:$AA,27,0)</f>
        <v>0</v>
      </c>
      <c r="AE68" s="11">
        <f>VLOOKUP(C68,[1]匹配!$A:$AB,28,0)</f>
        <v>0</v>
      </c>
      <c r="AF68" s="11">
        <f>VLOOKUP(C68,[1]匹配!$A:$AC,29,0)</f>
        <v>0</v>
      </c>
      <c r="AG68" s="11">
        <f>VLOOKUP(C68,[1]匹配!$A:$AD,30,0)</f>
        <v>0</v>
      </c>
      <c r="AH68" s="11">
        <f>VLOOKUP(C68,[1]匹配!$A:$AE,31,0)</f>
        <v>0</v>
      </c>
      <c r="AI68" s="11">
        <f>VLOOKUP(C68,[1]匹配!$A:$AF,32,0)</f>
        <v>0</v>
      </c>
      <c r="AJ68" s="11" t="s">
        <v>343</v>
      </c>
      <c r="AK68" s="11" t="s">
        <v>47</v>
      </c>
      <c r="AL68" s="11" t="s">
        <v>48</v>
      </c>
      <c r="AM68" s="11" t="s">
        <v>49</v>
      </c>
    </row>
    <row r="69" ht="24" spans="1:39">
      <c r="A69" s="28">
        <v>67</v>
      </c>
      <c r="B69" s="11" t="s">
        <v>151</v>
      </c>
      <c r="C69" s="11" t="s">
        <v>351</v>
      </c>
      <c r="D69" s="11" t="s">
        <v>352</v>
      </c>
      <c r="E69" s="11" t="s">
        <v>353</v>
      </c>
      <c r="F69" s="11" t="s">
        <v>191</v>
      </c>
      <c r="G69" s="11" t="s">
        <v>354</v>
      </c>
      <c r="H69" s="11" t="str">
        <f>VLOOKUP(C69,[1]匹配!$A:$E,5,0)</f>
        <v>是</v>
      </c>
      <c r="I69" s="11">
        <f>VLOOKUP(C69,[1]匹配!$A:$F,6,0)</f>
        <v>3</v>
      </c>
      <c r="J69" s="11">
        <f>VLOOKUP(C69,'[2]（终）标准制修订项目'!$C:$R,16,0)</f>
        <v>2</v>
      </c>
      <c r="K69" s="11" t="str">
        <f>VLOOKUP(C69,[1]匹配!$A:$H,8,0)</f>
        <v>无</v>
      </c>
      <c r="L69" s="11">
        <f>VLOOKUP(C69,[1]匹配!$A:$I,9,0)</f>
        <v>2</v>
      </c>
      <c r="M69" s="11">
        <f>VLOOKUP(C69,[1]匹配!$A:$J,10,0)</f>
        <v>100</v>
      </c>
      <c r="N69" s="11" t="str">
        <f>VLOOKUP(C69,[1]匹配!$A:$K,11,0)</f>
        <v>顺丰速运有限公司</v>
      </c>
      <c r="O69" s="11">
        <f>VLOOKUP(C69,[1]匹配!$A:$L,12,0)</f>
        <v>0</v>
      </c>
      <c r="P69" s="11">
        <f>VLOOKUP(C69,[1]匹配!$A:$M,13,0)</f>
        <v>0</v>
      </c>
      <c r="Q69" s="11">
        <f>VLOOKUP(C69,[1]匹配!$A:$N,14,0)</f>
        <v>0</v>
      </c>
      <c r="R69" s="11">
        <f>VLOOKUP(C69,[1]匹配!$A:$O,15,0)</f>
        <v>0</v>
      </c>
      <c r="S69" s="11">
        <f>VLOOKUP(C69,[1]匹配!$A:$P,16,0)</f>
        <v>0</v>
      </c>
      <c r="T69" s="11">
        <f>VLOOKUP(C69,[1]匹配!$A:$Q,17,0)</f>
        <v>0</v>
      </c>
      <c r="U69" s="11">
        <f>VLOOKUP(C69,[1]匹配!$A:$R,18,0)</f>
        <v>0</v>
      </c>
      <c r="V69" s="11">
        <f>VLOOKUP(C69,[1]匹配!$A:$S,19,0)</f>
        <v>0</v>
      </c>
      <c r="W69" s="11">
        <f>VLOOKUP(C69,[1]匹配!$A:$T,20,0)</f>
        <v>0</v>
      </c>
      <c r="X69" s="11">
        <f>VLOOKUP(C69,[1]匹配!$A:$U,21,0)</f>
        <v>0</v>
      </c>
      <c r="Y69" s="11">
        <f>VLOOKUP(C69,[1]匹配!$A:$V,22,0)</f>
        <v>0</v>
      </c>
      <c r="Z69" s="11">
        <f>VLOOKUP(C69,[1]匹配!$A:$W,23,0)</f>
        <v>0</v>
      </c>
      <c r="AA69" s="11">
        <f>VLOOKUP(C69,[1]匹配!$A:$X,24,0)</f>
        <v>0</v>
      </c>
      <c r="AB69" s="11">
        <f>VLOOKUP(C69,[1]匹配!$A:$Y,25,0)</f>
        <v>0</v>
      </c>
      <c r="AC69" s="11">
        <f>VLOOKUP(C69,[1]匹配!$A:$Z,26,0)</f>
        <v>0</v>
      </c>
      <c r="AD69" s="11">
        <f>VLOOKUP(C69,[1]匹配!$A:$AA,27,0)</f>
        <v>0</v>
      </c>
      <c r="AE69" s="11">
        <f>VLOOKUP(C69,[1]匹配!$A:$AB,28,0)</f>
        <v>0</v>
      </c>
      <c r="AF69" s="11">
        <f>VLOOKUP(C69,[1]匹配!$A:$AC,29,0)</f>
        <v>0</v>
      </c>
      <c r="AG69" s="11">
        <f>VLOOKUP(C69,[1]匹配!$A:$AD,30,0)</f>
        <v>0</v>
      </c>
      <c r="AH69" s="11">
        <f>VLOOKUP(C69,[1]匹配!$A:$AE,31,0)</f>
        <v>0</v>
      </c>
      <c r="AI69" s="11">
        <f>VLOOKUP(C69,[1]匹配!$A:$AF,32,0)</f>
        <v>0</v>
      </c>
      <c r="AJ69" s="11" t="s">
        <v>343</v>
      </c>
      <c r="AK69" s="11" t="s">
        <v>105</v>
      </c>
      <c r="AL69" s="11" t="s">
        <v>48</v>
      </c>
      <c r="AM69" s="11" t="s">
        <v>49</v>
      </c>
    </row>
    <row r="70" ht="24" spans="1:39">
      <c r="A70" s="28">
        <v>68</v>
      </c>
      <c r="B70" s="11" t="s">
        <v>151</v>
      </c>
      <c r="C70" s="11" t="s">
        <v>355</v>
      </c>
      <c r="D70" s="11" t="s">
        <v>356</v>
      </c>
      <c r="E70" s="11" t="s">
        <v>357</v>
      </c>
      <c r="F70" s="11" t="s">
        <v>322</v>
      </c>
      <c r="G70" s="11" t="s">
        <v>358</v>
      </c>
      <c r="H70" s="11" t="str">
        <f>VLOOKUP(C70,[1]匹配!$A:$E,5,0)</f>
        <v>否</v>
      </c>
      <c r="I70" s="11">
        <f>VLOOKUP(C70,[1]匹配!$A:$F,6,0)</f>
        <v>0</v>
      </c>
      <c r="J70" s="11">
        <f>VLOOKUP(C70,'[2]（终）标准制修订项目'!$C:$R,16,0)</f>
        <v>3</v>
      </c>
      <c r="K70" s="11" t="str">
        <f>VLOOKUP(C70,[1]匹配!$A:$H,8,0)</f>
        <v>无</v>
      </c>
      <c r="L70" s="11">
        <f>VLOOKUP(C70,[1]匹配!$A:$I,9,0)</f>
        <v>3</v>
      </c>
      <c r="M70" s="11">
        <f>VLOOKUP(C70,[1]匹配!$A:$J,10,0)</f>
        <v>100</v>
      </c>
      <c r="N70" s="11" t="str">
        <f>VLOOKUP(C70,[1]匹配!$A:$K,11,0)</f>
        <v>顺丰科技有限公司</v>
      </c>
      <c r="O70" s="11">
        <f>VLOOKUP(C70,[1]匹配!$A:$L,12,0)</f>
        <v>0</v>
      </c>
      <c r="P70" s="11">
        <f>VLOOKUP(C70,[1]匹配!$A:$M,13,0)</f>
        <v>0</v>
      </c>
      <c r="Q70" s="11">
        <f>VLOOKUP(C70,[1]匹配!$A:$N,14,0)</f>
        <v>0</v>
      </c>
      <c r="R70" s="11">
        <f>VLOOKUP(C70,[1]匹配!$A:$O,15,0)</f>
        <v>0</v>
      </c>
      <c r="S70" s="11">
        <f>VLOOKUP(C70,[1]匹配!$A:$P,16,0)</f>
        <v>0</v>
      </c>
      <c r="T70" s="11">
        <f>VLOOKUP(C70,[1]匹配!$A:$Q,17,0)</f>
        <v>0</v>
      </c>
      <c r="U70" s="11">
        <f>VLOOKUP(C70,[1]匹配!$A:$R,18,0)</f>
        <v>0</v>
      </c>
      <c r="V70" s="11">
        <f>VLOOKUP(C70,[1]匹配!$A:$S,19,0)</f>
        <v>0</v>
      </c>
      <c r="W70" s="11">
        <f>VLOOKUP(C70,[1]匹配!$A:$T,20,0)</f>
        <v>0</v>
      </c>
      <c r="X70" s="11">
        <f>VLOOKUP(C70,[1]匹配!$A:$U,21,0)</f>
        <v>0</v>
      </c>
      <c r="Y70" s="11">
        <f>VLOOKUP(C70,[1]匹配!$A:$V,22,0)</f>
        <v>0</v>
      </c>
      <c r="Z70" s="11">
        <f>VLOOKUP(C70,[1]匹配!$A:$W,23,0)</f>
        <v>0</v>
      </c>
      <c r="AA70" s="11">
        <f>VLOOKUP(C70,[1]匹配!$A:$X,24,0)</f>
        <v>0</v>
      </c>
      <c r="AB70" s="11">
        <f>VLOOKUP(C70,[1]匹配!$A:$Y,25,0)</f>
        <v>0</v>
      </c>
      <c r="AC70" s="11">
        <f>VLOOKUP(C70,[1]匹配!$A:$Z,26,0)</f>
        <v>0</v>
      </c>
      <c r="AD70" s="11">
        <f>VLOOKUP(C70,[1]匹配!$A:$AA,27,0)</f>
        <v>0</v>
      </c>
      <c r="AE70" s="11">
        <f>VLOOKUP(C70,[1]匹配!$A:$AB,28,0)</f>
        <v>0</v>
      </c>
      <c r="AF70" s="11">
        <f>VLOOKUP(C70,[1]匹配!$A:$AC,29,0)</f>
        <v>0</v>
      </c>
      <c r="AG70" s="11">
        <f>VLOOKUP(C70,[1]匹配!$A:$AD,30,0)</f>
        <v>0</v>
      </c>
      <c r="AH70" s="11">
        <f>VLOOKUP(C70,[1]匹配!$A:$AE,31,0)</f>
        <v>0</v>
      </c>
      <c r="AI70" s="11">
        <f>VLOOKUP(C70,[1]匹配!$A:$AF,32,0)</f>
        <v>0</v>
      </c>
      <c r="AJ70" s="11" t="s">
        <v>343</v>
      </c>
      <c r="AK70" s="11" t="s">
        <v>47</v>
      </c>
      <c r="AL70" s="11" t="s">
        <v>48</v>
      </c>
      <c r="AM70" s="11" t="s">
        <v>49</v>
      </c>
    </row>
    <row r="71" ht="60" spans="1:39">
      <c r="A71" s="28">
        <v>69</v>
      </c>
      <c r="B71" s="11" t="s">
        <v>151</v>
      </c>
      <c r="C71" s="11" t="s">
        <v>359</v>
      </c>
      <c r="D71" s="11" t="s">
        <v>360</v>
      </c>
      <c r="E71" s="11" t="s">
        <v>361</v>
      </c>
      <c r="F71" s="11" t="s">
        <v>155</v>
      </c>
      <c r="G71" s="11" t="s">
        <v>362</v>
      </c>
      <c r="H71" s="11" t="str">
        <f>VLOOKUP(C71,[1]匹配!$A:$E,5,0)</f>
        <v>是</v>
      </c>
      <c r="I71" s="11">
        <f>VLOOKUP(C71,[1]匹配!$A:$F,6,0)</f>
        <v>27</v>
      </c>
      <c r="J71" s="11">
        <f>VLOOKUP(C71,'[2]（终）标准制修订项目'!$C:$R,16,0)</f>
        <v>2</v>
      </c>
      <c r="K71" s="11" t="str">
        <f>VLOOKUP(C71,[1]匹配!$A:$H,8,0)</f>
        <v>无</v>
      </c>
      <c r="L71" s="11">
        <f>VLOOKUP(C71,[1]匹配!$A:$I,9,0)</f>
        <v>2</v>
      </c>
      <c r="M71" s="11">
        <f>VLOOKUP(C71,[1]匹配!$A:$J,10,0)</f>
        <v>100</v>
      </c>
      <c r="N71" s="11" t="str">
        <f>VLOOKUP(C71,[1]匹配!$A:$K,11,0)</f>
        <v>中纺标（深圳）检测有限公司</v>
      </c>
      <c r="O71" s="11">
        <f>VLOOKUP(C71,[1]匹配!$A:$L,12,0)</f>
        <v>0</v>
      </c>
      <c r="P71" s="11">
        <f>VLOOKUP(C71,[1]匹配!$A:$M,13,0)</f>
        <v>0</v>
      </c>
      <c r="Q71" s="11">
        <f>VLOOKUP(C71,[1]匹配!$A:$N,14,0)</f>
        <v>0</v>
      </c>
      <c r="R71" s="11">
        <f>VLOOKUP(C71,[1]匹配!$A:$O,15,0)</f>
        <v>0</v>
      </c>
      <c r="S71" s="11">
        <f>VLOOKUP(C71,[1]匹配!$A:$P,16,0)</f>
        <v>0</v>
      </c>
      <c r="T71" s="11">
        <f>VLOOKUP(C71,[1]匹配!$A:$Q,17,0)</f>
        <v>0</v>
      </c>
      <c r="U71" s="11">
        <f>VLOOKUP(C71,[1]匹配!$A:$R,18,0)</f>
        <v>0</v>
      </c>
      <c r="V71" s="11">
        <f>VLOOKUP(C71,[1]匹配!$A:$S,19,0)</f>
        <v>0</v>
      </c>
      <c r="W71" s="11">
        <f>VLOOKUP(C71,[1]匹配!$A:$T,20,0)</f>
        <v>0</v>
      </c>
      <c r="X71" s="11">
        <f>VLOOKUP(C71,[1]匹配!$A:$U,21,0)</f>
        <v>0</v>
      </c>
      <c r="Y71" s="11">
        <f>VLOOKUP(C71,[1]匹配!$A:$V,22,0)</f>
        <v>0</v>
      </c>
      <c r="Z71" s="11">
        <f>VLOOKUP(C71,[1]匹配!$A:$W,23,0)</f>
        <v>0</v>
      </c>
      <c r="AA71" s="11">
        <f>VLOOKUP(C71,[1]匹配!$A:$X,24,0)</f>
        <v>0</v>
      </c>
      <c r="AB71" s="11">
        <f>VLOOKUP(C71,[1]匹配!$A:$Y,25,0)</f>
        <v>0</v>
      </c>
      <c r="AC71" s="11">
        <f>VLOOKUP(C71,[1]匹配!$A:$Z,26,0)</f>
        <v>0</v>
      </c>
      <c r="AD71" s="11">
        <f>VLOOKUP(C71,[1]匹配!$A:$AA,27,0)</f>
        <v>0</v>
      </c>
      <c r="AE71" s="11">
        <f>VLOOKUP(C71,[1]匹配!$A:$AB,28,0)</f>
        <v>0</v>
      </c>
      <c r="AF71" s="11">
        <f>VLOOKUP(C71,[1]匹配!$A:$AC,29,0)</f>
        <v>0</v>
      </c>
      <c r="AG71" s="11">
        <f>VLOOKUP(C71,[1]匹配!$A:$AD,30,0)</f>
        <v>0</v>
      </c>
      <c r="AH71" s="11">
        <f>VLOOKUP(C71,[1]匹配!$A:$AE,31,0)</f>
        <v>0</v>
      </c>
      <c r="AI71" s="11">
        <f>VLOOKUP(C71,[1]匹配!$A:$AF,32,0)</f>
        <v>0</v>
      </c>
      <c r="AJ71" s="11" t="s">
        <v>363</v>
      </c>
      <c r="AK71" s="11" t="s">
        <v>47</v>
      </c>
      <c r="AL71" s="11" t="s">
        <v>48</v>
      </c>
      <c r="AM71" s="11" t="s">
        <v>49</v>
      </c>
    </row>
    <row r="72" ht="48" spans="1:39">
      <c r="A72" s="28">
        <v>70</v>
      </c>
      <c r="B72" s="11" t="s">
        <v>151</v>
      </c>
      <c r="C72" s="11" t="s">
        <v>364</v>
      </c>
      <c r="D72" s="11" t="s">
        <v>365</v>
      </c>
      <c r="E72" s="11" t="s">
        <v>366</v>
      </c>
      <c r="F72" s="11" t="s">
        <v>228</v>
      </c>
      <c r="G72" s="11" t="s">
        <v>128</v>
      </c>
      <c r="H72" s="11" t="str">
        <f>VLOOKUP(C72,[1]匹配!$A:$E,5,0)</f>
        <v>否</v>
      </c>
      <c r="I72" s="11">
        <f>VLOOKUP(C72,[1]匹配!$A:$F,6,0)</f>
        <v>0</v>
      </c>
      <c r="J72" s="11">
        <f>VLOOKUP(C72,'[2]（终）标准制修订项目'!$C:$R,16,0)</f>
        <v>1</v>
      </c>
      <c r="K72" s="11" t="str">
        <f>VLOOKUP(C72,[1]匹配!$A:$H,8,0)</f>
        <v>有</v>
      </c>
      <c r="L72" s="11">
        <f>VLOOKUP(C72,[1]匹配!$A:$I,9,0)</f>
        <v>1</v>
      </c>
      <c r="M72" s="11">
        <f>VLOOKUP(C72,[1]匹配!$A:$J,10,0)</f>
        <v>100</v>
      </c>
      <c r="N72" s="11" t="str">
        <f>VLOOKUP(C72,[1]匹配!$A:$K,11,0)</f>
        <v>深圳市标准技术研究院</v>
      </c>
      <c r="O72" s="11">
        <f>VLOOKUP(C72,[1]匹配!$A:$L,12,0)</f>
        <v>4</v>
      </c>
      <c r="P72" s="11">
        <f>VLOOKUP(C72,[1]匹配!$A:$M,13,0)</f>
        <v>0</v>
      </c>
      <c r="Q72" s="11" t="str">
        <f>VLOOKUP(C72,[1]匹配!$A:$N,14,0)</f>
        <v>华润怡宝饮料（中国）有限公司</v>
      </c>
      <c r="R72" s="11">
        <f>VLOOKUP(C72,[1]匹配!$A:$O,15,0)</f>
        <v>5</v>
      </c>
      <c r="S72" s="11">
        <f>VLOOKUP(C72,[1]匹配!$A:$P,16,0)</f>
        <v>0</v>
      </c>
      <c r="T72" s="11" t="str">
        <f>VLOOKUP(C72,[1]匹配!$A:$Q,17,0)</f>
        <v>深圳南海粮食工业有限公司</v>
      </c>
      <c r="U72" s="11">
        <f>VLOOKUP(C72,[1]匹配!$A:$R,18,0)</f>
        <v>0</v>
      </c>
      <c r="V72" s="11">
        <f>VLOOKUP(C72,[1]匹配!$A:$S,19,0)</f>
        <v>0</v>
      </c>
      <c r="W72" s="11">
        <f>VLOOKUP(C72,[1]匹配!$A:$T,20,0)</f>
        <v>0</v>
      </c>
      <c r="X72" s="11">
        <f>VLOOKUP(C72,[1]匹配!$A:$U,21,0)</f>
        <v>0</v>
      </c>
      <c r="Y72" s="11">
        <f>VLOOKUP(C72,[1]匹配!$A:$V,22,0)</f>
        <v>0</v>
      </c>
      <c r="Z72" s="11">
        <f>VLOOKUP(C72,[1]匹配!$A:$W,23,0)</f>
        <v>0</v>
      </c>
      <c r="AA72" s="11">
        <f>VLOOKUP(C72,[1]匹配!$A:$X,24,0)</f>
        <v>0</v>
      </c>
      <c r="AB72" s="11">
        <f>VLOOKUP(C72,[1]匹配!$A:$Y,25,0)</f>
        <v>0</v>
      </c>
      <c r="AC72" s="11">
        <f>VLOOKUP(C72,[1]匹配!$A:$Z,26,0)</f>
        <v>0</v>
      </c>
      <c r="AD72" s="11">
        <f>VLOOKUP(C72,[1]匹配!$A:$AA,27,0)</f>
        <v>0</v>
      </c>
      <c r="AE72" s="11">
        <f>VLOOKUP(C72,[1]匹配!$A:$AB,28,0)</f>
        <v>0</v>
      </c>
      <c r="AF72" s="11">
        <f>VLOOKUP(C72,[1]匹配!$A:$AC,29,0)</f>
        <v>0</v>
      </c>
      <c r="AG72" s="11">
        <f>VLOOKUP(C72,[1]匹配!$A:$AD,30,0)</f>
        <v>0</v>
      </c>
      <c r="AH72" s="11">
        <f>VLOOKUP(C72,[1]匹配!$A:$AE,31,0)</f>
        <v>0</v>
      </c>
      <c r="AI72" s="11">
        <f>VLOOKUP(C72,[1]匹配!$A:$AF,32,0)</f>
        <v>0</v>
      </c>
      <c r="AJ72" s="11" t="s">
        <v>133</v>
      </c>
      <c r="AK72" s="11" t="s">
        <v>47</v>
      </c>
      <c r="AL72" s="11" t="s">
        <v>48</v>
      </c>
      <c r="AM72" s="11" t="s">
        <v>49</v>
      </c>
    </row>
    <row r="73" ht="84" spans="1:39">
      <c r="A73" s="28">
        <v>71</v>
      </c>
      <c r="B73" s="11" t="s">
        <v>151</v>
      </c>
      <c r="C73" s="11" t="s">
        <v>367</v>
      </c>
      <c r="D73" s="11" t="s">
        <v>368</v>
      </c>
      <c r="E73" s="11" t="s">
        <v>369</v>
      </c>
      <c r="F73" s="11" t="s">
        <v>228</v>
      </c>
      <c r="G73" s="11" t="s">
        <v>128</v>
      </c>
      <c r="H73" s="11" t="str">
        <f>VLOOKUP(C73,[1]匹配!$A:$E,5,0)</f>
        <v>否</v>
      </c>
      <c r="I73" s="11">
        <f>VLOOKUP(C73,[1]匹配!$A:$F,6,0)</f>
        <v>0</v>
      </c>
      <c r="J73" s="11">
        <f>VLOOKUP(C73,'[2]（终）标准制修订项目'!$C:$R,16,0)</f>
        <v>1</v>
      </c>
      <c r="K73" s="11" t="str">
        <f>VLOOKUP(C73,[1]匹配!$A:$H,8,0)</f>
        <v>有</v>
      </c>
      <c r="L73" s="11">
        <f>VLOOKUP(C73,[1]匹配!$A:$I,9,0)</f>
        <v>1</v>
      </c>
      <c r="M73" s="11">
        <f>VLOOKUP(C73,[1]匹配!$A:$J,10,0)</f>
        <v>50</v>
      </c>
      <c r="N73" s="11" t="str">
        <f>VLOOKUP(C73,[1]匹配!$A:$K,11,0)</f>
        <v>深圳市标准技术研究院</v>
      </c>
      <c r="O73" s="11">
        <f>VLOOKUP(C73,[1]匹配!$A:$L,12,0)</f>
        <v>4</v>
      </c>
      <c r="P73" s="11">
        <f>VLOOKUP(C73,[1]匹配!$A:$M,13,0)</f>
        <v>50</v>
      </c>
      <c r="Q73" s="11" t="str">
        <f>VLOOKUP(C73,[1]匹配!$A:$N,14,0)</f>
        <v>深圳中集科技有限公司</v>
      </c>
      <c r="R73" s="11">
        <f>VLOOKUP(C73,[1]匹配!$A:$O,15,0)</f>
        <v>5</v>
      </c>
      <c r="S73" s="11">
        <f>VLOOKUP(C73,[1]匹配!$A:$P,16,0)</f>
        <v>0</v>
      </c>
      <c r="T73" s="11" t="str">
        <f>VLOOKUP(C73,[1]匹配!$A:$Q,17,0)</f>
        <v>中国国际海运集装箱（集团）股份有限公司</v>
      </c>
      <c r="U73" s="11">
        <f>VLOOKUP(C73,[1]匹配!$A:$R,18,0)</f>
        <v>8</v>
      </c>
      <c r="V73" s="11">
        <f>VLOOKUP(C73,[1]匹配!$A:$S,19,0)</f>
        <v>0</v>
      </c>
      <c r="W73" s="11" t="str">
        <f>VLOOKUP(C73,[1]匹配!$A:$T,20,0)</f>
        <v>深圳市远望谷信息技术股份有限公司</v>
      </c>
      <c r="X73" s="11">
        <f>VLOOKUP(C73,[1]匹配!$A:$U,21,0)</f>
        <v>0</v>
      </c>
      <c r="Y73" s="11">
        <f>VLOOKUP(C73,[1]匹配!$A:$V,22,0)</f>
        <v>0</v>
      </c>
      <c r="Z73" s="11">
        <f>VLOOKUP(C73,[1]匹配!$A:$W,23,0)</f>
        <v>0</v>
      </c>
      <c r="AA73" s="11">
        <f>VLOOKUP(C73,[1]匹配!$A:$X,24,0)</f>
        <v>0</v>
      </c>
      <c r="AB73" s="11">
        <f>VLOOKUP(C73,[1]匹配!$A:$Y,25,0)</f>
        <v>0</v>
      </c>
      <c r="AC73" s="11">
        <f>VLOOKUP(C73,[1]匹配!$A:$Z,26,0)</f>
        <v>0</v>
      </c>
      <c r="AD73" s="11">
        <f>VLOOKUP(C73,[1]匹配!$A:$AA,27,0)</f>
        <v>0</v>
      </c>
      <c r="AE73" s="11">
        <f>VLOOKUP(C73,[1]匹配!$A:$AB,28,0)</f>
        <v>0</v>
      </c>
      <c r="AF73" s="11">
        <f>VLOOKUP(C73,[1]匹配!$A:$AC,29,0)</f>
        <v>0</v>
      </c>
      <c r="AG73" s="11">
        <f>VLOOKUP(C73,[1]匹配!$A:$AD,30,0)</f>
        <v>0</v>
      </c>
      <c r="AH73" s="11">
        <f>VLOOKUP(C73,[1]匹配!$A:$AE,31,0)</f>
        <v>0</v>
      </c>
      <c r="AI73" s="11">
        <f>VLOOKUP(C73,[1]匹配!$A:$AF,32,0)</f>
        <v>0</v>
      </c>
      <c r="AJ73" s="11" t="s">
        <v>133</v>
      </c>
      <c r="AK73" s="11" t="s">
        <v>47</v>
      </c>
      <c r="AL73" s="11" t="s">
        <v>48</v>
      </c>
      <c r="AM73" s="11" t="s">
        <v>49</v>
      </c>
    </row>
    <row r="74" ht="48" spans="1:39">
      <c r="A74" s="28">
        <v>72</v>
      </c>
      <c r="B74" s="11" t="s">
        <v>151</v>
      </c>
      <c r="C74" s="11" t="s">
        <v>370</v>
      </c>
      <c r="D74" s="11" t="s">
        <v>371</v>
      </c>
      <c r="E74" s="11" t="s">
        <v>372</v>
      </c>
      <c r="F74" s="11" t="s">
        <v>155</v>
      </c>
      <c r="G74" s="11" t="s">
        <v>45</v>
      </c>
      <c r="H74" s="11" t="str">
        <f>VLOOKUP(C74,[1]匹配!$A:$E,5,0)</f>
        <v>否</v>
      </c>
      <c r="I74" s="11">
        <f>VLOOKUP(C74,[1]匹配!$A:$F,6,0)</f>
        <v>0</v>
      </c>
      <c r="J74" s="11">
        <f>VLOOKUP(C74,'[2]（终）标准制修订项目'!$C:$R,16,0)</f>
        <v>2</v>
      </c>
      <c r="K74" s="11" t="str">
        <f>VLOOKUP(C74,[1]匹配!$A:$H,8,0)</f>
        <v>无</v>
      </c>
      <c r="L74" s="11">
        <f>VLOOKUP(C74,[1]匹配!$A:$I,9,0)</f>
        <v>2</v>
      </c>
      <c r="M74" s="11">
        <f>VLOOKUP(C74,[1]匹配!$A:$J,10,0)</f>
        <v>100</v>
      </c>
      <c r="N74" s="11" t="str">
        <f>VLOOKUP(C74,[1]匹配!$A:$K,11,0)</f>
        <v>中兴通讯股份有限公司</v>
      </c>
      <c r="O74" s="11">
        <f>VLOOKUP(C74,[1]匹配!$A:$L,12,0)</f>
        <v>0</v>
      </c>
      <c r="P74" s="11">
        <f>VLOOKUP(C74,[1]匹配!$A:$M,13,0)</f>
        <v>0</v>
      </c>
      <c r="Q74" s="11">
        <f>VLOOKUP(C74,[1]匹配!$A:$N,14,0)</f>
        <v>0</v>
      </c>
      <c r="R74" s="11">
        <f>VLOOKUP(C74,[1]匹配!$A:$O,15,0)</f>
        <v>0</v>
      </c>
      <c r="S74" s="11">
        <f>VLOOKUP(C74,[1]匹配!$A:$P,16,0)</f>
        <v>0</v>
      </c>
      <c r="T74" s="11">
        <f>VLOOKUP(C74,[1]匹配!$A:$Q,17,0)</f>
        <v>0</v>
      </c>
      <c r="U74" s="11">
        <f>VLOOKUP(C74,[1]匹配!$A:$R,18,0)</f>
        <v>0</v>
      </c>
      <c r="V74" s="11">
        <f>VLOOKUP(C74,[1]匹配!$A:$S,19,0)</f>
        <v>0</v>
      </c>
      <c r="W74" s="11">
        <f>VLOOKUP(C74,[1]匹配!$A:$T,20,0)</f>
        <v>0</v>
      </c>
      <c r="X74" s="11">
        <f>VLOOKUP(C74,[1]匹配!$A:$U,21,0)</f>
        <v>0</v>
      </c>
      <c r="Y74" s="11">
        <f>VLOOKUP(C74,[1]匹配!$A:$V,22,0)</f>
        <v>0</v>
      </c>
      <c r="Z74" s="11">
        <f>VLOOKUP(C74,[1]匹配!$A:$W,23,0)</f>
        <v>0</v>
      </c>
      <c r="AA74" s="11">
        <f>VLOOKUP(C74,[1]匹配!$A:$X,24,0)</f>
        <v>0</v>
      </c>
      <c r="AB74" s="11">
        <f>VLOOKUP(C74,[1]匹配!$A:$Y,25,0)</f>
        <v>0</v>
      </c>
      <c r="AC74" s="11">
        <f>VLOOKUP(C74,[1]匹配!$A:$Z,26,0)</f>
        <v>0</v>
      </c>
      <c r="AD74" s="11">
        <f>VLOOKUP(C74,[1]匹配!$A:$AA,27,0)</f>
        <v>0</v>
      </c>
      <c r="AE74" s="11">
        <f>VLOOKUP(C74,[1]匹配!$A:$AB,28,0)</f>
        <v>0</v>
      </c>
      <c r="AF74" s="11">
        <f>VLOOKUP(C74,[1]匹配!$A:$AC,29,0)</f>
        <v>0</v>
      </c>
      <c r="AG74" s="11">
        <f>VLOOKUP(C74,[1]匹配!$A:$AD,30,0)</f>
        <v>0</v>
      </c>
      <c r="AH74" s="11">
        <f>VLOOKUP(C74,[1]匹配!$A:$AE,31,0)</f>
        <v>0</v>
      </c>
      <c r="AI74" s="11">
        <f>VLOOKUP(C74,[1]匹配!$A:$AF,32,0)</f>
        <v>0</v>
      </c>
      <c r="AJ74" s="11" t="s">
        <v>133</v>
      </c>
      <c r="AK74" s="11" t="s">
        <v>47</v>
      </c>
      <c r="AL74" s="11" t="s">
        <v>48</v>
      </c>
      <c r="AM74" s="11" t="s">
        <v>49</v>
      </c>
    </row>
    <row r="75" ht="48" spans="1:39">
      <c r="A75" s="28">
        <v>73</v>
      </c>
      <c r="B75" s="11" t="s">
        <v>151</v>
      </c>
      <c r="C75" s="11" t="s">
        <v>373</v>
      </c>
      <c r="D75" s="11" t="s">
        <v>374</v>
      </c>
      <c r="E75" s="11" t="s">
        <v>375</v>
      </c>
      <c r="F75" s="11" t="s">
        <v>260</v>
      </c>
      <c r="G75" s="11" t="s">
        <v>376</v>
      </c>
      <c r="H75" s="11" t="str">
        <f>VLOOKUP(C75,[1]匹配!$A:$E,5,0)</f>
        <v>否</v>
      </c>
      <c r="I75" s="11">
        <f>VLOOKUP(C75,[1]匹配!$A:$F,6,0)</f>
        <v>0</v>
      </c>
      <c r="J75" s="11">
        <f>VLOOKUP(C75,'[2]（终）标准制修订项目'!$C:$R,16,0)</f>
        <v>1</v>
      </c>
      <c r="K75" s="11" t="str">
        <f>VLOOKUP(C75,[1]匹配!$A:$H,8,0)</f>
        <v>有</v>
      </c>
      <c r="L75" s="11">
        <f>VLOOKUP(C75,[1]匹配!$A:$I,9,0)</f>
        <v>1</v>
      </c>
      <c r="M75" s="11">
        <f>VLOOKUP(C75,[1]匹配!$A:$J,10,0)</f>
        <v>100</v>
      </c>
      <c r="N75" s="11" t="str">
        <f>VLOOKUP(C75,[1]匹配!$A:$K,11,0)</f>
        <v>深圳海川新材料科技股份有限公司</v>
      </c>
      <c r="O75" s="11">
        <f>VLOOKUP(C75,[1]匹配!$A:$L,12,0)</f>
        <v>2</v>
      </c>
      <c r="P75" s="11">
        <f>VLOOKUP(C75,[1]匹配!$A:$M,13,0)</f>
        <v>0</v>
      </c>
      <c r="Q75" s="11" t="str">
        <f>VLOOKUP(C75,[1]匹配!$A:$N,14,0)</f>
        <v>深圳市海川实业股份有限公司</v>
      </c>
      <c r="R75" s="11">
        <f>VLOOKUP(C75,[1]匹配!$A:$O,15,0)</f>
        <v>0</v>
      </c>
      <c r="S75" s="11">
        <f>VLOOKUP(C75,[1]匹配!$A:$P,16,0)</f>
        <v>0</v>
      </c>
      <c r="T75" s="11">
        <f>VLOOKUP(C75,[1]匹配!$A:$Q,17,0)</f>
        <v>0</v>
      </c>
      <c r="U75" s="11">
        <f>VLOOKUP(C75,[1]匹配!$A:$R,18,0)</f>
        <v>0</v>
      </c>
      <c r="V75" s="11">
        <f>VLOOKUP(C75,[1]匹配!$A:$S,19,0)</f>
        <v>0</v>
      </c>
      <c r="W75" s="11">
        <f>VLOOKUP(C75,[1]匹配!$A:$T,20,0)</f>
        <v>0</v>
      </c>
      <c r="X75" s="11">
        <f>VLOOKUP(C75,[1]匹配!$A:$U,21,0)</f>
        <v>0</v>
      </c>
      <c r="Y75" s="11">
        <f>VLOOKUP(C75,[1]匹配!$A:$V,22,0)</f>
        <v>0</v>
      </c>
      <c r="Z75" s="11">
        <f>VLOOKUP(C75,[1]匹配!$A:$W,23,0)</f>
        <v>0</v>
      </c>
      <c r="AA75" s="11">
        <f>VLOOKUP(C75,[1]匹配!$A:$X,24,0)</f>
        <v>0</v>
      </c>
      <c r="AB75" s="11">
        <f>VLOOKUP(C75,[1]匹配!$A:$Y,25,0)</f>
        <v>0</v>
      </c>
      <c r="AC75" s="11">
        <f>VLOOKUP(C75,[1]匹配!$A:$Z,26,0)</f>
        <v>0</v>
      </c>
      <c r="AD75" s="11">
        <f>VLOOKUP(C75,[1]匹配!$A:$AA,27,0)</f>
        <v>0</v>
      </c>
      <c r="AE75" s="11">
        <f>VLOOKUP(C75,[1]匹配!$A:$AB,28,0)</f>
        <v>0</v>
      </c>
      <c r="AF75" s="11">
        <f>VLOOKUP(C75,[1]匹配!$A:$AC,29,0)</f>
        <v>0</v>
      </c>
      <c r="AG75" s="11">
        <f>VLOOKUP(C75,[1]匹配!$A:$AD,30,0)</f>
        <v>0</v>
      </c>
      <c r="AH75" s="11">
        <f>VLOOKUP(C75,[1]匹配!$A:$AE,31,0)</f>
        <v>0</v>
      </c>
      <c r="AI75" s="11">
        <f>VLOOKUP(C75,[1]匹配!$A:$AF,32,0)</f>
        <v>0</v>
      </c>
      <c r="AJ75" s="11" t="s">
        <v>133</v>
      </c>
      <c r="AK75" s="11" t="s">
        <v>47</v>
      </c>
      <c r="AL75" s="11" t="s">
        <v>48</v>
      </c>
      <c r="AM75" s="11" t="s">
        <v>49</v>
      </c>
    </row>
    <row r="76" ht="60" spans="1:39">
      <c r="A76" s="28">
        <v>74</v>
      </c>
      <c r="B76" s="11" t="s">
        <v>151</v>
      </c>
      <c r="C76" s="11" t="s">
        <v>377</v>
      </c>
      <c r="D76" s="11" t="s">
        <v>378</v>
      </c>
      <c r="E76" s="11" t="s">
        <v>379</v>
      </c>
      <c r="F76" s="11" t="s">
        <v>277</v>
      </c>
      <c r="G76" s="11" t="s">
        <v>380</v>
      </c>
      <c r="H76" s="11" t="str">
        <f>VLOOKUP(C76,[1]匹配!$A:$E,5,0)</f>
        <v>否</v>
      </c>
      <c r="I76" s="11">
        <f>VLOOKUP(C76,[1]匹配!$A:$F,6,0)</f>
        <v>0</v>
      </c>
      <c r="J76" s="11">
        <f>VLOOKUP(C76,'[2]（终）标准制修订项目'!$C:$R,16,0)</f>
        <v>1</v>
      </c>
      <c r="K76" s="11" t="str">
        <f>VLOOKUP(C76,[1]匹配!$A:$H,8,0)</f>
        <v>无</v>
      </c>
      <c r="L76" s="11">
        <f>VLOOKUP(C76,[1]匹配!$A:$I,9,0)</f>
        <v>1</v>
      </c>
      <c r="M76" s="11">
        <f>VLOOKUP(C76,[1]匹配!$A:$J,10,0)</f>
        <v>100</v>
      </c>
      <c r="N76" s="11" t="str">
        <f>VLOOKUP(C76,[1]匹配!$A:$K,11,0)</f>
        <v>深圳中雅机电实业有限公司</v>
      </c>
      <c r="O76" s="11">
        <f>VLOOKUP(C76,[1]匹配!$A:$L,12,0)</f>
        <v>0</v>
      </c>
      <c r="P76" s="11">
        <f>VLOOKUP(C76,[1]匹配!$A:$M,13,0)</f>
        <v>0</v>
      </c>
      <c r="Q76" s="11">
        <f>VLOOKUP(C76,[1]匹配!$A:$N,14,0)</f>
        <v>0</v>
      </c>
      <c r="R76" s="11">
        <f>VLOOKUP(C76,[1]匹配!$A:$O,15,0)</f>
        <v>0</v>
      </c>
      <c r="S76" s="11">
        <f>VLOOKUP(C76,[1]匹配!$A:$P,16,0)</f>
        <v>0</v>
      </c>
      <c r="T76" s="11">
        <f>VLOOKUP(C76,[1]匹配!$A:$Q,17,0)</f>
        <v>0</v>
      </c>
      <c r="U76" s="11">
        <f>VLOOKUP(C76,[1]匹配!$A:$R,18,0)</f>
        <v>0</v>
      </c>
      <c r="V76" s="11">
        <f>VLOOKUP(C76,[1]匹配!$A:$S,19,0)</f>
        <v>0</v>
      </c>
      <c r="W76" s="11">
        <f>VLOOKUP(C76,[1]匹配!$A:$T,20,0)</f>
        <v>0</v>
      </c>
      <c r="X76" s="11">
        <f>VLOOKUP(C76,[1]匹配!$A:$U,21,0)</f>
        <v>0</v>
      </c>
      <c r="Y76" s="11">
        <f>VLOOKUP(C76,[1]匹配!$A:$V,22,0)</f>
        <v>0</v>
      </c>
      <c r="Z76" s="11">
        <f>VLOOKUP(C76,[1]匹配!$A:$W,23,0)</f>
        <v>0</v>
      </c>
      <c r="AA76" s="11">
        <f>VLOOKUP(C76,[1]匹配!$A:$X,24,0)</f>
        <v>0</v>
      </c>
      <c r="AB76" s="11">
        <f>VLOOKUP(C76,[1]匹配!$A:$Y,25,0)</f>
        <v>0</v>
      </c>
      <c r="AC76" s="11">
        <f>VLOOKUP(C76,[1]匹配!$A:$Z,26,0)</f>
        <v>0</v>
      </c>
      <c r="AD76" s="11">
        <f>VLOOKUP(C76,[1]匹配!$A:$AA,27,0)</f>
        <v>0</v>
      </c>
      <c r="AE76" s="11">
        <f>VLOOKUP(C76,[1]匹配!$A:$AB,28,0)</f>
        <v>0</v>
      </c>
      <c r="AF76" s="11">
        <f>VLOOKUP(C76,[1]匹配!$A:$AC,29,0)</f>
        <v>0</v>
      </c>
      <c r="AG76" s="11">
        <f>VLOOKUP(C76,[1]匹配!$A:$AD,30,0)</f>
        <v>0</v>
      </c>
      <c r="AH76" s="11">
        <f>VLOOKUP(C76,[1]匹配!$A:$AE,31,0)</f>
        <v>0</v>
      </c>
      <c r="AI76" s="11">
        <f>VLOOKUP(C76,[1]匹配!$A:$AF,32,0)</f>
        <v>0</v>
      </c>
      <c r="AJ76" s="11" t="s">
        <v>139</v>
      </c>
      <c r="AK76" s="11" t="s">
        <v>47</v>
      </c>
      <c r="AL76" s="11" t="s">
        <v>48</v>
      </c>
      <c r="AM76" s="11" t="s">
        <v>49</v>
      </c>
    </row>
    <row r="77" ht="36" spans="1:39">
      <c r="A77" s="28">
        <v>75</v>
      </c>
      <c r="B77" s="11" t="s">
        <v>151</v>
      </c>
      <c r="C77" s="11" t="s">
        <v>381</v>
      </c>
      <c r="D77" s="11" t="s">
        <v>382</v>
      </c>
      <c r="E77" s="11" t="s">
        <v>383</v>
      </c>
      <c r="F77" s="11" t="s">
        <v>196</v>
      </c>
      <c r="G77" s="11" t="s">
        <v>384</v>
      </c>
      <c r="H77" s="11" t="str">
        <f>VLOOKUP(C77,[1]匹配!$A:$E,5,0)</f>
        <v>否</v>
      </c>
      <c r="I77" s="11">
        <f>VLOOKUP(C77,[1]匹配!$A:$F,6,0)</f>
        <v>0</v>
      </c>
      <c r="J77" s="11">
        <f>VLOOKUP(C77,'[2]（终）标准制修订项目'!$C:$R,16,0)</f>
        <v>2</v>
      </c>
      <c r="K77" s="11" t="str">
        <f>VLOOKUP(C77,[1]匹配!$A:$H,8,0)</f>
        <v>无</v>
      </c>
      <c r="L77" s="11">
        <f>VLOOKUP(C77,[1]匹配!$A:$I,9,0)</f>
        <v>2</v>
      </c>
      <c r="M77" s="11">
        <f>VLOOKUP(C77,[1]匹配!$A:$J,10,0)</f>
        <v>100</v>
      </c>
      <c r="N77" s="11" t="str">
        <f>VLOOKUP(C77,[1]匹配!$A:$K,11,0)</f>
        <v>深圳赛西信息技术有限公司</v>
      </c>
      <c r="O77" s="11">
        <f>VLOOKUP(C77,[1]匹配!$A:$L,12,0)</f>
        <v>0</v>
      </c>
      <c r="P77" s="11">
        <f>VLOOKUP(C77,[1]匹配!$A:$M,13,0)</f>
        <v>0</v>
      </c>
      <c r="Q77" s="11">
        <f>VLOOKUP(C77,[1]匹配!$A:$N,14,0)</f>
        <v>0</v>
      </c>
      <c r="R77" s="11">
        <f>VLOOKUP(C77,[1]匹配!$A:$O,15,0)</f>
        <v>0</v>
      </c>
      <c r="S77" s="11">
        <f>VLOOKUP(C77,[1]匹配!$A:$P,16,0)</f>
        <v>0</v>
      </c>
      <c r="T77" s="11">
        <f>VLOOKUP(C77,[1]匹配!$A:$Q,17,0)</f>
        <v>0</v>
      </c>
      <c r="U77" s="11">
        <f>VLOOKUP(C77,[1]匹配!$A:$R,18,0)</f>
        <v>0</v>
      </c>
      <c r="V77" s="11">
        <f>VLOOKUP(C77,[1]匹配!$A:$S,19,0)</f>
        <v>0</v>
      </c>
      <c r="W77" s="11">
        <f>VLOOKUP(C77,[1]匹配!$A:$T,20,0)</f>
        <v>0</v>
      </c>
      <c r="X77" s="11">
        <f>VLOOKUP(C77,[1]匹配!$A:$U,21,0)</f>
        <v>0</v>
      </c>
      <c r="Y77" s="11">
        <f>VLOOKUP(C77,[1]匹配!$A:$V,22,0)</f>
        <v>0</v>
      </c>
      <c r="Z77" s="11">
        <f>VLOOKUP(C77,[1]匹配!$A:$W,23,0)</f>
        <v>0</v>
      </c>
      <c r="AA77" s="11">
        <f>VLOOKUP(C77,[1]匹配!$A:$X,24,0)</f>
        <v>0</v>
      </c>
      <c r="AB77" s="11">
        <f>VLOOKUP(C77,[1]匹配!$A:$Y,25,0)</f>
        <v>0</v>
      </c>
      <c r="AC77" s="11">
        <f>VLOOKUP(C77,[1]匹配!$A:$Z,26,0)</f>
        <v>0</v>
      </c>
      <c r="AD77" s="11">
        <f>VLOOKUP(C77,[1]匹配!$A:$AA,27,0)</f>
        <v>0</v>
      </c>
      <c r="AE77" s="11">
        <f>VLOOKUP(C77,[1]匹配!$A:$AB,28,0)</f>
        <v>0</v>
      </c>
      <c r="AF77" s="11">
        <f>VLOOKUP(C77,[1]匹配!$A:$AC,29,0)</f>
        <v>0</v>
      </c>
      <c r="AG77" s="11">
        <f>VLOOKUP(C77,[1]匹配!$A:$AD,30,0)</f>
        <v>0</v>
      </c>
      <c r="AH77" s="11">
        <f>VLOOKUP(C77,[1]匹配!$A:$AE,31,0)</f>
        <v>0</v>
      </c>
      <c r="AI77" s="11">
        <f>VLOOKUP(C77,[1]匹配!$A:$AF,32,0)</f>
        <v>0</v>
      </c>
      <c r="AJ77" s="11" t="s">
        <v>139</v>
      </c>
      <c r="AK77" s="11" t="s">
        <v>47</v>
      </c>
      <c r="AL77" s="11" t="s">
        <v>48</v>
      </c>
      <c r="AM77" s="11" t="s">
        <v>49</v>
      </c>
    </row>
    <row r="78" ht="36" spans="1:39">
      <c r="A78" s="28">
        <v>76</v>
      </c>
      <c r="B78" s="11" t="s">
        <v>151</v>
      </c>
      <c r="C78" s="11" t="s">
        <v>385</v>
      </c>
      <c r="D78" s="11" t="s">
        <v>386</v>
      </c>
      <c r="E78" s="11" t="s">
        <v>387</v>
      </c>
      <c r="F78" s="11" t="s">
        <v>295</v>
      </c>
      <c r="G78" s="11" t="s">
        <v>384</v>
      </c>
      <c r="H78" s="11" t="str">
        <f>VLOOKUP(C78,[1]匹配!$A:$E,5,0)</f>
        <v>是</v>
      </c>
      <c r="I78" s="11">
        <f>VLOOKUP(C78,[1]匹配!$A:$F,6,0)</f>
        <v>3</v>
      </c>
      <c r="J78" s="11">
        <f>VLOOKUP(C78,'[2]（终）标准制修订项目'!$C:$R,16,0)</f>
        <v>2</v>
      </c>
      <c r="K78" s="11" t="str">
        <f>VLOOKUP(C78,[1]匹配!$A:$H,8,0)</f>
        <v>有</v>
      </c>
      <c r="L78" s="11">
        <f>VLOOKUP(C78,[1]匹配!$A:$I,9,0)</f>
        <v>2</v>
      </c>
      <c r="M78" s="11">
        <f>VLOOKUP(C78,[1]匹配!$A:$J,10,0)</f>
        <v>100</v>
      </c>
      <c r="N78" s="11" t="str">
        <f>VLOOKUP(C78,[1]匹配!$A:$K,11,0)</f>
        <v>深圳赛西信息技术有限公司</v>
      </c>
      <c r="O78" s="11">
        <f>VLOOKUP(C78,[1]匹配!$A:$L,12,0)</f>
        <v>3</v>
      </c>
      <c r="P78" s="11">
        <f>VLOOKUP(C78,[1]匹配!$A:$M,13,0)</f>
        <v>0</v>
      </c>
      <c r="Q78" s="11" t="str">
        <f>VLOOKUP(C78,[1]匹配!$A:$N,14,0)</f>
        <v>华为技术有限公司</v>
      </c>
      <c r="R78" s="11">
        <f>VLOOKUP(C78,[1]匹配!$A:$O,15,0)</f>
        <v>0</v>
      </c>
      <c r="S78" s="11">
        <f>VLOOKUP(C78,[1]匹配!$A:$P,16,0)</f>
        <v>0</v>
      </c>
      <c r="T78" s="11">
        <f>VLOOKUP(C78,[1]匹配!$A:$Q,17,0)</f>
        <v>0</v>
      </c>
      <c r="U78" s="11">
        <f>VLOOKUP(C78,[1]匹配!$A:$R,18,0)</f>
        <v>0</v>
      </c>
      <c r="V78" s="11">
        <f>VLOOKUP(C78,[1]匹配!$A:$S,19,0)</f>
        <v>0</v>
      </c>
      <c r="W78" s="11">
        <f>VLOOKUP(C78,[1]匹配!$A:$T,20,0)</f>
        <v>0</v>
      </c>
      <c r="X78" s="11">
        <f>VLOOKUP(C78,[1]匹配!$A:$U,21,0)</f>
        <v>0</v>
      </c>
      <c r="Y78" s="11">
        <f>VLOOKUP(C78,[1]匹配!$A:$V,22,0)</f>
        <v>0</v>
      </c>
      <c r="Z78" s="11">
        <f>VLOOKUP(C78,[1]匹配!$A:$W,23,0)</f>
        <v>0</v>
      </c>
      <c r="AA78" s="11">
        <f>VLOOKUP(C78,[1]匹配!$A:$X,24,0)</f>
        <v>0</v>
      </c>
      <c r="AB78" s="11">
        <f>VLOOKUP(C78,[1]匹配!$A:$Y,25,0)</f>
        <v>0</v>
      </c>
      <c r="AC78" s="11">
        <f>VLOOKUP(C78,[1]匹配!$A:$Z,26,0)</f>
        <v>0</v>
      </c>
      <c r="AD78" s="11">
        <f>VLOOKUP(C78,[1]匹配!$A:$AA,27,0)</f>
        <v>0</v>
      </c>
      <c r="AE78" s="11">
        <f>VLOOKUP(C78,[1]匹配!$A:$AB,28,0)</f>
        <v>0</v>
      </c>
      <c r="AF78" s="11">
        <f>VLOOKUP(C78,[1]匹配!$A:$AC,29,0)</f>
        <v>0</v>
      </c>
      <c r="AG78" s="11">
        <f>VLOOKUP(C78,[1]匹配!$A:$AD,30,0)</f>
        <v>0</v>
      </c>
      <c r="AH78" s="11">
        <f>VLOOKUP(C78,[1]匹配!$A:$AE,31,0)</f>
        <v>0</v>
      </c>
      <c r="AI78" s="11">
        <f>VLOOKUP(C78,[1]匹配!$A:$AF,32,0)</f>
        <v>0</v>
      </c>
      <c r="AJ78" s="11" t="s">
        <v>139</v>
      </c>
      <c r="AK78" s="11" t="s">
        <v>47</v>
      </c>
      <c r="AL78" s="11" t="s">
        <v>48</v>
      </c>
      <c r="AM78" s="11" t="s">
        <v>49</v>
      </c>
    </row>
    <row r="79" ht="48" spans="1:39">
      <c r="A79" s="28">
        <v>77</v>
      </c>
      <c r="B79" s="11" t="s">
        <v>151</v>
      </c>
      <c r="C79" s="11" t="s">
        <v>388</v>
      </c>
      <c r="D79" s="11" t="s">
        <v>389</v>
      </c>
      <c r="E79" s="11" t="s">
        <v>390</v>
      </c>
      <c r="F79" s="11" t="s">
        <v>178</v>
      </c>
      <c r="G79" s="11" t="s">
        <v>339</v>
      </c>
      <c r="H79" s="11" t="str">
        <f>VLOOKUP(C79,[1]匹配!$A:$E,5,0)</f>
        <v>是</v>
      </c>
      <c r="I79" s="11">
        <f>VLOOKUP(C79,[1]匹配!$A:$F,6,0)</f>
        <v>45</v>
      </c>
      <c r="J79" s="11">
        <f>VLOOKUP(C79,'[2]（终）标准制修订项目'!$C:$R,16,0)</f>
        <v>2</v>
      </c>
      <c r="K79" s="11" t="str">
        <f>VLOOKUP(C79,[1]匹配!$A:$H,8,0)</f>
        <v>无</v>
      </c>
      <c r="L79" s="11">
        <f>VLOOKUP(C79,[1]匹配!$A:$I,9,0)</f>
        <v>2</v>
      </c>
      <c r="M79" s="11">
        <f>VLOOKUP(C79,[1]匹配!$A:$J,10,0)</f>
        <v>100</v>
      </c>
      <c r="N79" s="11" t="str">
        <f>VLOOKUP(C79,[1]匹配!$A:$K,11,0)</f>
        <v>深圳市检验检疫科学研究院</v>
      </c>
      <c r="O79" s="11">
        <f>VLOOKUP(C79,[1]匹配!$A:$L,12,0)</f>
        <v>0</v>
      </c>
      <c r="P79" s="11">
        <f>VLOOKUP(C79,[1]匹配!$A:$M,13,0)</f>
        <v>0</v>
      </c>
      <c r="Q79" s="11">
        <f>VLOOKUP(C79,[1]匹配!$A:$N,14,0)</f>
        <v>0</v>
      </c>
      <c r="R79" s="11">
        <f>VLOOKUP(C79,[1]匹配!$A:$O,15,0)</f>
        <v>0</v>
      </c>
      <c r="S79" s="11">
        <f>VLOOKUP(C79,[1]匹配!$A:$P,16,0)</f>
        <v>0</v>
      </c>
      <c r="T79" s="11">
        <f>VLOOKUP(C79,[1]匹配!$A:$Q,17,0)</f>
        <v>0</v>
      </c>
      <c r="U79" s="11">
        <f>VLOOKUP(C79,[1]匹配!$A:$R,18,0)</f>
        <v>0</v>
      </c>
      <c r="V79" s="11">
        <f>VLOOKUP(C79,[1]匹配!$A:$S,19,0)</f>
        <v>0</v>
      </c>
      <c r="W79" s="11">
        <f>VLOOKUP(C79,[1]匹配!$A:$T,20,0)</f>
        <v>0</v>
      </c>
      <c r="X79" s="11">
        <f>VLOOKUP(C79,[1]匹配!$A:$U,21,0)</f>
        <v>0</v>
      </c>
      <c r="Y79" s="11">
        <f>VLOOKUP(C79,[1]匹配!$A:$V,22,0)</f>
        <v>0</v>
      </c>
      <c r="Z79" s="11">
        <f>VLOOKUP(C79,[1]匹配!$A:$W,23,0)</f>
        <v>0</v>
      </c>
      <c r="AA79" s="11">
        <f>VLOOKUP(C79,[1]匹配!$A:$X,24,0)</f>
        <v>0</v>
      </c>
      <c r="AB79" s="11">
        <f>VLOOKUP(C79,[1]匹配!$A:$Y,25,0)</f>
        <v>0</v>
      </c>
      <c r="AC79" s="11">
        <f>VLOOKUP(C79,[1]匹配!$A:$Z,26,0)</f>
        <v>0</v>
      </c>
      <c r="AD79" s="11">
        <f>VLOOKUP(C79,[1]匹配!$A:$AA,27,0)</f>
        <v>0</v>
      </c>
      <c r="AE79" s="11">
        <f>VLOOKUP(C79,[1]匹配!$A:$AB,28,0)</f>
        <v>0</v>
      </c>
      <c r="AF79" s="11">
        <f>VLOOKUP(C79,[1]匹配!$A:$AC,29,0)</f>
        <v>0</v>
      </c>
      <c r="AG79" s="11">
        <f>VLOOKUP(C79,[1]匹配!$A:$AD,30,0)</f>
        <v>0</v>
      </c>
      <c r="AH79" s="11">
        <f>VLOOKUP(C79,[1]匹配!$A:$AE,31,0)</f>
        <v>0</v>
      </c>
      <c r="AI79" s="11">
        <f>VLOOKUP(C79,[1]匹配!$A:$AF,32,0)</f>
        <v>0</v>
      </c>
      <c r="AJ79" s="11" t="s">
        <v>139</v>
      </c>
      <c r="AK79" s="11" t="s">
        <v>47</v>
      </c>
      <c r="AL79" s="11" t="s">
        <v>48</v>
      </c>
      <c r="AM79" s="11" t="s">
        <v>49</v>
      </c>
    </row>
    <row r="80" ht="24" spans="1:39">
      <c r="A80" s="28">
        <v>78</v>
      </c>
      <c r="B80" s="11" t="s">
        <v>151</v>
      </c>
      <c r="C80" s="11" t="s">
        <v>391</v>
      </c>
      <c r="D80" s="11" t="s">
        <v>392</v>
      </c>
      <c r="E80" s="11" t="s">
        <v>393</v>
      </c>
      <c r="F80" s="11" t="s">
        <v>207</v>
      </c>
      <c r="G80" s="11" t="s">
        <v>394</v>
      </c>
      <c r="H80" s="11" t="str">
        <f>VLOOKUP(C80,[1]匹配!$A:$E,5,0)</f>
        <v>否</v>
      </c>
      <c r="I80" s="11">
        <f>VLOOKUP(C80,[1]匹配!$A:$F,6,0)</f>
        <v>0</v>
      </c>
      <c r="J80" s="11">
        <f>VLOOKUP(C80,'[2]（终）标准制修订项目'!$C:$R,16,0)</f>
        <v>1</v>
      </c>
      <c r="K80" s="11" t="str">
        <f>VLOOKUP(C80,[1]匹配!$A:$H,8,0)</f>
        <v>有</v>
      </c>
      <c r="L80" s="11">
        <f>VLOOKUP(C80,[1]匹配!$A:$I,9,0)</f>
        <v>1</v>
      </c>
      <c r="M80" s="11">
        <f>VLOOKUP(C80,[1]匹配!$A:$J,10,0)</f>
        <v>100</v>
      </c>
      <c r="N80" s="11" t="str">
        <f>VLOOKUP(C80,[1]匹配!$A:$K,11,0)</f>
        <v>深圳领威科技有限公司</v>
      </c>
      <c r="O80" s="11">
        <f>VLOOKUP(C80,[1]匹配!$A:$L,12,0)</f>
        <v>0</v>
      </c>
      <c r="P80" s="11">
        <f>VLOOKUP(C80,[1]匹配!$A:$M,13,0)</f>
        <v>0</v>
      </c>
      <c r="Q80" s="11">
        <f>VLOOKUP(C80,[1]匹配!$A:$N,14,0)</f>
        <v>0</v>
      </c>
      <c r="R80" s="11">
        <f>VLOOKUP(C80,[1]匹配!$A:$O,15,0)</f>
        <v>0</v>
      </c>
      <c r="S80" s="11">
        <f>VLOOKUP(C80,[1]匹配!$A:$P,16,0)</f>
        <v>0</v>
      </c>
      <c r="T80" s="11">
        <f>VLOOKUP(C80,[1]匹配!$A:$Q,17,0)</f>
        <v>0</v>
      </c>
      <c r="U80" s="11">
        <f>VLOOKUP(C80,[1]匹配!$A:$R,18,0)</f>
        <v>0</v>
      </c>
      <c r="V80" s="11">
        <f>VLOOKUP(C80,[1]匹配!$A:$S,19,0)</f>
        <v>0</v>
      </c>
      <c r="W80" s="11">
        <f>VLOOKUP(C80,[1]匹配!$A:$T,20,0)</f>
        <v>0</v>
      </c>
      <c r="X80" s="11">
        <f>VLOOKUP(C80,[1]匹配!$A:$U,21,0)</f>
        <v>0</v>
      </c>
      <c r="Y80" s="11">
        <f>VLOOKUP(C80,[1]匹配!$A:$V,22,0)</f>
        <v>0</v>
      </c>
      <c r="Z80" s="11">
        <f>VLOOKUP(C80,[1]匹配!$A:$W,23,0)</f>
        <v>0</v>
      </c>
      <c r="AA80" s="11">
        <f>VLOOKUP(C80,[1]匹配!$A:$X,24,0)</f>
        <v>0</v>
      </c>
      <c r="AB80" s="11">
        <f>VLOOKUP(C80,[1]匹配!$A:$Y,25,0)</f>
        <v>0</v>
      </c>
      <c r="AC80" s="11">
        <f>VLOOKUP(C80,[1]匹配!$A:$Z,26,0)</f>
        <v>0</v>
      </c>
      <c r="AD80" s="11">
        <f>VLOOKUP(C80,[1]匹配!$A:$AA,27,0)</f>
        <v>0</v>
      </c>
      <c r="AE80" s="11">
        <f>VLOOKUP(C80,[1]匹配!$A:$AB,28,0)</f>
        <v>0</v>
      </c>
      <c r="AF80" s="11">
        <f>VLOOKUP(C80,[1]匹配!$A:$AC,29,0)</f>
        <v>0</v>
      </c>
      <c r="AG80" s="11">
        <f>VLOOKUP(C80,[1]匹配!$A:$AD,30,0)</f>
        <v>0</v>
      </c>
      <c r="AH80" s="11">
        <f>VLOOKUP(C80,[1]匹配!$A:$AE,31,0)</f>
        <v>0</v>
      </c>
      <c r="AI80" s="11">
        <f>VLOOKUP(C80,[1]匹配!$A:$AF,32,0)</f>
        <v>0</v>
      </c>
      <c r="AJ80" s="11" t="s">
        <v>395</v>
      </c>
      <c r="AK80" s="11" t="s">
        <v>47</v>
      </c>
      <c r="AL80" s="11" t="s">
        <v>48</v>
      </c>
      <c r="AM80" s="11" t="s">
        <v>49</v>
      </c>
    </row>
    <row r="81" ht="24" spans="1:39">
      <c r="A81" s="28">
        <v>79</v>
      </c>
      <c r="B81" s="11" t="s">
        <v>151</v>
      </c>
      <c r="C81" s="11" t="s">
        <v>396</v>
      </c>
      <c r="D81" s="11" t="s">
        <v>397</v>
      </c>
      <c r="E81" s="11" t="s">
        <v>398</v>
      </c>
      <c r="F81" s="11" t="s">
        <v>155</v>
      </c>
      <c r="G81" s="11" t="s">
        <v>128</v>
      </c>
      <c r="H81" s="11" t="str">
        <f>VLOOKUP(C81,[1]匹配!$A:$E,5,0)</f>
        <v>否</v>
      </c>
      <c r="I81" s="11">
        <f>VLOOKUP(C81,[1]匹配!$A:$F,6,0)</f>
        <v>0</v>
      </c>
      <c r="J81" s="11">
        <f>VLOOKUP(C81,'[2]（终）标准制修订项目'!$C:$R,16,0)</f>
        <v>2</v>
      </c>
      <c r="K81" s="11" t="str">
        <f>VLOOKUP(C81,[1]匹配!$A:$H,8,0)</f>
        <v>无</v>
      </c>
      <c r="L81" s="11">
        <f>VLOOKUP(C81,[1]匹配!$A:$I,9,0)</f>
        <v>1</v>
      </c>
      <c r="M81" s="11">
        <f>VLOOKUP(C81,[1]匹配!$A:$J,10,0)</f>
        <v>100</v>
      </c>
      <c r="N81" s="11" t="str">
        <f>VLOOKUP(C81,[1]匹配!$A:$K,11,0)</f>
        <v>深圳市标准技术研究院</v>
      </c>
      <c r="O81" s="11">
        <f>VLOOKUP(C81,[1]匹配!$A:$L,12,0)</f>
        <v>0</v>
      </c>
      <c r="P81" s="11">
        <f>VLOOKUP(C81,[1]匹配!$A:$M,13,0)</f>
        <v>0</v>
      </c>
      <c r="Q81" s="11">
        <f>VLOOKUP(C81,[1]匹配!$A:$N,14,0)</f>
        <v>0</v>
      </c>
      <c r="R81" s="11">
        <f>VLOOKUP(C81,[1]匹配!$A:$O,15,0)</f>
        <v>0</v>
      </c>
      <c r="S81" s="11">
        <f>VLOOKUP(C81,[1]匹配!$A:$P,16,0)</f>
        <v>0</v>
      </c>
      <c r="T81" s="11">
        <f>VLOOKUP(C81,[1]匹配!$A:$Q,17,0)</f>
        <v>0</v>
      </c>
      <c r="U81" s="11">
        <f>VLOOKUP(C81,[1]匹配!$A:$R,18,0)</f>
        <v>0</v>
      </c>
      <c r="V81" s="11">
        <f>VLOOKUP(C81,[1]匹配!$A:$S,19,0)</f>
        <v>0</v>
      </c>
      <c r="W81" s="11">
        <f>VLOOKUP(C81,[1]匹配!$A:$T,20,0)</f>
        <v>0</v>
      </c>
      <c r="X81" s="11">
        <f>VLOOKUP(C81,[1]匹配!$A:$U,21,0)</f>
        <v>0</v>
      </c>
      <c r="Y81" s="11">
        <f>VLOOKUP(C81,[1]匹配!$A:$V,22,0)</f>
        <v>0</v>
      </c>
      <c r="Z81" s="11">
        <f>VLOOKUP(C81,[1]匹配!$A:$W,23,0)</f>
        <v>0</v>
      </c>
      <c r="AA81" s="11">
        <f>VLOOKUP(C81,[1]匹配!$A:$X,24,0)</f>
        <v>0</v>
      </c>
      <c r="AB81" s="11">
        <f>VLOOKUP(C81,[1]匹配!$A:$Y,25,0)</f>
        <v>0</v>
      </c>
      <c r="AC81" s="11">
        <f>VLOOKUP(C81,[1]匹配!$A:$Z,26,0)</f>
        <v>0</v>
      </c>
      <c r="AD81" s="11">
        <f>VLOOKUP(C81,[1]匹配!$A:$AA,27,0)</f>
        <v>0</v>
      </c>
      <c r="AE81" s="11">
        <f>VLOOKUP(C81,[1]匹配!$A:$AB,28,0)</f>
        <v>0</v>
      </c>
      <c r="AF81" s="11">
        <f>VLOOKUP(C81,[1]匹配!$A:$AC,29,0)</f>
        <v>0</v>
      </c>
      <c r="AG81" s="11">
        <f>VLOOKUP(C81,[1]匹配!$A:$AD,30,0)</f>
        <v>0</v>
      </c>
      <c r="AH81" s="11">
        <f>VLOOKUP(C81,[1]匹配!$A:$AE,31,0)</f>
        <v>0</v>
      </c>
      <c r="AI81" s="11">
        <f>VLOOKUP(C81,[1]匹配!$A:$AF,32,0)</f>
        <v>0</v>
      </c>
      <c r="AJ81" s="11" t="s">
        <v>150</v>
      </c>
      <c r="AK81" s="11" t="s">
        <v>47</v>
      </c>
      <c r="AL81" s="11" t="s">
        <v>48</v>
      </c>
      <c r="AM81" s="11" t="s">
        <v>49</v>
      </c>
    </row>
    <row r="82" ht="36" spans="1:39">
      <c r="A82" s="28">
        <v>80</v>
      </c>
      <c r="B82" s="11" t="s">
        <v>151</v>
      </c>
      <c r="C82" s="11" t="s">
        <v>399</v>
      </c>
      <c r="D82" s="11" t="s">
        <v>400</v>
      </c>
      <c r="E82" s="11" t="s">
        <v>401</v>
      </c>
      <c r="F82" s="11" t="s">
        <v>402</v>
      </c>
      <c r="G82" s="11" t="s">
        <v>403</v>
      </c>
      <c r="H82" s="11" t="str">
        <f>VLOOKUP(C82,[1]匹配!$A:$E,5,0)</f>
        <v>否</v>
      </c>
      <c r="I82" s="11">
        <f>VLOOKUP(C82,[1]匹配!$A:$F,6,0)</f>
        <v>0</v>
      </c>
      <c r="J82" s="11">
        <f>VLOOKUP(C82,'[2]（终）标准制修订项目'!$C:$R,16,0)</f>
        <v>5</v>
      </c>
      <c r="K82" s="11" t="str">
        <f>VLOOKUP(C82,[1]匹配!$A:$H,8,0)</f>
        <v>无</v>
      </c>
      <c r="L82" s="11">
        <f>VLOOKUP(C82,[1]匹配!$A:$I,9,0)</f>
        <v>1</v>
      </c>
      <c r="M82" s="11">
        <f>VLOOKUP(C82,[1]匹配!$A:$J,10,0)</f>
        <v>100</v>
      </c>
      <c r="N82" s="11" t="str">
        <f>VLOOKUP(C82,[1]匹配!$A:$K,11,0)</f>
        <v>格林美股份有限公司</v>
      </c>
      <c r="O82" s="11">
        <f>VLOOKUP(C82,[1]匹配!$A:$L,12,0)</f>
        <v>0</v>
      </c>
      <c r="P82" s="11">
        <f>VLOOKUP(C82,[1]匹配!$A:$M,13,0)</f>
        <v>0</v>
      </c>
      <c r="Q82" s="11">
        <f>VLOOKUP(C82,[1]匹配!$A:$N,14,0)</f>
        <v>0</v>
      </c>
      <c r="R82" s="11">
        <f>VLOOKUP(C82,[1]匹配!$A:$O,15,0)</f>
        <v>0</v>
      </c>
      <c r="S82" s="11">
        <f>VLOOKUP(C82,[1]匹配!$A:$P,16,0)</f>
        <v>0</v>
      </c>
      <c r="T82" s="11">
        <f>VLOOKUP(C82,[1]匹配!$A:$Q,17,0)</f>
        <v>0</v>
      </c>
      <c r="U82" s="11">
        <f>VLOOKUP(C82,[1]匹配!$A:$R,18,0)</f>
        <v>0</v>
      </c>
      <c r="V82" s="11">
        <f>VLOOKUP(C82,[1]匹配!$A:$S,19,0)</f>
        <v>0</v>
      </c>
      <c r="W82" s="11">
        <f>VLOOKUP(C82,[1]匹配!$A:$T,20,0)</f>
        <v>0</v>
      </c>
      <c r="X82" s="11">
        <f>VLOOKUP(C82,[1]匹配!$A:$U,21,0)</f>
        <v>0</v>
      </c>
      <c r="Y82" s="11">
        <f>VLOOKUP(C82,[1]匹配!$A:$V,22,0)</f>
        <v>0</v>
      </c>
      <c r="Z82" s="11">
        <f>VLOOKUP(C82,[1]匹配!$A:$W,23,0)</f>
        <v>0</v>
      </c>
      <c r="AA82" s="11">
        <f>VLOOKUP(C82,[1]匹配!$A:$X,24,0)</f>
        <v>0</v>
      </c>
      <c r="AB82" s="11">
        <f>VLOOKUP(C82,[1]匹配!$A:$Y,25,0)</f>
        <v>0</v>
      </c>
      <c r="AC82" s="11">
        <f>VLOOKUP(C82,[1]匹配!$A:$Z,26,0)</f>
        <v>0</v>
      </c>
      <c r="AD82" s="11">
        <f>VLOOKUP(C82,[1]匹配!$A:$AA,27,0)</f>
        <v>0</v>
      </c>
      <c r="AE82" s="11">
        <f>VLOOKUP(C82,[1]匹配!$A:$AB,28,0)</f>
        <v>0</v>
      </c>
      <c r="AF82" s="11">
        <f>VLOOKUP(C82,[1]匹配!$A:$AC,29,0)</f>
        <v>0</v>
      </c>
      <c r="AG82" s="11">
        <f>VLOOKUP(C82,[1]匹配!$A:$AD,30,0)</f>
        <v>0</v>
      </c>
      <c r="AH82" s="11">
        <f>VLOOKUP(C82,[1]匹配!$A:$AE,31,0)</f>
        <v>0</v>
      </c>
      <c r="AI82" s="11">
        <f>VLOOKUP(C82,[1]匹配!$A:$AF,32,0)</f>
        <v>0</v>
      </c>
      <c r="AJ82" s="11" t="s">
        <v>150</v>
      </c>
      <c r="AK82" s="11" t="s">
        <v>47</v>
      </c>
      <c r="AL82" s="11" t="s">
        <v>56</v>
      </c>
      <c r="AM82" s="11" t="s">
        <v>49</v>
      </c>
    </row>
    <row r="83" ht="36" spans="1:39">
      <c r="A83" s="28">
        <v>81</v>
      </c>
      <c r="B83" s="11" t="s">
        <v>151</v>
      </c>
      <c r="C83" s="11" t="s">
        <v>404</v>
      </c>
      <c r="D83" s="11" t="s">
        <v>405</v>
      </c>
      <c r="E83" s="11" t="s">
        <v>406</v>
      </c>
      <c r="F83" s="11" t="s">
        <v>155</v>
      </c>
      <c r="G83" s="11" t="s">
        <v>407</v>
      </c>
      <c r="H83" s="11" t="str">
        <f>VLOOKUP(C83,[1]匹配!$A:$E,5,0)</f>
        <v>是</v>
      </c>
      <c r="I83" s="11">
        <f>VLOOKUP(C83,[1]匹配!$A:$F,6,0)</f>
        <v>3</v>
      </c>
      <c r="J83" s="11">
        <f>VLOOKUP(C83,'[2]（终）标准制修订项目'!$C:$R,16,0)</f>
        <v>2</v>
      </c>
      <c r="K83" s="11" t="str">
        <f>VLOOKUP(C83,[1]匹配!$A:$H,8,0)</f>
        <v>无</v>
      </c>
      <c r="L83" s="11">
        <f>VLOOKUP(C83,[1]匹配!$A:$I,9,0)</f>
        <v>2</v>
      </c>
      <c r="M83" s="11">
        <f>VLOOKUP(C83,[1]匹配!$A:$J,10,0)</f>
        <v>100</v>
      </c>
      <c r="N83" s="11" t="str">
        <f>VLOOKUP(C83,[1]匹配!$A:$K,11,0)</f>
        <v>大族激光科技产业集团股份有限公司</v>
      </c>
      <c r="O83" s="11">
        <f>VLOOKUP(C83,[1]匹配!$A:$L,12,0)</f>
        <v>0</v>
      </c>
      <c r="P83" s="11">
        <f>VLOOKUP(C83,[1]匹配!$A:$M,13,0)</f>
        <v>0</v>
      </c>
      <c r="Q83" s="11">
        <f>VLOOKUP(C83,[1]匹配!$A:$N,14,0)</f>
        <v>0</v>
      </c>
      <c r="R83" s="11">
        <f>VLOOKUP(C83,[1]匹配!$A:$O,15,0)</f>
        <v>0</v>
      </c>
      <c r="S83" s="11">
        <f>VLOOKUP(C83,[1]匹配!$A:$P,16,0)</f>
        <v>0</v>
      </c>
      <c r="T83" s="11">
        <f>VLOOKUP(C83,[1]匹配!$A:$Q,17,0)</f>
        <v>0</v>
      </c>
      <c r="U83" s="11">
        <f>VLOOKUP(C83,[1]匹配!$A:$R,18,0)</f>
        <v>0</v>
      </c>
      <c r="V83" s="11">
        <f>VLOOKUP(C83,[1]匹配!$A:$S,19,0)</f>
        <v>0</v>
      </c>
      <c r="W83" s="11">
        <f>VLOOKUP(C83,[1]匹配!$A:$T,20,0)</f>
        <v>0</v>
      </c>
      <c r="X83" s="11">
        <f>VLOOKUP(C83,[1]匹配!$A:$U,21,0)</f>
        <v>0</v>
      </c>
      <c r="Y83" s="11">
        <f>VLOOKUP(C83,[1]匹配!$A:$V,22,0)</f>
        <v>0</v>
      </c>
      <c r="Z83" s="11">
        <f>VLOOKUP(C83,[1]匹配!$A:$W,23,0)</f>
        <v>0</v>
      </c>
      <c r="AA83" s="11">
        <f>VLOOKUP(C83,[1]匹配!$A:$X,24,0)</f>
        <v>0</v>
      </c>
      <c r="AB83" s="11">
        <f>VLOOKUP(C83,[1]匹配!$A:$Y,25,0)</f>
        <v>0</v>
      </c>
      <c r="AC83" s="11">
        <f>VLOOKUP(C83,[1]匹配!$A:$Z,26,0)</f>
        <v>0</v>
      </c>
      <c r="AD83" s="11">
        <f>VLOOKUP(C83,[1]匹配!$A:$AA,27,0)</f>
        <v>0</v>
      </c>
      <c r="AE83" s="11">
        <f>VLOOKUP(C83,[1]匹配!$A:$AB,28,0)</f>
        <v>0</v>
      </c>
      <c r="AF83" s="11">
        <f>VLOOKUP(C83,[1]匹配!$A:$AC,29,0)</f>
        <v>0</v>
      </c>
      <c r="AG83" s="11">
        <f>VLOOKUP(C83,[1]匹配!$A:$AD,30,0)</f>
        <v>0</v>
      </c>
      <c r="AH83" s="11">
        <f>VLOOKUP(C83,[1]匹配!$A:$AE,31,0)</f>
        <v>0</v>
      </c>
      <c r="AI83" s="11">
        <f>VLOOKUP(C83,[1]匹配!$A:$AF,32,0)</f>
        <v>0</v>
      </c>
      <c r="AJ83" s="11" t="s">
        <v>150</v>
      </c>
      <c r="AK83" s="11" t="s">
        <v>105</v>
      </c>
      <c r="AL83" s="11" t="s">
        <v>48</v>
      </c>
      <c r="AM83" s="11" t="s">
        <v>49</v>
      </c>
    </row>
    <row r="84" ht="24" spans="1:39">
      <c r="A84" s="28">
        <v>82</v>
      </c>
      <c r="B84" s="11" t="s">
        <v>151</v>
      </c>
      <c r="C84" s="11" t="s">
        <v>408</v>
      </c>
      <c r="D84" s="11" t="s">
        <v>409</v>
      </c>
      <c r="E84" s="11" t="s">
        <v>410</v>
      </c>
      <c r="F84" s="11" t="s">
        <v>155</v>
      </c>
      <c r="G84" s="11" t="s">
        <v>128</v>
      </c>
      <c r="H84" s="11" t="str">
        <f>VLOOKUP(C84,[1]匹配!$A:$E,5,0)</f>
        <v>否</v>
      </c>
      <c r="I84" s="11">
        <f>VLOOKUP(C84,[1]匹配!$A:$F,6,0)</f>
        <v>0</v>
      </c>
      <c r="J84" s="11">
        <f>VLOOKUP(C84,'[2]（终）标准制修订项目'!$C:$R,16,0)</f>
        <v>3</v>
      </c>
      <c r="K84" s="11" t="str">
        <f>VLOOKUP(C84,[1]匹配!$A:$H,8,0)</f>
        <v>无</v>
      </c>
      <c r="L84" s="11">
        <f>VLOOKUP(C84,[1]匹配!$A:$I,9,0)</f>
        <v>3</v>
      </c>
      <c r="M84" s="11">
        <f>VLOOKUP(C84,[1]匹配!$A:$J,10,0)</f>
        <v>100</v>
      </c>
      <c r="N84" s="11" t="str">
        <f>VLOOKUP(C84,[1]匹配!$A:$K,11,0)</f>
        <v>深圳市标准技术研究院</v>
      </c>
      <c r="O84" s="11">
        <f>VLOOKUP(C84,[1]匹配!$A:$L,12,0)</f>
        <v>0</v>
      </c>
      <c r="P84" s="11">
        <f>VLOOKUP(C84,[1]匹配!$A:$M,13,0)</f>
        <v>0</v>
      </c>
      <c r="Q84" s="11">
        <f>VLOOKUP(C84,[1]匹配!$A:$N,14,0)</f>
        <v>0</v>
      </c>
      <c r="R84" s="11">
        <f>VLOOKUP(C84,[1]匹配!$A:$O,15,0)</f>
        <v>0</v>
      </c>
      <c r="S84" s="11">
        <f>VLOOKUP(C84,[1]匹配!$A:$P,16,0)</f>
        <v>0</v>
      </c>
      <c r="T84" s="11">
        <f>VLOOKUP(C84,[1]匹配!$A:$Q,17,0)</f>
        <v>0</v>
      </c>
      <c r="U84" s="11">
        <f>VLOOKUP(C84,[1]匹配!$A:$R,18,0)</f>
        <v>0</v>
      </c>
      <c r="V84" s="11">
        <f>VLOOKUP(C84,[1]匹配!$A:$S,19,0)</f>
        <v>0</v>
      </c>
      <c r="W84" s="11">
        <f>VLOOKUP(C84,[1]匹配!$A:$T,20,0)</f>
        <v>0</v>
      </c>
      <c r="X84" s="11">
        <f>VLOOKUP(C84,[1]匹配!$A:$U,21,0)</f>
        <v>0</v>
      </c>
      <c r="Y84" s="11">
        <f>VLOOKUP(C84,[1]匹配!$A:$V,22,0)</f>
        <v>0</v>
      </c>
      <c r="Z84" s="11">
        <f>VLOOKUP(C84,[1]匹配!$A:$W,23,0)</f>
        <v>0</v>
      </c>
      <c r="AA84" s="11">
        <f>VLOOKUP(C84,[1]匹配!$A:$X,24,0)</f>
        <v>0</v>
      </c>
      <c r="AB84" s="11">
        <f>VLOOKUP(C84,[1]匹配!$A:$Y,25,0)</f>
        <v>0</v>
      </c>
      <c r="AC84" s="11">
        <f>VLOOKUP(C84,[1]匹配!$A:$Z,26,0)</f>
        <v>0</v>
      </c>
      <c r="AD84" s="11">
        <f>VLOOKUP(C84,[1]匹配!$A:$AA,27,0)</f>
        <v>0</v>
      </c>
      <c r="AE84" s="11">
        <f>VLOOKUP(C84,[1]匹配!$A:$AB,28,0)</f>
        <v>0</v>
      </c>
      <c r="AF84" s="11">
        <f>VLOOKUP(C84,[1]匹配!$A:$AC,29,0)</f>
        <v>0</v>
      </c>
      <c r="AG84" s="11">
        <f>VLOOKUP(C84,[1]匹配!$A:$AD,30,0)</f>
        <v>0</v>
      </c>
      <c r="AH84" s="11">
        <f>VLOOKUP(C84,[1]匹配!$A:$AE,31,0)</f>
        <v>0</v>
      </c>
      <c r="AI84" s="11">
        <f>VLOOKUP(C84,[1]匹配!$A:$AF,32,0)</f>
        <v>0</v>
      </c>
      <c r="AJ84" s="11" t="s">
        <v>150</v>
      </c>
      <c r="AK84" s="11" t="s">
        <v>47</v>
      </c>
      <c r="AL84" s="11" t="s">
        <v>48</v>
      </c>
      <c r="AM84" s="11" t="s">
        <v>49</v>
      </c>
    </row>
    <row r="85" ht="48" spans="1:39">
      <c r="A85" s="28">
        <v>83</v>
      </c>
      <c r="B85" s="11" t="s">
        <v>151</v>
      </c>
      <c r="C85" s="11" t="s">
        <v>411</v>
      </c>
      <c r="D85" s="11" t="s">
        <v>412</v>
      </c>
      <c r="E85" s="11" t="s">
        <v>413</v>
      </c>
      <c r="F85" s="11" t="s">
        <v>250</v>
      </c>
      <c r="G85" s="11" t="s">
        <v>72</v>
      </c>
      <c r="H85" s="11" t="str">
        <f>VLOOKUP(C85,[1]匹配!$A:$E,5,0)</f>
        <v>是</v>
      </c>
      <c r="I85" s="11">
        <f>VLOOKUP(C85,[1]匹配!$A:$F,6,0)</f>
        <v>24</v>
      </c>
      <c r="J85" s="11">
        <f>VLOOKUP(C85,'[2]（终）标准制修订项目'!$C:$R,16,0)</f>
        <v>2</v>
      </c>
      <c r="K85" s="11" t="str">
        <f>VLOOKUP(C85,[1]匹配!$A:$H,8,0)</f>
        <v>有</v>
      </c>
      <c r="L85" s="11">
        <f>VLOOKUP(C85,[1]匹配!$A:$I,9,0)</f>
        <v>2</v>
      </c>
      <c r="M85" s="11">
        <f>VLOOKUP(C85,[1]匹配!$A:$J,10,0)</f>
        <v>85</v>
      </c>
      <c r="N85" s="11" t="str">
        <f>VLOOKUP(C85,[1]匹配!$A:$K,11,0)</f>
        <v>深圳市闪联信息技术有限公司</v>
      </c>
      <c r="O85" s="11">
        <f>VLOOKUP(C85,[1]匹配!$A:$L,12,0)</f>
        <v>8</v>
      </c>
      <c r="P85" s="11">
        <f>VLOOKUP(C85,[1]匹配!$A:$M,13,0)</f>
        <v>15</v>
      </c>
      <c r="Q85" s="11" t="str">
        <f>VLOOKUP(C85,[1]匹配!$A:$N,14,0)</f>
        <v>康佳集团股份有限公司</v>
      </c>
      <c r="R85" s="11">
        <f>VLOOKUP(C85,[1]匹配!$A:$O,15,0)</f>
        <v>0</v>
      </c>
      <c r="S85" s="11">
        <f>VLOOKUP(C85,[1]匹配!$A:$P,16,0)</f>
        <v>0</v>
      </c>
      <c r="T85" s="11">
        <f>VLOOKUP(C85,[1]匹配!$A:$Q,17,0)</f>
        <v>0</v>
      </c>
      <c r="U85" s="11">
        <f>VLOOKUP(C85,[1]匹配!$A:$R,18,0)</f>
        <v>0</v>
      </c>
      <c r="V85" s="11">
        <f>VLOOKUP(C85,[1]匹配!$A:$S,19,0)</f>
        <v>0</v>
      </c>
      <c r="W85" s="11">
        <f>VLOOKUP(C85,[1]匹配!$A:$T,20,0)</f>
        <v>0</v>
      </c>
      <c r="X85" s="11">
        <f>VLOOKUP(C85,[1]匹配!$A:$U,21,0)</f>
        <v>0</v>
      </c>
      <c r="Y85" s="11">
        <f>VLOOKUP(C85,[1]匹配!$A:$V,22,0)</f>
        <v>0</v>
      </c>
      <c r="Z85" s="11">
        <f>VLOOKUP(C85,[1]匹配!$A:$W,23,0)</f>
        <v>0</v>
      </c>
      <c r="AA85" s="11">
        <f>VLOOKUP(C85,[1]匹配!$A:$X,24,0)</f>
        <v>0</v>
      </c>
      <c r="AB85" s="11">
        <f>VLOOKUP(C85,[1]匹配!$A:$Y,25,0)</f>
        <v>0</v>
      </c>
      <c r="AC85" s="11">
        <f>VLOOKUP(C85,[1]匹配!$A:$Z,26,0)</f>
        <v>0</v>
      </c>
      <c r="AD85" s="11">
        <f>VLOOKUP(C85,[1]匹配!$A:$AA,27,0)</f>
        <v>0</v>
      </c>
      <c r="AE85" s="11">
        <f>VLOOKUP(C85,[1]匹配!$A:$AB,28,0)</f>
        <v>0</v>
      </c>
      <c r="AF85" s="11">
        <f>VLOOKUP(C85,[1]匹配!$A:$AC,29,0)</f>
        <v>0</v>
      </c>
      <c r="AG85" s="11">
        <f>VLOOKUP(C85,[1]匹配!$A:$AD,30,0)</f>
        <v>0</v>
      </c>
      <c r="AH85" s="11">
        <f>VLOOKUP(C85,[1]匹配!$A:$AE,31,0)</f>
        <v>0</v>
      </c>
      <c r="AI85" s="11">
        <f>VLOOKUP(C85,[1]匹配!$A:$AF,32,0)</f>
        <v>0</v>
      </c>
      <c r="AJ85" s="11" t="s">
        <v>150</v>
      </c>
      <c r="AK85" s="11" t="s">
        <v>47</v>
      </c>
      <c r="AL85" s="11" t="s">
        <v>48</v>
      </c>
      <c r="AM85" s="11" t="s">
        <v>49</v>
      </c>
    </row>
    <row r="86" ht="36" spans="1:39">
      <c r="A86" s="28">
        <v>84</v>
      </c>
      <c r="B86" s="11" t="s">
        <v>151</v>
      </c>
      <c r="C86" s="11" t="s">
        <v>414</v>
      </c>
      <c r="D86" s="11" t="s">
        <v>415</v>
      </c>
      <c r="E86" s="11" t="s">
        <v>416</v>
      </c>
      <c r="F86" s="11" t="s">
        <v>172</v>
      </c>
      <c r="G86" s="11" t="s">
        <v>417</v>
      </c>
      <c r="H86" s="11" t="str">
        <f>VLOOKUP(C86,[1]匹配!$A:$E,5,0)</f>
        <v>否</v>
      </c>
      <c r="I86" s="11">
        <f>VLOOKUP(C86,[1]匹配!$A:$F,6,0)</f>
        <v>0</v>
      </c>
      <c r="J86" s="11">
        <f>VLOOKUP(C86,'[2]（终）标准制修订项目'!$C:$R,16,0)</f>
        <v>1</v>
      </c>
      <c r="K86" s="11" t="str">
        <f>VLOOKUP(C86,[1]匹配!$A:$H,8,0)</f>
        <v>无</v>
      </c>
      <c r="L86" s="11">
        <f>VLOOKUP(C86,[1]匹配!$A:$I,9,0)</f>
        <v>1</v>
      </c>
      <c r="M86" s="11">
        <f>VLOOKUP(C86,[1]匹配!$A:$J,10,0)</f>
        <v>100</v>
      </c>
      <c r="N86" s="11" t="str">
        <f>VLOOKUP(C86,[1]匹配!$A:$K,11,0)</f>
        <v>深圳市坤鑫国际货运代理有限公司</v>
      </c>
      <c r="O86" s="11">
        <f>VLOOKUP(C86,[1]匹配!$A:$L,12,0)</f>
        <v>0</v>
      </c>
      <c r="P86" s="11">
        <f>VLOOKUP(C86,[1]匹配!$A:$M,13,0)</f>
        <v>0</v>
      </c>
      <c r="Q86" s="11">
        <f>VLOOKUP(C86,[1]匹配!$A:$N,14,0)</f>
        <v>0</v>
      </c>
      <c r="R86" s="11">
        <f>VLOOKUP(C86,[1]匹配!$A:$O,15,0)</f>
        <v>0</v>
      </c>
      <c r="S86" s="11">
        <f>VLOOKUP(C86,[1]匹配!$A:$P,16,0)</f>
        <v>0</v>
      </c>
      <c r="T86" s="11">
        <f>VLOOKUP(C86,[1]匹配!$A:$Q,17,0)</f>
        <v>0</v>
      </c>
      <c r="U86" s="11">
        <f>VLOOKUP(C86,[1]匹配!$A:$R,18,0)</f>
        <v>0</v>
      </c>
      <c r="V86" s="11">
        <f>VLOOKUP(C86,[1]匹配!$A:$S,19,0)</f>
        <v>0</v>
      </c>
      <c r="W86" s="11">
        <f>VLOOKUP(C86,[1]匹配!$A:$T,20,0)</f>
        <v>0</v>
      </c>
      <c r="X86" s="11">
        <f>VLOOKUP(C86,[1]匹配!$A:$U,21,0)</f>
        <v>0</v>
      </c>
      <c r="Y86" s="11">
        <f>VLOOKUP(C86,[1]匹配!$A:$V,22,0)</f>
        <v>0</v>
      </c>
      <c r="Z86" s="11">
        <f>VLOOKUP(C86,[1]匹配!$A:$W,23,0)</f>
        <v>0</v>
      </c>
      <c r="AA86" s="11">
        <f>VLOOKUP(C86,[1]匹配!$A:$X,24,0)</f>
        <v>0</v>
      </c>
      <c r="AB86" s="11">
        <f>VLOOKUP(C86,[1]匹配!$A:$Y,25,0)</f>
        <v>0</v>
      </c>
      <c r="AC86" s="11">
        <f>VLOOKUP(C86,[1]匹配!$A:$Z,26,0)</f>
        <v>0</v>
      </c>
      <c r="AD86" s="11">
        <f>VLOOKUP(C86,[1]匹配!$A:$AA,27,0)</f>
        <v>0</v>
      </c>
      <c r="AE86" s="11">
        <f>VLOOKUP(C86,[1]匹配!$A:$AB,28,0)</f>
        <v>0</v>
      </c>
      <c r="AF86" s="11">
        <f>VLOOKUP(C86,[1]匹配!$A:$AC,29,0)</f>
        <v>0</v>
      </c>
      <c r="AG86" s="11">
        <f>VLOOKUP(C86,[1]匹配!$A:$AD,30,0)</f>
        <v>0</v>
      </c>
      <c r="AH86" s="11">
        <f>VLOOKUP(C86,[1]匹配!$A:$AE,31,0)</f>
        <v>0</v>
      </c>
      <c r="AI86" s="11">
        <f>VLOOKUP(C86,[1]匹配!$A:$AF,32,0)</f>
        <v>0</v>
      </c>
      <c r="AJ86" s="11" t="s">
        <v>150</v>
      </c>
      <c r="AK86" s="11" t="s">
        <v>47</v>
      </c>
      <c r="AL86" s="11" t="s">
        <v>48</v>
      </c>
      <c r="AM86" s="11" t="s">
        <v>49</v>
      </c>
    </row>
    <row r="87" ht="48" spans="1:39">
      <c r="A87" s="28">
        <v>85</v>
      </c>
      <c r="B87" s="11" t="s">
        <v>151</v>
      </c>
      <c r="C87" s="11" t="s">
        <v>418</v>
      </c>
      <c r="D87" s="11" t="s">
        <v>419</v>
      </c>
      <c r="E87" s="11" t="s">
        <v>420</v>
      </c>
      <c r="F87" s="11" t="s">
        <v>155</v>
      </c>
      <c r="G87" s="11" t="s">
        <v>331</v>
      </c>
      <c r="H87" s="11" t="str">
        <f>VLOOKUP(C87,[1]匹配!$A:$E,5,0)</f>
        <v>否</v>
      </c>
      <c r="I87" s="11">
        <f>VLOOKUP(C87,[1]匹配!$A:$F,6,0)</f>
        <v>0</v>
      </c>
      <c r="J87" s="11">
        <f>VLOOKUP(C87,'[2]（终）标准制修订项目'!$C:$R,16,0)</f>
        <v>1</v>
      </c>
      <c r="K87" s="11" t="str">
        <f>VLOOKUP(C87,[1]匹配!$A:$H,8,0)</f>
        <v>无</v>
      </c>
      <c r="L87" s="11">
        <f>VLOOKUP(C87,[1]匹配!$A:$I,9,0)</f>
        <v>1</v>
      </c>
      <c r="M87" s="11">
        <f>VLOOKUP(C87,[1]匹配!$A:$J,10,0)</f>
        <v>100</v>
      </c>
      <c r="N87" s="11" t="str">
        <f>VLOOKUP(C87,[1]匹配!$A:$K,11,0)</f>
        <v>深圳市计量质量检测研究院</v>
      </c>
      <c r="O87" s="11">
        <f>VLOOKUP(C87,[1]匹配!$A:$L,12,0)</f>
        <v>0</v>
      </c>
      <c r="P87" s="11">
        <f>VLOOKUP(C87,[1]匹配!$A:$M,13,0)</f>
        <v>0</v>
      </c>
      <c r="Q87" s="11">
        <f>VLOOKUP(C87,[1]匹配!$A:$N,14,0)</f>
        <v>0</v>
      </c>
      <c r="R87" s="11">
        <f>VLOOKUP(C87,[1]匹配!$A:$O,15,0)</f>
        <v>0</v>
      </c>
      <c r="S87" s="11">
        <f>VLOOKUP(C87,[1]匹配!$A:$P,16,0)</f>
        <v>0</v>
      </c>
      <c r="T87" s="11">
        <f>VLOOKUP(C87,[1]匹配!$A:$Q,17,0)</f>
        <v>0</v>
      </c>
      <c r="U87" s="11">
        <f>VLOOKUP(C87,[1]匹配!$A:$R,18,0)</f>
        <v>0</v>
      </c>
      <c r="V87" s="11">
        <f>VLOOKUP(C87,[1]匹配!$A:$S,19,0)</f>
        <v>0</v>
      </c>
      <c r="W87" s="11">
        <f>VLOOKUP(C87,[1]匹配!$A:$T,20,0)</f>
        <v>0</v>
      </c>
      <c r="X87" s="11">
        <f>VLOOKUP(C87,[1]匹配!$A:$U,21,0)</f>
        <v>0</v>
      </c>
      <c r="Y87" s="11">
        <f>VLOOKUP(C87,[1]匹配!$A:$V,22,0)</f>
        <v>0</v>
      </c>
      <c r="Z87" s="11">
        <f>VLOOKUP(C87,[1]匹配!$A:$W,23,0)</f>
        <v>0</v>
      </c>
      <c r="AA87" s="11">
        <f>VLOOKUP(C87,[1]匹配!$A:$X,24,0)</f>
        <v>0</v>
      </c>
      <c r="AB87" s="11">
        <f>VLOOKUP(C87,[1]匹配!$A:$Y,25,0)</f>
        <v>0</v>
      </c>
      <c r="AC87" s="11">
        <f>VLOOKUP(C87,[1]匹配!$A:$Z,26,0)</f>
        <v>0</v>
      </c>
      <c r="AD87" s="11">
        <f>VLOOKUP(C87,[1]匹配!$A:$AA,27,0)</f>
        <v>0</v>
      </c>
      <c r="AE87" s="11">
        <f>VLOOKUP(C87,[1]匹配!$A:$AB,28,0)</f>
        <v>0</v>
      </c>
      <c r="AF87" s="11">
        <f>VLOOKUP(C87,[1]匹配!$A:$AC,29,0)</f>
        <v>0</v>
      </c>
      <c r="AG87" s="11">
        <f>VLOOKUP(C87,[1]匹配!$A:$AD,30,0)</f>
        <v>0</v>
      </c>
      <c r="AH87" s="11">
        <f>VLOOKUP(C87,[1]匹配!$A:$AE,31,0)</f>
        <v>0</v>
      </c>
      <c r="AI87" s="11">
        <f>VLOOKUP(C87,[1]匹配!$A:$AF,32,0)</f>
        <v>0</v>
      </c>
      <c r="AJ87" s="11" t="s">
        <v>150</v>
      </c>
      <c r="AK87" s="11" t="s">
        <v>47</v>
      </c>
      <c r="AL87" s="11" t="s">
        <v>48</v>
      </c>
      <c r="AM87" s="11" t="s">
        <v>49</v>
      </c>
    </row>
    <row r="88" ht="48" spans="1:39">
      <c r="A88" s="28">
        <v>86</v>
      </c>
      <c r="B88" s="11" t="s">
        <v>151</v>
      </c>
      <c r="C88" s="11" t="s">
        <v>421</v>
      </c>
      <c r="D88" s="11" t="s">
        <v>422</v>
      </c>
      <c r="E88" s="11" t="s">
        <v>423</v>
      </c>
      <c r="F88" s="11" t="s">
        <v>424</v>
      </c>
      <c r="G88" s="11" t="s">
        <v>72</v>
      </c>
      <c r="H88" s="11" t="str">
        <f>VLOOKUP(C88,[1]匹配!$A:$E,5,0)</f>
        <v>是</v>
      </c>
      <c r="I88" s="11">
        <f>VLOOKUP(C88,[1]匹配!$A:$F,6,0)</f>
        <v>17</v>
      </c>
      <c r="J88" s="11">
        <f>VLOOKUP(C88,'[2]（终）标准制修订项目'!$C:$R,16,0)</f>
        <v>2</v>
      </c>
      <c r="K88" s="11" t="str">
        <f>VLOOKUP(C88,[1]匹配!$A:$H,8,0)</f>
        <v>有</v>
      </c>
      <c r="L88" s="11">
        <f>VLOOKUP(C88,[1]匹配!$A:$I,9,0)</f>
        <v>2</v>
      </c>
      <c r="M88" s="11">
        <f>VLOOKUP(C88,[1]匹配!$A:$J,10,0)</f>
        <v>85</v>
      </c>
      <c r="N88" s="11" t="str">
        <f>VLOOKUP(C88,[1]匹配!$A:$K,11,0)</f>
        <v>深圳市闪联信息技术有限公司</v>
      </c>
      <c r="O88" s="11">
        <f>VLOOKUP(C88,[1]匹配!$A:$L,12,0)</f>
        <v>8</v>
      </c>
      <c r="P88" s="11">
        <f>VLOOKUP(C88,[1]匹配!$A:$M,13,0)</f>
        <v>15</v>
      </c>
      <c r="Q88" s="11" t="str">
        <f>VLOOKUP(C88,[1]匹配!$A:$N,14,0)</f>
        <v>康佳集团股份有限公司</v>
      </c>
      <c r="R88" s="11">
        <f>VLOOKUP(C88,[1]匹配!$A:$O,15,0)</f>
        <v>0</v>
      </c>
      <c r="S88" s="11">
        <f>VLOOKUP(C88,[1]匹配!$A:$P,16,0)</f>
        <v>0</v>
      </c>
      <c r="T88" s="11">
        <f>VLOOKUP(C88,[1]匹配!$A:$Q,17,0)</f>
        <v>0</v>
      </c>
      <c r="U88" s="11">
        <f>VLOOKUP(C88,[1]匹配!$A:$R,18,0)</f>
        <v>0</v>
      </c>
      <c r="V88" s="11">
        <f>VLOOKUP(C88,[1]匹配!$A:$S,19,0)</f>
        <v>0</v>
      </c>
      <c r="W88" s="11">
        <f>VLOOKUP(C88,[1]匹配!$A:$T,20,0)</f>
        <v>0</v>
      </c>
      <c r="X88" s="11">
        <f>VLOOKUP(C88,[1]匹配!$A:$U,21,0)</f>
        <v>0</v>
      </c>
      <c r="Y88" s="11">
        <f>VLOOKUP(C88,[1]匹配!$A:$V,22,0)</f>
        <v>0</v>
      </c>
      <c r="Z88" s="11">
        <f>VLOOKUP(C88,[1]匹配!$A:$W,23,0)</f>
        <v>0</v>
      </c>
      <c r="AA88" s="11">
        <f>VLOOKUP(C88,[1]匹配!$A:$X,24,0)</f>
        <v>0</v>
      </c>
      <c r="AB88" s="11">
        <f>VLOOKUP(C88,[1]匹配!$A:$Y,25,0)</f>
        <v>0</v>
      </c>
      <c r="AC88" s="11">
        <f>VLOOKUP(C88,[1]匹配!$A:$Z,26,0)</f>
        <v>0</v>
      </c>
      <c r="AD88" s="11">
        <f>VLOOKUP(C88,[1]匹配!$A:$AA,27,0)</f>
        <v>0</v>
      </c>
      <c r="AE88" s="11">
        <f>VLOOKUP(C88,[1]匹配!$A:$AB,28,0)</f>
        <v>0</v>
      </c>
      <c r="AF88" s="11">
        <f>VLOOKUP(C88,[1]匹配!$A:$AC,29,0)</f>
        <v>0</v>
      </c>
      <c r="AG88" s="11">
        <f>VLOOKUP(C88,[1]匹配!$A:$AD,30,0)</f>
        <v>0</v>
      </c>
      <c r="AH88" s="11">
        <f>VLOOKUP(C88,[1]匹配!$A:$AE,31,0)</f>
        <v>0</v>
      </c>
      <c r="AI88" s="11">
        <f>VLOOKUP(C88,[1]匹配!$A:$AF,32,0)</f>
        <v>0</v>
      </c>
      <c r="AJ88" s="11" t="s">
        <v>150</v>
      </c>
      <c r="AK88" s="11" t="s">
        <v>47</v>
      </c>
      <c r="AL88" s="11" t="s">
        <v>48</v>
      </c>
      <c r="AM88" s="11" t="s">
        <v>49</v>
      </c>
    </row>
    <row r="89" ht="48" spans="1:39">
      <c r="A89" s="28">
        <v>87</v>
      </c>
      <c r="B89" s="11" t="s">
        <v>151</v>
      </c>
      <c r="C89" s="11" t="s">
        <v>425</v>
      </c>
      <c r="D89" s="11" t="s">
        <v>426</v>
      </c>
      <c r="E89" s="11" t="s">
        <v>427</v>
      </c>
      <c r="F89" s="11" t="s">
        <v>428</v>
      </c>
      <c r="G89" s="11" t="s">
        <v>429</v>
      </c>
      <c r="H89" s="11" t="str">
        <f>VLOOKUP(C89,[1]匹配!$A:$E,5,0)</f>
        <v>是</v>
      </c>
      <c r="I89" s="11">
        <f>VLOOKUP(C89,[1]匹配!$A:$F,6,0)</f>
        <v>6</v>
      </c>
      <c r="J89" s="11">
        <f>VLOOKUP(C89,'[2]（终）标准制修订项目'!$C:$R,16,0)</f>
        <v>3</v>
      </c>
      <c r="K89" s="11" t="str">
        <f>VLOOKUP(C89,[1]匹配!$A:$H,8,0)</f>
        <v>有</v>
      </c>
      <c r="L89" s="11">
        <f>VLOOKUP(C89,[1]匹配!$A:$I,9,0)</f>
        <v>2</v>
      </c>
      <c r="M89" s="11">
        <f>VLOOKUP(C89,[1]匹配!$A:$J,10,0)</f>
        <v>57.14</v>
      </c>
      <c r="N89" s="11" t="str">
        <f>VLOOKUP(C89,[1]匹配!$A:$K,11,0)</f>
        <v>深圳友讯达科技股份有限公司</v>
      </c>
      <c r="O89" s="11">
        <f>VLOOKUP(C89,[1]匹配!$A:$L,12,0)</f>
        <v>3</v>
      </c>
      <c r="P89" s="11">
        <f>VLOOKUP(C89,[1]匹配!$A:$M,13,0)</f>
        <v>42.85</v>
      </c>
      <c r="Q89" s="11" t="str">
        <f>VLOOKUP(C89,[1]匹配!$A:$N,14,0)</f>
        <v>深圳市航天泰瑞捷电子有限公司</v>
      </c>
      <c r="R89" s="11">
        <f>VLOOKUP(C89,[1]匹配!$A:$O,15,0)</f>
        <v>0</v>
      </c>
      <c r="S89" s="11">
        <f>VLOOKUP(C89,[1]匹配!$A:$P,16,0)</f>
        <v>0</v>
      </c>
      <c r="T89" s="11">
        <f>VLOOKUP(C89,[1]匹配!$A:$Q,17,0)</f>
        <v>0</v>
      </c>
      <c r="U89" s="11">
        <f>VLOOKUP(C89,[1]匹配!$A:$R,18,0)</f>
        <v>0</v>
      </c>
      <c r="V89" s="11">
        <f>VLOOKUP(C89,[1]匹配!$A:$S,19,0)</f>
        <v>0</v>
      </c>
      <c r="W89" s="11">
        <f>VLOOKUP(C89,[1]匹配!$A:$T,20,0)</f>
        <v>0</v>
      </c>
      <c r="X89" s="11">
        <f>VLOOKUP(C89,[1]匹配!$A:$U,21,0)</f>
        <v>0</v>
      </c>
      <c r="Y89" s="11">
        <f>VLOOKUP(C89,[1]匹配!$A:$V,22,0)</f>
        <v>0</v>
      </c>
      <c r="Z89" s="11">
        <f>VLOOKUP(C89,[1]匹配!$A:$W,23,0)</f>
        <v>0</v>
      </c>
      <c r="AA89" s="11">
        <f>VLOOKUP(C89,[1]匹配!$A:$X,24,0)</f>
        <v>0</v>
      </c>
      <c r="AB89" s="11">
        <f>VLOOKUP(C89,[1]匹配!$A:$Y,25,0)</f>
        <v>0</v>
      </c>
      <c r="AC89" s="11">
        <f>VLOOKUP(C89,[1]匹配!$A:$Z,26,0)</f>
        <v>0</v>
      </c>
      <c r="AD89" s="11">
        <f>VLOOKUP(C89,[1]匹配!$A:$AA,27,0)</f>
        <v>0</v>
      </c>
      <c r="AE89" s="11">
        <f>VLOOKUP(C89,[1]匹配!$A:$AB,28,0)</f>
        <v>0</v>
      </c>
      <c r="AF89" s="11">
        <f>VLOOKUP(C89,[1]匹配!$A:$AC,29,0)</f>
        <v>0</v>
      </c>
      <c r="AG89" s="11">
        <f>VLOOKUP(C89,[1]匹配!$A:$AD,30,0)</f>
        <v>0</v>
      </c>
      <c r="AH89" s="11">
        <f>VLOOKUP(C89,[1]匹配!$A:$AE,31,0)</f>
        <v>0</v>
      </c>
      <c r="AI89" s="11">
        <f>VLOOKUP(C89,[1]匹配!$A:$AF,32,0)</f>
        <v>0</v>
      </c>
      <c r="AJ89" s="11" t="s">
        <v>150</v>
      </c>
      <c r="AK89" s="11" t="s">
        <v>47</v>
      </c>
      <c r="AL89" s="11" t="s">
        <v>48</v>
      </c>
      <c r="AM89" s="11" t="s">
        <v>49</v>
      </c>
    </row>
    <row r="90" ht="48" spans="1:39">
      <c r="A90" s="28">
        <v>88</v>
      </c>
      <c r="B90" s="11" t="s">
        <v>151</v>
      </c>
      <c r="C90" s="11" t="s">
        <v>430</v>
      </c>
      <c r="D90" s="11" t="s">
        <v>431</v>
      </c>
      <c r="E90" s="11" t="s">
        <v>432</v>
      </c>
      <c r="F90" s="11" t="s">
        <v>295</v>
      </c>
      <c r="G90" s="11" t="s">
        <v>296</v>
      </c>
      <c r="H90" s="11" t="str">
        <f>VLOOKUP(C90,[1]匹配!$A:$E,5,0)</f>
        <v>是</v>
      </c>
      <c r="I90" s="11">
        <f>VLOOKUP(C90,[1]匹配!$A:$F,6,0)</f>
        <v>5</v>
      </c>
      <c r="J90" s="11">
        <f>VLOOKUP(C90,'[2]（终）标准制修订项目'!$C:$R,16,0)</f>
        <v>2</v>
      </c>
      <c r="K90" s="11" t="str">
        <f>VLOOKUP(C90,[1]匹配!$A:$H,8,0)</f>
        <v>有</v>
      </c>
      <c r="L90" s="11">
        <f>VLOOKUP(C90,[1]匹配!$A:$I,9,0)</f>
        <v>2</v>
      </c>
      <c r="M90" s="11">
        <f>VLOOKUP(C90,[1]匹配!$A:$J,10,0)</f>
        <v>45</v>
      </c>
      <c r="N90" s="11" t="str">
        <f>VLOOKUP(C90,[1]匹配!$A:$K,11,0)</f>
        <v>深圳市华傲数据技术有限公司</v>
      </c>
      <c r="O90" s="11">
        <f>VLOOKUP(C90,[1]匹配!$A:$L,12,0)</f>
        <v>5</v>
      </c>
      <c r="P90" s="11">
        <f>VLOOKUP(C90,[1]匹配!$A:$M,13,0)</f>
        <v>0</v>
      </c>
      <c r="Q90" s="11" t="str">
        <f>VLOOKUP(C90,[1]匹配!$A:$N,14,0)</f>
        <v>华为技术有限公司</v>
      </c>
      <c r="R90" s="11">
        <f>VLOOKUP(C90,[1]匹配!$A:$O,15,0)</f>
        <v>6</v>
      </c>
      <c r="S90" s="11">
        <f>VLOOKUP(C90,[1]匹配!$A:$P,16,0)</f>
        <v>45</v>
      </c>
      <c r="T90" s="11" t="str">
        <f>VLOOKUP(C90,[1]匹配!$A:$Q,17,0)</f>
        <v>深圳赛西信息技术有限公司</v>
      </c>
      <c r="U90" s="11">
        <f>VLOOKUP(C90,[1]匹配!$A:$R,18,0)</f>
        <v>8</v>
      </c>
      <c r="V90" s="11">
        <f>VLOOKUP(C90,[1]匹配!$A:$S,19,0)</f>
        <v>10</v>
      </c>
      <c r="W90" s="11" t="str">
        <f>VLOOKUP(C90,[1]匹配!$A:$T,20,0)</f>
        <v>中兴通讯股份有限公司</v>
      </c>
      <c r="X90" s="11">
        <f>VLOOKUP(C90,[1]匹配!$A:$U,21,0)</f>
        <v>0</v>
      </c>
      <c r="Y90" s="11">
        <f>VLOOKUP(C90,[1]匹配!$A:$V,22,0)</f>
        <v>0</v>
      </c>
      <c r="Z90" s="11">
        <f>VLOOKUP(C90,[1]匹配!$A:$W,23,0)</f>
        <v>0</v>
      </c>
      <c r="AA90" s="11">
        <f>VLOOKUP(C90,[1]匹配!$A:$X,24,0)</f>
        <v>0</v>
      </c>
      <c r="AB90" s="11">
        <f>VLOOKUP(C90,[1]匹配!$A:$Y,25,0)</f>
        <v>0</v>
      </c>
      <c r="AC90" s="11">
        <f>VLOOKUP(C90,[1]匹配!$A:$Z,26,0)</f>
        <v>0</v>
      </c>
      <c r="AD90" s="11">
        <f>VLOOKUP(C90,[1]匹配!$A:$AA,27,0)</f>
        <v>0</v>
      </c>
      <c r="AE90" s="11">
        <f>VLOOKUP(C90,[1]匹配!$A:$AB,28,0)</f>
        <v>0</v>
      </c>
      <c r="AF90" s="11">
        <f>VLOOKUP(C90,[1]匹配!$A:$AC,29,0)</f>
        <v>0</v>
      </c>
      <c r="AG90" s="11">
        <f>VLOOKUP(C90,[1]匹配!$A:$AD,30,0)</f>
        <v>0</v>
      </c>
      <c r="AH90" s="11">
        <f>VLOOKUP(C90,[1]匹配!$A:$AE,31,0)</f>
        <v>0</v>
      </c>
      <c r="AI90" s="11">
        <f>VLOOKUP(C90,[1]匹配!$A:$AF,32,0)</f>
        <v>0</v>
      </c>
      <c r="AJ90" s="11" t="s">
        <v>150</v>
      </c>
      <c r="AK90" s="11" t="s">
        <v>47</v>
      </c>
      <c r="AL90" s="11" t="s">
        <v>48</v>
      </c>
      <c r="AM90" s="11" t="s">
        <v>49</v>
      </c>
    </row>
    <row r="91" ht="24" spans="1:39">
      <c r="A91" s="28">
        <v>89</v>
      </c>
      <c r="B91" s="11" t="s">
        <v>151</v>
      </c>
      <c r="C91" s="11" t="s">
        <v>433</v>
      </c>
      <c r="D91" s="11" t="s">
        <v>434</v>
      </c>
      <c r="E91" s="11" t="s">
        <v>435</v>
      </c>
      <c r="F91" s="11" t="s">
        <v>317</v>
      </c>
      <c r="G91" s="11" t="s">
        <v>436</v>
      </c>
      <c r="H91" s="11" t="str">
        <f>VLOOKUP(C91,[1]匹配!$A:$E,5,0)</f>
        <v>否</v>
      </c>
      <c r="I91" s="11">
        <f>VLOOKUP(C91,[1]匹配!$A:$F,6,0)</f>
        <v>0</v>
      </c>
      <c r="J91" s="11">
        <f>VLOOKUP(C91,'[2]（终）标准制修订项目'!$C:$R,16,0)</f>
        <v>2</v>
      </c>
      <c r="K91" s="11" t="str">
        <f>VLOOKUP(C91,[1]匹配!$A:$H,8,0)</f>
        <v>无</v>
      </c>
      <c r="L91" s="11">
        <f>VLOOKUP(C91,[1]匹配!$A:$I,9,0)</f>
        <v>2</v>
      </c>
      <c r="M91" s="11">
        <f>VLOOKUP(C91,[1]匹配!$A:$J,10,0)</f>
        <v>100</v>
      </c>
      <c r="N91" s="11" t="str">
        <f>VLOOKUP(C91,[1]匹配!$A:$K,11,0)</f>
        <v>深圳市华测检测有限公司</v>
      </c>
      <c r="O91" s="11">
        <f>VLOOKUP(C91,[1]匹配!$A:$L,12,0)</f>
        <v>0</v>
      </c>
      <c r="P91" s="11">
        <f>VLOOKUP(C91,[1]匹配!$A:$M,13,0)</f>
        <v>0</v>
      </c>
      <c r="Q91" s="11">
        <f>VLOOKUP(C91,[1]匹配!$A:$N,14,0)</f>
        <v>0</v>
      </c>
      <c r="R91" s="11">
        <f>VLOOKUP(C91,[1]匹配!$A:$O,15,0)</f>
        <v>0</v>
      </c>
      <c r="S91" s="11">
        <f>VLOOKUP(C91,[1]匹配!$A:$P,16,0)</f>
        <v>0</v>
      </c>
      <c r="T91" s="11">
        <f>VLOOKUP(C91,[1]匹配!$A:$Q,17,0)</f>
        <v>0</v>
      </c>
      <c r="U91" s="11">
        <f>VLOOKUP(C91,[1]匹配!$A:$R,18,0)</f>
        <v>0</v>
      </c>
      <c r="V91" s="11">
        <f>VLOOKUP(C91,[1]匹配!$A:$S,19,0)</f>
        <v>0</v>
      </c>
      <c r="W91" s="11">
        <f>VLOOKUP(C91,[1]匹配!$A:$T,20,0)</f>
        <v>0</v>
      </c>
      <c r="X91" s="11">
        <f>VLOOKUP(C91,[1]匹配!$A:$U,21,0)</f>
        <v>0</v>
      </c>
      <c r="Y91" s="11">
        <f>VLOOKUP(C91,[1]匹配!$A:$V,22,0)</f>
        <v>0</v>
      </c>
      <c r="Z91" s="11">
        <f>VLOOKUP(C91,[1]匹配!$A:$W,23,0)</f>
        <v>0</v>
      </c>
      <c r="AA91" s="11">
        <f>VLOOKUP(C91,[1]匹配!$A:$X,24,0)</f>
        <v>0</v>
      </c>
      <c r="AB91" s="11">
        <f>VLOOKUP(C91,[1]匹配!$A:$Y,25,0)</f>
        <v>0</v>
      </c>
      <c r="AC91" s="11">
        <f>VLOOKUP(C91,[1]匹配!$A:$Z,26,0)</f>
        <v>0</v>
      </c>
      <c r="AD91" s="11">
        <f>VLOOKUP(C91,[1]匹配!$A:$AA,27,0)</f>
        <v>0</v>
      </c>
      <c r="AE91" s="11">
        <f>VLOOKUP(C91,[1]匹配!$A:$AB,28,0)</f>
        <v>0</v>
      </c>
      <c r="AF91" s="11">
        <f>VLOOKUP(C91,[1]匹配!$A:$AC,29,0)</f>
        <v>0</v>
      </c>
      <c r="AG91" s="11">
        <f>VLOOKUP(C91,[1]匹配!$A:$AD,30,0)</f>
        <v>0</v>
      </c>
      <c r="AH91" s="11">
        <f>VLOOKUP(C91,[1]匹配!$A:$AE,31,0)</f>
        <v>0</v>
      </c>
      <c r="AI91" s="11">
        <f>VLOOKUP(C91,[1]匹配!$A:$AF,32,0)</f>
        <v>0</v>
      </c>
      <c r="AJ91" s="11" t="s">
        <v>150</v>
      </c>
      <c r="AK91" s="11" t="s">
        <v>47</v>
      </c>
      <c r="AL91" s="11" t="s">
        <v>48</v>
      </c>
      <c r="AM91" s="11" t="s">
        <v>49</v>
      </c>
    </row>
    <row r="92" ht="36" spans="1:39">
      <c r="A92" s="28">
        <v>90</v>
      </c>
      <c r="B92" s="11" t="s">
        <v>151</v>
      </c>
      <c r="C92" s="11" t="s">
        <v>437</v>
      </c>
      <c r="D92" s="11" t="s">
        <v>438</v>
      </c>
      <c r="E92" s="11" t="s">
        <v>439</v>
      </c>
      <c r="F92" s="11" t="s">
        <v>172</v>
      </c>
      <c r="G92" s="11" t="s">
        <v>417</v>
      </c>
      <c r="H92" s="11" t="str">
        <f>VLOOKUP(C92,[1]匹配!$A:$E,5,0)</f>
        <v>否</v>
      </c>
      <c r="I92" s="11">
        <f>VLOOKUP(C92,[1]匹配!$A:$F,6,0)</f>
        <v>0</v>
      </c>
      <c r="J92" s="11">
        <f>VLOOKUP(C92,'[2]（终）标准制修订项目'!$C:$R,16,0)</f>
        <v>1</v>
      </c>
      <c r="K92" s="11" t="str">
        <f>VLOOKUP(C92,[1]匹配!$A:$H,8,0)</f>
        <v>无</v>
      </c>
      <c r="L92" s="11">
        <f>VLOOKUP(C92,[1]匹配!$A:$I,9,0)</f>
        <v>1</v>
      </c>
      <c r="M92" s="11">
        <f>VLOOKUP(C92,[1]匹配!$A:$J,10,0)</f>
        <v>100</v>
      </c>
      <c r="N92" s="11" t="str">
        <f>VLOOKUP(C92,[1]匹配!$A:$K,11,0)</f>
        <v>深圳市坤鑫国际货运代理有限公司</v>
      </c>
      <c r="O92" s="11">
        <f>VLOOKUP(C92,[1]匹配!$A:$L,12,0)</f>
        <v>0</v>
      </c>
      <c r="P92" s="11">
        <f>VLOOKUP(C92,[1]匹配!$A:$M,13,0)</f>
        <v>0</v>
      </c>
      <c r="Q92" s="11">
        <f>VLOOKUP(C92,[1]匹配!$A:$N,14,0)</f>
        <v>0</v>
      </c>
      <c r="R92" s="11">
        <f>VLOOKUP(C92,[1]匹配!$A:$O,15,0)</f>
        <v>0</v>
      </c>
      <c r="S92" s="11">
        <f>VLOOKUP(C92,[1]匹配!$A:$P,16,0)</f>
        <v>0</v>
      </c>
      <c r="T92" s="11">
        <f>VLOOKUP(C92,[1]匹配!$A:$Q,17,0)</f>
        <v>0</v>
      </c>
      <c r="U92" s="11">
        <f>VLOOKUP(C92,[1]匹配!$A:$R,18,0)</f>
        <v>0</v>
      </c>
      <c r="V92" s="11">
        <f>VLOOKUP(C92,[1]匹配!$A:$S,19,0)</f>
        <v>0</v>
      </c>
      <c r="W92" s="11">
        <f>VLOOKUP(C92,[1]匹配!$A:$T,20,0)</f>
        <v>0</v>
      </c>
      <c r="X92" s="11">
        <f>VLOOKUP(C92,[1]匹配!$A:$U,21,0)</f>
        <v>0</v>
      </c>
      <c r="Y92" s="11">
        <f>VLOOKUP(C92,[1]匹配!$A:$V,22,0)</f>
        <v>0</v>
      </c>
      <c r="Z92" s="11">
        <f>VLOOKUP(C92,[1]匹配!$A:$W,23,0)</f>
        <v>0</v>
      </c>
      <c r="AA92" s="11">
        <f>VLOOKUP(C92,[1]匹配!$A:$X,24,0)</f>
        <v>0</v>
      </c>
      <c r="AB92" s="11">
        <f>VLOOKUP(C92,[1]匹配!$A:$Y,25,0)</f>
        <v>0</v>
      </c>
      <c r="AC92" s="11">
        <f>VLOOKUP(C92,[1]匹配!$A:$Z,26,0)</f>
        <v>0</v>
      </c>
      <c r="AD92" s="11">
        <f>VLOOKUP(C92,[1]匹配!$A:$AA,27,0)</f>
        <v>0</v>
      </c>
      <c r="AE92" s="11">
        <f>VLOOKUP(C92,[1]匹配!$A:$AB,28,0)</f>
        <v>0</v>
      </c>
      <c r="AF92" s="11">
        <f>VLOOKUP(C92,[1]匹配!$A:$AC,29,0)</f>
        <v>0</v>
      </c>
      <c r="AG92" s="11">
        <f>VLOOKUP(C92,[1]匹配!$A:$AD,30,0)</f>
        <v>0</v>
      </c>
      <c r="AH92" s="11">
        <f>VLOOKUP(C92,[1]匹配!$A:$AE,31,0)</f>
        <v>0</v>
      </c>
      <c r="AI92" s="11">
        <f>VLOOKUP(C92,[1]匹配!$A:$AF,32,0)</f>
        <v>0</v>
      </c>
      <c r="AJ92" s="11" t="s">
        <v>150</v>
      </c>
      <c r="AK92" s="11" t="s">
        <v>47</v>
      </c>
      <c r="AL92" s="11" t="s">
        <v>48</v>
      </c>
      <c r="AM92" s="11" t="s">
        <v>49</v>
      </c>
    </row>
    <row r="93" ht="36" spans="1:39">
      <c r="A93" s="28">
        <v>91</v>
      </c>
      <c r="B93" s="11" t="s">
        <v>151</v>
      </c>
      <c r="C93" s="11" t="s">
        <v>440</v>
      </c>
      <c r="D93" s="11" t="s">
        <v>441</v>
      </c>
      <c r="E93" s="11" t="s">
        <v>442</v>
      </c>
      <c r="F93" s="11" t="s">
        <v>196</v>
      </c>
      <c r="G93" s="11" t="s">
        <v>310</v>
      </c>
      <c r="H93" s="11" t="str">
        <f>VLOOKUP(C93,[1]匹配!$A:$E,5,0)</f>
        <v>是</v>
      </c>
      <c r="I93" s="11">
        <f>VLOOKUP(C93,[1]匹配!$A:$F,6,0)</f>
        <v>3</v>
      </c>
      <c r="J93" s="11">
        <f>VLOOKUP(C93,'[2]（终）标准制修订项目'!$C:$R,16,0)</f>
        <v>1</v>
      </c>
      <c r="K93" s="11" t="str">
        <f>VLOOKUP(C93,[1]匹配!$A:$H,8,0)</f>
        <v>无</v>
      </c>
      <c r="L93" s="11">
        <f>VLOOKUP(C93,[1]匹配!$A:$I,9,0)</f>
        <v>1</v>
      </c>
      <c r="M93" s="11">
        <f>VLOOKUP(C93,[1]匹配!$A:$J,10,0)</f>
        <v>100</v>
      </c>
      <c r="N93" s="11" t="str">
        <f>VLOOKUP(C93,[1]匹配!$A:$K,11,0)</f>
        <v>研祥智能科技股份有限公司</v>
      </c>
      <c r="O93" s="11">
        <f>VLOOKUP(C93,[1]匹配!$A:$L,12,0)</f>
        <v>0</v>
      </c>
      <c r="P93" s="11">
        <f>VLOOKUP(C93,[1]匹配!$A:$M,13,0)</f>
        <v>0</v>
      </c>
      <c r="Q93" s="11">
        <f>VLOOKUP(C93,[1]匹配!$A:$N,14,0)</f>
        <v>0</v>
      </c>
      <c r="R93" s="11">
        <f>VLOOKUP(C93,[1]匹配!$A:$O,15,0)</f>
        <v>0</v>
      </c>
      <c r="S93" s="11">
        <f>VLOOKUP(C93,[1]匹配!$A:$P,16,0)</f>
        <v>0</v>
      </c>
      <c r="T93" s="11">
        <f>VLOOKUP(C93,[1]匹配!$A:$Q,17,0)</f>
        <v>0</v>
      </c>
      <c r="U93" s="11">
        <f>VLOOKUP(C93,[1]匹配!$A:$R,18,0)</f>
        <v>0</v>
      </c>
      <c r="V93" s="11">
        <f>VLOOKUP(C93,[1]匹配!$A:$S,19,0)</f>
        <v>0</v>
      </c>
      <c r="W93" s="11">
        <f>VLOOKUP(C93,[1]匹配!$A:$T,20,0)</f>
        <v>0</v>
      </c>
      <c r="X93" s="11">
        <f>VLOOKUP(C93,[1]匹配!$A:$U,21,0)</f>
        <v>0</v>
      </c>
      <c r="Y93" s="11">
        <f>VLOOKUP(C93,[1]匹配!$A:$V,22,0)</f>
        <v>0</v>
      </c>
      <c r="Z93" s="11">
        <f>VLOOKUP(C93,[1]匹配!$A:$W,23,0)</f>
        <v>0</v>
      </c>
      <c r="AA93" s="11">
        <f>VLOOKUP(C93,[1]匹配!$A:$X,24,0)</f>
        <v>0</v>
      </c>
      <c r="AB93" s="11">
        <f>VLOOKUP(C93,[1]匹配!$A:$Y,25,0)</f>
        <v>0</v>
      </c>
      <c r="AC93" s="11">
        <f>VLOOKUP(C93,[1]匹配!$A:$Z,26,0)</f>
        <v>0</v>
      </c>
      <c r="AD93" s="11">
        <f>VLOOKUP(C93,[1]匹配!$A:$AA,27,0)</f>
        <v>0</v>
      </c>
      <c r="AE93" s="11">
        <f>VLOOKUP(C93,[1]匹配!$A:$AB,28,0)</f>
        <v>0</v>
      </c>
      <c r="AF93" s="11">
        <f>VLOOKUP(C93,[1]匹配!$A:$AC,29,0)</f>
        <v>0</v>
      </c>
      <c r="AG93" s="11">
        <f>VLOOKUP(C93,[1]匹配!$A:$AD,30,0)</f>
        <v>0</v>
      </c>
      <c r="AH93" s="11">
        <f>VLOOKUP(C93,[1]匹配!$A:$AE,31,0)</f>
        <v>0</v>
      </c>
      <c r="AI93" s="11">
        <f>VLOOKUP(C93,[1]匹配!$A:$AF,32,0)</f>
        <v>0</v>
      </c>
      <c r="AJ93" s="11" t="s">
        <v>150</v>
      </c>
      <c r="AK93" s="11" t="s">
        <v>47</v>
      </c>
      <c r="AL93" s="11" t="s">
        <v>48</v>
      </c>
      <c r="AM93" s="11" t="s">
        <v>49</v>
      </c>
    </row>
    <row r="94" ht="48" spans="1:39">
      <c r="A94" s="28">
        <v>92</v>
      </c>
      <c r="B94" s="11" t="s">
        <v>151</v>
      </c>
      <c r="C94" s="11" t="s">
        <v>443</v>
      </c>
      <c r="D94" s="11" t="s">
        <v>444</v>
      </c>
      <c r="E94" s="11" t="s">
        <v>445</v>
      </c>
      <c r="F94" s="11" t="s">
        <v>196</v>
      </c>
      <c r="G94" s="11" t="s">
        <v>446</v>
      </c>
      <c r="H94" s="11" t="str">
        <f>VLOOKUP(C94,[1]匹配!$A:$E,5,0)</f>
        <v>否</v>
      </c>
      <c r="I94" s="11">
        <f>VLOOKUP(C94,[1]匹配!$A:$F,6,0)</f>
        <v>0</v>
      </c>
      <c r="J94" s="11">
        <f>VLOOKUP(C94,'[2]（终）标准制修订项目'!$C:$R,16,0)</f>
        <v>4</v>
      </c>
      <c r="K94" s="11" t="str">
        <f>VLOOKUP(C94,[1]匹配!$A:$H,8,0)</f>
        <v>有</v>
      </c>
      <c r="L94" s="11">
        <f>VLOOKUP(C94,[1]匹配!$A:$I,9,0)</f>
        <v>3</v>
      </c>
      <c r="M94" s="11">
        <f>VLOOKUP(C94,[1]匹配!$A:$J,10,0)</f>
        <v>0</v>
      </c>
      <c r="N94" s="11" t="str">
        <f>VLOOKUP(C94,[1]匹配!$A:$K,11,0)</f>
        <v>华为技术有限公司</v>
      </c>
      <c r="O94" s="11">
        <f>VLOOKUP(C94,[1]匹配!$A:$L,12,0)</f>
        <v>4</v>
      </c>
      <c r="P94" s="11">
        <f>VLOOKUP(C94,[1]匹配!$A:$M,13,0)</f>
        <v>70</v>
      </c>
      <c r="Q94" s="11" t="str">
        <f>VLOOKUP(C94,[1]匹配!$A:$N,14,0)</f>
        <v>中电科新型智慧城市研究院有限公司</v>
      </c>
      <c r="R94" s="11">
        <f>VLOOKUP(C94,[1]匹配!$A:$O,15,0)</f>
        <v>5</v>
      </c>
      <c r="S94" s="11">
        <f>VLOOKUP(C94,[1]匹配!$A:$P,16,0)</f>
        <v>30</v>
      </c>
      <c r="T94" s="11" t="str">
        <f>VLOOKUP(C94,[1]匹配!$A:$Q,17,0)</f>
        <v>中兴通讯股份有限公司</v>
      </c>
      <c r="U94" s="11">
        <f>VLOOKUP(C94,[1]匹配!$A:$R,18,0)</f>
        <v>0</v>
      </c>
      <c r="V94" s="11">
        <f>VLOOKUP(C94,[1]匹配!$A:$S,19,0)</f>
        <v>0</v>
      </c>
      <c r="W94" s="11">
        <f>VLOOKUP(C94,[1]匹配!$A:$T,20,0)</f>
        <v>0</v>
      </c>
      <c r="X94" s="11">
        <f>VLOOKUP(C94,[1]匹配!$A:$U,21,0)</f>
        <v>0</v>
      </c>
      <c r="Y94" s="11">
        <f>VLOOKUP(C94,[1]匹配!$A:$V,22,0)</f>
        <v>0</v>
      </c>
      <c r="Z94" s="11">
        <f>VLOOKUP(C94,[1]匹配!$A:$W,23,0)</f>
        <v>0</v>
      </c>
      <c r="AA94" s="11">
        <f>VLOOKUP(C94,[1]匹配!$A:$X,24,0)</f>
        <v>0</v>
      </c>
      <c r="AB94" s="11">
        <f>VLOOKUP(C94,[1]匹配!$A:$Y,25,0)</f>
        <v>0</v>
      </c>
      <c r="AC94" s="11">
        <f>VLOOKUP(C94,[1]匹配!$A:$Z,26,0)</f>
        <v>0</v>
      </c>
      <c r="AD94" s="11">
        <f>VLOOKUP(C94,[1]匹配!$A:$AA,27,0)</f>
        <v>0</v>
      </c>
      <c r="AE94" s="11">
        <f>VLOOKUP(C94,[1]匹配!$A:$AB,28,0)</f>
        <v>0</v>
      </c>
      <c r="AF94" s="11">
        <f>VLOOKUP(C94,[1]匹配!$A:$AC,29,0)</f>
        <v>0</v>
      </c>
      <c r="AG94" s="11">
        <f>VLOOKUP(C94,[1]匹配!$A:$AD,30,0)</f>
        <v>0</v>
      </c>
      <c r="AH94" s="11">
        <f>VLOOKUP(C94,[1]匹配!$A:$AE,31,0)</f>
        <v>0</v>
      </c>
      <c r="AI94" s="11">
        <f>VLOOKUP(C94,[1]匹配!$A:$AF,32,0)</f>
        <v>0</v>
      </c>
      <c r="AJ94" s="11" t="s">
        <v>150</v>
      </c>
      <c r="AK94" s="11" t="s">
        <v>47</v>
      </c>
      <c r="AL94" s="11" t="s">
        <v>56</v>
      </c>
      <c r="AM94" s="11" t="s">
        <v>49</v>
      </c>
    </row>
    <row r="95" ht="36" spans="1:39">
      <c r="A95" s="28">
        <v>93</v>
      </c>
      <c r="B95" s="11" t="s">
        <v>151</v>
      </c>
      <c r="C95" s="11" t="s">
        <v>447</v>
      </c>
      <c r="D95" s="11" t="s">
        <v>448</v>
      </c>
      <c r="E95" s="11" t="s">
        <v>449</v>
      </c>
      <c r="F95" s="11" t="s">
        <v>202</v>
      </c>
      <c r="G95" s="11" t="s">
        <v>450</v>
      </c>
      <c r="H95" s="11" t="str">
        <f>VLOOKUP(C95,[1]匹配!$A:$E,5,0)</f>
        <v>否</v>
      </c>
      <c r="I95" s="11">
        <f>VLOOKUP(C95,[1]匹配!$A:$F,6,0)</f>
        <v>0</v>
      </c>
      <c r="J95" s="11">
        <f>VLOOKUP(C95,'[2]（终）标准制修订项目'!$C:$R,16,0)</f>
        <v>2</v>
      </c>
      <c r="K95" s="11" t="str">
        <f>VLOOKUP(C95,[1]匹配!$A:$H,8,0)</f>
        <v>无</v>
      </c>
      <c r="L95" s="11">
        <f>VLOOKUP(C95,[1]匹配!$A:$I,9,0)</f>
        <v>2</v>
      </c>
      <c r="M95" s="11">
        <f>VLOOKUP(C95,[1]匹配!$A:$J,10,0)</f>
        <v>100</v>
      </c>
      <c r="N95" s="11" t="str">
        <f>VLOOKUP(C95,[1]匹配!$A:$K,11,0)</f>
        <v>深圳市建筑科学研究院股份有限公司</v>
      </c>
      <c r="O95" s="11">
        <f>VLOOKUP(C95,[1]匹配!$A:$L,12,0)</f>
        <v>0</v>
      </c>
      <c r="P95" s="11">
        <f>VLOOKUP(C95,[1]匹配!$A:$M,13,0)</f>
        <v>0</v>
      </c>
      <c r="Q95" s="11">
        <f>VLOOKUP(C95,[1]匹配!$A:$N,14,0)</f>
        <v>0</v>
      </c>
      <c r="R95" s="11">
        <f>VLOOKUP(C95,[1]匹配!$A:$O,15,0)</f>
        <v>0</v>
      </c>
      <c r="S95" s="11">
        <f>VLOOKUP(C95,[1]匹配!$A:$P,16,0)</f>
        <v>0</v>
      </c>
      <c r="T95" s="11">
        <f>VLOOKUP(C95,[1]匹配!$A:$Q,17,0)</f>
        <v>0</v>
      </c>
      <c r="U95" s="11">
        <f>VLOOKUP(C95,[1]匹配!$A:$R,18,0)</f>
        <v>0</v>
      </c>
      <c r="V95" s="11">
        <f>VLOOKUP(C95,[1]匹配!$A:$S,19,0)</f>
        <v>0</v>
      </c>
      <c r="W95" s="11">
        <f>VLOOKUP(C95,[1]匹配!$A:$T,20,0)</f>
        <v>0</v>
      </c>
      <c r="X95" s="11">
        <f>VLOOKUP(C95,[1]匹配!$A:$U,21,0)</f>
        <v>0</v>
      </c>
      <c r="Y95" s="11">
        <f>VLOOKUP(C95,[1]匹配!$A:$V,22,0)</f>
        <v>0</v>
      </c>
      <c r="Z95" s="11">
        <f>VLOOKUP(C95,[1]匹配!$A:$W,23,0)</f>
        <v>0</v>
      </c>
      <c r="AA95" s="11">
        <f>VLOOKUP(C95,[1]匹配!$A:$X,24,0)</f>
        <v>0</v>
      </c>
      <c r="AB95" s="11">
        <f>VLOOKUP(C95,[1]匹配!$A:$Y,25,0)</f>
        <v>0</v>
      </c>
      <c r="AC95" s="11">
        <f>VLOOKUP(C95,[1]匹配!$A:$Z,26,0)</f>
        <v>0</v>
      </c>
      <c r="AD95" s="11">
        <f>VLOOKUP(C95,[1]匹配!$A:$AA,27,0)</f>
        <v>0</v>
      </c>
      <c r="AE95" s="11">
        <f>VLOOKUP(C95,[1]匹配!$A:$AB,28,0)</f>
        <v>0</v>
      </c>
      <c r="AF95" s="11">
        <f>VLOOKUP(C95,[1]匹配!$A:$AC,29,0)</f>
        <v>0</v>
      </c>
      <c r="AG95" s="11">
        <f>VLOOKUP(C95,[1]匹配!$A:$AD,30,0)</f>
        <v>0</v>
      </c>
      <c r="AH95" s="11">
        <f>VLOOKUP(C95,[1]匹配!$A:$AE,31,0)</f>
        <v>0</v>
      </c>
      <c r="AI95" s="11">
        <f>VLOOKUP(C95,[1]匹配!$A:$AF,32,0)</f>
        <v>0</v>
      </c>
      <c r="AJ95" s="11" t="s">
        <v>150</v>
      </c>
      <c r="AK95" s="11" t="s">
        <v>47</v>
      </c>
      <c r="AL95" s="11" t="s">
        <v>48</v>
      </c>
      <c r="AM95" s="11" t="s">
        <v>49</v>
      </c>
    </row>
    <row r="96" ht="36" spans="1:39">
      <c r="A96" s="28">
        <v>94</v>
      </c>
      <c r="B96" s="11" t="s">
        <v>151</v>
      </c>
      <c r="C96" s="11" t="s">
        <v>451</v>
      </c>
      <c r="D96" s="11" t="s">
        <v>452</v>
      </c>
      <c r="E96" s="11" t="s">
        <v>453</v>
      </c>
      <c r="F96" s="11" t="s">
        <v>196</v>
      </c>
      <c r="G96" s="11" t="s">
        <v>197</v>
      </c>
      <c r="H96" s="11" t="str">
        <f>VLOOKUP(C96,[1]匹配!$A:$E,5,0)</f>
        <v>否</v>
      </c>
      <c r="I96" s="11">
        <f>VLOOKUP(C96,[1]匹配!$A:$F,6,0)</f>
        <v>0</v>
      </c>
      <c r="J96" s="11">
        <f>VLOOKUP(C96,'[2]（终）标准制修订项目'!$C:$R,16,0)</f>
        <v>2</v>
      </c>
      <c r="K96" s="11" t="str">
        <f>VLOOKUP(C96,[1]匹配!$A:$H,8,0)</f>
        <v>无</v>
      </c>
      <c r="L96" s="11">
        <f>VLOOKUP(C96,[1]匹配!$A:$I,9,0)</f>
        <v>2</v>
      </c>
      <c r="M96" s="11">
        <f>VLOOKUP(C96,[1]匹配!$A:$J,10,0)</f>
        <v>100</v>
      </c>
      <c r="N96" s="11" t="str">
        <f>VLOOKUP(C96,[1]匹配!$A:$K,11,0)</f>
        <v>深圳市众信电子商务交易保障促进中心</v>
      </c>
      <c r="O96" s="11">
        <f>VLOOKUP(C96,[1]匹配!$A:$L,12,0)</f>
        <v>0</v>
      </c>
      <c r="P96" s="11">
        <f>VLOOKUP(C96,[1]匹配!$A:$M,13,0)</f>
        <v>0</v>
      </c>
      <c r="Q96" s="11">
        <f>VLOOKUP(C96,[1]匹配!$A:$N,14,0)</f>
        <v>0</v>
      </c>
      <c r="R96" s="11">
        <f>VLOOKUP(C96,[1]匹配!$A:$O,15,0)</f>
        <v>0</v>
      </c>
      <c r="S96" s="11">
        <f>VLOOKUP(C96,[1]匹配!$A:$P,16,0)</f>
        <v>0</v>
      </c>
      <c r="T96" s="11">
        <f>VLOOKUP(C96,[1]匹配!$A:$Q,17,0)</f>
        <v>0</v>
      </c>
      <c r="U96" s="11">
        <f>VLOOKUP(C96,[1]匹配!$A:$R,18,0)</f>
        <v>0</v>
      </c>
      <c r="V96" s="11">
        <f>VLOOKUP(C96,[1]匹配!$A:$S,19,0)</f>
        <v>0</v>
      </c>
      <c r="W96" s="11">
        <f>VLOOKUP(C96,[1]匹配!$A:$T,20,0)</f>
        <v>0</v>
      </c>
      <c r="X96" s="11">
        <f>VLOOKUP(C96,[1]匹配!$A:$U,21,0)</f>
        <v>0</v>
      </c>
      <c r="Y96" s="11">
        <f>VLOOKUP(C96,[1]匹配!$A:$V,22,0)</f>
        <v>0</v>
      </c>
      <c r="Z96" s="11">
        <f>VLOOKUP(C96,[1]匹配!$A:$W,23,0)</f>
        <v>0</v>
      </c>
      <c r="AA96" s="11">
        <f>VLOOKUP(C96,[1]匹配!$A:$X,24,0)</f>
        <v>0</v>
      </c>
      <c r="AB96" s="11">
        <f>VLOOKUP(C96,[1]匹配!$A:$Y,25,0)</f>
        <v>0</v>
      </c>
      <c r="AC96" s="11">
        <f>VLOOKUP(C96,[1]匹配!$A:$Z,26,0)</f>
        <v>0</v>
      </c>
      <c r="AD96" s="11">
        <f>VLOOKUP(C96,[1]匹配!$A:$AA,27,0)</f>
        <v>0</v>
      </c>
      <c r="AE96" s="11">
        <f>VLOOKUP(C96,[1]匹配!$A:$AB,28,0)</f>
        <v>0</v>
      </c>
      <c r="AF96" s="11">
        <f>VLOOKUP(C96,[1]匹配!$A:$AC,29,0)</f>
        <v>0</v>
      </c>
      <c r="AG96" s="11">
        <f>VLOOKUP(C96,[1]匹配!$A:$AD,30,0)</f>
        <v>0</v>
      </c>
      <c r="AH96" s="11">
        <f>VLOOKUP(C96,[1]匹配!$A:$AE,31,0)</f>
        <v>0</v>
      </c>
      <c r="AI96" s="11">
        <f>VLOOKUP(C96,[1]匹配!$A:$AF,32,0)</f>
        <v>0</v>
      </c>
      <c r="AJ96" s="11" t="s">
        <v>150</v>
      </c>
      <c r="AK96" s="11" t="s">
        <v>47</v>
      </c>
      <c r="AL96" s="11" t="s">
        <v>48</v>
      </c>
      <c r="AM96" s="11" t="s">
        <v>49</v>
      </c>
    </row>
    <row r="97" ht="36" spans="1:39">
      <c r="A97" s="28">
        <v>95</v>
      </c>
      <c r="B97" s="11" t="s">
        <v>151</v>
      </c>
      <c r="C97" s="11" t="s">
        <v>454</v>
      </c>
      <c r="D97" s="11" t="s">
        <v>455</v>
      </c>
      <c r="E97" s="11" t="s">
        <v>456</v>
      </c>
      <c r="F97" s="11" t="s">
        <v>202</v>
      </c>
      <c r="G97" s="11" t="s">
        <v>208</v>
      </c>
      <c r="H97" s="11" t="str">
        <f>VLOOKUP(C97,[1]匹配!$A:$E,5,0)</f>
        <v>是</v>
      </c>
      <c r="I97" s="11">
        <f>VLOOKUP(C97,[1]匹配!$A:$F,6,0)</f>
        <v>2</v>
      </c>
      <c r="J97" s="11">
        <f>VLOOKUP(C97,'[2]（终）标准制修订项目'!$C:$R,16,0)</f>
        <v>4</v>
      </c>
      <c r="K97" s="11" t="str">
        <f>VLOOKUP(C97,[1]匹配!$A:$H,8,0)</f>
        <v>无</v>
      </c>
      <c r="L97" s="11">
        <f>VLOOKUP(C97,[1]匹配!$A:$I,9,0)</f>
        <v>4</v>
      </c>
      <c r="M97" s="11">
        <f>VLOOKUP(C97,[1]匹配!$A:$J,10,0)</f>
        <v>100</v>
      </c>
      <c r="N97" s="11" t="str">
        <f>VLOOKUP(C97,[1]匹配!$A:$K,11,0)</f>
        <v>比亚迪汽车工业有限公司</v>
      </c>
      <c r="O97" s="11">
        <f>VLOOKUP(C97,[1]匹配!$A:$L,12,0)</f>
        <v>0</v>
      </c>
      <c r="P97" s="11">
        <f>VLOOKUP(C97,[1]匹配!$A:$M,13,0)</f>
        <v>0</v>
      </c>
      <c r="Q97" s="11">
        <f>VLOOKUP(C97,[1]匹配!$A:$N,14,0)</f>
        <v>0</v>
      </c>
      <c r="R97" s="11">
        <f>VLOOKUP(C97,[1]匹配!$A:$O,15,0)</f>
        <v>0</v>
      </c>
      <c r="S97" s="11">
        <f>VLOOKUP(C97,[1]匹配!$A:$P,16,0)</f>
        <v>0</v>
      </c>
      <c r="T97" s="11">
        <f>VLOOKUP(C97,[1]匹配!$A:$Q,17,0)</f>
        <v>0</v>
      </c>
      <c r="U97" s="11">
        <f>VLOOKUP(C97,[1]匹配!$A:$R,18,0)</f>
        <v>0</v>
      </c>
      <c r="V97" s="11">
        <f>VLOOKUP(C97,[1]匹配!$A:$S,19,0)</f>
        <v>0</v>
      </c>
      <c r="W97" s="11">
        <f>VLOOKUP(C97,[1]匹配!$A:$T,20,0)</f>
        <v>0</v>
      </c>
      <c r="X97" s="11">
        <f>VLOOKUP(C97,[1]匹配!$A:$U,21,0)</f>
        <v>0</v>
      </c>
      <c r="Y97" s="11">
        <f>VLOOKUP(C97,[1]匹配!$A:$V,22,0)</f>
        <v>0</v>
      </c>
      <c r="Z97" s="11">
        <f>VLOOKUP(C97,[1]匹配!$A:$W,23,0)</f>
        <v>0</v>
      </c>
      <c r="AA97" s="11">
        <f>VLOOKUP(C97,[1]匹配!$A:$X,24,0)</f>
        <v>0</v>
      </c>
      <c r="AB97" s="11">
        <f>VLOOKUP(C97,[1]匹配!$A:$Y,25,0)</f>
        <v>0</v>
      </c>
      <c r="AC97" s="11">
        <f>VLOOKUP(C97,[1]匹配!$A:$Z,26,0)</f>
        <v>0</v>
      </c>
      <c r="AD97" s="11">
        <f>VLOOKUP(C97,[1]匹配!$A:$AA,27,0)</f>
        <v>0</v>
      </c>
      <c r="AE97" s="11">
        <f>VLOOKUP(C97,[1]匹配!$A:$AB,28,0)</f>
        <v>0</v>
      </c>
      <c r="AF97" s="11">
        <f>VLOOKUP(C97,[1]匹配!$A:$AC,29,0)</f>
        <v>0</v>
      </c>
      <c r="AG97" s="11">
        <f>VLOOKUP(C97,[1]匹配!$A:$AD,30,0)</f>
        <v>0</v>
      </c>
      <c r="AH97" s="11">
        <f>VLOOKUP(C97,[1]匹配!$A:$AE,31,0)</f>
        <v>0</v>
      </c>
      <c r="AI97" s="11">
        <f>VLOOKUP(C97,[1]匹配!$A:$AF,32,0)</f>
        <v>0</v>
      </c>
      <c r="AJ97" s="11" t="s">
        <v>150</v>
      </c>
      <c r="AK97" s="11" t="s">
        <v>47</v>
      </c>
      <c r="AL97" s="11" t="s">
        <v>56</v>
      </c>
      <c r="AM97" s="11" t="s">
        <v>49</v>
      </c>
    </row>
    <row r="98" ht="48" spans="1:39">
      <c r="A98" s="28">
        <v>96</v>
      </c>
      <c r="B98" s="11" t="s">
        <v>151</v>
      </c>
      <c r="C98" s="11" t="s">
        <v>457</v>
      </c>
      <c r="D98" s="11" t="s">
        <v>458</v>
      </c>
      <c r="E98" s="11" t="s">
        <v>459</v>
      </c>
      <c r="F98" s="11" t="s">
        <v>155</v>
      </c>
      <c r="G98" s="11" t="s">
        <v>460</v>
      </c>
      <c r="H98" s="11" t="str">
        <f>VLOOKUP(C98,[1]匹配!$A:$E,5,0)</f>
        <v>是</v>
      </c>
      <c r="I98" s="11">
        <f>VLOOKUP(C98,[1]匹配!$A:$F,6,0)</f>
        <v>6</v>
      </c>
      <c r="J98" s="11">
        <f>VLOOKUP(C98,'[2]（终）标准制修订项目'!$C:$R,16,0)</f>
        <v>2</v>
      </c>
      <c r="K98" s="11" t="str">
        <f>VLOOKUP(C98,[1]匹配!$A:$H,8,0)</f>
        <v>无</v>
      </c>
      <c r="L98" s="11">
        <f>VLOOKUP(C98,[1]匹配!$A:$I,9,0)</f>
        <v>1</v>
      </c>
      <c r="M98" s="11">
        <f>VLOOKUP(C98,[1]匹配!$A:$J,10,0)</f>
        <v>100</v>
      </c>
      <c r="N98" s="11" t="str">
        <f>VLOOKUP(C98,[1]匹配!$A:$K,11,0)</f>
        <v>深圳市三上高分子环保新材料股份有限公司</v>
      </c>
      <c r="O98" s="11">
        <f>VLOOKUP(C98,[1]匹配!$A:$L,12,0)</f>
        <v>0</v>
      </c>
      <c r="P98" s="11">
        <f>VLOOKUP(C98,[1]匹配!$A:$M,13,0)</f>
        <v>0</v>
      </c>
      <c r="Q98" s="11">
        <f>VLOOKUP(C98,[1]匹配!$A:$N,14,0)</f>
        <v>0</v>
      </c>
      <c r="R98" s="11">
        <f>VLOOKUP(C98,[1]匹配!$A:$O,15,0)</f>
        <v>0</v>
      </c>
      <c r="S98" s="11">
        <f>VLOOKUP(C98,[1]匹配!$A:$P,16,0)</f>
        <v>0</v>
      </c>
      <c r="T98" s="11">
        <f>VLOOKUP(C98,[1]匹配!$A:$Q,17,0)</f>
        <v>0</v>
      </c>
      <c r="U98" s="11">
        <f>VLOOKUP(C98,[1]匹配!$A:$R,18,0)</f>
        <v>0</v>
      </c>
      <c r="V98" s="11">
        <f>VLOOKUP(C98,[1]匹配!$A:$S,19,0)</f>
        <v>0</v>
      </c>
      <c r="W98" s="11">
        <f>VLOOKUP(C98,[1]匹配!$A:$T,20,0)</f>
        <v>0</v>
      </c>
      <c r="X98" s="11">
        <f>VLOOKUP(C98,[1]匹配!$A:$U,21,0)</f>
        <v>0</v>
      </c>
      <c r="Y98" s="11">
        <f>VLOOKUP(C98,[1]匹配!$A:$V,22,0)</f>
        <v>0</v>
      </c>
      <c r="Z98" s="11">
        <f>VLOOKUP(C98,[1]匹配!$A:$W,23,0)</f>
        <v>0</v>
      </c>
      <c r="AA98" s="11">
        <f>VLOOKUP(C98,[1]匹配!$A:$X,24,0)</f>
        <v>0</v>
      </c>
      <c r="AB98" s="11">
        <f>VLOOKUP(C98,[1]匹配!$A:$Y,25,0)</f>
        <v>0</v>
      </c>
      <c r="AC98" s="11">
        <f>VLOOKUP(C98,[1]匹配!$A:$Z,26,0)</f>
        <v>0</v>
      </c>
      <c r="AD98" s="11">
        <f>VLOOKUP(C98,[1]匹配!$A:$AA,27,0)</f>
        <v>0</v>
      </c>
      <c r="AE98" s="11">
        <f>VLOOKUP(C98,[1]匹配!$A:$AB,28,0)</f>
        <v>0</v>
      </c>
      <c r="AF98" s="11">
        <f>VLOOKUP(C98,[1]匹配!$A:$AC,29,0)</f>
        <v>0</v>
      </c>
      <c r="AG98" s="11">
        <f>VLOOKUP(C98,[1]匹配!$A:$AD,30,0)</f>
        <v>0</v>
      </c>
      <c r="AH98" s="11">
        <f>VLOOKUP(C98,[1]匹配!$A:$AE,31,0)</f>
        <v>0</v>
      </c>
      <c r="AI98" s="11">
        <f>VLOOKUP(C98,[1]匹配!$A:$AF,32,0)</f>
        <v>0</v>
      </c>
      <c r="AJ98" s="11" t="s">
        <v>150</v>
      </c>
      <c r="AK98" s="11" t="s">
        <v>47</v>
      </c>
      <c r="AL98" s="11" t="s">
        <v>48</v>
      </c>
      <c r="AM98" s="11" t="s">
        <v>49</v>
      </c>
    </row>
    <row r="99" ht="48" spans="1:39">
      <c r="A99" s="28">
        <v>97</v>
      </c>
      <c r="B99" s="11" t="s">
        <v>151</v>
      </c>
      <c r="C99" s="11" t="s">
        <v>461</v>
      </c>
      <c r="D99" s="11" t="s">
        <v>462</v>
      </c>
      <c r="E99" s="11" t="s">
        <v>463</v>
      </c>
      <c r="F99" s="11" t="s">
        <v>322</v>
      </c>
      <c r="G99" s="11" t="s">
        <v>358</v>
      </c>
      <c r="H99" s="11" t="str">
        <f>VLOOKUP(C99,[1]匹配!$A:$E,5,0)</f>
        <v>是</v>
      </c>
      <c r="I99" s="11">
        <f>VLOOKUP(C99,[1]匹配!$A:$F,6,0)</f>
        <v>19</v>
      </c>
      <c r="J99" s="11">
        <f>VLOOKUP(C99,'[2]（终）标准制修订项目'!$C:$R,16,0)</f>
        <v>2</v>
      </c>
      <c r="K99" s="11" t="str">
        <f>VLOOKUP(C99,[1]匹配!$A:$H,8,0)</f>
        <v>有</v>
      </c>
      <c r="L99" s="11">
        <f>VLOOKUP(C99,[1]匹配!$A:$I,9,0)</f>
        <v>2</v>
      </c>
      <c r="M99" s="11">
        <f>VLOOKUP(C99,[1]匹配!$A:$J,10,0)</f>
        <v>66.67</v>
      </c>
      <c r="N99" s="11" t="str">
        <f>VLOOKUP(C99,[1]匹配!$A:$K,11,0)</f>
        <v>顺丰科技有限公司</v>
      </c>
      <c r="O99" s="11">
        <f>VLOOKUP(C99,[1]匹配!$A:$L,12,0)</f>
        <v>4</v>
      </c>
      <c r="P99" s="11">
        <f>VLOOKUP(C99,[1]匹配!$A:$M,13,0)</f>
        <v>33.33</v>
      </c>
      <c r="Q99" s="11" t="str">
        <f>VLOOKUP(C99,[1]匹配!$A:$N,14,0)</f>
        <v>深圳市优瑞特检测技术有限公司</v>
      </c>
      <c r="R99" s="11">
        <f>VLOOKUP(C99,[1]匹配!$A:$O,15,0)</f>
        <v>0</v>
      </c>
      <c r="S99" s="11">
        <f>VLOOKUP(C99,[1]匹配!$A:$P,16,0)</f>
        <v>0</v>
      </c>
      <c r="T99" s="11">
        <f>VLOOKUP(C99,[1]匹配!$A:$Q,17,0)</f>
        <v>0</v>
      </c>
      <c r="U99" s="11">
        <f>VLOOKUP(C99,[1]匹配!$A:$R,18,0)</f>
        <v>0</v>
      </c>
      <c r="V99" s="11">
        <f>VLOOKUP(C99,[1]匹配!$A:$S,19,0)</f>
        <v>0</v>
      </c>
      <c r="W99" s="11">
        <f>VLOOKUP(C99,[1]匹配!$A:$T,20,0)</f>
        <v>0</v>
      </c>
      <c r="X99" s="11">
        <f>VLOOKUP(C99,[1]匹配!$A:$U,21,0)</f>
        <v>0</v>
      </c>
      <c r="Y99" s="11">
        <f>VLOOKUP(C99,[1]匹配!$A:$V,22,0)</f>
        <v>0</v>
      </c>
      <c r="Z99" s="11">
        <f>VLOOKUP(C99,[1]匹配!$A:$W,23,0)</f>
        <v>0</v>
      </c>
      <c r="AA99" s="11">
        <f>VLOOKUP(C99,[1]匹配!$A:$X,24,0)</f>
        <v>0</v>
      </c>
      <c r="AB99" s="11">
        <f>VLOOKUP(C99,[1]匹配!$A:$Y,25,0)</f>
        <v>0</v>
      </c>
      <c r="AC99" s="11">
        <f>VLOOKUP(C99,[1]匹配!$A:$Z,26,0)</f>
        <v>0</v>
      </c>
      <c r="AD99" s="11">
        <f>VLOOKUP(C99,[1]匹配!$A:$AA,27,0)</f>
        <v>0</v>
      </c>
      <c r="AE99" s="11">
        <f>VLOOKUP(C99,[1]匹配!$A:$AB,28,0)</f>
        <v>0</v>
      </c>
      <c r="AF99" s="11">
        <f>VLOOKUP(C99,[1]匹配!$A:$AC,29,0)</f>
        <v>0</v>
      </c>
      <c r="AG99" s="11">
        <f>VLOOKUP(C99,[1]匹配!$A:$AD,30,0)</f>
        <v>0</v>
      </c>
      <c r="AH99" s="11">
        <f>VLOOKUP(C99,[1]匹配!$A:$AE,31,0)</f>
        <v>0</v>
      </c>
      <c r="AI99" s="11">
        <f>VLOOKUP(C99,[1]匹配!$A:$AF,32,0)</f>
        <v>0</v>
      </c>
      <c r="AJ99" s="11" t="s">
        <v>150</v>
      </c>
      <c r="AK99" s="11" t="s">
        <v>105</v>
      </c>
      <c r="AL99" s="11" t="s">
        <v>48</v>
      </c>
      <c r="AM99" s="11" t="s">
        <v>49</v>
      </c>
    </row>
    <row r="100" ht="60" spans="1:39">
      <c r="A100" s="28">
        <v>98</v>
      </c>
      <c r="B100" s="11" t="s">
        <v>151</v>
      </c>
      <c r="C100" s="11" t="s">
        <v>464</v>
      </c>
      <c r="D100" s="11" t="s">
        <v>465</v>
      </c>
      <c r="E100" s="11" t="s">
        <v>466</v>
      </c>
      <c r="F100" s="11" t="s">
        <v>167</v>
      </c>
      <c r="G100" s="11" t="s">
        <v>327</v>
      </c>
      <c r="H100" s="11" t="str">
        <f>VLOOKUP(C100,[1]匹配!$A:$E,5,0)</f>
        <v>否</v>
      </c>
      <c r="I100" s="11">
        <f>VLOOKUP(C100,[1]匹配!$A:$F,6,0)</f>
        <v>0</v>
      </c>
      <c r="J100" s="11">
        <f>VLOOKUP(C100,'[2]（终）标准制修订项目'!$C:$R,16,0)</f>
        <v>1</v>
      </c>
      <c r="K100" s="11" t="str">
        <f>VLOOKUP(C100,[1]匹配!$A:$H,8,0)</f>
        <v>有</v>
      </c>
      <c r="L100" s="11">
        <f>VLOOKUP(C100,[1]匹配!$A:$I,9,0)</f>
        <v>1</v>
      </c>
      <c r="M100" s="11">
        <f>VLOOKUP(C100,[1]匹配!$A:$J,10,0)</f>
        <v>50</v>
      </c>
      <c r="N100" s="11" t="str">
        <f>VLOOKUP(C100,[1]匹配!$A:$K,11,0)</f>
        <v>深圳市虹彩新材料科技有限公司</v>
      </c>
      <c r="O100" s="11">
        <f>VLOOKUP(C100,[1]匹配!$A:$L,12,0)</f>
        <v>2</v>
      </c>
      <c r="P100" s="11">
        <f>VLOOKUP(C100,[1]匹配!$A:$M,13,0)</f>
        <v>50</v>
      </c>
      <c r="Q100" s="11" t="str">
        <f>VLOOKUP(C100,[1]匹配!$A:$N,14,0)</f>
        <v>深圳鑫昌裕实业有限公司</v>
      </c>
      <c r="R100" s="11">
        <f>VLOOKUP(C100,[1]匹配!$A:$O,15,0)</f>
        <v>6</v>
      </c>
      <c r="S100" s="11">
        <f>VLOOKUP(C100,[1]匹配!$A:$P,16,0)</f>
        <v>0</v>
      </c>
      <c r="T100" s="11" t="str">
        <f>VLOOKUP(C100,[1]匹配!$A:$Q,17,0)</f>
        <v>百信泓科技（深圳）有限公司</v>
      </c>
      <c r="U100" s="11">
        <f>VLOOKUP(C100,[1]匹配!$A:$R,18,0)</f>
        <v>7</v>
      </c>
      <c r="V100" s="11">
        <f>VLOOKUP(C100,[1]匹配!$A:$S,19,0)</f>
        <v>0</v>
      </c>
      <c r="W100" s="11" t="str">
        <f>VLOOKUP(C100,[1]匹配!$A:$T,20,0)</f>
        <v>深圳市得鑫宝实业有限公司</v>
      </c>
      <c r="X100" s="11">
        <f>VLOOKUP(C100,[1]匹配!$A:$U,21,0)</f>
        <v>0</v>
      </c>
      <c r="Y100" s="11">
        <f>VLOOKUP(C100,[1]匹配!$A:$V,22,0)</f>
        <v>0</v>
      </c>
      <c r="Z100" s="11">
        <f>VLOOKUP(C100,[1]匹配!$A:$W,23,0)</f>
        <v>0</v>
      </c>
      <c r="AA100" s="11">
        <f>VLOOKUP(C100,[1]匹配!$A:$X,24,0)</f>
        <v>0</v>
      </c>
      <c r="AB100" s="11">
        <f>VLOOKUP(C100,[1]匹配!$A:$Y,25,0)</f>
        <v>0</v>
      </c>
      <c r="AC100" s="11">
        <f>VLOOKUP(C100,[1]匹配!$A:$Z,26,0)</f>
        <v>0</v>
      </c>
      <c r="AD100" s="11">
        <f>VLOOKUP(C100,[1]匹配!$A:$AA,27,0)</f>
        <v>0</v>
      </c>
      <c r="AE100" s="11">
        <f>VLOOKUP(C100,[1]匹配!$A:$AB,28,0)</f>
        <v>0</v>
      </c>
      <c r="AF100" s="11">
        <f>VLOOKUP(C100,[1]匹配!$A:$AC,29,0)</f>
        <v>0</v>
      </c>
      <c r="AG100" s="11">
        <f>VLOOKUP(C100,[1]匹配!$A:$AD,30,0)</f>
        <v>0</v>
      </c>
      <c r="AH100" s="11">
        <f>VLOOKUP(C100,[1]匹配!$A:$AE,31,0)</f>
        <v>0</v>
      </c>
      <c r="AI100" s="11">
        <f>VLOOKUP(C100,[1]匹配!$A:$AF,32,0)</f>
        <v>0</v>
      </c>
      <c r="AJ100" s="11" t="s">
        <v>150</v>
      </c>
      <c r="AK100" s="11" t="s">
        <v>47</v>
      </c>
      <c r="AL100" s="11" t="s">
        <v>48</v>
      </c>
      <c r="AM100" s="11" t="s">
        <v>49</v>
      </c>
    </row>
    <row r="101" ht="48" spans="1:39">
      <c r="A101" s="28">
        <v>99</v>
      </c>
      <c r="B101" s="11" t="s">
        <v>151</v>
      </c>
      <c r="C101" s="11" t="s">
        <v>467</v>
      </c>
      <c r="D101" s="11" t="s">
        <v>468</v>
      </c>
      <c r="E101" s="11" t="s">
        <v>469</v>
      </c>
      <c r="F101" s="11" t="s">
        <v>167</v>
      </c>
      <c r="G101" s="11" t="s">
        <v>384</v>
      </c>
      <c r="H101" s="11" t="str">
        <f>VLOOKUP(C101,[1]匹配!$A:$E,5,0)</f>
        <v>是</v>
      </c>
      <c r="I101" s="11">
        <f>VLOOKUP(C101,[1]匹配!$A:$F,6,0)</f>
        <v>28</v>
      </c>
      <c r="J101" s="11">
        <f>VLOOKUP(C101,'[2]（终）标准制修订项目'!$C:$R,16,0)</f>
        <v>2</v>
      </c>
      <c r="K101" s="11" t="str">
        <f>VLOOKUP(C101,[1]匹配!$A:$H,8,0)</f>
        <v>无</v>
      </c>
      <c r="L101" s="11">
        <f>VLOOKUP(C101,[1]匹配!$A:$I,9,0)</f>
        <v>2</v>
      </c>
      <c r="M101" s="11">
        <f>VLOOKUP(C101,[1]匹配!$A:$J,10,0)</f>
        <v>100</v>
      </c>
      <c r="N101" s="11" t="str">
        <f>VLOOKUP(C101,[1]匹配!$A:$K,11,0)</f>
        <v>深圳赛西信息技术有限公司</v>
      </c>
      <c r="O101" s="11">
        <f>VLOOKUP(C101,[1]匹配!$A:$L,12,0)</f>
        <v>0</v>
      </c>
      <c r="P101" s="11">
        <f>VLOOKUP(C101,[1]匹配!$A:$M,13,0)</f>
        <v>0</v>
      </c>
      <c r="Q101" s="11">
        <f>VLOOKUP(C101,[1]匹配!$A:$N,14,0)</f>
        <v>0</v>
      </c>
      <c r="R101" s="11">
        <f>VLOOKUP(C101,[1]匹配!$A:$O,15,0)</f>
        <v>0</v>
      </c>
      <c r="S101" s="11">
        <f>VLOOKUP(C101,[1]匹配!$A:$P,16,0)</f>
        <v>0</v>
      </c>
      <c r="T101" s="11">
        <f>VLOOKUP(C101,[1]匹配!$A:$Q,17,0)</f>
        <v>0</v>
      </c>
      <c r="U101" s="11">
        <f>VLOOKUP(C101,[1]匹配!$A:$R,18,0)</f>
        <v>0</v>
      </c>
      <c r="V101" s="11">
        <f>VLOOKUP(C101,[1]匹配!$A:$S,19,0)</f>
        <v>0</v>
      </c>
      <c r="W101" s="11">
        <f>VLOOKUP(C101,[1]匹配!$A:$T,20,0)</f>
        <v>0</v>
      </c>
      <c r="X101" s="11">
        <f>VLOOKUP(C101,[1]匹配!$A:$U,21,0)</f>
        <v>0</v>
      </c>
      <c r="Y101" s="11">
        <f>VLOOKUP(C101,[1]匹配!$A:$V,22,0)</f>
        <v>0</v>
      </c>
      <c r="Z101" s="11">
        <f>VLOOKUP(C101,[1]匹配!$A:$W,23,0)</f>
        <v>0</v>
      </c>
      <c r="AA101" s="11">
        <f>VLOOKUP(C101,[1]匹配!$A:$X,24,0)</f>
        <v>0</v>
      </c>
      <c r="AB101" s="11">
        <f>VLOOKUP(C101,[1]匹配!$A:$Y,25,0)</f>
        <v>0</v>
      </c>
      <c r="AC101" s="11">
        <f>VLOOKUP(C101,[1]匹配!$A:$Z,26,0)</f>
        <v>0</v>
      </c>
      <c r="AD101" s="11">
        <f>VLOOKUP(C101,[1]匹配!$A:$AA,27,0)</f>
        <v>0</v>
      </c>
      <c r="AE101" s="11">
        <f>VLOOKUP(C101,[1]匹配!$A:$AB,28,0)</f>
        <v>0</v>
      </c>
      <c r="AF101" s="11">
        <f>VLOOKUP(C101,[1]匹配!$A:$AC,29,0)</f>
        <v>0</v>
      </c>
      <c r="AG101" s="11">
        <f>VLOOKUP(C101,[1]匹配!$A:$AD,30,0)</f>
        <v>0</v>
      </c>
      <c r="AH101" s="11">
        <f>VLOOKUP(C101,[1]匹配!$A:$AE,31,0)</f>
        <v>0</v>
      </c>
      <c r="AI101" s="11">
        <f>VLOOKUP(C101,[1]匹配!$A:$AF,32,0)</f>
        <v>0</v>
      </c>
      <c r="AJ101" s="11" t="s">
        <v>150</v>
      </c>
      <c r="AK101" s="11" t="s">
        <v>47</v>
      </c>
      <c r="AL101" s="11" t="s">
        <v>48</v>
      </c>
      <c r="AM101" s="11" t="s">
        <v>49</v>
      </c>
    </row>
    <row r="102" ht="36" spans="1:39">
      <c r="A102" s="28">
        <v>100</v>
      </c>
      <c r="B102" s="11" t="s">
        <v>151</v>
      </c>
      <c r="C102" s="11" t="s">
        <v>470</v>
      </c>
      <c r="D102" s="11" t="s">
        <v>471</v>
      </c>
      <c r="E102" s="11" t="s">
        <v>472</v>
      </c>
      <c r="F102" s="11" t="s">
        <v>228</v>
      </c>
      <c r="G102" s="11" t="s">
        <v>128</v>
      </c>
      <c r="H102" s="11" t="str">
        <f>VLOOKUP(C102,[1]匹配!$A:$E,5,0)</f>
        <v>否</v>
      </c>
      <c r="I102" s="11">
        <f>VLOOKUP(C102,[1]匹配!$A:$F,6,0)</f>
        <v>0</v>
      </c>
      <c r="J102" s="11">
        <f>VLOOKUP(C102,'[2]（终）标准制修订项目'!$C:$R,16,0)</f>
        <v>2</v>
      </c>
      <c r="K102" s="11" t="str">
        <f>VLOOKUP(C102,[1]匹配!$A:$H,8,0)</f>
        <v>有</v>
      </c>
      <c r="L102" s="11">
        <f>VLOOKUP(C102,[1]匹配!$A:$I,9,0)</f>
        <v>2</v>
      </c>
      <c r="M102" s="11">
        <f>VLOOKUP(C102,[1]匹配!$A:$J,10,0)</f>
        <v>100</v>
      </c>
      <c r="N102" s="11" t="str">
        <f>VLOOKUP(C102,[1]匹配!$A:$K,11,0)</f>
        <v>深圳市标准技术研究院</v>
      </c>
      <c r="O102" s="11">
        <f>VLOOKUP(C102,[1]匹配!$A:$L,12,0)</f>
        <v>3</v>
      </c>
      <c r="P102" s="11">
        <f>VLOOKUP(C102,[1]匹配!$A:$M,13,0)</f>
        <v>0</v>
      </c>
      <c r="Q102" s="11" t="str">
        <f>VLOOKUP(C102,[1]匹配!$A:$N,14,0)</f>
        <v>深圳华星光电技术有限公司</v>
      </c>
      <c r="R102" s="11">
        <f>VLOOKUP(C102,[1]匹配!$A:$O,15,0)</f>
        <v>0</v>
      </c>
      <c r="S102" s="11">
        <f>VLOOKUP(C102,[1]匹配!$A:$P,16,0)</f>
        <v>0</v>
      </c>
      <c r="T102" s="11">
        <f>VLOOKUP(C102,[1]匹配!$A:$Q,17,0)</f>
        <v>0</v>
      </c>
      <c r="U102" s="11">
        <f>VLOOKUP(C102,[1]匹配!$A:$R,18,0)</f>
        <v>0</v>
      </c>
      <c r="V102" s="11">
        <f>VLOOKUP(C102,[1]匹配!$A:$S,19,0)</f>
        <v>0</v>
      </c>
      <c r="W102" s="11">
        <f>VLOOKUP(C102,[1]匹配!$A:$T,20,0)</f>
        <v>0</v>
      </c>
      <c r="X102" s="11">
        <f>VLOOKUP(C102,[1]匹配!$A:$U,21,0)</f>
        <v>0</v>
      </c>
      <c r="Y102" s="11">
        <f>VLOOKUP(C102,[1]匹配!$A:$V,22,0)</f>
        <v>0</v>
      </c>
      <c r="Z102" s="11">
        <f>VLOOKUP(C102,[1]匹配!$A:$W,23,0)</f>
        <v>0</v>
      </c>
      <c r="AA102" s="11">
        <f>VLOOKUP(C102,[1]匹配!$A:$X,24,0)</f>
        <v>0</v>
      </c>
      <c r="AB102" s="11">
        <f>VLOOKUP(C102,[1]匹配!$A:$Y,25,0)</f>
        <v>0</v>
      </c>
      <c r="AC102" s="11">
        <f>VLOOKUP(C102,[1]匹配!$A:$Z,26,0)</f>
        <v>0</v>
      </c>
      <c r="AD102" s="11">
        <f>VLOOKUP(C102,[1]匹配!$A:$AA,27,0)</f>
        <v>0</v>
      </c>
      <c r="AE102" s="11">
        <f>VLOOKUP(C102,[1]匹配!$A:$AB,28,0)</f>
        <v>0</v>
      </c>
      <c r="AF102" s="11">
        <f>VLOOKUP(C102,[1]匹配!$A:$AC,29,0)</f>
        <v>0</v>
      </c>
      <c r="AG102" s="11">
        <f>VLOOKUP(C102,[1]匹配!$A:$AD,30,0)</f>
        <v>0</v>
      </c>
      <c r="AH102" s="11">
        <f>VLOOKUP(C102,[1]匹配!$A:$AE,31,0)</f>
        <v>0</v>
      </c>
      <c r="AI102" s="11">
        <f>VLOOKUP(C102,[1]匹配!$A:$AF,32,0)</f>
        <v>0</v>
      </c>
      <c r="AJ102" s="11" t="s">
        <v>473</v>
      </c>
      <c r="AK102" s="11" t="s">
        <v>47</v>
      </c>
      <c r="AL102" s="11" t="s">
        <v>48</v>
      </c>
      <c r="AM102" s="11" t="s">
        <v>49</v>
      </c>
    </row>
    <row r="103" ht="60" spans="1:39">
      <c r="A103" s="28">
        <v>101</v>
      </c>
      <c r="B103" s="11" t="s">
        <v>151</v>
      </c>
      <c r="C103" s="11" t="s">
        <v>474</v>
      </c>
      <c r="D103" s="11" t="s">
        <v>475</v>
      </c>
      <c r="E103" s="11" t="s">
        <v>476</v>
      </c>
      <c r="F103" s="11" t="s">
        <v>250</v>
      </c>
      <c r="G103" s="11" t="s">
        <v>234</v>
      </c>
      <c r="H103" s="11" t="str">
        <f>VLOOKUP(C103,[1]匹配!$A:$E,5,0)</f>
        <v>是</v>
      </c>
      <c r="I103" s="11">
        <f>VLOOKUP(C103,[1]匹配!$A:$F,6,0)</f>
        <v>6</v>
      </c>
      <c r="J103" s="11">
        <f>VLOOKUP(C103,'[2]（终）标准制修订项目'!$C:$R,16,0)</f>
        <v>3</v>
      </c>
      <c r="K103" s="11" t="str">
        <f>VLOOKUP(C103,[1]匹配!$A:$H,8,0)</f>
        <v>无</v>
      </c>
      <c r="L103" s="11">
        <f>VLOOKUP(C103,[1]匹配!$A:$I,9,0)</f>
        <v>3</v>
      </c>
      <c r="M103" s="11">
        <f>VLOOKUP(C103,[1]匹配!$A:$J,10,0)</f>
        <v>100</v>
      </c>
      <c r="N103" s="11" t="str">
        <f>VLOOKUP(C103,[1]匹配!$A:$K,11,0)</f>
        <v>海能达通信股份有限公司</v>
      </c>
      <c r="O103" s="11">
        <f>VLOOKUP(C103,[1]匹配!$A:$L,12,0)</f>
        <v>0</v>
      </c>
      <c r="P103" s="11">
        <f>VLOOKUP(C103,[1]匹配!$A:$M,13,0)</f>
        <v>0</v>
      </c>
      <c r="Q103" s="11">
        <f>VLOOKUP(C103,[1]匹配!$A:$N,14,0)</f>
        <v>0</v>
      </c>
      <c r="R103" s="11">
        <f>VLOOKUP(C103,[1]匹配!$A:$O,15,0)</f>
        <v>0</v>
      </c>
      <c r="S103" s="11">
        <f>VLOOKUP(C103,[1]匹配!$A:$P,16,0)</f>
        <v>0</v>
      </c>
      <c r="T103" s="11">
        <f>VLOOKUP(C103,[1]匹配!$A:$Q,17,0)</f>
        <v>0</v>
      </c>
      <c r="U103" s="11">
        <f>VLOOKUP(C103,[1]匹配!$A:$R,18,0)</f>
        <v>0</v>
      </c>
      <c r="V103" s="11">
        <f>VLOOKUP(C103,[1]匹配!$A:$S,19,0)</f>
        <v>0</v>
      </c>
      <c r="W103" s="11">
        <f>VLOOKUP(C103,[1]匹配!$A:$T,20,0)</f>
        <v>0</v>
      </c>
      <c r="X103" s="11">
        <f>VLOOKUP(C103,[1]匹配!$A:$U,21,0)</f>
        <v>0</v>
      </c>
      <c r="Y103" s="11">
        <f>VLOOKUP(C103,[1]匹配!$A:$V,22,0)</f>
        <v>0</v>
      </c>
      <c r="Z103" s="11">
        <f>VLOOKUP(C103,[1]匹配!$A:$W,23,0)</f>
        <v>0</v>
      </c>
      <c r="AA103" s="11">
        <f>VLOOKUP(C103,[1]匹配!$A:$X,24,0)</f>
        <v>0</v>
      </c>
      <c r="AB103" s="11">
        <f>VLOOKUP(C103,[1]匹配!$A:$Y,25,0)</f>
        <v>0</v>
      </c>
      <c r="AC103" s="11">
        <f>VLOOKUP(C103,[1]匹配!$A:$Z,26,0)</f>
        <v>0</v>
      </c>
      <c r="AD103" s="11">
        <f>VLOOKUP(C103,[1]匹配!$A:$AA,27,0)</f>
        <v>0</v>
      </c>
      <c r="AE103" s="11">
        <f>VLOOKUP(C103,[1]匹配!$A:$AB,28,0)</f>
        <v>0</v>
      </c>
      <c r="AF103" s="11">
        <f>VLOOKUP(C103,[1]匹配!$A:$AC,29,0)</f>
        <v>0</v>
      </c>
      <c r="AG103" s="11">
        <f>VLOOKUP(C103,[1]匹配!$A:$AD,30,0)</f>
        <v>0</v>
      </c>
      <c r="AH103" s="11">
        <f>VLOOKUP(C103,[1]匹配!$A:$AE,31,0)</f>
        <v>0</v>
      </c>
      <c r="AI103" s="11">
        <f>VLOOKUP(C103,[1]匹配!$A:$AF,32,0)</f>
        <v>0</v>
      </c>
      <c r="AJ103" s="11" t="s">
        <v>473</v>
      </c>
      <c r="AK103" s="11" t="s">
        <v>47</v>
      </c>
      <c r="AL103" s="11" t="s">
        <v>48</v>
      </c>
      <c r="AM103" s="11" t="s">
        <v>49</v>
      </c>
    </row>
    <row r="104" s="69" customFormat="1" ht="60" spans="1:39">
      <c r="A104" s="93">
        <v>102</v>
      </c>
      <c r="B104" s="87" t="s">
        <v>151</v>
      </c>
      <c r="C104" s="87" t="s">
        <v>477</v>
      </c>
      <c r="D104" s="87" t="s">
        <v>478</v>
      </c>
      <c r="E104" s="87" t="s">
        <v>479</v>
      </c>
      <c r="F104" s="87" t="s">
        <v>228</v>
      </c>
      <c r="G104" s="87" t="s">
        <v>331</v>
      </c>
      <c r="H104" s="87" t="str">
        <f>VLOOKUP(C104,[1]匹配!$A:$E,5,0)</f>
        <v>否</v>
      </c>
      <c r="I104" s="87">
        <f>VLOOKUP(C104,[1]匹配!$A:$F,6,0)</f>
        <v>0</v>
      </c>
      <c r="J104" s="87">
        <f>VLOOKUP(C104,'[2]（终）标准制修订项目'!$C:$R,16,0)</f>
        <v>1</v>
      </c>
      <c r="K104" s="87" t="str">
        <f>VLOOKUP(C104,[1]匹配!$A:$H,8,0)</f>
        <v>有</v>
      </c>
      <c r="L104" s="87">
        <f>VLOOKUP(C104,[1]匹配!$A:$I,9,0)</f>
        <v>1</v>
      </c>
      <c r="M104" s="94">
        <v>76</v>
      </c>
      <c r="N104" s="87" t="str">
        <f>VLOOKUP(C104,[1]匹配!$A:$K,11,0)</f>
        <v>深圳市计量质量检测研究院</v>
      </c>
      <c r="O104" s="87">
        <f>VLOOKUP(C104,[1]匹配!$A:$L,12,0)</f>
        <v>6</v>
      </c>
      <c r="P104" s="94">
        <v>24</v>
      </c>
      <c r="Q104" s="87" t="str">
        <f>VLOOKUP(C104,[1]匹配!$A:$N,14,0)</f>
        <v>深圳市八六三新材料技术有限责任公司</v>
      </c>
      <c r="R104" s="87">
        <f>VLOOKUP(C104,[1]匹配!$A:$O,15,0)</f>
        <v>0</v>
      </c>
      <c r="S104" s="87">
        <f>VLOOKUP(C104,[1]匹配!$A:$P,16,0)</f>
        <v>0</v>
      </c>
      <c r="T104" s="87">
        <f>VLOOKUP(C104,[1]匹配!$A:$Q,17,0)</f>
        <v>0</v>
      </c>
      <c r="U104" s="87">
        <f>VLOOKUP(C104,[1]匹配!$A:$R,18,0)</f>
        <v>0</v>
      </c>
      <c r="V104" s="87">
        <f>VLOOKUP(C104,[1]匹配!$A:$S,19,0)</f>
        <v>0</v>
      </c>
      <c r="W104" s="87">
        <f>VLOOKUP(C104,[1]匹配!$A:$T,20,0)</f>
        <v>0</v>
      </c>
      <c r="X104" s="87">
        <f>VLOOKUP(C104,[1]匹配!$A:$U,21,0)</f>
        <v>0</v>
      </c>
      <c r="Y104" s="87">
        <f>VLOOKUP(C104,[1]匹配!$A:$V,22,0)</f>
        <v>0</v>
      </c>
      <c r="Z104" s="87">
        <f>VLOOKUP(C104,[1]匹配!$A:$W,23,0)</f>
        <v>0</v>
      </c>
      <c r="AA104" s="87">
        <f>VLOOKUP(C104,[1]匹配!$A:$X,24,0)</f>
        <v>0</v>
      </c>
      <c r="AB104" s="87">
        <f>VLOOKUP(C104,[1]匹配!$A:$Y,25,0)</f>
        <v>0</v>
      </c>
      <c r="AC104" s="87">
        <f>VLOOKUP(C104,[1]匹配!$A:$Z,26,0)</f>
        <v>0</v>
      </c>
      <c r="AD104" s="87">
        <f>VLOOKUP(C104,[1]匹配!$A:$AA,27,0)</f>
        <v>0</v>
      </c>
      <c r="AE104" s="87">
        <f>VLOOKUP(C104,[1]匹配!$A:$AB,28,0)</f>
        <v>0</v>
      </c>
      <c r="AF104" s="87">
        <f>VLOOKUP(C104,[1]匹配!$A:$AC,29,0)</f>
        <v>0</v>
      </c>
      <c r="AG104" s="87">
        <f>VLOOKUP(C104,[1]匹配!$A:$AD,30,0)</f>
        <v>0</v>
      </c>
      <c r="AH104" s="87">
        <f>VLOOKUP(C104,[1]匹配!$A:$AE,31,0)</f>
        <v>0</v>
      </c>
      <c r="AI104" s="87">
        <f>VLOOKUP(C104,[1]匹配!$A:$AF,32,0)</f>
        <v>0</v>
      </c>
      <c r="AJ104" s="87" t="s">
        <v>473</v>
      </c>
      <c r="AK104" s="87" t="s">
        <v>47</v>
      </c>
      <c r="AL104" s="87" t="s">
        <v>48</v>
      </c>
      <c r="AM104" s="87" t="s">
        <v>49</v>
      </c>
    </row>
    <row r="105" ht="48" spans="1:39">
      <c r="A105" s="28">
        <v>103</v>
      </c>
      <c r="B105" s="11" t="s">
        <v>151</v>
      </c>
      <c r="C105" s="11" t="s">
        <v>480</v>
      </c>
      <c r="D105" s="11" t="s">
        <v>481</v>
      </c>
      <c r="E105" s="11" t="s">
        <v>482</v>
      </c>
      <c r="F105" s="11" t="s">
        <v>172</v>
      </c>
      <c r="G105" s="11" t="s">
        <v>128</v>
      </c>
      <c r="H105" s="11" t="str">
        <f>VLOOKUP(C105,[1]匹配!$A:$E,5,0)</f>
        <v>是</v>
      </c>
      <c r="I105" s="11">
        <f>VLOOKUP(C105,[1]匹配!$A:$F,6,0)</f>
        <v>13</v>
      </c>
      <c r="J105" s="11">
        <f>VLOOKUP(C105,'[2]（终）标准制修订项目'!$C:$R,16,0)</f>
        <v>1</v>
      </c>
      <c r="K105" s="11" t="str">
        <f>VLOOKUP(C105,[1]匹配!$A:$H,8,0)</f>
        <v>有</v>
      </c>
      <c r="L105" s="11">
        <f>VLOOKUP(C105,[1]匹配!$A:$I,9,0)</f>
        <v>1</v>
      </c>
      <c r="M105" s="11">
        <f>VLOOKUP(C105,[1]匹配!$A:$J,10,0)</f>
        <v>55.55</v>
      </c>
      <c r="N105" s="11" t="str">
        <f>VLOOKUP(C105,[1]匹配!$A:$K,11,0)</f>
        <v>深圳市标准技术研究院</v>
      </c>
      <c r="O105" s="11">
        <f>VLOOKUP(C105,[1]匹配!$A:$L,12,0)</f>
        <v>2</v>
      </c>
      <c r="P105" s="11">
        <f>VLOOKUP(C105,[1]匹配!$A:$M,13,0)</f>
        <v>44.44</v>
      </c>
      <c r="Q105" s="11" t="str">
        <f>VLOOKUP(C105,[1]匹配!$A:$N,14,0)</f>
        <v>飞亚达（集团）股份有限公司</v>
      </c>
      <c r="R105" s="11">
        <f>VLOOKUP(C105,[1]匹配!$A:$O,15,0)</f>
        <v>0</v>
      </c>
      <c r="S105" s="11">
        <f>VLOOKUP(C105,[1]匹配!$A:$P,16,0)</f>
        <v>0</v>
      </c>
      <c r="T105" s="11">
        <f>VLOOKUP(C105,[1]匹配!$A:$Q,17,0)</f>
        <v>0</v>
      </c>
      <c r="U105" s="11">
        <f>VLOOKUP(C105,[1]匹配!$A:$R,18,0)</f>
        <v>0</v>
      </c>
      <c r="V105" s="11">
        <f>VLOOKUP(C105,[1]匹配!$A:$S,19,0)</f>
        <v>0</v>
      </c>
      <c r="W105" s="11">
        <f>VLOOKUP(C105,[1]匹配!$A:$T,20,0)</f>
        <v>0</v>
      </c>
      <c r="X105" s="11">
        <f>VLOOKUP(C105,[1]匹配!$A:$U,21,0)</f>
        <v>0</v>
      </c>
      <c r="Y105" s="11">
        <f>VLOOKUP(C105,[1]匹配!$A:$V,22,0)</f>
        <v>0</v>
      </c>
      <c r="Z105" s="11">
        <f>VLOOKUP(C105,[1]匹配!$A:$W,23,0)</f>
        <v>0</v>
      </c>
      <c r="AA105" s="11">
        <f>VLOOKUP(C105,[1]匹配!$A:$X,24,0)</f>
        <v>0</v>
      </c>
      <c r="AB105" s="11">
        <f>VLOOKUP(C105,[1]匹配!$A:$Y,25,0)</f>
        <v>0</v>
      </c>
      <c r="AC105" s="11">
        <f>VLOOKUP(C105,[1]匹配!$A:$Z,26,0)</f>
        <v>0</v>
      </c>
      <c r="AD105" s="11">
        <f>VLOOKUP(C105,[1]匹配!$A:$AA,27,0)</f>
        <v>0</v>
      </c>
      <c r="AE105" s="11">
        <f>VLOOKUP(C105,[1]匹配!$A:$AB,28,0)</f>
        <v>0</v>
      </c>
      <c r="AF105" s="11">
        <f>VLOOKUP(C105,[1]匹配!$A:$AC,29,0)</f>
        <v>0</v>
      </c>
      <c r="AG105" s="11">
        <f>VLOOKUP(C105,[1]匹配!$A:$AD,30,0)</f>
        <v>0</v>
      </c>
      <c r="AH105" s="11">
        <f>VLOOKUP(C105,[1]匹配!$A:$AE,31,0)</f>
        <v>0</v>
      </c>
      <c r="AI105" s="11">
        <f>VLOOKUP(C105,[1]匹配!$A:$AF,32,0)</f>
        <v>0</v>
      </c>
      <c r="AJ105" s="11" t="s">
        <v>473</v>
      </c>
      <c r="AK105" s="11" t="s">
        <v>47</v>
      </c>
      <c r="AL105" s="11" t="s">
        <v>48</v>
      </c>
      <c r="AM105" s="11" t="s">
        <v>49</v>
      </c>
    </row>
    <row r="106" ht="36" spans="1:39">
      <c r="A106" s="28">
        <v>104</v>
      </c>
      <c r="B106" s="11" t="s">
        <v>151</v>
      </c>
      <c r="C106" s="11" t="s">
        <v>483</v>
      </c>
      <c r="D106" s="11" t="s">
        <v>484</v>
      </c>
      <c r="E106" s="11" t="s">
        <v>485</v>
      </c>
      <c r="F106" s="11" t="s">
        <v>486</v>
      </c>
      <c r="G106" s="11" t="s">
        <v>487</v>
      </c>
      <c r="H106" s="11" t="str">
        <f>VLOOKUP(C106,[1]匹配!$A:$E,5,0)</f>
        <v>否</v>
      </c>
      <c r="I106" s="11">
        <f>VLOOKUP(C106,[1]匹配!$A:$F,6,0)</f>
        <v>0</v>
      </c>
      <c r="J106" s="11">
        <f>VLOOKUP(C106,'[2]（终）标准制修订项目'!$C:$R,16,0)</f>
        <v>3</v>
      </c>
      <c r="K106" s="11" t="str">
        <f>VLOOKUP(C106,[1]匹配!$A:$H,8,0)</f>
        <v>无</v>
      </c>
      <c r="L106" s="11">
        <f>VLOOKUP(C106,[1]匹配!$A:$I,9,0)</f>
        <v>3</v>
      </c>
      <c r="M106" s="11">
        <f>VLOOKUP(C106,[1]匹配!$A:$J,10,0)</f>
        <v>100</v>
      </c>
      <c r="N106" s="11" t="str">
        <f>VLOOKUP(C106,[1]匹配!$A:$K,11,0)</f>
        <v>深圳市兆新能源股份有限公司</v>
      </c>
      <c r="O106" s="11">
        <f>VLOOKUP(C106,[1]匹配!$A:$L,12,0)</f>
        <v>0</v>
      </c>
      <c r="P106" s="11">
        <f>VLOOKUP(C106,[1]匹配!$A:$M,13,0)</f>
        <v>0</v>
      </c>
      <c r="Q106" s="11">
        <f>VLOOKUP(C106,[1]匹配!$A:$N,14,0)</f>
        <v>0</v>
      </c>
      <c r="R106" s="11">
        <f>VLOOKUP(C106,[1]匹配!$A:$O,15,0)</f>
        <v>0</v>
      </c>
      <c r="S106" s="11">
        <f>VLOOKUP(C106,[1]匹配!$A:$P,16,0)</f>
        <v>0</v>
      </c>
      <c r="T106" s="11">
        <f>VLOOKUP(C106,[1]匹配!$A:$Q,17,0)</f>
        <v>0</v>
      </c>
      <c r="U106" s="11">
        <f>VLOOKUP(C106,[1]匹配!$A:$R,18,0)</f>
        <v>0</v>
      </c>
      <c r="V106" s="11">
        <f>VLOOKUP(C106,[1]匹配!$A:$S,19,0)</f>
        <v>0</v>
      </c>
      <c r="W106" s="11">
        <f>VLOOKUP(C106,[1]匹配!$A:$T,20,0)</f>
        <v>0</v>
      </c>
      <c r="X106" s="11">
        <f>VLOOKUP(C106,[1]匹配!$A:$U,21,0)</f>
        <v>0</v>
      </c>
      <c r="Y106" s="11">
        <f>VLOOKUP(C106,[1]匹配!$A:$V,22,0)</f>
        <v>0</v>
      </c>
      <c r="Z106" s="11">
        <f>VLOOKUP(C106,[1]匹配!$A:$W,23,0)</f>
        <v>0</v>
      </c>
      <c r="AA106" s="11">
        <f>VLOOKUP(C106,[1]匹配!$A:$X,24,0)</f>
        <v>0</v>
      </c>
      <c r="AB106" s="11">
        <f>VLOOKUP(C106,[1]匹配!$A:$Y,25,0)</f>
        <v>0</v>
      </c>
      <c r="AC106" s="11">
        <f>VLOOKUP(C106,[1]匹配!$A:$Z,26,0)</f>
        <v>0</v>
      </c>
      <c r="AD106" s="11">
        <f>VLOOKUP(C106,[1]匹配!$A:$AA,27,0)</f>
        <v>0</v>
      </c>
      <c r="AE106" s="11">
        <f>VLOOKUP(C106,[1]匹配!$A:$AB,28,0)</f>
        <v>0</v>
      </c>
      <c r="AF106" s="11">
        <f>VLOOKUP(C106,[1]匹配!$A:$AC,29,0)</f>
        <v>0</v>
      </c>
      <c r="AG106" s="11">
        <f>VLOOKUP(C106,[1]匹配!$A:$AD,30,0)</f>
        <v>0</v>
      </c>
      <c r="AH106" s="11">
        <f>VLOOKUP(C106,[1]匹配!$A:$AE,31,0)</f>
        <v>0</v>
      </c>
      <c r="AI106" s="11">
        <f>VLOOKUP(C106,[1]匹配!$A:$AF,32,0)</f>
        <v>0</v>
      </c>
      <c r="AJ106" s="11" t="s">
        <v>473</v>
      </c>
      <c r="AK106" s="11" t="s">
        <v>105</v>
      </c>
      <c r="AL106" s="11" t="s">
        <v>48</v>
      </c>
      <c r="AM106" s="11" t="s">
        <v>49</v>
      </c>
    </row>
    <row r="107" ht="36" spans="1:39">
      <c r="A107" s="28">
        <v>105</v>
      </c>
      <c r="B107" s="11" t="s">
        <v>151</v>
      </c>
      <c r="C107" s="11" t="s">
        <v>488</v>
      </c>
      <c r="D107" s="11" t="s">
        <v>489</v>
      </c>
      <c r="E107" s="11" t="s">
        <v>490</v>
      </c>
      <c r="F107" s="11" t="s">
        <v>167</v>
      </c>
      <c r="G107" s="11" t="s">
        <v>384</v>
      </c>
      <c r="H107" s="11" t="str">
        <f>VLOOKUP(C107,[1]匹配!$A:$E,5,0)</f>
        <v>否</v>
      </c>
      <c r="I107" s="11">
        <f>VLOOKUP(C107,[1]匹配!$A:$F,6,0)</f>
        <v>0</v>
      </c>
      <c r="J107" s="11">
        <f>VLOOKUP(C107,'[2]（终）标准制修订项目'!$C:$R,16,0)</f>
        <v>2</v>
      </c>
      <c r="K107" s="11" t="str">
        <f>VLOOKUP(C107,[1]匹配!$A:$H,8,0)</f>
        <v>无</v>
      </c>
      <c r="L107" s="11">
        <f>VLOOKUP(C107,[1]匹配!$A:$I,9,0)</f>
        <v>2</v>
      </c>
      <c r="M107" s="11">
        <f>VLOOKUP(C107,[1]匹配!$A:$J,10,0)</f>
        <v>100</v>
      </c>
      <c r="N107" s="11" t="str">
        <f>VLOOKUP(C107,[1]匹配!$A:$K,11,0)</f>
        <v>深圳赛西信息技术有限公司</v>
      </c>
      <c r="O107" s="11">
        <f>VLOOKUP(C107,[1]匹配!$A:$L,12,0)</f>
        <v>0</v>
      </c>
      <c r="P107" s="11">
        <f>VLOOKUP(C107,[1]匹配!$A:$M,13,0)</f>
        <v>0</v>
      </c>
      <c r="Q107" s="11">
        <f>VLOOKUP(C107,[1]匹配!$A:$N,14,0)</f>
        <v>0</v>
      </c>
      <c r="R107" s="11">
        <f>VLOOKUP(C107,[1]匹配!$A:$O,15,0)</f>
        <v>0</v>
      </c>
      <c r="S107" s="11">
        <f>VLOOKUP(C107,[1]匹配!$A:$P,16,0)</f>
        <v>0</v>
      </c>
      <c r="T107" s="11">
        <f>VLOOKUP(C107,[1]匹配!$A:$Q,17,0)</f>
        <v>0</v>
      </c>
      <c r="U107" s="11">
        <f>VLOOKUP(C107,[1]匹配!$A:$R,18,0)</f>
        <v>0</v>
      </c>
      <c r="V107" s="11">
        <f>VLOOKUP(C107,[1]匹配!$A:$S,19,0)</f>
        <v>0</v>
      </c>
      <c r="W107" s="11">
        <f>VLOOKUP(C107,[1]匹配!$A:$T,20,0)</f>
        <v>0</v>
      </c>
      <c r="X107" s="11">
        <f>VLOOKUP(C107,[1]匹配!$A:$U,21,0)</f>
        <v>0</v>
      </c>
      <c r="Y107" s="11">
        <f>VLOOKUP(C107,[1]匹配!$A:$V,22,0)</f>
        <v>0</v>
      </c>
      <c r="Z107" s="11">
        <f>VLOOKUP(C107,[1]匹配!$A:$W,23,0)</f>
        <v>0</v>
      </c>
      <c r="AA107" s="11">
        <f>VLOOKUP(C107,[1]匹配!$A:$X,24,0)</f>
        <v>0</v>
      </c>
      <c r="AB107" s="11">
        <f>VLOOKUP(C107,[1]匹配!$A:$Y,25,0)</f>
        <v>0</v>
      </c>
      <c r="AC107" s="11">
        <f>VLOOKUP(C107,[1]匹配!$A:$Z,26,0)</f>
        <v>0</v>
      </c>
      <c r="AD107" s="11">
        <f>VLOOKUP(C107,[1]匹配!$A:$AA,27,0)</f>
        <v>0</v>
      </c>
      <c r="AE107" s="11">
        <f>VLOOKUP(C107,[1]匹配!$A:$AB,28,0)</f>
        <v>0</v>
      </c>
      <c r="AF107" s="11">
        <f>VLOOKUP(C107,[1]匹配!$A:$AC,29,0)</f>
        <v>0</v>
      </c>
      <c r="AG107" s="11">
        <f>VLOOKUP(C107,[1]匹配!$A:$AD,30,0)</f>
        <v>0</v>
      </c>
      <c r="AH107" s="11">
        <f>VLOOKUP(C107,[1]匹配!$A:$AE,31,0)</f>
        <v>0</v>
      </c>
      <c r="AI107" s="11">
        <f>VLOOKUP(C107,[1]匹配!$A:$AF,32,0)</f>
        <v>0</v>
      </c>
      <c r="AJ107" s="11" t="s">
        <v>473</v>
      </c>
      <c r="AK107" s="11" t="s">
        <v>47</v>
      </c>
      <c r="AL107" s="11" t="s">
        <v>48</v>
      </c>
      <c r="AM107" s="11" t="s">
        <v>49</v>
      </c>
    </row>
    <row r="108" ht="24" spans="1:39">
      <c r="A108" s="28">
        <v>106</v>
      </c>
      <c r="B108" s="11" t="s">
        <v>151</v>
      </c>
      <c r="C108" s="11" t="s">
        <v>491</v>
      </c>
      <c r="D108" s="11" t="s">
        <v>492</v>
      </c>
      <c r="E108" s="11" t="s">
        <v>493</v>
      </c>
      <c r="F108" s="11" t="s">
        <v>167</v>
      </c>
      <c r="G108" s="11" t="s">
        <v>331</v>
      </c>
      <c r="H108" s="11" t="str">
        <f>VLOOKUP(C108,[1]匹配!$A:$E,5,0)</f>
        <v>否</v>
      </c>
      <c r="I108" s="11">
        <f>VLOOKUP(C108,[1]匹配!$A:$F,6,0)</f>
        <v>0</v>
      </c>
      <c r="J108" s="11">
        <f>VLOOKUP(C108,'[2]（终）标准制修订项目'!$C:$R,16,0)</f>
        <v>1</v>
      </c>
      <c r="K108" s="11" t="str">
        <f>VLOOKUP(C108,[1]匹配!$A:$H,8,0)</f>
        <v>无</v>
      </c>
      <c r="L108" s="11">
        <f>VLOOKUP(C108,[1]匹配!$A:$I,9,0)</f>
        <v>1</v>
      </c>
      <c r="M108" s="11">
        <f>VLOOKUP(C108,[1]匹配!$A:$J,10,0)</f>
        <v>100</v>
      </c>
      <c r="N108" s="11" t="str">
        <f>VLOOKUP(C108,[1]匹配!$A:$K,11,0)</f>
        <v>深圳市计量质量检测研究院</v>
      </c>
      <c r="O108" s="11">
        <f>VLOOKUP(C108,[1]匹配!$A:$L,12,0)</f>
        <v>0</v>
      </c>
      <c r="P108" s="11">
        <f>VLOOKUP(C108,[1]匹配!$A:$M,13,0)</f>
        <v>0</v>
      </c>
      <c r="Q108" s="11">
        <f>VLOOKUP(C108,[1]匹配!$A:$N,14,0)</f>
        <v>0</v>
      </c>
      <c r="R108" s="11">
        <f>VLOOKUP(C108,[1]匹配!$A:$O,15,0)</f>
        <v>0</v>
      </c>
      <c r="S108" s="11">
        <f>VLOOKUP(C108,[1]匹配!$A:$P,16,0)</f>
        <v>0</v>
      </c>
      <c r="T108" s="11">
        <f>VLOOKUP(C108,[1]匹配!$A:$Q,17,0)</f>
        <v>0</v>
      </c>
      <c r="U108" s="11">
        <f>VLOOKUP(C108,[1]匹配!$A:$R,18,0)</f>
        <v>0</v>
      </c>
      <c r="V108" s="11">
        <f>VLOOKUP(C108,[1]匹配!$A:$S,19,0)</f>
        <v>0</v>
      </c>
      <c r="W108" s="11">
        <f>VLOOKUP(C108,[1]匹配!$A:$T,20,0)</f>
        <v>0</v>
      </c>
      <c r="X108" s="11">
        <f>VLOOKUP(C108,[1]匹配!$A:$U,21,0)</f>
        <v>0</v>
      </c>
      <c r="Y108" s="11">
        <f>VLOOKUP(C108,[1]匹配!$A:$V,22,0)</f>
        <v>0</v>
      </c>
      <c r="Z108" s="11">
        <f>VLOOKUP(C108,[1]匹配!$A:$W,23,0)</f>
        <v>0</v>
      </c>
      <c r="AA108" s="11">
        <f>VLOOKUP(C108,[1]匹配!$A:$X,24,0)</f>
        <v>0</v>
      </c>
      <c r="AB108" s="11">
        <f>VLOOKUP(C108,[1]匹配!$A:$Y,25,0)</f>
        <v>0</v>
      </c>
      <c r="AC108" s="11">
        <f>VLOOKUP(C108,[1]匹配!$A:$Z,26,0)</f>
        <v>0</v>
      </c>
      <c r="AD108" s="11">
        <f>VLOOKUP(C108,[1]匹配!$A:$AA,27,0)</f>
        <v>0</v>
      </c>
      <c r="AE108" s="11">
        <f>VLOOKUP(C108,[1]匹配!$A:$AB,28,0)</f>
        <v>0</v>
      </c>
      <c r="AF108" s="11">
        <f>VLOOKUP(C108,[1]匹配!$A:$AC,29,0)</f>
        <v>0</v>
      </c>
      <c r="AG108" s="11">
        <f>VLOOKUP(C108,[1]匹配!$A:$AD,30,0)</f>
        <v>0</v>
      </c>
      <c r="AH108" s="11">
        <f>VLOOKUP(C108,[1]匹配!$A:$AE,31,0)</f>
        <v>0</v>
      </c>
      <c r="AI108" s="11">
        <f>VLOOKUP(C108,[1]匹配!$A:$AF,32,0)</f>
        <v>0</v>
      </c>
      <c r="AJ108" s="11" t="s">
        <v>473</v>
      </c>
      <c r="AK108" s="11" t="s">
        <v>105</v>
      </c>
      <c r="AL108" s="11" t="s">
        <v>48</v>
      </c>
      <c r="AM108" s="11" t="s">
        <v>49</v>
      </c>
    </row>
    <row r="109" ht="36" spans="1:39">
      <c r="A109" s="28">
        <v>107</v>
      </c>
      <c r="B109" s="11" t="s">
        <v>494</v>
      </c>
      <c r="C109" s="11" t="s">
        <v>495</v>
      </c>
      <c r="D109" s="11" t="s">
        <v>496</v>
      </c>
      <c r="E109" s="11" t="s">
        <v>497</v>
      </c>
      <c r="F109" s="30" t="s">
        <v>498</v>
      </c>
      <c r="G109" s="11" t="s">
        <v>499</v>
      </c>
      <c r="H109" s="11" t="str">
        <f>VLOOKUP(C109,[1]匹配!$A:$E,5,0)</f>
        <v>否</v>
      </c>
      <c r="I109" s="11">
        <f>VLOOKUP(C109,[1]匹配!$A:$F,6,0)</f>
        <v>0</v>
      </c>
      <c r="J109" s="11">
        <f>VLOOKUP(C109,'[2]（终）标准制修订项目'!$C:$R,16,0)</f>
        <v>4</v>
      </c>
      <c r="K109" s="11" t="str">
        <f>VLOOKUP(C109,[1]匹配!$A:$H,8,0)</f>
        <v>无</v>
      </c>
      <c r="L109" s="11">
        <f>VLOOKUP(C109,[1]匹配!$A:$I,9,0)</f>
        <v>1</v>
      </c>
      <c r="M109" s="11">
        <f>VLOOKUP(C109,[1]匹配!$A:$J,10,0)</f>
        <v>100</v>
      </c>
      <c r="N109" s="11" t="str">
        <f>VLOOKUP(C109,[1]匹配!$A:$K,11,0)</f>
        <v>深圳迈瑞生物医疗电子股份有限公司</v>
      </c>
      <c r="O109" s="11">
        <f>VLOOKUP(C109,[1]匹配!$A:$L,12,0)</f>
        <v>0</v>
      </c>
      <c r="P109" s="11">
        <f>VLOOKUP(C109,[1]匹配!$A:$M,13,0)</f>
        <v>0</v>
      </c>
      <c r="Q109" s="11">
        <f>VLOOKUP(C109,[1]匹配!$A:$N,14,0)</f>
        <v>0</v>
      </c>
      <c r="R109" s="11">
        <f>VLOOKUP(C109,[1]匹配!$A:$O,15,0)</f>
        <v>0</v>
      </c>
      <c r="S109" s="11">
        <f>VLOOKUP(C109,[1]匹配!$A:$P,16,0)</f>
        <v>0</v>
      </c>
      <c r="T109" s="11">
        <f>VLOOKUP(C109,[1]匹配!$A:$Q,17,0)</f>
        <v>0</v>
      </c>
      <c r="U109" s="11">
        <f>VLOOKUP(C109,[1]匹配!$A:$R,18,0)</f>
        <v>0</v>
      </c>
      <c r="V109" s="11">
        <f>VLOOKUP(C109,[1]匹配!$A:$S,19,0)</f>
        <v>0</v>
      </c>
      <c r="W109" s="11">
        <f>VLOOKUP(C109,[1]匹配!$A:$T,20,0)</f>
        <v>0</v>
      </c>
      <c r="X109" s="11">
        <f>VLOOKUP(C109,[1]匹配!$A:$U,21,0)</f>
        <v>0</v>
      </c>
      <c r="Y109" s="11">
        <f>VLOOKUP(C109,[1]匹配!$A:$V,22,0)</f>
        <v>0</v>
      </c>
      <c r="Z109" s="11">
        <f>VLOOKUP(C109,[1]匹配!$A:$W,23,0)</f>
        <v>0</v>
      </c>
      <c r="AA109" s="11">
        <f>VLOOKUP(C109,[1]匹配!$A:$X,24,0)</f>
        <v>0</v>
      </c>
      <c r="AB109" s="11">
        <f>VLOOKUP(C109,[1]匹配!$A:$Y,25,0)</f>
        <v>0</v>
      </c>
      <c r="AC109" s="11">
        <f>VLOOKUP(C109,[1]匹配!$A:$Z,26,0)</f>
        <v>0</v>
      </c>
      <c r="AD109" s="11">
        <f>VLOOKUP(C109,[1]匹配!$A:$AA,27,0)</f>
        <v>0</v>
      </c>
      <c r="AE109" s="11">
        <f>VLOOKUP(C109,[1]匹配!$A:$AB,28,0)</f>
        <v>0</v>
      </c>
      <c r="AF109" s="11">
        <f>VLOOKUP(C109,[1]匹配!$A:$AC,29,0)</f>
        <v>0</v>
      </c>
      <c r="AG109" s="11">
        <f>VLOOKUP(C109,[1]匹配!$A:$AD,30,0)</f>
        <v>0</v>
      </c>
      <c r="AH109" s="11">
        <f>VLOOKUP(C109,[1]匹配!$A:$AE,31,0)</f>
        <v>0</v>
      </c>
      <c r="AI109" s="11">
        <f>VLOOKUP(C109,[1]匹配!$A:$AF,32,0)</f>
        <v>0</v>
      </c>
      <c r="AJ109" s="11" t="s">
        <v>94</v>
      </c>
      <c r="AK109" s="11" t="s">
        <v>105</v>
      </c>
      <c r="AL109" s="11" t="s">
        <v>56</v>
      </c>
      <c r="AM109" s="11" t="s">
        <v>49</v>
      </c>
    </row>
    <row r="110" ht="24" spans="1:39">
      <c r="A110" s="28">
        <v>108</v>
      </c>
      <c r="B110" s="11" t="s">
        <v>494</v>
      </c>
      <c r="C110" s="11" t="s">
        <v>500</v>
      </c>
      <c r="D110" s="11" t="s">
        <v>501</v>
      </c>
      <c r="E110" s="11" t="s">
        <v>502</v>
      </c>
      <c r="F110" s="11" t="s">
        <v>503</v>
      </c>
      <c r="G110" s="11" t="s">
        <v>504</v>
      </c>
      <c r="H110" s="11" t="str">
        <f>VLOOKUP(C110,[1]匹配!$A:$E,5,0)</f>
        <v>否</v>
      </c>
      <c r="I110" s="11">
        <f>VLOOKUP(C110,[1]匹配!$A:$F,6,0)</f>
        <v>0</v>
      </c>
      <c r="J110" s="11">
        <f>VLOOKUP(C110,'[2]（终）标准制修订项目'!$C:$R,16,0)</f>
        <v>2</v>
      </c>
      <c r="K110" s="11" t="str">
        <f>VLOOKUP(C110,[1]匹配!$A:$H,8,0)</f>
        <v>无</v>
      </c>
      <c r="L110" s="11">
        <f>VLOOKUP(C110,[1]匹配!$A:$I,9,0)</f>
        <v>2</v>
      </c>
      <c r="M110" s="11">
        <f>VLOOKUP(C110,[1]匹配!$A:$J,10,0)</f>
        <v>100</v>
      </c>
      <c r="N110" s="11" t="str">
        <f>VLOOKUP(C110,[1]匹配!$A:$K,11,0)</f>
        <v>中广核工程有限公司</v>
      </c>
      <c r="O110" s="11">
        <f>VLOOKUP(C110,[1]匹配!$A:$L,12,0)</f>
        <v>0</v>
      </c>
      <c r="P110" s="11">
        <f>VLOOKUP(C110,[1]匹配!$A:$M,13,0)</f>
        <v>0</v>
      </c>
      <c r="Q110" s="11">
        <f>VLOOKUP(C110,[1]匹配!$A:$N,14,0)</f>
        <v>0</v>
      </c>
      <c r="R110" s="11">
        <f>VLOOKUP(C110,[1]匹配!$A:$O,15,0)</f>
        <v>0</v>
      </c>
      <c r="S110" s="11">
        <f>VLOOKUP(C110,[1]匹配!$A:$P,16,0)</f>
        <v>0</v>
      </c>
      <c r="T110" s="11">
        <f>VLOOKUP(C110,[1]匹配!$A:$Q,17,0)</f>
        <v>0</v>
      </c>
      <c r="U110" s="11">
        <f>VLOOKUP(C110,[1]匹配!$A:$R,18,0)</f>
        <v>0</v>
      </c>
      <c r="V110" s="11">
        <f>VLOOKUP(C110,[1]匹配!$A:$S,19,0)</f>
        <v>0</v>
      </c>
      <c r="W110" s="11">
        <f>VLOOKUP(C110,[1]匹配!$A:$T,20,0)</f>
        <v>0</v>
      </c>
      <c r="X110" s="11">
        <f>VLOOKUP(C110,[1]匹配!$A:$U,21,0)</f>
        <v>0</v>
      </c>
      <c r="Y110" s="11">
        <f>VLOOKUP(C110,[1]匹配!$A:$V,22,0)</f>
        <v>0</v>
      </c>
      <c r="Z110" s="11">
        <f>VLOOKUP(C110,[1]匹配!$A:$W,23,0)</f>
        <v>0</v>
      </c>
      <c r="AA110" s="11">
        <f>VLOOKUP(C110,[1]匹配!$A:$X,24,0)</f>
        <v>0</v>
      </c>
      <c r="AB110" s="11">
        <f>VLOOKUP(C110,[1]匹配!$A:$Y,25,0)</f>
        <v>0</v>
      </c>
      <c r="AC110" s="11">
        <f>VLOOKUP(C110,[1]匹配!$A:$Z,26,0)</f>
        <v>0</v>
      </c>
      <c r="AD110" s="11">
        <f>VLOOKUP(C110,[1]匹配!$A:$AA,27,0)</f>
        <v>0</v>
      </c>
      <c r="AE110" s="11">
        <f>VLOOKUP(C110,[1]匹配!$A:$AB,28,0)</f>
        <v>0</v>
      </c>
      <c r="AF110" s="11">
        <f>VLOOKUP(C110,[1]匹配!$A:$AC,29,0)</f>
        <v>0</v>
      </c>
      <c r="AG110" s="11">
        <f>VLOOKUP(C110,[1]匹配!$A:$AD,30,0)</f>
        <v>0</v>
      </c>
      <c r="AH110" s="11">
        <f>VLOOKUP(C110,[1]匹配!$A:$AE,31,0)</f>
        <v>0</v>
      </c>
      <c r="AI110" s="11">
        <f>VLOOKUP(C110,[1]匹配!$A:$AF,32,0)</f>
        <v>0</v>
      </c>
      <c r="AJ110" s="11" t="s">
        <v>94</v>
      </c>
      <c r="AK110" s="11" t="s">
        <v>47</v>
      </c>
      <c r="AL110" s="11" t="s">
        <v>48</v>
      </c>
      <c r="AM110" s="11" t="s">
        <v>49</v>
      </c>
    </row>
    <row r="111" ht="24" spans="1:39">
      <c r="A111" s="28">
        <v>109</v>
      </c>
      <c r="B111" s="11" t="s">
        <v>494</v>
      </c>
      <c r="C111" s="11" t="s">
        <v>505</v>
      </c>
      <c r="D111" s="11" t="s">
        <v>506</v>
      </c>
      <c r="E111" s="11" t="s">
        <v>507</v>
      </c>
      <c r="F111" s="11" t="s">
        <v>508</v>
      </c>
      <c r="G111" s="11" t="s">
        <v>208</v>
      </c>
      <c r="H111" s="11" t="str">
        <f>VLOOKUP(C111,[1]匹配!$A:$E,5,0)</f>
        <v>否</v>
      </c>
      <c r="I111" s="11">
        <f>VLOOKUP(C111,[1]匹配!$A:$F,6,0)</f>
        <v>0</v>
      </c>
      <c r="J111" s="11">
        <f>VLOOKUP(C111,'[2]（终）标准制修订项目'!$C:$R,16,0)</f>
        <v>1</v>
      </c>
      <c r="K111" s="11" t="str">
        <f>VLOOKUP(C111,[1]匹配!$A:$H,8,0)</f>
        <v>无</v>
      </c>
      <c r="L111" s="11">
        <f>VLOOKUP(C111,[1]匹配!$A:$I,9,0)</f>
        <v>1</v>
      </c>
      <c r="M111" s="11">
        <f>VLOOKUP(C111,[1]匹配!$A:$J,10,0)</f>
        <v>100</v>
      </c>
      <c r="N111" s="11" t="str">
        <f>VLOOKUP(C111,[1]匹配!$A:$K,11,0)</f>
        <v>比亚迪汽车工业有限公司</v>
      </c>
      <c r="O111" s="11">
        <f>VLOOKUP(C111,[1]匹配!$A:$L,12,0)</f>
        <v>0</v>
      </c>
      <c r="P111" s="11">
        <f>VLOOKUP(C111,[1]匹配!$A:$M,13,0)</f>
        <v>0</v>
      </c>
      <c r="Q111" s="11">
        <f>VLOOKUP(C111,[1]匹配!$A:$N,14,0)</f>
        <v>0</v>
      </c>
      <c r="R111" s="11">
        <f>VLOOKUP(C111,[1]匹配!$A:$O,15,0)</f>
        <v>0</v>
      </c>
      <c r="S111" s="11">
        <f>VLOOKUP(C111,[1]匹配!$A:$P,16,0)</f>
        <v>0</v>
      </c>
      <c r="T111" s="11">
        <f>VLOOKUP(C111,[1]匹配!$A:$Q,17,0)</f>
        <v>0</v>
      </c>
      <c r="U111" s="11">
        <f>VLOOKUP(C111,[1]匹配!$A:$R,18,0)</f>
        <v>0</v>
      </c>
      <c r="V111" s="11">
        <f>VLOOKUP(C111,[1]匹配!$A:$S,19,0)</f>
        <v>0</v>
      </c>
      <c r="W111" s="11">
        <f>VLOOKUP(C111,[1]匹配!$A:$T,20,0)</f>
        <v>0</v>
      </c>
      <c r="X111" s="11">
        <f>VLOOKUP(C111,[1]匹配!$A:$U,21,0)</f>
        <v>0</v>
      </c>
      <c r="Y111" s="11">
        <f>VLOOKUP(C111,[1]匹配!$A:$V,22,0)</f>
        <v>0</v>
      </c>
      <c r="Z111" s="11">
        <f>VLOOKUP(C111,[1]匹配!$A:$W,23,0)</f>
        <v>0</v>
      </c>
      <c r="AA111" s="11">
        <f>VLOOKUP(C111,[1]匹配!$A:$X,24,0)</f>
        <v>0</v>
      </c>
      <c r="AB111" s="11">
        <f>VLOOKUP(C111,[1]匹配!$A:$Y,25,0)</f>
        <v>0</v>
      </c>
      <c r="AC111" s="11">
        <f>VLOOKUP(C111,[1]匹配!$A:$Z,26,0)</f>
        <v>0</v>
      </c>
      <c r="AD111" s="11">
        <f>VLOOKUP(C111,[1]匹配!$A:$AA,27,0)</f>
        <v>0</v>
      </c>
      <c r="AE111" s="11">
        <f>VLOOKUP(C111,[1]匹配!$A:$AB,28,0)</f>
        <v>0</v>
      </c>
      <c r="AF111" s="11">
        <f>VLOOKUP(C111,[1]匹配!$A:$AC,29,0)</f>
        <v>0</v>
      </c>
      <c r="AG111" s="11">
        <f>VLOOKUP(C111,[1]匹配!$A:$AD,30,0)</f>
        <v>0</v>
      </c>
      <c r="AH111" s="11">
        <f>VLOOKUP(C111,[1]匹配!$A:$AE,31,0)</f>
        <v>0</v>
      </c>
      <c r="AI111" s="11">
        <f>VLOOKUP(C111,[1]匹配!$A:$AF,32,0)</f>
        <v>0</v>
      </c>
      <c r="AJ111" s="11" t="s">
        <v>99</v>
      </c>
      <c r="AK111" s="11" t="s">
        <v>47</v>
      </c>
      <c r="AL111" s="11" t="s">
        <v>48</v>
      </c>
      <c r="AM111" s="11" t="s">
        <v>49</v>
      </c>
    </row>
    <row r="112" ht="24" spans="1:39">
      <c r="A112" s="28">
        <v>110</v>
      </c>
      <c r="B112" s="11" t="s">
        <v>494</v>
      </c>
      <c r="C112" s="11" t="s">
        <v>509</v>
      </c>
      <c r="D112" s="11" t="s">
        <v>510</v>
      </c>
      <c r="E112" s="11" t="s">
        <v>511</v>
      </c>
      <c r="F112" s="30" t="s">
        <v>503</v>
      </c>
      <c r="G112" s="11" t="s">
        <v>504</v>
      </c>
      <c r="H112" s="11" t="str">
        <f>VLOOKUP(C112,[1]匹配!$A:$E,5,0)</f>
        <v>否</v>
      </c>
      <c r="I112" s="11">
        <f>VLOOKUP(C112,[1]匹配!$A:$F,6,0)</f>
        <v>0</v>
      </c>
      <c r="J112" s="11">
        <f>VLOOKUP(C112,'[2]（终）标准制修订项目'!$C:$R,16,0)</f>
        <v>3</v>
      </c>
      <c r="K112" s="11" t="str">
        <f>VLOOKUP(C112,[1]匹配!$A:$H,8,0)</f>
        <v>无</v>
      </c>
      <c r="L112" s="11">
        <f>VLOOKUP(C112,[1]匹配!$A:$I,9,0)</f>
        <v>1</v>
      </c>
      <c r="M112" s="11">
        <f>VLOOKUP(C112,[1]匹配!$A:$J,10,0)</f>
        <v>100</v>
      </c>
      <c r="N112" s="11" t="str">
        <f>VLOOKUP(C112,[1]匹配!$A:$K,11,0)</f>
        <v>中广核工程有限公司</v>
      </c>
      <c r="O112" s="11">
        <f>VLOOKUP(C112,[1]匹配!$A:$L,12,0)</f>
        <v>0</v>
      </c>
      <c r="P112" s="11">
        <f>VLOOKUP(C112,[1]匹配!$A:$M,13,0)</f>
        <v>0</v>
      </c>
      <c r="Q112" s="11">
        <f>VLOOKUP(C112,[1]匹配!$A:$N,14,0)</f>
        <v>0</v>
      </c>
      <c r="R112" s="11">
        <f>VLOOKUP(C112,[1]匹配!$A:$O,15,0)</f>
        <v>0</v>
      </c>
      <c r="S112" s="11">
        <f>VLOOKUP(C112,[1]匹配!$A:$P,16,0)</f>
        <v>0</v>
      </c>
      <c r="T112" s="11">
        <f>VLOOKUP(C112,[1]匹配!$A:$Q,17,0)</f>
        <v>0</v>
      </c>
      <c r="U112" s="11">
        <f>VLOOKUP(C112,[1]匹配!$A:$R,18,0)</f>
        <v>0</v>
      </c>
      <c r="V112" s="11">
        <f>VLOOKUP(C112,[1]匹配!$A:$S,19,0)</f>
        <v>0</v>
      </c>
      <c r="W112" s="11">
        <f>VLOOKUP(C112,[1]匹配!$A:$T,20,0)</f>
        <v>0</v>
      </c>
      <c r="X112" s="11">
        <f>VLOOKUP(C112,[1]匹配!$A:$U,21,0)</f>
        <v>0</v>
      </c>
      <c r="Y112" s="11">
        <f>VLOOKUP(C112,[1]匹配!$A:$V,22,0)</f>
        <v>0</v>
      </c>
      <c r="Z112" s="11">
        <f>VLOOKUP(C112,[1]匹配!$A:$W,23,0)</f>
        <v>0</v>
      </c>
      <c r="AA112" s="11">
        <f>VLOOKUP(C112,[1]匹配!$A:$X,24,0)</f>
        <v>0</v>
      </c>
      <c r="AB112" s="11">
        <f>VLOOKUP(C112,[1]匹配!$A:$Y,25,0)</f>
        <v>0</v>
      </c>
      <c r="AC112" s="11">
        <f>VLOOKUP(C112,[1]匹配!$A:$Z,26,0)</f>
        <v>0</v>
      </c>
      <c r="AD112" s="11">
        <f>VLOOKUP(C112,[1]匹配!$A:$AA,27,0)</f>
        <v>0</v>
      </c>
      <c r="AE112" s="11">
        <f>VLOOKUP(C112,[1]匹配!$A:$AB,28,0)</f>
        <v>0</v>
      </c>
      <c r="AF112" s="11">
        <f>VLOOKUP(C112,[1]匹配!$A:$AC,29,0)</f>
        <v>0</v>
      </c>
      <c r="AG112" s="11">
        <f>VLOOKUP(C112,[1]匹配!$A:$AD,30,0)</f>
        <v>0</v>
      </c>
      <c r="AH112" s="11">
        <f>VLOOKUP(C112,[1]匹配!$A:$AE,31,0)</f>
        <v>0</v>
      </c>
      <c r="AI112" s="11">
        <f>VLOOKUP(C112,[1]匹配!$A:$AF,32,0)</f>
        <v>0</v>
      </c>
      <c r="AJ112" s="11" t="s">
        <v>209</v>
      </c>
      <c r="AK112" s="11" t="s">
        <v>47</v>
      </c>
      <c r="AL112" s="11" t="s">
        <v>48</v>
      </c>
      <c r="AM112" s="11" t="s">
        <v>49</v>
      </c>
    </row>
    <row r="113" ht="96" spans="1:39">
      <c r="A113" s="28">
        <v>111</v>
      </c>
      <c r="B113" s="11" t="s">
        <v>494</v>
      </c>
      <c r="C113" s="11" t="s">
        <v>512</v>
      </c>
      <c r="D113" s="11" t="s">
        <v>513</v>
      </c>
      <c r="E113" s="11" t="s">
        <v>514</v>
      </c>
      <c r="F113" s="11" t="s">
        <v>515</v>
      </c>
      <c r="G113" s="11" t="s">
        <v>234</v>
      </c>
      <c r="H113" s="11" t="str">
        <f>VLOOKUP(C113,[1]匹配!$A:$E,5,0)</f>
        <v>是</v>
      </c>
      <c r="I113" s="11">
        <f>VLOOKUP(C113,[1]匹配!$A:$F,6,0)</f>
        <v>10</v>
      </c>
      <c r="J113" s="11">
        <f>VLOOKUP(C113,'[2]（终）标准制修订项目'!$C:$R,16,0)</f>
        <v>3</v>
      </c>
      <c r="K113" s="11" t="str">
        <f>VLOOKUP(C113,[1]匹配!$A:$H,8,0)</f>
        <v>无</v>
      </c>
      <c r="L113" s="11">
        <f>VLOOKUP(C113,[1]匹配!$A:$I,9,0)</f>
        <v>3</v>
      </c>
      <c r="M113" s="11">
        <f>VLOOKUP(C113,[1]匹配!$A:$J,10,0)</f>
        <v>100</v>
      </c>
      <c r="N113" s="11" t="str">
        <f>VLOOKUP(C113,[1]匹配!$A:$K,11,0)</f>
        <v>海能达通信股份有限公司</v>
      </c>
      <c r="O113" s="11">
        <f>VLOOKUP(C113,[1]匹配!$A:$L,12,0)</f>
        <v>0</v>
      </c>
      <c r="P113" s="11">
        <f>VLOOKUP(C113,[1]匹配!$A:$M,13,0)</f>
        <v>0</v>
      </c>
      <c r="Q113" s="11">
        <f>VLOOKUP(C113,[1]匹配!$A:$N,14,0)</f>
        <v>0</v>
      </c>
      <c r="R113" s="11">
        <f>VLOOKUP(C113,[1]匹配!$A:$O,15,0)</f>
        <v>0</v>
      </c>
      <c r="S113" s="11">
        <f>VLOOKUP(C113,[1]匹配!$A:$P,16,0)</f>
        <v>0</v>
      </c>
      <c r="T113" s="11">
        <f>VLOOKUP(C113,[1]匹配!$A:$Q,17,0)</f>
        <v>0</v>
      </c>
      <c r="U113" s="11">
        <f>VLOOKUP(C113,[1]匹配!$A:$R,18,0)</f>
        <v>0</v>
      </c>
      <c r="V113" s="11">
        <f>VLOOKUP(C113,[1]匹配!$A:$S,19,0)</f>
        <v>0</v>
      </c>
      <c r="W113" s="11">
        <f>VLOOKUP(C113,[1]匹配!$A:$T,20,0)</f>
        <v>0</v>
      </c>
      <c r="X113" s="11">
        <f>VLOOKUP(C113,[1]匹配!$A:$U,21,0)</f>
        <v>0</v>
      </c>
      <c r="Y113" s="11">
        <f>VLOOKUP(C113,[1]匹配!$A:$V,22,0)</f>
        <v>0</v>
      </c>
      <c r="Z113" s="11">
        <f>VLOOKUP(C113,[1]匹配!$A:$W,23,0)</f>
        <v>0</v>
      </c>
      <c r="AA113" s="11">
        <f>VLOOKUP(C113,[1]匹配!$A:$X,24,0)</f>
        <v>0</v>
      </c>
      <c r="AB113" s="11">
        <f>VLOOKUP(C113,[1]匹配!$A:$Y,25,0)</f>
        <v>0</v>
      </c>
      <c r="AC113" s="11">
        <f>VLOOKUP(C113,[1]匹配!$A:$Z,26,0)</f>
        <v>0</v>
      </c>
      <c r="AD113" s="11">
        <f>VLOOKUP(C113,[1]匹配!$A:$AA,27,0)</f>
        <v>0</v>
      </c>
      <c r="AE113" s="11">
        <f>VLOOKUP(C113,[1]匹配!$A:$AB,28,0)</f>
        <v>0</v>
      </c>
      <c r="AF113" s="11">
        <f>VLOOKUP(C113,[1]匹配!$A:$AC,29,0)</f>
        <v>0</v>
      </c>
      <c r="AG113" s="11">
        <f>VLOOKUP(C113,[1]匹配!$A:$AD,30,0)</f>
        <v>0</v>
      </c>
      <c r="AH113" s="11">
        <f>VLOOKUP(C113,[1]匹配!$A:$AE,31,0)</f>
        <v>0</v>
      </c>
      <c r="AI113" s="11">
        <f>VLOOKUP(C113,[1]匹配!$A:$AF,32,0)</f>
        <v>0</v>
      </c>
      <c r="AJ113" s="11" t="s">
        <v>209</v>
      </c>
      <c r="AK113" s="11" t="s">
        <v>47</v>
      </c>
      <c r="AL113" s="11" t="s">
        <v>48</v>
      </c>
      <c r="AM113" s="11" t="s">
        <v>49</v>
      </c>
    </row>
    <row r="114" ht="36" spans="1:39">
      <c r="A114" s="28">
        <v>112</v>
      </c>
      <c r="B114" s="11" t="s">
        <v>494</v>
      </c>
      <c r="C114" s="11" t="s">
        <v>516</v>
      </c>
      <c r="D114" s="11" t="s">
        <v>517</v>
      </c>
      <c r="E114" s="11" t="s">
        <v>518</v>
      </c>
      <c r="F114" s="11" t="s">
        <v>519</v>
      </c>
      <c r="G114" s="11" t="s">
        <v>45</v>
      </c>
      <c r="H114" s="11" t="str">
        <f>VLOOKUP(C114,[1]匹配!$A:$E,5,0)</f>
        <v>否</v>
      </c>
      <c r="I114" s="11">
        <f>VLOOKUP(C114,[1]匹配!$A:$F,6,0)</f>
        <v>0</v>
      </c>
      <c r="J114" s="11">
        <f>VLOOKUP(C114,'[2]（终）标准制修订项目'!$C:$R,16,0)</f>
        <v>1</v>
      </c>
      <c r="K114" s="11" t="str">
        <f>VLOOKUP(C114,[1]匹配!$A:$H,8,0)</f>
        <v>无</v>
      </c>
      <c r="L114" s="11">
        <f>VLOOKUP(C114,[1]匹配!$A:$I,9,0)</f>
        <v>1</v>
      </c>
      <c r="M114" s="11">
        <f>VLOOKUP(C114,[1]匹配!$A:$J,10,0)</f>
        <v>100</v>
      </c>
      <c r="N114" s="11" t="str">
        <f>VLOOKUP(C114,[1]匹配!$A:$K,11,0)</f>
        <v>中兴通讯股份有限公司</v>
      </c>
      <c r="O114" s="11">
        <f>VLOOKUP(C114,[1]匹配!$A:$L,12,0)</f>
        <v>0</v>
      </c>
      <c r="P114" s="11">
        <f>VLOOKUP(C114,[1]匹配!$A:$M,13,0)</f>
        <v>0</v>
      </c>
      <c r="Q114" s="11">
        <f>VLOOKUP(C114,[1]匹配!$A:$N,14,0)</f>
        <v>0</v>
      </c>
      <c r="R114" s="11">
        <f>VLOOKUP(C114,[1]匹配!$A:$O,15,0)</f>
        <v>0</v>
      </c>
      <c r="S114" s="11">
        <f>VLOOKUP(C114,[1]匹配!$A:$P,16,0)</f>
        <v>0</v>
      </c>
      <c r="T114" s="11">
        <f>VLOOKUP(C114,[1]匹配!$A:$Q,17,0)</f>
        <v>0</v>
      </c>
      <c r="U114" s="11">
        <f>VLOOKUP(C114,[1]匹配!$A:$R,18,0)</f>
        <v>0</v>
      </c>
      <c r="V114" s="11">
        <f>VLOOKUP(C114,[1]匹配!$A:$S,19,0)</f>
        <v>0</v>
      </c>
      <c r="W114" s="11">
        <f>VLOOKUP(C114,[1]匹配!$A:$T,20,0)</f>
        <v>0</v>
      </c>
      <c r="X114" s="11">
        <f>VLOOKUP(C114,[1]匹配!$A:$U,21,0)</f>
        <v>0</v>
      </c>
      <c r="Y114" s="11">
        <f>VLOOKUP(C114,[1]匹配!$A:$V,22,0)</f>
        <v>0</v>
      </c>
      <c r="Z114" s="11">
        <f>VLOOKUP(C114,[1]匹配!$A:$W,23,0)</f>
        <v>0</v>
      </c>
      <c r="AA114" s="11">
        <f>VLOOKUP(C114,[1]匹配!$A:$X,24,0)</f>
        <v>0</v>
      </c>
      <c r="AB114" s="11">
        <f>VLOOKUP(C114,[1]匹配!$A:$Y,25,0)</f>
        <v>0</v>
      </c>
      <c r="AC114" s="11">
        <f>VLOOKUP(C114,[1]匹配!$A:$Z,26,0)</f>
        <v>0</v>
      </c>
      <c r="AD114" s="11">
        <f>VLOOKUP(C114,[1]匹配!$A:$AA,27,0)</f>
        <v>0</v>
      </c>
      <c r="AE114" s="11">
        <f>VLOOKUP(C114,[1]匹配!$A:$AB,28,0)</f>
        <v>0</v>
      </c>
      <c r="AF114" s="11">
        <f>VLOOKUP(C114,[1]匹配!$A:$AC,29,0)</f>
        <v>0</v>
      </c>
      <c r="AG114" s="11">
        <f>VLOOKUP(C114,[1]匹配!$A:$AD,30,0)</f>
        <v>0</v>
      </c>
      <c r="AH114" s="11">
        <f>VLOOKUP(C114,[1]匹配!$A:$AE,31,0)</f>
        <v>0</v>
      </c>
      <c r="AI114" s="11">
        <f>VLOOKUP(C114,[1]匹配!$A:$AF,32,0)</f>
        <v>0</v>
      </c>
      <c r="AJ114" s="11" t="s">
        <v>520</v>
      </c>
      <c r="AK114" s="11" t="s">
        <v>47</v>
      </c>
      <c r="AL114" s="11" t="s">
        <v>48</v>
      </c>
      <c r="AM114" s="11" t="s">
        <v>49</v>
      </c>
    </row>
    <row r="115" ht="24" spans="1:39">
      <c r="A115" s="28">
        <v>113</v>
      </c>
      <c r="B115" s="11" t="s">
        <v>494</v>
      </c>
      <c r="C115" s="11" t="s">
        <v>521</v>
      </c>
      <c r="D115" s="11" t="s">
        <v>522</v>
      </c>
      <c r="E115" s="11" t="s">
        <v>523</v>
      </c>
      <c r="F115" s="11" t="s">
        <v>524</v>
      </c>
      <c r="G115" s="11" t="s">
        <v>45</v>
      </c>
      <c r="H115" s="11" t="str">
        <f>VLOOKUP(C115,[1]匹配!$A:$E,5,0)</f>
        <v>否</v>
      </c>
      <c r="I115" s="11">
        <f>VLOOKUP(C115,[1]匹配!$A:$F,6,0)</f>
        <v>0</v>
      </c>
      <c r="J115" s="11">
        <f>VLOOKUP(C115,'[2]（终）标准制修订项目'!$C:$R,16,0)</f>
        <v>2</v>
      </c>
      <c r="K115" s="11" t="str">
        <f>VLOOKUP(C115,[1]匹配!$A:$H,8,0)</f>
        <v>无</v>
      </c>
      <c r="L115" s="11">
        <f>VLOOKUP(C115,[1]匹配!$A:$I,9,0)</f>
        <v>2</v>
      </c>
      <c r="M115" s="11">
        <f>VLOOKUP(C115,[1]匹配!$A:$J,10,0)</f>
        <v>100</v>
      </c>
      <c r="N115" s="11" t="str">
        <f>VLOOKUP(C115,[1]匹配!$A:$K,11,0)</f>
        <v>中兴通讯股份有限公司</v>
      </c>
      <c r="O115" s="11">
        <f>VLOOKUP(C115,[1]匹配!$A:$L,12,0)</f>
        <v>0</v>
      </c>
      <c r="P115" s="11">
        <f>VLOOKUP(C115,[1]匹配!$A:$M,13,0)</f>
        <v>0</v>
      </c>
      <c r="Q115" s="11">
        <f>VLOOKUP(C115,[1]匹配!$A:$N,14,0)</f>
        <v>0</v>
      </c>
      <c r="R115" s="11">
        <f>VLOOKUP(C115,[1]匹配!$A:$O,15,0)</f>
        <v>0</v>
      </c>
      <c r="S115" s="11">
        <f>VLOOKUP(C115,[1]匹配!$A:$P,16,0)</f>
        <v>0</v>
      </c>
      <c r="T115" s="11">
        <f>VLOOKUP(C115,[1]匹配!$A:$Q,17,0)</f>
        <v>0</v>
      </c>
      <c r="U115" s="11">
        <f>VLOOKUP(C115,[1]匹配!$A:$R,18,0)</f>
        <v>0</v>
      </c>
      <c r="V115" s="11">
        <f>VLOOKUP(C115,[1]匹配!$A:$S,19,0)</f>
        <v>0</v>
      </c>
      <c r="W115" s="11">
        <f>VLOOKUP(C115,[1]匹配!$A:$T,20,0)</f>
        <v>0</v>
      </c>
      <c r="X115" s="11">
        <f>VLOOKUP(C115,[1]匹配!$A:$U,21,0)</f>
        <v>0</v>
      </c>
      <c r="Y115" s="11">
        <f>VLOOKUP(C115,[1]匹配!$A:$V,22,0)</f>
        <v>0</v>
      </c>
      <c r="Z115" s="11">
        <f>VLOOKUP(C115,[1]匹配!$A:$W,23,0)</f>
        <v>0</v>
      </c>
      <c r="AA115" s="11">
        <f>VLOOKUP(C115,[1]匹配!$A:$X,24,0)</f>
        <v>0</v>
      </c>
      <c r="AB115" s="11">
        <f>VLOOKUP(C115,[1]匹配!$A:$Y,25,0)</f>
        <v>0</v>
      </c>
      <c r="AC115" s="11">
        <f>VLOOKUP(C115,[1]匹配!$A:$Z,26,0)</f>
        <v>0</v>
      </c>
      <c r="AD115" s="11">
        <f>VLOOKUP(C115,[1]匹配!$A:$AA,27,0)</f>
        <v>0</v>
      </c>
      <c r="AE115" s="11">
        <f>VLOOKUP(C115,[1]匹配!$A:$AB,28,0)</f>
        <v>0</v>
      </c>
      <c r="AF115" s="11">
        <f>VLOOKUP(C115,[1]匹配!$A:$AC,29,0)</f>
        <v>0</v>
      </c>
      <c r="AG115" s="11">
        <f>VLOOKUP(C115,[1]匹配!$A:$AD,30,0)</f>
        <v>0</v>
      </c>
      <c r="AH115" s="11">
        <f>VLOOKUP(C115,[1]匹配!$A:$AE,31,0)</f>
        <v>0</v>
      </c>
      <c r="AI115" s="11">
        <f>VLOOKUP(C115,[1]匹配!$A:$AF,32,0)</f>
        <v>0</v>
      </c>
      <c r="AJ115" s="11" t="s">
        <v>217</v>
      </c>
      <c r="AK115" s="11" t="s">
        <v>47</v>
      </c>
      <c r="AL115" s="11" t="s">
        <v>48</v>
      </c>
      <c r="AM115" s="11" t="s">
        <v>49</v>
      </c>
    </row>
    <row r="116" ht="36" spans="1:39">
      <c r="A116" s="28">
        <v>114</v>
      </c>
      <c r="B116" s="11" t="s">
        <v>494</v>
      </c>
      <c r="C116" s="11" t="s">
        <v>525</v>
      </c>
      <c r="D116" s="11" t="s">
        <v>526</v>
      </c>
      <c r="E116" s="11" t="s">
        <v>527</v>
      </c>
      <c r="F116" s="30" t="s">
        <v>528</v>
      </c>
      <c r="G116" s="11" t="s">
        <v>45</v>
      </c>
      <c r="H116" s="11" t="str">
        <f>VLOOKUP(C116,[1]匹配!$A:$E,5,0)</f>
        <v>否</v>
      </c>
      <c r="I116" s="11">
        <f>VLOOKUP(C116,[1]匹配!$A:$F,6,0)</f>
        <v>0</v>
      </c>
      <c r="J116" s="11">
        <f>VLOOKUP(C116,'[2]（终）标准制修订项目'!$C:$R,16,0)</f>
        <v>2</v>
      </c>
      <c r="K116" s="11" t="str">
        <f>VLOOKUP(C116,[1]匹配!$A:$H,8,0)</f>
        <v>无</v>
      </c>
      <c r="L116" s="11">
        <f>VLOOKUP(C116,[1]匹配!$A:$I,9,0)</f>
        <v>1</v>
      </c>
      <c r="M116" s="11">
        <f>VLOOKUP(C116,[1]匹配!$A:$J,10,0)</f>
        <v>100</v>
      </c>
      <c r="N116" s="11" t="str">
        <f>VLOOKUP(C116,[1]匹配!$A:$K,11,0)</f>
        <v>中兴通讯股份有限公司</v>
      </c>
      <c r="O116" s="11">
        <f>VLOOKUP(C116,[1]匹配!$A:$L,12,0)</f>
        <v>0</v>
      </c>
      <c r="P116" s="11">
        <f>VLOOKUP(C116,[1]匹配!$A:$M,13,0)</f>
        <v>0</v>
      </c>
      <c r="Q116" s="11">
        <f>VLOOKUP(C116,[1]匹配!$A:$N,14,0)</f>
        <v>0</v>
      </c>
      <c r="R116" s="11">
        <f>VLOOKUP(C116,[1]匹配!$A:$O,15,0)</f>
        <v>0</v>
      </c>
      <c r="S116" s="11">
        <f>VLOOKUP(C116,[1]匹配!$A:$P,16,0)</f>
        <v>0</v>
      </c>
      <c r="T116" s="11">
        <f>VLOOKUP(C116,[1]匹配!$A:$Q,17,0)</f>
        <v>0</v>
      </c>
      <c r="U116" s="11">
        <f>VLOOKUP(C116,[1]匹配!$A:$R,18,0)</f>
        <v>0</v>
      </c>
      <c r="V116" s="11">
        <f>VLOOKUP(C116,[1]匹配!$A:$S,19,0)</f>
        <v>0</v>
      </c>
      <c r="W116" s="11">
        <f>VLOOKUP(C116,[1]匹配!$A:$T,20,0)</f>
        <v>0</v>
      </c>
      <c r="X116" s="11">
        <f>VLOOKUP(C116,[1]匹配!$A:$U,21,0)</f>
        <v>0</v>
      </c>
      <c r="Y116" s="11">
        <f>VLOOKUP(C116,[1]匹配!$A:$V,22,0)</f>
        <v>0</v>
      </c>
      <c r="Z116" s="11">
        <f>VLOOKUP(C116,[1]匹配!$A:$W,23,0)</f>
        <v>0</v>
      </c>
      <c r="AA116" s="11">
        <f>VLOOKUP(C116,[1]匹配!$A:$X,24,0)</f>
        <v>0</v>
      </c>
      <c r="AB116" s="11">
        <f>VLOOKUP(C116,[1]匹配!$A:$Y,25,0)</f>
        <v>0</v>
      </c>
      <c r="AC116" s="11">
        <f>VLOOKUP(C116,[1]匹配!$A:$Z,26,0)</f>
        <v>0</v>
      </c>
      <c r="AD116" s="11">
        <f>VLOOKUP(C116,[1]匹配!$A:$AA,27,0)</f>
        <v>0</v>
      </c>
      <c r="AE116" s="11">
        <f>VLOOKUP(C116,[1]匹配!$A:$AB,28,0)</f>
        <v>0</v>
      </c>
      <c r="AF116" s="11">
        <f>VLOOKUP(C116,[1]匹配!$A:$AC,29,0)</f>
        <v>0</v>
      </c>
      <c r="AG116" s="11">
        <f>VLOOKUP(C116,[1]匹配!$A:$AD,30,0)</f>
        <v>0</v>
      </c>
      <c r="AH116" s="11">
        <f>VLOOKUP(C116,[1]匹配!$A:$AE,31,0)</f>
        <v>0</v>
      </c>
      <c r="AI116" s="11">
        <f>VLOOKUP(C116,[1]匹配!$A:$AF,32,0)</f>
        <v>0</v>
      </c>
      <c r="AJ116" s="11" t="s">
        <v>243</v>
      </c>
      <c r="AK116" s="11" t="s">
        <v>47</v>
      </c>
      <c r="AL116" s="11" t="s">
        <v>48</v>
      </c>
      <c r="AM116" s="11" t="s">
        <v>49</v>
      </c>
    </row>
    <row r="117" ht="36" spans="1:39">
      <c r="A117" s="28">
        <v>115</v>
      </c>
      <c r="B117" s="11" t="s">
        <v>494</v>
      </c>
      <c r="C117" s="11" t="s">
        <v>529</v>
      </c>
      <c r="D117" s="11" t="s">
        <v>530</v>
      </c>
      <c r="E117" s="11" t="s">
        <v>531</v>
      </c>
      <c r="F117" s="11" t="s">
        <v>519</v>
      </c>
      <c r="G117" s="11" t="s">
        <v>45</v>
      </c>
      <c r="H117" s="11" t="str">
        <f>VLOOKUP(C117,[1]匹配!$A:$E,5,0)</f>
        <v>否</v>
      </c>
      <c r="I117" s="11">
        <f>VLOOKUP(C117,[1]匹配!$A:$F,6,0)</f>
        <v>0</v>
      </c>
      <c r="J117" s="11">
        <f>VLOOKUP(C117,'[2]（终）标准制修订项目'!$C:$R,16,0)</f>
        <v>1</v>
      </c>
      <c r="K117" s="11" t="str">
        <f>VLOOKUP(C117,[1]匹配!$A:$H,8,0)</f>
        <v>无</v>
      </c>
      <c r="L117" s="11">
        <f>VLOOKUP(C117,[1]匹配!$A:$I,9,0)</f>
        <v>1</v>
      </c>
      <c r="M117" s="11">
        <f>VLOOKUP(C117,[1]匹配!$A:$J,10,0)</f>
        <v>100</v>
      </c>
      <c r="N117" s="11" t="str">
        <f>VLOOKUP(C117,[1]匹配!$A:$K,11,0)</f>
        <v>中兴通讯股份有限公司</v>
      </c>
      <c r="O117" s="11">
        <f>VLOOKUP(C117,[1]匹配!$A:$L,12,0)</f>
        <v>0</v>
      </c>
      <c r="P117" s="11">
        <f>VLOOKUP(C117,[1]匹配!$A:$M,13,0)</f>
        <v>0</v>
      </c>
      <c r="Q117" s="11">
        <f>VLOOKUP(C117,[1]匹配!$A:$N,14,0)</f>
        <v>0</v>
      </c>
      <c r="R117" s="11">
        <f>VLOOKUP(C117,[1]匹配!$A:$O,15,0)</f>
        <v>0</v>
      </c>
      <c r="S117" s="11">
        <f>VLOOKUP(C117,[1]匹配!$A:$P,16,0)</f>
        <v>0</v>
      </c>
      <c r="T117" s="11">
        <f>VLOOKUP(C117,[1]匹配!$A:$Q,17,0)</f>
        <v>0</v>
      </c>
      <c r="U117" s="11">
        <f>VLOOKUP(C117,[1]匹配!$A:$R,18,0)</f>
        <v>0</v>
      </c>
      <c r="V117" s="11">
        <f>VLOOKUP(C117,[1]匹配!$A:$S,19,0)</f>
        <v>0</v>
      </c>
      <c r="W117" s="11">
        <f>VLOOKUP(C117,[1]匹配!$A:$T,20,0)</f>
        <v>0</v>
      </c>
      <c r="X117" s="11">
        <f>VLOOKUP(C117,[1]匹配!$A:$U,21,0)</f>
        <v>0</v>
      </c>
      <c r="Y117" s="11">
        <f>VLOOKUP(C117,[1]匹配!$A:$V,22,0)</f>
        <v>0</v>
      </c>
      <c r="Z117" s="11">
        <f>VLOOKUP(C117,[1]匹配!$A:$W,23,0)</f>
        <v>0</v>
      </c>
      <c r="AA117" s="11">
        <f>VLOOKUP(C117,[1]匹配!$A:$X,24,0)</f>
        <v>0</v>
      </c>
      <c r="AB117" s="11">
        <f>VLOOKUP(C117,[1]匹配!$A:$Y,25,0)</f>
        <v>0</v>
      </c>
      <c r="AC117" s="11">
        <f>VLOOKUP(C117,[1]匹配!$A:$Z,26,0)</f>
        <v>0</v>
      </c>
      <c r="AD117" s="11">
        <f>VLOOKUP(C117,[1]匹配!$A:$AA,27,0)</f>
        <v>0</v>
      </c>
      <c r="AE117" s="11">
        <f>VLOOKUP(C117,[1]匹配!$A:$AB,28,0)</f>
        <v>0</v>
      </c>
      <c r="AF117" s="11">
        <f>VLOOKUP(C117,[1]匹配!$A:$AC,29,0)</f>
        <v>0</v>
      </c>
      <c r="AG117" s="11">
        <f>VLOOKUP(C117,[1]匹配!$A:$AD,30,0)</f>
        <v>0</v>
      </c>
      <c r="AH117" s="11">
        <f>VLOOKUP(C117,[1]匹配!$A:$AE,31,0)</f>
        <v>0</v>
      </c>
      <c r="AI117" s="11">
        <f>VLOOKUP(C117,[1]匹配!$A:$AF,32,0)</f>
        <v>0</v>
      </c>
      <c r="AJ117" s="11" t="s">
        <v>243</v>
      </c>
      <c r="AK117" s="11" t="s">
        <v>47</v>
      </c>
      <c r="AL117" s="11" t="s">
        <v>48</v>
      </c>
      <c r="AM117" s="11" t="s">
        <v>49</v>
      </c>
    </row>
    <row r="118" ht="48" spans="1:39">
      <c r="A118" s="28">
        <v>116</v>
      </c>
      <c r="B118" s="11" t="s">
        <v>494</v>
      </c>
      <c r="C118" s="11" t="s">
        <v>532</v>
      </c>
      <c r="D118" s="11" t="s">
        <v>533</v>
      </c>
      <c r="E118" s="11" t="s">
        <v>534</v>
      </c>
      <c r="F118" s="11" t="s">
        <v>535</v>
      </c>
      <c r="G118" s="11" t="s">
        <v>536</v>
      </c>
      <c r="H118" s="11" t="str">
        <f>VLOOKUP(C118,[1]匹配!$A:$E,5,0)</f>
        <v>否</v>
      </c>
      <c r="I118" s="11">
        <f>VLOOKUP(C118,[1]匹配!$A:$F,6,0)</f>
        <v>0</v>
      </c>
      <c r="J118" s="11">
        <f>VLOOKUP(C118,'[2]（终）标准制修订项目'!$C:$R,16,0)</f>
        <v>1</v>
      </c>
      <c r="K118" s="11" t="str">
        <f>VLOOKUP(C118,[1]匹配!$A:$H,8,0)</f>
        <v>有</v>
      </c>
      <c r="L118" s="11">
        <f>VLOOKUP(C118,[1]匹配!$A:$I,9,0)</f>
        <v>1</v>
      </c>
      <c r="M118" s="11">
        <f>VLOOKUP(C118,[1]匹配!$A:$J,10,0)</f>
        <v>100</v>
      </c>
      <c r="N118" s="11" t="str">
        <f>VLOOKUP(C118,[1]匹配!$A:$K,11,0)</f>
        <v>深圳市杉叶实业有限公司</v>
      </c>
      <c r="O118" s="11">
        <f>VLOOKUP(C118,[1]匹配!$A:$L,12,0)</f>
        <v>2</v>
      </c>
      <c r="P118" s="11">
        <f>VLOOKUP(C118,[1]匹配!$A:$M,13,0)</f>
        <v>0</v>
      </c>
      <c r="Q118" s="11" t="str">
        <f>VLOOKUP(C118,[1]匹配!$A:$N,14,0)</f>
        <v>深圳华威近海船舶运输股份有限公司</v>
      </c>
      <c r="R118" s="11">
        <f>VLOOKUP(C118,[1]匹配!$A:$O,15,0)</f>
        <v>0</v>
      </c>
      <c r="S118" s="11">
        <f>VLOOKUP(C118,[1]匹配!$A:$P,16,0)</f>
        <v>0</v>
      </c>
      <c r="T118" s="11">
        <f>VLOOKUP(C118,[1]匹配!$A:$Q,17,0)</f>
        <v>0</v>
      </c>
      <c r="U118" s="11">
        <f>VLOOKUP(C118,[1]匹配!$A:$R,18,0)</f>
        <v>0</v>
      </c>
      <c r="V118" s="11">
        <f>VLOOKUP(C118,[1]匹配!$A:$S,19,0)</f>
        <v>0</v>
      </c>
      <c r="W118" s="11">
        <f>VLOOKUP(C118,[1]匹配!$A:$T,20,0)</f>
        <v>0</v>
      </c>
      <c r="X118" s="11">
        <f>VLOOKUP(C118,[1]匹配!$A:$U,21,0)</f>
        <v>0</v>
      </c>
      <c r="Y118" s="11">
        <f>VLOOKUP(C118,[1]匹配!$A:$V,22,0)</f>
        <v>0</v>
      </c>
      <c r="Z118" s="11">
        <f>VLOOKUP(C118,[1]匹配!$A:$W,23,0)</f>
        <v>0</v>
      </c>
      <c r="AA118" s="11">
        <f>VLOOKUP(C118,[1]匹配!$A:$X,24,0)</f>
        <v>0</v>
      </c>
      <c r="AB118" s="11">
        <f>VLOOKUP(C118,[1]匹配!$A:$Y,25,0)</f>
        <v>0</v>
      </c>
      <c r="AC118" s="11">
        <f>VLOOKUP(C118,[1]匹配!$A:$Z,26,0)</f>
        <v>0</v>
      </c>
      <c r="AD118" s="11">
        <f>VLOOKUP(C118,[1]匹配!$A:$AA,27,0)</f>
        <v>0</v>
      </c>
      <c r="AE118" s="11">
        <f>VLOOKUP(C118,[1]匹配!$A:$AB,28,0)</f>
        <v>0</v>
      </c>
      <c r="AF118" s="11">
        <f>VLOOKUP(C118,[1]匹配!$A:$AC,29,0)</f>
        <v>0</v>
      </c>
      <c r="AG118" s="11">
        <f>VLOOKUP(C118,[1]匹配!$A:$AD,30,0)</f>
        <v>0</v>
      </c>
      <c r="AH118" s="11">
        <f>VLOOKUP(C118,[1]匹配!$A:$AE,31,0)</f>
        <v>0</v>
      </c>
      <c r="AI118" s="11">
        <f>VLOOKUP(C118,[1]匹配!$A:$AF,32,0)</f>
        <v>0</v>
      </c>
      <c r="AJ118" s="11" t="s">
        <v>265</v>
      </c>
      <c r="AK118" s="11" t="s">
        <v>47</v>
      </c>
      <c r="AL118" s="11" t="s">
        <v>48</v>
      </c>
      <c r="AM118" s="11" t="s">
        <v>49</v>
      </c>
    </row>
    <row r="119" ht="24" spans="1:39">
      <c r="A119" s="28">
        <v>117</v>
      </c>
      <c r="B119" s="11" t="s">
        <v>494</v>
      </c>
      <c r="C119" s="11" t="s">
        <v>537</v>
      </c>
      <c r="D119" s="11" t="s">
        <v>538</v>
      </c>
      <c r="E119" s="11" t="s">
        <v>539</v>
      </c>
      <c r="F119" s="30" t="s">
        <v>540</v>
      </c>
      <c r="G119" s="11" t="s">
        <v>504</v>
      </c>
      <c r="H119" s="11" t="str">
        <f>VLOOKUP(C119,[1]匹配!$A:$E,5,0)</f>
        <v>否</v>
      </c>
      <c r="I119" s="11">
        <f>VLOOKUP(C119,[1]匹配!$A:$F,6,0)</f>
        <v>0</v>
      </c>
      <c r="J119" s="11">
        <f>VLOOKUP(C119,'[2]（终）标准制修订项目'!$C:$R,16,0)</f>
        <v>1</v>
      </c>
      <c r="K119" s="11" t="str">
        <f>VLOOKUP(C119,[1]匹配!$A:$H,8,0)</f>
        <v>无</v>
      </c>
      <c r="L119" s="11">
        <f>VLOOKUP(C119,[1]匹配!$A:$I,9,0)</f>
        <v>1</v>
      </c>
      <c r="M119" s="11">
        <f>VLOOKUP(C119,[1]匹配!$A:$J,10,0)</f>
        <v>100</v>
      </c>
      <c r="N119" s="11" t="str">
        <f>VLOOKUP(C119,[1]匹配!$A:$K,11,0)</f>
        <v>中广核工程有限公司</v>
      </c>
      <c r="O119" s="11">
        <f>VLOOKUP(C119,[1]匹配!$A:$L,12,0)</f>
        <v>0</v>
      </c>
      <c r="P119" s="11">
        <f>VLOOKUP(C119,[1]匹配!$A:$M,13,0)</f>
        <v>0</v>
      </c>
      <c r="Q119" s="11">
        <f>VLOOKUP(C119,[1]匹配!$A:$N,14,0)</f>
        <v>0</v>
      </c>
      <c r="R119" s="11">
        <f>VLOOKUP(C119,[1]匹配!$A:$O,15,0)</f>
        <v>0</v>
      </c>
      <c r="S119" s="11">
        <f>VLOOKUP(C119,[1]匹配!$A:$P,16,0)</f>
        <v>0</v>
      </c>
      <c r="T119" s="11">
        <f>VLOOKUP(C119,[1]匹配!$A:$Q,17,0)</f>
        <v>0</v>
      </c>
      <c r="U119" s="11">
        <f>VLOOKUP(C119,[1]匹配!$A:$R,18,0)</f>
        <v>0</v>
      </c>
      <c r="V119" s="11">
        <f>VLOOKUP(C119,[1]匹配!$A:$S,19,0)</f>
        <v>0</v>
      </c>
      <c r="W119" s="11">
        <f>VLOOKUP(C119,[1]匹配!$A:$T,20,0)</f>
        <v>0</v>
      </c>
      <c r="X119" s="11">
        <f>VLOOKUP(C119,[1]匹配!$A:$U,21,0)</f>
        <v>0</v>
      </c>
      <c r="Y119" s="11">
        <f>VLOOKUP(C119,[1]匹配!$A:$V,22,0)</f>
        <v>0</v>
      </c>
      <c r="Z119" s="11">
        <f>VLOOKUP(C119,[1]匹配!$A:$W,23,0)</f>
        <v>0</v>
      </c>
      <c r="AA119" s="11">
        <f>VLOOKUP(C119,[1]匹配!$A:$X,24,0)</f>
        <v>0</v>
      </c>
      <c r="AB119" s="11">
        <f>VLOOKUP(C119,[1]匹配!$A:$Y,25,0)</f>
        <v>0</v>
      </c>
      <c r="AC119" s="11">
        <f>VLOOKUP(C119,[1]匹配!$A:$Z,26,0)</f>
        <v>0</v>
      </c>
      <c r="AD119" s="11">
        <f>VLOOKUP(C119,[1]匹配!$A:$AA,27,0)</f>
        <v>0</v>
      </c>
      <c r="AE119" s="11">
        <f>VLOOKUP(C119,[1]匹配!$A:$AB,28,0)</f>
        <v>0</v>
      </c>
      <c r="AF119" s="11">
        <f>VLOOKUP(C119,[1]匹配!$A:$AC,29,0)</f>
        <v>0</v>
      </c>
      <c r="AG119" s="11">
        <f>VLOOKUP(C119,[1]匹配!$A:$AD,30,0)</f>
        <v>0</v>
      </c>
      <c r="AH119" s="11">
        <f>VLOOKUP(C119,[1]匹配!$A:$AE,31,0)</f>
        <v>0</v>
      </c>
      <c r="AI119" s="11">
        <f>VLOOKUP(C119,[1]匹配!$A:$AF,32,0)</f>
        <v>0</v>
      </c>
      <c r="AJ119" s="11" t="s">
        <v>129</v>
      </c>
      <c r="AK119" s="11" t="s">
        <v>47</v>
      </c>
      <c r="AL119" s="11" t="s">
        <v>48</v>
      </c>
      <c r="AM119" s="11" t="s">
        <v>49</v>
      </c>
    </row>
    <row r="120" ht="48" spans="1:39">
      <c r="A120" s="28">
        <v>118</v>
      </c>
      <c r="B120" s="11" t="s">
        <v>494</v>
      </c>
      <c r="C120" s="11" t="s">
        <v>541</v>
      </c>
      <c r="D120" s="11" t="s">
        <v>542</v>
      </c>
      <c r="E120" s="11" t="s">
        <v>543</v>
      </c>
      <c r="F120" s="11" t="s">
        <v>544</v>
      </c>
      <c r="G120" s="11" t="s">
        <v>545</v>
      </c>
      <c r="H120" s="11" t="str">
        <f>VLOOKUP(C120,[1]匹配!$A:$E,5,0)</f>
        <v>否</v>
      </c>
      <c r="I120" s="11">
        <f>VLOOKUP(C120,[1]匹配!$A:$F,6,0)</f>
        <v>0</v>
      </c>
      <c r="J120" s="11">
        <f>VLOOKUP(C120,'[2]（终）标准制修订项目'!$C:$R,16,0)</f>
        <v>2</v>
      </c>
      <c r="K120" s="11" t="str">
        <f>VLOOKUP(C120,[1]匹配!$A:$H,8,0)</f>
        <v>有</v>
      </c>
      <c r="L120" s="11">
        <f>VLOOKUP(C120,[1]匹配!$A:$I,9,0)</f>
        <v>2</v>
      </c>
      <c r="M120" s="11">
        <f>VLOOKUP(C120,[1]匹配!$A:$J,10,0)</f>
        <v>68.96</v>
      </c>
      <c r="N120" s="11" t="str">
        <f>VLOOKUP(C120,[1]匹配!$A:$K,11,0)</f>
        <v>国民技术股份有限公司</v>
      </c>
      <c r="O120" s="11">
        <f>VLOOKUP(C120,[1]匹配!$A:$L,12,0)</f>
        <v>5</v>
      </c>
      <c r="P120" s="11">
        <f>VLOOKUP(C120,[1]匹配!$A:$M,13,0)</f>
        <v>31.03</v>
      </c>
      <c r="Q120" s="11" t="str">
        <f>VLOOKUP(C120,[1]匹配!$A:$N,14,0)</f>
        <v>深圳长城开发科技股份有限公司</v>
      </c>
      <c r="R120" s="11">
        <f>VLOOKUP(C120,[1]匹配!$A:$O,15,0)</f>
        <v>0</v>
      </c>
      <c r="S120" s="11">
        <f>VLOOKUP(C120,[1]匹配!$A:$P,16,0)</f>
        <v>0</v>
      </c>
      <c r="T120" s="11">
        <f>VLOOKUP(C120,[1]匹配!$A:$Q,17,0)</f>
        <v>0</v>
      </c>
      <c r="U120" s="11">
        <f>VLOOKUP(C120,[1]匹配!$A:$R,18,0)</f>
        <v>0</v>
      </c>
      <c r="V120" s="11">
        <f>VLOOKUP(C120,[1]匹配!$A:$S,19,0)</f>
        <v>0</v>
      </c>
      <c r="W120" s="11">
        <f>VLOOKUP(C120,[1]匹配!$A:$T,20,0)</f>
        <v>0</v>
      </c>
      <c r="X120" s="11">
        <f>VLOOKUP(C120,[1]匹配!$A:$U,21,0)</f>
        <v>0</v>
      </c>
      <c r="Y120" s="11">
        <f>VLOOKUP(C120,[1]匹配!$A:$V,22,0)</f>
        <v>0</v>
      </c>
      <c r="Z120" s="11">
        <f>VLOOKUP(C120,[1]匹配!$A:$W,23,0)</f>
        <v>0</v>
      </c>
      <c r="AA120" s="11">
        <f>VLOOKUP(C120,[1]匹配!$A:$X,24,0)</f>
        <v>0</v>
      </c>
      <c r="AB120" s="11">
        <f>VLOOKUP(C120,[1]匹配!$A:$Y,25,0)</f>
        <v>0</v>
      </c>
      <c r="AC120" s="11">
        <f>VLOOKUP(C120,[1]匹配!$A:$Z,26,0)</f>
        <v>0</v>
      </c>
      <c r="AD120" s="11">
        <f>VLOOKUP(C120,[1]匹配!$A:$AA,27,0)</f>
        <v>0</v>
      </c>
      <c r="AE120" s="11">
        <f>VLOOKUP(C120,[1]匹配!$A:$AB,28,0)</f>
        <v>0</v>
      </c>
      <c r="AF120" s="11">
        <f>VLOOKUP(C120,[1]匹配!$A:$AC,29,0)</f>
        <v>0</v>
      </c>
      <c r="AG120" s="11">
        <f>VLOOKUP(C120,[1]匹配!$A:$AD,30,0)</f>
        <v>0</v>
      </c>
      <c r="AH120" s="11">
        <f>VLOOKUP(C120,[1]匹配!$A:$AE,31,0)</f>
        <v>0</v>
      </c>
      <c r="AI120" s="11">
        <f>VLOOKUP(C120,[1]匹配!$A:$AF,32,0)</f>
        <v>0</v>
      </c>
      <c r="AJ120" s="11" t="s">
        <v>129</v>
      </c>
      <c r="AK120" s="11" t="s">
        <v>47</v>
      </c>
      <c r="AL120" s="11" t="s">
        <v>48</v>
      </c>
      <c r="AM120" s="11" t="s">
        <v>49</v>
      </c>
    </row>
    <row r="121" ht="24" spans="1:39">
      <c r="A121" s="28">
        <v>119</v>
      </c>
      <c r="B121" s="11" t="s">
        <v>494</v>
      </c>
      <c r="C121" s="11" t="s">
        <v>546</v>
      </c>
      <c r="D121" s="11" t="s">
        <v>547</v>
      </c>
      <c r="E121" s="11" t="s">
        <v>548</v>
      </c>
      <c r="F121" s="11" t="s">
        <v>549</v>
      </c>
      <c r="G121" s="11" t="s">
        <v>403</v>
      </c>
      <c r="H121" s="11" t="str">
        <f>VLOOKUP(C121,[1]匹配!$A:$E,5,0)</f>
        <v>否</v>
      </c>
      <c r="I121" s="11">
        <f>VLOOKUP(C121,[1]匹配!$A:$F,6,0)</f>
        <v>0</v>
      </c>
      <c r="J121" s="11">
        <f>VLOOKUP(C121,'[2]（终）标准制修订项目'!$C:$R,16,0)</f>
        <v>3</v>
      </c>
      <c r="K121" s="11" t="str">
        <f>VLOOKUP(C121,[1]匹配!$A:$H,8,0)</f>
        <v>无</v>
      </c>
      <c r="L121" s="11">
        <f>VLOOKUP(C121,[1]匹配!$A:$I,9,0)</f>
        <v>3</v>
      </c>
      <c r="M121" s="11">
        <f>VLOOKUP(C121,[1]匹配!$A:$J,10,0)</f>
        <v>100</v>
      </c>
      <c r="N121" s="11" t="str">
        <f>VLOOKUP(C121,[1]匹配!$A:$K,11,0)</f>
        <v>格林美股份有限公司</v>
      </c>
      <c r="O121" s="11">
        <f>VLOOKUP(C121,[1]匹配!$A:$L,12,0)</f>
        <v>0</v>
      </c>
      <c r="P121" s="11">
        <f>VLOOKUP(C121,[1]匹配!$A:$M,13,0)</f>
        <v>0</v>
      </c>
      <c r="Q121" s="11">
        <f>VLOOKUP(C121,[1]匹配!$A:$N,14,0)</f>
        <v>0</v>
      </c>
      <c r="R121" s="11">
        <f>VLOOKUP(C121,[1]匹配!$A:$O,15,0)</f>
        <v>0</v>
      </c>
      <c r="S121" s="11">
        <f>VLOOKUP(C121,[1]匹配!$A:$P,16,0)</f>
        <v>0</v>
      </c>
      <c r="T121" s="11">
        <f>VLOOKUP(C121,[1]匹配!$A:$Q,17,0)</f>
        <v>0</v>
      </c>
      <c r="U121" s="11">
        <f>VLOOKUP(C121,[1]匹配!$A:$R,18,0)</f>
        <v>0</v>
      </c>
      <c r="V121" s="11">
        <f>VLOOKUP(C121,[1]匹配!$A:$S,19,0)</f>
        <v>0</v>
      </c>
      <c r="W121" s="11">
        <f>VLOOKUP(C121,[1]匹配!$A:$T,20,0)</f>
        <v>0</v>
      </c>
      <c r="X121" s="11">
        <f>VLOOKUP(C121,[1]匹配!$A:$U,21,0)</f>
        <v>0</v>
      </c>
      <c r="Y121" s="11">
        <f>VLOOKUP(C121,[1]匹配!$A:$V,22,0)</f>
        <v>0</v>
      </c>
      <c r="Z121" s="11">
        <f>VLOOKUP(C121,[1]匹配!$A:$W,23,0)</f>
        <v>0</v>
      </c>
      <c r="AA121" s="11">
        <f>VLOOKUP(C121,[1]匹配!$A:$X,24,0)</f>
        <v>0</v>
      </c>
      <c r="AB121" s="11">
        <f>VLOOKUP(C121,[1]匹配!$A:$Y,25,0)</f>
        <v>0</v>
      </c>
      <c r="AC121" s="11">
        <f>VLOOKUP(C121,[1]匹配!$A:$Z,26,0)</f>
        <v>0</v>
      </c>
      <c r="AD121" s="11">
        <f>VLOOKUP(C121,[1]匹配!$A:$AA,27,0)</f>
        <v>0</v>
      </c>
      <c r="AE121" s="11">
        <f>VLOOKUP(C121,[1]匹配!$A:$AB,28,0)</f>
        <v>0</v>
      </c>
      <c r="AF121" s="11">
        <f>VLOOKUP(C121,[1]匹配!$A:$AC,29,0)</f>
        <v>0</v>
      </c>
      <c r="AG121" s="11">
        <f>VLOOKUP(C121,[1]匹配!$A:$AD,30,0)</f>
        <v>0</v>
      </c>
      <c r="AH121" s="11">
        <f>VLOOKUP(C121,[1]匹配!$A:$AE,31,0)</f>
        <v>0</v>
      </c>
      <c r="AI121" s="11">
        <f>VLOOKUP(C121,[1]匹配!$A:$AF,32,0)</f>
        <v>0</v>
      </c>
      <c r="AJ121" s="11" t="s">
        <v>129</v>
      </c>
      <c r="AK121" s="11" t="s">
        <v>47</v>
      </c>
      <c r="AL121" s="11" t="s">
        <v>48</v>
      </c>
      <c r="AM121" s="11" t="s">
        <v>49</v>
      </c>
    </row>
    <row r="122" ht="36" spans="1:39">
      <c r="A122" s="28">
        <v>120</v>
      </c>
      <c r="B122" s="11" t="s">
        <v>494</v>
      </c>
      <c r="C122" s="11" t="s">
        <v>550</v>
      </c>
      <c r="D122" s="11" t="s">
        <v>551</v>
      </c>
      <c r="E122" s="11" t="s">
        <v>552</v>
      </c>
      <c r="F122" s="11" t="s">
        <v>553</v>
      </c>
      <c r="G122" s="11" t="s">
        <v>554</v>
      </c>
      <c r="H122" s="11" t="str">
        <f>VLOOKUP(C122,[1]匹配!$A:$E,5,0)</f>
        <v>否</v>
      </c>
      <c r="I122" s="11">
        <f>VLOOKUP(C122,[1]匹配!$A:$F,6,0)</f>
        <v>0</v>
      </c>
      <c r="J122" s="11">
        <f>VLOOKUP(C122,'[2]（终）标准制修订项目'!$C:$R,16,0)</f>
        <v>1</v>
      </c>
      <c r="K122" s="11" t="str">
        <f>VLOOKUP(C122,[1]匹配!$A:$H,8,0)</f>
        <v>无</v>
      </c>
      <c r="L122" s="11">
        <f>VLOOKUP(C122,[1]匹配!$A:$I,9,0)</f>
        <v>1</v>
      </c>
      <c r="M122" s="11">
        <f>VLOOKUP(C122,[1]匹配!$A:$J,10,0)</f>
        <v>100</v>
      </c>
      <c r="N122" s="11" t="str">
        <f>VLOOKUP(C122,[1]匹配!$A:$K,11,0)</f>
        <v>深圳奥特迅电力设备股份有限公司</v>
      </c>
      <c r="O122" s="11">
        <f>VLOOKUP(C122,[1]匹配!$A:$L,12,0)</f>
        <v>0</v>
      </c>
      <c r="P122" s="11">
        <f>VLOOKUP(C122,[1]匹配!$A:$M,13,0)</f>
        <v>0</v>
      </c>
      <c r="Q122" s="11">
        <f>VLOOKUP(C122,[1]匹配!$A:$N,14,0)</f>
        <v>0</v>
      </c>
      <c r="R122" s="11">
        <f>VLOOKUP(C122,[1]匹配!$A:$O,15,0)</f>
        <v>0</v>
      </c>
      <c r="S122" s="11">
        <f>VLOOKUP(C122,[1]匹配!$A:$P,16,0)</f>
        <v>0</v>
      </c>
      <c r="T122" s="11">
        <f>VLOOKUP(C122,[1]匹配!$A:$Q,17,0)</f>
        <v>0</v>
      </c>
      <c r="U122" s="11">
        <f>VLOOKUP(C122,[1]匹配!$A:$R,18,0)</f>
        <v>0</v>
      </c>
      <c r="V122" s="11">
        <f>VLOOKUP(C122,[1]匹配!$A:$S,19,0)</f>
        <v>0</v>
      </c>
      <c r="W122" s="11">
        <f>VLOOKUP(C122,[1]匹配!$A:$T,20,0)</f>
        <v>0</v>
      </c>
      <c r="X122" s="11">
        <f>VLOOKUP(C122,[1]匹配!$A:$U,21,0)</f>
        <v>0</v>
      </c>
      <c r="Y122" s="11">
        <f>VLOOKUP(C122,[1]匹配!$A:$V,22,0)</f>
        <v>0</v>
      </c>
      <c r="Z122" s="11">
        <f>VLOOKUP(C122,[1]匹配!$A:$W,23,0)</f>
        <v>0</v>
      </c>
      <c r="AA122" s="11">
        <f>VLOOKUP(C122,[1]匹配!$A:$X,24,0)</f>
        <v>0</v>
      </c>
      <c r="AB122" s="11">
        <f>VLOOKUP(C122,[1]匹配!$A:$Y,25,0)</f>
        <v>0</v>
      </c>
      <c r="AC122" s="11">
        <f>VLOOKUP(C122,[1]匹配!$A:$Z,26,0)</f>
        <v>0</v>
      </c>
      <c r="AD122" s="11">
        <f>VLOOKUP(C122,[1]匹配!$A:$AA,27,0)</f>
        <v>0</v>
      </c>
      <c r="AE122" s="11">
        <f>VLOOKUP(C122,[1]匹配!$A:$AB,28,0)</f>
        <v>0</v>
      </c>
      <c r="AF122" s="11">
        <f>VLOOKUP(C122,[1]匹配!$A:$AC,29,0)</f>
        <v>0</v>
      </c>
      <c r="AG122" s="11">
        <f>VLOOKUP(C122,[1]匹配!$A:$AD,30,0)</f>
        <v>0</v>
      </c>
      <c r="AH122" s="11">
        <f>VLOOKUP(C122,[1]匹配!$A:$AE,31,0)</f>
        <v>0</v>
      </c>
      <c r="AI122" s="11">
        <f>VLOOKUP(C122,[1]匹配!$A:$AF,32,0)</f>
        <v>0</v>
      </c>
      <c r="AJ122" s="11" t="s">
        <v>273</v>
      </c>
      <c r="AK122" s="11" t="s">
        <v>105</v>
      </c>
      <c r="AL122" s="11" t="s">
        <v>48</v>
      </c>
      <c r="AM122" s="11" t="s">
        <v>49</v>
      </c>
    </row>
    <row r="123" ht="36" spans="1:39">
      <c r="A123" s="28">
        <v>121</v>
      </c>
      <c r="B123" s="11" t="s">
        <v>494</v>
      </c>
      <c r="C123" s="11" t="s">
        <v>555</v>
      </c>
      <c r="D123" s="11" t="s">
        <v>556</v>
      </c>
      <c r="E123" s="11" t="s">
        <v>557</v>
      </c>
      <c r="F123" s="11" t="s">
        <v>558</v>
      </c>
      <c r="G123" s="11" t="s">
        <v>229</v>
      </c>
      <c r="H123" s="11" t="str">
        <f>VLOOKUP(C123,[1]匹配!$A:$E,5,0)</f>
        <v>是</v>
      </c>
      <c r="I123" s="11">
        <f>VLOOKUP(C123,[1]匹配!$A:$F,6,0)</f>
        <v>5</v>
      </c>
      <c r="J123" s="11">
        <f>VLOOKUP(C123,'[2]（终）标准制修订项目'!$C:$R,16,0)</f>
        <v>2</v>
      </c>
      <c r="K123" s="11" t="str">
        <f>VLOOKUP(C123,[1]匹配!$A:$H,8,0)</f>
        <v>无</v>
      </c>
      <c r="L123" s="11">
        <f>VLOOKUP(C123,[1]匹配!$A:$I,9,0)</f>
        <v>2</v>
      </c>
      <c r="M123" s="11">
        <f>VLOOKUP(C123,[1]匹配!$A:$J,10,0)</f>
        <v>100</v>
      </c>
      <c r="N123" s="11" t="str">
        <f>VLOOKUP(C123,[1]匹配!$A:$K,11,0)</f>
        <v>深圳奥联信息安全技术有限公司</v>
      </c>
      <c r="O123" s="11">
        <f>VLOOKUP(C123,[1]匹配!$A:$L,12,0)</f>
        <v>0</v>
      </c>
      <c r="P123" s="11">
        <f>VLOOKUP(C123,[1]匹配!$A:$M,13,0)</f>
        <v>0</v>
      </c>
      <c r="Q123" s="11">
        <f>VLOOKUP(C123,[1]匹配!$A:$N,14,0)</f>
        <v>0</v>
      </c>
      <c r="R123" s="11">
        <f>VLOOKUP(C123,[1]匹配!$A:$O,15,0)</f>
        <v>0</v>
      </c>
      <c r="S123" s="11">
        <f>VLOOKUP(C123,[1]匹配!$A:$P,16,0)</f>
        <v>0</v>
      </c>
      <c r="T123" s="11">
        <f>VLOOKUP(C123,[1]匹配!$A:$Q,17,0)</f>
        <v>0</v>
      </c>
      <c r="U123" s="11">
        <f>VLOOKUP(C123,[1]匹配!$A:$R,18,0)</f>
        <v>0</v>
      </c>
      <c r="V123" s="11">
        <f>VLOOKUP(C123,[1]匹配!$A:$S,19,0)</f>
        <v>0</v>
      </c>
      <c r="W123" s="11">
        <f>VLOOKUP(C123,[1]匹配!$A:$T,20,0)</f>
        <v>0</v>
      </c>
      <c r="X123" s="11">
        <f>VLOOKUP(C123,[1]匹配!$A:$U,21,0)</f>
        <v>0</v>
      </c>
      <c r="Y123" s="11">
        <f>VLOOKUP(C123,[1]匹配!$A:$V,22,0)</f>
        <v>0</v>
      </c>
      <c r="Z123" s="11">
        <f>VLOOKUP(C123,[1]匹配!$A:$W,23,0)</f>
        <v>0</v>
      </c>
      <c r="AA123" s="11">
        <f>VLOOKUP(C123,[1]匹配!$A:$X,24,0)</f>
        <v>0</v>
      </c>
      <c r="AB123" s="11">
        <f>VLOOKUP(C123,[1]匹配!$A:$Y,25,0)</f>
        <v>0</v>
      </c>
      <c r="AC123" s="11">
        <f>VLOOKUP(C123,[1]匹配!$A:$Z,26,0)</f>
        <v>0</v>
      </c>
      <c r="AD123" s="11">
        <f>VLOOKUP(C123,[1]匹配!$A:$AA,27,0)</f>
        <v>0</v>
      </c>
      <c r="AE123" s="11">
        <f>VLOOKUP(C123,[1]匹配!$A:$AB,28,0)</f>
        <v>0</v>
      </c>
      <c r="AF123" s="11">
        <f>VLOOKUP(C123,[1]匹配!$A:$AC,29,0)</f>
        <v>0</v>
      </c>
      <c r="AG123" s="11">
        <f>VLOOKUP(C123,[1]匹配!$A:$AD,30,0)</f>
        <v>0</v>
      </c>
      <c r="AH123" s="11">
        <f>VLOOKUP(C123,[1]匹配!$A:$AE,31,0)</f>
        <v>0</v>
      </c>
      <c r="AI123" s="11">
        <f>VLOOKUP(C123,[1]匹配!$A:$AF,32,0)</f>
        <v>0</v>
      </c>
      <c r="AJ123" s="11" t="s">
        <v>273</v>
      </c>
      <c r="AK123" s="11" t="s">
        <v>47</v>
      </c>
      <c r="AL123" s="11" t="s">
        <v>48</v>
      </c>
      <c r="AM123" s="11" t="s">
        <v>49</v>
      </c>
    </row>
    <row r="124" ht="24" spans="1:39">
      <c r="A124" s="28">
        <v>122</v>
      </c>
      <c r="B124" s="11" t="s">
        <v>494</v>
      </c>
      <c r="C124" s="11" t="s">
        <v>559</v>
      </c>
      <c r="D124" s="11" t="s">
        <v>560</v>
      </c>
      <c r="E124" s="11" t="s">
        <v>561</v>
      </c>
      <c r="F124" s="11" t="s">
        <v>562</v>
      </c>
      <c r="G124" s="11" t="s">
        <v>354</v>
      </c>
      <c r="H124" s="11" t="str">
        <f>VLOOKUP(C124,[1]匹配!$A:$E,5,0)</f>
        <v>否</v>
      </c>
      <c r="I124" s="11">
        <f>VLOOKUP(C124,[1]匹配!$A:$F,6,0)</f>
        <v>0</v>
      </c>
      <c r="J124" s="11">
        <f>VLOOKUP(C124,'[2]（终）标准制修订项目'!$C:$R,16,0)</f>
        <v>1</v>
      </c>
      <c r="K124" s="11" t="str">
        <f>VLOOKUP(C124,[1]匹配!$A:$H,8,0)</f>
        <v>有</v>
      </c>
      <c r="L124" s="11">
        <f>VLOOKUP(C124,[1]匹配!$A:$I,9,0)</f>
        <v>1</v>
      </c>
      <c r="M124" s="11">
        <f>VLOOKUP(C124,[1]匹配!$A:$J,10,0)</f>
        <v>100</v>
      </c>
      <c r="N124" s="11" t="str">
        <f>VLOOKUP(C124,[1]匹配!$A:$K,11,0)</f>
        <v>顺丰速运有限公司</v>
      </c>
      <c r="O124" s="11">
        <f>VLOOKUP(C124,[1]匹配!$A:$L,12,0)</f>
        <v>2</v>
      </c>
      <c r="P124" s="11">
        <f>VLOOKUP(C124,[1]匹配!$A:$M,13,0)</f>
        <v>0</v>
      </c>
      <c r="Q124" s="11" t="str">
        <f>VLOOKUP(C124,[1]匹配!$A:$N,14,0)</f>
        <v>深圳职业技术学院</v>
      </c>
      <c r="R124" s="11">
        <f>VLOOKUP(C124,[1]匹配!$A:$O,15,0)</f>
        <v>0</v>
      </c>
      <c r="S124" s="11">
        <f>VLOOKUP(C124,[1]匹配!$A:$P,16,0)</f>
        <v>0</v>
      </c>
      <c r="T124" s="11">
        <f>VLOOKUP(C124,[1]匹配!$A:$Q,17,0)</f>
        <v>0</v>
      </c>
      <c r="U124" s="11">
        <f>VLOOKUP(C124,[1]匹配!$A:$R,18,0)</f>
        <v>0</v>
      </c>
      <c r="V124" s="11">
        <f>VLOOKUP(C124,[1]匹配!$A:$S,19,0)</f>
        <v>0</v>
      </c>
      <c r="W124" s="11">
        <f>VLOOKUP(C124,[1]匹配!$A:$T,20,0)</f>
        <v>0</v>
      </c>
      <c r="X124" s="11">
        <f>VLOOKUP(C124,[1]匹配!$A:$U,21,0)</f>
        <v>0</v>
      </c>
      <c r="Y124" s="11">
        <f>VLOOKUP(C124,[1]匹配!$A:$V,22,0)</f>
        <v>0</v>
      </c>
      <c r="Z124" s="11">
        <f>VLOOKUP(C124,[1]匹配!$A:$W,23,0)</f>
        <v>0</v>
      </c>
      <c r="AA124" s="11">
        <f>VLOOKUP(C124,[1]匹配!$A:$X,24,0)</f>
        <v>0</v>
      </c>
      <c r="AB124" s="11">
        <f>VLOOKUP(C124,[1]匹配!$A:$Y,25,0)</f>
        <v>0</v>
      </c>
      <c r="AC124" s="11">
        <f>VLOOKUP(C124,[1]匹配!$A:$Z,26,0)</f>
        <v>0</v>
      </c>
      <c r="AD124" s="11">
        <f>VLOOKUP(C124,[1]匹配!$A:$AA,27,0)</f>
        <v>0</v>
      </c>
      <c r="AE124" s="11">
        <f>VLOOKUP(C124,[1]匹配!$A:$AB,28,0)</f>
        <v>0</v>
      </c>
      <c r="AF124" s="11">
        <f>VLOOKUP(C124,[1]匹配!$A:$AC,29,0)</f>
        <v>0</v>
      </c>
      <c r="AG124" s="11">
        <f>VLOOKUP(C124,[1]匹配!$A:$AD,30,0)</f>
        <v>0</v>
      </c>
      <c r="AH124" s="11">
        <f>VLOOKUP(C124,[1]匹配!$A:$AE,31,0)</f>
        <v>0</v>
      </c>
      <c r="AI124" s="11">
        <f>VLOOKUP(C124,[1]匹配!$A:$AF,32,0)</f>
        <v>0</v>
      </c>
      <c r="AJ124" s="11" t="s">
        <v>282</v>
      </c>
      <c r="AK124" s="11" t="s">
        <v>47</v>
      </c>
      <c r="AL124" s="11" t="s">
        <v>48</v>
      </c>
      <c r="AM124" s="11" t="s">
        <v>49</v>
      </c>
    </row>
    <row r="125" ht="48" spans="1:39">
      <c r="A125" s="28">
        <v>123</v>
      </c>
      <c r="B125" s="11" t="s">
        <v>494</v>
      </c>
      <c r="C125" s="11" t="s">
        <v>563</v>
      </c>
      <c r="D125" s="11" t="s">
        <v>564</v>
      </c>
      <c r="E125" s="11" t="s">
        <v>565</v>
      </c>
      <c r="F125" s="11" t="s">
        <v>508</v>
      </c>
      <c r="G125" s="11" t="s">
        <v>566</v>
      </c>
      <c r="H125" s="11" t="str">
        <f>VLOOKUP(C125,[1]匹配!$A:$E,5,0)</f>
        <v>否</v>
      </c>
      <c r="I125" s="11">
        <f>VLOOKUP(C125,[1]匹配!$A:$F,6,0)</f>
        <v>0</v>
      </c>
      <c r="J125" s="11">
        <f>VLOOKUP(C125,'[2]（终）标准制修订项目'!$C:$R,16,0)</f>
        <v>1</v>
      </c>
      <c r="K125" s="11" t="str">
        <f>VLOOKUP(C125,[1]匹配!$A:$H,8,0)</f>
        <v>有</v>
      </c>
      <c r="L125" s="11">
        <f>VLOOKUP(C125,[1]匹配!$A:$I,9,0)</f>
        <v>1</v>
      </c>
      <c r="M125" s="11">
        <f>VLOOKUP(C125,[1]匹配!$A:$J,10,0)</f>
        <v>55.55</v>
      </c>
      <c r="N125" s="11" t="str">
        <f>VLOOKUP(C125,[1]匹配!$A:$K,11,0)</f>
        <v>长园长通新材料股份有限公司</v>
      </c>
      <c r="O125" s="11">
        <f>VLOOKUP(C125,[1]匹配!$A:$L,12,0)</f>
        <v>2</v>
      </c>
      <c r="P125" s="11">
        <f>VLOOKUP(C125,[1]匹配!$A:$M,13,0)</f>
        <v>44.44</v>
      </c>
      <c r="Q125" s="11" t="str">
        <f>VLOOKUP(C125,[1]匹配!$A:$N,14,0)</f>
        <v>深圳市沃尔核材股份有限公司</v>
      </c>
      <c r="R125" s="11">
        <f>VLOOKUP(C125,[1]匹配!$A:$O,15,0)</f>
        <v>0</v>
      </c>
      <c r="S125" s="11">
        <f>VLOOKUP(C125,[1]匹配!$A:$P,16,0)</f>
        <v>0</v>
      </c>
      <c r="T125" s="11">
        <f>VLOOKUP(C125,[1]匹配!$A:$Q,17,0)</f>
        <v>0</v>
      </c>
      <c r="U125" s="11">
        <f>VLOOKUP(C125,[1]匹配!$A:$R,18,0)</f>
        <v>0</v>
      </c>
      <c r="V125" s="11">
        <f>VLOOKUP(C125,[1]匹配!$A:$S,19,0)</f>
        <v>0</v>
      </c>
      <c r="W125" s="11">
        <f>VLOOKUP(C125,[1]匹配!$A:$T,20,0)</f>
        <v>0</v>
      </c>
      <c r="X125" s="11">
        <f>VLOOKUP(C125,[1]匹配!$A:$U,21,0)</f>
        <v>0</v>
      </c>
      <c r="Y125" s="11">
        <f>VLOOKUP(C125,[1]匹配!$A:$V,22,0)</f>
        <v>0</v>
      </c>
      <c r="Z125" s="11">
        <f>VLOOKUP(C125,[1]匹配!$A:$W,23,0)</f>
        <v>0</v>
      </c>
      <c r="AA125" s="11">
        <f>VLOOKUP(C125,[1]匹配!$A:$X,24,0)</f>
        <v>0</v>
      </c>
      <c r="AB125" s="11">
        <f>VLOOKUP(C125,[1]匹配!$A:$Y,25,0)</f>
        <v>0</v>
      </c>
      <c r="AC125" s="11">
        <f>VLOOKUP(C125,[1]匹配!$A:$Z,26,0)</f>
        <v>0</v>
      </c>
      <c r="AD125" s="11">
        <f>VLOOKUP(C125,[1]匹配!$A:$AA,27,0)</f>
        <v>0</v>
      </c>
      <c r="AE125" s="11">
        <f>VLOOKUP(C125,[1]匹配!$A:$AB,28,0)</f>
        <v>0</v>
      </c>
      <c r="AF125" s="11">
        <f>VLOOKUP(C125,[1]匹配!$A:$AC,29,0)</f>
        <v>0</v>
      </c>
      <c r="AG125" s="11">
        <f>VLOOKUP(C125,[1]匹配!$A:$AD,30,0)</f>
        <v>0</v>
      </c>
      <c r="AH125" s="11">
        <f>VLOOKUP(C125,[1]匹配!$A:$AE,31,0)</f>
        <v>0</v>
      </c>
      <c r="AI125" s="11">
        <f>VLOOKUP(C125,[1]匹配!$A:$AF,32,0)</f>
        <v>0</v>
      </c>
      <c r="AJ125" s="11" t="s">
        <v>282</v>
      </c>
      <c r="AK125" s="11" t="s">
        <v>47</v>
      </c>
      <c r="AL125" s="11" t="s">
        <v>48</v>
      </c>
      <c r="AM125" s="11" t="s">
        <v>49</v>
      </c>
    </row>
    <row r="126" ht="24" spans="1:39">
      <c r="A126" s="28">
        <v>124</v>
      </c>
      <c r="B126" s="11" t="s">
        <v>494</v>
      </c>
      <c r="C126" s="11" t="s">
        <v>567</v>
      </c>
      <c r="D126" s="11" t="s">
        <v>568</v>
      </c>
      <c r="E126" s="11" t="s">
        <v>569</v>
      </c>
      <c r="F126" s="11" t="s">
        <v>503</v>
      </c>
      <c r="G126" s="11" t="s">
        <v>504</v>
      </c>
      <c r="H126" s="11" t="str">
        <f>VLOOKUP(C126,[1]匹配!$A:$E,5,0)</f>
        <v>否</v>
      </c>
      <c r="I126" s="11">
        <f>VLOOKUP(C126,[1]匹配!$A:$F,6,0)</f>
        <v>0</v>
      </c>
      <c r="J126" s="11">
        <f>VLOOKUP(C126,'[2]（终）标准制修订项目'!$C:$R,16,0)</f>
        <v>2</v>
      </c>
      <c r="K126" s="11" t="str">
        <f>VLOOKUP(C126,[1]匹配!$A:$H,8,0)</f>
        <v>无</v>
      </c>
      <c r="L126" s="11">
        <f>VLOOKUP(C126,[1]匹配!$A:$I,9,0)</f>
        <v>2</v>
      </c>
      <c r="M126" s="11">
        <f>VLOOKUP(C126,[1]匹配!$A:$J,10,0)</f>
        <v>100</v>
      </c>
      <c r="N126" s="11" t="str">
        <f>VLOOKUP(C126,[1]匹配!$A:$K,11,0)</f>
        <v>中广核工程有限公司</v>
      </c>
      <c r="O126" s="11">
        <f>VLOOKUP(C126,[1]匹配!$A:$L,12,0)</f>
        <v>0</v>
      </c>
      <c r="P126" s="11">
        <f>VLOOKUP(C126,[1]匹配!$A:$M,13,0)</f>
        <v>0</v>
      </c>
      <c r="Q126" s="11">
        <f>VLOOKUP(C126,[1]匹配!$A:$N,14,0)</f>
        <v>0</v>
      </c>
      <c r="R126" s="11">
        <f>VLOOKUP(C126,[1]匹配!$A:$O,15,0)</f>
        <v>0</v>
      </c>
      <c r="S126" s="11">
        <f>VLOOKUP(C126,[1]匹配!$A:$P,16,0)</f>
        <v>0</v>
      </c>
      <c r="T126" s="11">
        <f>VLOOKUP(C126,[1]匹配!$A:$Q,17,0)</f>
        <v>0</v>
      </c>
      <c r="U126" s="11">
        <f>VLOOKUP(C126,[1]匹配!$A:$R,18,0)</f>
        <v>0</v>
      </c>
      <c r="V126" s="11">
        <f>VLOOKUP(C126,[1]匹配!$A:$S,19,0)</f>
        <v>0</v>
      </c>
      <c r="W126" s="11">
        <f>VLOOKUP(C126,[1]匹配!$A:$T,20,0)</f>
        <v>0</v>
      </c>
      <c r="X126" s="11">
        <f>VLOOKUP(C126,[1]匹配!$A:$U,21,0)</f>
        <v>0</v>
      </c>
      <c r="Y126" s="11">
        <f>VLOOKUP(C126,[1]匹配!$A:$V,22,0)</f>
        <v>0</v>
      </c>
      <c r="Z126" s="11">
        <f>VLOOKUP(C126,[1]匹配!$A:$W,23,0)</f>
        <v>0</v>
      </c>
      <c r="AA126" s="11">
        <f>VLOOKUP(C126,[1]匹配!$A:$X,24,0)</f>
        <v>0</v>
      </c>
      <c r="AB126" s="11">
        <f>VLOOKUP(C126,[1]匹配!$A:$Y,25,0)</f>
        <v>0</v>
      </c>
      <c r="AC126" s="11">
        <f>VLOOKUP(C126,[1]匹配!$A:$Z,26,0)</f>
        <v>0</v>
      </c>
      <c r="AD126" s="11">
        <f>VLOOKUP(C126,[1]匹配!$A:$AA,27,0)</f>
        <v>0</v>
      </c>
      <c r="AE126" s="11">
        <f>VLOOKUP(C126,[1]匹配!$A:$AB,28,0)</f>
        <v>0</v>
      </c>
      <c r="AF126" s="11">
        <f>VLOOKUP(C126,[1]匹配!$A:$AC,29,0)</f>
        <v>0</v>
      </c>
      <c r="AG126" s="11">
        <f>VLOOKUP(C126,[1]匹配!$A:$AD,30,0)</f>
        <v>0</v>
      </c>
      <c r="AH126" s="11">
        <f>VLOOKUP(C126,[1]匹配!$A:$AE,31,0)</f>
        <v>0</v>
      </c>
      <c r="AI126" s="11">
        <f>VLOOKUP(C126,[1]匹配!$A:$AF,32,0)</f>
        <v>0</v>
      </c>
      <c r="AJ126" s="11" t="s">
        <v>570</v>
      </c>
      <c r="AK126" s="11" t="s">
        <v>47</v>
      </c>
      <c r="AL126" s="11" t="s">
        <v>48</v>
      </c>
      <c r="AM126" s="11" t="s">
        <v>49</v>
      </c>
    </row>
    <row r="127" ht="36" spans="1:39">
      <c r="A127" s="28">
        <v>125</v>
      </c>
      <c r="B127" s="11" t="s">
        <v>494</v>
      </c>
      <c r="C127" s="11" t="s">
        <v>571</v>
      </c>
      <c r="D127" s="11" t="s">
        <v>572</v>
      </c>
      <c r="E127" s="11" t="s">
        <v>573</v>
      </c>
      <c r="F127" s="11" t="s">
        <v>528</v>
      </c>
      <c r="G127" s="11" t="s">
        <v>574</v>
      </c>
      <c r="H127" s="11" t="str">
        <f>VLOOKUP(C127,[1]匹配!$A:$E,5,0)</f>
        <v>否</v>
      </c>
      <c r="I127" s="11">
        <f>VLOOKUP(C127,[1]匹配!$A:$F,6,0)</f>
        <v>0</v>
      </c>
      <c r="J127" s="11">
        <f>VLOOKUP(C127,'[2]（终）标准制修订项目'!$C:$R,16,0)</f>
        <v>2</v>
      </c>
      <c r="K127" s="11" t="str">
        <f>VLOOKUP(C127,[1]匹配!$A:$H,8,0)</f>
        <v>无</v>
      </c>
      <c r="L127" s="11">
        <f>VLOOKUP(C127,[1]匹配!$A:$I,9,0)</f>
        <v>1</v>
      </c>
      <c r="M127" s="11">
        <f>VLOOKUP(C127,[1]匹配!$A:$J,10,0)</f>
        <v>100</v>
      </c>
      <c r="N127" s="11" t="str">
        <f>VLOOKUP(C127,[1]匹配!$A:$K,11,0)</f>
        <v>深圳信息通信研究院</v>
      </c>
      <c r="O127" s="11">
        <f>VLOOKUP(C127,[1]匹配!$A:$L,12,0)</f>
        <v>0</v>
      </c>
      <c r="P127" s="11">
        <f>VLOOKUP(C127,[1]匹配!$A:$M,13,0)</f>
        <v>0</v>
      </c>
      <c r="Q127" s="11">
        <f>VLOOKUP(C127,[1]匹配!$A:$N,14,0)</f>
        <v>0</v>
      </c>
      <c r="R127" s="11">
        <f>VLOOKUP(C127,[1]匹配!$A:$O,15,0)</f>
        <v>0</v>
      </c>
      <c r="S127" s="11">
        <f>VLOOKUP(C127,[1]匹配!$A:$P,16,0)</f>
        <v>0</v>
      </c>
      <c r="T127" s="11">
        <f>VLOOKUP(C127,[1]匹配!$A:$Q,17,0)</f>
        <v>0</v>
      </c>
      <c r="U127" s="11">
        <f>VLOOKUP(C127,[1]匹配!$A:$R,18,0)</f>
        <v>0</v>
      </c>
      <c r="V127" s="11">
        <f>VLOOKUP(C127,[1]匹配!$A:$S,19,0)</f>
        <v>0</v>
      </c>
      <c r="W127" s="11">
        <f>VLOOKUP(C127,[1]匹配!$A:$T,20,0)</f>
        <v>0</v>
      </c>
      <c r="X127" s="11">
        <f>VLOOKUP(C127,[1]匹配!$A:$U,21,0)</f>
        <v>0</v>
      </c>
      <c r="Y127" s="11">
        <f>VLOOKUP(C127,[1]匹配!$A:$V,22,0)</f>
        <v>0</v>
      </c>
      <c r="Z127" s="11">
        <f>VLOOKUP(C127,[1]匹配!$A:$W,23,0)</f>
        <v>0</v>
      </c>
      <c r="AA127" s="11">
        <f>VLOOKUP(C127,[1]匹配!$A:$X,24,0)</f>
        <v>0</v>
      </c>
      <c r="AB127" s="11">
        <f>VLOOKUP(C127,[1]匹配!$A:$Y,25,0)</f>
        <v>0</v>
      </c>
      <c r="AC127" s="11">
        <f>VLOOKUP(C127,[1]匹配!$A:$Z,26,0)</f>
        <v>0</v>
      </c>
      <c r="AD127" s="11">
        <f>VLOOKUP(C127,[1]匹配!$A:$AA,27,0)</f>
        <v>0</v>
      </c>
      <c r="AE127" s="11">
        <f>VLOOKUP(C127,[1]匹配!$A:$AB,28,0)</f>
        <v>0</v>
      </c>
      <c r="AF127" s="11">
        <f>VLOOKUP(C127,[1]匹配!$A:$AC,29,0)</f>
        <v>0</v>
      </c>
      <c r="AG127" s="11">
        <f>VLOOKUP(C127,[1]匹配!$A:$AD,30,0)</f>
        <v>0</v>
      </c>
      <c r="AH127" s="11">
        <f>VLOOKUP(C127,[1]匹配!$A:$AE,31,0)</f>
        <v>0</v>
      </c>
      <c r="AI127" s="11">
        <f>VLOOKUP(C127,[1]匹配!$A:$AF,32,0)</f>
        <v>0</v>
      </c>
      <c r="AJ127" s="11" t="s">
        <v>297</v>
      </c>
      <c r="AK127" s="11" t="s">
        <v>105</v>
      </c>
      <c r="AL127" s="11" t="s">
        <v>48</v>
      </c>
      <c r="AM127" s="11" t="s">
        <v>49</v>
      </c>
    </row>
    <row r="128" ht="48" spans="1:39">
      <c r="A128" s="28">
        <v>126</v>
      </c>
      <c r="B128" s="11" t="s">
        <v>494</v>
      </c>
      <c r="C128" s="11" t="s">
        <v>575</v>
      </c>
      <c r="D128" s="11" t="s">
        <v>576</v>
      </c>
      <c r="E128" s="11" t="s">
        <v>577</v>
      </c>
      <c r="F128" s="11" t="s">
        <v>519</v>
      </c>
      <c r="G128" s="11" t="s">
        <v>578</v>
      </c>
      <c r="H128" s="11" t="str">
        <f>VLOOKUP(C128,[1]匹配!$A:$E,5,0)</f>
        <v>否</v>
      </c>
      <c r="I128" s="11">
        <f>VLOOKUP(C128,[1]匹配!$A:$F,6,0)</f>
        <v>0</v>
      </c>
      <c r="J128" s="11">
        <f>VLOOKUP(C128,'[2]（终）标准制修订项目'!$C:$R,16,0)</f>
        <v>1</v>
      </c>
      <c r="K128" s="11" t="str">
        <f>VLOOKUP(C128,[1]匹配!$A:$H,8,0)</f>
        <v>有</v>
      </c>
      <c r="L128" s="11">
        <f>VLOOKUP(C128,[1]匹配!$A:$I,9,0)</f>
        <v>1</v>
      </c>
      <c r="M128" s="11">
        <f>VLOOKUP(C128,[1]匹配!$A:$J,10,0)</f>
        <v>59</v>
      </c>
      <c r="N128" s="11" t="str">
        <f>VLOOKUP(C128,[1]匹配!$A:$K,11,0)</f>
        <v>深圳市深投环保科技有限公司</v>
      </c>
      <c r="O128" s="11">
        <f>VLOOKUP(C128,[1]匹配!$A:$L,12,0)</f>
        <v>4</v>
      </c>
      <c r="P128" s="11">
        <f>VLOOKUP(C128,[1]匹配!$A:$M,13,0)</f>
        <v>23</v>
      </c>
      <c r="Q128" s="11" t="str">
        <f>VLOOKUP(C128,[1]匹配!$A:$N,14,0)</f>
        <v>深圳市中润水工业技术发展有限公司</v>
      </c>
      <c r="R128" s="11">
        <f>VLOOKUP(C128,[1]匹配!$A:$O,15,0)</f>
        <v>6</v>
      </c>
      <c r="S128" s="11">
        <f>VLOOKUP(C128,[1]匹配!$A:$P,16,0)</f>
        <v>18</v>
      </c>
      <c r="T128" s="11" t="str">
        <f>VLOOKUP(C128,[1]匹配!$A:$Q,17,0)</f>
        <v>深圳慧欣环境技术有限公司</v>
      </c>
      <c r="U128" s="11">
        <f>VLOOKUP(C128,[1]匹配!$A:$R,18,0)</f>
        <v>0</v>
      </c>
      <c r="V128" s="11">
        <f>VLOOKUP(C128,[1]匹配!$A:$S,19,0)</f>
        <v>0</v>
      </c>
      <c r="W128" s="11">
        <f>VLOOKUP(C128,[1]匹配!$A:$T,20,0)</f>
        <v>0</v>
      </c>
      <c r="X128" s="11">
        <f>VLOOKUP(C128,[1]匹配!$A:$U,21,0)</f>
        <v>0</v>
      </c>
      <c r="Y128" s="11">
        <f>VLOOKUP(C128,[1]匹配!$A:$V,22,0)</f>
        <v>0</v>
      </c>
      <c r="Z128" s="11">
        <f>VLOOKUP(C128,[1]匹配!$A:$W,23,0)</f>
        <v>0</v>
      </c>
      <c r="AA128" s="11">
        <f>VLOOKUP(C128,[1]匹配!$A:$X,24,0)</f>
        <v>0</v>
      </c>
      <c r="AB128" s="11">
        <f>VLOOKUP(C128,[1]匹配!$A:$Y,25,0)</f>
        <v>0</v>
      </c>
      <c r="AC128" s="11">
        <f>VLOOKUP(C128,[1]匹配!$A:$Z,26,0)</f>
        <v>0</v>
      </c>
      <c r="AD128" s="11">
        <f>VLOOKUP(C128,[1]匹配!$A:$AA,27,0)</f>
        <v>0</v>
      </c>
      <c r="AE128" s="11">
        <f>VLOOKUP(C128,[1]匹配!$A:$AB,28,0)</f>
        <v>0</v>
      </c>
      <c r="AF128" s="11">
        <f>VLOOKUP(C128,[1]匹配!$A:$AC,29,0)</f>
        <v>0</v>
      </c>
      <c r="AG128" s="11">
        <f>VLOOKUP(C128,[1]匹配!$A:$AD,30,0)</f>
        <v>0</v>
      </c>
      <c r="AH128" s="11">
        <f>VLOOKUP(C128,[1]匹配!$A:$AE,31,0)</f>
        <v>0</v>
      </c>
      <c r="AI128" s="11">
        <f>VLOOKUP(C128,[1]匹配!$A:$AF,32,0)</f>
        <v>0</v>
      </c>
      <c r="AJ128" s="11" t="s">
        <v>332</v>
      </c>
      <c r="AK128" s="11" t="s">
        <v>47</v>
      </c>
      <c r="AL128" s="11" t="s">
        <v>48</v>
      </c>
      <c r="AM128" s="11" t="s">
        <v>49</v>
      </c>
    </row>
    <row r="129" ht="48" spans="1:39">
      <c r="A129" s="28">
        <v>127</v>
      </c>
      <c r="B129" s="11" t="s">
        <v>494</v>
      </c>
      <c r="C129" s="11" t="s">
        <v>579</v>
      </c>
      <c r="D129" s="11" t="s">
        <v>580</v>
      </c>
      <c r="E129" s="11" t="s">
        <v>581</v>
      </c>
      <c r="F129" s="11" t="s">
        <v>582</v>
      </c>
      <c r="G129" s="11" t="s">
        <v>407</v>
      </c>
      <c r="H129" s="11" t="str">
        <f>VLOOKUP(C129,[1]匹配!$A:$E,5,0)</f>
        <v>是</v>
      </c>
      <c r="I129" s="11">
        <f>VLOOKUP(C129,[1]匹配!$A:$F,6,0)</f>
        <v>2</v>
      </c>
      <c r="J129" s="11">
        <f>VLOOKUP(C129,'[2]（终）标准制修订项目'!$C:$R,16,0)</f>
        <v>1</v>
      </c>
      <c r="K129" s="11" t="str">
        <f>VLOOKUP(C129,[1]匹配!$A:$H,8,0)</f>
        <v>有</v>
      </c>
      <c r="L129" s="11">
        <f>VLOOKUP(C129,[1]匹配!$A:$I,9,0)</f>
        <v>1</v>
      </c>
      <c r="M129" s="11">
        <f>VLOOKUP(C129,[1]匹配!$A:$J,10,0)</f>
        <v>100</v>
      </c>
      <c r="N129" s="11" t="str">
        <f>VLOOKUP(C129,[1]匹配!$A:$K,11,0)</f>
        <v>大族激光科技产业集团股份有限公司</v>
      </c>
      <c r="O129" s="11">
        <f>VLOOKUP(C129,[1]匹配!$A:$L,12,0)</f>
        <v>3</v>
      </c>
      <c r="P129" s="11">
        <f>VLOOKUP(C129,[1]匹配!$A:$M,13,0)</f>
        <v>0</v>
      </c>
      <c r="Q129" s="11" t="str">
        <f>VLOOKUP(C129,[1]匹配!$A:$N,14,0)</f>
        <v>大族激光智能装备集团有限公司</v>
      </c>
      <c r="R129" s="11">
        <f>VLOOKUP(C129,[1]匹配!$A:$O,15,0)</f>
        <v>0</v>
      </c>
      <c r="S129" s="11">
        <f>VLOOKUP(C129,[1]匹配!$A:$P,16,0)</f>
        <v>0</v>
      </c>
      <c r="T129" s="11">
        <f>VLOOKUP(C129,[1]匹配!$A:$Q,17,0)</f>
        <v>0</v>
      </c>
      <c r="U129" s="11">
        <f>VLOOKUP(C129,[1]匹配!$A:$R,18,0)</f>
        <v>0</v>
      </c>
      <c r="V129" s="11">
        <f>VLOOKUP(C129,[1]匹配!$A:$S,19,0)</f>
        <v>0</v>
      </c>
      <c r="W129" s="11">
        <f>VLOOKUP(C129,[1]匹配!$A:$T,20,0)</f>
        <v>0</v>
      </c>
      <c r="X129" s="11">
        <f>VLOOKUP(C129,[1]匹配!$A:$U,21,0)</f>
        <v>0</v>
      </c>
      <c r="Y129" s="11">
        <f>VLOOKUP(C129,[1]匹配!$A:$V,22,0)</f>
        <v>0</v>
      </c>
      <c r="Z129" s="11">
        <f>VLOOKUP(C129,[1]匹配!$A:$W,23,0)</f>
        <v>0</v>
      </c>
      <c r="AA129" s="11">
        <f>VLOOKUP(C129,[1]匹配!$A:$X,24,0)</f>
        <v>0</v>
      </c>
      <c r="AB129" s="11">
        <f>VLOOKUP(C129,[1]匹配!$A:$Y,25,0)</f>
        <v>0</v>
      </c>
      <c r="AC129" s="11">
        <f>VLOOKUP(C129,[1]匹配!$A:$Z,26,0)</f>
        <v>0</v>
      </c>
      <c r="AD129" s="11">
        <f>VLOOKUP(C129,[1]匹配!$A:$AA,27,0)</f>
        <v>0</v>
      </c>
      <c r="AE129" s="11">
        <f>VLOOKUP(C129,[1]匹配!$A:$AB,28,0)</f>
        <v>0</v>
      </c>
      <c r="AF129" s="11">
        <f>VLOOKUP(C129,[1]匹配!$A:$AC,29,0)</f>
        <v>0</v>
      </c>
      <c r="AG129" s="11">
        <f>VLOOKUP(C129,[1]匹配!$A:$AD,30,0)</f>
        <v>0</v>
      </c>
      <c r="AH129" s="11">
        <f>VLOOKUP(C129,[1]匹配!$A:$AE,31,0)</f>
        <v>0</v>
      </c>
      <c r="AI129" s="11">
        <f>VLOOKUP(C129,[1]匹配!$A:$AF,32,0)</f>
        <v>0</v>
      </c>
      <c r="AJ129" s="11" t="s">
        <v>343</v>
      </c>
      <c r="AK129" s="11" t="s">
        <v>47</v>
      </c>
      <c r="AL129" s="11" t="s">
        <v>48</v>
      </c>
      <c r="AM129" s="11" t="s">
        <v>49</v>
      </c>
    </row>
    <row r="130" ht="48" spans="1:39">
      <c r="A130" s="28">
        <v>128</v>
      </c>
      <c r="B130" s="11" t="s">
        <v>494</v>
      </c>
      <c r="C130" s="11" t="s">
        <v>583</v>
      </c>
      <c r="D130" s="11" t="s">
        <v>584</v>
      </c>
      <c r="E130" s="11" t="s">
        <v>585</v>
      </c>
      <c r="F130" s="11" t="s">
        <v>528</v>
      </c>
      <c r="G130" s="11" t="s">
        <v>122</v>
      </c>
      <c r="H130" s="11" t="str">
        <f>VLOOKUP(C130,[1]匹配!$A:$E,5,0)</f>
        <v>否</v>
      </c>
      <c r="I130" s="11">
        <f>VLOOKUP(C130,[1]匹配!$A:$F,6,0)</f>
        <v>0</v>
      </c>
      <c r="J130" s="11">
        <f>VLOOKUP(C130,'[2]（终）标准制修订项目'!$C:$R,16,0)</f>
        <v>1</v>
      </c>
      <c r="K130" s="11" t="str">
        <f>VLOOKUP(C130,[1]匹配!$A:$H,8,0)</f>
        <v>无</v>
      </c>
      <c r="L130" s="11">
        <f>VLOOKUP(C130,[1]匹配!$A:$I,9,0)</f>
        <v>1</v>
      </c>
      <c r="M130" s="11">
        <f>VLOOKUP(C130,[1]匹配!$A:$J,10,0)</f>
        <v>100</v>
      </c>
      <c r="N130" s="11" t="str">
        <f>VLOOKUP(C130,[1]匹配!$A:$K,11,0)</f>
        <v>深圳金信诺高新技术股份有限公司</v>
      </c>
      <c r="O130" s="11">
        <f>VLOOKUP(C130,[1]匹配!$A:$L,12,0)</f>
        <v>0</v>
      </c>
      <c r="P130" s="11">
        <f>VLOOKUP(C130,[1]匹配!$A:$M,13,0)</f>
        <v>0</v>
      </c>
      <c r="Q130" s="11">
        <f>VLOOKUP(C130,[1]匹配!$A:$N,14,0)</f>
        <v>0</v>
      </c>
      <c r="R130" s="11">
        <f>VLOOKUP(C130,[1]匹配!$A:$O,15,0)</f>
        <v>0</v>
      </c>
      <c r="S130" s="11">
        <f>VLOOKUP(C130,[1]匹配!$A:$P,16,0)</f>
        <v>0</v>
      </c>
      <c r="T130" s="11">
        <f>VLOOKUP(C130,[1]匹配!$A:$Q,17,0)</f>
        <v>0</v>
      </c>
      <c r="U130" s="11">
        <f>VLOOKUP(C130,[1]匹配!$A:$R,18,0)</f>
        <v>0</v>
      </c>
      <c r="V130" s="11">
        <f>VLOOKUP(C130,[1]匹配!$A:$S,19,0)</f>
        <v>0</v>
      </c>
      <c r="W130" s="11">
        <f>VLOOKUP(C130,[1]匹配!$A:$T,20,0)</f>
        <v>0</v>
      </c>
      <c r="X130" s="11">
        <f>VLOOKUP(C130,[1]匹配!$A:$U,21,0)</f>
        <v>0</v>
      </c>
      <c r="Y130" s="11">
        <f>VLOOKUP(C130,[1]匹配!$A:$V,22,0)</f>
        <v>0</v>
      </c>
      <c r="Z130" s="11">
        <f>VLOOKUP(C130,[1]匹配!$A:$W,23,0)</f>
        <v>0</v>
      </c>
      <c r="AA130" s="11">
        <f>VLOOKUP(C130,[1]匹配!$A:$X,24,0)</f>
        <v>0</v>
      </c>
      <c r="AB130" s="11">
        <f>VLOOKUP(C130,[1]匹配!$A:$Y,25,0)</f>
        <v>0</v>
      </c>
      <c r="AC130" s="11">
        <f>VLOOKUP(C130,[1]匹配!$A:$Z,26,0)</f>
        <v>0</v>
      </c>
      <c r="AD130" s="11">
        <f>VLOOKUP(C130,[1]匹配!$A:$AA,27,0)</f>
        <v>0</v>
      </c>
      <c r="AE130" s="11">
        <f>VLOOKUP(C130,[1]匹配!$A:$AB,28,0)</f>
        <v>0</v>
      </c>
      <c r="AF130" s="11">
        <f>VLOOKUP(C130,[1]匹配!$A:$AC,29,0)</f>
        <v>0</v>
      </c>
      <c r="AG130" s="11">
        <f>VLOOKUP(C130,[1]匹配!$A:$AD,30,0)</f>
        <v>0</v>
      </c>
      <c r="AH130" s="11">
        <f>VLOOKUP(C130,[1]匹配!$A:$AE,31,0)</f>
        <v>0</v>
      </c>
      <c r="AI130" s="11">
        <f>VLOOKUP(C130,[1]匹配!$A:$AF,32,0)</f>
        <v>0</v>
      </c>
      <c r="AJ130" s="11" t="s">
        <v>343</v>
      </c>
      <c r="AK130" s="11" t="s">
        <v>47</v>
      </c>
      <c r="AL130" s="11" t="s">
        <v>48</v>
      </c>
      <c r="AM130" s="11" t="s">
        <v>49</v>
      </c>
    </row>
    <row r="131" ht="60" spans="1:39">
      <c r="A131" s="28">
        <v>129</v>
      </c>
      <c r="B131" s="11" t="s">
        <v>494</v>
      </c>
      <c r="C131" s="11" t="s">
        <v>586</v>
      </c>
      <c r="D131" s="11" t="s">
        <v>587</v>
      </c>
      <c r="E131" s="11" t="s">
        <v>588</v>
      </c>
      <c r="F131" s="11" t="s">
        <v>589</v>
      </c>
      <c r="G131" s="11" t="s">
        <v>590</v>
      </c>
      <c r="H131" s="11" t="str">
        <f>VLOOKUP(C131,[1]匹配!$A:$E,5,0)</f>
        <v>否</v>
      </c>
      <c r="I131" s="11">
        <f>VLOOKUP(C131,[1]匹配!$A:$F,6,0)</f>
        <v>0</v>
      </c>
      <c r="J131" s="11">
        <f>VLOOKUP(C131,'[2]（终）标准制修订项目'!$C:$R,16,0)</f>
        <v>2</v>
      </c>
      <c r="K131" s="11" t="str">
        <f>VLOOKUP(C131,[1]匹配!$A:$H,8,0)</f>
        <v>有</v>
      </c>
      <c r="L131" s="11">
        <f>VLOOKUP(C131,[1]匹配!$A:$I,9,0)</f>
        <v>2</v>
      </c>
      <c r="M131" s="11">
        <f>VLOOKUP(C131,[1]匹配!$A:$J,10,0)</f>
        <v>85</v>
      </c>
      <c r="N131" s="11" t="str">
        <f>VLOOKUP(C131,[1]匹配!$A:$K,11,0)</f>
        <v>深圳市新山幕墙技术咨询有限公司</v>
      </c>
      <c r="O131" s="11">
        <f>VLOOKUP(C131,[1]匹配!$A:$L,12,0)</f>
        <v>6</v>
      </c>
      <c r="P131" s="11">
        <f>VLOOKUP(C131,[1]匹配!$A:$M,13,0)</f>
        <v>5</v>
      </c>
      <c r="Q131" s="11" t="str">
        <f>VLOOKUP(C131,[1]匹配!$A:$N,14,0)</f>
        <v>深圳市装饰行业协会</v>
      </c>
      <c r="R131" s="11">
        <f>VLOOKUP(C131,[1]匹配!$A:$O,15,0)</f>
        <v>7</v>
      </c>
      <c r="S131" s="11">
        <f>VLOOKUP(C131,[1]匹配!$A:$P,16,0)</f>
        <v>5</v>
      </c>
      <c r="T131" s="11" t="str">
        <f>VLOOKUP(C131,[1]匹配!$A:$Q,17,0)</f>
        <v>深圳金粤幕墙装饰工程有限公司</v>
      </c>
      <c r="U131" s="11">
        <f>VLOOKUP(C131,[1]匹配!$A:$R,18,0)</f>
        <v>8</v>
      </c>
      <c r="V131" s="11">
        <f>VLOOKUP(C131,[1]匹配!$A:$S,19,0)</f>
        <v>5</v>
      </c>
      <c r="W131" s="11" t="str">
        <f>VLOOKUP(C131,[1]匹配!$A:$T,20,0)</f>
        <v>深圳市科源建设集团有限公司</v>
      </c>
      <c r="X131" s="11">
        <f>VLOOKUP(C131,[1]匹配!$A:$U,21,0)</f>
        <v>0</v>
      </c>
      <c r="Y131" s="11">
        <f>VLOOKUP(C131,[1]匹配!$A:$V,22,0)</f>
        <v>0</v>
      </c>
      <c r="Z131" s="11">
        <f>VLOOKUP(C131,[1]匹配!$A:$W,23,0)</f>
        <v>0</v>
      </c>
      <c r="AA131" s="11">
        <f>VLOOKUP(C131,[1]匹配!$A:$X,24,0)</f>
        <v>0</v>
      </c>
      <c r="AB131" s="11">
        <f>VLOOKUP(C131,[1]匹配!$A:$Y,25,0)</f>
        <v>0</v>
      </c>
      <c r="AC131" s="11">
        <f>VLOOKUP(C131,[1]匹配!$A:$Z,26,0)</f>
        <v>0</v>
      </c>
      <c r="AD131" s="11">
        <f>VLOOKUP(C131,[1]匹配!$A:$AA,27,0)</f>
        <v>0</v>
      </c>
      <c r="AE131" s="11">
        <f>VLOOKUP(C131,[1]匹配!$A:$AB,28,0)</f>
        <v>0</v>
      </c>
      <c r="AF131" s="11">
        <f>VLOOKUP(C131,[1]匹配!$A:$AC,29,0)</f>
        <v>0</v>
      </c>
      <c r="AG131" s="11">
        <f>VLOOKUP(C131,[1]匹配!$A:$AD,30,0)</f>
        <v>0</v>
      </c>
      <c r="AH131" s="11">
        <f>VLOOKUP(C131,[1]匹配!$A:$AE,31,0)</f>
        <v>0</v>
      </c>
      <c r="AI131" s="11">
        <f>VLOOKUP(C131,[1]匹配!$A:$AF,32,0)</f>
        <v>0</v>
      </c>
      <c r="AJ131" s="11" t="s">
        <v>343</v>
      </c>
      <c r="AK131" s="11" t="s">
        <v>47</v>
      </c>
      <c r="AL131" s="11" t="s">
        <v>48</v>
      </c>
      <c r="AM131" s="11" t="s">
        <v>49</v>
      </c>
    </row>
    <row r="132" ht="36" spans="1:39">
      <c r="A132" s="28">
        <v>130</v>
      </c>
      <c r="B132" s="11" t="s">
        <v>494</v>
      </c>
      <c r="C132" s="11" t="s">
        <v>591</v>
      </c>
      <c r="D132" s="11" t="s">
        <v>592</v>
      </c>
      <c r="E132" s="11" t="s">
        <v>593</v>
      </c>
      <c r="F132" s="30" t="s">
        <v>594</v>
      </c>
      <c r="G132" s="11" t="s">
        <v>595</v>
      </c>
      <c r="H132" s="11" t="str">
        <f>VLOOKUP(C132,[1]匹配!$A:$E,5,0)</f>
        <v>否</v>
      </c>
      <c r="I132" s="11">
        <f>VLOOKUP(C132,[1]匹配!$A:$F,6,0)</f>
        <v>0</v>
      </c>
      <c r="J132" s="11">
        <f>VLOOKUP(C132,'[2]（终）标准制修订项目'!$C:$R,16,0)</f>
        <v>4</v>
      </c>
      <c r="K132" s="11" t="str">
        <f>VLOOKUP(C132,[1]匹配!$A:$H,8,0)</f>
        <v>无</v>
      </c>
      <c r="L132" s="11">
        <f>VLOOKUP(C132,[1]匹配!$A:$I,9,0)</f>
        <v>4</v>
      </c>
      <c r="M132" s="11">
        <f>VLOOKUP(C132,[1]匹配!$A:$J,10,0)</f>
        <v>100</v>
      </c>
      <c r="N132" s="11" t="str">
        <f>VLOOKUP(C132,[1]匹配!$A:$K,11,0)</f>
        <v>深圳市掌网科技股份有限公司</v>
      </c>
      <c r="O132" s="11">
        <f>VLOOKUP(C132,[1]匹配!$A:$L,12,0)</f>
        <v>0</v>
      </c>
      <c r="P132" s="11">
        <f>VLOOKUP(C132,[1]匹配!$A:$M,13,0)</f>
        <v>0</v>
      </c>
      <c r="Q132" s="11">
        <f>VLOOKUP(C132,[1]匹配!$A:$N,14,0)</f>
        <v>0</v>
      </c>
      <c r="R132" s="11">
        <f>VLOOKUP(C132,[1]匹配!$A:$O,15,0)</f>
        <v>0</v>
      </c>
      <c r="S132" s="11">
        <f>VLOOKUP(C132,[1]匹配!$A:$P,16,0)</f>
        <v>0</v>
      </c>
      <c r="T132" s="11">
        <f>VLOOKUP(C132,[1]匹配!$A:$Q,17,0)</f>
        <v>0</v>
      </c>
      <c r="U132" s="11">
        <f>VLOOKUP(C132,[1]匹配!$A:$R,18,0)</f>
        <v>0</v>
      </c>
      <c r="V132" s="11">
        <f>VLOOKUP(C132,[1]匹配!$A:$S,19,0)</f>
        <v>0</v>
      </c>
      <c r="W132" s="11">
        <f>VLOOKUP(C132,[1]匹配!$A:$T,20,0)</f>
        <v>0</v>
      </c>
      <c r="X132" s="11">
        <f>VLOOKUP(C132,[1]匹配!$A:$U,21,0)</f>
        <v>0</v>
      </c>
      <c r="Y132" s="11">
        <f>VLOOKUP(C132,[1]匹配!$A:$V,22,0)</f>
        <v>0</v>
      </c>
      <c r="Z132" s="11">
        <f>VLOOKUP(C132,[1]匹配!$A:$W,23,0)</f>
        <v>0</v>
      </c>
      <c r="AA132" s="11">
        <f>VLOOKUP(C132,[1]匹配!$A:$X,24,0)</f>
        <v>0</v>
      </c>
      <c r="AB132" s="11">
        <f>VLOOKUP(C132,[1]匹配!$A:$Y,25,0)</f>
        <v>0</v>
      </c>
      <c r="AC132" s="11">
        <f>VLOOKUP(C132,[1]匹配!$A:$Z,26,0)</f>
        <v>0</v>
      </c>
      <c r="AD132" s="11">
        <f>VLOOKUP(C132,[1]匹配!$A:$AA,27,0)</f>
        <v>0</v>
      </c>
      <c r="AE132" s="11">
        <f>VLOOKUP(C132,[1]匹配!$A:$AB,28,0)</f>
        <v>0</v>
      </c>
      <c r="AF132" s="11">
        <f>VLOOKUP(C132,[1]匹配!$A:$AC,29,0)</f>
        <v>0</v>
      </c>
      <c r="AG132" s="11">
        <f>VLOOKUP(C132,[1]匹配!$A:$AD,30,0)</f>
        <v>0</v>
      </c>
      <c r="AH132" s="11">
        <f>VLOOKUP(C132,[1]匹配!$A:$AE,31,0)</f>
        <v>0</v>
      </c>
      <c r="AI132" s="11">
        <f>VLOOKUP(C132,[1]匹配!$A:$AF,32,0)</f>
        <v>0</v>
      </c>
      <c r="AJ132" s="11" t="s">
        <v>133</v>
      </c>
      <c r="AK132" s="11" t="s">
        <v>47</v>
      </c>
      <c r="AL132" s="11" t="s">
        <v>56</v>
      </c>
      <c r="AM132" s="11" t="s">
        <v>49</v>
      </c>
    </row>
    <row r="133" ht="48" spans="1:39">
      <c r="A133" s="28">
        <v>131</v>
      </c>
      <c r="B133" s="11" t="s">
        <v>494</v>
      </c>
      <c r="C133" s="11" t="s">
        <v>596</v>
      </c>
      <c r="D133" s="11" t="s">
        <v>597</v>
      </c>
      <c r="E133" s="11" t="s">
        <v>598</v>
      </c>
      <c r="F133" s="11" t="s">
        <v>599</v>
      </c>
      <c r="G133" s="11" t="s">
        <v>499</v>
      </c>
      <c r="H133" s="11" t="str">
        <f>VLOOKUP(C133,[1]匹配!$A:$E,5,0)</f>
        <v>否</v>
      </c>
      <c r="I133" s="11">
        <f>VLOOKUP(C133,[1]匹配!$A:$F,6,0)</f>
        <v>0</v>
      </c>
      <c r="J133" s="11">
        <f>VLOOKUP(C133,'[2]（终）标准制修订项目'!$C:$R,16,0)</f>
        <v>1</v>
      </c>
      <c r="K133" s="11" t="str">
        <f>VLOOKUP(C133,[1]匹配!$A:$H,8,0)</f>
        <v>无</v>
      </c>
      <c r="L133" s="11">
        <f>VLOOKUP(C133,[1]匹配!$A:$I,9,0)</f>
        <v>1</v>
      </c>
      <c r="M133" s="11">
        <f>VLOOKUP(C133,[1]匹配!$A:$J,10,0)</f>
        <v>100</v>
      </c>
      <c r="N133" s="11" t="str">
        <f>VLOOKUP(C133,[1]匹配!$A:$K,11,0)</f>
        <v>深圳迈瑞生物医疗电子股份有限公司</v>
      </c>
      <c r="O133" s="11">
        <f>VLOOKUP(C133,[1]匹配!$A:$L,12,0)</f>
        <v>0</v>
      </c>
      <c r="P133" s="11">
        <f>VLOOKUP(C133,[1]匹配!$A:$M,13,0)</f>
        <v>0</v>
      </c>
      <c r="Q133" s="11">
        <f>VLOOKUP(C133,[1]匹配!$A:$N,14,0)</f>
        <v>0</v>
      </c>
      <c r="R133" s="11">
        <f>VLOOKUP(C133,[1]匹配!$A:$O,15,0)</f>
        <v>0</v>
      </c>
      <c r="S133" s="11">
        <f>VLOOKUP(C133,[1]匹配!$A:$P,16,0)</f>
        <v>0</v>
      </c>
      <c r="T133" s="11">
        <f>VLOOKUP(C133,[1]匹配!$A:$Q,17,0)</f>
        <v>0</v>
      </c>
      <c r="U133" s="11">
        <f>VLOOKUP(C133,[1]匹配!$A:$R,18,0)</f>
        <v>0</v>
      </c>
      <c r="V133" s="11">
        <f>VLOOKUP(C133,[1]匹配!$A:$S,19,0)</f>
        <v>0</v>
      </c>
      <c r="W133" s="11">
        <f>VLOOKUP(C133,[1]匹配!$A:$T,20,0)</f>
        <v>0</v>
      </c>
      <c r="X133" s="11">
        <f>VLOOKUP(C133,[1]匹配!$A:$U,21,0)</f>
        <v>0</v>
      </c>
      <c r="Y133" s="11">
        <f>VLOOKUP(C133,[1]匹配!$A:$V,22,0)</f>
        <v>0</v>
      </c>
      <c r="Z133" s="11">
        <f>VLOOKUP(C133,[1]匹配!$A:$W,23,0)</f>
        <v>0</v>
      </c>
      <c r="AA133" s="11">
        <f>VLOOKUP(C133,[1]匹配!$A:$X,24,0)</f>
        <v>0</v>
      </c>
      <c r="AB133" s="11">
        <f>VLOOKUP(C133,[1]匹配!$A:$Y,25,0)</f>
        <v>0</v>
      </c>
      <c r="AC133" s="11">
        <f>VLOOKUP(C133,[1]匹配!$A:$Z,26,0)</f>
        <v>0</v>
      </c>
      <c r="AD133" s="11">
        <f>VLOOKUP(C133,[1]匹配!$A:$AA,27,0)</f>
        <v>0</v>
      </c>
      <c r="AE133" s="11">
        <f>VLOOKUP(C133,[1]匹配!$A:$AB,28,0)</f>
        <v>0</v>
      </c>
      <c r="AF133" s="11">
        <f>VLOOKUP(C133,[1]匹配!$A:$AC,29,0)</f>
        <v>0</v>
      </c>
      <c r="AG133" s="11">
        <f>VLOOKUP(C133,[1]匹配!$A:$AD,30,0)</f>
        <v>0</v>
      </c>
      <c r="AH133" s="11">
        <f>VLOOKUP(C133,[1]匹配!$A:$AE,31,0)</f>
        <v>0</v>
      </c>
      <c r="AI133" s="11">
        <f>VLOOKUP(C133,[1]匹配!$A:$AF,32,0)</f>
        <v>0</v>
      </c>
      <c r="AJ133" s="11" t="s">
        <v>133</v>
      </c>
      <c r="AK133" s="11" t="s">
        <v>47</v>
      </c>
      <c r="AL133" s="11" t="s">
        <v>48</v>
      </c>
      <c r="AM133" s="11" t="s">
        <v>49</v>
      </c>
    </row>
    <row r="134" ht="36" spans="1:39">
      <c r="A134" s="28">
        <v>132</v>
      </c>
      <c r="B134" s="11" t="s">
        <v>494</v>
      </c>
      <c r="C134" s="11" t="s">
        <v>600</v>
      </c>
      <c r="D134" s="11" t="s">
        <v>601</v>
      </c>
      <c r="E134" s="11" t="s">
        <v>602</v>
      </c>
      <c r="F134" s="11" t="s">
        <v>553</v>
      </c>
      <c r="G134" s="11" t="s">
        <v>77</v>
      </c>
      <c r="H134" s="11" t="str">
        <f>VLOOKUP(C134,[1]匹配!$A:$E,5,0)</f>
        <v>否</v>
      </c>
      <c r="I134" s="11">
        <f>VLOOKUP(C134,[1]匹配!$A:$F,6,0)</f>
        <v>0</v>
      </c>
      <c r="J134" s="11">
        <f>VLOOKUP(C134,'[2]（终）标准制修订项目'!$C:$R,16,0)</f>
        <v>1</v>
      </c>
      <c r="K134" s="11" t="str">
        <f>VLOOKUP(C134,[1]匹配!$A:$H,8,0)</f>
        <v>有</v>
      </c>
      <c r="L134" s="11">
        <f>VLOOKUP(C134,[1]匹配!$A:$I,9,0)</f>
        <v>1</v>
      </c>
      <c r="M134" s="11">
        <f>VLOOKUP(C134,[1]匹配!$A:$J,10,0)</f>
        <v>100</v>
      </c>
      <c r="N134" s="11" t="str">
        <f>VLOOKUP(C134,[1]匹配!$A:$K,11,0)</f>
        <v>深圳市国电科技通信有限公司</v>
      </c>
      <c r="O134" s="11">
        <f>VLOOKUP(C134,[1]匹配!$A:$L,12,0)</f>
        <v>3</v>
      </c>
      <c r="P134" s="11">
        <f>VLOOKUP(C134,[1]匹配!$A:$M,13,0)</f>
        <v>0</v>
      </c>
      <c r="Q134" s="11" t="str">
        <f>VLOOKUP(C134,[1]匹配!$A:$N,14,0)</f>
        <v>华为技术有限公司</v>
      </c>
      <c r="R134" s="11">
        <f>VLOOKUP(C134,[1]匹配!$A:$O,15,0)</f>
        <v>0</v>
      </c>
      <c r="S134" s="11">
        <f>VLOOKUP(C134,[1]匹配!$A:$P,16,0)</f>
        <v>0</v>
      </c>
      <c r="T134" s="11">
        <f>VLOOKUP(C134,[1]匹配!$A:$Q,17,0)</f>
        <v>0</v>
      </c>
      <c r="U134" s="11">
        <f>VLOOKUP(C134,[1]匹配!$A:$R,18,0)</f>
        <v>0</v>
      </c>
      <c r="V134" s="11">
        <f>VLOOKUP(C134,[1]匹配!$A:$S,19,0)</f>
        <v>0</v>
      </c>
      <c r="W134" s="11">
        <f>VLOOKUP(C134,[1]匹配!$A:$T,20,0)</f>
        <v>0</v>
      </c>
      <c r="X134" s="11">
        <f>VLOOKUP(C134,[1]匹配!$A:$U,21,0)</f>
        <v>0</v>
      </c>
      <c r="Y134" s="11">
        <f>VLOOKUP(C134,[1]匹配!$A:$V,22,0)</f>
        <v>0</v>
      </c>
      <c r="Z134" s="11">
        <f>VLOOKUP(C134,[1]匹配!$A:$W,23,0)</f>
        <v>0</v>
      </c>
      <c r="AA134" s="11">
        <f>VLOOKUP(C134,[1]匹配!$A:$X,24,0)</f>
        <v>0</v>
      </c>
      <c r="AB134" s="11">
        <f>VLOOKUP(C134,[1]匹配!$A:$Y,25,0)</f>
        <v>0</v>
      </c>
      <c r="AC134" s="11">
        <f>VLOOKUP(C134,[1]匹配!$A:$Z,26,0)</f>
        <v>0</v>
      </c>
      <c r="AD134" s="11">
        <f>VLOOKUP(C134,[1]匹配!$A:$AA,27,0)</f>
        <v>0</v>
      </c>
      <c r="AE134" s="11">
        <f>VLOOKUP(C134,[1]匹配!$A:$AB,28,0)</f>
        <v>0</v>
      </c>
      <c r="AF134" s="11">
        <f>VLOOKUP(C134,[1]匹配!$A:$AC,29,0)</f>
        <v>0</v>
      </c>
      <c r="AG134" s="11">
        <f>VLOOKUP(C134,[1]匹配!$A:$AD,30,0)</f>
        <v>0</v>
      </c>
      <c r="AH134" s="11">
        <f>VLOOKUP(C134,[1]匹配!$A:$AE,31,0)</f>
        <v>0</v>
      </c>
      <c r="AI134" s="11">
        <f>VLOOKUP(C134,[1]匹配!$A:$AF,32,0)</f>
        <v>0</v>
      </c>
      <c r="AJ134" s="11" t="s">
        <v>139</v>
      </c>
      <c r="AK134" s="11" t="s">
        <v>47</v>
      </c>
      <c r="AL134" s="11" t="s">
        <v>48</v>
      </c>
      <c r="AM134" s="11" t="s">
        <v>49</v>
      </c>
    </row>
    <row r="135" ht="24" spans="1:39">
      <c r="A135" s="28">
        <v>133</v>
      </c>
      <c r="B135" s="11" t="s">
        <v>494</v>
      </c>
      <c r="C135" s="11" t="s">
        <v>603</v>
      </c>
      <c r="D135" s="11" t="s">
        <v>604</v>
      </c>
      <c r="E135" s="11" t="s">
        <v>605</v>
      </c>
      <c r="F135" s="11" t="s">
        <v>594</v>
      </c>
      <c r="G135" s="11" t="s">
        <v>310</v>
      </c>
      <c r="H135" s="11" t="str">
        <f>VLOOKUP(C135,[1]匹配!$A:$E,5,0)</f>
        <v>否</v>
      </c>
      <c r="I135" s="11">
        <f>VLOOKUP(C135,[1]匹配!$A:$F,6,0)</f>
        <v>0</v>
      </c>
      <c r="J135" s="11">
        <f>VLOOKUP(C135,'[2]（终）标准制修订项目'!$C:$R,16,0)</f>
        <v>1</v>
      </c>
      <c r="K135" s="11" t="str">
        <f>VLOOKUP(C135,[1]匹配!$A:$H,8,0)</f>
        <v>无</v>
      </c>
      <c r="L135" s="11">
        <f>VLOOKUP(C135,[1]匹配!$A:$I,9,0)</f>
        <v>1</v>
      </c>
      <c r="M135" s="11">
        <f>VLOOKUP(C135,[1]匹配!$A:$J,10,0)</f>
        <v>100</v>
      </c>
      <c r="N135" s="11" t="str">
        <f>VLOOKUP(C135,[1]匹配!$A:$K,11,0)</f>
        <v>研祥智能科技股份有限公司</v>
      </c>
      <c r="O135" s="11">
        <f>VLOOKUP(C135,[1]匹配!$A:$L,12,0)</f>
        <v>0</v>
      </c>
      <c r="P135" s="11">
        <f>VLOOKUP(C135,[1]匹配!$A:$M,13,0)</f>
        <v>0</v>
      </c>
      <c r="Q135" s="11">
        <f>VLOOKUP(C135,[1]匹配!$A:$N,14,0)</f>
        <v>0</v>
      </c>
      <c r="R135" s="11">
        <f>VLOOKUP(C135,[1]匹配!$A:$O,15,0)</f>
        <v>0</v>
      </c>
      <c r="S135" s="11">
        <f>VLOOKUP(C135,[1]匹配!$A:$P,16,0)</f>
        <v>0</v>
      </c>
      <c r="T135" s="11">
        <f>VLOOKUP(C135,[1]匹配!$A:$Q,17,0)</f>
        <v>0</v>
      </c>
      <c r="U135" s="11">
        <f>VLOOKUP(C135,[1]匹配!$A:$R,18,0)</f>
        <v>0</v>
      </c>
      <c r="V135" s="11">
        <f>VLOOKUP(C135,[1]匹配!$A:$S,19,0)</f>
        <v>0</v>
      </c>
      <c r="W135" s="11">
        <f>VLOOKUP(C135,[1]匹配!$A:$T,20,0)</f>
        <v>0</v>
      </c>
      <c r="X135" s="11">
        <f>VLOOKUP(C135,[1]匹配!$A:$U,21,0)</f>
        <v>0</v>
      </c>
      <c r="Y135" s="11">
        <f>VLOOKUP(C135,[1]匹配!$A:$V,22,0)</f>
        <v>0</v>
      </c>
      <c r="Z135" s="11">
        <f>VLOOKUP(C135,[1]匹配!$A:$W,23,0)</f>
        <v>0</v>
      </c>
      <c r="AA135" s="11">
        <f>VLOOKUP(C135,[1]匹配!$A:$X,24,0)</f>
        <v>0</v>
      </c>
      <c r="AB135" s="11">
        <f>VLOOKUP(C135,[1]匹配!$A:$Y,25,0)</f>
        <v>0</v>
      </c>
      <c r="AC135" s="11">
        <f>VLOOKUP(C135,[1]匹配!$A:$Z,26,0)</f>
        <v>0</v>
      </c>
      <c r="AD135" s="11">
        <f>VLOOKUP(C135,[1]匹配!$A:$AA,27,0)</f>
        <v>0</v>
      </c>
      <c r="AE135" s="11">
        <f>VLOOKUP(C135,[1]匹配!$A:$AB,28,0)</f>
        <v>0</v>
      </c>
      <c r="AF135" s="11">
        <f>VLOOKUP(C135,[1]匹配!$A:$AC,29,0)</f>
        <v>0</v>
      </c>
      <c r="AG135" s="11">
        <f>VLOOKUP(C135,[1]匹配!$A:$AD,30,0)</f>
        <v>0</v>
      </c>
      <c r="AH135" s="11">
        <f>VLOOKUP(C135,[1]匹配!$A:$AE,31,0)</f>
        <v>0</v>
      </c>
      <c r="AI135" s="11">
        <f>VLOOKUP(C135,[1]匹配!$A:$AF,32,0)</f>
        <v>0</v>
      </c>
      <c r="AJ135" s="11" t="s">
        <v>139</v>
      </c>
      <c r="AK135" s="11" t="s">
        <v>47</v>
      </c>
      <c r="AL135" s="11" t="s">
        <v>48</v>
      </c>
      <c r="AM135" s="11" t="s">
        <v>49</v>
      </c>
    </row>
    <row r="136" ht="36" spans="1:39">
      <c r="A136" s="28">
        <v>134</v>
      </c>
      <c r="B136" s="11" t="s">
        <v>494</v>
      </c>
      <c r="C136" s="11" t="s">
        <v>606</v>
      </c>
      <c r="D136" s="11" t="s">
        <v>607</v>
      </c>
      <c r="E136" s="11" t="s">
        <v>608</v>
      </c>
      <c r="F136" s="11" t="s">
        <v>599</v>
      </c>
      <c r="G136" s="11" t="s">
        <v>499</v>
      </c>
      <c r="H136" s="11" t="str">
        <f>VLOOKUP(C136,[1]匹配!$A:$E,5,0)</f>
        <v>否</v>
      </c>
      <c r="I136" s="11">
        <f>VLOOKUP(C136,[1]匹配!$A:$F,6,0)</f>
        <v>0</v>
      </c>
      <c r="J136" s="11">
        <f>VLOOKUP(C136,'[2]（终）标准制修订项目'!$C:$R,16,0)</f>
        <v>3</v>
      </c>
      <c r="K136" s="11" t="str">
        <f>VLOOKUP(C136,[1]匹配!$A:$H,8,0)</f>
        <v>无</v>
      </c>
      <c r="L136" s="11">
        <f>VLOOKUP(C136,[1]匹配!$A:$I,9,0)</f>
        <v>3</v>
      </c>
      <c r="M136" s="11">
        <f>VLOOKUP(C136,[1]匹配!$A:$J,10,0)</f>
        <v>100</v>
      </c>
      <c r="N136" s="11" t="str">
        <f>VLOOKUP(C136,[1]匹配!$A:$K,11,0)</f>
        <v>深圳迈瑞生物医疗电子股份有限公司</v>
      </c>
      <c r="O136" s="11">
        <f>VLOOKUP(C136,[1]匹配!$A:$L,12,0)</f>
        <v>0</v>
      </c>
      <c r="P136" s="11">
        <f>VLOOKUP(C136,[1]匹配!$A:$M,13,0)</f>
        <v>0</v>
      </c>
      <c r="Q136" s="11">
        <f>VLOOKUP(C136,[1]匹配!$A:$N,14,0)</f>
        <v>0</v>
      </c>
      <c r="R136" s="11">
        <f>VLOOKUP(C136,[1]匹配!$A:$O,15,0)</f>
        <v>0</v>
      </c>
      <c r="S136" s="11">
        <f>VLOOKUP(C136,[1]匹配!$A:$P,16,0)</f>
        <v>0</v>
      </c>
      <c r="T136" s="11">
        <f>VLOOKUP(C136,[1]匹配!$A:$Q,17,0)</f>
        <v>0</v>
      </c>
      <c r="U136" s="11">
        <f>VLOOKUP(C136,[1]匹配!$A:$R,18,0)</f>
        <v>0</v>
      </c>
      <c r="V136" s="11">
        <f>VLOOKUP(C136,[1]匹配!$A:$S,19,0)</f>
        <v>0</v>
      </c>
      <c r="W136" s="11">
        <f>VLOOKUP(C136,[1]匹配!$A:$T,20,0)</f>
        <v>0</v>
      </c>
      <c r="X136" s="11">
        <f>VLOOKUP(C136,[1]匹配!$A:$U,21,0)</f>
        <v>0</v>
      </c>
      <c r="Y136" s="11">
        <f>VLOOKUP(C136,[1]匹配!$A:$V,22,0)</f>
        <v>0</v>
      </c>
      <c r="Z136" s="11">
        <f>VLOOKUP(C136,[1]匹配!$A:$W,23,0)</f>
        <v>0</v>
      </c>
      <c r="AA136" s="11">
        <f>VLOOKUP(C136,[1]匹配!$A:$X,24,0)</f>
        <v>0</v>
      </c>
      <c r="AB136" s="11">
        <f>VLOOKUP(C136,[1]匹配!$A:$Y,25,0)</f>
        <v>0</v>
      </c>
      <c r="AC136" s="11">
        <f>VLOOKUP(C136,[1]匹配!$A:$Z,26,0)</f>
        <v>0</v>
      </c>
      <c r="AD136" s="11">
        <f>VLOOKUP(C136,[1]匹配!$A:$AA,27,0)</f>
        <v>0</v>
      </c>
      <c r="AE136" s="11">
        <f>VLOOKUP(C136,[1]匹配!$A:$AB,28,0)</f>
        <v>0</v>
      </c>
      <c r="AF136" s="11">
        <f>VLOOKUP(C136,[1]匹配!$A:$AC,29,0)</f>
        <v>0</v>
      </c>
      <c r="AG136" s="11">
        <f>VLOOKUP(C136,[1]匹配!$A:$AD,30,0)</f>
        <v>0</v>
      </c>
      <c r="AH136" s="11">
        <f>VLOOKUP(C136,[1]匹配!$A:$AE,31,0)</f>
        <v>0</v>
      </c>
      <c r="AI136" s="11">
        <f>VLOOKUP(C136,[1]匹配!$A:$AF,32,0)</f>
        <v>0</v>
      </c>
      <c r="AJ136" s="11" t="s">
        <v>139</v>
      </c>
      <c r="AK136" s="11" t="s">
        <v>47</v>
      </c>
      <c r="AL136" s="11" t="s">
        <v>48</v>
      </c>
      <c r="AM136" s="11" t="s">
        <v>49</v>
      </c>
    </row>
    <row r="137" ht="36" spans="1:39">
      <c r="A137" s="28">
        <v>135</v>
      </c>
      <c r="B137" s="11" t="s">
        <v>494</v>
      </c>
      <c r="C137" s="11" t="s">
        <v>609</v>
      </c>
      <c r="D137" s="11" t="s">
        <v>610</v>
      </c>
      <c r="E137" s="11" t="s">
        <v>611</v>
      </c>
      <c r="F137" s="30" t="s">
        <v>528</v>
      </c>
      <c r="G137" s="11" t="s">
        <v>487</v>
      </c>
      <c r="H137" s="11" t="str">
        <f>VLOOKUP(C137,[1]匹配!$A:$E,5,0)</f>
        <v>否</v>
      </c>
      <c r="I137" s="11">
        <f>VLOOKUP(C137,[1]匹配!$A:$F,6,0)</f>
        <v>0</v>
      </c>
      <c r="J137" s="11">
        <f>VLOOKUP(C137,'[2]（终）标准制修订项目'!$C:$R,16,0)</f>
        <v>1</v>
      </c>
      <c r="K137" s="11" t="str">
        <f>VLOOKUP(C137,[1]匹配!$A:$H,8,0)</f>
        <v>有</v>
      </c>
      <c r="L137" s="11">
        <f>VLOOKUP(C137,[1]匹配!$A:$I,9,0)</f>
        <v>1</v>
      </c>
      <c r="M137" s="11">
        <f>VLOOKUP(C137,[1]匹配!$A:$J,10,0)</f>
        <v>70</v>
      </c>
      <c r="N137" s="11" t="str">
        <f>VLOOKUP(C137,[1]匹配!$A:$K,11,0)</f>
        <v>深圳市兆新能源股份有限公司</v>
      </c>
      <c r="O137" s="11">
        <f>VLOOKUP(C137,[1]匹配!$A:$L,12,0)</f>
        <v>3</v>
      </c>
      <c r="P137" s="11">
        <f>VLOOKUP(C137,[1]匹配!$A:$M,13,0)</f>
        <v>30</v>
      </c>
      <c r="Q137" s="11" t="str">
        <f>VLOOKUP(C137,[1]匹配!$A:$N,14,0)</f>
        <v>深圳市赛亚气雾剂有限公司</v>
      </c>
      <c r="R137" s="11">
        <f>VLOOKUP(C137,[1]匹配!$A:$O,15,0)</f>
        <v>0</v>
      </c>
      <c r="S137" s="11">
        <f>VLOOKUP(C137,[1]匹配!$A:$P,16,0)</f>
        <v>0</v>
      </c>
      <c r="T137" s="11">
        <f>VLOOKUP(C137,[1]匹配!$A:$Q,17,0)</f>
        <v>0</v>
      </c>
      <c r="U137" s="11">
        <f>VLOOKUP(C137,[1]匹配!$A:$R,18,0)</f>
        <v>0</v>
      </c>
      <c r="V137" s="11">
        <f>VLOOKUP(C137,[1]匹配!$A:$S,19,0)</f>
        <v>0</v>
      </c>
      <c r="W137" s="11">
        <f>VLOOKUP(C137,[1]匹配!$A:$T,20,0)</f>
        <v>0</v>
      </c>
      <c r="X137" s="11">
        <f>VLOOKUP(C137,[1]匹配!$A:$U,21,0)</f>
        <v>0</v>
      </c>
      <c r="Y137" s="11">
        <f>VLOOKUP(C137,[1]匹配!$A:$V,22,0)</f>
        <v>0</v>
      </c>
      <c r="Z137" s="11">
        <f>VLOOKUP(C137,[1]匹配!$A:$W,23,0)</f>
        <v>0</v>
      </c>
      <c r="AA137" s="11">
        <f>VLOOKUP(C137,[1]匹配!$A:$X,24,0)</f>
        <v>0</v>
      </c>
      <c r="AB137" s="11">
        <f>VLOOKUP(C137,[1]匹配!$A:$Y,25,0)</f>
        <v>0</v>
      </c>
      <c r="AC137" s="11">
        <f>VLOOKUP(C137,[1]匹配!$A:$Z,26,0)</f>
        <v>0</v>
      </c>
      <c r="AD137" s="11">
        <f>VLOOKUP(C137,[1]匹配!$A:$AA,27,0)</f>
        <v>0</v>
      </c>
      <c r="AE137" s="11">
        <f>VLOOKUP(C137,[1]匹配!$A:$AB,28,0)</f>
        <v>0</v>
      </c>
      <c r="AF137" s="11">
        <f>VLOOKUP(C137,[1]匹配!$A:$AC,29,0)</f>
        <v>0</v>
      </c>
      <c r="AG137" s="11">
        <f>VLOOKUP(C137,[1]匹配!$A:$AD,30,0)</f>
        <v>0</v>
      </c>
      <c r="AH137" s="11">
        <f>VLOOKUP(C137,[1]匹配!$A:$AE,31,0)</f>
        <v>0</v>
      </c>
      <c r="AI137" s="11">
        <f>VLOOKUP(C137,[1]匹配!$A:$AF,32,0)</f>
        <v>0</v>
      </c>
      <c r="AJ137" s="11" t="s">
        <v>150</v>
      </c>
      <c r="AK137" s="11" t="s">
        <v>105</v>
      </c>
      <c r="AL137" s="11" t="s">
        <v>48</v>
      </c>
      <c r="AM137" s="11" t="s">
        <v>49</v>
      </c>
    </row>
    <row r="138" ht="36" spans="1:39">
      <c r="A138" s="28">
        <v>136</v>
      </c>
      <c r="B138" s="11" t="s">
        <v>494</v>
      </c>
      <c r="C138" s="11" t="s">
        <v>612</v>
      </c>
      <c r="D138" s="11" t="s">
        <v>613</v>
      </c>
      <c r="E138" s="11" t="s">
        <v>614</v>
      </c>
      <c r="F138" s="30" t="s">
        <v>615</v>
      </c>
      <c r="G138" s="11" t="s">
        <v>616</v>
      </c>
      <c r="H138" s="11" t="str">
        <f>VLOOKUP(C138,[1]匹配!$A:$E,5,0)</f>
        <v>是</v>
      </c>
      <c r="I138" s="11">
        <f>VLOOKUP(C138,[1]匹配!$A:$F,6,0)</f>
        <v>5</v>
      </c>
      <c r="J138" s="11">
        <f>VLOOKUP(C138,'[2]（终）标准制修订项目'!$C:$R,16,0)</f>
        <v>3</v>
      </c>
      <c r="K138" s="11" t="str">
        <f>VLOOKUP(C138,[1]匹配!$A:$H,8,0)</f>
        <v>无</v>
      </c>
      <c r="L138" s="11">
        <f>VLOOKUP(C138,[1]匹配!$A:$I,9,0)</f>
        <v>3</v>
      </c>
      <c r="M138" s="11">
        <f>VLOOKUP(C138,[1]匹配!$A:$J,10,0)</f>
        <v>100</v>
      </c>
      <c r="N138" s="11" t="str">
        <f>VLOOKUP(C138,[1]匹配!$A:$K,11,0)</f>
        <v>深圳市华德安科技有限公司</v>
      </c>
      <c r="O138" s="11">
        <f>VLOOKUP(C138,[1]匹配!$A:$L,12,0)</f>
        <v>0</v>
      </c>
      <c r="P138" s="11">
        <f>VLOOKUP(C138,[1]匹配!$A:$M,13,0)</f>
        <v>0</v>
      </c>
      <c r="Q138" s="11">
        <f>VLOOKUP(C138,[1]匹配!$A:$N,14,0)</f>
        <v>0</v>
      </c>
      <c r="R138" s="11">
        <f>VLOOKUP(C138,[1]匹配!$A:$O,15,0)</f>
        <v>0</v>
      </c>
      <c r="S138" s="11">
        <f>VLOOKUP(C138,[1]匹配!$A:$P,16,0)</f>
        <v>0</v>
      </c>
      <c r="T138" s="11">
        <f>VLOOKUP(C138,[1]匹配!$A:$Q,17,0)</f>
        <v>0</v>
      </c>
      <c r="U138" s="11">
        <f>VLOOKUP(C138,[1]匹配!$A:$R,18,0)</f>
        <v>0</v>
      </c>
      <c r="V138" s="11">
        <f>VLOOKUP(C138,[1]匹配!$A:$S,19,0)</f>
        <v>0</v>
      </c>
      <c r="W138" s="11">
        <f>VLOOKUP(C138,[1]匹配!$A:$T,20,0)</f>
        <v>0</v>
      </c>
      <c r="X138" s="11">
        <f>VLOOKUP(C138,[1]匹配!$A:$U,21,0)</f>
        <v>0</v>
      </c>
      <c r="Y138" s="11">
        <f>VLOOKUP(C138,[1]匹配!$A:$V,22,0)</f>
        <v>0</v>
      </c>
      <c r="Z138" s="11">
        <f>VLOOKUP(C138,[1]匹配!$A:$W,23,0)</f>
        <v>0</v>
      </c>
      <c r="AA138" s="11">
        <f>VLOOKUP(C138,[1]匹配!$A:$X,24,0)</f>
        <v>0</v>
      </c>
      <c r="AB138" s="11">
        <f>VLOOKUP(C138,[1]匹配!$A:$Y,25,0)</f>
        <v>0</v>
      </c>
      <c r="AC138" s="11">
        <f>VLOOKUP(C138,[1]匹配!$A:$Z,26,0)</f>
        <v>0</v>
      </c>
      <c r="AD138" s="11">
        <f>VLOOKUP(C138,[1]匹配!$A:$AA,27,0)</f>
        <v>0</v>
      </c>
      <c r="AE138" s="11">
        <f>VLOOKUP(C138,[1]匹配!$A:$AB,28,0)</f>
        <v>0</v>
      </c>
      <c r="AF138" s="11">
        <f>VLOOKUP(C138,[1]匹配!$A:$AC,29,0)</f>
        <v>0</v>
      </c>
      <c r="AG138" s="11">
        <f>VLOOKUP(C138,[1]匹配!$A:$AD,30,0)</f>
        <v>0</v>
      </c>
      <c r="AH138" s="11">
        <f>VLOOKUP(C138,[1]匹配!$A:$AE,31,0)</f>
        <v>0</v>
      </c>
      <c r="AI138" s="11">
        <f>VLOOKUP(C138,[1]匹配!$A:$AF,32,0)</f>
        <v>0</v>
      </c>
      <c r="AJ138" s="11" t="s">
        <v>150</v>
      </c>
      <c r="AK138" s="11" t="s">
        <v>47</v>
      </c>
      <c r="AL138" s="11" t="s">
        <v>48</v>
      </c>
      <c r="AM138" s="11" t="s">
        <v>49</v>
      </c>
    </row>
    <row r="139" ht="36" spans="1:39">
      <c r="A139" s="28">
        <v>137</v>
      </c>
      <c r="B139" s="11" t="s">
        <v>494</v>
      </c>
      <c r="C139" s="11" t="s">
        <v>617</v>
      </c>
      <c r="D139" s="11" t="s">
        <v>618</v>
      </c>
      <c r="E139" s="11" t="s">
        <v>619</v>
      </c>
      <c r="F139" s="11" t="s">
        <v>620</v>
      </c>
      <c r="G139" s="11" t="s">
        <v>331</v>
      </c>
      <c r="H139" s="11" t="str">
        <f>VLOOKUP(C139,[1]匹配!$A:$E,5,0)</f>
        <v>是</v>
      </c>
      <c r="I139" s="11">
        <f>VLOOKUP(C139,[1]匹配!$A:$F,6,0)</f>
        <v>4</v>
      </c>
      <c r="J139" s="11">
        <f>VLOOKUP(C139,'[2]（终）标准制修订项目'!$C:$R,16,0)</f>
        <v>5</v>
      </c>
      <c r="K139" s="11" t="str">
        <f>VLOOKUP(C139,[1]匹配!$A:$H,8,0)</f>
        <v>无</v>
      </c>
      <c r="L139" s="11">
        <f>VLOOKUP(C139,[1]匹配!$A:$I,9,0)</f>
        <v>5</v>
      </c>
      <c r="M139" s="11">
        <f>VLOOKUP(C139,[1]匹配!$A:$J,10,0)</f>
        <v>100</v>
      </c>
      <c r="N139" s="11" t="str">
        <f>VLOOKUP(C139,[1]匹配!$A:$K,11,0)</f>
        <v>深圳市计量质量检测研究院</v>
      </c>
      <c r="O139" s="11">
        <f>VLOOKUP(C139,[1]匹配!$A:$L,12,0)</f>
        <v>0</v>
      </c>
      <c r="P139" s="11">
        <f>VLOOKUP(C139,[1]匹配!$A:$M,13,0)</f>
        <v>0</v>
      </c>
      <c r="Q139" s="11">
        <f>VLOOKUP(C139,[1]匹配!$A:$N,14,0)</f>
        <v>0</v>
      </c>
      <c r="R139" s="11">
        <f>VLOOKUP(C139,[1]匹配!$A:$O,15,0)</f>
        <v>0</v>
      </c>
      <c r="S139" s="11">
        <f>VLOOKUP(C139,[1]匹配!$A:$P,16,0)</f>
        <v>0</v>
      </c>
      <c r="T139" s="11">
        <f>VLOOKUP(C139,[1]匹配!$A:$Q,17,0)</f>
        <v>0</v>
      </c>
      <c r="U139" s="11">
        <f>VLOOKUP(C139,[1]匹配!$A:$R,18,0)</f>
        <v>0</v>
      </c>
      <c r="V139" s="11">
        <f>VLOOKUP(C139,[1]匹配!$A:$S,19,0)</f>
        <v>0</v>
      </c>
      <c r="W139" s="11">
        <f>VLOOKUP(C139,[1]匹配!$A:$T,20,0)</f>
        <v>0</v>
      </c>
      <c r="X139" s="11">
        <f>VLOOKUP(C139,[1]匹配!$A:$U,21,0)</f>
        <v>0</v>
      </c>
      <c r="Y139" s="11">
        <f>VLOOKUP(C139,[1]匹配!$A:$V,22,0)</f>
        <v>0</v>
      </c>
      <c r="Z139" s="11">
        <f>VLOOKUP(C139,[1]匹配!$A:$W,23,0)</f>
        <v>0</v>
      </c>
      <c r="AA139" s="11">
        <f>VLOOKUP(C139,[1]匹配!$A:$X,24,0)</f>
        <v>0</v>
      </c>
      <c r="AB139" s="11">
        <f>VLOOKUP(C139,[1]匹配!$A:$Y,25,0)</f>
        <v>0</v>
      </c>
      <c r="AC139" s="11">
        <f>VLOOKUP(C139,[1]匹配!$A:$Z,26,0)</f>
        <v>0</v>
      </c>
      <c r="AD139" s="11">
        <f>VLOOKUP(C139,[1]匹配!$A:$AA,27,0)</f>
        <v>0</v>
      </c>
      <c r="AE139" s="11">
        <f>VLOOKUP(C139,[1]匹配!$A:$AB,28,0)</f>
        <v>0</v>
      </c>
      <c r="AF139" s="11">
        <f>VLOOKUP(C139,[1]匹配!$A:$AC,29,0)</f>
        <v>0</v>
      </c>
      <c r="AG139" s="11">
        <f>VLOOKUP(C139,[1]匹配!$A:$AD,30,0)</f>
        <v>0</v>
      </c>
      <c r="AH139" s="11">
        <f>VLOOKUP(C139,[1]匹配!$A:$AE,31,0)</f>
        <v>0</v>
      </c>
      <c r="AI139" s="11">
        <f>VLOOKUP(C139,[1]匹配!$A:$AF,32,0)</f>
        <v>0</v>
      </c>
      <c r="AJ139" s="11" t="s">
        <v>150</v>
      </c>
      <c r="AK139" s="11" t="s">
        <v>47</v>
      </c>
      <c r="AL139" s="11" t="s">
        <v>56</v>
      </c>
      <c r="AM139" s="11" t="s">
        <v>49</v>
      </c>
    </row>
    <row r="140" ht="60" spans="1:39">
      <c r="A140" s="28">
        <v>138</v>
      </c>
      <c r="B140" s="11" t="s">
        <v>494</v>
      </c>
      <c r="C140" s="11" t="s">
        <v>621</v>
      </c>
      <c r="D140" s="11" t="s">
        <v>622</v>
      </c>
      <c r="E140" s="11" t="s">
        <v>623</v>
      </c>
      <c r="F140" s="11" t="s">
        <v>624</v>
      </c>
      <c r="G140" s="11" t="s">
        <v>625</v>
      </c>
      <c r="H140" s="11" t="str">
        <f>VLOOKUP(C140,[1]匹配!$A:$E,5,0)</f>
        <v>否</v>
      </c>
      <c r="I140" s="11">
        <f>VLOOKUP(C140,[1]匹配!$A:$F,6,0)</f>
        <v>0</v>
      </c>
      <c r="J140" s="11">
        <f>VLOOKUP(C140,'[2]（终）标准制修订项目'!$C:$R,16,0)</f>
        <v>7</v>
      </c>
      <c r="K140" s="11" t="str">
        <f>VLOOKUP(C140,[1]匹配!$A:$H,8,0)</f>
        <v>有</v>
      </c>
      <c r="L140" s="11">
        <f>VLOOKUP(C140,[1]匹配!$A:$I,9,0)</f>
        <v>3</v>
      </c>
      <c r="M140" s="11">
        <f>VLOOKUP(C140,[1]匹配!$A:$J,10,0)</f>
        <v>38.46</v>
      </c>
      <c r="N140" s="11" t="str">
        <f>VLOOKUP(C140,[1]匹配!$A:$K,11,0)</f>
        <v>深圳TCL新技术公司</v>
      </c>
      <c r="O140" s="11">
        <f>VLOOKUP(C140,[1]匹配!$A:$L,12,0)</f>
        <v>5</v>
      </c>
      <c r="P140" s="11">
        <f>VLOOKUP(C140,[1]匹配!$A:$M,13,0)</f>
        <v>23.07</v>
      </c>
      <c r="Q140" s="11" t="str">
        <f>VLOOKUP(C140,[1]匹配!$A:$N,14,0)</f>
        <v>深圳茁壮网络股份有限公司</v>
      </c>
      <c r="R140" s="11">
        <f>VLOOKUP(C140,[1]匹配!$A:$O,15,0)</f>
        <v>6</v>
      </c>
      <c r="S140" s="11">
        <f>VLOOKUP(C140,[1]匹配!$A:$P,16,0)</f>
        <v>20.51</v>
      </c>
      <c r="T140" s="11" t="str">
        <f>VLOOKUP(C140,[1]匹配!$A:$Q,17,0)</f>
        <v>深圳数字电视国家工程实验室</v>
      </c>
      <c r="U140" s="11">
        <f>VLOOKUP(C140,[1]匹配!$A:$R,18,0)</f>
        <v>7</v>
      </c>
      <c r="V140" s="11">
        <f>VLOOKUP(C140,[1]匹配!$A:$S,19,0)</f>
        <v>17.94</v>
      </c>
      <c r="W140" s="11" t="str">
        <f>VLOOKUP(C140,[1]匹配!$A:$T,20,0)</f>
        <v>康佳集团股份有限公司</v>
      </c>
      <c r="X140" s="11">
        <f>VLOOKUP(C140,[1]匹配!$A:$U,21,0)</f>
        <v>0</v>
      </c>
      <c r="Y140" s="11">
        <f>VLOOKUP(C140,[1]匹配!$A:$V,22,0)</f>
        <v>0</v>
      </c>
      <c r="Z140" s="11">
        <f>VLOOKUP(C140,[1]匹配!$A:$W,23,0)</f>
        <v>0</v>
      </c>
      <c r="AA140" s="11">
        <f>VLOOKUP(C140,[1]匹配!$A:$X,24,0)</f>
        <v>0</v>
      </c>
      <c r="AB140" s="11">
        <f>VLOOKUP(C140,[1]匹配!$A:$Y,25,0)</f>
        <v>0</v>
      </c>
      <c r="AC140" s="11">
        <f>VLOOKUP(C140,[1]匹配!$A:$Z,26,0)</f>
        <v>0</v>
      </c>
      <c r="AD140" s="11">
        <f>VLOOKUP(C140,[1]匹配!$A:$AA,27,0)</f>
        <v>0</v>
      </c>
      <c r="AE140" s="11">
        <f>VLOOKUP(C140,[1]匹配!$A:$AB,28,0)</f>
        <v>0</v>
      </c>
      <c r="AF140" s="11">
        <f>VLOOKUP(C140,[1]匹配!$A:$AC,29,0)</f>
        <v>0</v>
      </c>
      <c r="AG140" s="11">
        <f>VLOOKUP(C140,[1]匹配!$A:$AD,30,0)</f>
        <v>0</v>
      </c>
      <c r="AH140" s="11">
        <f>VLOOKUP(C140,[1]匹配!$A:$AE,31,0)</f>
        <v>0</v>
      </c>
      <c r="AI140" s="11">
        <f>VLOOKUP(C140,[1]匹配!$A:$AF,32,0)</f>
        <v>0</v>
      </c>
      <c r="AJ140" s="11" t="s">
        <v>150</v>
      </c>
      <c r="AK140" s="11" t="s">
        <v>105</v>
      </c>
      <c r="AL140" s="11" t="s">
        <v>56</v>
      </c>
      <c r="AM140" s="11" t="s">
        <v>49</v>
      </c>
    </row>
    <row r="141" ht="36" spans="1:39">
      <c r="A141" s="28">
        <v>139</v>
      </c>
      <c r="B141" s="11" t="s">
        <v>494</v>
      </c>
      <c r="C141" s="11" t="s">
        <v>626</v>
      </c>
      <c r="D141" s="11" t="s">
        <v>627</v>
      </c>
      <c r="E141" s="11" t="s">
        <v>628</v>
      </c>
      <c r="F141" s="11" t="s">
        <v>558</v>
      </c>
      <c r="G141" s="11" t="s">
        <v>229</v>
      </c>
      <c r="H141" s="11" t="str">
        <f>VLOOKUP(C141,[1]匹配!$A:$E,5,0)</f>
        <v>是</v>
      </c>
      <c r="I141" s="11">
        <f>VLOOKUP(C141,[1]匹配!$A:$F,6,0)</f>
        <v>5</v>
      </c>
      <c r="J141" s="11">
        <f>VLOOKUP(C141,'[2]（终）标准制修订项目'!$C:$R,16,0)</f>
        <v>2</v>
      </c>
      <c r="K141" s="11" t="str">
        <f>VLOOKUP(C141,[1]匹配!$A:$H,8,0)</f>
        <v>无</v>
      </c>
      <c r="L141" s="11">
        <f>VLOOKUP(C141,[1]匹配!$A:$I,9,0)</f>
        <v>2</v>
      </c>
      <c r="M141" s="11">
        <f>VLOOKUP(C141,[1]匹配!$A:$J,10,0)</f>
        <v>100</v>
      </c>
      <c r="N141" s="11" t="str">
        <f>VLOOKUP(C141,[1]匹配!$A:$K,11,0)</f>
        <v>深圳奥联信息安全技术有限公司</v>
      </c>
      <c r="O141" s="11">
        <f>VLOOKUP(C141,[1]匹配!$A:$L,12,0)</f>
        <v>0</v>
      </c>
      <c r="P141" s="11">
        <f>VLOOKUP(C141,[1]匹配!$A:$M,13,0)</f>
        <v>0</v>
      </c>
      <c r="Q141" s="11">
        <f>VLOOKUP(C141,[1]匹配!$A:$N,14,0)</f>
        <v>0</v>
      </c>
      <c r="R141" s="11">
        <f>VLOOKUP(C141,[1]匹配!$A:$O,15,0)</f>
        <v>0</v>
      </c>
      <c r="S141" s="11">
        <f>VLOOKUP(C141,[1]匹配!$A:$P,16,0)</f>
        <v>0</v>
      </c>
      <c r="T141" s="11">
        <f>VLOOKUP(C141,[1]匹配!$A:$Q,17,0)</f>
        <v>0</v>
      </c>
      <c r="U141" s="11">
        <f>VLOOKUP(C141,[1]匹配!$A:$R,18,0)</f>
        <v>0</v>
      </c>
      <c r="V141" s="11">
        <f>VLOOKUP(C141,[1]匹配!$A:$S,19,0)</f>
        <v>0</v>
      </c>
      <c r="W141" s="11">
        <f>VLOOKUP(C141,[1]匹配!$A:$T,20,0)</f>
        <v>0</v>
      </c>
      <c r="X141" s="11">
        <f>VLOOKUP(C141,[1]匹配!$A:$U,21,0)</f>
        <v>0</v>
      </c>
      <c r="Y141" s="11">
        <f>VLOOKUP(C141,[1]匹配!$A:$V,22,0)</f>
        <v>0</v>
      </c>
      <c r="Z141" s="11">
        <f>VLOOKUP(C141,[1]匹配!$A:$W,23,0)</f>
        <v>0</v>
      </c>
      <c r="AA141" s="11">
        <f>VLOOKUP(C141,[1]匹配!$A:$X,24,0)</f>
        <v>0</v>
      </c>
      <c r="AB141" s="11">
        <f>VLOOKUP(C141,[1]匹配!$A:$Y,25,0)</f>
        <v>0</v>
      </c>
      <c r="AC141" s="11">
        <f>VLOOKUP(C141,[1]匹配!$A:$Z,26,0)</f>
        <v>0</v>
      </c>
      <c r="AD141" s="11">
        <f>VLOOKUP(C141,[1]匹配!$A:$AA,27,0)</f>
        <v>0</v>
      </c>
      <c r="AE141" s="11">
        <f>VLOOKUP(C141,[1]匹配!$A:$AB,28,0)</f>
        <v>0</v>
      </c>
      <c r="AF141" s="11">
        <f>VLOOKUP(C141,[1]匹配!$A:$AC,29,0)</f>
        <v>0</v>
      </c>
      <c r="AG141" s="11">
        <f>VLOOKUP(C141,[1]匹配!$A:$AD,30,0)</f>
        <v>0</v>
      </c>
      <c r="AH141" s="11">
        <f>VLOOKUP(C141,[1]匹配!$A:$AE,31,0)</f>
        <v>0</v>
      </c>
      <c r="AI141" s="11">
        <f>VLOOKUP(C141,[1]匹配!$A:$AF,32,0)</f>
        <v>0</v>
      </c>
      <c r="AJ141" s="11" t="s">
        <v>150</v>
      </c>
      <c r="AK141" s="11" t="s">
        <v>47</v>
      </c>
      <c r="AL141" s="11" t="s">
        <v>48</v>
      </c>
      <c r="AM141" s="11" t="s">
        <v>49</v>
      </c>
    </row>
    <row r="142" s="70" customFormat="1" ht="60" spans="1:39">
      <c r="A142" s="55">
        <v>140</v>
      </c>
      <c r="B142" s="35" t="s">
        <v>494</v>
      </c>
      <c r="C142" s="35" t="s">
        <v>629</v>
      </c>
      <c r="D142" s="35" t="s">
        <v>630</v>
      </c>
      <c r="E142" s="35" t="s">
        <v>631</v>
      </c>
      <c r="F142" s="35" t="s">
        <v>143</v>
      </c>
      <c r="G142" s="35" t="s">
        <v>632</v>
      </c>
      <c r="H142" s="35" t="str">
        <f>VLOOKUP(C142,[1]匹配!$A:$E,5,0)</f>
        <v>否</v>
      </c>
      <c r="I142" s="35">
        <f>VLOOKUP(C142,[1]匹配!$A:$F,6,0)</f>
        <v>0</v>
      </c>
      <c r="J142" s="35">
        <f>VLOOKUP(C142,'[2]（终）标准制修订项目'!$C:$R,16,0)</f>
        <v>1</v>
      </c>
      <c r="K142" s="35" t="str">
        <f>VLOOKUP(C142,[1]匹配!$A:$H,8,0)</f>
        <v>有</v>
      </c>
      <c r="L142" s="35">
        <f>VLOOKUP(C142,[1]匹配!$A:$I,9,0)</f>
        <v>1</v>
      </c>
      <c r="M142" s="35">
        <f>VLOOKUP(C142,[1]匹配!$A:$J,10,0)</f>
        <v>93</v>
      </c>
      <c r="N142" s="35" t="str">
        <f>VLOOKUP(C142,[1]匹配!$A:$K,11,0)</f>
        <v>深圳市宝福珠宝首饰有限公司</v>
      </c>
      <c r="O142" s="35">
        <f>VLOOKUP(C142,[1]匹配!$A:$L,12,0)</f>
        <v>2</v>
      </c>
      <c r="P142" s="35">
        <f>VLOOKUP(C142,[1]匹配!$A:$M,13,0)</f>
        <v>0</v>
      </c>
      <c r="Q142" s="35" t="str">
        <f>VLOOKUP(C142,[1]匹配!$A:$N,14,0)</f>
        <v>贵金属及珠宝玉石饰品企业标准联盟</v>
      </c>
      <c r="R142" s="35">
        <f>VLOOKUP(C142,[1]匹配!$A:$O,15,0)</f>
        <v>3</v>
      </c>
      <c r="S142" s="35">
        <f>VLOOKUP(C142,[1]匹配!$A:$P,16,0)</f>
        <v>0</v>
      </c>
      <c r="T142" s="35" t="str">
        <f>VLOOKUP(C142,[1]匹配!$A:$Q,17,0)</f>
        <v>深圳市科泰珠宝首饰有限公司</v>
      </c>
      <c r="U142" s="35">
        <f>VLOOKUP(C142,[1]匹配!$A:$R,18,0)</f>
        <v>4</v>
      </c>
      <c r="V142" s="35">
        <f>VLOOKUP(C142,[1]匹配!$A:$S,19,0)</f>
        <v>0</v>
      </c>
      <c r="W142" s="35" t="str">
        <f>VLOOKUP(C142,[1]匹配!$A:$T,20,0)</f>
        <v>深圳市缘与美实业有限公司</v>
      </c>
      <c r="X142" s="35">
        <f>VLOOKUP(C142,[1]匹配!$A:$U,21,0)</f>
        <v>5</v>
      </c>
      <c r="Y142" s="35">
        <f>VLOOKUP(C142,[1]匹配!$A:$V,22,0)</f>
        <v>0</v>
      </c>
      <c r="Z142" s="35" t="str">
        <f>VLOOKUP(C142,[1]匹配!$A:$W,23,0)</f>
        <v>深圳百泰投资控股集团有限公司</v>
      </c>
      <c r="AA142" s="35">
        <f>VLOOKUP(C142,[1]匹配!$A:$X,24,0)</f>
        <v>6</v>
      </c>
      <c r="AB142" s="35">
        <f>VLOOKUP(C142,[1]匹配!$A:$Y,25,0)</f>
        <v>0</v>
      </c>
      <c r="AC142" s="35" t="str">
        <f>VLOOKUP(C142,[1]匹配!$A:$Z,26,0)</f>
        <v>深圳市宝怡珠宝首饰有限公司</v>
      </c>
      <c r="AD142" s="11">
        <f>VLOOKUP(C142,[1]匹配!$A:$AA,27,0)</f>
        <v>7</v>
      </c>
      <c r="AE142" s="11">
        <f>VLOOKUP(C142,[1]匹配!$A:$AB,28,0)</f>
        <v>7</v>
      </c>
      <c r="AF142" s="11" t="str">
        <f>VLOOKUP(C142,[1]匹配!$A:$AC,29,0)</f>
        <v>深圳翠绿珠宝集团有限公司</v>
      </c>
      <c r="AG142" s="11">
        <f>VLOOKUP(C142,[1]匹配!$A:$AD,30,0)</f>
        <v>8</v>
      </c>
      <c r="AH142" s="11">
        <f>VLOOKUP(C142,[1]匹配!$A:$AE,31,0)</f>
        <v>0</v>
      </c>
      <c r="AI142" s="11" t="str">
        <f>VLOOKUP(C142,[1]匹配!$A:$AF,32,0)</f>
        <v>深圳市甘露珠宝首饰有限公司</v>
      </c>
      <c r="AJ142" s="35" t="s">
        <v>150</v>
      </c>
      <c r="AK142" s="35" t="s">
        <v>47</v>
      </c>
      <c r="AL142" s="35" t="s">
        <v>48</v>
      </c>
      <c r="AM142" s="35" t="s">
        <v>49</v>
      </c>
    </row>
    <row r="143" ht="48" spans="1:39">
      <c r="A143" s="28">
        <v>141</v>
      </c>
      <c r="B143" s="11" t="s">
        <v>494</v>
      </c>
      <c r="C143" s="11" t="s">
        <v>633</v>
      </c>
      <c r="D143" s="11" t="s">
        <v>634</v>
      </c>
      <c r="E143" s="11" t="s">
        <v>635</v>
      </c>
      <c r="F143" s="11" t="s">
        <v>528</v>
      </c>
      <c r="G143" s="11" t="s">
        <v>636</v>
      </c>
      <c r="H143" s="11" t="str">
        <f>VLOOKUP(C143,[1]匹配!$A:$E,5,0)</f>
        <v>否</v>
      </c>
      <c r="I143" s="11">
        <f>VLOOKUP(C143,[1]匹配!$A:$F,6,0)</f>
        <v>0</v>
      </c>
      <c r="J143" s="11">
        <f>VLOOKUP(C143,'[2]（终）标准制修订项目'!$C:$R,16,0)</f>
        <v>3</v>
      </c>
      <c r="K143" s="11" t="str">
        <f>VLOOKUP(C143,[1]匹配!$A:$H,8,0)</f>
        <v>有</v>
      </c>
      <c r="L143" s="11">
        <f>VLOOKUP(C143,[1]匹配!$A:$I,9,0)</f>
        <v>2</v>
      </c>
      <c r="M143" s="11">
        <f>VLOOKUP(C143,[1]匹配!$A:$J,10,0)</f>
        <v>57.14</v>
      </c>
      <c r="N143" s="11" t="str">
        <f>VLOOKUP(C143,[1]匹配!$A:$K,11,0)</f>
        <v>中兴通讯股份有限公司</v>
      </c>
      <c r="O143" s="11">
        <f>VLOOKUP(C143,[1]匹配!$A:$L,12,0)</f>
        <v>3</v>
      </c>
      <c r="P143" s="11">
        <f>VLOOKUP(C143,[1]匹配!$A:$M,13,0)</f>
        <v>42.85</v>
      </c>
      <c r="Q143" s="11" t="str">
        <f>VLOOKUP(C143,[1]匹配!$A:$N,14,0)</f>
        <v>深圳新飞通光电子技术有限公司</v>
      </c>
      <c r="R143" s="11">
        <f>VLOOKUP(C143,[1]匹配!$A:$O,15,0)</f>
        <v>0</v>
      </c>
      <c r="S143" s="11">
        <f>VLOOKUP(C143,[1]匹配!$A:$P,16,0)</f>
        <v>0</v>
      </c>
      <c r="T143" s="11">
        <f>VLOOKUP(C143,[1]匹配!$A:$Q,17,0)</f>
        <v>0</v>
      </c>
      <c r="U143" s="11">
        <f>VLOOKUP(C143,[1]匹配!$A:$R,18,0)</f>
        <v>0</v>
      </c>
      <c r="V143" s="11">
        <f>VLOOKUP(C143,[1]匹配!$A:$S,19,0)</f>
        <v>0</v>
      </c>
      <c r="W143" s="11">
        <f>VLOOKUP(C143,[1]匹配!$A:$T,20,0)</f>
        <v>0</v>
      </c>
      <c r="X143" s="11">
        <f>VLOOKUP(C143,[1]匹配!$A:$U,21,0)</f>
        <v>0</v>
      </c>
      <c r="Y143" s="11">
        <f>VLOOKUP(C143,[1]匹配!$A:$V,22,0)</f>
        <v>0</v>
      </c>
      <c r="Z143" s="11">
        <f>VLOOKUP(C143,[1]匹配!$A:$W,23,0)</f>
        <v>0</v>
      </c>
      <c r="AA143" s="11">
        <f>VLOOKUP(C143,[1]匹配!$A:$X,24,0)</f>
        <v>0</v>
      </c>
      <c r="AB143" s="11">
        <f>VLOOKUP(C143,[1]匹配!$A:$Y,25,0)</f>
        <v>0</v>
      </c>
      <c r="AC143" s="11">
        <f>VLOOKUP(C143,[1]匹配!$A:$Z,26,0)</f>
        <v>0</v>
      </c>
      <c r="AD143" s="11">
        <f>VLOOKUP(C143,[1]匹配!$A:$AA,27,0)</f>
        <v>0</v>
      </c>
      <c r="AE143" s="11">
        <f>VLOOKUP(C143,[1]匹配!$A:$AB,28,0)</f>
        <v>0</v>
      </c>
      <c r="AF143" s="11">
        <f>VLOOKUP(C143,[1]匹配!$A:$AC,29,0)</f>
        <v>0</v>
      </c>
      <c r="AG143" s="11">
        <f>VLOOKUP(C143,[1]匹配!$A:$AD,30,0)</f>
        <v>0</v>
      </c>
      <c r="AH143" s="11">
        <f>VLOOKUP(C143,[1]匹配!$A:$AE,31,0)</f>
        <v>0</v>
      </c>
      <c r="AI143" s="11">
        <f>VLOOKUP(C143,[1]匹配!$A:$AF,32,0)</f>
        <v>0</v>
      </c>
      <c r="AJ143" s="11" t="s">
        <v>150</v>
      </c>
      <c r="AK143" s="11" t="s">
        <v>105</v>
      </c>
      <c r="AL143" s="11" t="s">
        <v>48</v>
      </c>
      <c r="AM143" s="11" t="s">
        <v>49</v>
      </c>
    </row>
    <row r="144" ht="36" spans="1:39">
      <c r="A144" s="28">
        <v>142</v>
      </c>
      <c r="B144" s="11" t="s">
        <v>494</v>
      </c>
      <c r="C144" s="11" t="s">
        <v>637</v>
      </c>
      <c r="D144" s="11" t="s">
        <v>638</v>
      </c>
      <c r="E144" s="11" t="s">
        <v>639</v>
      </c>
      <c r="F144" s="30" t="s">
        <v>528</v>
      </c>
      <c r="G144" s="11" t="s">
        <v>636</v>
      </c>
      <c r="H144" s="11" t="str">
        <f>VLOOKUP(C144,[1]匹配!$A:$E,5,0)</f>
        <v>否</v>
      </c>
      <c r="I144" s="11">
        <f>VLOOKUP(C144,[1]匹配!$A:$F,6,0)</f>
        <v>0</v>
      </c>
      <c r="J144" s="11">
        <f>VLOOKUP(C144,'[2]（终）标准制修订项目'!$C:$R,16,0)</f>
        <v>2</v>
      </c>
      <c r="K144" s="11" t="str">
        <f>VLOOKUP(C144,[1]匹配!$A:$H,8,0)</f>
        <v>无</v>
      </c>
      <c r="L144" s="11">
        <f>VLOOKUP(C144,[1]匹配!$A:$I,9,0)</f>
        <v>2</v>
      </c>
      <c r="M144" s="11">
        <f>VLOOKUP(C144,[1]匹配!$A:$J,10,0)</f>
        <v>100</v>
      </c>
      <c r="N144" s="11" t="str">
        <f>VLOOKUP(C144,[1]匹配!$A:$K,11,0)</f>
        <v>深圳新飞通光电子技术有限公司</v>
      </c>
      <c r="O144" s="11">
        <f>VLOOKUP(C144,[1]匹配!$A:$L,12,0)</f>
        <v>0</v>
      </c>
      <c r="P144" s="11">
        <f>VLOOKUP(C144,[1]匹配!$A:$M,13,0)</f>
        <v>0</v>
      </c>
      <c r="Q144" s="11">
        <f>VLOOKUP(C144,[1]匹配!$A:$N,14,0)</f>
        <v>0</v>
      </c>
      <c r="R144" s="11">
        <f>VLOOKUP(C144,[1]匹配!$A:$O,15,0)</f>
        <v>0</v>
      </c>
      <c r="S144" s="11">
        <f>VLOOKUP(C144,[1]匹配!$A:$P,16,0)</f>
        <v>0</v>
      </c>
      <c r="T144" s="11">
        <f>VLOOKUP(C144,[1]匹配!$A:$Q,17,0)</f>
        <v>0</v>
      </c>
      <c r="U144" s="11">
        <f>VLOOKUP(C144,[1]匹配!$A:$R,18,0)</f>
        <v>0</v>
      </c>
      <c r="V144" s="11">
        <f>VLOOKUP(C144,[1]匹配!$A:$S,19,0)</f>
        <v>0</v>
      </c>
      <c r="W144" s="11">
        <f>VLOOKUP(C144,[1]匹配!$A:$T,20,0)</f>
        <v>0</v>
      </c>
      <c r="X144" s="11">
        <f>VLOOKUP(C144,[1]匹配!$A:$U,21,0)</f>
        <v>0</v>
      </c>
      <c r="Y144" s="11">
        <f>VLOOKUP(C144,[1]匹配!$A:$V,22,0)</f>
        <v>0</v>
      </c>
      <c r="Z144" s="11">
        <f>VLOOKUP(C144,[1]匹配!$A:$W,23,0)</f>
        <v>0</v>
      </c>
      <c r="AA144" s="11">
        <f>VLOOKUP(C144,[1]匹配!$A:$X,24,0)</f>
        <v>0</v>
      </c>
      <c r="AB144" s="11">
        <f>VLOOKUP(C144,[1]匹配!$A:$Y,25,0)</f>
        <v>0</v>
      </c>
      <c r="AC144" s="11">
        <f>VLOOKUP(C144,[1]匹配!$A:$Z,26,0)</f>
        <v>0</v>
      </c>
      <c r="AD144" s="11">
        <f>VLOOKUP(C144,[1]匹配!$A:$AA,27,0)</f>
        <v>0</v>
      </c>
      <c r="AE144" s="11">
        <f>VLOOKUP(C144,[1]匹配!$A:$AB,28,0)</f>
        <v>0</v>
      </c>
      <c r="AF144" s="11">
        <f>VLOOKUP(C144,[1]匹配!$A:$AC,29,0)</f>
        <v>0</v>
      </c>
      <c r="AG144" s="11">
        <f>VLOOKUP(C144,[1]匹配!$A:$AD,30,0)</f>
        <v>0</v>
      </c>
      <c r="AH144" s="11">
        <f>VLOOKUP(C144,[1]匹配!$A:$AE,31,0)</f>
        <v>0</v>
      </c>
      <c r="AI144" s="11">
        <f>VLOOKUP(C144,[1]匹配!$A:$AF,32,0)</f>
        <v>0</v>
      </c>
      <c r="AJ144" s="11" t="s">
        <v>473</v>
      </c>
      <c r="AK144" s="11" t="s">
        <v>105</v>
      </c>
      <c r="AL144" s="11" t="s">
        <v>48</v>
      </c>
      <c r="AM144" s="11" t="s">
        <v>49</v>
      </c>
    </row>
    <row r="145" ht="36" spans="1:39">
      <c r="A145" s="28">
        <v>143</v>
      </c>
      <c r="B145" s="11" t="s">
        <v>494</v>
      </c>
      <c r="C145" s="11" t="s">
        <v>640</v>
      </c>
      <c r="D145" s="11" t="s">
        <v>641</v>
      </c>
      <c r="E145" s="11" t="s">
        <v>642</v>
      </c>
      <c r="F145" s="11" t="s">
        <v>558</v>
      </c>
      <c r="G145" s="11" t="s">
        <v>229</v>
      </c>
      <c r="H145" s="11" t="str">
        <f>VLOOKUP(C145,[1]匹配!$A:$E,5,0)</f>
        <v>是</v>
      </c>
      <c r="I145" s="11">
        <f>VLOOKUP(C145,[1]匹配!$A:$F,6,0)</f>
        <v>5</v>
      </c>
      <c r="J145" s="11">
        <f>VLOOKUP(C145,'[2]（终）标准制修订项目'!$C:$R,16,0)</f>
        <v>2</v>
      </c>
      <c r="K145" s="11" t="str">
        <f>VLOOKUP(C145,[1]匹配!$A:$H,8,0)</f>
        <v>无</v>
      </c>
      <c r="L145" s="11">
        <f>VLOOKUP(C145,[1]匹配!$A:$I,9,0)</f>
        <v>2</v>
      </c>
      <c r="M145" s="11">
        <f>VLOOKUP(C145,[1]匹配!$A:$J,10,0)</f>
        <v>100</v>
      </c>
      <c r="N145" s="11" t="str">
        <f>VLOOKUP(C145,[1]匹配!$A:$K,11,0)</f>
        <v>深圳奥联信息安全技术有限公司</v>
      </c>
      <c r="O145" s="11">
        <f>VLOOKUP(C145,[1]匹配!$A:$L,12,0)</f>
        <v>0</v>
      </c>
      <c r="P145" s="11">
        <f>VLOOKUP(C145,[1]匹配!$A:$M,13,0)</f>
        <v>0</v>
      </c>
      <c r="Q145" s="11">
        <f>VLOOKUP(C145,[1]匹配!$A:$N,14,0)</f>
        <v>0</v>
      </c>
      <c r="R145" s="11">
        <f>VLOOKUP(C145,[1]匹配!$A:$O,15,0)</f>
        <v>0</v>
      </c>
      <c r="S145" s="11">
        <f>VLOOKUP(C145,[1]匹配!$A:$P,16,0)</f>
        <v>0</v>
      </c>
      <c r="T145" s="11">
        <f>VLOOKUP(C145,[1]匹配!$A:$Q,17,0)</f>
        <v>0</v>
      </c>
      <c r="U145" s="11">
        <f>VLOOKUP(C145,[1]匹配!$A:$R,18,0)</f>
        <v>0</v>
      </c>
      <c r="V145" s="11">
        <f>VLOOKUP(C145,[1]匹配!$A:$S,19,0)</f>
        <v>0</v>
      </c>
      <c r="W145" s="11">
        <f>VLOOKUP(C145,[1]匹配!$A:$T,20,0)</f>
        <v>0</v>
      </c>
      <c r="X145" s="11">
        <f>VLOOKUP(C145,[1]匹配!$A:$U,21,0)</f>
        <v>0</v>
      </c>
      <c r="Y145" s="11">
        <f>VLOOKUP(C145,[1]匹配!$A:$V,22,0)</f>
        <v>0</v>
      </c>
      <c r="Z145" s="11">
        <f>VLOOKUP(C145,[1]匹配!$A:$W,23,0)</f>
        <v>0</v>
      </c>
      <c r="AA145" s="11">
        <f>VLOOKUP(C145,[1]匹配!$A:$X,24,0)</f>
        <v>0</v>
      </c>
      <c r="AB145" s="11">
        <f>VLOOKUP(C145,[1]匹配!$A:$Y,25,0)</f>
        <v>0</v>
      </c>
      <c r="AC145" s="11">
        <f>VLOOKUP(C145,[1]匹配!$A:$Z,26,0)</f>
        <v>0</v>
      </c>
      <c r="AD145" s="11">
        <f>VLOOKUP(C145,[1]匹配!$A:$AA,27,0)</f>
        <v>0</v>
      </c>
      <c r="AE145" s="11">
        <f>VLOOKUP(C145,[1]匹配!$A:$AB,28,0)</f>
        <v>0</v>
      </c>
      <c r="AF145" s="11">
        <f>VLOOKUP(C145,[1]匹配!$A:$AC,29,0)</f>
        <v>0</v>
      </c>
      <c r="AG145" s="11">
        <f>VLOOKUP(C145,[1]匹配!$A:$AD,30,0)</f>
        <v>0</v>
      </c>
      <c r="AH145" s="11">
        <f>VLOOKUP(C145,[1]匹配!$A:$AE,31,0)</f>
        <v>0</v>
      </c>
      <c r="AI145" s="11">
        <f>VLOOKUP(C145,[1]匹配!$A:$AF,32,0)</f>
        <v>0</v>
      </c>
      <c r="AJ145" s="11" t="s">
        <v>473</v>
      </c>
      <c r="AK145" s="11" t="s">
        <v>47</v>
      </c>
      <c r="AL145" s="11" t="s">
        <v>48</v>
      </c>
      <c r="AM145" s="11" t="s">
        <v>49</v>
      </c>
    </row>
    <row r="146" ht="36" spans="1:39">
      <c r="A146" s="28">
        <v>144</v>
      </c>
      <c r="B146" s="11" t="s">
        <v>494</v>
      </c>
      <c r="C146" s="11" t="s">
        <v>643</v>
      </c>
      <c r="D146" s="11" t="s">
        <v>644</v>
      </c>
      <c r="E146" s="11" t="s">
        <v>645</v>
      </c>
      <c r="F146" s="11" t="s">
        <v>646</v>
      </c>
      <c r="G146" s="11" t="s">
        <v>403</v>
      </c>
      <c r="H146" s="11" t="str">
        <f>VLOOKUP(C146,[1]匹配!$A:$E,5,0)</f>
        <v>否</v>
      </c>
      <c r="I146" s="11">
        <f>VLOOKUP(C146,[1]匹配!$A:$F,6,0)</f>
        <v>0</v>
      </c>
      <c r="J146" s="11">
        <f>VLOOKUP(C146,'[2]（终）标准制修订项目'!$C:$R,16,0)</f>
        <v>7</v>
      </c>
      <c r="K146" s="11" t="str">
        <f>VLOOKUP(C146,[1]匹配!$A:$H,8,0)</f>
        <v>有</v>
      </c>
      <c r="L146" s="11">
        <f>VLOOKUP(C146,[1]匹配!$A:$I,9,0)</f>
        <v>1</v>
      </c>
      <c r="M146" s="11">
        <f>VLOOKUP(C146,[1]匹配!$A:$J,10,0)</f>
        <v>78.12</v>
      </c>
      <c r="N146" s="11" t="str">
        <f>VLOOKUP(C146,[1]匹配!$A:$K,11,0)</f>
        <v>深圳市天骄科技开发有限公司</v>
      </c>
      <c r="O146" s="11">
        <f>VLOOKUP(C146,[1]匹配!$A:$L,12,0)</f>
        <v>7</v>
      </c>
      <c r="P146" s="11">
        <f>VLOOKUP(C146,[1]匹配!$A:$M,13,0)</f>
        <v>21.87</v>
      </c>
      <c r="Q146" s="11" t="str">
        <f>VLOOKUP(C146,[1]匹配!$A:$N,14,0)</f>
        <v>格林美股份有限公司</v>
      </c>
      <c r="R146" s="11">
        <f>VLOOKUP(C146,[1]匹配!$A:$O,15,0)</f>
        <v>0</v>
      </c>
      <c r="S146" s="11">
        <f>VLOOKUP(C146,[1]匹配!$A:$P,16,0)</f>
        <v>0</v>
      </c>
      <c r="T146" s="11">
        <f>VLOOKUP(C146,[1]匹配!$A:$Q,17,0)</f>
        <v>0</v>
      </c>
      <c r="U146" s="11">
        <f>VLOOKUP(C146,[1]匹配!$A:$R,18,0)</f>
        <v>0</v>
      </c>
      <c r="V146" s="11">
        <f>VLOOKUP(C146,[1]匹配!$A:$S,19,0)</f>
        <v>0</v>
      </c>
      <c r="W146" s="11">
        <f>VLOOKUP(C146,[1]匹配!$A:$T,20,0)</f>
        <v>0</v>
      </c>
      <c r="X146" s="11">
        <f>VLOOKUP(C146,[1]匹配!$A:$U,21,0)</f>
        <v>0</v>
      </c>
      <c r="Y146" s="11">
        <f>VLOOKUP(C146,[1]匹配!$A:$V,22,0)</f>
        <v>0</v>
      </c>
      <c r="Z146" s="11">
        <f>VLOOKUP(C146,[1]匹配!$A:$W,23,0)</f>
        <v>0</v>
      </c>
      <c r="AA146" s="11">
        <f>VLOOKUP(C146,[1]匹配!$A:$X,24,0)</f>
        <v>0</v>
      </c>
      <c r="AB146" s="11">
        <f>VLOOKUP(C146,[1]匹配!$A:$Y,25,0)</f>
        <v>0</v>
      </c>
      <c r="AC146" s="11">
        <f>VLOOKUP(C146,[1]匹配!$A:$Z,26,0)</f>
        <v>0</v>
      </c>
      <c r="AD146" s="11">
        <f>VLOOKUP(C146,[1]匹配!$A:$AA,27,0)</f>
        <v>0</v>
      </c>
      <c r="AE146" s="11">
        <f>VLOOKUP(C146,[1]匹配!$A:$AB,28,0)</f>
        <v>0</v>
      </c>
      <c r="AF146" s="11">
        <f>VLOOKUP(C146,[1]匹配!$A:$AC,29,0)</f>
        <v>0</v>
      </c>
      <c r="AG146" s="11">
        <f>VLOOKUP(C146,[1]匹配!$A:$AD,30,0)</f>
        <v>0</v>
      </c>
      <c r="AH146" s="11">
        <f>VLOOKUP(C146,[1]匹配!$A:$AE,31,0)</f>
        <v>0</v>
      </c>
      <c r="AI146" s="11">
        <f>VLOOKUP(C146,[1]匹配!$A:$AF,32,0)</f>
        <v>0</v>
      </c>
      <c r="AJ146" s="11" t="s">
        <v>473</v>
      </c>
      <c r="AK146" s="11" t="s">
        <v>47</v>
      </c>
      <c r="AL146" s="11" t="s">
        <v>56</v>
      </c>
      <c r="AM146" s="11" t="s">
        <v>49</v>
      </c>
    </row>
    <row r="147" ht="24" spans="1:39">
      <c r="A147" s="28">
        <v>145</v>
      </c>
      <c r="B147" s="11" t="s">
        <v>494</v>
      </c>
      <c r="C147" s="11" t="s">
        <v>647</v>
      </c>
      <c r="D147" s="11" t="s">
        <v>648</v>
      </c>
      <c r="E147" s="11" t="s">
        <v>649</v>
      </c>
      <c r="F147" s="11" t="s">
        <v>650</v>
      </c>
      <c r="G147" s="11" t="s">
        <v>651</v>
      </c>
      <c r="H147" s="11" t="str">
        <f>VLOOKUP(C147,[1]匹配!$A:$E,5,0)</f>
        <v>是</v>
      </c>
      <c r="I147" s="11">
        <f>VLOOKUP(C147,[1]匹配!$A:$F,6,0)</f>
        <v>3</v>
      </c>
      <c r="J147" s="11">
        <f>VLOOKUP(C147,'[2]（终）标准制修订项目'!$C:$R,16,0)</f>
        <v>2</v>
      </c>
      <c r="K147" s="11" t="str">
        <f>VLOOKUP(C147,[1]匹配!$A:$H,8,0)</f>
        <v>无</v>
      </c>
      <c r="L147" s="11">
        <f>VLOOKUP(C147,[1]匹配!$A:$I,9,0)</f>
        <v>2</v>
      </c>
      <c r="M147" s="11">
        <f>VLOOKUP(C147,[1]匹配!$A:$J,10,0)</f>
        <v>100</v>
      </c>
      <c r="N147" s="11" t="str">
        <f>VLOOKUP(C147,[1]匹配!$A:$K,11,0)</f>
        <v>深圳国技仪器有限公司</v>
      </c>
      <c r="O147" s="11">
        <f>VLOOKUP(C147,[1]匹配!$A:$L,12,0)</f>
        <v>0</v>
      </c>
      <c r="P147" s="11">
        <f>VLOOKUP(C147,[1]匹配!$A:$M,13,0)</f>
        <v>0</v>
      </c>
      <c r="Q147" s="11">
        <f>VLOOKUP(C147,[1]匹配!$A:$N,14,0)</f>
        <v>0</v>
      </c>
      <c r="R147" s="11">
        <f>VLOOKUP(C147,[1]匹配!$A:$O,15,0)</f>
        <v>0</v>
      </c>
      <c r="S147" s="11">
        <f>VLOOKUP(C147,[1]匹配!$A:$P,16,0)</f>
        <v>0</v>
      </c>
      <c r="T147" s="11">
        <f>VLOOKUP(C147,[1]匹配!$A:$Q,17,0)</f>
        <v>0</v>
      </c>
      <c r="U147" s="11">
        <f>VLOOKUP(C147,[1]匹配!$A:$R,18,0)</f>
        <v>0</v>
      </c>
      <c r="V147" s="11">
        <f>VLOOKUP(C147,[1]匹配!$A:$S,19,0)</f>
        <v>0</v>
      </c>
      <c r="W147" s="11">
        <f>VLOOKUP(C147,[1]匹配!$A:$T,20,0)</f>
        <v>0</v>
      </c>
      <c r="X147" s="11">
        <f>VLOOKUP(C147,[1]匹配!$A:$U,21,0)</f>
        <v>0</v>
      </c>
      <c r="Y147" s="11">
        <f>VLOOKUP(C147,[1]匹配!$A:$V,22,0)</f>
        <v>0</v>
      </c>
      <c r="Z147" s="11">
        <f>VLOOKUP(C147,[1]匹配!$A:$W,23,0)</f>
        <v>0</v>
      </c>
      <c r="AA147" s="11">
        <f>VLOOKUP(C147,[1]匹配!$A:$X,24,0)</f>
        <v>0</v>
      </c>
      <c r="AB147" s="11">
        <f>VLOOKUP(C147,[1]匹配!$A:$Y,25,0)</f>
        <v>0</v>
      </c>
      <c r="AC147" s="11">
        <f>VLOOKUP(C147,[1]匹配!$A:$Z,26,0)</f>
        <v>0</v>
      </c>
      <c r="AD147" s="11">
        <f>VLOOKUP(C147,[1]匹配!$A:$AA,27,0)</f>
        <v>0</v>
      </c>
      <c r="AE147" s="11">
        <f>VLOOKUP(C147,[1]匹配!$A:$AB,28,0)</f>
        <v>0</v>
      </c>
      <c r="AF147" s="11">
        <f>VLOOKUP(C147,[1]匹配!$A:$AC,29,0)</f>
        <v>0</v>
      </c>
      <c r="AG147" s="11">
        <f>VLOOKUP(C147,[1]匹配!$A:$AD,30,0)</f>
        <v>0</v>
      </c>
      <c r="AH147" s="11">
        <f>VLOOKUP(C147,[1]匹配!$A:$AE,31,0)</f>
        <v>0</v>
      </c>
      <c r="AI147" s="11">
        <f>VLOOKUP(C147,[1]匹配!$A:$AF,32,0)</f>
        <v>0</v>
      </c>
      <c r="AJ147" s="11" t="s">
        <v>473</v>
      </c>
      <c r="AK147" s="11" t="s">
        <v>47</v>
      </c>
      <c r="AL147" s="11" t="s">
        <v>48</v>
      </c>
      <c r="AM147" s="11" t="s">
        <v>49</v>
      </c>
    </row>
    <row r="148" ht="48" spans="1:39">
      <c r="A148" s="28">
        <v>146</v>
      </c>
      <c r="B148" s="11" t="s">
        <v>494</v>
      </c>
      <c r="C148" s="11" t="s">
        <v>652</v>
      </c>
      <c r="D148" s="11" t="s">
        <v>653</v>
      </c>
      <c r="E148" s="11" t="s">
        <v>654</v>
      </c>
      <c r="F148" s="11" t="s">
        <v>655</v>
      </c>
      <c r="G148" s="11" t="s">
        <v>331</v>
      </c>
      <c r="H148" s="11" t="str">
        <f>VLOOKUP(C148,[1]匹配!$A:$E,5,0)</f>
        <v>否</v>
      </c>
      <c r="I148" s="11">
        <f>VLOOKUP(C148,[1]匹配!$A:$F,6,0)</f>
        <v>0</v>
      </c>
      <c r="J148" s="11">
        <f>VLOOKUP(C148,'[2]（终）标准制修订项目'!$C:$R,16,0)</f>
        <v>1</v>
      </c>
      <c r="K148" s="11" t="str">
        <f>VLOOKUP(C148,[1]匹配!$A:$H,8,0)</f>
        <v>有</v>
      </c>
      <c r="L148" s="11">
        <f>VLOOKUP(C148,[1]匹配!$A:$I,9,0)</f>
        <v>1</v>
      </c>
      <c r="M148" s="11">
        <f>VLOOKUP(C148,[1]匹配!$A:$J,10,0)</f>
        <v>70</v>
      </c>
      <c r="N148" s="11" t="str">
        <f>VLOOKUP(C148,[1]匹配!$A:$K,11,0)</f>
        <v>深圳市计量质量检测研究院</v>
      </c>
      <c r="O148" s="11">
        <f>VLOOKUP(C148,[1]匹配!$A:$L,12,0)</f>
        <v>2</v>
      </c>
      <c r="P148" s="11">
        <f>VLOOKUP(C148,[1]匹配!$A:$M,13,0)</f>
        <v>30</v>
      </c>
      <c r="Q148" s="11" t="str">
        <f>VLOOKUP(C148,[1]匹配!$A:$N,14,0)</f>
        <v>安莉芳（中国）服装有限公司</v>
      </c>
      <c r="R148" s="11">
        <f>VLOOKUP(C148,[1]匹配!$A:$O,15,0)</f>
        <v>0</v>
      </c>
      <c r="S148" s="11">
        <f>VLOOKUP(C148,[1]匹配!$A:$P,16,0)</f>
        <v>0</v>
      </c>
      <c r="T148" s="11">
        <f>VLOOKUP(C148,[1]匹配!$A:$Q,17,0)</f>
        <v>0</v>
      </c>
      <c r="U148" s="11">
        <f>VLOOKUP(C148,[1]匹配!$A:$R,18,0)</f>
        <v>0</v>
      </c>
      <c r="V148" s="11">
        <f>VLOOKUP(C148,[1]匹配!$A:$S,19,0)</f>
        <v>0</v>
      </c>
      <c r="W148" s="11">
        <f>VLOOKUP(C148,[1]匹配!$A:$T,20,0)</f>
        <v>0</v>
      </c>
      <c r="X148" s="11">
        <f>VLOOKUP(C148,[1]匹配!$A:$U,21,0)</f>
        <v>0</v>
      </c>
      <c r="Y148" s="11">
        <f>VLOOKUP(C148,[1]匹配!$A:$V,22,0)</f>
        <v>0</v>
      </c>
      <c r="Z148" s="11">
        <f>VLOOKUP(C148,[1]匹配!$A:$W,23,0)</f>
        <v>0</v>
      </c>
      <c r="AA148" s="11">
        <f>VLOOKUP(C148,[1]匹配!$A:$X,24,0)</f>
        <v>0</v>
      </c>
      <c r="AB148" s="11">
        <f>VLOOKUP(C148,[1]匹配!$A:$Y,25,0)</f>
        <v>0</v>
      </c>
      <c r="AC148" s="11">
        <f>VLOOKUP(C148,[1]匹配!$A:$Z,26,0)</f>
        <v>0</v>
      </c>
      <c r="AD148" s="11">
        <f>VLOOKUP(C148,[1]匹配!$A:$AA,27,0)</f>
        <v>0</v>
      </c>
      <c r="AE148" s="11">
        <f>VLOOKUP(C148,[1]匹配!$A:$AB,28,0)</f>
        <v>0</v>
      </c>
      <c r="AF148" s="11">
        <f>VLOOKUP(C148,[1]匹配!$A:$AC,29,0)</f>
        <v>0</v>
      </c>
      <c r="AG148" s="11">
        <f>VLOOKUP(C148,[1]匹配!$A:$AD,30,0)</f>
        <v>0</v>
      </c>
      <c r="AH148" s="11">
        <f>VLOOKUP(C148,[1]匹配!$A:$AE,31,0)</f>
        <v>0</v>
      </c>
      <c r="AI148" s="11">
        <f>VLOOKUP(C148,[1]匹配!$A:$AF,32,0)</f>
        <v>0</v>
      </c>
      <c r="AJ148" s="11" t="s">
        <v>473</v>
      </c>
      <c r="AK148" s="11" t="s">
        <v>47</v>
      </c>
      <c r="AL148" s="11" t="s">
        <v>48</v>
      </c>
      <c r="AM148" s="11" t="s">
        <v>49</v>
      </c>
    </row>
    <row r="149" ht="48" spans="1:39">
      <c r="A149" s="28">
        <v>147</v>
      </c>
      <c r="B149" s="11" t="s">
        <v>656</v>
      </c>
      <c r="C149" s="11" t="s">
        <v>657</v>
      </c>
      <c r="D149" s="11" t="s">
        <v>658</v>
      </c>
      <c r="E149" s="11" t="s">
        <v>659</v>
      </c>
      <c r="F149" s="30" t="s">
        <v>660</v>
      </c>
      <c r="G149" s="11" t="s">
        <v>156</v>
      </c>
      <c r="H149" s="11" t="str">
        <f>VLOOKUP(C149,[1]匹配!$A:$E,5,0)</f>
        <v>否</v>
      </c>
      <c r="I149" s="11">
        <f>VLOOKUP(C149,[1]匹配!$A:$F,6,0)</f>
        <v>0</v>
      </c>
      <c r="J149" s="11">
        <f>VLOOKUP(C149,'[2]（终）标准制修订项目'!$C:$R,16,0)</f>
        <v>1</v>
      </c>
      <c r="K149" s="11" t="str">
        <f>VLOOKUP(C149,[1]匹配!$A:$H,8,0)</f>
        <v>无</v>
      </c>
      <c r="L149" s="11">
        <f>VLOOKUP(C149,[1]匹配!$A:$I,9,0)</f>
        <v>1</v>
      </c>
      <c r="M149" s="11">
        <f>VLOOKUP(C149,[1]匹配!$A:$J,10,0)</f>
        <v>100</v>
      </c>
      <c r="N149" s="11" t="str">
        <f>VLOOKUP(C149,[1]匹配!$A:$K,11,0)</f>
        <v>深圳华大生命科学研究院</v>
      </c>
      <c r="O149" s="11">
        <f>VLOOKUP(C149,[1]匹配!$A:$L,12,0)</f>
        <v>0</v>
      </c>
      <c r="P149" s="11">
        <f>VLOOKUP(C149,[1]匹配!$A:$M,13,0)</f>
        <v>0</v>
      </c>
      <c r="Q149" s="11">
        <f>VLOOKUP(C149,[1]匹配!$A:$N,14,0)</f>
        <v>0</v>
      </c>
      <c r="R149" s="11">
        <f>VLOOKUP(C149,[1]匹配!$A:$O,15,0)</f>
        <v>0</v>
      </c>
      <c r="S149" s="11">
        <f>VLOOKUP(C149,[1]匹配!$A:$P,16,0)</f>
        <v>0</v>
      </c>
      <c r="T149" s="11">
        <f>VLOOKUP(C149,[1]匹配!$A:$Q,17,0)</f>
        <v>0</v>
      </c>
      <c r="U149" s="11">
        <f>VLOOKUP(C149,[1]匹配!$A:$R,18,0)</f>
        <v>0</v>
      </c>
      <c r="V149" s="11">
        <f>VLOOKUP(C149,[1]匹配!$A:$S,19,0)</f>
        <v>0</v>
      </c>
      <c r="W149" s="11">
        <f>VLOOKUP(C149,[1]匹配!$A:$T,20,0)</f>
        <v>0</v>
      </c>
      <c r="X149" s="11">
        <f>VLOOKUP(C149,[1]匹配!$A:$U,21,0)</f>
        <v>0</v>
      </c>
      <c r="Y149" s="11">
        <f>VLOOKUP(C149,[1]匹配!$A:$V,22,0)</f>
        <v>0</v>
      </c>
      <c r="Z149" s="11">
        <f>VLOOKUP(C149,[1]匹配!$A:$W,23,0)</f>
        <v>0</v>
      </c>
      <c r="AA149" s="11">
        <f>VLOOKUP(C149,[1]匹配!$A:$X,24,0)</f>
        <v>0</v>
      </c>
      <c r="AB149" s="11">
        <f>VLOOKUP(C149,[1]匹配!$A:$Y,25,0)</f>
        <v>0</v>
      </c>
      <c r="AC149" s="11">
        <f>VLOOKUP(C149,[1]匹配!$A:$Z,26,0)</f>
        <v>0</v>
      </c>
      <c r="AD149" s="11">
        <f>VLOOKUP(C149,[1]匹配!$A:$AA,27,0)</f>
        <v>0</v>
      </c>
      <c r="AE149" s="11">
        <f>VLOOKUP(C149,[1]匹配!$A:$AB,28,0)</f>
        <v>0</v>
      </c>
      <c r="AF149" s="11">
        <f>VLOOKUP(C149,[1]匹配!$A:$AC,29,0)</f>
        <v>0</v>
      </c>
      <c r="AG149" s="11">
        <f>VLOOKUP(C149,[1]匹配!$A:$AD,30,0)</f>
        <v>0</v>
      </c>
      <c r="AH149" s="11">
        <f>VLOOKUP(C149,[1]匹配!$A:$AE,31,0)</f>
        <v>0</v>
      </c>
      <c r="AI149" s="11">
        <f>VLOOKUP(C149,[1]匹配!$A:$AF,32,0)</f>
        <v>0</v>
      </c>
      <c r="AJ149" s="11" t="s">
        <v>94</v>
      </c>
      <c r="AK149" s="11" t="s">
        <v>47</v>
      </c>
      <c r="AL149" s="11" t="s">
        <v>48</v>
      </c>
      <c r="AM149" s="11" t="s">
        <v>49</v>
      </c>
    </row>
    <row r="150" ht="36" spans="1:39">
      <c r="A150" s="28">
        <v>148</v>
      </c>
      <c r="B150" s="11" t="s">
        <v>656</v>
      </c>
      <c r="C150" s="11" t="s">
        <v>661</v>
      </c>
      <c r="D150" s="11" t="s">
        <v>662</v>
      </c>
      <c r="E150" s="11" t="s">
        <v>663</v>
      </c>
      <c r="F150" s="11" t="s">
        <v>664</v>
      </c>
      <c r="G150" s="11" t="s">
        <v>331</v>
      </c>
      <c r="H150" s="11" t="str">
        <f>VLOOKUP(C150,[1]匹配!$A:$E,5,0)</f>
        <v>否</v>
      </c>
      <c r="I150" s="11">
        <f>VLOOKUP(C150,[1]匹配!$A:$F,6,0)</f>
        <v>0</v>
      </c>
      <c r="J150" s="11">
        <f>VLOOKUP(C150,'[2]（终）标准制修订项目'!$C:$R,16,0)</f>
        <v>1</v>
      </c>
      <c r="K150" s="11" t="str">
        <f>VLOOKUP(C150,[1]匹配!$A:$H,8,0)</f>
        <v>无</v>
      </c>
      <c r="L150" s="11">
        <f>VLOOKUP(C150,[1]匹配!$A:$I,9,0)</f>
        <v>1</v>
      </c>
      <c r="M150" s="11">
        <f>VLOOKUP(C150,[1]匹配!$A:$J,10,0)</f>
        <v>100</v>
      </c>
      <c r="N150" s="11" t="str">
        <f>VLOOKUP(C150,[1]匹配!$A:$K,11,0)</f>
        <v>深圳市计量质量检测研究院</v>
      </c>
      <c r="O150" s="11">
        <f>VLOOKUP(C150,[1]匹配!$A:$L,12,0)</f>
        <v>0</v>
      </c>
      <c r="P150" s="11">
        <f>VLOOKUP(C150,[1]匹配!$A:$M,13,0)</f>
        <v>0</v>
      </c>
      <c r="Q150" s="11">
        <f>VLOOKUP(C150,[1]匹配!$A:$N,14,0)</f>
        <v>0</v>
      </c>
      <c r="R150" s="11">
        <f>VLOOKUP(C150,[1]匹配!$A:$O,15,0)</f>
        <v>0</v>
      </c>
      <c r="S150" s="11">
        <f>VLOOKUP(C150,[1]匹配!$A:$P,16,0)</f>
        <v>0</v>
      </c>
      <c r="T150" s="11">
        <f>VLOOKUP(C150,[1]匹配!$A:$Q,17,0)</f>
        <v>0</v>
      </c>
      <c r="U150" s="11">
        <f>VLOOKUP(C150,[1]匹配!$A:$R,18,0)</f>
        <v>0</v>
      </c>
      <c r="V150" s="11">
        <f>VLOOKUP(C150,[1]匹配!$A:$S,19,0)</f>
        <v>0</v>
      </c>
      <c r="W150" s="11">
        <f>VLOOKUP(C150,[1]匹配!$A:$T,20,0)</f>
        <v>0</v>
      </c>
      <c r="X150" s="11">
        <f>VLOOKUP(C150,[1]匹配!$A:$U,21,0)</f>
        <v>0</v>
      </c>
      <c r="Y150" s="11">
        <f>VLOOKUP(C150,[1]匹配!$A:$V,22,0)</f>
        <v>0</v>
      </c>
      <c r="Z150" s="11">
        <f>VLOOKUP(C150,[1]匹配!$A:$W,23,0)</f>
        <v>0</v>
      </c>
      <c r="AA150" s="11">
        <f>VLOOKUP(C150,[1]匹配!$A:$X,24,0)</f>
        <v>0</v>
      </c>
      <c r="AB150" s="11">
        <f>VLOOKUP(C150,[1]匹配!$A:$Y,25,0)</f>
        <v>0</v>
      </c>
      <c r="AC150" s="11">
        <f>VLOOKUP(C150,[1]匹配!$A:$Z,26,0)</f>
        <v>0</v>
      </c>
      <c r="AD150" s="11">
        <f>VLOOKUP(C150,[1]匹配!$A:$AA,27,0)</f>
        <v>0</v>
      </c>
      <c r="AE150" s="11">
        <f>VLOOKUP(C150,[1]匹配!$A:$AB,28,0)</f>
        <v>0</v>
      </c>
      <c r="AF150" s="11">
        <f>VLOOKUP(C150,[1]匹配!$A:$AC,29,0)</f>
        <v>0</v>
      </c>
      <c r="AG150" s="11">
        <f>VLOOKUP(C150,[1]匹配!$A:$AD,30,0)</f>
        <v>0</v>
      </c>
      <c r="AH150" s="11">
        <f>VLOOKUP(C150,[1]匹配!$A:$AE,31,0)</f>
        <v>0</v>
      </c>
      <c r="AI150" s="11">
        <f>VLOOKUP(C150,[1]匹配!$A:$AF,32,0)</f>
        <v>0</v>
      </c>
      <c r="AJ150" s="11" t="s">
        <v>520</v>
      </c>
      <c r="AK150" s="11" t="s">
        <v>47</v>
      </c>
      <c r="AL150" s="11" t="s">
        <v>48</v>
      </c>
      <c r="AM150" s="11" t="s">
        <v>49</v>
      </c>
    </row>
    <row r="151" ht="24" spans="1:39">
      <c r="A151" s="28">
        <v>149</v>
      </c>
      <c r="B151" s="11" t="s">
        <v>656</v>
      </c>
      <c r="C151" s="11" t="s">
        <v>665</v>
      </c>
      <c r="D151" s="11" t="s">
        <v>666</v>
      </c>
      <c r="E151" s="11" t="s">
        <v>667</v>
      </c>
      <c r="F151" s="30" t="s">
        <v>668</v>
      </c>
      <c r="G151" s="11" t="s">
        <v>156</v>
      </c>
      <c r="H151" s="11" t="str">
        <f>VLOOKUP(C151,[1]匹配!$A:$E,5,0)</f>
        <v>否</v>
      </c>
      <c r="I151" s="11">
        <f>VLOOKUP(C151,[1]匹配!$A:$F,6,0)</f>
        <v>0</v>
      </c>
      <c r="J151" s="11">
        <f>VLOOKUP(C151,'[2]（终）标准制修订项目'!$C:$R,16,0)</f>
        <v>1</v>
      </c>
      <c r="K151" s="11" t="str">
        <f>VLOOKUP(C151,[1]匹配!$A:$H,8,0)</f>
        <v>无</v>
      </c>
      <c r="L151" s="11">
        <f>VLOOKUP(C151,[1]匹配!$A:$I,9,0)</f>
        <v>1</v>
      </c>
      <c r="M151" s="11">
        <f>VLOOKUP(C151,[1]匹配!$A:$J,10,0)</f>
        <v>100</v>
      </c>
      <c r="N151" s="11" t="str">
        <f>VLOOKUP(C151,[1]匹配!$A:$K,11,0)</f>
        <v>深圳华大生命科学研究院</v>
      </c>
      <c r="O151" s="11">
        <f>VLOOKUP(C151,[1]匹配!$A:$L,12,0)</f>
        <v>0</v>
      </c>
      <c r="P151" s="11">
        <f>VLOOKUP(C151,[1]匹配!$A:$M,13,0)</f>
        <v>0</v>
      </c>
      <c r="Q151" s="11">
        <f>VLOOKUP(C151,[1]匹配!$A:$N,14,0)</f>
        <v>0</v>
      </c>
      <c r="R151" s="11">
        <f>VLOOKUP(C151,[1]匹配!$A:$O,15,0)</f>
        <v>0</v>
      </c>
      <c r="S151" s="11">
        <f>VLOOKUP(C151,[1]匹配!$A:$P,16,0)</f>
        <v>0</v>
      </c>
      <c r="T151" s="11">
        <f>VLOOKUP(C151,[1]匹配!$A:$Q,17,0)</f>
        <v>0</v>
      </c>
      <c r="U151" s="11">
        <f>VLOOKUP(C151,[1]匹配!$A:$R,18,0)</f>
        <v>0</v>
      </c>
      <c r="V151" s="11">
        <f>VLOOKUP(C151,[1]匹配!$A:$S,19,0)</f>
        <v>0</v>
      </c>
      <c r="W151" s="11">
        <f>VLOOKUP(C151,[1]匹配!$A:$T,20,0)</f>
        <v>0</v>
      </c>
      <c r="X151" s="11">
        <f>VLOOKUP(C151,[1]匹配!$A:$U,21,0)</f>
        <v>0</v>
      </c>
      <c r="Y151" s="11">
        <f>VLOOKUP(C151,[1]匹配!$A:$V,22,0)</f>
        <v>0</v>
      </c>
      <c r="Z151" s="11">
        <f>VLOOKUP(C151,[1]匹配!$A:$W,23,0)</f>
        <v>0</v>
      </c>
      <c r="AA151" s="11">
        <f>VLOOKUP(C151,[1]匹配!$A:$X,24,0)</f>
        <v>0</v>
      </c>
      <c r="AB151" s="11">
        <f>VLOOKUP(C151,[1]匹配!$A:$Y,25,0)</f>
        <v>0</v>
      </c>
      <c r="AC151" s="11">
        <f>VLOOKUP(C151,[1]匹配!$A:$Z,26,0)</f>
        <v>0</v>
      </c>
      <c r="AD151" s="11">
        <f>VLOOKUP(C151,[1]匹配!$A:$AA,27,0)</f>
        <v>0</v>
      </c>
      <c r="AE151" s="11">
        <f>VLOOKUP(C151,[1]匹配!$A:$AB,28,0)</f>
        <v>0</v>
      </c>
      <c r="AF151" s="11">
        <f>VLOOKUP(C151,[1]匹配!$A:$AC,29,0)</f>
        <v>0</v>
      </c>
      <c r="AG151" s="11">
        <f>VLOOKUP(C151,[1]匹配!$A:$AD,30,0)</f>
        <v>0</v>
      </c>
      <c r="AH151" s="11">
        <f>VLOOKUP(C151,[1]匹配!$A:$AE,31,0)</f>
        <v>0</v>
      </c>
      <c r="AI151" s="11">
        <f>VLOOKUP(C151,[1]匹配!$A:$AF,32,0)</f>
        <v>0</v>
      </c>
      <c r="AJ151" s="11" t="s">
        <v>113</v>
      </c>
      <c r="AK151" s="11" t="s">
        <v>47</v>
      </c>
      <c r="AL151" s="11" t="s">
        <v>48</v>
      </c>
      <c r="AM151" s="11" t="s">
        <v>49</v>
      </c>
    </row>
    <row r="152" ht="60" spans="1:39">
      <c r="A152" s="28">
        <v>150</v>
      </c>
      <c r="B152" s="11" t="s">
        <v>656</v>
      </c>
      <c r="C152" s="11" t="s">
        <v>669</v>
      </c>
      <c r="D152" s="11" t="s">
        <v>670</v>
      </c>
      <c r="E152" s="11" t="s">
        <v>671</v>
      </c>
      <c r="F152" s="30" t="s">
        <v>672</v>
      </c>
      <c r="G152" s="11" t="s">
        <v>339</v>
      </c>
      <c r="H152" s="11" t="str">
        <f>VLOOKUP(C152,[1]匹配!$A:$E,5,0)</f>
        <v>否</v>
      </c>
      <c r="I152" s="11">
        <f>VLOOKUP(C152,[1]匹配!$A:$F,6,0)</f>
        <v>0</v>
      </c>
      <c r="J152" s="11">
        <f>VLOOKUP(C152,'[2]（终）标准制修订项目'!$C:$R,16,0)</f>
        <v>1</v>
      </c>
      <c r="K152" s="11" t="str">
        <f>VLOOKUP(C152,[1]匹配!$A:$H,8,0)</f>
        <v>有</v>
      </c>
      <c r="L152" s="11">
        <f>VLOOKUP(C152,[1]匹配!$A:$I,9,0)</f>
        <v>1</v>
      </c>
      <c r="M152" s="11">
        <f>VLOOKUP(C152,[1]匹配!$A:$J,10,0)</f>
        <v>100</v>
      </c>
      <c r="N152" s="11" t="str">
        <f>VLOOKUP(C152,[1]匹配!$A:$K,11,0)</f>
        <v>深圳市检验检疫科学研究院</v>
      </c>
      <c r="O152" s="11">
        <f>VLOOKUP(C152,[1]匹配!$A:$L,12,0)</f>
        <v>2</v>
      </c>
      <c r="P152" s="11">
        <f>VLOOKUP(C152,[1]匹配!$A:$M,13,0)</f>
        <v>0</v>
      </c>
      <c r="Q152" s="11" t="str">
        <f>VLOOKUP(C152,[1]匹配!$A:$N,14,0)</f>
        <v>深圳市盐田区人民政府</v>
      </c>
      <c r="R152" s="11">
        <f>VLOOKUP(C152,[1]匹配!$A:$O,15,0)</f>
        <v>3</v>
      </c>
      <c r="S152" s="11">
        <f>VLOOKUP(C152,[1]匹配!$A:$P,16,0)</f>
        <v>0</v>
      </c>
      <c r="T152" s="11" t="str">
        <f>VLOOKUP(C152,[1]匹配!$A:$Q,17,0)</f>
        <v>盐田国际集装箱码头有限公司</v>
      </c>
      <c r="U152" s="11">
        <f>VLOOKUP(C152,[1]匹配!$A:$R,18,0)</f>
        <v>4</v>
      </c>
      <c r="V152" s="11">
        <f>VLOOKUP(C152,[1]匹配!$A:$S,19,0)</f>
        <v>0</v>
      </c>
      <c r="W152" s="11" t="str">
        <f>VLOOKUP(C152,[1]匹配!$A:$T,20,0)</f>
        <v>深圳市环境科学研究院</v>
      </c>
      <c r="X152" s="11">
        <f>VLOOKUP(C152,[1]匹配!$A:$U,21,0)</f>
        <v>5</v>
      </c>
      <c r="Y152" s="11">
        <f>VLOOKUP(C152,[1]匹配!$A:$V,22,0)</f>
        <v>0</v>
      </c>
      <c r="Z152" s="11" t="str">
        <f>VLOOKUP(C152,[1]匹配!$A:$W,23,0)</f>
        <v>深圳市盐田港集团有限公司</v>
      </c>
      <c r="AA152" s="11">
        <f>VLOOKUP(C152,[1]匹配!$A:$X,24,0)</f>
        <v>6</v>
      </c>
      <c r="AB152" s="11">
        <f>VLOOKUP(C152,[1]匹配!$A:$Y,25,0)</f>
        <v>0</v>
      </c>
      <c r="AC152" s="11" t="str">
        <f>VLOOKUP(C152,[1]匹配!$A:$Z,26,0)</f>
        <v>深圳市中大环保科技创新工程中心有限公司</v>
      </c>
      <c r="AD152" s="11">
        <f>VLOOKUP(C152,[1]匹配!$A:$AA,27,0)</f>
        <v>0</v>
      </c>
      <c r="AE152" s="11">
        <f>VLOOKUP(C152,[1]匹配!$A:$AB,28,0)</f>
        <v>0</v>
      </c>
      <c r="AF152" s="11">
        <f>VLOOKUP(C152,[1]匹配!$A:$AC,29,0)</f>
        <v>0</v>
      </c>
      <c r="AG152" s="11">
        <f>VLOOKUP(C152,[1]匹配!$A:$AD,30,0)</f>
        <v>0</v>
      </c>
      <c r="AH152" s="11">
        <f>VLOOKUP(C152,[1]匹配!$A:$AE,31,0)</f>
        <v>0</v>
      </c>
      <c r="AI152" s="11">
        <f>VLOOKUP(C152,[1]匹配!$A:$AF,32,0)</f>
        <v>0</v>
      </c>
      <c r="AJ152" s="11" t="s">
        <v>343</v>
      </c>
      <c r="AK152" s="11" t="s">
        <v>47</v>
      </c>
      <c r="AL152" s="11" t="s">
        <v>48</v>
      </c>
      <c r="AM152" s="11" t="s">
        <v>49</v>
      </c>
    </row>
    <row r="153" ht="24" spans="1:39">
      <c r="A153" s="28">
        <v>151</v>
      </c>
      <c r="B153" s="11" t="s">
        <v>656</v>
      </c>
      <c r="C153" s="11" t="s">
        <v>673</v>
      </c>
      <c r="D153" s="11" t="s">
        <v>674</v>
      </c>
      <c r="E153" s="11" t="s">
        <v>675</v>
      </c>
      <c r="F153" s="30" t="s">
        <v>676</v>
      </c>
      <c r="G153" s="11" t="s">
        <v>156</v>
      </c>
      <c r="H153" s="11" t="str">
        <f>VLOOKUP(C153,[1]匹配!$A:$E,5,0)</f>
        <v>否</v>
      </c>
      <c r="I153" s="11">
        <f>VLOOKUP(C153,[1]匹配!$A:$F,6,0)</f>
        <v>0</v>
      </c>
      <c r="J153" s="11">
        <f>VLOOKUP(C153,'[2]（终）标准制修订项目'!$C:$R,16,0)</f>
        <v>1</v>
      </c>
      <c r="K153" s="11" t="str">
        <f>VLOOKUP(C153,[1]匹配!$A:$H,8,0)</f>
        <v>无</v>
      </c>
      <c r="L153" s="11">
        <f>VLOOKUP(C153,[1]匹配!$A:$I,9,0)</f>
        <v>1</v>
      </c>
      <c r="M153" s="11">
        <f>VLOOKUP(C153,[1]匹配!$A:$J,10,0)</f>
        <v>100</v>
      </c>
      <c r="N153" s="11" t="str">
        <f>VLOOKUP(C153,[1]匹配!$A:$K,11,0)</f>
        <v>深圳华大生命科学研究院</v>
      </c>
      <c r="O153" s="11">
        <f>VLOOKUP(C153,[1]匹配!$A:$L,12,0)</f>
        <v>0</v>
      </c>
      <c r="P153" s="11">
        <f>VLOOKUP(C153,[1]匹配!$A:$M,13,0)</f>
        <v>0</v>
      </c>
      <c r="Q153" s="11">
        <f>VLOOKUP(C153,[1]匹配!$A:$N,14,0)</f>
        <v>0</v>
      </c>
      <c r="R153" s="11">
        <f>VLOOKUP(C153,[1]匹配!$A:$O,15,0)</f>
        <v>0</v>
      </c>
      <c r="S153" s="11">
        <f>VLOOKUP(C153,[1]匹配!$A:$P,16,0)</f>
        <v>0</v>
      </c>
      <c r="T153" s="11">
        <f>VLOOKUP(C153,[1]匹配!$A:$Q,17,0)</f>
        <v>0</v>
      </c>
      <c r="U153" s="11">
        <f>VLOOKUP(C153,[1]匹配!$A:$R,18,0)</f>
        <v>0</v>
      </c>
      <c r="V153" s="11">
        <f>VLOOKUP(C153,[1]匹配!$A:$S,19,0)</f>
        <v>0</v>
      </c>
      <c r="W153" s="11">
        <f>VLOOKUP(C153,[1]匹配!$A:$T,20,0)</f>
        <v>0</v>
      </c>
      <c r="X153" s="11">
        <f>VLOOKUP(C153,[1]匹配!$A:$U,21,0)</f>
        <v>0</v>
      </c>
      <c r="Y153" s="11">
        <f>VLOOKUP(C153,[1]匹配!$A:$V,22,0)</f>
        <v>0</v>
      </c>
      <c r="Z153" s="11">
        <f>VLOOKUP(C153,[1]匹配!$A:$W,23,0)</f>
        <v>0</v>
      </c>
      <c r="AA153" s="11">
        <f>VLOOKUP(C153,[1]匹配!$A:$X,24,0)</f>
        <v>0</v>
      </c>
      <c r="AB153" s="11">
        <f>VLOOKUP(C153,[1]匹配!$A:$Y,25,0)</f>
        <v>0</v>
      </c>
      <c r="AC153" s="11">
        <f>VLOOKUP(C153,[1]匹配!$A:$Z,26,0)</f>
        <v>0</v>
      </c>
      <c r="AD153" s="11">
        <f>VLOOKUP(C153,[1]匹配!$A:$AA,27,0)</f>
        <v>0</v>
      </c>
      <c r="AE153" s="11">
        <f>VLOOKUP(C153,[1]匹配!$A:$AB,28,0)</f>
        <v>0</v>
      </c>
      <c r="AF153" s="11">
        <f>VLOOKUP(C153,[1]匹配!$A:$AC,29,0)</f>
        <v>0</v>
      </c>
      <c r="AG153" s="11">
        <f>VLOOKUP(C153,[1]匹配!$A:$AD,30,0)</f>
        <v>0</v>
      </c>
      <c r="AH153" s="11">
        <f>VLOOKUP(C153,[1]匹配!$A:$AE,31,0)</f>
        <v>0</v>
      </c>
      <c r="AI153" s="11">
        <f>VLOOKUP(C153,[1]匹配!$A:$AF,32,0)</f>
        <v>0</v>
      </c>
      <c r="AJ153" s="11" t="s">
        <v>133</v>
      </c>
      <c r="AK153" s="11" t="s">
        <v>47</v>
      </c>
      <c r="AL153" s="11" t="s">
        <v>48</v>
      </c>
      <c r="AM153" s="11" t="s">
        <v>49</v>
      </c>
    </row>
    <row r="154" ht="24" spans="1:39">
      <c r="A154" s="28">
        <v>152</v>
      </c>
      <c r="B154" s="11" t="s">
        <v>656</v>
      </c>
      <c r="C154" s="11" t="s">
        <v>677</v>
      </c>
      <c r="D154" s="11" t="s">
        <v>678</v>
      </c>
      <c r="E154" s="11" t="s">
        <v>679</v>
      </c>
      <c r="F154" s="30" t="s">
        <v>660</v>
      </c>
      <c r="G154" s="11" t="s">
        <v>156</v>
      </c>
      <c r="H154" s="11" t="str">
        <f>VLOOKUP(C154,[1]匹配!$A:$E,5,0)</f>
        <v>否</v>
      </c>
      <c r="I154" s="11">
        <f>VLOOKUP(C154,[1]匹配!$A:$F,6,0)</f>
        <v>0</v>
      </c>
      <c r="J154" s="11">
        <f>VLOOKUP(C154,'[2]（终）标准制修订项目'!$C:$R,16,0)</f>
        <v>1</v>
      </c>
      <c r="K154" s="11" t="str">
        <f>VLOOKUP(C154,[1]匹配!$A:$H,8,0)</f>
        <v>无</v>
      </c>
      <c r="L154" s="11">
        <f>VLOOKUP(C154,[1]匹配!$A:$I,9,0)</f>
        <v>1</v>
      </c>
      <c r="M154" s="11">
        <f>VLOOKUP(C154,[1]匹配!$A:$J,10,0)</f>
        <v>100</v>
      </c>
      <c r="N154" s="11" t="str">
        <f>VLOOKUP(C154,[1]匹配!$A:$K,11,0)</f>
        <v>深圳华大生命科学研究院</v>
      </c>
      <c r="O154" s="11">
        <f>VLOOKUP(C154,[1]匹配!$A:$L,12,0)</f>
        <v>0</v>
      </c>
      <c r="P154" s="11">
        <f>VLOOKUP(C154,[1]匹配!$A:$M,13,0)</f>
        <v>0</v>
      </c>
      <c r="Q154" s="11">
        <f>VLOOKUP(C154,[1]匹配!$A:$N,14,0)</f>
        <v>0</v>
      </c>
      <c r="R154" s="11">
        <f>VLOOKUP(C154,[1]匹配!$A:$O,15,0)</f>
        <v>0</v>
      </c>
      <c r="S154" s="11">
        <f>VLOOKUP(C154,[1]匹配!$A:$P,16,0)</f>
        <v>0</v>
      </c>
      <c r="T154" s="11">
        <f>VLOOKUP(C154,[1]匹配!$A:$Q,17,0)</f>
        <v>0</v>
      </c>
      <c r="U154" s="11">
        <f>VLOOKUP(C154,[1]匹配!$A:$R,18,0)</f>
        <v>0</v>
      </c>
      <c r="V154" s="11">
        <f>VLOOKUP(C154,[1]匹配!$A:$S,19,0)</f>
        <v>0</v>
      </c>
      <c r="W154" s="11">
        <f>VLOOKUP(C154,[1]匹配!$A:$T,20,0)</f>
        <v>0</v>
      </c>
      <c r="X154" s="11">
        <f>VLOOKUP(C154,[1]匹配!$A:$U,21,0)</f>
        <v>0</v>
      </c>
      <c r="Y154" s="11">
        <f>VLOOKUP(C154,[1]匹配!$A:$V,22,0)</f>
        <v>0</v>
      </c>
      <c r="Z154" s="11">
        <f>VLOOKUP(C154,[1]匹配!$A:$W,23,0)</f>
        <v>0</v>
      </c>
      <c r="AA154" s="11">
        <f>VLOOKUP(C154,[1]匹配!$A:$X,24,0)</f>
        <v>0</v>
      </c>
      <c r="AB154" s="11">
        <f>VLOOKUP(C154,[1]匹配!$A:$Y,25,0)</f>
        <v>0</v>
      </c>
      <c r="AC154" s="11">
        <f>VLOOKUP(C154,[1]匹配!$A:$Z,26,0)</f>
        <v>0</v>
      </c>
      <c r="AD154" s="11">
        <f>VLOOKUP(C154,[1]匹配!$A:$AA,27,0)</f>
        <v>0</v>
      </c>
      <c r="AE154" s="11">
        <f>VLOOKUP(C154,[1]匹配!$A:$AB,28,0)</f>
        <v>0</v>
      </c>
      <c r="AF154" s="11">
        <f>VLOOKUP(C154,[1]匹配!$A:$AC,29,0)</f>
        <v>0</v>
      </c>
      <c r="AG154" s="11">
        <f>VLOOKUP(C154,[1]匹配!$A:$AD,30,0)</f>
        <v>0</v>
      </c>
      <c r="AH154" s="11">
        <f>VLOOKUP(C154,[1]匹配!$A:$AE,31,0)</f>
        <v>0</v>
      </c>
      <c r="AI154" s="11">
        <f>VLOOKUP(C154,[1]匹配!$A:$AF,32,0)</f>
        <v>0</v>
      </c>
      <c r="AJ154" s="11" t="s">
        <v>133</v>
      </c>
      <c r="AK154" s="11" t="s">
        <v>47</v>
      </c>
      <c r="AL154" s="11" t="s">
        <v>48</v>
      </c>
      <c r="AM154" s="11" t="s">
        <v>49</v>
      </c>
    </row>
    <row r="155" ht="48" spans="1:39">
      <c r="A155" s="28">
        <v>153</v>
      </c>
      <c r="B155" s="11" t="s">
        <v>656</v>
      </c>
      <c r="C155" s="11" t="s">
        <v>680</v>
      </c>
      <c r="D155" s="11" t="s">
        <v>681</v>
      </c>
      <c r="E155" s="11" t="s">
        <v>682</v>
      </c>
      <c r="F155" s="11" t="s">
        <v>683</v>
      </c>
      <c r="G155" s="11" t="s">
        <v>446</v>
      </c>
      <c r="H155" s="11" t="str">
        <f>VLOOKUP(C155,[1]匹配!$A:$E,5,0)</f>
        <v>否</v>
      </c>
      <c r="I155" s="11">
        <f>VLOOKUP(C155,[1]匹配!$A:$F,6,0)</f>
        <v>0</v>
      </c>
      <c r="J155" s="11">
        <f>VLOOKUP(C155,'[2]（终）标准制修订项目'!$C:$R,16,0)</f>
        <v>1</v>
      </c>
      <c r="K155" s="11" t="str">
        <f>VLOOKUP(C155,[1]匹配!$A:$H,8,0)</f>
        <v>有</v>
      </c>
      <c r="L155" s="11">
        <f>VLOOKUP(C155,[1]匹配!$A:$I,9,0)</f>
        <v>1</v>
      </c>
      <c r="M155" s="11">
        <f>VLOOKUP(C155,[1]匹配!$A:$J,10,0)</f>
        <v>50</v>
      </c>
      <c r="N155" s="11" t="str">
        <f>VLOOKUP(C155,[1]匹配!$A:$K,11,0)</f>
        <v>中电科新型智慧城市研究院有限公司</v>
      </c>
      <c r="O155" s="11">
        <f>VLOOKUP(C155,[1]匹配!$A:$L,12,0)</f>
        <v>2</v>
      </c>
      <c r="P155" s="11">
        <f>VLOOKUP(C155,[1]匹配!$A:$M,13,0)</f>
        <v>0</v>
      </c>
      <c r="Q155" s="11" t="str">
        <f>VLOOKUP(C155,[1]匹配!$A:$N,14,0)</f>
        <v>深圳市灯光环境管理中心</v>
      </c>
      <c r="R155" s="11">
        <f>VLOOKUP(C155,[1]匹配!$A:$O,15,0)</f>
        <v>3</v>
      </c>
      <c r="S155" s="11">
        <f>VLOOKUP(C155,[1]匹配!$A:$P,16,0)</f>
        <v>50</v>
      </c>
      <c r="T155" s="11" t="str">
        <f>VLOOKUP(C155,[1]匹配!$A:$Q,17,0)</f>
        <v>深圳市智慧杆产业促进会</v>
      </c>
      <c r="U155" s="11">
        <f>VLOOKUP(C155,[1]匹配!$A:$R,18,0)</f>
        <v>0</v>
      </c>
      <c r="V155" s="11">
        <f>VLOOKUP(C155,[1]匹配!$A:$S,19,0)</f>
        <v>0</v>
      </c>
      <c r="W155" s="11">
        <f>VLOOKUP(C155,[1]匹配!$A:$T,20,0)</f>
        <v>0</v>
      </c>
      <c r="X155" s="11">
        <f>VLOOKUP(C155,[1]匹配!$A:$U,21,0)</f>
        <v>0</v>
      </c>
      <c r="Y155" s="11">
        <f>VLOOKUP(C155,[1]匹配!$A:$V,22,0)</f>
        <v>0</v>
      </c>
      <c r="Z155" s="11">
        <f>VLOOKUP(C155,[1]匹配!$A:$W,23,0)</f>
        <v>0</v>
      </c>
      <c r="AA155" s="11">
        <f>VLOOKUP(C155,[1]匹配!$A:$X,24,0)</f>
        <v>0</v>
      </c>
      <c r="AB155" s="11">
        <f>VLOOKUP(C155,[1]匹配!$A:$Y,25,0)</f>
        <v>0</v>
      </c>
      <c r="AC155" s="11">
        <f>VLOOKUP(C155,[1]匹配!$A:$Z,26,0)</f>
        <v>0</v>
      </c>
      <c r="AD155" s="11">
        <f>VLOOKUP(C155,[1]匹配!$A:$AA,27,0)</f>
        <v>0</v>
      </c>
      <c r="AE155" s="11">
        <f>VLOOKUP(C155,[1]匹配!$A:$AB,28,0)</f>
        <v>0</v>
      </c>
      <c r="AF155" s="11">
        <f>VLOOKUP(C155,[1]匹配!$A:$AC,29,0)</f>
        <v>0</v>
      </c>
      <c r="AG155" s="11">
        <f>VLOOKUP(C155,[1]匹配!$A:$AD,30,0)</f>
        <v>0</v>
      </c>
      <c r="AH155" s="11">
        <f>VLOOKUP(C155,[1]匹配!$A:$AE,31,0)</f>
        <v>0</v>
      </c>
      <c r="AI155" s="11">
        <f>VLOOKUP(C155,[1]匹配!$A:$AF,32,0)</f>
        <v>0</v>
      </c>
      <c r="AJ155" s="11" t="s">
        <v>133</v>
      </c>
      <c r="AK155" s="11" t="s">
        <v>47</v>
      </c>
      <c r="AL155" s="11" t="s">
        <v>48</v>
      </c>
      <c r="AM155" s="11" t="s">
        <v>49</v>
      </c>
    </row>
    <row r="156" ht="36" spans="1:39">
      <c r="A156" s="28">
        <v>154</v>
      </c>
      <c r="B156" s="11" t="s">
        <v>656</v>
      </c>
      <c r="C156" s="11" t="s">
        <v>684</v>
      </c>
      <c r="D156" s="11" t="s">
        <v>685</v>
      </c>
      <c r="E156" s="11" t="s">
        <v>686</v>
      </c>
      <c r="F156" s="30" t="s">
        <v>161</v>
      </c>
      <c r="G156" s="11" t="s">
        <v>687</v>
      </c>
      <c r="H156" s="11" t="str">
        <f>VLOOKUP(C156,[1]匹配!$A:$E,5,0)</f>
        <v>否</v>
      </c>
      <c r="I156" s="11">
        <f>VLOOKUP(C156,[1]匹配!$A:$F,6,0)</f>
        <v>0</v>
      </c>
      <c r="J156" s="11">
        <f>VLOOKUP(C156,'[2]（终）标准制修订项目'!$C:$R,16,0)</f>
        <v>2</v>
      </c>
      <c r="K156" s="11" t="str">
        <f>VLOOKUP(C156,[1]匹配!$A:$H,8,0)</f>
        <v>有</v>
      </c>
      <c r="L156" s="11">
        <f>VLOOKUP(C156,[1]匹配!$A:$I,9,0)</f>
        <v>1</v>
      </c>
      <c r="M156" s="11">
        <f>VLOOKUP(C156,[1]匹配!$A:$J,10,0)</f>
        <v>60</v>
      </c>
      <c r="N156" s="11" t="str">
        <f>VLOOKUP(C156,[1]匹配!$A:$K,11,0)</f>
        <v>飞亚达（集团）股份有限公司</v>
      </c>
      <c r="O156" s="11">
        <f>VLOOKUP(C156,[1]匹配!$A:$L,12,0)</f>
        <v>2</v>
      </c>
      <c r="P156" s="11">
        <f>VLOOKUP(C156,[1]匹配!$A:$M,13,0)</f>
        <v>40</v>
      </c>
      <c r="Q156" s="11" t="str">
        <f>VLOOKUP(C156,[1]匹配!$A:$N,14,0)</f>
        <v>深圳市南山区质量技术协会</v>
      </c>
      <c r="R156" s="11">
        <f>VLOOKUP(C156,[1]匹配!$A:$O,15,0)</f>
        <v>0</v>
      </c>
      <c r="S156" s="11">
        <f>VLOOKUP(C156,[1]匹配!$A:$P,16,0)</f>
        <v>0</v>
      </c>
      <c r="T156" s="11">
        <f>VLOOKUP(C156,[1]匹配!$A:$Q,17,0)</f>
        <v>0</v>
      </c>
      <c r="U156" s="11">
        <f>VLOOKUP(C156,[1]匹配!$A:$R,18,0)</f>
        <v>0</v>
      </c>
      <c r="V156" s="11">
        <f>VLOOKUP(C156,[1]匹配!$A:$S,19,0)</f>
        <v>0</v>
      </c>
      <c r="W156" s="11">
        <f>VLOOKUP(C156,[1]匹配!$A:$T,20,0)</f>
        <v>0</v>
      </c>
      <c r="X156" s="11">
        <f>VLOOKUP(C156,[1]匹配!$A:$U,21,0)</f>
        <v>0</v>
      </c>
      <c r="Y156" s="11">
        <f>VLOOKUP(C156,[1]匹配!$A:$V,22,0)</f>
        <v>0</v>
      </c>
      <c r="Z156" s="11">
        <f>VLOOKUP(C156,[1]匹配!$A:$W,23,0)</f>
        <v>0</v>
      </c>
      <c r="AA156" s="11">
        <f>VLOOKUP(C156,[1]匹配!$A:$X,24,0)</f>
        <v>0</v>
      </c>
      <c r="AB156" s="11">
        <f>VLOOKUP(C156,[1]匹配!$A:$Y,25,0)</f>
        <v>0</v>
      </c>
      <c r="AC156" s="11">
        <f>VLOOKUP(C156,[1]匹配!$A:$Z,26,0)</f>
        <v>0</v>
      </c>
      <c r="AD156" s="11">
        <f>VLOOKUP(C156,[1]匹配!$A:$AA,27,0)</f>
        <v>0</v>
      </c>
      <c r="AE156" s="11">
        <f>VLOOKUP(C156,[1]匹配!$A:$AB,28,0)</f>
        <v>0</v>
      </c>
      <c r="AF156" s="11">
        <f>VLOOKUP(C156,[1]匹配!$A:$AC,29,0)</f>
        <v>0</v>
      </c>
      <c r="AG156" s="11">
        <f>VLOOKUP(C156,[1]匹配!$A:$AD,30,0)</f>
        <v>0</v>
      </c>
      <c r="AH156" s="11">
        <f>VLOOKUP(C156,[1]匹配!$A:$AE,31,0)</f>
        <v>0</v>
      </c>
      <c r="AI156" s="11">
        <f>VLOOKUP(C156,[1]匹配!$A:$AF,32,0)</f>
        <v>0</v>
      </c>
      <c r="AJ156" s="11" t="s">
        <v>139</v>
      </c>
      <c r="AK156" s="11" t="s">
        <v>47</v>
      </c>
      <c r="AL156" s="11" t="s">
        <v>48</v>
      </c>
      <c r="AM156" s="11" t="s">
        <v>49</v>
      </c>
    </row>
    <row r="157" ht="36" spans="1:39">
      <c r="A157" s="28">
        <v>155</v>
      </c>
      <c r="B157" s="11" t="s">
        <v>656</v>
      </c>
      <c r="C157" s="11" t="s">
        <v>688</v>
      </c>
      <c r="D157" s="11" t="s">
        <v>689</v>
      </c>
      <c r="E157" s="11" t="s">
        <v>690</v>
      </c>
      <c r="F157" s="30" t="s">
        <v>503</v>
      </c>
      <c r="G157" s="11" t="s">
        <v>156</v>
      </c>
      <c r="H157" s="11" t="str">
        <f>VLOOKUP(C157,[1]匹配!$A:$E,5,0)</f>
        <v>否</v>
      </c>
      <c r="I157" s="11">
        <f>VLOOKUP(C157,[1]匹配!$A:$F,6,0)</f>
        <v>0</v>
      </c>
      <c r="J157" s="11">
        <f>VLOOKUP(C157,'[2]（终）标准制修订项目'!$C:$R,16,0)</f>
        <v>1</v>
      </c>
      <c r="K157" s="11" t="str">
        <f>VLOOKUP(C157,[1]匹配!$A:$H,8,0)</f>
        <v>无</v>
      </c>
      <c r="L157" s="11">
        <f>VLOOKUP(C157,[1]匹配!$A:$I,9,0)</f>
        <v>1</v>
      </c>
      <c r="M157" s="11">
        <f>VLOOKUP(C157,[1]匹配!$A:$J,10,0)</f>
        <v>100</v>
      </c>
      <c r="N157" s="11" t="str">
        <f>VLOOKUP(C157,[1]匹配!$A:$K,11,0)</f>
        <v>深圳华大生命科学研究院</v>
      </c>
      <c r="O157" s="11">
        <f>VLOOKUP(C157,[1]匹配!$A:$L,12,0)</f>
        <v>0</v>
      </c>
      <c r="P157" s="11">
        <f>VLOOKUP(C157,[1]匹配!$A:$M,13,0)</f>
        <v>0</v>
      </c>
      <c r="Q157" s="11">
        <f>VLOOKUP(C157,[1]匹配!$A:$N,14,0)</f>
        <v>0</v>
      </c>
      <c r="R157" s="11">
        <f>VLOOKUP(C157,[1]匹配!$A:$O,15,0)</f>
        <v>0</v>
      </c>
      <c r="S157" s="11">
        <f>VLOOKUP(C157,[1]匹配!$A:$P,16,0)</f>
        <v>0</v>
      </c>
      <c r="T157" s="11">
        <f>VLOOKUP(C157,[1]匹配!$A:$Q,17,0)</f>
        <v>0</v>
      </c>
      <c r="U157" s="11">
        <f>VLOOKUP(C157,[1]匹配!$A:$R,18,0)</f>
        <v>0</v>
      </c>
      <c r="V157" s="11">
        <f>VLOOKUP(C157,[1]匹配!$A:$S,19,0)</f>
        <v>0</v>
      </c>
      <c r="W157" s="11">
        <f>VLOOKUP(C157,[1]匹配!$A:$T,20,0)</f>
        <v>0</v>
      </c>
      <c r="X157" s="11">
        <f>VLOOKUP(C157,[1]匹配!$A:$U,21,0)</f>
        <v>0</v>
      </c>
      <c r="Y157" s="11">
        <f>VLOOKUP(C157,[1]匹配!$A:$V,22,0)</f>
        <v>0</v>
      </c>
      <c r="Z157" s="11">
        <f>VLOOKUP(C157,[1]匹配!$A:$W,23,0)</f>
        <v>0</v>
      </c>
      <c r="AA157" s="11">
        <f>VLOOKUP(C157,[1]匹配!$A:$X,24,0)</f>
        <v>0</v>
      </c>
      <c r="AB157" s="11">
        <f>VLOOKUP(C157,[1]匹配!$A:$Y,25,0)</f>
        <v>0</v>
      </c>
      <c r="AC157" s="11">
        <f>VLOOKUP(C157,[1]匹配!$A:$Z,26,0)</f>
        <v>0</v>
      </c>
      <c r="AD157" s="11">
        <f>VLOOKUP(C157,[1]匹配!$A:$AA,27,0)</f>
        <v>0</v>
      </c>
      <c r="AE157" s="11">
        <f>VLOOKUP(C157,[1]匹配!$A:$AB,28,0)</f>
        <v>0</v>
      </c>
      <c r="AF157" s="11">
        <f>VLOOKUP(C157,[1]匹配!$A:$AC,29,0)</f>
        <v>0</v>
      </c>
      <c r="AG157" s="11">
        <f>VLOOKUP(C157,[1]匹配!$A:$AD,30,0)</f>
        <v>0</v>
      </c>
      <c r="AH157" s="11">
        <f>VLOOKUP(C157,[1]匹配!$A:$AE,31,0)</f>
        <v>0</v>
      </c>
      <c r="AI157" s="11">
        <f>VLOOKUP(C157,[1]匹配!$A:$AF,32,0)</f>
        <v>0</v>
      </c>
      <c r="AJ157" s="11" t="s">
        <v>150</v>
      </c>
      <c r="AK157" s="11" t="s">
        <v>47</v>
      </c>
      <c r="AL157" s="11" t="s">
        <v>48</v>
      </c>
      <c r="AM157" s="11" t="s">
        <v>49</v>
      </c>
    </row>
    <row r="158" ht="60" spans="1:39">
      <c r="A158" s="28">
        <v>156</v>
      </c>
      <c r="B158" s="11" t="s">
        <v>656</v>
      </c>
      <c r="C158" s="11" t="s">
        <v>691</v>
      </c>
      <c r="D158" s="11" t="s">
        <v>692</v>
      </c>
      <c r="E158" s="11" t="s">
        <v>693</v>
      </c>
      <c r="F158" s="30" t="s">
        <v>694</v>
      </c>
      <c r="G158" s="11" t="s">
        <v>695</v>
      </c>
      <c r="H158" s="11" t="str">
        <f>VLOOKUP(C158,[1]匹配!$A:$E,5,0)</f>
        <v>是</v>
      </c>
      <c r="I158" s="11">
        <f>VLOOKUP(C158,[1]匹配!$A:$F,6,0)</f>
        <v>14</v>
      </c>
      <c r="J158" s="11">
        <f>VLOOKUP(C158,'[2]（终）标准制修订项目'!$C:$R,16,0)</f>
        <v>1</v>
      </c>
      <c r="K158" s="11" t="str">
        <f>VLOOKUP(C158,[1]匹配!$A:$H,8,0)</f>
        <v>有</v>
      </c>
      <c r="L158" s="11">
        <f>VLOOKUP(C158,[1]匹配!$A:$I,9,0)</f>
        <v>1</v>
      </c>
      <c r="M158" s="11">
        <f>VLOOKUP(C158,[1]匹配!$A:$J,10,0)</f>
        <v>100</v>
      </c>
      <c r="N158" s="11" t="str">
        <f>VLOOKUP(C158,[1]匹配!$A:$K,11,0)</f>
        <v>深圳市智慧安防行业协会</v>
      </c>
      <c r="O158" s="11">
        <f>VLOOKUP(C158,[1]匹配!$A:$L,12,0)</f>
        <v>2</v>
      </c>
      <c r="P158" s="11">
        <f>VLOOKUP(C158,[1]匹配!$A:$M,13,0)</f>
        <v>0</v>
      </c>
      <c r="Q158" s="11" t="str">
        <f>VLOOKUP(C158,[1]匹配!$A:$N,14,0)</f>
        <v>深圳市公安局反恐怖工作支队</v>
      </c>
      <c r="R158" s="11">
        <f>VLOOKUP(C158,[1]匹配!$A:$O,15,0)</f>
        <v>3</v>
      </c>
      <c r="S158" s="11">
        <f>VLOOKUP(C158,[1]匹配!$A:$P,16,0)</f>
        <v>0</v>
      </c>
      <c r="T158" s="11" t="str">
        <f>VLOOKUP(C158,[1]匹配!$A:$Q,17,0)</f>
        <v>深圳市公安局公交分局</v>
      </c>
      <c r="U158" s="11">
        <f>VLOOKUP(C158,[1]匹配!$A:$R,18,0)</f>
        <v>4</v>
      </c>
      <c r="V158" s="11">
        <f>VLOOKUP(C158,[1]匹配!$A:$S,19,0)</f>
        <v>0</v>
      </c>
      <c r="W158" s="11" t="str">
        <f>VLOOKUP(C158,[1]匹配!$A:$T,20,0)</f>
        <v>深圳市地铁集团有限公司</v>
      </c>
      <c r="X158" s="11">
        <f>VLOOKUP(C158,[1]匹配!$A:$U,21,0)</f>
        <v>5</v>
      </c>
      <c r="Y158" s="11">
        <f>VLOOKUP(C158,[1]匹配!$A:$V,22,0)</f>
        <v>0</v>
      </c>
      <c r="Z158" s="11" t="str">
        <f>VLOOKUP(C158,[1]匹配!$A:$W,23,0)</f>
        <v>港铁轨道交通（深圳）有限公司</v>
      </c>
      <c r="AA158" s="11">
        <f>VLOOKUP(C158,[1]匹配!$A:$X,24,0)</f>
        <v>0</v>
      </c>
      <c r="AB158" s="11">
        <f>VLOOKUP(C158,[1]匹配!$A:$Y,25,0)</f>
        <v>0</v>
      </c>
      <c r="AC158" s="11">
        <f>VLOOKUP(C158,[1]匹配!$A:$Z,26,0)</f>
        <v>0</v>
      </c>
      <c r="AD158" s="11">
        <f>VLOOKUP(C158,[1]匹配!$A:$AA,27,0)</f>
        <v>0</v>
      </c>
      <c r="AE158" s="11">
        <f>VLOOKUP(C158,[1]匹配!$A:$AB,28,0)</f>
        <v>0</v>
      </c>
      <c r="AF158" s="11">
        <f>VLOOKUP(C158,[1]匹配!$A:$AC,29,0)</f>
        <v>0</v>
      </c>
      <c r="AG158" s="11">
        <f>VLOOKUP(C158,[1]匹配!$A:$AD,30,0)</f>
        <v>0</v>
      </c>
      <c r="AH158" s="11">
        <f>VLOOKUP(C158,[1]匹配!$A:$AE,31,0)</f>
        <v>0</v>
      </c>
      <c r="AI158" s="11">
        <f>VLOOKUP(C158,[1]匹配!$A:$AF,32,0)</f>
        <v>0</v>
      </c>
      <c r="AJ158" s="11" t="s">
        <v>150</v>
      </c>
      <c r="AK158" s="11" t="s">
        <v>47</v>
      </c>
      <c r="AL158" s="11" t="s">
        <v>48</v>
      </c>
      <c r="AM158" s="11" t="s">
        <v>49</v>
      </c>
    </row>
    <row r="159" ht="60" spans="1:39">
      <c r="A159" s="28">
        <v>157</v>
      </c>
      <c r="B159" s="11" t="s">
        <v>656</v>
      </c>
      <c r="C159" s="11" t="s">
        <v>696</v>
      </c>
      <c r="D159" s="11" t="s">
        <v>697</v>
      </c>
      <c r="E159" s="11" t="s">
        <v>698</v>
      </c>
      <c r="F159" s="30" t="s">
        <v>699</v>
      </c>
      <c r="G159" s="11" t="s">
        <v>128</v>
      </c>
      <c r="H159" s="11" t="str">
        <f>VLOOKUP(C159,[1]匹配!$A:$E,5,0)</f>
        <v>是</v>
      </c>
      <c r="I159" s="11">
        <f>VLOOKUP(C159,[1]匹配!$A:$F,6,0)</f>
        <v>6</v>
      </c>
      <c r="J159" s="11">
        <f>VLOOKUP(C159,'[2]（终）标准制修订项目'!$C:$R,16,0)</f>
        <v>2</v>
      </c>
      <c r="K159" s="11" t="str">
        <f>VLOOKUP(C159,[1]匹配!$A:$H,8,0)</f>
        <v>有</v>
      </c>
      <c r="L159" s="11">
        <f>VLOOKUP(C159,[1]匹配!$A:$I,9,0)</f>
        <v>2</v>
      </c>
      <c r="M159" s="11">
        <f>VLOOKUP(C159,[1]匹配!$A:$J,10,0)</f>
        <v>100</v>
      </c>
      <c r="N159" s="11" t="str">
        <f>VLOOKUP(C159,[1]匹配!$A:$K,11,0)</f>
        <v>深圳市标准技术研究院</v>
      </c>
      <c r="O159" s="11">
        <f>VLOOKUP(C159,[1]匹配!$A:$L,12,0)</f>
        <v>1</v>
      </c>
      <c r="P159" s="11">
        <f>VLOOKUP(C159,[1]匹配!$A:$M,13,0)</f>
        <v>0</v>
      </c>
      <c r="Q159" s="11" t="str">
        <f>VLOOKUP(C159,[1]匹配!$A:$N,14,0)</f>
        <v>深圳市交通运输委员会</v>
      </c>
      <c r="R159" s="11">
        <f>VLOOKUP(C159,[1]匹配!$A:$O,15,0)</f>
        <v>3</v>
      </c>
      <c r="S159" s="11">
        <f>VLOOKUP(C159,[1]匹配!$A:$P,16,0)</f>
        <v>0</v>
      </c>
      <c r="T159" s="11" t="str">
        <f>VLOOKUP(C159,[1]匹配!$A:$Q,17,0)</f>
        <v>深圳市道路交通管理事务中心</v>
      </c>
      <c r="U159" s="11">
        <f>VLOOKUP(C159,[1]匹配!$A:$R,18,0)</f>
        <v>4</v>
      </c>
      <c r="V159" s="11">
        <f>VLOOKUP(C159,[1]匹配!$A:$S,19,0)</f>
        <v>0</v>
      </c>
      <c r="W159" s="11" t="str">
        <f>VLOOKUP(C159,[1]匹配!$A:$T,20,0)</f>
        <v>深圳市综合交通运行指挥中心</v>
      </c>
      <c r="X159" s="11">
        <f>VLOOKUP(C159,[1]匹配!$A:$U,21,0)</f>
        <v>0</v>
      </c>
      <c r="Y159" s="11">
        <f>VLOOKUP(C159,[1]匹配!$A:$V,22,0)</f>
        <v>0</v>
      </c>
      <c r="Z159" s="11">
        <f>VLOOKUP(C159,[1]匹配!$A:$W,23,0)</f>
        <v>0</v>
      </c>
      <c r="AA159" s="11">
        <f>VLOOKUP(C159,[1]匹配!$A:$X,24,0)</f>
        <v>0</v>
      </c>
      <c r="AB159" s="11">
        <f>VLOOKUP(C159,[1]匹配!$A:$Y,25,0)</f>
        <v>0</v>
      </c>
      <c r="AC159" s="11">
        <f>VLOOKUP(C159,[1]匹配!$A:$Z,26,0)</f>
        <v>0</v>
      </c>
      <c r="AD159" s="11">
        <f>VLOOKUP(C159,[1]匹配!$A:$AA,27,0)</f>
        <v>0</v>
      </c>
      <c r="AE159" s="11">
        <f>VLOOKUP(C159,[1]匹配!$A:$AB,28,0)</f>
        <v>0</v>
      </c>
      <c r="AF159" s="11">
        <f>VLOOKUP(C159,[1]匹配!$A:$AC,29,0)</f>
        <v>0</v>
      </c>
      <c r="AG159" s="11">
        <f>VLOOKUP(C159,[1]匹配!$A:$AD,30,0)</f>
        <v>0</v>
      </c>
      <c r="AH159" s="11">
        <f>VLOOKUP(C159,[1]匹配!$A:$AE,31,0)</f>
        <v>0</v>
      </c>
      <c r="AI159" s="11">
        <f>VLOOKUP(C159,[1]匹配!$A:$AF,32,0)</f>
        <v>0</v>
      </c>
      <c r="AJ159" s="11" t="s">
        <v>150</v>
      </c>
      <c r="AK159" s="11" t="s">
        <v>47</v>
      </c>
      <c r="AL159" s="11" t="s">
        <v>48</v>
      </c>
      <c r="AM159" s="11" t="s">
        <v>49</v>
      </c>
    </row>
    <row r="160" ht="48" spans="1:39">
      <c r="A160" s="28">
        <v>158</v>
      </c>
      <c r="B160" s="11" t="s">
        <v>656</v>
      </c>
      <c r="C160" s="11" t="s">
        <v>700</v>
      </c>
      <c r="D160" s="11" t="s">
        <v>701</v>
      </c>
      <c r="E160" s="11" t="s">
        <v>702</v>
      </c>
      <c r="F160" s="30" t="s">
        <v>703</v>
      </c>
      <c r="G160" s="11" t="s">
        <v>554</v>
      </c>
      <c r="H160" s="11" t="str">
        <f>VLOOKUP(C160,[1]匹配!$A:$E,5,0)</f>
        <v>否</v>
      </c>
      <c r="I160" s="11">
        <f>VLOOKUP(C160,[1]匹配!$A:$F,6,0)</f>
        <v>0</v>
      </c>
      <c r="J160" s="11">
        <f>VLOOKUP(C160,'[2]（终）标准制修订项目'!$C:$R,16,0)</f>
        <v>1</v>
      </c>
      <c r="K160" s="11" t="str">
        <f>VLOOKUP(C160,[1]匹配!$A:$H,8,0)</f>
        <v>有</v>
      </c>
      <c r="L160" s="11">
        <f>VLOOKUP(C160,[1]匹配!$A:$I,9,0)</f>
        <v>1</v>
      </c>
      <c r="M160" s="11">
        <f>VLOOKUP(C160,[1]匹配!$A:$J,10,0)</f>
        <v>100</v>
      </c>
      <c r="N160" s="11" t="str">
        <f>VLOOKUP(C160,[1]匹配!$A:$K,11,0)</f>
        <v>深圳奥特迅电力设备股份有限公司</v>
      </c>
      <c r="O160" s="11">
        <f>VLOOKUP(C160,[1]匹配!$A:$L,12,0)</f>
        <v>2</v>
      </c>
      <c r="P160" s="11">
        <f>VLOOKUP(C160,[1]匹配!$A:$M,13,0)</f>
        <v>0</v>
      </c>
      <c r="Q160" s="11" t="str">
        <f>VLOOKUP(C160,[1]匹配!$A:$N,14,0)</f>
        <v>深圳市科创标准服务中心</v>
      </c>
      <c r="R160" s="11">
        <f>VLOOKUP(C160,[1]匹配!$A:$O,15,0)</f>
        <v>3</v>
      </c>
      <c r="S160" s="11">
        <f>VLOOKUP(C160,[1]匹配!$A:$P,16,0)</f>
        <v>0</v>
      </c>
      <c r="T160" s="11" t="str">
        <f>VLOOKUP(C160,[1]匹配!$A:$Q,17,0)</f>
        <v>深圳市标准技术研究院</v>
      </c>
      <c r="U160" s="11">
        <f>VLOOKUP(C160,[1]匹配!$A:$R,18,0)</f>
        <v>0</v>
      </c>
      <c r="V160" s="11">
        <f>VLOOKUP(C160,[1]匹配!$A:$S,19,0)</f>
        <v>0</v>
      </c>
      <c r="W160" s="11">
        <f>VLOOKUP(C160,[1]匹配!$A:$T,20,0)</f>
        <v>0</v>
      </c>
      <c r="X160" s="11">
        <f>VLOOKUP(C160,[1]匹配!$A:$U,21,0)</f>
        <v>0</v>
      </c>
      <c r="Y160" s="11">
        <f>VLOOKUP(C160,[1]匹配!$A:$V,22,0)</f>
        <v>0</v>
      </c>
      <c r="Z160" s="11">
        <f>VLOOKUP(C160,[1]匹配!$A:$W,23,0)</f>
        <v>0</v>
      </c>
      <c r="AA160" s="11">
        <f>VLOOKUP(C160,[1]匹配!$A:$X,24,0)</f>
        <v>0</v>
      </c>
      <c r="AB160" s="11">
        <f>VLOOKUP(C160,[1]匹配!$A:$Y,25,0)</f>
        <v>0</v>
      </c>
      <c r="AC160" s="11">
        <f>VLOOKUP(C160,[1]匹配!$A:$Z,26,0)</f>
        <v>0</v>
      </c>
      <c r="AD160" s="11">
        <f>VLOOKUP(C160,[1]匹配!$A:$AA,27,0)</f>
        <v>0</v>
      </c>
      <c r="AE160" s="11">
        <f>VLOOKUP(C160,[1]匹配!$A:$AB,28,0)</f>
        <v>0</v>
      </c>
      <c r="AF160" s="11">
        <f>VLOOKUP(C160,[1]匹配!$A:$AC,29,0)</f>
        <v>0</v>
      </c>
      <c r="AG160" s="11">
        <f>VLOOKUP(C160,[1]匹配!$A:$AD,30,0)</f>
        <v>0</v>
      </c>
      <c r="AH160" s="11">
        <f>VLOOKUP(C160,[1]匹配!$A:$AE,31,0)</f>
        <v>0</v>
      </c>
      <c r="AI160" s="11">
        <f>VLOOKUP(C160,[1]匹配!$A:$AF,32,0)</f>
        <v>0</v>
      </c>
      <c r="AJ160" s="11" t="s">
        <v>150</v>
      </c>
      <c r="AK160" s="11" t="s">
        <v>47</v>
      </c>
      <c r="AL160" s="11" t="s">
        <v>48</v>
      </c>
      <c r="AM160" s="11" t="s">
        <v>49</v>
      </c>
    </row>
    <row r="161" ht="36" spans="1:39">
      <c r="A161" s="28">
        <v>159</v>
      </c>
      <c r="B161" s="11" t="s">
        <v>656</v>
      </c>
      <c r="C161" s="11" t="s">
        <v>704</v>
      </c>
      <c r="D161" s="11" t="s">
        <v>705</v>
      </c>
      <c r="E161" s="11" t="s">
        <v>706</v>
      </c>
      <c r="F161" s="30" t="s">
        <v>707</v>
      </c>
      <c r="G161" s="11" t="s">
        <v>708</v>
      </c>
      <c r="H161" s="11" t="str">
        <f>VLOOKUP(C161,[1]匹配!$A:$E,5,0)</f>
        <v>否</v>
      </c>
      <c r="I161" s="11">
        <f>VLOOKUP(C161,[1]匹配!$A:$F,6,0)</f>
        <v>0</v>
      </c>
      <c r="J161" s="11">
        <f>VLOOKUP(C161,'[2]（终）标准制修订项目'!$C:$R,16,0)</f>
        <v>1</v>
      </c>
      <c r="K161" s="11" t="str">
        <f>VLOOKUP(C161,[1]匹配!$A:$H,8,0)</f>
        <v>有</v>
      </c>
      <c r="L161" s="11">
        <f>VLOOKUP(C161,[1]匹配!$A:$I,9,0)</f>
        <v>1</v>
      </c>
      <c r="M161" s="11">
        <f>VLOOKUP(C161,[1]匹配!$A:$J,10,0)</f>
        <v>70</v>
      </c>
      <c r="N161" s="11" t="str">
        <f>VLOOKUP(C161,[1]匹配!$A:$K,11,0)</f>
        <v>深圳市特种设备安全检验研究院</v>
      </c>
      <c r="O161" s="11">
        <f>VLOOKUP(C161,[1]匹配!$A:$L,12,0)</f>
        <v>2</v>
      </c>
      <c r="P161" s="11">
        <f>VLOOKUP(C161,[1]匹配!$A:$M,13,0)</f>
        <v>30</v>
      </c>
      <c r="Q161" s="11" t="str">
        <f>VLOOKUP(C161,[1]匹配!$A:$N,14,0)</f>
        <v>赤湾集装箱码头有限公司</v>
      </c>
      <c r="R161" s="11">
        <f>VLOOKUP(C161,[1]匹配!$A:$O,15,0)</f>
        <v>0</v>
      </c>
      <c r="S161" s="11">
        <f>VLOOKUP(C161,[1]匹配!$A:$P,16,0)</f>
        <v>0</v>
      </c>
      <c r="T161" s="11">
        <f>VLOOKUP(C161,[1]匹配!$A:$Q,17,0)</f>
        <v>0</v>
      </c>
      <c r="U161" s="11">
        <f>VLOOKUP(C161,[1]匹配!$A:$R,18,0)</f>
        <v>0</v>
      </c>
      <c r="V161" s="11">
        <f>VLOOKUP(C161,[1]匹配!$A:$S,19,0)</f>
        <v>0</v>
      </c>
      <c r="W161" s="11">
        <f>VLOOKUP(C161,[1]匹配!$A:$T,20,0)</f>
        <v>0</v>
      </c>
      <c r="X161" s="11">
        <f>VLOOKUP(C161,[1]匹配!$A:$U,21,0)</f>
        <v>0</v>
      </c>
      <c r="Y161" s="11">
        <f>VLOOKUP(C161,[1]匹配!$A:$V,22,0)</f>
        <v>0</v>
      </c>
      <c r="Z161" s="11">
        <f>VLOOKUP(C161,[1]匹配!$A:$W,23,0)</f>
        <v>0</v>
      </c>
      <c r="AA161" s="11">
        <f>VLOOKUP(C161,[1]匹配!$A:$X,24,0)</f>
        <v>0</v>
      </c>
      <c r="AB161" s="11">
        <f>VLOOKUP(C161,[1]匹配!$A:$Y,25,0)</f>
        <v>0</v>
      </c>
      <c r="AC161" s="11">
        <f>VLOOKUP(C161,[1]匹配!$A:$Z,26,0)</f>
        <v>0</v>
      </c>
      <c r="AD161" s="11">
        <f>VLOOKUP(C161,[1]匹配!$A:$AA,27,0)</f>
        <v>0</v>
      </c>
      <c r="AE161" s="11">
        <f>VLOOKUP(C161,[1]匹配!$A:$AB,28,0)</f>
        <v>0</v>
      </c>
      <c r="AF161" s="11">
        <f>VLOOKUP(C161,[1]匹配!$A:$AC,29,0)</f>
        <v>0</v>
      </c>
      <c r="AG161" s="11">
        <f>VLOOKUP(C161,[1]匹配!$A:$AD,30,0)</f>
        <v>0</v>
      </c>
      <c r="AH161" s="11">
        <f>VLOOKUP(C161,[1]匹配!$A:$AE,31,0)</f>
        <v>0</v>
      </c>
      <c r="AI161" s="11">
        <f>VLOOKUP(C161,[1]匹配!$A:$AF,32,0)</f>
        <v>0</v>
      </c>
      <c r="AJ161" s="11" t="s">
        <v>473</v>
      </c>
      <c r="AK161" s="11" t="s">
        <v>47</v>
      </c>
      <c r="AL161" s="11" t="s">
        <v>48</v>
      </c>
      <c r="AM161" s="11" t="s">
        <v>49</v>
      </c>
    </row>
    <row r="162" ht="36" spans="1:39">
      <c r="A162" s="28">
        <v>160</v>
      </c>
      <c r="B162" s="11" t="s">
        <v>656</v>
      </c>
      <c r="C162" s="11" t="s">
        <v>709</v>
      </c>
      <c r="D162" s="11" t="s">
        <v>710</v>
      </c>
      <c r="E162" s="11" t="s">
        <v>711</v>
      </c>
      <c r="F162" s="11" t="s">
        <v>712</v>
      </c>
      <c r="G162" s="11" t="s">
        <v>708</v>
      </c>
      <c r="H162" s="11" t="str">
        <f>VLOOKUP(C162,[1]匹配!$A:$E,5,0)</f>
        <v>否</v>
      </c>
      <c r="I162" s="11">
        <f>VLOOKUP(C162,[1]匹配!$A:$F,6,0)</f>
        <v>0</v>
      </c>
      <c r="J162" s="11">
        <f>VLOOKUP(C162,'[2]（终）标准制修订项目'!$C:$R,16,0)</f>
        <v>1</v>
      </c>
      <c r="K162" s="11" t="str">
        <f>VLOOKUP(C162,[1]匹配!$A:$H,8,0)</f>
        <v>无</v>
      </c>
      <c r="L162" s="11">
        <f>VLOOKUP(C162,[1]匹配!$A:$I,9,0)</f>
        <v>1</v>
      </c>
      <c r="M162" s="11">
        <f>VLOOKUP(C162,[1]匹配!$A:$J,10,0)</f>
        <v>100</v>
      </c>
      <c r="N162" s="11" t="str">
        <f>VLOOKUP(C162,[1]匹配!$A:$K,11,0)</f>
        <v>深圳市特种设备安全检验研究院</v>
      </c>
      <c r="O162" s="11">
        <f>VLOOKUP(C162,[1]匹配!$A:$L,12,0)</f>
        <v>0</v>
      </c>
      <c r="P162" s="11">
        <f>VLOOKUP(C162,[1]匹配!$A:$M,13,0)</f>
        <v>0</v>
      </c>
      <c r="Q162" s="11">
        <f>VLOOKUP(C162,[1]匹配!$A:$N,14,0)</f>
        <v>0</v>
      </c>
      <c r="R162" s="11">
        <f>VLOOKUP(C162,[1]匹配!$A:$O,15,0)</f>
        <v>0</v>
      </c>
      <c r="S162" s="11">
        <f>VLOOKUP(C162,[1]匹配!$A:$P,16,0)</f>
        <v>0</v>
      </c>
      <c r="T162" s="11">
        <f>VLOOKUP(C162,[1]匹配!$A:$Q,17,0)</f>
        <v>0</v>
      </c>
      <c r="U162" s="11">
        <f>VLOOKUP(C162,[1]匹配!$A:$R,18,0)</f>
        <v>0</v>
      </c>
      <c r="V162" s="11">
        <f>VLOOKUP(C162,[1]匹配!$A:$S,19,0)</f>
        <v>0</v>
      </c>
      <c r="W162" s="11">
        <f>VLOOKUP(C162,[1]匹配!$A:$T,20,0)</f>
        <v>0</v>
      </c>
      <c r="X162" s="11">
        <f>VLOOKUP(C162,[1]匹配!$A:$U,21,0)</f>
        <v>0</v>
      </c>
      <c r="Y162" s="11">
        <f>VLOOKUP(C162,[1]匹配!$A:$V,22,0)</f>
        <v>0</v>
      </c>
      <c r="Z162" s="11">
        <f>VLOOKUP(C162,[1]匹配!$A:$W,23,0)</f>
        <v>0</v>
      </c>
      <c r="AA162" s="11">
        <f>VLOOKUP(C162,[1]匹配!$A:$X,24,0)</f>
        <v>0</v>
      </c>
      <c r="AB162" s="11">
        <f>VLOOKUP(C162,[1]匹配!$A:$Y,25,0)</f>
        <v>0</v>
      </c>
      <c r="AC162" s="11">
        <f>VLOOKUP(C162,[1]匹配!$A:$Z,26,0)</f>
        <v>0</v>
      </c>
      <c r="AD162" s="11">
        <f>VLOOKUP(C162,[1]匹配!$A:$AA,27,0)</f>
        <v>0</v>
      </c>
      <c r="AE162" s="11">
        <f>VLOOKUP(C162,[1]匹配!$A:$AB,28,0)</f>
        <v>0</v>
      </c>
      <c r="AF162" s="11">
        <f>VLOOKUP(C162,[1]匹配!$A:$AC,29,0)</f>
        <v>0</v>
      </c>
      <c r="AG162" s="11">
        <f>VLOOKUP(C162,[1]匹配!$A:$AD,30,0)</f>
        <v>0</v>
      </c>
      <c r="AH162" s="11">
        <f>VLOOKUP(C162,[1]匹配!$A:$AE,31,0)</f>
        <v>0</v>
      </c>
      <c r="AI162" s="11">
        <f>VLOOKUP(C162,[1]匹配!$A:$AF,32,0)</f>
        <v>0</v>
      </c>
      <c r="AJ162" s="11" t="s">
        <v>473</v>
      </c>
      <c r="AK162" s="11" t="s">
        <v>47</v>
      </c>
      <c r="AL162" s="11" t="s">
        <v>48</v>
      </c>
      <c r="AM162" s="11" t="s">
        <v>49</v>
      </c>
    </row>
    <row r="163" ht="36" spans="1:39">
      <c r="A163" s="28">
        <v>161</v>
      </c>
      <c r="B163" s="11" t="s">
        <v>713</v>
      </c>
      <c r="C163" s="11" t="s">
        <v>714</v>
      </c>
      <c r="D163" s="11" t="s">
        <v>715</v>
      </c>
      <c r="E163" s="11" t="s">
        <v>716</v>
      </c>
      <c r="F163" s="30" t="s">
        <v>717</v>
      </c>
      <c r="G163" s="11" t="s">
        <v>718</v>
      </c>
      <c r="H163" s="11" t="str">
        <f>VLOOKUP(C163,[1]匹配!$A:$E,5,0)</f>
        <v>否</v>
      </c>
      <c r="I163" s="11">
        <f>VLOOKUP(C163,[1]匹配!$A:$F,6,0)</f>
        <v>0</v>
      </c>
      <c r="J163" s="11">
        <f>VLOOKUP(C163,'[2]（终）标准制修订项目'!$C:$R,16,0)</f>
        <v>1</v>
      </c>
      <c r="K163" s="11" t="str">
        <f>VLOOKUP(C163,[1]匹配!$A:$H,8,0)</f>
        <v>无</v>
      </c>
      <c r="L163" s="11">
        <f>VLOOKUP(C163,[1]匹配!$A:$I,9,0)</f>
        <v>1</v>
      </c>
      <c r="M163" s="11">
        <f>VLOOKUP(C163,[1]匹配!$A:$J,10,0)</f>
        <v>100</v>
      </c>
      <c r="N163" s="11" t="str">
        <f>VLOOKUP(C163,[1]匹配!$A:$K,11,0)</f>
        <v>深圳市生命科技产学研资联盟</v>
      </c>
      <c r="O163" s="11">
        <f>VLOOKUP(C163,[1]匹配!$A:$L,12,0)</f>
        <v>0</v>
      </c>
      <c r="P163" s="11">
        <f>VLOOKUP(C163,[1]匹配!$A:$M,13,0)</f>
        <v>0</v>
      </c>
      <c r="Q163" s="11">
        <f>VLOOKUP(C163,[1]匹配!$A:$N,14,0)</f>
        <v>0</v>
      </c>
      <c r="R163" s="11">
        <f>VLOOKUP(C163,[1]匹配!$A:$O,15,0)</f>
        <v>0</v>
      </c>
      <c r="S163" s="11">
        <f>VLOOKUP(C163,[1]匹配!$A:$P,16,0)</f>
        <v>0</v>
      </c>
      <c r="T163" s="11">
        <f>VLOOKUP(C163,[1]匹配!$A:$Q,17,0)</f>
        <v>0</v>
      </c>
      <c r="U163" s="11">
        <f>VLOOKUP(C163,[1]匹配!$A:$R,18,0)</f>
        <v>0</v>
      </c>
      <c r="V163" s="11">
        <f>VLOOKUP(C163,[1]匹配!$A:$S,19,0)</f>
        <v>0</v>
      </c>
      <c r="W163" s="11">
        <f>VLOOKUP(C163,[1]匹配!$A:$T,20,0)</f>
        <v>0</v>
      </c>
      <c r="X163" s="11">
        <f>VLOOKUP(C163,[1]匹配!$A:$U,21,0)</f>
        <v>0</v>
      </c>
      <c r="Y163" s="11">
        <f>VLOOKUP(C163,[1]匹配!$A:$V,22,0)</f>
        <v>0</v>
      </c>
      <c r="Z163" s="11">
        <f>VLOOKUP(C163,[1]匹配!$A:$W,23,0)</f>
        <v>0</v>
      </c>
      <c r="AA163" s="11">
        <f>VLOOKUP(C163,[1]匹配!$A:$X,24,0)</f>
        <v>0</v>
      </c>
      <c r="AB163" s="11">
        <f>VLOOKUP(C163,[1]匹配!$A:$Y,25,0)</f>
        <v>0</v>
      </c>
      <c r="AC163" s="11">
        <f>VLOOKUP(C163,[1]匹配!$A:$Z,26,0)</f>
        <v>0</v>
      </c>
      <c r="AD163" s="11">
        <f>VLOOKUP(C163,[1]匹配!$A:$AA,27,0)</f>
        <v>0</v>
      </c>
      <c r="AE163" s="11">
        <f>VLOOKUP(C163,[1]匹配!$A:$AB,28,0)</f>
        <v>0</v>
      </c>
      <c r="AF163" s="11">
        <f>VLOOKUP(C163,[1]匹配!$A:$AC,29,0)</f>
        <v>0</v>
      </c>
      <c r="AG163" s="11">
        <f>VLOOKUP(C163,[1]匹配!$A:$AD,30,0)</f>
        <v>0</v>
      </c>
      <c r="AH163" s="11">
        <f>VLOOKUP(C163,[1]匹配!$A:$AE,31,0)</f>
        <v>0</v>
      </c>
      <c r="AI163" s="11">
        <f>VLOOKUP(C163,[1]匹配!$A:$AF,32,0)</f>
        <v>0</v>
      </c>
      <c r="AJ163" s="11" t="s">
        <v>297</v>
      </c>
      <c r="AK163" s="11" t="s">
        <v>47</v>
      </c>
      <c r="AL163" s="11" t="s">
        <v>48</v>
      </c>
      <c r="AM163" s="11" t="s">
        <v>49</v>
      </c>
    </row>
    <row r="164" ht="24" spans="1:39">
      <c r="A164" s="28">
        <v>162</v>
      </c>
      <c r="B164" s="11" t="s">
        <v>713</v>
      </c>
      <c r="C164" s="11" t="s">
        <v>719</v>
      </c>
      <c r="D164" s="11" t="s">
        <v>720</v>
      </c>
      <c r="E164" s="11" t="s">
        <v>721</v>
      </c>
      <c r="F164" s="30" t="s">
        <v>722</v>
      </c>
      <c r="G164" s="11" t="s">
        <v>723</v>
      </c>
      <c r="H164" s="11" t="str">
        <f>VLOOKUP(C164,[1]匹配!$A:$E,5,0)</f>
        <v>否</v>
      </c>
      <c r="I164" s="11">
        <f>VLOOKUP(C164,[1]匹配!$A:$F,6,0)</f>
        <v>0</v>
      </c>
      <c r="J164" s="11">
        <f>VLOOKUP(C164,'[2]（终）标准制修订项目'!$C:$R,16,0)</f>
        <v>1</v>
      </c>
      <c r="K164" s="11" t="str">
        <f>VLOOKUP(C164,[1]匹配!$A:$H,8,0)</f>
        <v>无</v>
      </c>
      <c r="L164" s="11">
        <f>VLOOKUP(C164,[1]匹配!$A:$I,9,0)</f>
        <v>1</v>
      </c>
      <c r="M164" s="11">
        <f>VLOOKUP(C164,[1]匹配!$A:$J,10,0)</f>
        <v>100</v>
      </c>
      <c r="N164" s="11" t="str">
        <f>VLOOKUP(C164,[1]匹配!$A:$K,11,0)</f>
        <v>深圳市智能集装箱技术协会</v>
      </c>
      <c r="O164" s="11">
        <f>VLOOKUP(C164,[1]匹配!$A:$L,12,0)</f>
        <v>0</v>
      </c>
      <c r="P164" s="11">
        <f>VLOOKUP(C164,[1]匹配!$A:$M,13,0)</f>
        <v>0</v>
      </c>
      <c r="Q164" s="11">
        <f>VLOOKUP(C164,[1]匹配!$A:$N,14,0)</f>
        <v>0</v>
      </c>
      <c r="R164" s="11">
        <f>VLOOKUP(C164,[1]匹配!$A:$O,15,0)</f>
        <v>0</v>
      </c>
      <c r="S164" s="11">
        <f>VLOOKUP(C164,[1]匹配!$A:$P,16,0)</f>
        <v>0</v>
      </c>
      <c r="T164" s="11">
        <f>VLOOKUP(C164,[1]匹配!$A:$Q,17,0)</f>
        <v>0</v>
      </c>
      <c r="U164" s="11">
        <f>VLOOKUP(C164,[1]匹配!$A:$R,18,0)</f>
        <v>0</v>
      </c>
      <c r="V164" s="11">
        <f>VLOOKUP(C164,[1]匹配!$A:$S,19,0)</f>
        <v>0</v>
      </c>
      <c r="W164" s="11">
        <f>VLOOKUP(C164,[1]匹配!$A:$T,20,0)</f>
        <v>0</v>
      </c>
      <c r="X164" s="11">
        <f>VLOOKUP(C164,[1]匹配!$A:$U,21,0)</f>
        <v>0</v>
      </c>
      <c r="Y164" s="11">
        <f>VLOOKUP(C164,[1]匹配!$A:$V,22,0)</f>
        <v>0</v>
      </c>
      <c r="Z164" s="11">
        <f>VLOOKUP(C164,[1]匹配!$A:$W,23,0)</f>
        <v>0</v>
      </c>
      <c r="AA164" s="11">
        <f>VLOOKUP(C164,[1]匹配!$A:$X,24,0)</f>
        <v>0</v>
      </c>
      <c r="AB164" s="11">
        <f>VLOOKUP(C164,[1]匹配!$A:$Y,25,0)</f>
        <v>0</v>
      </c>
      <c r="AC164" s="11">
        <f>VLOOKUP(C164,[1]匹配!$A:$Z,26,0)</f>
        <v>0</v>
      </c>
      <c r="AD164" s="11">
        <f>VLOOKUP(C164,[1]匹配!$A:$AA,27,0)</f>
        <v>0</v>
      </c>
      <c r="AE164" s="11">
        <f>VLOOKUP(C164,[1]匹配!$A:$AB,28,0)</f>
        <v>0</v>
      </c>
      <c r="AF164" s="11">
        <f>VLOOKUP(C164,[1]匹配!$A:$AC,29,0)</f>
        <v>0</v>
      </c>
      <c r="AG164" s="11">
        <f>VLOOKUP(C164,[1]匹配!$A:$AD,30,0)</f>
        <v>0</v>
      </c>
      <c r="AH164" s="11">
        <f>VLOOKUP(C164,[1]匹配!$A:$AE,31,0)</f>
        <v>0</v>
      </c>
      <c r="AI164" s="11">
        <f>VLOOKUP(C164,[1]匹配!$A:$AF,32,0)</f>
        <v>0</v>
      </c>
      <c r="AJ164" s="11" t="s">
        <v>133</v>
      </c>
      <c r="AK164" s="11" t="s">
        <v>47</v>
      </c>
      <c r="AL164" s="11" t="s">
        <v>48</v>
      </c>
      <c r="AM164" s="11" t="s">
        <v>49</v>
      </c>
    </row>
    <row r="165" s="68" customFormat="1" spans="1:39">
      <c r="A165" s="51"/>
      <c r="B165" s="52"/>
      <c r="C165" s="52"/>
      <c r="D165" s="52"/>
      <c r="E165" s="52"/>
      <c r="F165" s="52"/>
      <c r="G165" s="52"/>
      <c r="H165" s="53"/>
      <c r="I165" s="53" t="e">
        <f>VLOOKUP(C165,[1]匹配!$A:$F,6,0)</f>
        <v>#N/A</v>
      </c>
      <c r="J165" s="53" t="e">
        <f>VLOOKUP(C165,'[2]（终）标准制修订项目'!$C:$R,16,0)</f>
        <v>#N/A</v>
      </c>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2"/>
      <c r="AK165" s="52"/>
      <c r="AL165" s="52"/>
      <c r="AM165" s="97"/>
    </row>
    <row r="166" ht="48" spans="1:39">
      <c r="A166" s="28">
        <v>163</v>
      </c>
      <c r="B166" s="11" t="s">
        <v>40</v>
      </c>
      <c r="C166" s="11" t="s">
        <v>724</v>
      </c>
      <c r="D166" s="11" t="s">
        <v>725</v>
      </c>
      <c r="E166" s="11" t="s">
        <v>726</v>
      </c>
      <c r="F166" s="30" t="s">
        <v>727</v>
      </c>
      <c r="G166" s="11" t="s">
        <v>138</v>
      </c>
      <c r="H166" s="11" t="str">
        <f>VLOOKUP(C166,[1]匹配!$A:$E,5,0)</f>
        <v>否</v>
      </c>
      <c r="I166" s="11">
        <f>VLOOKUP(C166,[1]匹配!$A:$F,6,0)</f>
        <v>0</v>
      </c>
      <c r="J166" s="11">
        <f>VLOOKUP(C166,'[2]（终）标准制修订项目'!$C:$R,16,0)</f>
        <v>7</v>
      </c>
      <c r="K166" s="11" t="str">
        <f>VLOOKUP(C166,[1]匹配!$A:$H,8,0)</f>
        <v>无</v>
      </c>
      <c r="L166" s="11">
        <f>VLOOKUP(C166,[1]匹配!$A:$I,9,0)</f>
        <v>1</v>
      </c>
      <c r="M166" s="11">
        <f>VLOOKUP(C166,[1]匹配!$A:$J,10,0)</f>
        <v>100</v>
      </c>
      <c r="N166" s="11" t="str">
        <f>VLOOKUP(C166,[1]匹配!$A:$K,11,0)</f>
        <v>深圳市视得安罗格朗电子有限公司</v>
      </c>
      <c r="O166" s="11">
        <f>VLOOKUP(C166,[1]匹配!$A:$L,12,0)</f>
        <v>0</v>
      </c>
      <c r="P166" s="11">
        <f>VLOOKUP(C166,[1]匹配!$A:$M,13,0)</f>
        <v>0</v>
      </c>
      <c r="Q166" s="11">
        <f>VLOOKUP(C166,[1]匹配!$A:$N,14,0)</f>
        <v>0</v>
      </c>
      <c r="R166" s="11">
        <f>VLOOKUP(C166,[1]匹配!$A:$O,15,0)</f>
        <v>0</v>
      </c>
      <c r="S166" s="11">
        <f>VLOOKUP(C166,[1]匹配!$A:$P,16,0)</f>
        <v>0</v>
      </c>
      <c r="T166" s="11">
        <f>VLOOKUP(C166,[1]匹配!$A:$Q,17,0)</f>
        <v>0</v>
      </c>
      <c r="U166" s="11">
        <f>VLOOKUP(C166,[1]匹配!$A:$R,18,0)</f>
        <v>0</v>
      </c>
      <c r="V166" s="11">
        <f>VLOOKUP(C166,[1]匹配!$A:$S,19,0)</f>
        <v>0</v>
      </c>
      <c r="W166" s="11">
        <f>VLOOKUP(C166,[1]匹配!$A:$T,20,0)</f>
        <v>0</v>
      </c>
      <c r="X166" s="11">
        <f>VLOOKUP(C166,[1]匹配!$A:$U,21,0)</f>
        <v>0</v>
      </c>
      <c r="Y166" s="11">
        <f>VLOOKUP(C166,[1]匹配!$A:$V,22,0)</f>
        <v>0</v>
      </c>
      <c r="Z166" s="11">
        <f>VLOOKUP(C166,[1]匹配!$A:$W,23,0)</f>
        <v>0</v>
      </c>
      <c r="AA166" s="11">
        <f>VLOOKUP(C166,[1]匹配!$A:$X,24,0)</f>
        <v>0</v>
      </c>
      <c r="AB166" s="11">
        <f>VLOOKUP(C166,[1]匹配!$A:$Y,25,0)</f>
        <v>0</v>
      </c>
      <c r="AC166" s="11">
        <f>VLOOKUP(C166,[1]匹配!$A:$Z,26,0)</f>
        <v>0</v>
      </c>
      <c r="AD166" s="11">
        <f>VLOOKUP(C166,[1]匹配!$A:$AA,27,0)</f>
        <v>0</v>
      </c>
      <c r="AE166" s="11">
        <f>VLOOKUP(C166,[1]匹配!$A:$AB,28,0)</f>
        <v>0</v>
      </c>
      <c r="AF166" s="11">
        <f>VLOOKUP(C166,[1]匹配!$A:$AC,29,0)</f>
        <v>0</v>
      </c>
      <c r="AG166" s="11">
        <f>VLOOKUP(C166,[1]匹配!$A:$AD,30,0)</f>
        <v>0</v>
      </c>
      <c r="AH166" s="11">
        <f>VLOOKUP(C166,[1]匹配!$A:$AE,31,0)</f>
        <v>0</v>
      </c>
      <c r="AI166" s="11">
        <f>VLOOKUP(C166,[1]匹配!$A:$AF,32,0)</f>
        <v>0</v>
      </c>
      <c r="AJ166" s="11" t="s">
        <v>728</v>
      </c>
      <c r="AK166" s="11" t="s">
        <v>47</v>
      </c>
      <c r="AL166" s="11" t="s">
        <v>56</v>
      </c>
      <c r="AM166" s="11" t="s">
        <v>729</v>
      </c>
    </row>
    <row r="167" ht="36" spans="1:39">
      <c r="A167" s="28">
        <v>164</v>
      </c>
      <c r="B167" s="11" t="s">
        <v>40</v>
      </c>
      <c r="C167" s="11" t="s">
        <v>730</v>
      </c>
      <c r="D167" s="11" t="s">
        <v>731</v>
      </c>
      <c r="E167" s="11" t="s">
        <v>732</v>
      </c>
      <c r="F167" s="30" t="s">
        <v>191</v>
      </c>
      <c r="G167" s="11" t="s">
        <v>138</v>
      </c>
      <c r="H167" s="11" t="str">
        <f>VLOOKUP(C167,[1]匹配!$A:$E,5,0)</f>
        <v>否</v>
      </c>
      <c r="I167" s="11">
        <f>VLOOKUP(C167,[1]匹配!$A:$F,6,0)</f>
        <v>0</v>
      </c>
      <c r="J167" s="11">
        <f>VLOOKUP(C167,'[2]（终）标准制修订项目'!$C:$R,16,0)</f>
        <v>6</v>
      </c>
      <c r="K167" s="11" t="str">
        <f>VLOOKUP(C167,[1]匹配!$A:$H,8,0)</f>
        <v>无</v>
      </c>
      <c r="L167" s="11">
        <f>VLOOKUP(C167,[1]匹配!$A:$I,9,0)</f>
        <v>1</v>
      </c>
      <c r="M167" s="11">
        <f>VLOOKUP(C167,[1]匹配!$A:$J,10,0)</f>
        <v>100</v>
      </c>
      <c r="N167" s="11" t="str">
        <f>VLOOKUP(C167,[1]匹配!$A:$K,11,0)</f>
        <v>深圳市视得安罗格朗电子有限公司</v>
      </c>
      <c r="O167" s="11">
        <f>VLOOKUP(C167,[1]匹配!$A:$L,12,0)</f>
        <v>0</v>
      </c>
      <c r="P167" s="11">
        <f>VLOOKUP(C167,[1]匹配!$A:$M,13,0)</f>
        <v>0</v>
      </c>
      <c r="Q167" s="11">
        <f>VLOOKUP(C167,[1]匹配!$A:$N,14,0)</f>
        <v>0</v>
      </c>
      <c r="R167" s="11">
        <f>VLOOKUP(C167,[1]匹配!$A:$O,15,0)</f>
        <v>0</v>
      </c>
      <c r="S167" s="11">
        <f>VLOOKUP(C167,[1]匹配!$A:$P,16,0)</f>
        <v>0</v>
      </c>
      <c r="T167" s="11">
        <f>VLOOKUP(C167,[1]匹配!$A:$Q,17,0)</f>
        <v>0</v>
      </c>
      <c r="U167" s="11">
        <f>VLOOKUP(C167,[1]匹配!$A:$R,18,0)</f>
        <v>0</v>
      </c>
      <c r="V167" s="11">
        <f>VLOOKUP(C167,[1]匹配!$A:$S,19,0)</f>
        <v>0</v>
      </c>
      <c r="W167" s="11">
        <f>VLOOKUP(C167,[1]匹配!$A:$T,20,0)</f>
        <v>0</v>
      </c>
      <c r="X167" s="11">
        <f>VLOOKUP(C167,[1]匹配!$A:$U,21,0)</f>
        <v>0</v>
      </c>
      <c r="Y167" s="11">
        <f>VLOOKUP(C167,[1]匹配!$A:$V,22,0)</f>
        <v>0</v>
      </c>
      <c r="Z167" s="11">
        <f>VLOOKUP(C167,[1]匹配!$A:$W,23,0)</f>
        <v>0</v>
      </c>
      <c r="AA167" s="11">
        <f>VLOOKUP(C167,[1]匹配!$A:$X,24,0)</f>
        <v>0</v>
      </c>
      <c r="AB167" s="11">
        <f>VLOOKUP(C167,[1]匹配!$A:$Y,25,0)</f>
        <v>0</v>
      </c>
      <c r="AC167" s="11">
        <f>VLOOKUP(C167,[1]匹配!$A:$Z,26,0)</f>
        <v>0</v>
      </c>
      <c r="AD167" s="11">
        <f>VLOOKUP(C167,[1]匹配!$A:$AA,27,0)</f>
        <v>0</v>
      </c>
      <c r="AE167" s="11">
        <f>VLOOKUP(C167,[1]匹配!$A:$AB,28,0)</f>
        <v>0</v>
      </c>
      <c r="AF167" s="11">
        <f>VLOOKUP(C167,[1]匹配!$A:$AC,29,0)</f>
        <v>0</v>
      </c>
      <c r="AG167" s="11">
        <f>VLOOKUP(C167,[1]匹配!$A:$AD,30,0)</f>
        <v>0</v>
      </c>
      <c r="AH167" s="11">
        <f>VLOOKUP(C167,[1]匹配!$A:$AE,31,0)</f>
        <v>0</v>
      </c>
      <c r="AI167" s="11">
        <f>VLOOKUP(C167,[1]匹配!$A:$AF,32,0)</f>
        <v>0</v>
      </c>
      <c r="AJ167" s="11" t="s">
        <v>733</v>
      </c>
      <c r="AK167" s="11" t="s">
        <v>47</v>
      </c>
      <c r="AL167" s="11" t="s">
        <v>56</v>
      </c>
      <c r="AM167" s="11" t="s">
        <v>729</v>
      </c>
    </row>
    <row r="168" ht="24" spans="1:39">
      <c r="A168" s="28">
        <v>165</v>
      </c>
      <c r="B168" s="11" t="s">
        <v>40</v>
      </c>
      <c r="C168" s="11" t="s">
        <v>734</v>
      </c>
      <c r="D168" s="11" t="s">
        <v>735</v>
      </c>
      <c r="E168" s="11" t="s">
        <v>736</v>
      </c>
      <c r="F168" s="11" t="s">
        <v>148</v>
      </c>
      <c r="G168" s="11" t="s">
        <v>149</v>
      </c>
      <c r="H168" s="11" t="str">
        <f>VLOOKUP(C168,[1]匹配!$A:$E,5,0)</f>
        <v>是</v>
      </c>
      <c r="I168" s="11">
        <f>VLOOKUP(C168,[1]匹配!$A:$F,6,0)</f>
        <v>4</v>
      </c>
      <c r="J168" s="11">
        <f>VLOOKUP(C168,'[2]（终）标准制修订项目'!$C:$R,16,0)</f>
        <v>2</v>
      </c>
      <c r="K168" s="11" t="str">
        <f>VLOOKUP(C168,[1]匹配!$A:$H,8,0)</f>
        <v>无</v>
      </c>
      <c r="L168" s="11">
        <f>VLOOKUP(C168,[1]匹配!$A:$I,9,0)</f>
        <v>1</v>
      </c>
      <c r="M168" s="11">
        <f>VLOOKUP(C168,[1]匹配!$A:$J,10,0)</f>
        <v>100</v>
      </c>
      <c r="N168" s="11" t="str">
        <f>VLOOKUP(C168,[1]匹配!$A:$K,11,0)</f>
        <v>深圳市金瑞铭科技有限公司</v>
      </c>
      <c r="O168" s="11">
        <f>VLOOKUP(C168,[1]匹配!$A:$L,12,0)</f>
        <v>0</v>
      </c>
      <c r="P168" s="11">
        <f>VLOOKUP(C168,[1]匹配!$A:$M,13,0)</f>
        <v>0</v>
      </c>
      <c r="Q168" s="11">
        <f>VLOOKUP(C168,[1]匹配!$A:$N,14,0)</f>
        <v>0</v>
      </c>
      <c r="R168" s="11">
        <f>VLOOKUP(C168,[1]匹配!$A:$O,15,0)</f>
        <v>0</v>
      </c>
      <c r="S168" s="11">
        <f>VLOOKUP(C168,[1]匹配!$A:$P,16,0)</f>
        <v>0</v>
      </c>
      <c r="T168" s="11">
        <f>VLOOKUP(C168,[1]匹配!$A:$Q,17,0)</f>
        <v>0</v>
      </c>
      <c r="U168" s="11">
        <f>VLOOKUP(C168,[1]匹配!$A:$R,18,0)</f>
        <v>0</v>
      </c>
      <c r="V168" s="11">
        <f>VLOOKUP(C168,[1]匹配!$A:$S,19,0)</f>
        <v>0</v>
      </c>
      <c r="W168" s="11">
        <f>VLOOKUP(C168,[1]匹配!$A:$T,20,0)</f>
        <v>0</v>
      </c>
      <c r="X168" s="11">
        <f>VLOOKUP(C168,[1]匹配!$A:$U,21,0)</f>
        <v>0</v>
      </c>
      <c r="Y168" s="11">
        <f>VLOOKUP(C168,[1]匹配!$A:$V,22,0)</f>
        <v>0</v>
      </c>
      <c r="Z168" s="11">
        <f>VLOOKUP(C168,[1]匹配!$A:$W,23,0)</f>
        <v>0</v>
      </c>
      <c r="AA168" s="11">
        <f>VLOOKUP(C168,[1]匹配!$A:$X,24,0)</f>
        <v>0</v>
      </c>
      <c r="AB168" s="11">
        <f>VLOOKUP(C168,[1]匹配!$A:$Y,25,0)</f>
        <v>0</v>
      </c>
      <c r="AC168" s="11">
        <f>VLOOKUP(C168,[1]匹配!$A:$Z,26,0)</f>
        <v>0</v>
      </c>
      <c r="AD168" s="11">
        <f>VLOOKUP(C168,[1]匹配!$A:$AA,27,0)</f>
        <v>0</v>
      </c>
      <c r="AE168" s="11">
        <f>VLOOKUP(C168,[1]匹配!$A:$AB,28,0)</f>
        <v>0</v>
      </c>
      <c r="AF168" s="11">
        <f>VLOOKUP(C168,[1]匹配!$A:$AC,29,0)</f>
        <v>0</v>
      </c>
      <c r="AG168" s="11">
        <f>VLOOKUP(C168,[1]匹配!$A:$AD,30,0)</f>
        <v>0</v>
      </c>
      <c r="AH168" s="11">
        <f>VLOOKUP(C168,[1]匹配!$A:$AE,31,0)</f>
        <v>0</v>
      </c>
      <c r="AI168" s="11">
        <f>VLOOKUP(C168,[1]匹配!$A:$AF,32,0)</f>
        <v>0</v>
      </c>
      <c r="AJ168" s="11" t="s">
        <v>737</v>
      </c>
      <c r="AK168" s="11" t="s">
        <v>47</v>
      </c>
      <c r="AL168" s="11" t="s">
        <v>56</v>
      </c>
      <c r="AM168" s="11" t="s">
        <v>729</v>
      </c>
    </row>
    <row r="169" ht="48" spans="1:39">
      <c r="A169" s="28">
        <v>166</v>
      </c>
      <c r="B169" s="11" t="s">
        <v>40</v>
      </c>
      <c r="C169" s="11" t="s">
        <v>738</v>
      </c>
      <c r="D169" s="11" t="s">
        <v>739</v>
      </c>
      <c r="E169" s="11" t="s">
        <v>740</v>
      </c>
      <c r="F169" s="11" t="s">
        <v>109</v>
      </c>
      <c r="G169" s="11" t="s">
        <v>54</v>
      </c>
      <c r="H169" s="11" t="str">
        <f>VLOOKUP(C169,[1]匹配!$A:$E,5,0)</f>
        <v>否</v>
      </c>
      <c r="I169" s="11">
        <f>VLOOKUP(C169,[1]匹配!$A:$F,6,0)</f>
        <v>0</v>
      </c>
      <c r="J169" s="11">
        <f>VLOOKUP(C169,'[2]（终）标准制修订项目'!$C:$R,16,0)</f>
        <v>4</v>
      </c>
      <c r="K169" s="11" t="str">
        <f>VLOOKUP(C169,[1]匹配!$A:$H,8,0)</f>
        <v>有</v>
      </c>
      <c r="L169" s="11">
        <f>VLOOKUP(C169,[1]匹配!$A:$I,9,0)</f>
        <v>1</v>
      </c>
      <c r="M169" s="11">
        <f>VLOOKUP(C169,[1]匹配!$A:$J,10,0)</f>
        <v>0</v>
      </c>
      <c r="N169" s="11" t="str">
        <f>VLOOKUP(C169,[1]匹配!$A:$K,11,0)</f>
        <v>华为技术有限公司</v>
      </c>
      <c r="O169" s="11">
        <f>VLOOKUP(C169,[1]匹配!$A:$L,12,0)</f>
        <v>2</v>
      </c>
      <c r="P169" s="11">
        <f>VLOOKUP(C169,[1]匹配!$A:$M,13,0)</f>
        <v>100</v>
      </c>
      <c r="Q169" s="11" t="str">
        <f>VLOOKUP(C169,[1]匹配!$A:$N,14,0)</f>
        <v>深圳市腾讯计算机系统有限公司</v>
      </c>
      <c r="R169" s="11">
        <f>VLOOKUP(C169,[1]匹配!$A:$O,15,0)</f>
        <v>3</v>
      </c>
      <c r="S169" s="11">
        <f>VLOOKUP(C169,[1]匹配!$A:$P,16,0)</f>
        <v>0</v>
      </c>
      <c r="T169" s="11" t="str">
        <f>VLOOKUP(C169,[1]匹配!$A:$Q,17,0)</f>
        <v>中兴通讯股份有限公司</v>
      </c>
      <c r="U169" s="11">
        <f>VLOOKUP(C169,[1]匹配!$A:$R,18,0)</f>
        <v>0</v>
      </c>
      <c r="V169" s="11">
        <f>VLOOKUP(C169,[1]匹配!$A:$S,19,0)</f>
        <v>0</v>
      </c>
      <c r="W169" s="11">
        <f>VLOOKUP(C169,[1]匹配!$A:$T,20,0)</f>
        <v>0</v>
      </c>
      <c r="X169" s="11">
        <f>VLOOKUP(C169,[1]匹配!$A:$U,21,0)</f>
        <v>0</v>
      </c>
      <c r="Y169" s="11">
        <f>VLOOKUP(C169,[1]匹配!$A:$V,22,0)</f>
        <v>0</v>
      </c>
      <c r="Z169" s="11">
        <f>VLOOKUP(C169,[1]匹配!$A:$W,23,0)</f>
        <v>0</v>
      </c>
      <c r="AA169" s="11">
        <f>VLOOKUP(C169,[1]匹配!$A:$X,24,0)</f>
        <v>0</v>
      </c>
      <c r="AB169" s="11">
        <f>VLOOKUP(C169,[1]匹配!$A:$Y,25,0)</f>
        <v>0</v>
      </c>
      <c r="AC169" s="11">
        <f>VLOOKUP(C169,[1]匹配!$A:$Z,26,0)</f>
        <v>0</v>
      </c>
      <c r="AD169" s="11">
        <f>VLOOKUP(C169,[1]匹配!$A:$AA,27,0)</f>
        <v>0</v>
      </c>
      <c r="AE169" s="11">
        <f>VLOOKUP(C169,[1]匹配!$A:$AB,28,0)</f>
        <v>0</v>
      </c>
      <c r="AF169" s="11">
        <f>VLOOKUP(C169,[1]匹配!$A:$AC,29,0)</f>
        <v>0</v>
      </c>
      <c r="AG169" s="11">
        <f>VLOOKUP(C169,[1]匹配!$A:$AD,30,0)</f>
        <v>0</v>
      </c>
      <c r="AH169" s="11">
        <f>VLOOKUP(C169,[1]匹配!$A:$AE,31,0)</f>
        <v>0</v>
      </c>
      <c r="AI169" s="11">
        <f>VLOOKUP(C169,[1]匹配!$A:$AF,32,0)</f>
        <v>0</v>
      </c>
      <c r="AJ169" s="11" t="s">
        <v>741</v>
      </c>
      <c r="AK169" s="11" t="s">
        <v>47</v>
      </c>
      <c r="AL169" s="11" t="s">
        <v>56</v>
      </c>
      <c r="AM169" s="11" t="s">
        <v>729</v>
      </c>
    </row>
    <row r="170" ht="36" spans="1:39">
      <c r="A170" s="28">
        <v>167</v>
      </c>
      <c r="B170" s="11" t="s">
        <v>40</v>
      </c>
      <c r="C170" s="11" t="s">
        <v>742</v>
      </c>
      <c r="D170" s="11" t="s">
        <v>743</v>
      </c>
      <c r="E170" s="11" t="s">
        <v>744</v>
      </c>
      <c r="F170" s="30" t="s">
        <v>745</v>
      </c>
      <c r="G170" s="11" t="s">
        <v>695</v>
      </c>
      <c r="H170" s="11" t="str">
        <f>VLOOKUP(C170,[1]匹配!$A:$E,5,0)</f>
        <v>否</v>
      </c>
      <c r="I170" s="11">
        <f>VLOOKUP(C170,[1]匹配!$A:$F,6,0)</f>
        <v>0</v>
      </c>
      <c r="J170" s="11">
        <f>VLOOKUP(C170,'[2]（终）标准制修订项目'!$C:$R,16,0)</f>
        <v>1</v>
      </c>
      <c r="K170" s="11" t="str">
        <f>VLOOKUP(C170,[1]匹配!$A:$H,8,0)</f>
        <v>无</v>
      </c>
      <c r="L170" s="11">
        <f>VLOOKUP(C170,[1]匹配!$A:$I,9,0)</f>
        <v>1</v>
      </c>
      <c r="M170" s="11">
        <f>VLOOKUP(C170,[1]匹配!$A:$J,10,0)</f>
        <v>100</v>
      </c>
      <c r="N170" s="11" t="str">
        <f>VLOOKUP(C170,[1]匹配!$A:$K,11,0)</f>
        <v>深圳市智慧安防行业协会</v>
      </c>
      <c r="O170" s="11">
        <f>VLOOKUP(C170,[1]匹配!$A:$L,12,0)</f>
        <v>0</v>
      </c>
      <c r="P170" s="11">
        <f>VLOOKUP(C170,[1]匹配!$A:$M,13,0)</f>
        <v>0</v>
      </c>
      <c r="Q170" s="11">
        <f>VLOOKUP(C170,[1]匹配!$A:$N,14,0)</f>
        <v>0</v>
      </c>
      <c r="R170" s="11">
        <f>VLOOKUP(C170,[1]匹配!$A:$O,15,0)</f>
        <v>0</v>
      </c>
      <c r="S170" s="11">
        <f>VLOOKUP(C170,[1]匹配!$A:$P,16,0)</f>
        <v>0</v>
      </c>
      <c r="T170" s="11">
        <f>VLOOKUP(C170,[1]匹配!$A:$Q,17,0)</f>
        <v>0</v>
      </c>
      <c r="U170" s="11">
        <f>VLOOKUP(C170,[1]匹配!$A:$R,18,0)</f>
        <v>0</v>
      </c>
      <c r="V170" s="11">
        <f>VLOOKUP(C170,[1]匹配!$A:$S,19,0)</f>
        <v>0</v>
      </c>
      <c r="W170" s="11">
        <f>VLOOKUP(C170,[1]匹配!$A:$T,20,0)</f>
        <v>0</v>
      </c>
      <c r="X170" s="11">
        <f>VLOOKUP(C170,[1]匹配!$A:$U,21,0)</f>
        <v>0</v>
      </c>
      <c r="Y170" s="11">
        <f>VLOOKUP(C170,[1]匹配!$A:$V,22,0)</f>
        <v>0</v>
      </c>
      <c r="Z170" s="11">
        <f>VLOOKUP(C170,[1]匹配!$A:$W,23,0)</f>
        <v>0</v>
      </c>
      <c r="AA170" s="11">
        <f>VLOOKUP(C170,[1]匹配!$A:$X,24,0)</f>
        <v>0</v>
      </c>
      <c r="AB170" s="11">
        <f>VLOOKUP(C170,[1]匹配!$A:$Y,25,0)</f>
        <v>0</v>
      </c>
      <c r="AC170" s="11">
        <f>VLOOKUP(C170,[1]匹配!$A:$Z,26,0)</f>
        <v>0</v>
      </c>
      <c r="AD170" s="11">
        <f>VLOOKUP(C170,[1]匹配!$A:$AA,27,0)</f>
        <v>0</v>
      </c>
      <c r="AE170" s="11">
        <f>VLOOKUP(C170,[1]匹配!$A:$AB,28,0)</f>
        <v>0</v>
      </c>
      <c r="AF170" s="11">
        <f>VLOOKUP(C170,[1]匹配!$A:$AC,29,0)</f>
        <v>0</v>
      </c>
      <c r="AG170" s="11">
        <f>VLOOKUP(C170,[1]匹配!$A:$AD,30,0)</f>
        <v>0</v>
      </c>
      <c r="AH170" s="11">
        <f>VLOOKUP(C170,[1]匹配!$A:$AE,31,0)</f>
        <v>0</v>
      </c>
      <c r="AI170" s="11">
        <f>VLOOKUP(C170,[1]匹配!$A:$AF,32,0)</f>
        <v>0</v>
      </c>
      <c r="AJ170" s="11" t="s">
        <v>746</v>
      </c>
      <c r="AK170" s="11" t="s">
        <v>47</v>
      </c>
      <c r="AL170" s="11" t="s">
        <v>48</v>
      </c>
      <c r="AM170" s="11" t="s">
        <v>729</v>
      </c>
    </row>
    <row r="171" ht="48" spans="1:39">
      <c r="A171" s="28">
        <v>168</v>
      </c>
      <c r="B171" s="11" t="s">
        <v>40</v>
      </c>
      <c r="C171" s="11" t="s">
        <v>747</v>
      </c>
      <c r="D171" s="11" t="s">
        <v>748</v>
      </c>
      <c r="E171" s="11" t="s">
        <v>749</v>
      </c>
      <c r="F171" s="11" t="s">
        <v>109</v>
      </c>
      <c r="G171" s="11" t="s">
        <v>54</v>
      </c>
      <c r="H171" s="11" t="str">
        <f>VLOOKUP(C171,[1]匹配!$A:$E,5,0)</f>
        <v>否</v>
      </c>
      <c r="I171" s="11">
        <f>VLOOKUP(C171,[1]匹配!$A:$F,6,0)</f>
        <v>0</v>
      </c>
      <c r="J171" s="11">
        <f>VLOOKUP(C171,'[2]（终）标准制修订项目'!$C:$R,16,0)</f>
        <v>4</v>
      </c>
      <c r="K171" s="11" t="str">
        <f>VLOOKUP(C171,[1]匹配!$A:$H,8,0)</f>
        <v>有</v>
      </c>
      <c r="L171" s="11">
        <f>VLOOKUP(C171,[1]匹配!$A:$I,9,0)</f>
        <v>1</v>
      </c>
      <c r="M171" s="11">
        <f>VLOOKUP(C171,[1]匹配!$A:$J,10,0)</f>
        <v>0</v>
      </c>
      <c r="N171" s="11" t="str">
        <f>VLOOKUP(C171,[1]匹配!$A:$K,11,0)</f>
        <v>华为技术有限公司</v>
      </c>
      <c r="O171" s="11">
        <f>VLOOKUP(C171,[1]匹配!$A:$L,12,0)</f>
        <v>2</v>
      </c>
      <c r="P171" s="11">
        <f>VLOOKUP(C171,[1]匹配!$A:$M,13,0)</f>
        <v>100</v>
      </c>
      <c r="Q171" s="11" t="str">
        <f>VLOOKUP(C171,[1]匹配!$A:$N,14,0)</f>
        <v>深圳市腾讯计算机系统有限公司</v>
      </c>
      <c r="R171" s="11">
        <f>VLOOKUP(C171,[1]匹配!$A:$O,15,0)</f>
        <v>3</v>
      </c>
      <c r="S171" s="11">
        <f>VLOOKUP(C171,[1]匹配!$A:$P,16,0)</f>
        <v>0</v>
      </c>
      <c r="T171" s="11" t="str">
        <f>VLOOKUP(C171,[1]匹配!$A:$Q,17,0)</f>
        <v>中兴通讯股份有限公司</v>
      </c>
      <c r="U171" s="11">
        <f>VLOOKUP(C171,[1]匹配!$A:$R,18,0)</f>
        <v>0</v>
      </c>
      <c r="V171" s="11">
        <f>VLOOKUP(C171,[1]匹配!$A:$S,19,0)</f>
        <v>0</v>
      </c>
      <c r="W171" s="11">
        <f>VLOOKUP(C171,[1]匹配!$A:$T,20,0)</f>
        <v>0</v>
      </c>
      <c r="X171" s="11">
        <f>VLOOKUP(C171,[1]匹配!$A:$U,21,0)</f>
        <v>0</v>
      </c>
      <c r="Y171" s="11">
        <f>VLOOKUP(C171,[1]匹配!$A:$V,22,0)</f>
        <v>0</v>
      </c>
      <c r="Z171" s="11">
        <f>VLOOKUP(C171,[1]匹配!$A:$W,23,0)</f>
        <v>0</v>
      </c>
      <c r="AA171" s="11">
        <f>VLOOKUP(C171,[1]匹配!$A:$X,24,0)</f>
        <v>0</v>
      </c>
      <c r="AB171" s="11">
        <f>VLOOKUP(C171,[1]匹配!$A:$Y,25,0)</f>
        <v>0</v>
      </c>
      <c r="AC171" s="11">
        <f>VLOOKUP(C171,[1]匹配!$A:$Z,26,0)</f>
        <v>0</v>
      </c>
      <c r="AD171" s="11">
        <f>VLOOKUP(C171,[1]匹配!$A:$AA,27,0)</f>
        <v>0</v>
      </c>
      <c r="AE171" s="11">
        <f>VLOOKUP(C171,[1]匹配!$A:$AB,28,0)</f>
        <v>0</v>
      </c>
      <c r="AF171" s="11">
        <f>VLOOKUP(C171,[1]匹配!$A:$AC,29,0)</f>
        <v>0</v>
      </c>
      <c r="AG171" s="11">
        <f>VLOOKUP(C171,[1]匹配!$A:$AD,30,0)</f>
        <v>0</v>
      </c>
      <c r="AH171" s="11">
        <f>VLOOKUP(C171,[1]匹配!$A:$AE,31,0)</f>
        <v>0</v>
      </c>
      <c r="AI171" s="11">
        <f>VLOOKUP(C171,[1]匹配!$A:$AF,32,0)</f>
        <v>0</v>
      </c>
      <c r="AJ171" s="11" t="s">
        <v>750</v>
      </c>
      <c r="AK171" s="11" t="s">
        <v>47</v>
      </c>
      <c r="AL171" s="11" t="s">
        <v>56</v>
      </c>
      <c r="AM171" s="11" t="s">
        <v>729</v>
      </c>
    </row>
    <row r="172" ht="48" spans="1:39">
      <c r="A172" s="28">
        <v>169</v>
      </c>
      <c r="B172" s="11" t="s">
        <v>40</v>
      </c>
      <c r="C172" s="11" t="s">
        <v>751</v>
      </c>
      <c r="D172" s="11" t="s">
        <v>752</v>
      </c>
      <c r="E172" s="11" t="s">
        <v>753</v>
      </c>
      <c r="F172" s="11" t="s">
        <v>109</v>
      </c>
      <c r="G172" s="11" t="s">
        <v>54</v>
      </c>
      <c r="H172" s="11" t="str">
        <f>VLOOKUP(C172,[1]匹配!$A:$E,5,0)</f>
        <v>否</v>
      </c>
      <c r="I172" s="11">
        <f>VLOOKUP(C172,[1]匹配!$A:$F,6,0)</f>
        <v>0</v>
      </c>
      <c r="J172" s="11">
        <f>VLOOKUP(C172,'[2]（终）标准制修订项目'!$C:$R,16,0)</f>
        <v>4</v>
      </c>
      <c r="K172" s="11" t="str">
        <f>VLOOKUP(C172,[1]匹配!$A:$H,8,0)</f>
        <v>有</v>
      </c>
      <c r="L172" s="11">
        <f>VLOOKUP(C172,[1]匹配!$A:$I,9,0)</f>
        <v>1</v>
      </c>
      <c r="M172" s="11">
        <f>VLOOKUP(C172,[1]匹配!$A:$J,10,0)</f>
        <v>0</v>
      </c>
      <c r="N172" s="11" t="str">
        <f>VLOOKUP(C172,[1]匹配!$A:$K,11,0)</f>
        <v>华为技术有限公司</v>
      </c>
      <c r="O172" s="11">
        <f>VLOOKUP(C172,[1]匹配!$A:$L,12,0)</f>
        <v>2</v>
      </c>
      <c r="P172" s="11">
        <f>VLOOKUP(C172,[1]匹配!$A:$M,13,0)</f>
        <v>100</v>
      </c>
      <c r="Q172" s="11" t="str">
        <f>VLOOKUP(C172,[1]匹配!$A:$N,14,0)</f>
        <v>深圳市腾讯计算机系统有限公司</v>
      </c>
      <c r="R172" s="11">
        <f>VLOOKUP(C172,[1]匹配!$A:$O,15,0)</f>
        <v>3</v>
      </c>
      <c r="S172" s="11">
        <f>VLOOKUP(C172,[1]匹配!$A:$P,16,0)</f>
        <v>0</v>
      </c>
      <c r="T172" s="11" t="str">
        <f>VLOOKUP(C172,[1]匹配!$A:$Q,17,0)</f>
        <v>中兴通讯股份有限公司</v>
      </c>
      <c r="U172" s="11">
        <f>VLOOKUP(C172,[1]匹配!$A:$R,18,0)</f>
        <v>0</v>
      </c>
      <c r="V172" s="11">
        <f>VLOOKUP(C172,[1]匹配!$A:$S,19,0)</f>
        <v>0</v>
      </c>
      <c r="W172" s="11">
        <f>VLOOKUP(C172,[1]匹配!$A:$T,20,0)</f>
        <v>0</v>
      </c>
      <c r="X172" s="11">
        <f>VLOOKUP(C172,[1]匹配!$A:$U,21,0)</f>
        <v>0</v>
      </c>
      <c r="Y172" s="11">
        <f>VLOOKUP(C172,[1]匹配!$A:$V,22,0)</f>
        <v>0</v>
      </c>
      <c r="Z172" s="11">
        <f>VLOOKUP(C172,[1]匹配!$A:$W,23,0)</f>
        <v>0</v>
      </c>
      <c r="AA172" s="11">
        <f>VLOOKUP(C172,[1]匹配!$A:$X,24,0)</f>
        <v>0</v>
      </c>
      <c r="AB172" s="11">
        <f>VLOOKUP(C172,[1]匹配!$A:$Y,25,0)</f>
        <v>0</v>
      </c>
      <c r="AC172" s="11">
        <f>VLOOKUP(C172,[1]匹配!$A:$Z,26,0)</f>
        <v>0</v>
      </c>
      <c r="AD172" s="11">
        <f>VLOOKUP(C172,[1]匹配!$A:$AA,27,0)</f>
        <v>0</v>
      </c>
      <c r="AE172" s="11">
        <f>VLOOKUP(C172,[1]匹配!$A:$AB,28,0)</f>
        <v>0</v>
      </c>
      <c r="AF172" s="11">
        <f>VLOOKUP(C172,[1]匹配!$A:$AC,29,0)</f>
        <v>0</v>
      </c>
      <c r="AG172" s="11">
        <f>VLOOKUP(C172,[1]匹配!$A:$AD,30,0)</f>
        <v>0</v>
      </c>
      <c r="AH172" s="11">
        <f>VLOOKUP(C172,[1]匹配!$A:$AE,31,0)</f>
        <v>0</v>
      </c>
      <c r="AI172" s="11">
        <f>VLOOKUP(C172,[1]匹配!$A:$AF,32,0)</f>
        <v>0</v>
      </c>
      <c r="AJ172" s="11" t="s">
        <v>754</v>
      </c>
      <c r="AK172" s="11" t="s">
        <v>47</v>
      </c>
      <c r="AL172" s="11" t="s">
        <v>56</v>
      </c>
      <c r="AM172" s="11" t="s">
        <v>729</v>
      </c>
    </row>
    <row r="173" ht="48" spans="1:39">
      <c r="A173" s="28">
        <v>170</v>
      </c>
      <c r="B173" s="11" t="s">
        <v>40</v>
      </c>
      <c r="C173" s="11" t="s">
        <v>755</v>
      </c>
      <c r="D173" s="11" t="s">
        <v>756</v>
      </c>
      <c r="E173" s="11" t="s">
        <v>757</v>
      </c>
      <c r="F173" s="11" t="s">
        <v>758</v>
      </c>
      <c r="G173" s="11" t="s">
        <v>54</v>
      </c>
      <c r="H173" s="11" t="str">
        <f>VLOOKUP(C173,[1]匹配!$A:$E,5,0)</f>
        <v>否</v>
      </c>
      <c r="I173" s="11">
        <f>VLOOKUP(C173,[1]匹配!$A:$F,6,0)</f>
        <v>0</v>
      </c>
      <c r="J173" s="11">
        <f>VLOOKUP(C173,'[2]（终）标准制修订项目'!$C:$R,16,0)</f>
        <v>4</v>
      </c>
      <c r="K173" s="11" t="str">
        <f>VLOOKUP(C173,[1]匹配!$A:$H,8,0)</f>
        <v>有</v>
      </c>
      <c r="L173" s="11">
        <f>VLOOKUP(C173,[1]匹配!$A:$I,9,0)</f>
        <v>1</v>
      </c>
      <c r="M173" s="11">
        <f>VLOOKUP(C173,[1]匹配!$A:$J,10,0)</f>
        <v>0</v>
      </c>
      <c r="N173" s="11" t="str">
        <f>VLOOKUP(C173,[1]匹配!$A:$K,11,0)</f>
        <v>华为技术有限公司</v>
      </c>
      <c r="O173" s="11">
        <f>VLOOKUP(C173,[1]匹配!$A:$L,12,0)</f>
        <v>2</v>
      </c>
      <c r="P173" s="11">
        <f>VLOOKUP(C173,[1]匹配!$A:$M,13,0)</f>
        <v>100</v>
      </c>
      <c r="Q173" s="11" t="str">
        <f>VLOOKUP(C173,[1]匹配!$A:$N,14,0)</f>
        <v>深圳市腾讯计算机系统有限公司</v>
      </c>
      <c r="R173" s="11">
        <f>VLOOKUP(C173,[1]匹配!$A:$O,15,0)</f>
        <v>3</v>
      </c>
      <c r="S173" s="11">
        <f>VLOOKUP(C173,[1]匹配!$A:$P,16,0)</f>
        <v>0</v>
      </c>
      <c r="T173" s="11" t="str">
        <f>VLOOKUP(C173,[1]匹配!$A:$Q,17,0)</f>
        <v>中兴通讯股份有限公司</v>
      </c>
      <c r="U173" s="11">
        <f>VLOOKUP(C173,[1]匹配!$A:$R,18,0)</f>
        <v>0</v>
      </c>
      <c r="V173" s="11">
        <f>VLOOKUP(C173,[1]匹配!$A:$S,19,0)</f>
        <v>0</v>
      </c>
      <c r="W173" s="11">
        <f>VLOOKUP(C173,[1]匹配!$A:$T,20,0)</f>
        <v>0</v>
      </c>
      <c r="X173" s="11">
        <f>VLOOKUP(C173,[1]匹配!$A:$U,21,0)</f>
        <v>0</v>
      </c>
      <c r="Y173" s="11">
        <f>VLOOKUP(C173,[1]匹配!$A:$V,22,0)</f>
        <v>0</v>
      </c>
      <c r="Z173" s="11">
        <f>VLOOKUP(C173,[1]匹配!$A:$W,23,0)</f>
        <v>0</v>
      </c>
      <c r="AA173" s="11">
        <f>VLOOKUP(C173,[1]匹配!$A:$X,24,0)</f>
        <v>0</v>
      </c>
      <c r="AB173" s="11">
        <f>VLOOKUP(C173,[1]匹配!$A:$Y,25,0)</f>
        <v>0</v>
      </c>
      <c r="AC173" s="11">
        <f>VLOOKUP(C173,[1]匹配!$A:$Z,26,0)</f>
        <v>0</v>
      </c>
      <c r="AD173" s="11">
        <f>VLOOKUP(C173,[1]匹配!$A:$AA,27,0)</f>
        <v>0</v>
      </c>
      <c r="AE173" s="11">
        <f>VLOOKUP(C173,[1]匹配!$A:$AB,28,0)</f>
        <v>0</v>
      </c>
      <c r="AF173" s="11">
        <f>VLOOKUP(C173,[1]匹配!$A:$AC,29,0)</f>
        <v>0</v>
      </c>
      <c r="AG173" s="11">
        <f>VLOOKUP(C173,[1]匹配!$A:$AD,30,0)</f>
        <v>0</v>
      </c>
      <c r="AH173" s="11">
        <f>VLOOKUP(C173,[1]匹配!$A:$AE,31,0)</f>
        <v>0</v>
      </c>
      <c r="AI173" s="11">
        <f>VLOOKUP(C173,[1]匹配!$A:$AF,32,0)</f>
        <v>0</v>
      </c>
      <c r="AJ173" s="11" t="s">
        <v>759</v>
      </c>
      <c r="AK173" s="11" t="s">
        <v>47</v>
      </c>
      <c r="AL173" s="11" t="s">
        <v>56</v>
      </c>
      <c r="AM173" s="11" t="s">
        <v>729</v>
      </c>
    </row>
    <row r="174" ht="48" spans="1:39">
      <c r="A174" s="28">
        <v>171</v>
      </c>
      <c r="B174" s="11" t="s">
        <v>40</v>
      </c>
      <c r="C174" s="11" t="s">
        <v>760</v>
      </c>
      <c r="D174" s="11" t="s">
        <v>761</v>
      </c>
      <c r="E174" s="11" t="s">
        <v>762</v>
      </c>
      <c r="F174" s="11" t="s">
        <v>758</v>
      </c>
      <c r="G174" s="11" t="s">
        <v>54</v>
      </c>
      <c r="H174" s="11" t="str">
        <f>VLOOKUP(C174,[1]匹配!$A:$E,5,0)</f>
        <v>否</v>
      </c>
      <c r="I174" s="11">
        <f>VLOOKUP(C174,[1]匹配!$A:$F,6,0)</f>
        <v>0</v>
      </c>
      <c r="J174" s="11">
        <f>VLOOKUP(C174,'[2]（终）标准制修订项目'!$C:$R,16,0)</f>
        <v>4</v>
      </c>
      <c r="K174" s="11" t="str">
        <f>VLOOKUP(C174,[1]匹配!$A:$H,8,0)</f>
        <v>有</v>
      </c>
      <c r="L174" s="11">
        <f>VLOOKUP(C174,[1]匹配!$A:$I,9,0)</f>
        <v>1</v>
      </c>
      <c r="M174" s="11">
        <f>VLOOKUP(C174,[1]匹配!$A:$J,10,0)</f>
        <v>0</v>
      </c>
      <c r="N174" s="11" t="str">
        <f>VLOOKUP(C174,[1]匹配!$A:$K,11,0)</f>
        <v>华为技术有限公司</v>
      </c>
      <c r="O174" s="11">
        <f>VLOOKUP(C174,[1]匹配!$A:$L,12,0)</f>
        <v>2</v>
      </c>
      <c r="P174" s="11">
        <f>VLOOKUP(C174,[1]匹配!$A:$M,13,0)</f>
        <v>100</v>
      </c>
      <c r="Q174" s="11" t="str">
        <f>VLOOKUP(C174,[1]匹配!$A:$N,14,0)</f>
        <v>深圳市腾讯计算机系统有限公司</v>
      </c>
      <c r="R174" s="11">
        <f>VLOOKUP(C174,[1]匹配!$A:$O,15,0)</f>
        <v>3</v>
      </c>
      <c r="S174" s="11">
        <f>VLOOKUP(C174,[1]匹配!$A:$P,16,0)</f>
        <v>0</v>
      </c>
      <c r="T174" s="11" t="str">
        <f>VLOOKUP(C174,[1]匹配!$A:$Q,17,0)</f>
        <v>中兴通讯股份有限公司</v>
      </c>
      <c r="U174" s="11">
        <f>VLOOKUP(C174,[1]匹配!$A:$R,18,0)</f>
        <v>0</v>
      </c>
      <c r="V174" s="11">
        <f>VLOOKUP(C174,[1]匹配!$A:$S,19,0)</f>
        <v>0</v>
      </c>
      <c r="W174" s="11">
        <f>VLOOKUP(C174,[1]匹配!$A:$T,20,0)</f>
        <v>0</v>
      </c>
      <c r="X174" s="11">
        <f>VLOOKUP(C174,[1]匹配!$A:$U,21,0)</f>
        <v>0</v>
      </c>
      <c r="Y174" s="11">
        <f>VLOOKUP(C174,[1]匹配!$A:$V,22,0)</f>
        <v>0</v>
      </c>
      <c r="Z174" s="11">
        <f>VLOOKUP(C174,[1]匹配!$A:$W,23,0)</f>
        <v>0</v>
      </c>
      <c r="AA174" s="11">
        <f>VLOOKUP(C174,[1]匹配!$A:$X,24,0)</f>
        <v>0</v>
      </c>
      <c r="AB174" s="11">
        <f>VLOOKUP(C174,[1]匹配!$A:$Y,25,0)</f>
        <v>0</v>
      </c>
      <c r="AC174" s="11">
        <f>VLOOKUP(C174,[1]匹配!$A:$Z,26,0)</f>
        <v>0</v>
      </c>
      <c r="AD174" s="11">
        <f>VLOOKUP(C174,[1]匹配!$A:$AA,27,0)</f>
        <v>0</v>
      </c>
      <c r="AE174" s="11">
        <f>VLOOKUP(C174,[1]匹配!$A:$AB,28,0)</f>
        <v>0</v>
      </c>
      <c r="AF174" s="11">
        <f>VLOOKUP(C174,[1]匹配!$A:$AC,29,0)</f>
        <v>0</v>
      </c>
      <c r="AG174" s="11">
        <f>VLOOKUP(C174,[1]匹配!$A:$AD,30,0)</f>
        <v>0</v>
      </c>
      <c r="AH174" s="11">
        <f>VLOOKUP(C174,[1]匹配!$A:$AE,31,0)</f>
        <v>0</v>
      </c>
      <c r="AI174" s="11">
        <f>VLOOKUP(C174,[1]匹配!$A:$AF,32,0)</f>
        <v>0</v>
      </c>
      <c r="AJ174" s="11" t="s">
        <v>763</v>
      </c>
      <c r="AK174" s="11" t="s">
        <v>47</v>
      </c>
      <c r="AL174" s="11" t="s">
        <v>56</v>
      </c>
      <c r="AM174" s="11" t="s">
        <v>729</v>
      </c>
    </row>
    <row r="175" ht="48" spans="1:39">
      <c r="A175" s="28">
        <v>172</v>
      </c>
      <c r="B175" s="11" t="s">
        <v>40</v>
      </c>
      <c r="C175" s="11" t="s">
        <v>764</v>
      </c>
      <c r="D175" s="11" t="s">
        <v>765</v>
      </c>
      <c r="E175" s="11" t="s">
        <v>766</v>
      </c>
      <c r="F175" s="11" t="s">
        <v>109</v>
      </c>
      <c r="G175" s="11" t="s">
        <v>54</v>
      </c>
      <c r="H175" s="11" t="str">
        <f>VLOOKUP(C175,[1]匹配!$A:$E,5,0)</f>
        <v>否</v>
      </c>
      <c r="I175" s="11">
        <f>VLOOKUP(C175,[1]匹配!$A:$F,6,0)</f>
        <v>0</v>
      </c>
      <c r="J175" s="11">
        <f>VLOOKUP(C175,'[2]（终）标准制修订项目'!$C:$R,16,0)</f>
        <v>4</v>
      </c>
      <c r="K175" s="11" t="str">
        <f>VLOOKUP(C175,[1]匹配!$A:$H,8,0)</f>
        <v>有</v>
      </c>
      <c r="L175" s="11">
        <f>VLOOKUP(C175,[1]匹配!$A:$I,9,0)</f>
        <v>1</v>
      </c>
      <c r="M175" s="11">
        <f>VLOOKUP(C175,[1]匹配!$A:$J,10,0)</f>
        <v>0</v>
      </c>
      <c r="N175" s="11" t="str">
        <f>VLOOKUP(C175,[1]匹配!$A:$K,11,0)</f>
        <v>华为技术有限公司</v>
      </c>
      <c r="O175" s="11">
        <f>VLOOKUP(C175,[1]匹配!$A:$L,12,0)</f>
        <v>2</v>
      </c>
      <c r="P175" s="11">
        <f>VLOOKUP(C175,[1]匹配!$A:$M,13,0)</f>
        <v>100</v>
      </c>
      <c r="Q175" s="11" t="str">
        <f>VLOOKUP(C175,[1]匹配!$A:$N,14,0)</f>
        <v>深圳市腾讯计算机系统有限公司</v>
      </c>
      <c r="R175" s="11">
        <f>VLOOKUP(C175,[1]匹配!$A:$O,15,0)</f>
        <v>3</v>
      </c>
      <c r="S175" s="11">
        <f>VLOOKUP(C175,[1]匹配!$A:$P,16,0)</f>
        <v>0</v>
      </c>
      <c r="T175" s="11" t="str">
        <f>VLOOKUP(C175,[1]匹配!$A:$Q,17,0)</f>
        <v>中兴通讯股份有限公司</v>
      </c>
      <c r="U175" s="11">
        <f>VLOOKUP(C175,[1]匹配!$A:$R,18,0)</f>
        <v>0</v>
      </c>
      <c r="V175" s="11">
        <f>VLOOKUP(C175,[1]匹配!$A:$S,19,0)</f>
        <v>0</v>
      </c>
      <c r="W175" s="11">
        <f>VLOOKUP(C175,[1]匹配!$A:$T,20,0)</f>
        <v>0</v>
      </c>
      <c r="X175" s="11">
        <f>VLOOKUP(C175,[1]匹配!$A:$U,21,0)</f>
        <v>0</v>
      </c>
      <c r="Y175" s="11">
        <f>VLOOKUP(C175,[1]匹配!$A:$V,22,0)</f>
        <v>0</v>
      </c>
      <c r="Z175" s="11">
        <f>VLOOKUP(C175,[1]匹配!$A:$W,23,0)</f>
        <v>0</v>
      </c>
      <c r="AA175" s="11">
        <f>VLOOKUP(C175,[1]匹配!$A:$X,24,0)</f>
        <v>0</v>
      </c>
      <c r="AB175" s="11">
        <f>VLOOKUP(C175,[1]匹配!$A:$Y,25,0)</f>
        <v>0</v>
      </c>
      <c r="AC175" s="11">
        <f>VLOOKUP(C175,[1]匹配!$A:$Z,26,0)</f>
        <v>0</v>
      </c>
      <c r="AD175" s="11">
        <f>VLOOKUP(C175,[1]匹配!$A:$AA,27,0)</f>
        <v>0</v>
      </c>
      <c r="AE175" s="11">
        <f>VLOOKUP(C175,[1]匹配!$A:$AB,28,0)</f>
        <v>0</v>
      </c>
      <c r="AF175" s="11">
        <f>VLOOKUP(C175,[1]匹配!$A:$AC,29,0)</f>
        <v>0</v>
      </c>
      <c r="AG175" s="11">
        <f>VLOOKUP(C175,[1]匹配!$A:$AD,30,0)</f>
        <v>0</v>
      </c>
      <c r="AH175" s="11">
        <f>VLOOKUP(C175,[1]匹配!$A:$AE,31,0)</f>
        <v>0</v>
      </c>
      <c r="AI175" s="11">
        <f>VLOOKUP(C175,[1]匹配!$A:$AF,32,0)</f>
        <v>0</v>
      </c>
      <c r="AJ175" s="11" t="s">
        <v>767</v>
      </c>
      <c r="AK175" s="11" t="s">
        <v>47</v>
      </c>
      <c r="AL175" s="11" t="s">
        <v>56</v>
      </c>
      <c r="AM175" s="11" t="s">
        <v>729</v>
      </c>
    </row>
    <row r="176" ht="48" spans="1:39">
      <c r="A176" s="28">
        <v>173</v>
      </c>
      <c r="B176" s="11" t="s">
        <v>40</v>
      </c>
      <c r="C176" s="11" t="s">
        <v>768</v>
      </c>
      <c r="D176" s="11" t="s">
        <v>769</v>
      </c>
      <c r="E176" s="11" t="s">
        <v>770</v>
      </c>
      <c r="F176" s="11" t="s">
        <v>758</v>
      </c>
      <c r="G176" s="11" t="s">
        <v>54</v>
      </c>
      <c r="H176" s="11" t="str">
        <f>VLOOKUP(C176,[1]匹配!$A:$E,5,0)</f>
        <v>否</v>
      </c>
      <c r="I176" s="11">
        <f>VLOOKUP(C176,[1]匹配!$A:$F,6,0)</f>
        <v>0</v>
      </c>
      <c r="J176" s="11">
        <f>VLOOKUP(C176,'[2]（终）标准制修订项目'!$C:$R,16,0)</f>
        <v>4</v>
      </c>
      <c r="K176" s="11" t="str">
        <f>VLOOKUP(C176,[1]匹配!$A:$H,8,0)</f>
        <v>有</v>
      </c>
      <c r="L176" s="11">
        <f>VLOOKUP(C176,[1]匹配!$A:$I,9,0)</f>
        <v>1</v>
      </c>
      <c r="M176" s="11">
        <f>VLOOKUP(C176,[1]匹配!$A:$J,10,0)</f>
        <v>0</v>
      </c>
      <c r="N176" s="11" t="str">
        <f>VLOOKUP(C176,[1]匹配!$A:$K,11,0)</f>
        <v>华为技术有限公司</v>
      </c>
      <c r="O176" s="11">
        <f>VLOOKUP(C176,[1]匹配!$A:$L,12,0)</f>
        <v>2</v>
      </c>
      <c r="P176" s="11">
        <f>VLOOKUP(C176,[1]匹配!$A:$M,13,0)</f>
        <v>100</v>
      </c>
      <c r="Q176" s="11" t="str">
        <f>VLOOKUP(C176,[1]匹配!$A:$N,14,0)</f>
        <v>深圳市腾讯计算机系统有限公司</v>
      </c>
      <c r="R176" s="11">
        <f>VLOOKUP(C176,[1]匹配!$A:$O,15,0)</f>
        <v>3</v>
      </c>
      <c r="S176" s="11">
        <f>VLOOKUP(C176,[1]匹配!$A:$P,16,0)</f>
        <v>0</v>
      </c>
      <c r="T176" s="11" t="str">
        <f>VLOOKUP(C176,[1]匹配!$A:$Q,17,0)</f>
        <v>中兴通讯股份有限公司</v>
      </c>
      <c r="U176" s="11">
        <f>VLOOKUP(C176,[1]匹配!$A:$R,18,0)</f>
        <v>0</v>
      </c>
      <c r="V176" s="11">
        <f>VLOOKUP(C176,[1]匹配!$A:$S,19,0)</f>
        <v>0</v>
      </c>
      <c r="W176" s="11">
        <f>VLOOKUP(C176,[1]匹配!$A:$T,20,0)</f>
        <v>0</v>
      </c>
      <c r="X176" s="11">
        <f>VLOOKUP(C176,[1]匹配!$A:$U,21,0)</f>
        <v>0</v>
      </c>
      <c r="Y176" s="11">
        <f>VLOOKUP(C176,[1]匹配!$A:$V,22,0)</f>
        <v>0</v>
      </c>
      <c r="Z176" s="11">
        <f>VLOOKUP(C176,[1]匹配!$A:$W,23,0)</f>
        <v>0</v>
      </c>
      <c r="AA176" s="11">
        <f>VLOOKUP(C176,[1]匹配!$A:$X,24,0)</f>
        <v>0</v>
      </c>
      <c r="AB176" s="11">
        <f>VLOOKUP(C176,[1]匹配!$A:$Y,25,0)</f>
        <v>0</v>
      </c>
      <c r="AC176" s="11">
        <f>VLOOKUP(C176,[1]匹配!$A:$Z,26,0)</f>
        <v>0</v>
      </c>
      <c r="AD176" s="11">
        <f>VLOOKUP(C176,[1]匹配!$A:$AA,27,0)</f>
        <v>0</v>
      </c>
      <c r="AE176" s="11">
        <f>VLOOKUP(C176,[1]匹配!$A:$AB,28,0)</f>
        <v>0</v>
      </c>
      <c r="AF176" s="11">
        <f>VLOOKUP(C176,[1]匹配!$A:$AC,29,0)</f>
        <v>0</v>
      </c>
      <c r="AG176" s="11">
        <f>VLOOKUP(C176,[1]匹配!$A:$AD,30,0)</f>
        <v>0</v>
      </c>
      <c r="AH176" s="11">
        <f>VLOOKUP(C176,[1]匹配!$A:$AE,31,0)</f>
        <v>0</v>
      </c>
      <c r="AI176" s="11">
        <f>VLOOKUP(C176,[1]匹配!$A:$AF,32,0)</f>
        <v>0</v>
      </c>
      <c r="AJ176" s="11" t="s">
        <v>771</v>
      </c>
      <c r="AK176" s="11" t="s">
        <v>47</v>
      </c>
      <c r="AL176" s="11" t="s">
        <v>56</v>
      </c>
      <c r="AM176" s="11" t="s">
        <v>729</v>
      </c>
    </row>
    <row r="177" ht="48" spans="1:39">
      <c r="A177" s="28">
        <v>174</v>
      </c>
      <c r="B177" s="11" t="s">
        <v>40</v>
      </c>
      <c r="C177" s="11" t="s">
        <v>772</v>
      </c>
      <c r="D177" s="11" t="s">
        <v>773</v>
      </c>
      <c r="E177" s="11" t="s">
        <v>774</v>
      </c>
      <c r="F177" s="11" t="s">
        <v>109</v>
      </c>
      <c r="G177" s="11" t="s">
        <v>54</v>
      </c>
      <c r="H177" s="11" t="str">
        <f>VLOOKUP(C177,[1]匹配!$A:$E,5,0)</f>
        <v>否</v>
      </c>
      <c r="I177" s="11">
        <f>VLOOKUP(C177,[1]匹配!$A:$F,6,0)</f>
        <v>0</v>
      </c>
      <c r="J177" s="11">
        <f>VLOOKUP(C177,'[2]（终）标准制修订项目'!$C:$R,16,0)</f>
        <v>4</v>
      </c>
      <c r="K177" s="11" t="str">
        <f>VLOOKUP(C177,[1]匹配!$A:$H,8,0)</f>
        <v>有</v>
      </c>
      <c r="L177" s="11">
        <f>VLOOKUP(C177,[1]匹配!$A:$I,9,0)</f>
        <v>4</v>
      </c>
      <c r="M177" s="11">
        <f>VLOOKUP(C177,[1]匹配!$A:$J,10,0)</f>
        <v>100</v>
      </c>
      <c r="N177" s="11" t="str">
        <f>VLOOKUP(C177,[1]匹配!$A:$K,11,0)</f>
        <v>深圳市腾讯计算机系统有限公司</v>
      </c>
      <c r="O177" s="11">
        <f>VLOOKUP(C177,[1]匹配!$A:$L,12,0)</f>
        <v>1</v>
      </c>
      <c r="P177" s="11">
        <f>VLOOKUP(C177,[1]匹配!$A:$M,13,0)</f>
        <v>0</v>
      </c>
      <c r="Q177" s="11" t="str">
        <f>VLOOKUP(C177,[1]匹配!$A:$N,14,0)</f>
        <v>华为技术有限公司</v>
      </c>
      <c r="R177" s="11">
        <f>VLOOKUP(C177,[1]匹配!$A:$O,15,0)</f>
        <v>5</v>
      </c>
      <c r="S177" s="11">
        <f>VLOOKUP(C177,[1]匹配!$A:$P,16,0)</f>
        <v>0</v>
      </c>
      <c r="T177" s="11" t="str">
        <f>VLOOKUP(C177,[1]匹配!$A:$Q,17,0)</f>
        <v>中兴通讯股份有限公司</v>
      </c>
      <c r="U177" s="11">
        <f>VLOOKUP(C177,[1]匹配!$A:$R,18,0)</f>
        <v>0</v>
      </c>
      <c r="V177" s="11">
        <f>VLOOKUP(C177,[1]匹配!$A:$S,19,0)</f>
        <v>0</v>
      </c>
      <c r="W177" s="11">
        <f>VLOOKUP(C177,[1]匹配!$A:$T,20,0)</f>
        <v>0</v>
      </c>
      <c r="X177" s="11">
        <f>VLOOKUP(C177,[1]匹配!$A:$U,21,0)</f>
        <v>0</v>
      </c>
      <c r="Y177" s="11">
        <f>VLOOKUP(C177,[1]匹配!$A:$V,22,0)</f>
        <v>0</v>
      </c>
      <c r="Z177" s="11">
        <f>VLOOKUP(C177,[1]匹配!$A:$W,23,0)</f>
        <v>0</v>
      </c>
      <c r="AA177" s="11">
        <f>VLOOKUP(C177,[1]匹配!$A:$X,24,0)</f>
        <v>0</v>
      </c>
      <c r="AB177" s="11">
        <f>VLOOKUP(C177,[1]匹配!$A:$Y,25,0)</f>
        <v>0</v>
      </c>
      <c r="AC177" s="11">
        <f>VLOOKUP(C177,[1]匹配!$A:$Z,26,0)</f>
        <v>0</v>
      </c>
      <c r="AD177" s="11">
        <f>VLOOKUP(C177,[1]匹配!$A:$AA,27,0)</f>
        <v>0</v>
      </c>
      <c r="AE177" s="11">
        <f>VLOOKUP(C177,[1]匹配!$A:$AB,28,0)</f>
        <v>0</v>
      </c>
      <c r="AF177" s="11">
        <f>VLOOKUP(C177,[1]匹配!$A:$AC,29,0)</f>
        <v>0</v>
      </c>
      <c r="AG177" s="11">
        <f>VLOOKUP(C177,[1]匹配!$A:$AD,30,0)</f>
        <v>0</v>
      </c>
      <c r="AH177" s="11">
        <f>VLOOKUP(C177,[1]匹配!$A:$AE,31,0)</f>
        <v>0</v>
      </c>
      <c r="AI177" s="11">
        <f>VLOOKUP(C177,[1]匹配!$A:$AF,32,0)</f>
        <v>0</v>
      </c>
      <c r="AJ177" s="11" t="s">
        <v>775</v>
      </c>
      <c r="AK177" s="11" t="s">
        <v>47</v>
      </c>
      <c r="AL177" s="11" t="s">
        <v>56</v>
      </c>
      <c r="AM177" s="11" t="s">
        <v>729</v>
      </c>
    </row>
    <row r="178" ht="48" spans="1:39">
      <c r="A178" s="28">
        <v>175</v>
      </c>
      <c r="B178" s="11" t="s">
        <v>40</v>
      </c>
      <c r="C178" s="11" t="s">
        <v>776</v>
      </c>
      <c r="D178" s="11" t="s">
        <v>777</v>
      </c>
      <c r="E178" s="11" t="s">
        <v>778</v>
      </c>
      <c r="F178" s="11" t="s">
        <v>758</v>
      </c>
      <c r="G178" s="11" t="s">
        <v>54</v>
      </c>
      <c r="H178" s="11" t="str">
        <f>VLOOKUP(C178,[1]匹配!$A:$E,5,0)</f>
        <v>否</v>
      </c>
      <c r="I178" s="11">
        <f>VLOOKUP(C178,[1]匹配!$A:$F,6,0)</f>
        <v>0</v>
      </c>
      <c r="J178" s="11">
        <f>VLOOKUP(C178,'[2]（终）标准制修订项目'!$C:$R,16,0)</f>
        <v>4</v>
      </c>
      <c r="K178" s="11" t="str">
        <f>VLOOKUP(C178,[1]匹配!$A:$H,8,0)</f>
        <v>有</v>
      </c>
      <c r="L178" s="11">
        <f>VLOOKUP(C178,[1]匹配!$A:$I,9,0)</f>
        <v>1</v>
      </c>
      <c r="M178" s="11">
        <f>VLOOKUP(C178,[1]匹配!$A:$J,10,0)</f>
        <v>0</v>
      </c>
      <c r="N178" s="11" t="str">
        <f>VLOOKUP(C178,[1]匹配!$A:$K,11,0)</f>
        <v>华为技术有限公司</v>
      </c>
      <c r="O178" s="11">
        <f>VLOOKUP(C178,[1]匹配!$A:$L,12,0)</f>
        <v>2</v>
      </c>
      <c r="P178" s="11">
        <f>VLOOKUP(C178,[1]匹配!$A:$M,13,0)</f>
        <v>100</v>
      </c>
      <c r="Q178" s="11" t="str">
        <f>VLOOKUP(C178,[1]匹配!$A:$N,14,0)</f>
        <v>深圳市腾讯计算机系统有限公司</v>
      </c>
      <c r="R178" s="11">
        <f>VLOOKUP(C178,[1]匹配!$A:$O,15,0)</f>
        <v>3</v>
      </c>
      <c r="S178" s="11">
        <f>VLOOKUP(C178,[1]匹配!$A:$P,16,0)</f>
        <v>0</v>
      </c>
      <c r="T178" s="11" t="str">
        <f>VLOOKUP(C178,[1]匹配!$A:$Q,17,0)</f>
        <v>中兴通讯股份有限公司</v>
      </c>
      <c r="U178" s="11">
        <f>VLOOKUP(C178,[1]匹配!$A:$R,18,0)</f>
        <v>0</v>
      </c>
      <c r="V178" s="11">
        <f>VLOOKUP(C178,[1]匹配!$A:$S,19,0)</f>
        <v>0</v>
      </c>
      <c r="W178" s="11">
        <f>VLOOKUP(C178,[1]匹配!$A:$T,20,0)</f>
        <v>0</v>
      </c>
      <c r="X178" s="11">
        <f>VLOOKUP(C178,[1]匹配!$A:$U,21,0)</f>
        <v>0</v>
      </c>
      <c r="Y178" s="11">
        <f>VLOOKUP(C178,[1]匹配!$A:$V,22,0)</f>
        <v>0</v>
      </c>
      <c r="Z178" s="11">
        <f>VLOOKUP(C178,[1]匹配!$A:$W,23,0)</f>
        <v>0</v>
      </c>
      <c r="AA178" s="11">
        <f>VLOOKUP(C178,[1]匹配!$A:$X,24,0)</f>
        <v>0</v>
      </c>
      <c r="AB178" s="11">
        <f>VLOOKUP(C178,[1]匹配!$A:$Y,25,0)</f>
        <v>0</v>
      </c>
      <c r="AC178" s="11">
        <f>VLOOKUP(C178,[1]匹配!$A:$Z,26,0)</f>
        <v>0</v>
      </c>
      <c r="AD178" s="11">
        <f>VLOOKUP(C178,[1]匹配!$A:$AA,27,0)</f>
        <v>0</v>
      </c>
      <c r="AE178" s="11">
        <f>VLOOKUP(C178,[1]匹配!$A:$AB,28,0)</f>
        <v>0</v>
      </c>
      <c r="AF178" s="11">
        <f>VLOOKUP(C178,[1]匹配!$A:$AC,29,0)</f>
        <v>0</v>
      </c>
      <c r="AG178" s="11">
        <f>VLOOKUP(C178,[1]匹配!$A:$AD,30,0)</f>
        <v>0</v>
      </c>
      <c r="AH178" s="11">
        <f>VLOOKUP(C178,[1]匹配!$A:$AE,31,0)</f>
        <v>0</v>
      </c>
      <c r="AI178" s="11">
        <f>VLOOKUP(C178,[1]匹配!$A:$AF,32,0)</f>
        <v>0</v>
      </c>
      <c r="AJ178" s="11" t="s">
        <v>779</v>
      </c>
      <c r="AK178" s="11" t="s">
        <v>47</v>
      </c>
      <c r="AL178" s="11" t="s">
        <v>56</v>
      </c>
      <c r="AM178" s="11" t="s">
        <v>729</v>
      </c>
    </row>
    <row r="179" ht="48" spans="1:39">
      <c r="A179" s="28">
        <v>176</v>
      </c>
      <c r="B179" s="11" t="s">
        <v>40</v>
      </c>
      <c r="C179" s="11" t="s">
        <v>780</v>
      </c>
      <c r="D179" s="11" t="s">
        <v>781</v>
      </c>
      <c r="E179" s="11" t="s">
        <v>782</v>
      </c>
      <c r="F179" s="11" t="s">
        <v>109</v>
      </c>
      <c r="G179" s="11" t="s">
        <v>54</v>
      </c>
      <c r="H179" s="11" t="str">
        <f>VLOOKUP(C179,[1]匹配!$A:$E,5,0)</f>
        <v>否</v>
      </c>
      <c r="I179" s="11">
        <f>VLOOKUP(C179,[1]匹配!$A:$F,6,0)</f>
        <v>0</v>
      </c>
      <c r="J179" s="11">
        <f>VLOOKUP(C179,'[2]（终）标准制修订项目'!$C:$R,16,0)</f>
        <v>4</v>
      </c>
      <c r="K179" s="11" t="str">
        <f>VLOOKUP(C179,[1]匹配!$A:$H,8,0)</f>
        <v>有</v>
      </c>
      <c r="L179" s="11">
        <f>VLOOKUP(C179,[1]匹配!$A:$I,9,0)</f>
        <v>1</v>
      </c>
      <c r="M179" s="11">
        <f>VLOOKUP(C179,[1]匹配!$A:$J,10,0)</f>
        <v>0</v>
      </c>
      <c r="N179" s="11" t="str">
        <f>VLOOKUP(C179,[1]匹配!$A:$K,11,0)</f>
        <v>华为技术有限公司</v>
      </c>
      <c r="O179" s="11">
        <f>VLOOKUP(C179,[1]匹配!$A:$L,12,0)</f>
        <v>2</v>
      </c>
      <c r="P179" s="11">
        <f>VLOOKUP(C179,[1]匹配!$A:$M,13,0)</f>
        <v>100</v>
      </c>
      <c r="Q179" s="11" t="str">
        <f>VLOOKUP(C179,[1]匹配!$A:$N,14,0)</f>
        <v>深圳市腾讯计算机系统有限公司</v>
      </c>
      <c r="R179" s="11">
        <f>VLOOKUP(C179,[1]匹配!$A:$O,15,0)</f>
        <v>3</v>
      </c>
      <c r="S179" s="11">
        <f>VLOOKUP(C179,[1]匹配!$A:$P,16,0)</f>
        <v>0</v>
      </c>
      <c r="T179" s="11" t="str">
        <f>VLOOKUP(C179,[1]匹配!$A:$Q,17,0)</f>
        <v>中兴通讯股份有限公司</v>
      </c>
      <c r="U179" s="11">
        <f>VLOOKUP(C179,[1]匹配!$A:$R,18,0)</f>
        <v>0</v>
      </c>
      <c r="V179" s="11">
        <f>VLOOKUP(C179,[1]匹配!$A:$S,19,0)</f>
        <v>0</v>
      </c>
      <c r="W179" s="11">
        <f>VLOOKUP(C179,[1]匹配!$A:$T,20,0)</f>
        <v>0</v>
      </c>
      <c r="X179" s="11">
        <f>VLOOKUP(C179,[1]匹配!$A:$U,21,0)</f>
        <v>0</v>
      </c>
      <c r="Y179" s="11">
        <f>VLOOKUP(C179,[1]匹配!$A:$V,22,0)</f>
        <v>0</v>
      </c>
      <c r="Z179" s="11">
        <f>VLOOKUP(C179,[1]匹配!$A:$W,23,0)</f>
        <v>0</v>
      </c>
      <c r="AA179" s="11">
        <f>VLOOKUP(C179,[1]匹配!$A:$X,24,0)</f>
        <v>0</v>
      </c>
      <c r="AB179" s="11">
        <f>VLOOKUP(C179,[1]匹配!$A:$Y,25,0)</f>
        <v>0</v>
      </c>
      <c r="AC179" s="11">
        <f>VLOOKUP(C179,[1]匹配!$A:$Z,26,0)</f>
        <v>0</v>
      </c>
      <c r="AD179" s="11">
        <f>VLOOKUP(C179,[1]匹配!$A:$AA,27,0)</f>
        <v>0</v>
      </c>
      <c r="AE179" s="11">
        <f>VLOOKUP(C179,[1]匹配!$A:$AB,28,0)</f>
        <v>0</v>
      </c>
      <c r="AF179" s="11">
        <f>VLOOKUP(C179,[1]匹配!$A:$AC,29,0)</f>
        <v>0</v>
      </c>
      <c r="AG179" s="11">
        <f>VLOOKUP(C179,[1]匹配!$A:$AD,30,0)</f>
        <v>0</v>
      </c>
      <c r="AH179" s="11">
        <f>VLOOKUP(C179,[1]匹配!$A:$AE,31,0)</f>
        <v>0</v>
      </c>
      <c r="AI179" s="11">
        <f>VLOOKUP(C179,[1]匹配!$A:$AF,32,0)</f>
        <v>0</v>
      </c>
      <c r="AJ179" s="11" t="s">
        <v>783</v>
      </c>
      <c r="AK179" s="11" t="s">
        <v>47</v>
      </c>
      <c r="AL179" s="11" t="s">
        <v>56</v>
      </c>
      <c r="AM179" s="11" t="s">
        <v>729</v>
      </c>
    </row>
    <row r="180" ht="48" spans="1:39">
      <c r="A180" s="28">
        <v>177</v>
      </c>
      <c r="B180" s="11" t="s">
        <v>40</v>
      </c>
      <c r="C180" s="11" t="s">
        <v>784</v>
      </c>
      <c r="D180" s="11" t="s">
        <v>785</v>
      </c>
      <c r="E180" s="11" t="s">
        <v>786</v>
      </c>
      <c r="F180" s="11" t="s">
        <v>109</v>
      </c>
      <c r="G180" s="11" t="s">
        <v>54</v>
      </c>
      <c r="H180" s="11" t="str">
        <f>VLOOKUP(C180,[1]匹配!$A:$E,5,0)</f>
        <v>否</v>
      </c>
      <c r="I180" s="11">
        <f>VLOOKUP(C180,[1]匹配!$A:$F,6,0)</f>
        <v>0</v>
      </c>
      <c r="J180" s="11">
        <f>VLOOKUP(C180,'[2]（终）标准制修订项目'!$C:$R,16,0)</f>
        <v>4</v>
      </c>
      <c r="K180" s="11" t="str">
        <f>VLOOKUP(C180,[1]匹配!$A:$H,8,0)</f>
        <v>有</v>
      </c>
      <c r="L180" s="11">
        <f>VLOOKUP(C180,[1]匹配!$A:$I,9,0)</f>
        <v>1</v>
      </c>
      <c r="M180" s="11">
        <f>VLOOKUP(C180,[1]匹配!$A:$J,10,0)</f>
        <v>0</v>
      </c>
      <c r="N180" s="11" t="str">
        <f>VLOOKUP(C180,[1]匹配!$A:$K,11,0)</f>
        <v>华为技术有限公司</v>
      </c>
      <c r="O180" s="11">
        <f>VLOOKUP(C180,[1]匹配!$A:$L,12,0)</f>
        <v>2</v>
      </c>
      <c r="P180" s="11">
        <f>VLOOKUP(C180,[1]匹配!$A:$M,13,0)</f>
        <v>100</v>
      </c>
      <c r="Q180" s="11" t="str">
        <f>VLOOKUP(C180,[1]匹配!$A:$N,14,0)</f>
        <v>深圳市腾讯计算机系统有限公司</v>
      </c>
      <c r="R180" s="11">
        <f>VLOOKUP(C180,[1]匹配!$A:$O,15,0)</f>
        <v>3</v>
      </c>
      <c r="S180" s="11">
        <f>VLOOKUP(C180,[1]匹配!$A:$P,16,0)</f>
        <v>0</v>
      </c>
      <c r="T180" s="11" t="str">
        <f>VLOOKUP(C180,[1]匹配!$A:$Q,17,0)</f>
        <v>中兴通讯股份有限公司</v>
      </c>
      <c r="U180" s="11">
        <f>VLOOKUP(C180,[1]匹配!$A:$R,18,0)</f>
        <v>0</v>
      </c>
      <c r="V180" s="11">
        <f>VLOOKUP(C180,[1]匹配!$A:$S,19,0)</f>
        <v>0</v>
      </c>
      <c r="W180" s="11">
        <f>VLOOKUP(C180,[1]匹配!$A:$T,20,0)</f>
        <v>0</v>
      </c>
      <c r="X180" s="11">
        <f>VLOOKUP(C180,[1]匹配!$A:$U,21,0)</f>
        <v>0</v>
      </c>
      <c r="Y180" s="11">
        <f>VLOOKUP(C180,[1]匹配!$A:$V,22,0)</f>
        <v>0</v>
      </c>
      <c r="Z180" s="11">
        <f>VLOOKUP(C180,[1]匹配!$A:$W,23,0)</f>
        <v>0</v>
      </c>
      <c r="AA180" s="11">
        <f>VLOOKUP(C180,[1]匹配!$A:$X,24,0)</f>
        <v>0</v>
      </c>
      <c r="AB180" s="11">
        <f>VLOOKUP(C180,[1]匹配!$A:$Y,25,0)</f>
        <v>0</v>
      </c>
      <c r="AC180" s="11">
        <f>VLOOKUP(C180,[1]匹配!$A:$Z,26,0)</f>
        <v>0</v>
      </c>
      <c r="AD180" s="11">
        <f>VLOOKUP(C180,[1]匹配!$A:$AA,27,0)</f>
        <v>0</v>
      </c>
      <c r="AE180" s="11">
        <f>VLOOKUP(C180,[1]匹配!$A:$AB,28,0)</f>
        <v>0</v>
      </c>
      <c r="AF180" s="11">
        <f>VLOOKUP(C180,[1]匹配!$A:$AC,29,0)</f>
        <v>0</v>
      </c>
      <c r="AG180" s="11">
        <f>VLOOKUP(C180,[1]匹配!$A:$AD,30,0)</f>
        <v>0</v>
      </c>
      <c r="AH180" s="11">
        <f>VLOOKUP(C180,[1]匹配!$A:$AE,31,0)</f>
        <v>0</v>
      </c>
      <c r="AI180" s="11">
        <f>VLOOKUP(C180,[1]匹配!$A:$AF,32,0)</f>
        <v>0</v>
      </c>
      <c r="AJ180" s="11" t="s">
        <v>787</v>
      </c>
      <c r="AK180" s="11" t="s">
        <v>47</v>
      </c>
      <c r="AL180" s="11" t="s">
        <v>56</v>
      </c>
      <c r="AM180" s="11" t="s">
        <v>729</v>
      </c>
    </row>
    <row r="181" ht="60" spans="1:39">
      <c r="A181" s="28">
        <v>178</v>
      </c>
      <c r="B181" s="11" t="s">
        <v>151</v>
      </c>
      <c r="C181" s="11" t="s">
        <v>788</v>
      </c>
      <c r="D181" s="11" t="s">
        <v>789</v>
      </c>
      <c r="E181" s="11" t="s">
        <v>790</v>
      </c>
      <c r="F181" s="11" t="s">
        <v>196</v>
      </c>
      <c r="G181" s="11" t="s">
        <v>384</v>
      </c>
      <c r="H181" s="11" t="str">
        <f>VLOOKUP(C181,[1]匹配!$A:$E,5,0)</f>
        <v>否</v>
      </c>
      <c r="I181" s="11">
        <f>VLOOKUP(C181,[1]匹配!$A:$F,6,0)</f>
        <v>0</v>
      </c>
      <c r="J181" s="11">
        <f>VLOOKUP(C181,'[2]（终）标准制修订项目'!$C:$R,16,0)</f>
        <v>2</v>
      </c>
      <c r="K181" s="11" t="str">
        <f>VLOOKUP(C181,[1]匹配!$A:$H,8,0)</f>
        <v>无</v>
      </c>
      <c r="L181" s="11">
        <f>VLOOKUP(C181,[1]匹配!$A:$I,9,0)</f>
        <v>2</v>
      </c>
      <c r="M181" s="11">
        <f>VLOOKUP(C181,[1]匹配!$A:$J,10,0)</f>
        <v>100</v>
      </c>
      <c r="N181" s="11" t="str">
        <f>VLOOKUP(C181,[1]匹配!$A:$K,11,0)</f>
        <v>深圳赛西信息技术有限公司</v>
      </c>
      <c r="O181" s="11">
        <f>VLOOKUP(C181,[1]匹配!$A:$L,12,0)</f>
        <v>0</v>
      </c>
      <c r="P181" s="11">
        <f>VLOOKUP(C181,[1]匹配!$A:$M,13,0)</f>
        <v>0</v>
      </c>
      <c r="Q181" s="11">
        <f>VLOOKUP(C181,[1]匹配!$A:$N,14,0)</f>
        <v>0</v>
      </c>
      <c r="R181" s="11">
        <f>VLOOKUP(C181,[1]匹配!$A:$O,15,0)</f>
        <v>0</v>
      </c>
      <c r="S181" s="11">
        <f>VLOOKUP(C181,[1]匹配!$A:$P,16,0)</f>
        <v>0</v>
      </c>
      <c r="T181" s="11">
        <f>VLOOKUP(C181,[1]匹配!$A:$Q,17,0)</f>
        <v>0</v>
      </c>
      <c r="U181" s="11">
        <f>VLOOKUP(C181,[1]匹配!$A:$R,18,0)</f>
        <v>0</v>
      </c>
      <c r="V181" s="11">
        <f>VLOOKUP(C181,[1]匹配!$A:$S,19,0)</f>
        <v>0</v>
      </c>
      <c r="W181" s="11">
        <f>VLOOKUP(C181,[1]匹配!$A:$T,20,0)</f>
        <v>0</v>
      </c>
      <c r="X181" s="11">
        <f>VLOOKUP(C181,[1]匹配!$A:$U,21,0)</f>
        <v>0</v>
      </c>
      <c r="Y181" s="11">
        <f>VLOOKUP(C181,[1]匹配!$A:$V,22,0)</f>
        <v>0</v>
      </c>
      <c r="Z181" s="11">
        <f>VLOOKUP(C181,[1]匹配!$A:$W,23,0)</f>
        <v>0</v>
      </c>
      <c r="AA181" s="11">
        <f>VLOOKUP(C181,[1]匹配!$A:$X,24,0)</f>
        <v>0</v>
      </c>
      <c r="AB181" s="11">
        <f>VLOOKUP(C181,[1]匹配!$A:$Y,25,0)</f>
        <v>0</v>
      </c>
      <c r="AC181" s="11">
        <f>VLOOKUP(C181,[1]匹配!$A:$Z,26,0)</f>
        <v>0</v>
      </c>
      <c r="AD181" s="11">
        <f>VLOOKUP(C181,[1]匹配!$A:$AA,27,0)</f>
        <v>0</v>
      </c>
      <c r="AE181" s="11">
        <f>VLOOKUP(C181,[1]匹配!$A:$AB,28,0)</f>
        <v>0</v>
      </c>
      <c r="AF181" s="11">
        <f>VLOOKUP(C181,[1]匹配!$A:$AC,29,0)</f>
        <v>0</v>
      </c>
      <c r="AG181" s="11">
        <f>VLOOKUP(C181,[1]匹配!$A:$AD,30,0)</f>
        <v>0</v>
      </c>
      <c r="AH181" s="11">
        <f>VLOOKUP(C181,[1]匹配!$A:$AE,31,0)</f>
        <v>0</v>
      </c>
      <c r="AI181" s="11">
        <f>VLOOKUP(C181,[1]匹配!$A:$AF,32,0)</f>
        <v>0</v>
      </c>
      <c r="AJ181" s="11" t="s">
        <v>791</v>
      </c>
      <c r="AK181" s="11" t="s">
        <v>47</v>
      </c>
      <c r="AL181" s="11" t="s">
        <v>48</v>
      </c>
      <c r="AM181" s="11" t="s">
        <v>729</v>
      </c>
    </row>
    <row r="182" ht="36" spans="1:39">
      <c r="A182" s="28">
        <v>179</v>
      </c>
      <c r="B182" s="11" t="s">
        <v>151</v>
      </c>
      <c r="C182" s="11" t="s">
        <v>792</v>
      </c>
      <c r="D182" s="11" t="s">
        <v>793</v>
      </c>
      <c r="E182" s="11" t="s">
        <v>794</v>
      </c>
      <c r="F182" s="11" t="s">
        <v>277</v>
      </c>
      <c r="G182" s="11" t="s">
        <v>278</v>
      </c>
      <c r="H182" s="11" t="str">
        <f>VLOOKUP(C182,[1]匹配!$A:$E,5,0)</f>
        <v>否</v>
      </c>
      <c r="I182" s="11">
        <f>VLOOKUP(C182,[1]匹配!$A:$F,6,0)</f>
        <v>0</v>
      </c>
      <c r="J182" s="11">
        <f>VLOOKUP(C182,'[2]（终）标准制修订项目'!$C:$R,16,0)</f>
        <v>3</v>
      </c>
      <c r="K182" s="11" t="str">
        <f>VLOOKUP(C182,[1]匹配!$A:$H,8,0)</f>
        <v>无</v>
      </c>
      <c r="L182" s="11">
        <f>VLOOKUP(C182,[1]匹配!$A:$I,9,0)</f>
        <v>3</v>
      </c>
      <c r="M182" s="11">
        <f>VLOOKUP(C182,[1]匹配!$A:$J,10,0)</f>
        <v>100</v>
      </c>
      <c r="N182" s="11" t="str">
        <f>VLOOKUP(C182,[1]匹配!$A:$K,11,0)</f>
        <v>深圳国技环保技术有限公司</v>
      </c>
      <c r="O182" s="11">
        <f>VLOOKUP(C182,[1]匹配!$A:$L,12,0)</f>
        <v>0</v>
      </c>
      <c r="P182" s="11">
        <f>VLOOKUP(C182,[1]匹配!$A:$M,13,0)</f>
        <v>0</v>
      </c>
      <c r="Q182" s="11">
        <f>VLOOKUP(C182,[1]匹配!$A:$N,14,0)</f>
        <v>0</v>
      </c>
      <c r="R182" s="11">
        <f>VLOOKUP(C182,[1]匹配!$A:$O,15,0)</f>
        <v>0</v>
      </c>
      <c r="S182" s="11">
        <f>VLOOKUP(C182,[1]匹配!$A:$P,16,0)</f>
        <v>0</v>
      </c>
      <c r="T182" s="11">
        <f>VLOOKUP(C182,[1]匹配!$A:$Q,17,0)</f>
        <v>0</v>
      </c>
      <c r="U182" s="11">
        <f>VLOOKUP(C182,[1]匹配!$A:$R,18,0)</f>
        <v>0</v>
      </c>
      <c r="V182" s="11">
        <f>VLOOKUP(C182,[1]匹配!$A:$S,19,0)</f>
        <v>0</v>
      </c>
      <c r="W182" s="11">
        <f>VLOOKUP(C182,[1]匹配!$A:$T,20,0)</f>
        <v>0</v>
      </c>
      <c r="X182" s="11">
        <f>VLOOKUP(C182,[1]匹配!$A:$U,21,0)</f>
        <v>0</v>
      </c>
      <c r="Y182" s="11">
        <f>VLOOKUP(C182,[1]匹配!$A:$V,22,0)</f>
        <v>0</v>
      </c>
      <c r="Z182" s="11">
        <f>VLOOKUP(C182,[1]匹配!$A:$W,23,0)</f>
        <v>0</v>
      </c>
      <c r="AA182" s="11">
        <f>VLOOKUP(C182,[1]匹配!$A:$X,24,0)</f>
        <v>0</v>
      </c>
      <c r="AB182" s="11">
        <f>VLOOKUP(C182,[1]匹配!$A:$Y,25,0)</f>
        <v>0</v>
      </c>
      <c r="AC182" s="11">
        <f>VLOOKUP(C182,[1]匹配!$A:$Z,26,0)</f>
        <v>0</v>
      </c>
      <c r="AD182" s="11">
        <f>VLOOKUP(C182,[1]匹配!$A:$AA,27,0)</f>
        <v>0</v>
      </c>
      <c r="AE182" s="11">
        <f>VLOOKUP(C182,[1]匹配!$A:$AB,28,0)</f>
        <v>0</v>
      </c>
      <c r="AF182" s="11">
        <f>VLOOKUP(C182,[1]匹配!$A:$AC,29,0)</f>
        <v>0</v>
      </c>
      <c r="AG182" s="11">
        <f>VLOOKUP(C182,[1]匹配!$A:$AD,30,0)</f>
        <v>0</v>
      </c>
      <c r="AH182" s="11">
        <f>VLOOKUP(C182,[1]匹配!$A:$AE,31,0)</f>
        <v>0</v>
      </c>
      <c r="AI182" s="11">
        <f>VLOOKUP(C182,[1]匹配!$A:$AF,32,0)</f>
        <v>0</v>
      </c>
      <c r="AJ182" s="11" t="s">
        <v>733</v>
      </c>
      <c r="AK182" s="11" t="s">
        <v>47</v>
      </c>
      <c r="AL182" s="11" t="s">
        <v>48</v>
      </c>
      <c r="AM182" s="11" t="s">
        <v>729</v>
      </c>
    </row>
    <row r="183" ht="72" spans="1:39">
      <c r="A183" s="28">
        <v>180</v>
      </c>
      <c r="B183" s="11" t="s">
        <v>151</v>
      </c>
      <c r="C183" s="11" t="s">
        <v>795</v>
      </c>
      <c r="D183" s="11" t="s">
        <v>796</v>
      </c>
      <c r="E183" s="11" t="s">
        <v>797</v>
      </c>
      <c r="F183" s="11" t="s">
        <v>228</v>
      </c>
      <c r="G183" s="11" t="s">
        <v>798</v>
      </c>
      <c r="H183" s="11" t="str">
        <f>VLOOKUP(C183,[1]匹配!$A:$E,5,0)</f>
        <v>是</v>
      </c>
      <c r="I183" s="11">
        <f>VLOOKUP(C183,[1]匹配!$A:$F,6,0)</f>
        <v>2</v>
      </c>
      <c r="J183" s="11">
        <f>VLOOKUP(C183,'[2]（终）标准制修订项目'!$C:$R,16,0)</f>
        <v>2</v>
      </c>
      <c r="K183" s="11" t="str">
        <f>VLOOKUP(C183,[1]匹配!$A:$H,8,0)</f>
        <v>有</v>
      </c>
      <c r="L183" s="11">
        <f>VLOOKUP(C183,[1]匹配!$A:$I,9,0)</f>
        <v>1</v>
      </c>
      <c r="M183" s="11">
        <f>VLOOKUP(C183,[1]匹配!$A:$J,10,0)</f>
        <v>41.7</v>
      </c>
      <c r="N183" s="11" t="str">
        <f>VLOOKUP(C183,[1]匹配!$A:$K,11,0)</f>
        <v>深圳市新南山控股（集团）股份有限公司</v>
      </c>
      <c r="O183" s="11">
        <f>VLOOKUP(C183,[1]匹配!$A:$L,12,0)</f>
        <v>2</v>
      </c>
      <c r="P183" s="11">
        <f>VLOOKUP(C183,[1]匹配!$A:$M,13,0)</f>
        <v>33.3</v>
      </c>
      <c r="Q183" s="11" t="str">
        <f>VLOOKUP(C183,[1]匹配!$A:$N,14,0)</f>
        <v>深圳雅致集成房屋有限公司</v>
      </c>
      <c r="R183" s="11">
        <f>VLOOKUP(C183,[1]匹配!$A:$O,15,0)</f>
        <v>5</v>
      </c>
      <c r="S183" s="11">
        <f>VLOOKUP(C183,[1]匹配!$A:$P,16,0)</f>
        <v>15</v>
      </c>
      <c r="T183" s="11" t="str">
        <f>VLOOKUP(C183,[1]匹配!$A:$Q,17,0)</f>
        <v>深圳市建筑科学研究院股份有限公司</v>
      </c>
      <c r="U183" s="11">
        <f>VLOOKUP(C183,[1]匹配!$A:$R,18,0)</f>
        <v>8</v>
      </c>
      <c r="V183" s="11">
        <f>VLOOKUP(C183,[1]匹配!$A:$S,19,0)</f>
        <v>10</v>
      </c>
      <c r="W183" s="11" t="str">
        <f>VLOOKUP(C183,[1]匹配!$A:$T,20,0)</f>
        <v>深圳市标准技术研究院</v>
      </c>
      <c r="X183" s="11">
        <f>VLOOKUP(C183,[1]匹配!$A:$U,21,0)</f>
        <v>0</v>
      </c>
      <c r="Y183" s="11">
        <f>VLOOKUP(C183,[1]匹配!$A:$V,22,0)</f>
        <v>0</v>
      </c>
      <c r="Z183" s="11">
        <f>VLOOKUP(C183,[1]匹配!$A:$W,23,0)</f>
        <v>0</v>
      </c>
      <c r="AA183" s="11">
        <f>VLOOKUP(C183,[1]匹配!$A:$X,24,0)</f>
        <v>0</v>
      </c>
      <c r="AB183" s="11">
        <f>VLOOKUP(C183,[1]匹配!$A:$Y,25,0)</f>
        <v>0</v>
      </c>
      <c r="AC183" s="11">
        <f>VLOOKUP(C183,[1]匹配!$A:$Z,26,0)</f>
        <v>0</v>
      </c>
      <c r="AD183" s="11">
        <f>VLOOKUP(C183,[1]匹配!$A:$AA,27,0)</f>
        <v>0</v>
      </c>
      <c r="AE183" s="11">
        <f>VLOOKUP(C183,[1]匹配!$A:$AB,28,0)</f>
        <v>0</v>
      </c>
      <c r="AF183" s="11">
        <f>VLOOKUP(C183,[1]匹配!$A:$AC,29,0)</f>
        <v>0</v>
      </c>
      <c r="AG183" s="11">
        <f>VLOOKUP(C183,[1]匹配!$A:$AD,30,0)</f>
        <v>0</v>
      </c>
      <c r="AH183" s="11">
        <f>VLOOKUP(C183,[1]匹配!$A:$AE,31,0)</f>
        <v>0</v>
      </c>
      <c r="AI183" s="11">
        <f>VLOOKUP(C183,[1]匹配!$A:$AF,32,0)</f>
        <v>0</v>
      </c>
      <c r="AJ183" s="11" t="s">
        <v>733</v>
      </c>
      <c r="AK183" s="11" t="s">
        <v>47</v>
      </c>
      <c r="AL183" s="11" t="s">
        <v>48</v>
      </c>
      <c r="AM183" s="11" t="s">
        <v>729</v>
      </c>
    </row>
    <row r="184" ht="60" spans="1:39">
      <c r="A184" s="28">
        <v>181</v>
      </c>
      <c r="B184" s="11" t="s">
        <v>151</v>
      </c>
      <c r="C184" s="11" t="s">
        <v>799</v>
      </c>
      <c r="D184" s="11" t="s">
        <v>800</v>
      </c>
      <c r="E184" s="11" t="s">
        <v>801</v>
      </c>
      <c r="F184" s="11" t="s">
        <v>250</v>
      </c>
      <c r="G184" s="11" t="s">
        <v>802</v>
      </c>
      <c r="H184" s="11" t="str">
        <f>VLOOKUP(C184,[1]匹配!$A:$E,5,0)</f>
        <v>否</v>
      </c>
      <c r="I184" s="11">
        <f>VLOOKUP(C184,[1]匹配!$A:$F,6,0)</f>
        <v>0</v>
      </c>
      <c r="J184" s="11">
        <f>VLOOKUP(C184,'[2]（终）标准制修订项目'!$C:$R,16,0)</f>
        <v>3</v>
      </c>
      <c r="K184" s="11" t="str">
        <f>VLOOKUP(C184,[1]匹配!$A:$H,8,0)</f>
        <v>有</v>
      </c>
      <c r="L184" s="11">
        <f>VLOOKUP(C184,[1]匹配!$A:$I,9,0)</f>
        <v>3</v>
      </c>
      <c r="M184" s="11">
        <f>VLOOKUP(C184,[1]匹配!$A:$J,10,0)</f>
        <v>50</v>
      </c>
      <c r="N184" s="11" t="str">
        <f>VLOOKUP(C184,[1]匹配!$A:$K,11,0)</f>
        <v>天王电子（深圳）有限公司</v>
      </c>
      <c r="O184" s="11">
        <f>VLOOKUP(C184,[1]匹配!$A:$L,12,0)</f>
        <v>6</v>
      </c>
      <c r="P184" s="11">
        <f>VLOOKUP(C184,[1]匹配!$A:$M,13,0)</f>
        <v>30</v>
      </c>
      <c r="Q184" s="11" t="str">
        <f>VLOOKUP(C184,[1]匹配!$A:$N,14,0)</f>
        <v>深圳市泰坦时钟表科技有限公司</v>
      </c>
      <c r="R184" s="11">
        <f>VLOOKUP(C184,[1]匹配!$A:$O,15,0)</f>
        <v>7</v>
      </c>
      <c r="S184" s="11">
        <f>VLOOKUP(C184,[1]匹配!$A:$P,16,0)</f>
        <v>20</v>
      </c>
      <c r="T184" s="11" t="str">
        <f>VLOOKUP(C184,[1]匹配!$A:$Q,17,0)</f>
        <v>深圳市飞亚达科技发展有限公司</v>
      </c>
      <c r="U184" s="11">
        <f>VLOOKUP(C184,[1]匹配!$A:$R,18,0)</f>
        <v>0</v>
      </c>
      <c r="V184" s="11">
        <f>VLOOKUP(C184,[1]匹配!$A:$S,19,0)</f>
        <v>0</v>
      </c>
      <c r="W184" s="11">
        <f>VLOOKUP(C184,[1]匹配!$A:$T,20,0)</f>
        <v>0</v>
      </c>
      <c r="X184" s="11">
        <f>VLOOKUP(C184,[1]匹配!$A:$U,21,0)</f>
        <v>0</v>
      </c>
      <c r="Y184" s="11">
        <f>VLOOKUP(C184,[1]匹配!$A:$V,22,0)</f>
        <v>0</v>
      </c>
      <c r="Z184" s="11">
        <f>VLOOKUP(C184,[1]匹配!$A:$W,23,0)</f>
        <v>0</v>
      </c>
      <c r="AA184" s="11">
        <f>VLOOKUP(C184,[1]匹配!$A:$X,24,0)</f>
        <v>0</v>
      </c>
      <c r="AB184" s="11">
        <f>VLOOKUP(C184,[1]匹配!$A:$Y,25,0)</f>
        <v>0</v>
      </c>
      <c r="AC184" s="11">
        <f>VLOOKUP(C184,[1]匹配!$A:$Z,26,0)</f>
        <v>0</v>
      </c>
      <c r="AD184" s="11">
        <f>VLOOKUP(C184,[1]匹配!$A:$AA,27,0)</f>
        <v>0</v>
      </c>
      <c r="AE184" s="11">
        <f>VLOOKUP(C184,[1]匹配!$A:$AB,28,0)</f>
        <v>0</v>
      </c>
      <c r="AF184" s="11">
        <f>VLOOKUP(C184,[1]匹配!$A:$AC,29,0)</f>
        <v>0</v>
      </c>
      <c r="AG184" s="11">
        <f>VLOOKUP(C184,[1]匹配!$A:$AD,30,0)</f>
        <v>0</v>
      </c>
      <c r="AH184" s="11">
        <f>VLOOKUP(C184,[1]匹配!$A:$AE,31,0)</f>
        <v>0</v>
      </c>
      <c r="AI184" s="11">
        <f>VLOOKUP(C184,[1]匹配!$A:$AF,32,0)</f>
        <v>0</v>
      </c>
      <c r="AJ184" s="11" t="s">
        <v>733</v>
      </c>
      <c r="AK184" s="11" t="s">
        <v>47</v>
      </c>
      <c r="AL184" s="11" t="s">
        <v>48</v>
      </c>
      <c r="AM184" s="11" t="s">
        <v>729</v>
      </c>
    </row>
    <row r="185" ht="24" spans="1:39">
      <c r="A185" s="28">
        <v>182</v>
      </c>
      <c r="B185" s="11" t="s">
        <v>151</v>
      </c>
      <c r="C185" s="11" t="s">
        <v>803</v>
      </c>
      <c r="D185" s="11" t="s">
        <v>804</v>
      </c>
      <c r="E185" s="11" t="s">
        <v>805</v>
      </c>
      <c r="F185" s="11" t="s">
        <v>202</v>
      </c>
      <c r="G185" s="11" t="s">
        <v>208</v>
      </c>
      <c r="H185" s="11" t="str">
        <f>VLOOKUP(C185,[1]匹配!$A:$E,5,0)</f>
        <v>否</v>
      </c>
      <c r="I185" s="11">
        <f>VLOOKUP(C185,[1]匹配!$A:$F,6,0)</f>
        <v>0</v>
      </c>
      <c r="J185" s="11">
        <f>VLOOKUP(C185,'[2]（终）标准制修订项目'!$C:$R,16,0)</f>
        <v>7</v>
      </c>
      <c r="K185" s="11" t="str">
        <f>VLOOKUP(C185,[1]匹配!$A:$H,8,0)</f>
        <v>无</v>
      </c>
      <c r="L185" s="11">
        <f>VLOOKUP(C185,[1]匹配!$A:$I,9,0)</f>
        <v>7</v>
      </c>
      <c r="M185" s="11">
        <f>VLOOKUP(C185,[1]匹配!$A:$J,10,0)</f>
        <v>100</v>
      </c>
      <c r="N185" s="11" t="str">
        <f>VLOOKUP(C185,[1]匹配!$A:$K,11,0)</f>
        <v>比亚迪汽车工业有限公司</v>
      </c>
      <c r="O185" s="11">
        <f>VLOOKUP(C185,[1]匹配!$A:$L,12,0)</f>
        <v>0</v>
      </c>
      <c r="P185" s="11">
        <f>VLOOKUP(C185,[1]匹配!$A:$M,13,0)</f>
        <v>0</v>
      </c>
      <c r="Q185" s="11">
        <f>VLOOKUP(C185,[1]匹配!$A:$N,14,0)</f>
        <v>0</v>
      </c>
      <c r="R185" s="11">
        <f>VLOOKUP(C185,[1]匹配!$A:$O,15,0)</f>
        <v>0</v>
      </c>
      <c r="S185" s="11">
        <f>VLOOKUP(C185,[1]匹配!$A:$P,16,0)</f>
        <v>0</v>
      </c>
      <c r="T185" s="11">
        <f>VLOOKUP(C185,[1]匹配!$A:$Q,17,0)</f>
        <v>0</v>
      </c>
      <c r="U185" s="11">
        <f>VLOOKUP(C185,[1]匹配!$A:$R,18,0)</f>
        <v>0</v>
      </c>
      <c r="V185" s="11">
        <f>VLOOKUP(C185,[1]匹配!$A:$S,19,0)</f>
        <v>0</v>
      </c>
      <c r="W185" s="11">
        <f>VLOOKUP(C185,[1]匹配!$A:$T,20,0)</f>
        <v>0</v>
      </c>
      <c r="X185" s="11">
        <f>VLOOKUP(C185,[1]匹配!$A:$U,21,0)</f>
        <v>0</v>
      </c>
      <c r="Y185" s="11">
        <f>VLOOKUP(C185,[1]匹配!$A:$V,22,0)</f>
        <v>0</v>
      </c>
      <c r="Z185" s="11">
        <f>VLOOKUP(C185,[1]匹配!$A:$W,23,0)</f>
        <v>0</v>
      </c>
      <c r="AA185" s="11">
        <f>VLOOKUP(C185,[1]匹配!$A:$X,24,0)</f>
        <v>0</v>
      </c>
      <c r="AB185" s="11">
        <f>VLOOKUP(C185,[1]匹配!$A:$Y,25,0)</f>
        <v>0</v>
      </c>
      <c r="AC185" s="11">
        <f>VLOOKUP(C185,[1]匹配!$A:$Z,26,0)</f>
        <v>0</v>
      </c>
      <c r="AD185" s="11">
        <f>VLOOKUP(C185,[1]匹配!$A:$AA,27,0)</f>
        <v>0</v>
      </c>
      <c r="AE185" s="11">
        <f>VLOOKUP(C185,[1]匹配!$A:$AB,28,0)</f>
        <v>0</v>
      </c>
      <c r="AF185" s="11">
        <f>VLOOKUP(C185,[1]匹配!$A:$AC,29,0)</f>
        <v>0</v>
      </c>
      <c r="AG185" s="11">
        <f>VLOOKUP(C185,[1]匹配!$A:$AD,30,0)</f>
        <v>0</v>
      </c>
      <c r="AH185" s="11">
        <f>VLOOKUP(C185,[1]匹配!$A:$AE,31,0)</f>
        <v>0</v>
      </c>
      <c r="AI185" s="11">
        <f>VLOOKUP(C185,[1]匹配!$A:$AF,32,0)</f>
        <v>0</v>
      </c>
      <c r="AJ185" s="11" t="s">
        <v>733</v>
      </c>
      <c r="AK185" s="11" t="s">
        <v>47</v>
      </c>
      <c r="AL185" s="11" t="s">
        <v>56</v>
      </c>
      <c r="AM185" s="11" t="s">
        <v>729</v>
      </c>
    </row>
    <row r="186" ht="48" spans="1:39">
      <c r="A186" s="28">
        <v>183</v>
      </c>
      <c r="B186" s="11" t="s">
        <v>151</v>
      </c>
      <c r="C186" s="11" t="s">
        <v>806</v>
      </c>
      <c r="D186" s="11" t="s">
        <v>807</v>
      </c>
      <c r="E186" s="11" t="s">
        <v>808</v>
      </c>
      <c r="F186" s="11" t="s">
        <v>196</v>
      </c>
      <c r="G186" s="11" t="s">
        <v>809</v>
      </c>
      <c r="H186" s="11" t="str">
        <f>VLOOKUP(C186,[1]匹配!$A:$E,5,0)</f>
        <v>是</v>
      </c>
      <c r="I186" s="11">
        <f>VLOOKUP(C186,[1]匹配!$A:$F,6,0)</f>
        <v>5</v>
      </c>
      <c r="J186" s="11">
        <f>VLOOKUP(C186,'[2]（终）标准制修订项目'!$C:$R,16,0)</f>
        <v>2</v>
      </c>
      <c r="K186" s="11" t="str">
        <f>VLOOKUP(C186,[1]匹配!$A:$H,8,0)</f>
        <v>无</v>
      </c>
      <c r="L186" s="11">
        <f>VLOOKUP(C186,[1]匹配!$A:$I,9,0)</f>
        <v>2</v>
      </c>
      <c r="M186" s="11">
        <f>VLOOKUP(C186,[1]匹配!$A:$J,10,0)</f>
        <v>100</v>
      </c>
      <c r="N186" s="11" t="str">
        <f>VLOOKUP(C186,[1]匹配!$A:$K,11,0)</f>
        <v>深圳市标利科技开发有限公司</v>
      </c>
      <c r="O186" s="11">
        <f>VLOOKUP(C186,[1]匹配!$A:$L,12,0)</f>
        <v>0</v>
      </c>
      <c r="P186" s="11">
        <f>VLOOKUP(C186,[1]匹配!$A:$M,13,0)</f>
        <v>0</v>
      </c>
      <c r="Q186" s="11">
        <f>VLOOKUP(C186,[1]匹配!$A:$N,14,0)</f>
        <v>0</v>
      </c>
      <c r="R186" s="11">
        <f>VLOOKUP(C186,[1]匹配!$A:$O,15,0)</f>
        <v>0</v>
      </c>
      <c r="S186" s="11">
        <f>VLOOKUP(C186,[1]匹配!$A:$P,16,0)</f>
        <v>0</v>
      </c>
      <c r="T186" s="11">
        <f>VLOOKUP(C186,[1]匹配!$A:$Q,17,0)</f>
        <v>0</v>
      </c>
      <c r="U186" s="11">
        <f>VLOOKUP(C186,[1]匹配!$A:$R,18,0)</f>
        <v>0</v>
      </c>
      <c r="V186" s="11">
        <f>VLOOKUP(C186,[1]匹配!$A:$S,19,0)</f>
        <v>0</v>
      </c>
      <c r="W186" s="11">
        <f>VLOOKUP(C186,[1]匹配!$A:$T,20,0)</f>
        <v>0</v>
      </c>
      <c r="X186" s="11">
        <f>VLOOKUP(C186,[1]匹配!$A:$U,21,0)</f>
        <v>0</v>
      </c>
      <c r="Y186" s="11">
        <f>VLOOKUP(C186,[1]匹配!$A:$V,22,0)</f>
        <v>0</v>
      </c>
      <c r="Z186" s="11">
        <f>VLOOKUP(C186,[1]匹配!$A:$W,23,0)</f>
        <v>0</v>
      </c>
      <c r="AA186" s="11">
        <f>VLOOKUP(C186,[1]匹配!$A:$X,24,0)</f>
        <v>0</v>
      </c>
      <c r="AB186" s="11">
        <f>VLOOKUP(C186,[1]匹配!$A:$Y,25,0)</f>
        <v>0</v>
      </c>
      <c r="AC186" s="11">
        <f>VLOOKUP(C186,[1]匹配!$A:$Z,26,0)</f>
        <v>0</v>
      </c>
      <c r="AD186" s="11">
        <f>VLOOKUP(C186,[1]匹配!$A:$AA,27,0)</f>
        <v>0</v>
      </c>
      <c r="AE186" s="11">
        <f>VLOOKUP(C186,[1]匹配!$A:$AB,28,0)</f>
        <v>0</v>
      </c>
      <c r="AF186" s="11">
        <f>VLOOKUP(C186,[1]匹配!$A:$AC,29,0)</f>
        <v>0</v>
      </c>
      <c r="AG186" s="11">
        <f>VLOOKUP(C186,[1]匹配!$A:$AD,30,0)</f>
        <v>0</v>
      </c>
      <c r="AH186" s="11">
        <f>VLOOKUP(C186,[1]匹配!$A:$AE,31,0)</f>
        <v>0</v>
      </c>
      <c r="AI186" s="11">
        <f>VLOOKUP(C186,[1]匹配!$A:$AF,32,0)</f>
        <v>0</v>
      </c>
      <c r="AJ186" s="11" t="s">
        <v>810</v>
      </c>
      <c r="AK186" s="11" t="s">
        <v>105</v>
      </c>
      <c r="AL186" s="11" t="s">
        <v>48</v>
      </c>
      <c r="AM186" s="11" t="s">
        <v>729</v>
      </c>
    </row>
    <row r="187" ht="36" spans="1:39">
      <c r="A187" s="28">
        <v>184</v>
      </c>
      <c r="B187" s="11" t="s">
        <v>151</v>
      </c>
      <c r="C187" s="11" t="s">
        <v>811</v>
      </c>
      <c r="D187" s="11" t="s">
        <v>812</v>
      </c>
      <c r="E187" s="11" t="s">
        <v>813</v>
      </c>
      <c r="F187" s="11" t="s">
        <v>814</v>
      </c>
      <c r="G187" s="11" t="s">
        <v>815</v>
      </c>
      <c r="H187" s="11" t="str">
        <f>VLOOKUP(C187,[1]匹配!$A:$E,5,0)</f>
        <v>否</v>
      </c>
      <c r="I187" s="11">
        <f>VLOOKUP(C187,[1]匹配!$A:$F,6,0)</f>
        <v>0</v>
      </c>
      <c r="J187" s="11">
        <f>VLOOKUP(C187,'[2]（终）标准制修订项目'!$C:$R,16,0)</f>
        <v>2</v>
      </c>
      <c r="K187" s="11" t="str">
        <f>VLOOKUP(C187,[1]匹配!$A:$H,8,0)</f>
        <v>无</v>
      </c>
      <c r="L187" s="11">
        <f>VLOOKUP(C187,[1]匹配!$A:$I,9,0)</f>
        <v>2</v>
      </c>
      <c r="M187" s="11">
        <f>VLOOKUP(C187,[1]匹配!$A:$J,10,0)</f>
        <v>100</v>
      </c>
      <c r="N187" s="11" t="str">
        <f>VLOOKUP(C187,[1]匹配!$A:$K,11,0)</f>
        <v>深圳市标色染料科技有限公司</v>
      </c>
      <c r="O187" s="11">
        <f>VLOOKUP(C187,[1]匹配!$A:$L,12,0)</f>
        <v>0</v>
      </c>
      <c r="P187" s="11">
        <f>VLOOKUP(C187,[1]匹配!$A:$M,13,0)</f>
        <v>0</v>
      </c>
      <c r="Q187" s="11">
        <f>VLOOKUP(C187,[1]匹配!$A:$N,14,0)</f>
        <v>0</v>
      </c>
      <c r="R187" s="11">
        <f>VLOOKUP(C187,[1]匹配!$A:$O,15,0)</f>
        <v>0</v>
      </c>
      <c r="S187" s="11">
        <f>VLOOKUP(C187,[1]匹配!$A:$P,16,0)</f>
        <v>0</v>
      </c>
      <c r="T187" s="11">
        <f>VLOOKUP(C187,[1]匹配!$A:$Q,17,0)</f>
        <v>0</v>
      </c>
      <c r="U187" s="11">
        <f>VLOOKUP(C187,[1]匹配!$A:$R,18,0)</f>
        <v>0</v>
      </c>
      <c r="V187" s="11">
        <f>VLOOKUP(C187,[1]匹配!$A:$S,19,0)</f>
        <v>0</v>
      </c>
      <c r="W187" s="11">
        <f>VLOOKUP(C187,[1]匹配!$A:$T,20,0)</f>
        <v>0</v>
      </c>
      <c r="X187" s="11">
        <f>VLOOKUP(C187,[1]匹配!$A:$U,21,0)</f>
        <v>0</v>
      </c>
      <c r="Y187" s="11">
        <f>VLOOKUP(C187,[1]匹配!$A:$V,22,0)</f>
        <v>0</v>
      </c>
      <c r="Z187" s="11">
        <f>VLOOKUP(C187,[1]匹配!$A:$W,23,0)</f>
        <v>0</v>
      </c>
      <c r="AA187" s="11">
        <f>VLOOKUP(C187,[1]匹配!$A:$X,24,0)</f>
        <v>0</v>
      </c>
      <c r="AB187" s="11">
        <f>VLOOKUP(C187,[1]匹配!$A:$Y,25,0)</f>
        <v>0</v>
      </c>
      <c r="AC187" s="11">
        <f>VLOOKUP(C187,[1]匹配!$A:$Z,26,0)</f>
        <v>0</v>
      </c>
      <c r="AD187" s="11">
        <f>VLOOKUP(C187,[1]匹配!$A:$AA,27,0)</f>
        <v>0</v>
      </c>
      <c r="AE187" s="11">
        <f>VLOOKUP(C187,[1]匹配!$A:$AB,28,0)</f>
        <v>0</v>
      </c>
      <c r="AF187" s="11">
        <f>VLOOKUP(C187,[1]匹配!$A:$AC,29,0)</f>
        <v>0</v>
      </c>
      <c r="AG187" s="11">
        <f>VLOOKUP(C187,[1]匹配!$A:$AD,30,0)</f>
        <v>0</v>
      </c>
      <c r="AH187" s="11">
        <f>VLOOKUP(C187,[1]匹配!$A:$AE,31,0)</f>
        <v>0</v>
      </c>
      <c r="AI187" s="11">
        <f>VLOOKUP(C187,[1]匹配!$A:$AF,32,0)</f>
        <v>0</v>
      </c>
      <c r="AJ187" s="11" t="s">
        <v>737</v>
      </c>
      <c r="AK187" s="11" t="s">
        <v>47</v>
      </c>
      <c r="AL187" s="11" t="s">
        <v>48</v>
      </c>
      <c r="AM187" s="11" t="s">
        <v>729</v>
      </c>
    </row>
    <row r="188" ht="60" spans="1:39">
      <c r="A188" s="28">
        <v>185</v>
      </c>
      <c r="B188" s="11" t="s">
        <v>151</v>
      </c>
      <c r="C188" s="11" t="s">
        <v>816</v>
      </c>
      <c r="D188" s="11" t="s">
        <v>817</v>
      </c>
      <c r="E188" s="11" t="s">
        <v>818</v>
      </c>
      <c r="F188" s="11" t="s">
        <v>277</v>
      </c>
      <c r="G188" s="11" t="s">
        <v>380</v>
      </c>
      <c r="H188" s="11" t="str">
        <f>VLOOKUP(C188,[1]匹配!$A:$E,5,0)</f>
        <v>是</v>
      </c>
      <c r="I188" s="11">
        <f>VLOOKUP(C188,[1]匹配!$A:$F,6,0)</f>
        <v>2</v>
      </c>
      <c r="J188" s="11">
        <f>VLOOKUP(C188,'[2]（终）标准制修订项目'!$C:$R,16,0)</f>
        <v>1</v>
      </c>
      <c r="K188" s="11" t="str">
        <f>VLOOKUP(C188,[1]匹配!$A:$H,8,0)</f>
        <v>无</v>
      </c>
      <c r="L188" s="11">
        <f>VLOOKUP(C188,[1]匹配!$A:$I,9,0)</f>
        <v>1</v>
      </c>
      <c r="M188" s="11">
        <f>VLOOKUP(C188,[1]匹配!$A:$J,10,0)</f>
        <v>100</v>
      </c>
      <c r="N188" s="11" t="str">
        <f>VLOOKUP(C188,[1]匹配!$A:$K,11,0)</f>
        <v>深圳中雅机电实业有限公司</v>
      </c>
      <c r="O188" s="11">
        <f>VLOOKUP(C188,[1]匹配!$A:$L,12,0)</f>
        <v>0</v>
      </c>
      <c r="P188" s="11">
        <f>VLOOKUP(C188,[1]匹配!$A:$M,13,0)</f>
        <v>0</v>
      </c>
      <c r="Q188" s="11">
        <f>VLOOKUP(C188,[1]匹配!$A:$N,14,0)</f>
        <v>0</v>
      </c>
      <c r="R188" s="11">
        <f>VLOOKUP(C188,[1]匹配!$A:$O,15,0)</f>
        <v>0</v>
      </c>
      <c r="S188" s="11">
        <f>VLOOKUP(C188,[1]匹配!$A:$P,16,0)</f>
        <v>0</v>
      </c>
      <c r="T188" s="11">
        <f>VLOOKUP(C188,[1]匹配!$A:$Q,17,0)</f>
        <v>0</v>
      </c>
      <c r="U188" s="11">
        <f>VLOOKUP(C188,[1]匹配!$A:$R,18,0)</f>
        <v>0</v>
      </c>
      <c r="V188" s="11">
        <f>VLOOKUP(C188,[1]匹配!$A:$S,19,0)</f>
        <v>0</v>
      </c>
      <c r="W188" s="11">
        <f>VLOOKUP(C188,[1]匹配!$A:$T,20,0)</f>
        <v>0</v>
      </c>
      <c r="X188" s="11">
        <f>VLOOKUP(C188,[1]匹配!$A:$U,21,0)</f>
        <v>0</v>
      </c>
      <c r="Y188" s="11">
        <f>VLOOKUP(C188,[1]匹配!$A:$V,22,0)</f>
        <v>0</v>
      </c>
      <c r="Z188" s="11">
        <f>VLOOKUP(C188,[1]匹配!$A:$W,23,0)</f>
        <v>0</v>
      </c>
      <c r="AA188" s="11">
        <f>VLOOKUP(C188,[1]匹配!$A:$X,24,0)</f>
        <v>0</v>
      </c>
      <c r="AB188" s="11">
        <f>VLOOKUP(C188,[1]匹配!$A:$Y,25,0)</f>
        <v>0</v>
      </c>
      <c r="AC188" s="11">
        <f>VLOOKUP(C188,[1]匹配!$A:$Z,26,0)</f>
        <v>0</v>
      </c>
      <c r="AD188" s="11">
        <f>VLOOKUP(C188,[1]匹配!$A:$AA,27,0)</f>
        <v>0</v>
      </c>
      <c r="AE188" s="11">
        <f>VLOOKUP(C188,[1]匹配!$A:$AB,28,0)</f>
        <v>0</v>
      </c>
      <c r="AF188" s="11">
        <f>VLOOKUP(C188,[1]匹配!$A:$AC,29,0)</f>
        <v>0</v>
      </c>
      <c r="AG188" s="11">
        <f>VLOOKUP(C188,[1]匹配!$A:$AD,30,0)</f>
        <v>0</v>
      </c>
      <c r="AH188" s="11">
        <f>VLOOKUP(C188,[1]匹配!$A:$AE,31,0)</f>
        <v>0</v>
      </c>
      <c r="AI188" s="11">
        <f>VLOOKUP(C188,[1]匹配!$A:$AF,32,0)</f>
        <v>0</v>
      </c>
      <c r="AJ188" s="11" t="s">
        <v>737</v>
      </c>
      <c r="AK188" s="11" t="s">
        <v>47</v>
      </c>
      <c r="AL188" s="11" t="s">
        <v>48</v>
      </c>
      <c r="AM188" s="11" t="s">
        <v>729</v>
      </c>
    </row>
    <row r="189" ht="60" spans="1:39">
      <c r="A189" s="28">
        <v>186</v>
      </c>
      <c r="B189" s="11" t="s">
        <v>151</v>
      </c>
      <c r="C189" s="11" t="s">
        <v>819</v>
      </c>
      <c r="D189" s="11" t="s">
        <v>820</v>
      </c>
      <c r="E189" s="11" t="s">
        <v>821</v>
      </c>
      <c r="F189" s="11" t="s">
        <v>202</v>
      </c>
      <c r="G189" s="11" t="s">
        <v>687</v>
      </c>
      <c r="H189" s="11" t="str">
        <f>VLOOKUP(C189,[1]匹配!$A:$E,5,0)</f>
        <v>否</v>
      </c>
      <c r="I189" s="11">
        <f>VLOOKUP(C189,[1]匹配!$A:$F,6,0)</f>
        <v>0</v>
      </c>
      <c r="J189" s="11">
        <f>VLOOKUP(C189,'[2]（终）标准制修订项目'!$C:$R,16,0)</f>
        <v>2</v>
      </c>
      <c r="K189" s="11" t="str">
        <f>VLOOKUP(C189,[1]匹配!$A:$H,8,0)</f>
        <v>有</v>
      </c>
      <c r="L189" s="11">
        <f>VLOOKUP(C189,[1]匹配!$A:$I,9,0)</f>
        <v>2</v>
      </c>
      <c r="M189" s="11">
        <f>VLOOKUP(C189,[1]匹配!$A:$J,10,0)</f>
        <v>100</v>
      </c>
      <c r="N189" s="11" t="str">
        <f>VLOOKUP(C189,[1]匹配!$A:$K,11,0)</f>
        <v>飞亚达（集团）股份有限公司</v>
      </c>
      <c r="O189" s="11">
        <f>VLOOKUP(C189,[1]匹配!$A:$L,12,0)</f>
        <v>5</v>
      </c>
      <c r="P189" s="11">
        <f>VLOOKUP(C189,[1]匹配!$A:$M,13,0)</f>
        <v>0</v>
      </c>
      <c r="Q189" s="11" t="str">
        <f>VLOOKUP(C189,[1]匹配!$A:$N,14,0)</f>
        <v>深圳市振鹏与品牌促进中心</v>
      </c>
      <c r="R189" s="11">
        <f>VLOOKUP(C189,[1]匹配!$A:$O,15,0)</f>
        <v>0</v>
      </c>
      <c r="S189" s="11">
        <f>VLOOKUP(C189,[1]匹配!$A:$P,16,0)</f>
        <v>0</v>
      </c>
      <c r="T189" s="11">
        <f>VLOOKUP(C189,[1]匹配!$A:$Q,17,0)</f>
        <v>0</v>
      </c>
      <c r="U189" s="11">
        <f>VLOOKUP(C189,[1]匹配!$A:$R,18,0)</f>
        <v>0</v>
      </c>
      <c r="V189" s="11">
        <f>VLOOKUP(C189,[1]匹配!$A:$S,19,0)</f>
        <v>0</v>
      </c>
      <c r="W189" s="11">
        <f>VLOOKUP(C189,[1]匹配!$A:$T,20,0)</f>
        <v>0</v>
      </c>
      <c r="X189" s="11">
        <f>VLOOKUP(C189,[1]匹配!$A:$U,21,0)</f>
        <v>0</v>
      </c>
      <c r="Y189" s="11">
        <f>VLOOKUP(C189,[1]匹配!$A:$V,22,0)</f>
        <v>0</v>
      </c>
      <c r="Z189" s="11">
        <f>VLOOKUP(C189,[1]匹配!$A:$W,23,0)</f>
        <v>0</v>
      </c>
      <c r="AA189" s="11">
        <f>VLOOKUP(C189,[1]匹配!$A:$X,24,0)</f>
        <v>0</v>
      </c>
      <c r="AB189" s="11">
        <f>VLOOKUP(C189,[1]匹配!$A:$Y,25,0)</f>
        <v>0</v>
      </c>
      <c r="AC189" s="11">
        <f>VLOOKUP(C189,[1]匹配!$A:$Z,26,0)</f>
        <v>0</v>
      </c>
      <c r="AD189" s="11">
        <f>VLOOKUP(C189,[1]匹配!$A:$AA,27,0)</f>
        <v>0</v>
      </c>
      <c r="AE189" s="11">
        <f>VLOOKUP(C189,[1]匹配!$A:$AB,28,0)</f>
        <v>0</v>
      </c>
      <c r="AF189" s="11">
        <f>VLOOKUP(C189,[1]匹配!$A:$AC,29,0)</f>
        <v>0</v>
      </c>
      <c r="AG189" s="11">
        <f>VLOOKUP(C189,[1]匹配!$A:$AD,30,0)</f>
        <v>0</v>
      </c>
      <c r="AH189" s="11">
        <f>VLOOKUP(C189,[1]匹配!$A:$AE,31,0)</f>
        <v>0</v>
      </c>
      <c r="AI189" s="11">
        <f>VLOOKUP(C189,[1]匹配!$A:$AF,32,0)</f>
        <v>0</v>
      </c>
      <c r="AJ189" s="11" t="s">
        <v>737</v>
      </c>
      <c r="AK189" s="11" t="s">
        <v>47</v>
      </c>
      <c r="AL189" s="11" t="s">
        <v>48</v>
      </c>
      <c r="AM189" s="11" t="s">
        <v>729</v>
      </c>
    </row>
    <row r="190" ht="36" spans="1:39">
      <c r="A190" s="28">
        <v>187</v>
      </c>
      <c r="B190" s="11" t="s">
        <v>151</v>
      </c>
      <c r="C190" s="11" t="s">
        <v>822</v>
      </c>
      <c r="D190" s="11" t="s">
        <v>823</v>
      </c>
      <c r="E190" s="11" t="s">
        <v>824</v>
      </c>
      <c r="F190" s="11" t="s">
        <v>155</v>
      </c>
      <c r="G190" s="11" t="s">
        <v>825</v>
      </c>
      <c r="H190" s="11" t="str">
        <f>VLOOKUP(C190,[1]匹配!$A:$E,5,0)</f>
        <v>否</v>
      </c>
      <c r="I190" s="11">
        <f>VLOOKUP(C190,[1]匹配!$A:$F,6,0)</f>
        <v>0</v>
      </c>
      <c r="J190" s="11">
        <f>VLOOKUP(C190,'[2]（终）标准制修订项目'!$C:$R,16,0)</f>
        <v>4</v>
      </c>
      <c r="K190" s="11" t="str">
        <f>VLOOKUP(C190,[1]匹配!$A:$H,8,0)</f>
        <v>无</v>
      </c>
      <c r="L190" s="11">
        <f>VLOOKUP(C190,[1]匹配!$A:$I,9,0)</f>
        <v>4</v>
      </c>
      <c r="M190" s="11">
        <f>VLOOKUP(C190,[1]匹配!$A:$J,10,0)</f>
        <v>100</v>
      </c>
      <c r="N190" s="11" t="str">
        <f>VLOOKUP(C190,[1]匹配!$A:$K,11,0)</f>
        <v>华测检测认证集团股份有限公司</v>
      </c>
      <c r="O190" s="11">
        <f>VLOOKUP(C190,[1]匹配!$A:$L,12,0)</f>
        <v>0</v>
      </c>
      <c r="P190" s="11">
        <f>VLOOKUP(C190,[1]匹配!$A:$M,13,0)</f>
        <v>0</v>
      </c>
      <c r="Q190" s="11">
        <f>VLOOKUP(C190,[1]匹配!$A:$N,14,0)</f>
        <v>0</v>
      </c>
      <c r="R190" s="11">
        <f>VLOOKUP(C190,[1]匹配!$A:$O,15,0)</f>
        <v>0</v>
      </c>
      <c r="S190" s="11">
        <f>VLOOKUP(C190,[1]匹配!$A:$P,16,0)</f>
        <v>0</v>
      </c>
      <c r="T190" s="11">
        <f>VLOOKUP(C190,[1]匹配!$A:$Q,17,0)</f>
        <v>0</v>
      </c>
      <c r="U190" s="11">
        <f>VLOOKUP(C190,[1]匹配!$A:$R,18,0)</f>
        <v>0</v>
      </c>
      <c r="V190" s="11">
        <f>VLOOKUP(C190,[1]匹配!$A:$S,19,0)</f>
        <v>0</v>
      </c>
      <c r="W190" s="11">
        <f>VLOOKUP(C190,[1]匹配!$A:$T,20,0)</f>
        <v>0</v>
      </c>
      <c r="X190" s="11">
        <f>VLOOKUP(C190,[1]匹配!$A:$U,21,0)</f>
        <v>0</v>
      </c>
      <c r="Y190" s="11">
        <f>VLOOKUP(C190,[1]匹配!$A:$V,22,0)</f>
        <v>0</v>
      </c>
      <c r="Z190" s="11">
        <f>VLOOKUP(C190,[1]匹配!$A:$W,23,0)</f>
        <v>0</v>
      </c>
      <c r="AA190" s="11">
        <f>VLOOKUP(C190,[1]匹配!$A:$X,24,0)</f>
        <v>0</v>
      </c>
      <c r="AB190" s="11">
        <f>VLOOKUP(C190,[1]匹配!$A:$Y,25,0)</f>
        <v>0</v>
      </c>
      <c r="AC190" s="11">
        <f>VLOOKUP(C190,[1]匹配!$A:$Z,26,0)</f>
        <v>0</v>
      </c>
      <c r="AD190" s="11">
        <f>VLOOKUP(C190,[1]匹配!$A:$AA,27,0)</f>
        <v>0</v>
      </c>
      <c r="AE190" s="11">
        <f>VLOOKUP(C190,[1]匹配!$A:$AB,28,0)</f>
        <v>0</v>
      </c>
      <c r="AF190" s="11">
        <f>VLOOKUP(C190,[1]匹配!$A:$AC,29,0)</f>
        <v>0</v>
      </c>
      <c r="AG190" s="11">
        <f>VLOOKUP(C190,[1]匹配!$A:$AD,30,0)</f>
        <v>0</v>
      </c>
      <c r="AH190" s="11">
        <f>VLOOKUP(C190,[1]匹配!$A:$AE,31,0)</f>
        <v>0</v>
      </c>
      <c r="AI190" s="11">
        <f>VLOOKUP(C190,[1]匹配!$A:$AF,32,0)</f>
        <v>0</v>
      </c>
      <c r="AJ190" s="11" t="s">
        <v>737</v>
      </c>
      <c r="AK190" s="11" t="s">
        <v>105</v>
      </c>
      <c r="AL190" s="11" t="s">
        <v>56</v>
      </c>
      <c r="AM190" s="11" t="s">
        <v>729</v>
      </c>
    </row>
    <row r="191" ht="48" spans="1:39">
      <c r="A191" s="28">
        <v>188</v>
      </c>
      <c r="B191" s="11" t="s">
        <v>151</v>
      </c>
      <c r="C191" s="11" t="s">
        <v>826</v>
      </c>
      <c r="D191" s="11" t="s">
        <v>827</v>
      </c>
      <c r="E191" s="11" t="s">
        <v>828</v>
      </c>
      <c r="F191" s="11" t="s">
        <v>228</v>
      </c>
      <c r="G191" s="11" t="s">
        <v>829</v>
      </c>
      <c r="H191" s="11" t="str">
        <f>VLOOKUP(C191,[1]匹配!$A:$E,5,0)</f>
        <v>是</v>
      </c>
      <c r="I191" s="11">
        <f>VLOOKUP(C191,[1]匹配!$A:$F,6,0)</f>
        <v>12</v>
      </c>
      <c r="J191" s="11">
        <f>VLOOKUP(C191,'[2]（终）标准制修订项目'!$C:$R,16,0)</f>
        <v>2</v>
      </c>
      <c r="K191" s="11" t="str">
        <f>VLOOKUP(C191,[1]匹配!$A:$H,8,0)</f>
        <v>有</v>
      </c>
      <c r="L191" s="11">
        <f>VLOOKUP(C191,[1]匹配!$A:$I,9,0)</f>
        <v>2</v>
      </c>
      <c r="M191" s="11">
        <f>VLOOKUP(C191,[1]匹配!$A:$J,10,0)</f>
        <v>66.66</v>
      </c>
      <c r="N191" s="11" t="str">
        <f>VLOOKUP(C191,[1]匹配!$A:$K,11,0)</f>
        <v>深圳市科陆电子科技股份有限公司</v>
      </c>
      <c r="O191" s="11">
        <f>VLOOKUP(C191,[1]匹配!$A:$L,12,0)</f>
        <v>4</v>
      </c>
      <c r="P191" s="11">
        <f>VLOOKUP(C191,[1]匹配!$A:$M,13,0)</f>
        <v>33.33</v>
      </c>
      <c r="Q191" s="11" t="str">
        <f>VLOOKUP(C191,[1]匹配!$A:$N,14,0)</f>
        <v>深圳市航天泰瑞捷电子有限公司</v>
      </c>
      <c r="R191" s="11">
        <f>VLOOKUP(C191,[1]匹配!$A:$O,15,0)</f>
        <v>0</v>
      </c>
      <c r="S191" s="11">
        <f>VLOOKUP(C191,[1]匹配!$A:$P,16,0)</f>
        <v>0</v>
      </c>
      <c r="T191" s="11">
        <f>VLOOKUP(C191,[1]匹配!$A:$Q,17,0)</f>
        <v>0</v>
      </c>
      <c r="U191" s="11">
        <f>VLOOKUP(C191,[1]匹配!$A:$R,18,0)</f>
        <v>0</v>
      </c>
      <c r="V191" s="11">
        <f>VLOOKUP(C191,[1]匹配!$A:$S,19,0)</f>
        <v>0</v>
      </c>
      <c r="W191" s="11">
        <f>VLOOKUP(C191,[1]匹配!$A:$T,20,0)</f>
        <v>0</v>
      </c>
      <c r="X191" s="11">
        <f>VLOOKUP(C191,[1]匹配!$A:$U,21,0)</f>
        <v>0</v>
      </c>
      <c r="Y191" s="11">
        <f>VLOOKUP(C191,[1]匹配!$A:$V,22,0)</f>
        <v>0</v>
      </c>
      <c r="Z191" s="11">
        <f>VLOOKUP(C191,[1]匹配!$A:$W,23,0)</f>
        <v>0</v>
      </c>
      <c r="AA191" s="11">
        <f>VLOOKUP(C191,[1]匹配!$A:$X,24,0)</f>
        <v>0</v>
      </c>
      <c r="AB191" s="11">
        <f>VLOOKUP(C191,[1]匹配!$A:$Y,25,0)</f>
        <v>0</v>
      </c>
      <c r="AC191" s="11">
        <f>VLOOKUP(C191,[1]匹配!$A:$Z,26,0)</f>
        <v>0</v>
      </c>
      <c r="AD191" s="11">
        <f>VLOOKUP(C191,[1]匹配!$A:$AA,27,0)</f>
        <v>0</v>
      </c>
      <c r="AE191" s="11">
        <f>VLOOKUP(C191,[1]匹配!$A:$AB,28,0)</f>
        <v>0</v>
      </c>
      <c r="AF191" s="11">
        <f>VLOOKUP(C191,[1]匹配!$A:$AC,29,0)</f>
        <v>0</v>
      </c>
      <c r="AG191" s="11">
        <f>VLOOKUP(C191,[1]匹配!$A:$AD,30,0)</f>
        <v>0</v>
      </c>
      <c r="AH191" s="11">
        <f>VLOOKUP(C191,[1]匹配!$A:$AE,31,0)</f>
        <v>0</v>
      </c>
      <c r="AI191" s="11">
        <f>VLOOKUP(C191,[1]匹配!$A:$AF,32,0)</f>
        <v>0</v>
      </c>
      <c r="AJ191" s="11" t="s">
        <v>741</v>
      </c>
      <c r="AK191" s="11" t="s">
        <v>47</v>
      </c>
      <c r="AL191" s="11" t="s">
        <v>48</v>
      </c>
      <c r="AM191" s="11" t="s">
        <v>729</v>
      </c>
    </row>
    <row r="192" ht="60" spans="1:39">
      <c r="A192" s="28">
        <v>189</v>
      </c>
      <c r="B192" s="11" t="s">
        <v>151</v>
      </c>
      <c r="C192" s="11" t="s">
        <v>830</v>
      </c>
      <c r="D192" s="11" t="s">
        <v>831</v>
      </c>
      <c r="E192" s="11" t="s">
        <v>832</v>
      </c>
      <c r="F192" s="11" t="s">
        <v>155</v>
      </c>
      <c r="G192" s="11" t="s">
        <v>833</v>
      </c>
      <c r="H192" s="11" t="str">
        <f>VLOOKUP(C192,[1]匹配!$A:$E,5,0)</f>
        <v>是</v>
      </c>
      <c r="I192" s="11">
        <f>VLOOKUP(C192,[1]匹配!$A:$F,6,0)</f>
        <v>9</v>
      </c>
      <c r="J192" s="11">
        <f>VLOOKUP(C192,'[2]（终）标准制修订项目'!$C:$R,16,0)</f>
        <v>1</v>
      </c>
      <c r="K192" s="11" t="str">
        <f>VLOOKUP(C192,[1]匹配!$A:$H,8,0)</f>
        <v>有</v>
      </c>
      <c r="L192" s="11">
        <f>VLOOKUP(C192,[1]匹配!$A:$I,9,0)</f>
        <v>1</v>
      </c>
      <c r="M192" s="11">
        <f>VLOOKUP(C192,[1]匹配!$A:$J,10,0)</f>
        <v>55</v>
      </c>
      <c r="N192" s="11" t="str">
        <f>VLOOKUP(C192,[1]匹配!$A:$K,11,0)</f>
        <v>深圳市印刷行业协会</v>
      </c>
      <c r="O192" s="11">
        <f>VLOOKUP(C192,[1]匹配!$A:$L,12,0)</f>
        <v>2</v>
      </c>
      <c r="P192" s="11">
        <f>VLOOKUP(C192,[1]匹配!$A:$M,13,0)</f>
        <v>0</v>
      </c>
      <c r="Q192" s="11" t="str">
        <f>VLOOKUP(C192,[1]匹配!$A:$N,14,0)</f>
        <v>深圳职业技术学院</v>
      </c>
      <c r="R192" s="11">
        <f>VLOOKUP(C192,[1]匹配!$A:$O,15,0)</f>
        <v>4</v>
      </c>
      <c r="S192" s="11">
        <f>VLOOKUP(C192,[1]匹配!$A:$P,16,0)</f>
        <v>20</v>
      </c>
      <c r="T192" s="11" t="str">
        <f>VLOOKUP(C192,[1]匹配!$A:$Q,17,0)</f>
        <v>深圳市科彩印务有限公司</v>
      </c>
      <c r="U192" s="11">
        <f>VLOOKUP(C192,[1]匹配!$A:$R,18,0)</f>
        <v>5</v>
      </c>
      <c r="V192" s="11">
        <f>VLOOKUP(C192,[1]匹配!$A:$S,19,0)</f>
        <v>15</v>
      </c>
      <c r="W192" s="11" t="str">
        <f>VLOOKUP(C192,[1]匹配!$A:$T,20,0)</f>
        <v>深圳市绍永福印刷有限公司</v>
      </c>
      <c r="X192" s="11">
        <f>VLOOKUP(C192,[1]匹配!$A:$U,21,0)</f>
        <v>7</v>
      </c>
      <c r="Y192" s="11">
        <f>VLOOKUP(C192,[1]匹配!$A:$V,22,0)</f>
        <v>10</v>
      </c>
      <c r="Z192" s="11" t="str">
        <f>VLOOKUP(C192,[1]匹配!$A:$W,23,0)</f>
        <v>深圳市森广源实业发展有限公司</v>
      </c>
      <c r="AA192" s="11">
        <f>VLOOKUP(C192,[1]匹配!$A:$X,24,0)</f>
        <v>0</v>
      </c>
      <c r="AB192" s="11">
        <f>VLOOKUP(C192,[1]匹配!$A:$Y,25,0)</f>
        <v>0</v>
      </c>
      <c r="AC192" s="11">
        <f>VLOOKUP(C192,[1]匹配!$A:$Z,26,0)</f>
        <v>0</v>
      </c>
      <c r="AD192" s="11">
        <f>VLOOKUP(C192,[1]匹配!$A:$AA,27,0)</f>
        <v>0</v>
      </c>
      <c r="AE192" s="11">
        <f>VLOOKUP(C192,[1]匹配!$A:$AB,28,0)</f>
        <v>0</v>
      </c>
      <c r="AF192" s="11">
        <f>VLOOKUP(C192,[1]匹配!$A:$AC,29,0)</f>
        <v>0</v>
      </c>
      <c r="AG192" s="11">
        <f>VLOOKUP(C192,[1]匹配!$A:$AD,30,0)</f>
        <v>0</v>
      </c>
      <c r="AH192" s="11">
        <f>VLOOKUP(C192,[1]匹配!$A:$AE,31,0)</f>
        <v>0</v>
      </c>
      <c r="AI192" s="11">
        <f>VLOOKUP(C192,[1]匹配!$A:$AF,32,0)</f>
        <v>0</v>
      </c>
      <c r="AJ192" s="11" t="s">
        <v>741</v>
      </c>
      <c r="AK192" s="11" t="s">
        <v>47</v>
      </c>
      <c r="AL192" s="11" t="s">
        <v>48</v>
      </c>
      <c r="AM192" s="11" t="s">
        <v>729</v>
      </c>
    </row>
    <row r="193" ht="48" spans="1:39">
      <c r="A193" s="28">
        <v>190</v>
      </c>
      <c r="B193" s="11" t="s">
        <v>151</v>
      </c>
      <c r="C193" s="11" t="s">
        <v>834</v>
      </c>
      <c r="D193" s="11" t="s">
        <v>835</v>
      </c>
      <c r="E193" s="11" t="s">
        <v>836</v>
      </c>
      <c r="F193" s="11" t="s">
        <v>228</v>
      </c>
      <c r="G193" s="11" t="s">
        <v>837</v>
      </c>
      <c r="H193" s="11" t="str">
        <f>VLOOKUP(C193,[1]匹配!$A:$E,5,0)</f>
        <v>是</v>
      </c>
      <c r="I193" s="11">
        <f>VLOOKUP(C193,[1]匹配!$A:$F,6,0)</f>
        <v>15</v>
      </c>
      <c r="J193" s="11">
        <f>VLOOKUP(C193,'[2]（终）标准制修订项目'!$C:$R,16,0)</f>
        <v>3</v>
      </c>
      <c r="K193" s="11" t="str">
        <f>VLOOKUP(C193,[1]匹配!$A:$H,8,0)</f>
        <v>无</v>
      </c>
      <c r="L193" s="11">
        <f>VLOOKUP(C193,[1]匹配!$A:$I,9,0)</f>
        <v>3</v>
      </c>
      <c r="M193" s="11">
        <f>VLOOKUP(C193,[1]匹配!$A:$J,10,0)</f>
        <v>100</v>
      </c>
      <c r="N193" s="11" t="str">
        <f>VLOOKUP(C193,[1]匹配!$A:$K,11,0)</f>
        <v>深圳市优特普科技有限公司</v>
      </c>
      <c r="O193" s="11">
        <f>VLOOKUP(C193,[1]匹配!$A:$L,12,0)</f>
        <v>0</v>
      </c>
      <c r="P193" s="11">
        <f>VLOOKUP(C193,[1]匹配!$A:$M,13,0)</f>
        <v>0</v>
      </c>
      <c r="Q193" s="11">
        <f>VLOOKUP(C193,[1]匹配!$A:$N,14,0)</f>
        <v>0</v>
      </c>
      <c r="R193" s="11">
        <f>VLOOKUP(C193,[1]匹配!$A:$O,15,0)</f>
        <v>0</v>
      </c>
      <c r="S193" s="11">
        <f>VLOOKUP(C193,[1]匹配!$A:$P,16,0)</f>
        <v>0</v>
      </c>
      <c r="T193" s="11">
        <f>VLOOKUP(C193,[1]匹配!$A:$Q,17,0)</f>
        <v>0</v>
      </c>
      <c r="U193" s="11">
        <f>VLOOKUP(C193,[1]匹配!$A:$R,18,0)</f>
        <v>0</v>
      </c>
      <c r="V193" s="11">
        <f>VLOOKUP(C193,[1]匹配!$A:$S,19,0)</f>
        <v>0</v>
      </c>
      <c r="W193" s="11">
        <f>VLOOKUP(C193,[1]匹配!$A:$T,20,0)</f>
        <v>0</v>
      </c>
      <c r="X193" s="11">
        <f>VLOOKUP(C193,[1]匹配!$A:$U,21,0)</f>
        <v>0</v>
      </c>
      <c r="Y193" s="11">
        <f>VLOOKUP(C193,[1]匹配!$A:$V,22,0)</f>
        <v>0</v>
      </c>
      <c r="Z193" s="11">
        <f>VLOOKUP(C193,[1]匹配!$A:$W,23,0)</f>
        <v>0</v>
      </c>
      <c r="AA193" s="11">
        <f>VLOOKUP(C193,[1]匹配!$A:$X,24,0)</f>
        <v>0</v>
      </c>
      <c r="AB193" s="11">
        <f>VLOOKUP(C193,[1]匹配!$A:$Y,25,0)</f>
        <v>0</v>
      </c>
      <c r="AC193" s="11">
        <f>VLOOKUP(C193,[1]匹配!$A:$Z,26,0)</f>
        <v>0</v>
      </c>
      <c r="AD193" s="11">
        <f>VLOOKUP(C193,[1]匹配!$A:$AA,27,0)</f>
        <v>0</v>
      </c>
      <c r="AE193" s="11">
        <f>VLOOKUP(C193,[1]匹配!$A:$AB,28,0)</f>
        <v>0</v>
      </c>
      <c r="AF193" s="11">
        <f>VLOOKUP(C193,[1]匹配!$A:$AC,29,0)</f>
        <v>0</v>
      </c>
      <c r="AG193" s="11">
        <f>VLOOKUP(C193,[1]匹配!$A:$AD,30,0)</f>
        <v>0</v>
      </c>
      <c r="AH193" s="11">
        <f>VLOOKUP(C193,[1]匹配!$A:$AE,31,0)</f>
        <v>0</v>
      </c>
      <c r="AI193" s="11">
        <f>VLOOKUP(C193,[1]匹配!$A:$AF,32,0)</f>
        <v>0</v>
      </c>
      <c r="AJ193" s="11" t="s">
        <v>741</v>
      </c>
      <c r="AK193" s="11" t="s">
        <v>105</v>
      </c>
      <c r="AL193" s="11" t="s">
        <v>48</v>
      </c>
      <c r="AM193" s="11" t="s">
        <v>729</v>
      </c>
    </row>
    <row r="194" ht="48" spans="1:39">
      <c r="A194" s="28">
        <v>191</v>
      </c>
      <c r="B194" s="11" t="s">
        <v>151</v>
      </c>
      <c r="C194" s="11" t="s">
        <v>838</v>
      </c>
      <c r="D194" s="11" t="s">
        <v>839</v>
      </c>
      <c r="E194" s="11" t="s">
        <v>840</v>
      </c>
      <c r="F194" s="11" t="s">
        <v>317</v>
      </c>
      <c r="G194" s="11" t="s">
        <v>841</v>
      </c>
      <c r="H194" s="11" t="str">
        <f>VLOOKUP(C194,[1]匹配!$A:$E,5,0)</f>
        <v>否</v>
      </c>
      <c r="I194" s="11">
        <f>VLOOKUP(C194,[1]匹配!$A:$F,6,0)</f>
        <v>0</v>
      </c>
      <c r="J194" s="11">
        <f>VLOOKUP(C194,'[2]（终）标准制修订项目'!$C:$R,16,0)</f>
        <v>3</v>
      </c>
      <c r="K194" s="11" t="str">
        <f>VLOOKUP(C194,[1]匹配!$A:$H,8,0)</f>
        <v>无</v>
      </c>
      <c r="L194" s="11">
        <f>VLOOKUP(C194,[1]匹配!$A:$I,9,0)</f>
        <v>3</v>
      </c>
      <c r="M194" s="11">
        <f>VLOOKUP(C194,[1]匹配!$A:$J,10,0)</f>
        <v>100</v>
      </c>
      <c r="N194" s="11" t="str">
        <f>VLOOKUP(C194,[1]匹配!$A:$K,11,0)</f>
        <v>华津国检（深圳）金银珠宝检验中心有限公司</v>
      </c>
      <c r="O194" s="11">
        <f>VLOOKUP(C194,[1]匹配!$A:$L,12,0)</f>
        <v>0</v>
      </c>
      <c r="P194" s="11">
        <f>VLOOKUP(C194,[1]匹配!$A:$M,13,0)</f>
        <v>0</v>
      </c>
      <c r="Q194" s="11">
        <f>VLOOKUP(C194,[1]匹配!$A:$N,14,0)</f>
        <v>0</v>
      </c>
      <c r="R194" s="11">
        <f>VLOOKUP(C194,[1]匹配!$A:$O,15,0)</f>
        <v>0</v>
      </c>
      <c r="S194" s="11">
        <f>VLOOKUP(C194,[1]匹配!$A:$P,16,0)</f>
        <v>0</v>
      </c>
      <c r="T194" s="11">
        <f>VLOOKUP(C194,[1]匹配!$A:$Q,17,0)</f>
        <v>0</v>
      </c>
      <c r="U194" s="11">
        <f>VLOOKUP(C194,[1]匹配!$A:$R,18,0)</f>
        <v>0</v>
      </c>
      <c r="V194" s="11">
        <f>VLOOKUP(C194,[1]匹配!$A:$S,19,0)</f>
        <v>0</v>
      </c>
      <c r="W194" s="11">
        <f>VLOOKUP(C194,[1]匹配!$A:$T,20,0)</f>
        <v>0</v>
      </c>
      <c r="X194" s="11">
        <f>VLOOKUP(C194,[1]匹配!$A:$U,21,0)</f>
        <v>0</v>
      </c>
      <c r="Y194" s="11">
        <f>VLOOKUP(C194,[1]匹配!$A:$V,22,0)</f>
        <v>0</v>
      </c>
      <c r="Z194" s="11">
        <f>VLOOKUP(C194,[1]匹配!$A:$W,23,0)</f>
        <v>0</v>
      </c>
      <c r="AA194" s="11">
        <f>VLOOKUP(C194,[1]匹配!$A:$X,24,0)</f>
        <v>0</v>
      </c>
      <c r="AB194" s="11">
        <f>VLOOKUP(C194,[1]匹配!$A:$Y,25,0)</f>
        <v>0</v>
      </c>
      <c r="AC194" s="11">
        <f>VLOOKUP(C194,[1]匹配!$A:$Z,26,0)</f>
        <v>0</v>
      </c>
      <c r="AD194" s="11">
        <f>VLOOKUP(C194,[1]匹配!$A:$AA,27,0)</f>
        <v>0</v>
      </c>
      <c r="AE194" s="11">
        <f>VLOOKUP(C194,[1]匹配!$A:$AB,28,0)</f>
        <v>0</v>
      </c>
      <c r="AF194" s="11">
        <f>VLOOKUP(C194,[1]匹配!$A:$AC,29,0)</f>
        <v>0</v>
      </c>
      <c r="AG194" s="11">
        <f>VLOOKUP(C194,[1]匹配!$A:$AD,30,0)</f>
        <v>0</v>
      </c>
      <c r="AH194" s="11">
        <f>VLOOKUP(C194,[1]匹配!$A:$AE,31,0)</f>
        <v>0</v>
      </c>
      <c r="AI194" s="11">
        <f>VLOOKUP(C194,[1]匹配!$A:$AF,32,0)</f>
        <v>0</v>
      </c>
      <c r="AJ194" s="11" t="s">
        <v>741</v>
      </c>
      <c r="AK194" s="11" t="s">
        <v>47</v>
      </c>
      <c r="AL194" s="11" t="s">
        <v>48</v>
      </c>
      <c r="AM194" s="11" t="s">
        <v>729</v>
      </c>
    </row>
    <row r="195" ht="48" spans="1:39">
      <c r="A195" s="28">
        <v>192</v>
      </c>
      <c r="B195" s="11" t="s">
        <v>151</v>
      </c>
      <c r="C195" s="11" t="s">
        <v>842</v>
      </c>
      <c r="D195" s="11" t="s">
        <v>843</v>
      </c>
      <c r="E195" s="11" t="s">
        <v>844</v>
      </c>
      <c r="F195" s="11" t="s">
        <v>155</v>
      </c>
      <c r="G195" s="11" t="s">
        <v>128</v>
      </c>
      <c r="H195" s="11" t="str">
        <f>VLOOKUP(C195,[1]匹配!$A:$E,5,0)</f>
        <v>否</v>
      </c>
      <c r="I195" s="11">
        <f>VLOOKUP(C195,[1]匹配!$A:$F,6,0)</f>
        <v>0</v>
      </c>
      <c r="J195" s="11">
        <f>VLOOKUP(C195,'[2]（终）标准制修订项目'!$C:$R,16,0)</f>
        <v>3</v>
      </c>
      <c r="K195" s="11" t="str">
        <f>VLOOKUP(C195,[1]匹配!$A:$H,8,0)</f>
        <v>有</v>
      </c>
      <c r="L195" s="11">
        <f>VLOOKUP(C195,[1]匹配!$A:$I,9,0)</f>
        <v>3</v>
      </c>
      <c r="M195" s="11">
        <f>VLOOKUP(C195,[1]匹配!$A:$J,10,0)</f>
        <v>60</v>
      </c>
      <c r="N195" s="11" t="str">
        <f>VLOOKUP(C195,[1]匹配!$A:$K,11,0)</f>
        <v>深圳市标准技术研究院</v>
      </c>
      <c r="O195" s="11">
        <f>VLOOKUP(C195,[1]匹配!$A:$L,12,0)</f>
        <v>4</v>
      </c>
      <c r="P195" s="11">
        <f>VLOOKUP(C195,[1]匹配!$A:$M,13,0)</f>
        <v>40</v>
      </c>
      <c r="Q195" s="11" t="str">
        <f>VLOOKUP(C195,[1]匹配!$A:$N,14,0)</f>
        <v>深圳市远望谷信息技术股份有限公司</v>
      </c>
      <c r="R195" s="11">
        <f>VLOOKUP(C195,[1]匹配!$A:$O,15,0)</f>
        <v>0</v>
      </c>
      <c r="S195" s="11">
        <f>VLOOKUP(C195,[1]匹配!$A:$P,16,0)</f>
        <v>0</v>
      </c>
      <c r="T195" s="11">
        <f>VLOOKUP(C195,[1]匹配!$A:$Q,17,0)</f>
        <v>0</v>
      </c>
      <c r="U195" s="11">
        <f>VLOOKUP(C195,[1]匹配!$A:$R,18,0)</f>
        <v>0</v>
      </c>
      <c r="V195" s="11">
        <f>VLOOKUP(C195,[1]匹配!$A:$S,19,0)</f>
        <v>0</v>
      </c>
      <c r="W195" s="11">
        <f>VLOOKUP(C195,[1]匹配!$A:$T,20,0)</f>
        <v>0</v>
      </c>
      <c r="X195" s="11">
        <f>VLOOKUP(C195,[1]匹配!$A:$U,21,0)</f>
        <v>0</v>
      </c>
      <c r="Y195" s="11">
        <f>VLOOKUP(C195,[1]匹配!$A:$V,22,0)</f>
        <v>0</v>
      </c>
      <c r="Z195" s="11">
        <f>VLOOKUP(C195,[1]匹配!$A:$W,23,0)</f>
        <v>0</v>
      </c>
      <c r="AA195" s="11">
        <f>VLOOKUP(C195,[1]匹配!$A:$X,24,0)</f>
        <v>0</v>
      </c>
      <c r="AB195" s="11">
        <f>VLOOKUP(C195,[1]匹配!$A:$Y,25,0)</f>
        <v>0</v>
      </c>
      <c r="AC195" s="11">
        <f>VLOOKUP(C195,[1]匹配!$A:$Z,26,0)</f>
        <v>0</v>
      </c>
      <c r="AD195" s="11">
        <f>VLOOKUP(C195,[1]匹配!$A:$AA,27,0)</f>
        <v>0</v>
      </c>
      <c r="AE195" s="11">
        <f>VLOOKUP(C195,[1]匹配!$A:$AB,28,0)</f>
        <v>0</v>
      </c>
      <c r="AF195" s="11">
        <f>VLOOKUP(C195,[1]匹配!$A:$AC,29,0)</f>
        <v>0</v>
      </c>
      <c r="AG195" s="11">
        <f>VLOOKUP(C195,[1]匹配!$A:$AD,30,0)</f>
        <v>0</v>
      </c>
      <c r="AH195" s="11">
        <f>VLOOKUP(C195,[1]匹配!$A:$AE,31,0)</f>
        <v>0</v>
      </c>
      <c r="AI195" s="11">
        <f>VLOOKUP(C195,[1]匹配!$A:$AF,32,0)</f>
        <v>0</v>
      </c>
      <c r="AJ195" s="11" t="s">
        <v>746</v>
      </c>
      <c r="AK195" s="11" t="s">
        <v>47</v>
      </c>
      <c r="AL195" s="11" t="s">
        <v>48</v>
      </c>
      <c r="AM195" s="11" t="s">
        <v>729</v>
      </c>
    </row>
    <row r="196" ht="24" spans="1:39">
      <c r="A196" s="28">
        <v>193</v>
      </c>
      <c r="B196" s="11" t="s">
        <v>151</v>
      </c>
      <c r="C196" s="11" t="s">
        <v>845</v>
      </c>
      <c r="D196" s="11" t="s">
        <v>846</v>
      </c>
      <c r="E196" s="11" t="s">
        <v>847</v>
      </c>
      <c r="F196" s="11" t="s">
        <v>172</v>
      </c>
      <c r="G196" s="11" t="s">
        <v>339</v>
      </c>
      <c r="H196" s="11" t="str">
        <f>VLOOKUP(C196,[1]匹配!$A:$E,5,0)</f>
        <v>否</v>
      </c>
      <c r="I196" s="11">
        <f>VLOOKUP(C196,[1]匹配!$A:$F,6,0)</f>
        <v>0</v>
      </c>
      <c r="J196" s="11">
        <f>VLOOKUP(C196,'[2]（终）标准制修订项目'!$C:$R,16,0)</f>
        <v>2</v>
      </c>
      <c r="K196" s="11" t="str">
        <f>VLOOKUP(C196,[1]匹配!$A:$H,8,0)</f>
        <v>无</v>
      </c>
      <c r="L196" s="11">
        <f>VLOOKUP(C196,[1]匹配!$A:$I,9,0)</f>
        <v>2</v>
      </c>
      <c r="M196" s="11">
        <f>VLOOKUP(C196,[1]匹配!$A:$J,10,0)</f>
        <v>100</v>
      </c>
      <c r="N196" s="11" t="str">
        <f>VLOOKUP(C196,[1]匹配!$A:$K,11,0)</f>
        <v>深圳市检验检疫科学研究院</v>
      </c>
      <c r="O196" s="11">
        <f>VLOOKUP(C196,[1]匹配!$A:$L,12,0)</f>
        <v>0</v>
      </c>
      <c r="P196" s="11">
        <f>VLOOKUP(C196,[1]匹配!$A:$M,13,0)</f>
        <v>0</v>
      </c>
      <c r="Q196" s="11">
        <f>VLOOKUP(C196,[1]匹配!$A:$N,14,0)</f>
        <v>0</v>
      </c>
      <c r="R196" s="11">
        <f>VLOOKUP(C196,[1]匹配!$A:$O,15,0)</f>
        <v>0</v>
      </c>
      <c r="S196" s="11">
        <f>VLOOKUP(C196,[1]匹配!$A:$P,16,0)</f>
        <v>0</v>
      </c>
      <c r="T196" s="11">
        <f>VLOOKUP(C196,[1]匹配!$A:$Q,17,0)</f>
        <v>0</v>
      </c>
      <c r="U196" s="11">
        <f>VLOOKUP(C196,[1]匹配!$A:$R,18,0)</f>
        <v>0</v>
      </c>
      <c r="V196" s="11">
        <f>VLOOKUP(C196,[1]匹配!$A:$S,19,0)</f>
        <v>0</v>
      </c>
      <c r="W196" s="11">
        <f>VLOOKUP(C196,[1]匹配!$A:$T,20,0)</f>
        <v>0</v>
      </c>
      <c r="X196" s="11">
        <f>VLOOKUP(C196,[1]匹配!$A:$U,21,0)</f>
        <v>0</v>
      </c>
      <c r="Y196" s="11">
        <f>VLOOKUP(C196,[1]匹配!$A:$V,22,0)</f>
        <v>0</v>
      </c>
      <c r="Z196" s="11">
        <f>VLOOKUP(C196,[1]匹配!$A:$W,23,0)</f>
        <v>0</v>
      </c>
      <c r="AA196" s="11">
        <f>VLOOKUP(C196,[1]匹配!$A:$X,24,0)</f>
        <v>0</v>
      </c>
      <c r="AB196" s="11">
        <f>VLOOKUP(C196,[1]匹配!$A:$Y,25,0)</f>
        <v>0</v>
      </c>
      <c r="AC196" s="11">
        <f>VLOOKUP(C196,[1]匹配!$A:$Z,26,0)</f>
        <v>0</v>
      </c>
      <c r="AD196" s="11">
        <f>VLOOKUP(C196,[1]匹配!$A:$AA,27,0)</f>
        <v>0</v>
      </c>
      <c r="AE196" s="11">
        <f>VLOOKUP(C196,[1]匹配!$A:$AB,28,0)</f>
        <v>0</v>
      </c>
      <c r="AF196" s="11">
        <f>VLOOKUP(C196,[1]匹配!$A:$AC,29,0)</f>
        <v>0</v>
      </c>
      <c r="AG196" s="11">
        <f>VLOOKUP(C196,[1]匹配!$A:$AD,30,0)</f>
        <v>0</v>
      </c>
      <c r="AH196" s="11">
        <f>VLOOKUP(C196,[1]匹配!$A:$AE,31,0)</f>
        <v>0</v>
      </c>
      <c r="AI196" s="11">
        <f>VLOOKUP(C196,[1]匹配!$A:$AF,32,0)</f>
        <v>0</v>
      </c>
      <c r="AJ196" s="11" t="s">
        <v>746</v>
      </c>
      <c r="AK196" s="11" t="s">
        <v>47</v>
      </c>
      <c r="AL196" s="11" t="s">
        <v>48</v>
      </c>
      <c r="AM196" s="11" t="s">
        <v>729</v>
      </c>
    </row>
    <row r="197" ht="72" spans="1:39">
      <c r="A197" s="28">
        <v>194</v>
      </c>
      <c r="B197" s="11" t="s">
        <v>151</v>
      </c>
      <c r="C197" s="11" t="s">
        <v>848</v>
      </c>
      <c r="D197" s="11" t="s">
        <v>849</v>
      </c>
      <c r="E197" s="11" t="s">
        <v>850</v>
      </c>
      <c r="F197" s="11" t="s">
        <v>155</v>
      </c>
      <c r="G197" s="11" t="s">
        <v>407</v>
      </c>
      <c r="H197" s="11" t="str">
        <f>VLOOKUP(C197,[1]匹配!$A:$E,5,0)</f>
        <v>是</v>
      </c>
      <c r="I197" s="11">
        <f>VLOOKUP(C197,[1]匹配!$A:$F,6,0)</f>
        <v>3</v>
      </c>
      <c r="J197" s="11">
        <f>VLOOKUP(C197,'[2]（终）标准制修订项目'!$C:$R,16,0)</f>
        <v>1</v>
      </c>
      <c r="K197" s="11" t="str">
        <f>VLOOKUP(C197,[1]匹配!$A:$H,8,0)</f>
        <v>有</v>
      </c>
      <c r="L197" s="11">
        <f>VLOOKUP(C197,[1]匹配!$A:$I,9,0)</f>
        <v>1</v>
      </c>
      <c r="M197" s="11">
        <f>VLOOKUP(C197,[1]匹配!$A:$J,10,0)</f>
        <v>80</v>
      </c>
      <c r="N197" s="11" t="str">
        <f>VLOOKUP(C197,[1]匹配!$A:$K,11,0)</f>
        <v>大族激光科技产业集团股份有限公司</v>
      </c>
      <c r="O197" s="11">
        <f>VLOOKUP(C197,[1]匹配!$A:$L,12,0)</f>
        <v>8</v>
      </c>
      <c r="P197" s="11">
        <f>VLOOKUP(C197,[1]匹配!$A:$M,13,0)</f>
        <v>0</v>
      </c>
      <c r="Q197" s="11" t="str">
        <f>VLOOKUP(C197,[1]匹配!$A:$N,14,0)</f>
        <v>深圳大族彼岸数字控制软件技术有限公司</v>
      </c>
      <c r="R197" s="11">
        <f>VLOOKUP(C197,[1]匹配!$A:$O,15,0)</f>
        <v>2</v>
      </c>
      <c r="S197" s="11">
        <f>VLOOKUP(C197,[1]匹配!$A:$P,16,0)</f>
        <v>20</v>
      </c>
      <c r="T197" s="11" t="str">
        <f>VLOOKUP(C197,[1]匹配!$A:$Q,17,0)</f>
        <v>深圳市计量质量检测研究院</v>
      </c>
      <c r="U197" s="11">
        <f>VLOOKUP(C197,[1]匹配!$A:$R,18,0)</f>
        <v>0</v>
      </c>
      <c r="V197" s="11">
        <f>VLOOKUP(C197,[1]匹配!$A:$S,19,0)</f>
        <v>0</v>
      </c>
      <c r="W197" s="11">
        <f>VLOOKUP(C197,[1]匹配!$A:$T,20,0)</f>
        <v>0</v>
      </c>
      <c r="X197" s="11">
        <f>VLOOKUP(C197,[1]匹配!$A:$U,21,0)</f>
        <v>0</v>
      </c>
      <c r="Y197" s="11">
        <f>VLOOKUP(C197,[1]匹配!$A:$V,22,0)</f>
        <v>0</v>
      </c>
      <c r="Z197" s="11">
        <f>VLOOKUP(C197,[1]匹配!$A:$W,23,0)</f>
        <v>0</v>
      </c>
      <c r="AA197" s="11">
        <f>VLOOKUP(C197,[1]匹配!$A:$X,24,0)</f>
        <v>0</v>
      </c>
      <c r="AB197" s="11">
        <f>VLOOKUP(C197,[1]匹配!$A:$Y,25,0)</f>
        <v>0</v>
      </c>
      <c r="AC197" s="11">
        <f>VLOOKUP(C197,[1]匹配!$A:$Z,26,0)</f>
        <v>0</v>
      </c>
      <c r="AD197" s="11">
        <f>VLOOKUP(C197,[1]匹配!$A:$AA,27,0)</f>
        <v>0</v>
      </c>
      <c r="AE197" s="11">
        <f>VLOOKUP(C197,[1]匹配!$A:$AB,28,0)</f>
        <v>0</v>
      </c>
      <c r="AF197" s="11">
        <f>VLOOKUP(C197,[1]匹配!$A:$AC,29,0)</f>
        <v>0</v>
      </c>
      <c r="AG197" s="11">
        <f>VLOOKUP(C197,[1]匹配!$A:$AD,30,0)</f>
        <v>0</v>
      </c>
      <c r="AH197" s="11">
        <f>VLOOKUP(C197,[1]匹配!$A:$AE,31,0)</f>
        <v>0</v>
      </c>
      <c r="AI197" s="11">
        <f>VLOOKUP(C197,[1]匹配!$A:$AF,32,0)</f>
        <v>0</v>
      </c>
      <c r="AJ197" s="11" t="s">
        <v>750</v>
      </c>
      <c r="AK197" s="11" t="s">
        <v>47</v>
      </c>
      <c r="AL197" s="11" t="s">
        <v>48</v>
      </c>
      <c r="AM197" s="11" t="s">
        <v>729</v>
      </c>
    </row>
    <row r="198" ht="84" spans="1:39">
      <c r="A198" s="28">
        <v>195</v>
      </c>
      <c r="B198" s="11" t="s">
        <v>151</v>
      </c>
      <c r="C198" s="11" t="s">
        <v>851</v>
      </c>
      <c r="D198" s="11" t="s">
        <v>852</v>
      </c>
      <c r="E198" s="11" t="s">
        <v>853</v>
      </c>
      <c r="F198" s="11" t="s">
        <v>172</v>
      </c>
      <c r="G198" s="11" t="s">
        <v>122</v>
      </c>
      <c r="H198" s="11" t="str">
        <f>VLOOKUP(C198,[1]匹配!$A:$E,5,0)</f>
        <v>是</v>
      </c>
      <c r="I198" s="31">
        <v>15</v>
      </c>
      <c r="J198" s="11">
        <f>VLOOKUP(C198,'[2]（终）标准制修订项目'!$C:$R,16,0)</f>
        <v>2</v>
      </c>
      <c r="K198" s="11" t="str">
        <f>VLOOKUP(C198,[1]匹配!$A:$H,8,0)</f>
        <v>无</v>
      </c>
      <c r="L198" s="11">
        <f>VLOOKUP(C198,[1]匹配!$A:$I,9,0)</f>
        <v>2</v>
      </c>
      <c r="M198" s="11">
        <f>VLOOKUP(C198,[1]匹配!$A:$J,10,0)</f>
        <v>100</v>
      </c>
      <c r="N198" s="11" t="str">
        <f>VLOOKUP(C198,[1]匹配!$A:$K,11,0)</f>
        <v>深圳金信诺高新技术股份有限公司</v>
      </c>
      <c r="O198" s="11">
        <f>VLOOKUP(C198,[1]匹配!$A:$L,12,0)</f>
        <v>0</v>
      </c>
      <c r="P198" s="11">
        <f>VLOOKUP(C198,[1]匹配!$A:$M,13,0)</f>
        <v>0</v>
      </c>
      <c r="Q198" s="11">
        <f>VLOOKUP(C198,[1]匹配!$A:$N,14,0)</f>
        <v>0</v>
      </c>
      <c r="R198" s="11">
        <f>VLOOKUP(C198,[1]匹配!$A:$O,15,0)</f>
        <v>0</v>
      </c>
      <c r="S198" s="11">
        <f>VLOOKUP(C198,[1]匹配!$A:$P,16,0)</f>
        <v>0</v>
      </c>
      <c r="T198" s="11">
        <f>VLOOKUP(C198,[1]匹配!$A:$Q,17,0)</f>
        <v>0</v>
      </c>
      <c r="U198" s="11">
        <f>VLOOKUP(C198,[1]匹配!$A:$R,18,0)</f>
        <v>0</v>
      </c>
      <c r="V198" s="11">
        <f>VLOOKUP(C198,[1]匹配!$A:$S,19,0)</f>
        <v>0</v>
      </c>
      <c r="W198" s="11">
        <f>VLOOKUP(C198,[1]匹配!$A:$T,20,0)</f>
        <v>0</v>
      </c>
      <c r="X198" s="11">
        <f>VLOOKUP(C198,[1]匹配!$A:$U,21,0)</f>
        <v>0</v>
      </c>
      <c r="Y198" s="11">
        <f>VLOOKUP(C198,[1]匹配!$A:$V,22,0)</f>
        <v>0</v>
      </c>
      <c r="Z198" s="11">
        <f>VLOOKUP(C198,[1]匹配!$A:$W,23,0)</f>
        <v>0</v>
      </c>
      <c r="AA198" s="11">
        <f>VLOOKUP(C198,[1]匹配!$A:$X,24,0)</f>
        <v>0</v>
      </c>
      <c r="AB198" s="11">
        <f>VLOOKUP(C198,[1]匹配!$A:$Y,25,0)</f>
        <v>0</v>
      </c>
      <c r="AC198" s="11">
        <f>VLOOKUP(C198,[1]匹配!$A:$Z,26,0)</f>
        <v>0</v>
      </c>
      <c r="AD198" s="11">
        <f>VLOOKUP(C198,[1]匹配!$A:$AA,27,0)</f>
        <v>0</v>
      </c>
      <c r="AE198" s="11">
        <f>VLOOKUP(C198,[1]匹配!$A:$AB,28,0)</f>
        <v>0</v>
      </c>
      <c r="AF198" s="11">
        <f>VLOOKUP(C198,[1]匹配!$A:$AC,29,0)</f>
        <v>0</v>
      </c>
      <c r="AG198" s="11">
        <f>VLOOKUP(C198,[1]匹配!$A:$AD,30,0)</f>
        <v>0</v>
      </c>
      <c r="AH198" s="11">
        <f>VLOOKUP(C198,[1]匹配!$A:$AE,31,0)</f>
        <v>0</v>
      </c>
      <c r="AI198" s="11">
        <f>VLOOKUP(C198,[1]匹配!$A:$AF,32,0)</f>
        <v>0</v>
      </c>
      <c r="AJ198" s="11" t="s">
        <v>750</v>
      </c>
      <c r="AK198" s="11" t="s">
        <v>47</v>
      </c>
      <c r="AL198" s="11" t="s">
        <v>48</v>
      </c>
      <c r="AM198" s="11" t="s">
        <v>729</v>
      </c>
    </row>
    <row r="199" ht="36" spans="1:39">
      <c r="A199" s="28">
        <v>196</v>
      </c>
      <c r="B199" s="11" t="s">
        <v>151</v>
      </c>
      <c r="C199" s="11" t="s">
        <v>854</v>
      </c>
      <c r="D199" s="11" t="s">
        <v>855</v>
      </c>
      <c r="E199" s="11" t="s">
        <v>856</v>
      </c>
      <c r="F199" s="11" t="s">
        <v>228</v>
      </c>
      <c r="G199" s="11" t="s">
        <v>857</v>
      </c>
      <c r="H199" s="11" t="str">
        <f>VLOOKUP(C199,[1]匹配!$A:$E,5,0)</f>
        <v>否</v>
      </c>
      <c r="I199" s="11">
        <f>VLOOKUP(C199,[1]匹配!$A:$F,6,0)</f>
        <v>0</v>
      </c>
      <c r="J199" s="11">
        <f>VLOOKUP(C199,'[2]（终）标准制修订项目'!$C:$R,16,0)</f>
        <v>3</v>
      </c>
      <c r="K199" s="11" t="str">
        <f>VLOOKUP(C199,[1]匹配!$A:$H,8,0)</f>
        <v>无</v>
      </c>
      <c r="L199" s="11">
        <f>VLOOKUP(C199,[1]匹配!$A:$I,9,0)</f>
        <v>3</v>
      </c>
      <c r="M199" s="11">
        <f>VLOOKUP(C199,[1]匹配!$A:$J,10,0)</f>
        <v>100</v>
      </c>
      <c r="N199" s="11" t="str">
        <f>VLOOKUP(C199,[1]匹配!$A:$K,11,0)</f>
        <v>深圳市祥根生物科技有限公司</v>
      </c>
      <c r="O199" s="11">
        <f>VLOOKUP(C199,[1]匹配!$A:$L,12,0)</f>
        <v>0</v>
      </c>
      <c r="P199" s="11">
        <f>VLOOKUP(C199,[1]匹配!$A:$M,13,0)</f>
        <v>0</v>
      </c>
      <c r="Q199" s="11">
        <f>VLOOKUP(C199,[1]匹配!$A:$N,14,0)</f>
        <v>0</v>
      </c>
      <c r="R199" s="11">
        <f>VLOOKUP(C199,[1]匹配!$A:$O,15,0)</f>
        <v>0</v>
      </c>
      <c r="S199" s="11">
        <f>VLOOKUP(C199,[1]匹配!$A:$P,16,0)</f>
        <v>0</v>
      </c>
      <c r="T199" s="11">
        <f>VLOOKUP(C199,[1]匹配!$A:$Q,17,0)</f>
        <v>0</v>
      </c>
      <c r="U199" s="11">
        <f>VLOOKUP(C199,[1]匹配!$A:$R,18,0)</f>
        <v>0</v>
      </c>
      <c r="V199" s="11">
        <f>VLOOKUP(C199,[1]匹配!$A:$S,19,0)</f>
        <v>0</v>
      </c>
      <c r="W199" s="11">
        <f>VLOOKUP(C199,[1]匹配!$A:$T,20,0)</f>
        <v>0</v>
      </c>
      <c r="X199" s="11">
        <f>VLOOKUP(C199,[1]匹配!$A:$U,21,0)</f>
        <v>0</v>
      </c>
      <c r="Y199" s="11">
        <f>VLOOKUP(C199,[1]匹配!$A:$V,22,0)</f>
        <v>0</v>
      </c>
      <c r="Z199" s="11">
        <f>VLOOKUP(C199,[1]匹配!$A:$W,23,0)</f>
        <v>0</v>
      </c>
      <c r="AA199" s="11">
        <f>VLOOKUP(C199,[1]匹配!$A:$X,24,0)</f>
        <v>0</v>
      </c>
      <c r="AB199" s="11">
        <f>VLOOKUP(C199,[1]匹配!$A:$Y,25,0)</f>
        <v>0</v>
      </c>
      <c r="AC199" s="11">
        <f>VLOOKUP(C199,[1]匹配!$A:$Z,26,0)</f>
        <v>0</v>
      </c>
      <c r="AD199" s="11">
        <f>VLOOKUP(C199,[1]匹配!$A:$AA,27,0)</f>
        <v>0</v>
      </c>
      <c r="AE199" s="11">
        <f>VLOOKUP(C199,[1]匹配!$A:$AB,28,0)</f>
        <v>0</v>
      </c>
      <c r="AF199" s="11">
        <f>VLOOKUP(C199,[1]匹配!$A:$AC,29,0)</f>
        <v>0</v>
      </c>
      <c r="AG199" s="11">
        <f>VLOOKUP(C199,[1]匹配!$A:$AD,30,0)</f>
        <v>0</v>
      </c>
      <c r="AH199" s="11">
        <f>VLOOKUP(C199,[1]匹配!$A:$AE,31,0)</f>
        <v>0</v>
      </c>
      <c r="AI199" s="11">
        <f>VLOOKUP(C199,[1]匹配!$A:$AF,32,0)</f>
        <v>0</v>
      </c>
      <c r="AJ199" s="11" t="s">
        <v>750</v>
      </c>
      <c r="AK199" s="11" t="s">
        <v>47</v>
      </c>
      <c r="AL199" s="11" t="s">
        <v>48</v>
      </c>
      <c r="AM199" s="11" t="s">
        <v>729</v>
      </c>
    </row>
    <row r="200" ht="24" spans="1:39">
      <c r="A200" s="28">
        <v>197</v>
      </c>
      <c r="B200" s="11" t="s">
        <v>151</v>
      </c>
      <c r="C200" s="11" t="s">
        <v>858</v>
      </c>
      <c r="D200" s="11" t="s">
        <v>859</v>
      </c>
      <c r="E200" s="11" t="s">
        <v>860</v>
      </c>
      <c r="F200" s="11" t="s">
        <v>202</v>
      </c>
      <c r="G200" s="11" t="s">
        <v>861</v>
      </c>
      <c r="H200" s="11" t="str">
        <f>VLOOKUP(C200,[1]匹配!$A:$E,5,0)</f>
        <v>否</v>
      </c>
      <c r="I200" s="11">
        <f>VLOOKUP(C200,[1]匹配!$A:$F,6,0)</f>
        <v>0</v>
      </c>
      <c r="J200" s="11">
        <f>VLOOKUP(C200,'[2]（终）标准制修订项目'!$C:$R,16,0)</f>
        <v>2</v>
      </c>
      <c r="K200" s="11" t="str">
        <f>VLOOKUP(C200,[1]匹配!$A:$H,8,0)</f>
        <v>无</v>
      </c>
      <c r="L200" s="11">
        <f>VLOOKUP(C200,[1]匹配!$A:$I,9,0)</f>
        <v>1</v>
      </c>
      <c r="M200" s="11">
        <f>VLOOKUP(C200,[1]匹配!$A:$J,10,0)</f>
        <v>100</v>
      </c>
      <c r="N200" s="11" t="str">
        <f>VLOOKUP(C200,[1]匹配!$A:$K,11,0)</f>
        <v>深圳市深中原科技有限公司</v>
      </c>
      <c r="O200" s="11">
        <f>VLOOKUP(C200,[1]匹配!$A:$L,12,0)</f>
        <v>0</v>
      </c>
      <c r="P200" s="11">
        <f>VLOOKUP(C200,[1]匹配!$A:$M,13,0)</f>
        <v>0</v>
      </c>
      <c r="Q200" s="11">
        <f>VLOOKUP(C200,[1]匹配!$A:$N,14,0)</f>
        <v>0</v>
      </c>
      <c r="R200" s="11">
        <f>VLOOKUP(C200,[1]匹配!$A:$O,15,0)</f>
        <v>0</v>
      </c>
      <c r="S200" s="11">
        <f>VLOOKUP(C200,[1]匹配!$A:$P,16,0)</f>
        <v>0</v>
      </c>
      <c r="T200" s="11">
        <f>VLOOKUP(C200,[1]匹配!$A:$Q,17,0)</f>
        <v>0</v>
      </c>
      <c r="U200" s="11">
        <f>VLOOKUP(C200,[1]匹配!$A:$R,18,0)</f>
        <v>0</v>
      </c>
      <c r="V200" s="11">
        <f>VLOOKUP(C200,[1]匹配!$A:$S,19,0)</f>
        <v>0</v>
      </c>
      <c r="W200" s="11">
        <f>VLOOKUP(C200,[1]匹配!$A:$T,20,0)</f>
        <v>0</v>
      </c>
      <c r="X200" s="11">
        <f>VLOOKUP(C200,[1]匹配!$A:$U,21,0)</f>
        <v>0</v>
      </c>
      <c r="Y200" s="11">
        <f>VLOOKUP(C200,[1]匹配!$A:$V,22,0)</f>
        <v>0</v>
      </c>
      <c r="Z200" s="11">
        <f>VLOOKUP(C200,[1]匹配!$A:$W,23,0)</f>
        <v>0</v>
      </c>
      <c r="AA200" s="11">
        <f>VLOOKUP(C200,[1]匹配!$A:$X,24,0)</f>
        <v>0</v>
      </c>
      <c r="AB200" s="11">
        <f>VLOOKUP(C200,[1]匹配!$A:$Y,25,0)</f>
        <v>0</v>
      </c>
      <c r="AC200" s="11">
        <f>VLOOKUP(C200,[1]匹配!$A:$Z,26,0)</f>
        <v>0</v>
      </c>
      <c r="AD200" s="11">
        <f>VLOOKUP(C200,[1]匹配!$A:$AA,27,0)</f>
        <v>0</v>
      </c>
      <c r="AE200" s="11">
        <f>VLOOKUP(C200,[1]匹配!$A:$AB,28,0)</f>
        <v>0</v>
      </c>
      <c r="AF200" s="11">
        <f>VLOOKUP(C200,[1]匹配!$A:$AC,29,0)</f>
        <v>0</v>
      </c>
      <c r="AG200" s="11">
        <f>VLOOKUP(C200,[1]匹配!$A:$AD,30,0)</f>
        <v>0</v>
      </c>
      <c r="AH200" s="11">
        <f>VLOOKUP(C200,[1]匹配!$A:$AE,31,0)</f>
        <v>0</v>
      </c>
      <c r="AI200" s="11">
        <f>VLOOKUP(C200,[1]匹配!$A:$AF,32,0)</f>
        <v>0</v>
      </c>
      <c r="AJ200" s="11" t="s">
        <v>750</v>
      </c>
      <c r="AK200" s="11" t="s">
        <v>47</v>
      </c>
      <c r="AL200" s="11" t="s">
        <v>48</v>
      </c>
      <c r="AM200" s="11" t="s">
        <v>729</v>
      </c>
    </row>
    <row r="201" ht="60" spans="1:39">
      <c r="A201" s="28">
        <v>198</v>
      </c>
      <c r="B201" s="11" t="s">
        <v>151</v>
      </c>
      <c r="C201" s="11" t="s">
        <v>862</v>
      </c>
      <c r="D201" s="11" t="s">
        <v>863</v>
      </c>
      <c r="E201" s="11" t="s">
        <v>864</v>
      </c>
      <c r="F201" s="11" t="s">
        <v>250</v>
      </c>
      <c r="G201" s="11" t="s">
        <v>865</v>
      </c>
      <c r="H201" s="11" t="str">
        <f>VLOOKUP(C201,[1]匹配!$A:$E,5,0)</f>
        <v>是</v>
      </c>
      <c r="I201" s="11">
        <f>VLOOKUP(C201,[1]匹配!$A:$F,6,0)</f>
        <v>21</v>
      </c>
      <c r="J201" s="11">
        <f>VLOOKUP(C201,'[2]（终）标准制修订项目'!$C:$R,16,0)</f>
        <v>4</v>
      </c>
      <c r="K201" s="11" t="str">
        <f>VLOOKUP(C201,[1]匹配!$A:$H,8,0)</f>
        <v>有</v>
      </c>
      <c r="L201" s="11">
        <f>VLOOKUP(C201,[1]匹配!$A:$I,9,0)</f>
        <v>1</v>
      </c>
      <c r="M201" s="11">
        <f>VLOOKUP(C201,[1]匹配!$A:$J,10,0)</f>
        <v>62.5</v>
      </c>
      <c r="N201" s="11" t="str">
        <f>VLOOKUP(C201,[1]匹配!$A:$K,11,0)</f>
        <v>深圳市赢合科技股份有限公司</v>
      </c>
      <c r="O201" s="11">
        <f>VLOOKUP(C201,[1]匹配!$A:$L,12,0)</f>
        <v>3</v>
      </c>
      <c r="P201" s="11">
        <f>VLOOKUP(C201,[1]匹配!$A:$M,13,0)</f>
        <v>37.5</v>
      </c>
      <c r="Q201" s="11" t="str">
        <f>VLOOKUP(C201,[1]匹配!$A:$N,14,0)</f>
        <v>招商银行股份有限公司</v>
      </c>
      <c r="R201" s="11">
        <f>VLOOKUP(C201,[1]匹配!$A:$O,15,0)</f>
        <v>0</v>
      </c>
      <c r="S201" s="11">
        <f>VLOOKUP(C201,[1]匹配!$A:$P,16,0)</f>
        <v>0</v>
      </c>
      <c r="T201" s="11">
        <f>VLOOKUP(C201,[1]匹配!$A:$Q,17,0)</f>
        <v>0</v>
      </c>
      <c r="U201" s="11">
        <f>VLOOKUP(C201,[1]匹配!$A:$R,18,0)</f>
        <v>0</v>
      </c>
      <c r="V201" s="11">
        <f>VLOOKUP(C201,[1]匹配!$A:$S,19,0)</f>
        <v>0</v>
      </c>
      <c r="W201" s="11">
        <f>VLOOKUP(C201,[1]匹配!$A:$T,20,0)</f>
        <v>0</v>
      </c>
      <c r="X201" s="11">
        <f>VLOOKUP(C201,[1]匹配!$A:$U,21,0)</f>
        <v>0</v>
      </c>
      <c r="Y201" s="11">
        <f>VLOOKUP(C201,[1]匹配!$A:$V,22,0)</f>
        <v>0</v>
      </c>
      <c r="Z201" s="11">
        <f>VLOOKUP(C201,[1]匹配!$A:$W,23,0)</f>
        <v>0</v>
      </c>
      <c r="AA201" s="11">
        <f>VLOOKUP(C201,[1]匹配!$A:$X,24,0)</f>
        <v>0</v>
      </c>
      <c r="AB201" s="11">
        <f>VLOOKUP(C201,[1]匹配!$A:$Y,25,0)</f>
        <v>0</v>
      </c>
      <c r="AC201" s="11">
        <f>VLOOKUP(C201,[1]匹配!$A:$Z,26,0)</f>
        <v>0</v>
      </c>
      <c r="AD201" s="11">
        <f>VLOOKUP(C201,[1]匹配!$A:$AA,27,0)</f>
        <v>0</v>
      </c>
      <c r="AE201" s="11">
        <f>VLOOKUP(C201,[1]匹配!$A:$AB,28,0)</f>
        <v>0</v>
      </c>
      <c r="AF201" s="11">
        <f>VLOOKUP(C201,[1]匹配!$A:$AC,29,0)</f>
        <v>0</v>
      </c>
      <c r="AG201" s="11">
        <f>VLOOKUP(C201,[1]匹配!$A:$AD,30,0)</f>
        <v>0</v>
      </c>
      <c r="AH201" s="11">
        <f>VLOOKUP(C201,[1]匹配!$A:$AE,31,0)</f>
        <v>0</v>
      </c>
      <c r="AI201" s="11">
        <f>VLOOKUP(C201,[1]匹配!$A:$AF,32,0)</f>
        <v>0</v>
      </c>
      <c r="AJ201" s="11" t="s">
        <v>750</v>
      </c>
      <c r="AK201" s="11" t="s">
        <v>47</v>
      </c>
      <c r="AL201" s="11" t="s">
        <v>56</v>
      </c>
      <c r="AM201" s="11" t="s">
        <v>729</v>
      </c>
    </row>
    <row r="202" ht="36" spans="1:39">
      <c r="A202" s="28">
        <v>199</v>
      </c>
      <c r="B202" s="11" t="s">
        <v>151</v>
      </c>
      <c r="C202" s="11" t="s">
        <v>866</v>
      </c>
      <c r="D202" s="11" t="s">
        <v>867</v>
      </c>
      <c r="E202" s="11" t="s">
        <v>868</v>
      </c>
      <c r="F202" s="11" t="s">
        <v>172</v>
      </c>
      <c r="G202" s="11" t="s">
        <v>128</v>
      </c>
      <c r="H202" s="11" t="str">
        <f>VLOOKUP(C202,[1]匹配!$A:$E,5,0)</f>
        <v>是</v>
      </c>
      <c r="I202" s="11">
        <f>VLOOKUP(C202,[1]匹配!$A:$F,6,0)</f>
        <v>13</v>
      </c>
      <c r="J202" s="11">
        <f>VLOOKUP(C202,'[2]（终）标准制修订项目'!$C:$R,16,0)</f>
        <v>2</v>
      </c>
      <c r="K202" s="11" t="str">
        <f>VLOOKUP(C202,[1]匹配!$A:$H,8,0)</f>
        <v>有</v>
      </c>
      <c r="L202" s="11">
        <f>VLOOKUP(C202,[1]匹配!$A:$I,9,0)</f>
        <v>2</v>
      </c>
      <c r="M202" s="11">
        <f>VLOOKUP(C202,[1]匹配!$A:$J,10,0)</f>
        <v>66.66</v>
      </c>
      <c r="N202" s="11" t="str">
        <f>VLOOKUP(C202,[1]匹配!$A:$K,11,0)</f>
        <v>深圳市标准技术研究院</v>
      </c>
      <c r="O202" s="11">
        <f>VLOOKUP(C202,[1]匹配!$A:$L,12,0)</f>
        <v>4</v>
      </c>
      <c r="P202" s="11">
        <f>VLOOKUP(C202,[1]匹配!$A:$M,13,0)</f>
        <v>33.33</v>
      </c>
      <c r="Q202" s="11" t="str">
        <f>VLOOKUP(C202,[1]匹配!$A:$N,14,0)</f>
        <v>深圳市计量质量检测研究院</v>
      </c>
      <c r="R202" s="11">
        <f>VLOOKUP(C202,[1]匹配!$A:$O,15,0)</f>
        <v>0</v>
      </c>
      <c r="S202" s="11">
        <f>VLOOKUP(C202,[1]匹配!$A:$P,16,0)</f>
        <v>0</v>
      </c>
      <c r="T202" s="11">
        <f>VLOOKUP(C202,[1]匹配!$A:$Q,17,0)</f>
        <v>0</v>
      </c>
      <c r="U202" s="11">
        <f>VLOOKUP(C202,[1]匹配!$A:$R,18,0)</f>
        <v>0</v>
      </c>
      <c r="V202" s="11">
        <f>VLOOKUP(C202,[1]匹配!$A:$S,19,0)</f>
        <v>0</v>
      </c>
      <c r="W202" s="11">
        <f>VLOOKUP(C202,[1]匹配!$A:$T,20,0)</f>
        <v>0</v>
      </c>
      <c r="X202" s="11">
        <f>VLOOKUP(C202,[1]匹配!$A:$U,21,0)</f>
        <v>0</v>
      </c>
      <c r="Y202" s="11">
        <f>VLOOKUP(C202,[1]匹配!$A:$V,22,0)</f>
        <v>0</v>
      </c>
      <c r="Z202" s="11">
        <f>VLOOKUP(C202,[1]匹配!$A:$W,23,0)</f>
        <v>0</v>
      </c>
      <c r="AA202" s="11">
        <f>VLOOKUP(C202,[1]匹配!$A:$X,24,0)</f>
        <v>0</v>
      </c>
      <c r="AB202" s="11">
        <f>VLOOKUP(C202,[1]匹配!$A:$Y,25,0)</f>
        <v>0</v>
      </c>
      <c r="AC202" s="11">
        <f>VLOOKUP(C202,[1]匹配!$A:$Z,26,0)</f>
        <v>0</v>
      </c>
      <c r="AD202" s="11">
        <f>VLOOKUP(C202,[1]匹配!$A:$AA,27,0)</f>
        <v>0</v>
      </c>
      <c r="AE202" s="11">
        <f>VLOOKUP(C202,[1]匹配!$A:$AB,28,0)</f>
        <v>0</v>
      </c>
      <c r="AF202" s="11">
        <f>VLOOKUP(C202,[1]匹配!$A:$AC,29,0)</f>
        <v>0</v>
      </c>
      <c r="AG202" s="11">
        <f>VLOOKUP(C202,[1]匹配!$A:$AD,30,0)</f>
        <v>0</v>
      </c>
      <c r="AH202" s="11">
        <f>VLOOKUP(C202,[1]匹配!$A:$AE,31,0)</f>
        <v>0</v>
      </c>
      <c r="AI202" s="11">
        <f>VLOOKUP(C202,[1]匹配!$A:$AF,32,0)</f>
        <v>0</v>
      </c>
      <c r="AJ202" s="11" t="s">
        <v>869</v>
      </c>
      <c r="AK202" s="11" t="s">
        <v>47</v>
      </c>
      <c r="AL202" s="11" t="s">
        <v>48</v>
      </c>
      <c r="AM202" s="11" t="s">
        <v>729</v>
      </c>
    </row>
    <row r="203" ht="48" spans="1:39">
      <c r="A203" s="28">
        <v>200</v>
      </c>
      <c r="B203" s="11" t="s">
        <v>151</v>
      </c>
      <c r="C203" s="11" t="s">
        <v>870</v>
      </c>
      <c r="D203" s="11" t="s">
        <v>871</v>
      </c>
      <c r="E203" s="11" t="s">
        <v>872</v>
      </c>
      <c r="F203" s="11" t="s">
        <v>228</v>
      </c>
      <c r="G203" s="11" t="s">
        <v>873</v>
      </c>
      <c r="H203" s="11" t="str">
        <f>VLOOKUP(C203,[1]匹配!$A:$E,5,0)</f>
        <v>否</v>
      </c>
      <c r="I203" s="11">
        <f>VLOOKUP(C203,[1]匹配!$A:$F,6,0)</f>
        <v>0</v>
      </c>
      <c r="J203" s="11">
        <f>VLOOKUP(C203,'[2]（终）标准制修订项目'!$C:$R,16,0)</f>
        <v>3</v>
      </c>
      <c r="K203" s="11" t="str">
        <f>VLOOKUP(C203,[1]匹配!$A:$H,8,0)</f>
        <v>无</v>
      </c>
      <c r="L203" s="11">
        <f>VLOOKUP(C203,[1]匹配!$A:$I,9,0)</f>
        <v>3</v>
      </c>
      <c r="M203" s="11">
        <f>VLOOKUP(C203,[1]匹配!$A:$J,10,0)</f>
        <v>100</v>
      </c>
      <c r="N203" s="11" t="str">
        <f>VLOOKUP(C203,[1]匹配!$A:$K,11,0)</f>
        <v>深圳市昌硕新纺材料有限公司</v>
      </c>
      <c r="O203" s="11">
        <f>VLOOKUP(C203,[1]匹配!$A:$L,12,0)</f>
        <v>0</v>
      </c>
      <c r="P203" s="11">
        <f>VLOOKUP(C203,[1]匹配!$A:$M,13,0)</f>
        <v>0</v>
      </c>
      <c r="Q203" s="11">
        <f>VLOOKUP(C203,[1]匹配!$A:$N,14,0)</f>
        <v>0</v>
      </c>
      <c r="R203" s="11">
        <f>VLOOKUP(C203,[1]匹配!$A:$O,15,0)</f>
        <v>0</v>
      </c>
      <c r="S203" s="11">
        <f>VLOOKUP(C203,[1]匹配!$A:$P,16,0)</f>
        <v>0</v>
      </c>
      <c r="T203" s="11">
        <f>VLOOKUP(C203,[1]匹配!$A:$Q,17,0)</f>
        <v>0</v>
      </c>
      <c r="U203" s="11">
        <f>VLOOKUP(C203,[1]匹配!$A:$R,18,0)</f>
        <v>0</v>
      </c>
      <c r="V203" s="11">
        <f>VLOOKUP(C203,[1]匹配!$A:$S,19,0)</f>
        <v>0</v>
      </c>
      <c r="W203" s="11">
        <f>VLOOKUP(C203,[1]匹配!$A:$T,20,0)</f>
        <v>0</v>
      </c>
      <c r="X203" s="11">
        <f>VLOOKUP(C203,[1]匹配!$A:$U,21,0)</f>
        <v>0</v>
      </c>
      <c r="Y203" s="11">
        <f>VLOOKUP(C203,[1]匹配!$A:$V,22,0)</f>
        <v>0</v>
      </c>
      <c r="Z203" s="11">
        <f>VLOOKUP(C203,[1]匹配!$A:$W,23,0)</f>
        <v>0</v>
      </c>
      <c r="AA203" s="11">
        <f>VLOOKUP(C203,[1]匹配!$A:$X,24,0)</f>
        <v>0</v>
      </c>
      <c r="AB203" s="11">
        <f>VLOOKUP(C203,[1]匹配!$A:$Y,25,0)</f>
        <v>0</v>
      </c>
      <c r="AC203" s="11">
        <f>VLOOKUP(C203,[1]匹配!$A:$Z,26,0)</f>
        <v>0</v>
      </c>
      <c r="AD203" s="11">
        <f>VLOOKUP(C203,[1]匹配!$A:$AA,27,0)</f>
        <v>0</v>
      </c>
      <c r="AE203" s="11">
        <f>VLOOKUP(C203,[1]匹配!$A:$AB,28,0)</f>
        <v>0</v>
      </c>
      <c r="AF203" s="11">
        <f>VLOOKUP(C203,[1]匹配!$A:$AC,29,0)</f>
        <v>0</v>
      </c>
      <c r="AG203" s="11">
        <f>VLOOKUP(C203,[1]匹配!$A:$AD,30,0)</f>
        <v>0</v>
      </c>
      <c r="AH203" s="11">
        <f>VLOOKUP(C203,[1]匹配!$A:$AE,31,0)</f>
        <v>0</v>
      </c>
      <c r="AI203" s="11">
        <f>VLOOKUP(C203,[1]匹配!$A:$AF,32,0)</f>
        <v>0</v>
      </c>
      <c r="AJ203" s="11" t="s">
        <v>869</v>
      </c>
      <c r="AK203" s="11" t="s">
        <v>47</v>
      </c>
      <c r="AL203" s="11" t="s">
        <v>48</v>
      </c>
      <c r="AM203" s="11" t="s">
        <v>729</v>
      </c>
    </row>
    <row r="204" ht="60" spans="1:39">
      <c r="A204" s="28">
        <v>201</v>
      </c>
      <c r="B204" s="11" t="s">
        <v>151</v>
      </c>
      <c r="C204" s="11" t="s">
        <v>874</v>
      </c>
      <c r="D204" s="11" t="s">
        <v>875</v>
      </c>
      <c r="E204" s="11" t="s">
        <v>876</v>
      </c>
      <c r="F204" s="11" t="s">
        <v>155</v>
      </c>
      <c r="G204" s="11" t="s">
        <v>429</v>
      </c>
      <c r="H204" s="11" t="str">
        <f>VLOOKUP(C204,[1]匹配!$A:$E,5,0)</f>
        <v>是</v>
      </c>
      <c r="I204" s="11">
        <f>VLOOKUP(C204,[1]匹配!$A:$F,6,0)</f>
        <v>3</v>
      </c>
      <c r="J204" s="11">
        <f>VLOOKUP(C204,'[2]（终）标准制修订项目'!$C:$R,16,0)</f>
        <v>2</v>
      </c>
      <c r="K204" s="11" t="str">
        <f>VLOOKUP(C204,[1]匹配!$A:$H,8,0)</f>
        <v>有</v>
      </c>
      <c r="L204" s="11">
        <f>VLOOKUP(C204,[1]匹配!$A:$I,9,0)</f>
        <v>2</v>
      </c>
      <c r="M204" s="11">
        <f>VLOOKUP(C204,[1]匹配!$A:$J,10,0)</f>
        <v>55.55</v>
      </c>
      <c r="N204" s="11" t="str">
        <f>VLOOKUP(C204,[1]匹配!$A:$K,11,0)</f>
        <v>深圳市航天泰瑞捷电子有限公司</v>
      </c>
      <c r="O204" s="11">
        <f>VLOOKUP(C204,[1]匹配!$A:$L,12,0)</f>
        <v>6</v>
      </c>
      <c r="P204" s="11">
        <f>VLOOKUP(C204,[1]匹配!$A:$M,13,0)</f>
        <v>44.44</v>
      </c>
      <c r="Q204" s="11" t="str">
        <f>VLOOKUP(C204,[1]匹配!$A:$N,14,0)</f>
        <v>深圳市科陆电子科技股份有限公司</v>
      </c>
      <c r="R204" s="11">
        <f>VLOOKUP(C204,[1]匹配!$A:$O,15,0)</f>
        <v>0</v>
      </c>
      <c r="S204" s="11">
        <f>VLOOKUP(C204,[1]匹配!$A:$P,16,0)</f>
        <v>0</v>
      </c>
      <c r="T204" s="11">
        <f>VLOOKUP(C204,[1]匹配!$A:$Q,17,0)</f>
        <v>0</v>
      </c>
      <c r="U204" s="11">
        <f>VLOOKUP(C204,[1]匹配!$A:$R,18,0)</f>
        <v>0</v>
      </c>
      <c r="V204" s="11">
        <f>VLOOKUP(C204,[1]匹配!$A:$S,19,0)</f>
        <v>0</v>
      </c>
      <c r="W204" s="11">
        <f>VLOOKUP(C204,[1]匹配!$A:$T,20,0)</f>
        <v>0</v>
      </c>
      <c r="X204" s="11">
        <f>VLOOKUP(C204,[1]匹配!$A:$U,21,0)</f>
        <v>0</v>
      </c>
      <c r="Y204" s="11">
        <f>VLOOKUP(C204,[1]匹配!$A:$V,22,0)</f>
        <v>0</v>
      </c>
      <c r="Z204" s="11">
        <f>VLOOKUP(C204,[1]匹配!$A:$W,23,0)</f>
        <v>0</v>
      </c>
      <c r="AA204" s="11">
        <f>VLOOKUP(C204,[1]匹配!$A:$X,24,0)</f>
        <v>0</v>
      </c>
      <c r="AB204" s="11">
        <f>VLOOKUP(C204,[1]匹配!$A:$Y,25,0)</f>
        <v>0</v>
      </c>
      <c r="AC204" s="11">
        <f>VLOOKUP(C204,[1]匹配!$A:$Z,26,0)</f>
        <v>0</v>
      </c>
      <c r="AD204" s="11">
        <f>VLOOKUP(C204,[1]匹配!$A:$AA,27,0)</f>
        <v>0</v>
      </c>
      <c r="AE204" s="11">
        <f>VLOOKUP(C204,[1]匹配!$A:$AB,28,0)</f>
        <v>0</v>
      </c>
      <c r="AF204" s="11">
        <f>VLOOKUP(C204,[1]匹配!$A:$AC,29,0)</f>
        <v>0</v>
      </c>
      <c r="AG204" s="11">
        <f>VLOOKUP(C204,[1]匹配!$A:$AD,30,0)</f>
        <v>0</v>
      </c>
      <c r="AH204" s="11">
        <f>VLOOKUP(C204,[1]匹配!$A:$AE,31,0)</f>
        <v>0</v>
      </c>
      <c r="AI204" s="11">
        <f>VLOOKUP(C204,[1]匹配!$A:$AF,32,0)</f>
        <v>0</v>
      </c>
      <c r="AJ204" s="11" t="s">
        <v>869</v>
      </c>
      <c r="AK204" s="11" t="s">
        <v>105</v>
      </c>
      <c r="AL204" s="11" t="s">
        <v>48</v>
      </c>
      <c r="AM204" s="11" t="s">
        <v>729</v>
      </c>
    </row>
    <row r="205" ht="36" spans="1:39">
      <c r="A205" s="28">
        <v>202</v>
      </c>
      <c r="B205" s="11" t="s">
        <v>151</v>
      </c>
      <c r="C205" s="11" t="s">
        <v>877</v>
      </c>
      <c r="D205" s="11" t="s">
        <v>878</v>
      </c>
      <c r="E205" s="11" t="s">
        <v>879</v>
      </c>
      <c r="F205" s="11" t="s">
        <v>228</v>
      </c>
      <c r="G205" s="11" t="s">
        <v>873</v>
      </c>
      <c r="H205" s="11" t="str">
        <f>VLOOKUP(C205,[1]匹配!$A:$E,5,0)</f>
        <v>否</v>
      </c>
      <c r="I205" s="11">
        <f>VLOOKUP(C205,[1]匹配!$A:$F,6,0)</f>
        <v>0</v>
      </c>
      <c r="J205" s="11">
        <f>VLOOKUP(C205,'[2]（终）标准制修订项目'!$C:$R,16,0)</f>
        <v>2</v>
      </c>
      <c r="K205" s="11" t="str">
        <f>VLOOKUP(C205,[1]匹配!$A:$H,8,0)</f>
        <v>无</v>
      </c>
      <c r="L205" s="11">
        <f>VLOOKUP(C205,[1]匹配!$A:$I,9,0)</f>
        <v>2</v>
      </c>
      <c r="M205" s="11">
        <f>VLOOKUP(C205,[1]匹配!$A:$J,10,0)</f>
        <v>100</v>
      </c>
      <c r="N205" s="11" t="str">
        <f>VLOOKUP(C205,[1]匹配!$A:$K,11,0)</f>
        <v>深圳市昌硕新纺材料有限公司</v>
      </c>
      <c r="O205" s="11">
        <f>VLOOKUP(C205,[1]匹配!$A:$L,12,0)</f>
        <v>0</v>
      </c>
      <c r="P205" s="11">
        <f>VLOOKUP(C205,[1]匹配!$A:$M,13,0)</f>
        <v>0</v>
      </c>
      <c r="Q205" s="11">
        <f>VLOOKUP(C205,[1]匹配!$A:$N,14,0)</f>
        <v>0</v>
      </c>
      <c r="R205" s="11">
        <f>VLOOKUP(C205,[1]匹配!$A:$O,15,0)</f>
        <v>0</v>
      </c>
      <c r="S205" s="11">
        <f>VLOOKUP(C205,[1]匹配!$A:$P,16,0)</f>
        <v>0</v>
      </c>
      <c r="T205" s="11">
        <f>VLOOKUP(C205,[1]匹配!$A:$Q,17,0)</f>
        <v>0</v>
      </c>
      <c r="U205" s="11">
        <f>VLOOKUP(C205,[1]匹配!$A:$R,18,0)</f>
        <v>0</v>
      </c>
      <c r="V205" s="11">
        <f>VLOOKUP(C205,[1]匹配!$A:$S,19,0)</f>
        <v>0</v>
      </c>
      <c r="W205" s="11">
        <f>VLOOKUP(C205,[1]匹配!$A:$T,20,0)</f>
        <v>0</v>
      </c>
      <c r="X205" s="11">
        <f>VLOOKUP(C205,[1]匹配!$A:$U,21,0)</f>
        <v>0</v>
      </c>
      <c r="Y205" s="11">
        <f>VLOOKUP(C205,[1]匹配!$A:$V,22,0)</f>
        <v>0</v>
      </c>
      <c r="Z205" s="11">
        <f>VLOOKUP(C205,[1]匹配!$A:$W,23,0)</f>
        <v>0</v>
      </c>
      <c r="AA205" s="11">
        <f>VLOOKUP(C205,[1]匹配!$A:$X,24,0)</f>
        <v>0</v>
      </c>
      <c r="AB205" s="11">
        <f>VLOOKUP(C205,[1]匹配!$A:$Y,25,0)</f>
        <v>0</v>
      </c>
      <c r="AC205" s="11">
        <f>VLOOKUP(C205,[1]匹配!$A:$Z,26,0)</f>
        <v>0</v>
      </c>
      <c r="AD205" s="11">
        <f>VLOOKUP(C205,[1]匹配!$A:$AA,27,0)</f>
        <v>0</v>
      </c>
      <c r="AE205" s="11">
        <f>VLOOKUP(C205,[1]匹配!$A:$AB,28,0)</f>
        <v>0</v>
      </c>
      <c r="AF205" s="11">
        <f>VLOOKUP(C205,[1]匹配!$A:$AC,29,0)</f>
        <v>0</v>
      </c>
      <c r="AG205" s="11">
        <f>VLOOKUP(C205,[1]匹配!$A:$AD,30,0)</f>
        <v>0</v>
      </c>
      <c r="AH205" s="11">
        <f>VLOOKUP(C205,[1]匹配!$A:$AE,31,0)</f>
        <v>0</v>
      </c>
      <c r="AI205" s="11">
        <f>VLOOKUP(C205,[1]匹配!$A:$AF,32,0)</f>
        <v>0</v>
      </c>
      <c r="AJ205" s="11" t="s">
        <v>869</v>
      </c>
      <c r="AK205" s="11" t="s">
        <v>47</v>
      </c>
      <c r="AL205" s="11" t="s">
        <v>48</v>
      </c>
      <c r="AM205" s="11" t="s">
        <v>729</v>
      </c>
    </row>
    <row r="206" ht="36" spans="1:39">
      <c r="A206" s="28">
        <v>203</v>
      </c>
      <c r="B206" s="11" t="s">
        <v>151</v>
      </c>
      <c r="C206" s="11" t="s">
        <v>880</v>
      </c>
      <c r="D206" s="11" t="s">
        <v>881</v>
      </c>
      <c r="E206" s="11" t="s">
        <v>882</v>
      </c>
      <c r="F206" s="11" t="s">
        <v>228</v>
      </c>
      <c r="G206" s="11" t="s">
        <v>883</v>
      </c>
      <c r="H206" s="11" t="str">
        <f>VLOOKUP(C206,[1]匹配!$A:$E,5,0)</f>
        <v>否</v>
      </c>
      <c r="I206" s="11">
        <f>VLOOKUP(C206,[1]匹配!$A:$F,6,0)</f>
        <v>0</v>
      </c>
      <c r="J206" s="11">
        <f>VLOOKUP(C206,'[2]（终）标准制修订项目'!$C:$R,16,0)</f>
        <v>2</v>
      </c>
      <c r="K206" s="11" t="str">
        <f>VLOOKUP(C206,[1]匹配!$A:$H,8,0)</f>
        <v>无</v>
      </c>
      <c r="L206" s="11">
        <f>VLOOKUP(C206,[1]匹配!$A:$I,9,0)</f>
        <v>2</v>
      </c>
      <c r="M206" s="11">
        <f>VLOOKUP(C206,[1]匹配!$A:$J,10,0)</f>
        <v>100</v>
      </c>
      <c r="N206" s="11" t="str">
        <f>VLOOKUP(C206,[1]匹配!$A:$K,11,0)</f>
        <v>深圳市鑫嘉坡国际货运代理有限公司</v>
      </c>
      <c r="O206" s="11">
        <f>VLOOKUP(C206,[1]匹配!$A:$L,12,0)</f>
        <v>0</v>
      </c>
      <c r="P206" s="11">
        <f>VLOOKUP(C206,[1]匹配!$A:$M,13,0)</f>
        <v>0</v>
      </c>
      <c r="Q206" s="11">
        <f>VLOOKUP(C206,[1]匹配!$A:$N,14,0)</f>
        <v>0</v>
      </c>
      <c r="R206" s="11">
        <f>VLOOKUP(C206,[1]匹配!$A:$O,15,0)</f>
        <v>0</v>
      </c>
      <c r="S206" s="11">
        <f>VLOOKUP(C206,[1]匹配!$A:$P,16,0)</f>
        <v>0</v>
      </c>
      <c r="T206" s="11">
        <f>VLOOKUP(C206,[1]匹配!$A:$Q,17,0)</f>
        <v>0</v>
      </c>
      <c r="U206" s="11">
        <f>VLOOKUP(C206,[1]匹配!$A:$R,18,0)</f>
        <v>0</v>
      </c>
      <c r="V206" s="11">
        <f>VLOOKUP(C206,[1]匹配!$A:$S,19,0)</f>
        <v>0</v>
      </c>
      <c r="W206" s="11">
        <f>VLOOKUP(C206,[1]匹配!$A:$T,20,0)</f>
        <v>0</v>
      </c>
      <c r="X206" s="11">
        <f>VLOOKUP(C206,[1]匹配!$A:$U,21,0)</f>
        <v>0</v>
      </c>
      <c r="Y206" s="11">
        <f>VLOOKUP(C206,[1]匹配!$A:$V,22,0)</f>
        <v>0</v>
      </c>
      <c r="Z206" s="11">
        <f>VLOOKUP(C206,[1]匹配!$A:$W,23,0)</f>
        <v>0</v>
      </c>
      <c r="AA206" s="11">
        <f>VLOOKUP(C206,[1]匹配!$A:$X,24,0)</f>
        <v>0</v>
      </c>
      <c r="AB206" s="11">
        <f>VLOOKUP(C206,[1]匹配!$A:$Y,25,0)</f>
        <v>0</v>
      </c>
      <c r="AC206" s="11">
        <f>VLOOKUP(C206,[1]匹配!$A:$Z,26,0)</f>
        <v>0</v>
      </c>
      <c r="AD206" s="11">
        <f>VLOOKUP(C206,[1]匹配!$A:$AA,27,0)</f>
        <v>0</v>
      </c>
      <c r="AE206" s="11">
        <f>VLOOKUP(C206,[1]匹配!$A:$AB,28,0)</f>
        <v>0</v>
      </c>
      <c r="AF206" s="11">
        <f>VLOOKUP(C206,[1]匹配!$A:$AC,29,0)</f>
        <v>0</v>
      </c>
      <c r="AG206" s="11">
        <f>VLOOKUP(C206,[1]匹配!$A:$AD,30,0)</f>
        <v>0</v>
      </c>
      <c r="AH206" s="11">
        <f>VLOOKUP(C206,[1]匹配!$A:$AE,31,0)</f>
        <v>0</v>
      </c>
      <c r="AI206" s="11">
        <f>VLOOKUP(C206,[1]匹配!$A:$AF,32,0)</f>
        <v>0</v>
      </c>
      <c r="AJ206" s="11" t="s">
        <v>869</v>
      </c>
      <c r="AK206" s="11" t="s">
        <v>47</v>
      </c>
      <c r="AL206" s="11" t="s">
        <v>48</v>
      </c>
      <c r="AM206" s="11" t="s">
        <v>729</v>
      </c>
    </row>
    <row r="207" ht="48" spans="1:39">
      <c r="A207" s="28">
        <v>204</v>
      </c>
      <c r="B207" s="11" t="s">
        <v>151</v>
      </c>
      <c r="C207" s="11" t="s">
        <v>884</v>
      </c>
      <c r="D207" s="11" t="s">
        <v>885</v>
      </c>
      <c r="E207" s="11" t="s">
        <v>886</v>
      </c>
      <c r="F207" s="11" t="s">
        <v>228</v>
      </c>
      <c r="G207" s="11" t="s">
        <v>887</v>
      </c>
      <c r="H207" s="11" t="str">
        <f>VLOOKUP(C207,[1]匹配!$A:$E,5,0)</f>
        <v>否</v>
      </c>
      <c r="I207" s="11">
        <f>VLOOKUP(C207,[1]匹配!$A:$F,6,0)</f>
        <v>0</v>
      </c>
      <c r="J207" s="11">
        <f>VLOOKUP(C207,'[2]（终）标准制修订项目'!$C:$R,16,0)</f>
        <v>3</v>
      </c>
      <c r="K207" s="11" t="str">
        <f>VLOOKUP(C207,[1]匹配!$A:$H,8,0)</f>
        <v>有</v>
      </c>
      <c r="L207" s="11">
        <f>VLOOKUP(C207,[1]匹配!$A:$I,9,0)</f>
        <v>3</v>
      </c>
      <c r="M207" s="11">
        <f>VLOOKUP(C207,[1]匹配!$A:$J,10,0)</f>
        <v>90</v>
      </c>
      <c r="N207" s="11" t="str">
        <f>VLOOKUP(C207,[1]匹配!$A:$K,11,0)</f>
        <v>深圳市星龙科技股份有限公司</v>
      </c>
      <c r="O207" s="11">
        <f>VLOOKUP(C207,[1]匹配!$A:$L,12,0)</f>
        <v>4</v>
      </c>
      <c r="P207" s="11">
        <f>VLOOKUP(C207,[1]匹配!$A:$M,13,0)</f>
        <v>10</v>
      </c>
      <c r="Q207" s="11" t="str">
        <f>VLOOKUP(C207,[1]匹配!$A:$N,14,0)</f>
        <v>深圳市科陆电子科技股份有限公司</v>
      </c>
      <c r="R207" s="11">
        <f>VLOOKUP(C207,[1]匹配!$A:$O,15,0)</f>
        <v>0</v>
      </c>
      <c r="S207" s="11">
        <f>VLOOKUP(C207,[1]匹配!$A:$P,16,0)</f>
        <v>0</v>
      </c>
      <c r="T207" s="11">
        <f>VLOOKUP(C207,[1]匹配!$A:$Q,17,0)</f>
        <v>0</v>
      </c>
      <c r="U207" s="11">
        <f>VLOOKUP(C207,[1]匹配!$A:$R,18,0)</f>
        <v>0</v>
      </c>
      <c r="V207" s="11">
        <f>VLOOKUP(C207,[1]匹配!$A:$S,19,0)</f>
        <v>0</v>
      </c>
      <c r="W207" s="11">
        <f>VLOOKUP(C207,[1]匹配!$A:$T,20,0)</f>
        <v>0</v>
      </c>
      <c r="X207" s="11">
        <f>VLOOKUP(C207,[1]匹配!$A:$U,21,0)</f>
        <v>0</v>
      </c>
      <c r="Y207" s="11">
        <f>VLOOKUP(C207,[1]匹配!$A:$V,22,0)</f>
        <v>0</v>
      </c>
      <c r="Z207" s="11">
        <f>VLOOKUP(C207,[1]匹配!$A:$W,23,0)</f>
        <v>0</v>
      </c>
      <c r="AA207" s="11">
        <f>VLOOKUP(C207,[1]匹配!$A:$X,24,0)</f>
        <v>0</v>
      </c>
      <c r="AB207" s="11">
        <f>VLOOKUP(C207,[1]匹配!$A:$Y,25,0)</f>
        <v>0</v>
      </c>
      <c r="AC207" s="11">
        <f>VLOOKUP(C207,[1]匹配!$A:$Z,26,0)</f>
        <v>0</v>
      </c>
      <c r="AD207" s="11">
        <f>VLOOKUP(C207,[1]匹配!$A:$AA,27,0)</f>
        <v>0</v>
      </c>
      <c r="AE207" s="11">
        <f>VLOOKUP(C207,[1]匹配!$A:$AB,28,0)</f>
        <v>0</v>
      </c>
      <c r="AF207" s="11">
        <f>VLOOKUP(C207,[1]匹配!$A:$AC,29,0)</f>
        <v>0</v>
      </c>
      <c r="AG207" s="11">
        <f>VLOOKUP(C207,[1]匹配!$A:$AD,30,0)</f>
        <v>0</v>
      </c>
      <c r="AH207" s="11">
        <f>VLOOKUP(C207,[1]匹配!$A:$AE,31,0)</f>
        <v>0</v>
      </c>
      <c r="AI207" s="11">
        <f>VLOOKUP(C207,[1]匹配!$A:$AF,32,0)</f>
        <v>0</v>
      </c>
      <c r="AJ207" s="11" t="s">
        <v>869</v>
      </c>
      <c r="AK207" s="11" t="s">
        <v>47</v>
      </c>
      <c r="AL207" s="11" t="s">
        <v>48</v>
      </c>
      <c r="AM207" s="11" t="s">
        <v>729</v>
      </c>
    </row>
    <row r="208" ht="24" spans="1:39">
      <c r="A208" s="28">
        <v>205</v>
      </c>
      <c r="B208" s="11" t="s">
        <v>151</v>
      </c>
      <c r="C208" s="11" t="s">
        <v>888</v>
      </c>
      <c r="D208" s="11" t="s">
        <v>889</v>
      </c>
      <c r="E208" s="11" t="s">
        <v>890</v>
      </c>
      <c r="F208" s="11" t="s">
        <v>428</v>
      </c>
      <c r="G208" s="11" t="s">
        <v>208</v>
      </c>
      <c r="H208" s="11" t="str">
        <f>VLOOKUP(C208,[1]匹配!$A:$E,5,0)</f>
        <v>否</v>
      </c>
      <c r="I208" s="11">
        <f>VLOOKUP(C208,[1]匹配!$A:$F,6,0)</f>
        <v>0</v>
      </c>
      <c r="J208" s="11">
        <f>VLOOKUP(C208,'[2]（终）标准制修订项目'!$C:$R,16,0)</f>
        <v>3</v>
      </c>
      <c r="K208" s="11" t="str">
        <f>VLOOKUP(C208,[1]匹配!$A:$H,8,0)</f>
        <v>无</v>
      </c>
      <c r="L208" s="11">
        <f>VLOOKUP(C208,[1]匹配!$A:$I,9,0)</f>
        <v>3</v>
      </c>
      <c r="M208" s="11">
        <f>VLOOKUP(C208,[1]匹配!$A:$J,10,0)</f>
        <v>100</v>
      </c>
      <c r="N208" s="11" t="str">
        <f>VLOOKUP(C208,[1]匹配!$A:$K,11,0)</f>
        <v>比亚迪汽车工业有限公司</v>
      </c>
      <c r="O208" s="11">
        <f>VLOOKUP(C208,[1]匹配!$A:$L,12,0)</f>
        <v>0</v>
      </c>
      <c r="P208" s="11">
        <f>VLOOKUP(C208,[1]匹配!$A:$M,13,0)</f>
        <v>0</v>
      </c>
      <c r="Q208" s="11">
        <f>VLOOKUP(C208,[1]匹配!$A:$N,14,0)</f>
        <v>0</v>
      </c>
      <c r="R208" s="11">
        <f>VLOOKUP(C208,[1]匹配!$A:$O,15,0)</f>
        <v>0</v>
      </c>
      <c r="S208" s="11">
        <f>VLOOKUP(C208,[1]匹配!$A:$P,16,0)</f>
        <v>0</v>
      </c>
      <c r="T208" s="11">
        <f>VLOOKUP(C208,[1]匹配!$A:$Q,17,0)</f>
        <v>0</v>
      </c>
      <c r="U208" s="11">
        <f>VLOOKUP(C208,[1]匹配!$A:$R,18,0)</f>
        <v>0</v>
      </c>
      <c r="V208" s="11">
        <f>VLOOKUP(C208,[1]匹配!$A:$S,19,0)</f>
        <v>0</v>
      </c>
      <c r="W208" s="11">
        <f>VLOOKUP(C208,[1]匹配!$A:$T,20,0)</f>
        <v>0</v>
      </c>
      <c r="X208" s="11">
        <f>VLOOKUP(C208,[1]匹配!$A:$U,21,0)</f>
        <v>0</v>
      </c>
      <c r="Y208" s="11">
        <f>VLOOKUP(C208,[1]匹配!$A:$V,22,0)</f>
        <v>0</v>
      </c>
      <c r="Z208" s="11">
        <f>VLOOKUP(C208,[1]匹配!$A:$W,23,0)</f>
        <v>0</v>
      </c>
      <c r="AA208" s="11">
        <f>VLOOKUP(C208,[1]匹配!$A:$X,24,0)</f>
        <v>0</v>
      </c>
      <c r="AB208" s="11">
        <f>VLOOKUP(C208,[1]匹配!$A:$Y,25,0)</f>
        <v>0</v>
      </c>
      <c r="AC208" s="11">
        <f>VLOOKUP(C208,[1]匹配!$A:$Z,26,0)</f>
        <v>0</v>
      </c>
      <c r="AD208" s="11">
        <f>VLOOKUP(C208,[1]匹配!$A:$AA,27,0)</f>
        <v>0</v>
      </c>
      <c r="AE208" s="11">
        <f>VLOOKUP(C208,[1]匹配!$A:$AB,28,0)</f>
        <v>0</v>
      </c>
      <c r="AF208" s="11">
        <f>VLOOKUP(C208,[1]匹配!$A:$AC,29,0)</f>
        <v>0</v>
      </c>
      <c r="AG208" s="11">
        <f>VLOOKUP(C208,[1]匹配!$A:$AD,30,0)</f>
        <v>0</v>
      </c>
      <c r="AH208" s="11">
        <f>VLOOKUP(C208,[1]匹配!$A:$AE,31,0)</f>
        <v>0</v>
      </c>
      <c r="AI208" s="11">
        <f>VLOOKUP(C208,[1]匹配!$A:$AF,32,0)</f>
        <v>0</v>
      </c>
      <c r="AJ208" s="11" t="s">
        <v>869</v>
      </c>
      <c r="AK208" s="11" t="s">
        <v>47</v>
      </c>
      <c r="AL208" s="11" t="s">
        <v>48</v>
      </c>
      <c r="AM208" s="11" t="s">
        <v>729</v>
      </c>
    </row>
    <row r="209" ht="24" spans="1:39">
      <c r="A209" s="28">
        <v>206</v>
      </c>
      <c r="B209" s="11" t="s">
        <v>151</v>
      </c>
      <c r="C209" s="11" t="s">
        <v>891</v>
      </c>
      <c r="D209" s="11" t="s">
        <v>892</v>
      </c>
      <c r="E209" s="11" t="s">
        <v>893</v>
      </c>
      <c r="F209" s="11" t="s">
        <v>178</v>
      </c>
      <c r="G209" s="11" t="s">
        <v>894</v>
      </c>
      <c r="H209" s="11" t="str">
        <f>VLOOKUP(C209,[1]匹配!$A:$E,5,0)</f>
        <v>否</v>
      </c>
      <c r="I209" s="11">
        <f>VLOOKUP(C209,[1]匹配!$A:$F,6,0)</f>
        <v>0</v>
      </c>
      <c r="J209" s="11">
        <f>VLOOKUP(C209,'[2]（终）标准制修订项目'!$C:$R,16,0)</f>
        <v>3</v>
      </c>
      <c r="K209" s="11" t="str">
        <f>VLOOKUP(C209,[1]匹配!$A:$H,8,0)</f>
        <v>无</v>
      </c>
      <c r="L209" s="11">
        <f>VLOOKUP(C209,[1]匹配!$A:$I,9,0)</f>
        <v>1</v>
      </c>
      <c r="M209" s="11">
        <f>VLOOKUP(C209,[1]匹配!$A:$J,10,0)</f>
        <v>100</v>
      </c>
      <c r="N209" s="11" t="str">
        <f>VLOOKUP(C209,[1]匹配!$A:$K,11,0)</f>
        <v>深圳市科创标准服务中心</v>
      </c>
      <c r="O209" s="11">
        <f>VLOOKUP(C209,[1]匹配!$A:$L,12,0)</f>
        <v>0</v>
      </c>
      <c r="P209" s="11">
        <f>VLOOKUP(C209,[1]匹配!$A:$M,13,0)</f>
        <v>0</v>
      </c>
      <c r="Q209" s="11">
        <f>VLOOKUP(C209,[1]匹配!$A:$N,14,0)</f>
        <v>0</v>
      </c>
      <c r="R209" s="11">
        <f>VLOOKUP(C209,[1]匹配!$A:$O,15,0)</f>
        <v>0</v>
      </c>
      <c r="S209" s="11">
        <f>VLOOKUP(C209,[1]匹配!$A:$P,16,0)</f>
        <v>0</v>
      </c>
      <c r="T209" s="11">
        <f>VLOOKUP(C209,[1]匹配!$A:$Q,17,0)</f>
        <v>0</v>
      </c>
      <c r="U209" s="11">
        <f>VLOOKUP(C209,[1]匹配!$A:$R,18,0)</f>
        <v>0</v>
      </c>
      <c r="V209" s="11">
        <f>VLOOKUP(C209,[1]匹配!$A:$S,19,0)</f>
        <v>0</v>
      </c>
      <c r="W209" s="11">
        <f>VLOOKUP(C209,[1]匹配!$A:$T,20,0)</f>
        <v>0</v>
      </c>
      <c r="X209" s="11">
        <f>VLOOKUP(C209,[1]匹配!$A:$U,21,0)</f>
        <v>0</v>
      </c>
      <c r="Y209" s="11">
        <f>VLOOKUP(C209,[1]匹配!$A:$V,22,0)</f>
        <v>0</v>
      </c>
      <c r="Z209" s="11">
        <f>VLOOKUP(C209,[1]匹配!$A:$W,23,0)</f>
        <v>0</v>
      </c>
      <c r="AA209" s="11">
        <f>VLOOKUP(C209,[1]匹配!$A:$X,24,0)</f>
        <v>0</v>
      </c>
      <c r="AB209" s="11">
        <f>VLOOKUP(C209,[1]匹配!$A:$Y,25,0)</f>
        <v>0</v>
      </c>
      <c r="AC209" s="11">
        <f>VLOOKUP(C209,[1]匹配!$A:$Z,26,0)</f>
        <v>0</v>
      </c>
      <c r="AD209" s="11">
        <f>VLOOKUP(C209,[1]匹配!$A:$AA,27,0)</f>
        <v>0</v>
      </c>
      <c r="AE209" s="11">
        <f>VLOOKUP(C209,[1]匹配!$A:$AB,28,0)</f>
        <v>0</v>
      </c>
      <c r="AF209" s="11">
        <f>VLOOKUP(C209,[1]匹配!$A:$AC,29,0)</f>
        <v>0</v>
      </c>
      <c r="AG209" s="11">
        <f>VLOOKUP(C209,[1]匹配!$A:$AD,30,0)</f>
        <v>0</v>
      </c>
      <c r="AH209" s="11">
        <f>VLOOKUP(C209,[1]匹配!$A:$AE,31,0)</f>
        <v>0</v>
      </c>
      <c r="AI209" s="11">
        <f>VLOOKUP(C209,[1]匹配!$A:$AF,32,0)</f>
        <v>0</v>
      </c>
      <c r="AJ209" s="11" t="s">
        <v>869</v>
      </c>
      <c r="AK209" s="11" t="s">
        <v>47</v>
      </c>
      <c r="AL209" s="11" t="s">
        <v>48</v>
      </c>
      <c r="AM209" s="11" t="s">
        <v>729</v>
      </c>
    </row>
    <row r="210" ht="48" spans="1:39">
      <c r="A210" s="28">
        <v>207</v>
      </c>
      <c r="B210" s="11" t="s">
        <v>151</v>
      </c>
      <c r="C210" s="11" t="s">
        <v>895</v>
      </c>
      <c r="D210" s="11" t="s">
        <v>896</v>
      </c>
      <c r="E210" s="11" t="s">
        <v>897</v>
      </c>
      <c r="F210" s="11" t="s">
        <v>155</v>
      </c>
      <c r="G210" s="11" t="s">
        <v>407</v>
      </c>
      <c r="H210" s="11" t="str">
        <f>VLOOKUP(C210,[1]匹配!$A:$E,5,0)</f>
        <v>是</v>
      </c>
      <c r="I210" s="11">
        <f>VLOOKUP(C210,[1]匹配!$A:$F,6,0)</f>
        <v>3</v>
      </c>
      <c r="J210" s="11">
        <f>VLOOKUP(C210,'[2]（终）标准制修订项目'!$C:$R,16,0)</f>
        <v>3</v>
      </c>
      <c r="K210" s="11" t="str">
        <f>VLOOKUP(C210,[1]匹配!$A:$H,8,0)</f>
        <v>无</v>
      </c>
      <c r="L210" s="11">
        <f>VLOOKUP(C210,[1]匹配!$A:$I,9,0)</f>
        <v>3</v>
      </c>
      <c r="M210" s="11">
        <f>VLOOKUP(C210,[1]匹配!$A:$J,10,0)</f>
        <v>100</v>
      </c>
      <c r="N210" s="11" t="str">
        <f>VLOOKUP(C210,[1]匹配!$A:$K,11,0)</f>
        <v>大族激光科技产业集团股份有限公司</v>
      </c>
      <c r="O210" s="11">
        <f>VLOOKUP(C210,[1]匹配!$A:$L,12,0)</f>
        <v>0</v>
      </c>
      <c r="P210" s="11">
        <f>VLOOKUP(C210,[1]匹配!$A:$M,13,0)</f>
        <v>0</v>
      </c>
      <c r="Q210" s="11">
        <f>VLOOKUP(C210,[1]匹配!$A:$N,14,0)</f>
        <v>0</v>
      </c>
      <c r="R210" s="11">
        <f>VLOOKUP(C210,[1]匹配!$A:$O,15,0)</f>
        <v>0</v>
      </c>
      <c r="S210" s="11">
        <f>VLOOKUP(C210,[1]匹配!$A:$P,16,0)</f>
        <v>0</v>
      </c>
      <c r="T210" s="11">
        <f>VLOOKUP(C210,[1]匹配!$A:$Q,17,0)</f>
        <v>0</v>
      </c>
      <c r="U210" s="11">
        <f>VLOOKUP(C210,[1]匹配!$A:$R,18,0)</f>
        <v>0</v>
      </c>
      <c r="V210" s="11">
        <f>VLOOKUP(C210,[1]匹配!$A:$S,19,0)</f>
        <v>0</v>
      </c>
      <c r="W210" s="11">
        <f>VLOOKUP(C210,[1]匹配!$A:$T,20,0)</f>
        <v>0</v>
      </c>
      <c r="X210" s="11">
        <f>VLOOKUP(C210,[1]匹配!$A:$U,21,0)</f>
        <v>0</v>
      </c>
      <c r="Y210" s="11">
        <f>VLOOKUP(C210,[1]匹配!$A:$V,22,0)</f>
        <v>0</v>
      </c>
      <c r="Z210" s="11">
        <f>VLOOKUP(C210,[1]匹配!$A:$W,23,0)</f>
        <v>0</v>
      </c>
      <c r="AA210" s="11">
        <f>VLOOKUP(C210,[1]匹配!$A:$X,24,0)</f>
        <v>0</v>
      </c>
      <c r="AB210" s="11">
        <f>VLOOKUP(C210,[1]匹配!$A:$Y,25,0)</f>
        <v>0</v>
      </c>
      <c r="AC210" s="11">
        <f>VLOOKUP(C210,[1]匹配!$A:$Z,26,0)</f>
        <v>0</v>
      </c>
      <c r="AD210" s="11">
        <f>VLOOKUP(C210,[1]匹配!$A:$AA,27,0)</f>
        <v>0</v>
      </c>
      <c r="AE210" s="11">
        <f>VLOOKUP(C210,[1]匹配!$A:$AB,28,0)</f>
        <v>0</v>
      </c>
      <c r="AF210" s="11">
        <f>VLOOKUP(C210,[1]匹配!$A:$AC,29,0)</f>
        <v>0</v>
      </c>
      <c r="AG210" s="11">
        <f>VLOOKUP(C210,[1]匹配!$A:$AD,30,0)</f>
        <v>0</v>
      </c>
      <c r="AH210" s="11">
        <f>VLOOKUP(C210,[1]匹配!$A:$AE,31,0)</f>
        <v>0</v>
      </c>
      <c r="AI210" s="11">
        <f>VLOOKUP(C210,[1]匹配!$A:$AF,32,0)</f>
        <v>0</v>
      </c>
      <c r="AJ210" s="11" t="s">
        <v>898</v>
      </c>
      <c r="AK210" s="11" t="s">
        <v>47</v>
      </c>
      <c r="AL210" s="11" t="s">
        <v>48</v>
      </c>
      <c r="AM210" s="11" t="s">
        <v>729</v>
      </c>
    </row>
    <row r="211" ht="36" spans="1:39">
      <c r="A211" s="28">
        <v>208</v>
      </c>
      <c r="B211" s="11" t="s">
        <v>151</v>
      </c>
      <c r="C211" s="11" t="s">
        <v>899</v>
      </c>
      <c r="D211" s="11" t="s">
        <v>900</v>
      </c>
      <c r="E211" s="11" t="s">
        <v>901</v>
      </c>
      <c r="F211" s="11" t="s">
        <v>196</v>
      </c>
      <c r="G211" s="11" t="s">
        <v>384</v>
      </c>
      <c r="H211" s="11" t="str">
        <f>VLOOKUP(C211,[1]匹配!$A:$E,5,0)</f>
        <v>是</v>
      </c>
      <c r="I211" s="11">
        <f>VLOOKUP(C211,[1]匹配!$A:$F,6,0)</f>
        <v>27</v>
      </c>
      <c r="J211" s="11">
        <f>VLOOKUP(C211,'[2]（终）标准制修订项目'!$C:$R,16,0)</f>
        <v>3</v>
      </c>
      <c r="K211" s="11" t="str">
        <f>VLOOKUP(C211,[1]匹配!$A:$H,8,0)</f>
        <v>无</v>
      </c>
      <c r="L211" s="11">
        <f>VLOOKUP(C211,[1]匹配!$A:$I,9,0)</f>
        <v>3</v>
      </c>
      <c r="M211" s="11">
        <f>VLOOKUP(C211,[1]匹配!$A:$J,10,0)</f>
        <v>100</v>
      </c>
      <c r="N211" s="11" t="str">
        <f>VLOOKUP(C211,[1]匹配!$A:$K,11,0)</f>
        <v>深圳赛西信息技术有限公司</v>
      </c>
      <c r="O211" s="11">
        <f>VLOOKUP(C211,[1]匹配!$A:$L,12,0)</f>
        <v>0</v>
      </c>
      <c r="P211" s="11">
        <f>VLOOKUP(C211,[1]匹配!$A:$M,13,0)</f>
        <v>0</v>
      </c>
      <c r="Q211" s="11">
        <f>VLOOKUP(C211,[1]匹配!$A:$N,14,0)</f>
        <v>0</v>
      </c>
      <c r="R211" s="11">
        <f>VLOOKUP(C211,[1]匹配!$A:$O,15,0)</f>
        <v>0</v>
      </c>
      <c r="S211" s="11">
        <f>VLOOKUP(C211,[1]匹配!$A:$P,16,0)</f>
        <v>0</v>
      </c>
      <c r="T211" s="11">
        <f>VLOOKUP(C211,[1]匹配!$A:$Q,17,0)</f>
        <v>0</v>
      </c>
      <c r="U211" s="11">
        <f>VLOOKUP(C211,[1]匹配!$A:$R,18,0)</f>
        <v>0</v>
      </c>
      <c r="V211" s="11">
        <f>VLOOKUP(C211,[1]匹配!$A:$S,19,0)</f>
        <v>0</v>
      </c>
      <c r="W211" s="11">
        <f>VLOOKUP(C211,[1]匹配!$A:$T,20,0)</f>
        <v>0</v>
      </c>
      <c r="X211" s="11">
        <f>VLOOKUP(C211,[1]匹配!$A:$U,21,0)</f>
        <v>0</v>
      </c>
      <c r="Y211" s="11">
        <f>VLOOKUP(C211,[1]匹配!$A:$V,22,0)</f>
        <v>0</v>
      </c>
      <c r="Z211" s="11">
        <f>VLOOKUP(C211,[1]匹配!$A:$W,23,0)</f>
        <v>0</v>
      </c>
      <c r="AA211" s="11">
        <f>VLOOKUP(C211,[1]匹配!$A:$X,24,0)</f>
        <v>0</v>
      </c>
      <c r="AB211" s="11">
        <f>VLOOKUP(C211,[1]匹配!$A:$Y,25,0)</f>
        <v>0</v>
      </c>
      <c r="AC211" s="11">
        <f>VLOOKUP(C211,[1]匹配!$A:$Z,26,0)</f>
        <v>0</v>
      </c>
      <c r="AD211" s="11">
        <f>VLOOKUP(C211,[1]匹配!$A:$AA,27,0)</f>
        <v>0</v>
      </c>
      <c r="AE211" s="11">
        <f>VLOOKUP(C211,[1]匹配!$A:$AB,28,0)</f>
        <v>0</v>
      </c>
      <c r="AF211" s="11">
        <f>VLOOKUP(C211,[1]匹配!$A:$AC,29,0)</f>
        <v>0</v>
      </c>
      <c r="AG211" s="11">
        <f>VLOOKUP(C211,[1]匹配!$A:$AD,30,0)</f>
        <v>0</v>
      </c>
      <c r="AH211" s="11">
        <f>VLOOKUP(C211,[1]匹配!$A:$AE,31,0)</f>
        <v>0</v>
      </c>
      <c r="AI211" s="11">
        <f>VLOOKUP(C211,[1]匹配!$A:$AF,32,0)</f>
        <v>0</v>
      </c>
      <c r="AJ211" s="11" t="s">
        <v>898</v>
      </c>
      <c r="AK211" s="11" t="s">
        <v>47</v>
      </c>
      <c r="AL211" s="11" t="s">
        <v>48</v>
      </c>
      <c r="AM211" s="11" t="s">
        <v>729</v>
      </c>
    </row>
    <row r="212" ht="36" spans="1:39">
      <c r="A212" s="28">
        <v>209</v>
      </c>
      <c r="B212" s="11" t="s">
        <v>151</v>
      </c>
      <c r="C212" s="11" t="s">
        <v>902</v>
      </c>
      <c r="D212" s="11" t="s">
        <v>903</v>
      </c>
      <c r="E212" s="11" t="s">
        <v>904</v>
      </c>
      <c r="F212" s="11" t="s">
        <v>155</v>
      </c>
      <c r="G212" s="11" t="s">
        <v>407</v>
      </c>
      <c r="H212" s="11" t="str">
        <f>VLOOKUP(C212,[1]匹配!$A:$E,5,0)</f>
        <v>否</v>
      </c>
      <c r="I212" s="11">
        <f>VLOOKUP(C212,[1]匹配!$A:$F,6,0)</f>
        <v>0</v>
      </c>
      <c r="J212" s="11">
        <f>VLOOKUP(C212,'[2]（终）标准制修订项目'!$C:$R,16,0)</f>
        <v>2</v>
      </c>
      <c r="K212" s="11" t="str">
        <f>VLOOKUP(C212,[1]匹配!$A:$H,8,0)</f>
        <v>无</v>
      </c>
      <c r="L212" s="11">
        <f>VLOOKUP(C212,[1]匹配!$A:$I,9,0)</f>
        <v>2</v>
      </c>
      <c r="M212" s="11">
        <f>VLOOKUP(C212,[1]匹配!$A:$J,10,0)</f>
        <v>100</v>
      </c>
      <c r="N212" s="11" t="str">
        <f>VLOOKUP(C212,[1]匹配!$A:$K,11,0)</f>
        <v>大族激光科技产业集团股份有限公司</v>
      </c>
      <c r="O212" s="11">
        <f>VLOOKUP(C212,[1]匹配!$A:$L,12,0)</f>
        <v>0</v>
      </c>
      <c r="P212" s="11">
        <f>VLOOKUP(C212,[1]匹配!$A:$M,13,0)</f>
        <v>0</v>
      </c>
      <c r="Q212" s="11">
        <f>VLOOKUP(C212,[1]匹配!$A:$N,14,0)</f>
        <v>0</v>
      </c>
      <c r="R212" s="11">
        <f>VLOOKUP(C212,[1]匹配!$A:$O,15,0)</f>
        <v>0</v>
      </c>
      <c r="S212" s="11">
        <f>VLOOKUP(C212,[1]匹配!$A:$P,16,0)</f>
        <v>0</v>
      </c>
      <c r="T212" s="11">
        <f>VLOOKUP(C212,[1]匹配!$A:$Q,17,0)</f>
        <v>0</v>
      </c>
      <c r="U212" s="11">
        <f>VLOOKUP(C212,[1]匹配!$A:$R,18,0)</f>
        <v>0</v>
      </c>
      <c r="V212" s="11">
        <f>VLOOKUP(C212,[1]匹配!$A:$S,19,0)</f>
        <v>0</v>
      </c>
      <c r="W212" s="11">
        <f>VLOOKUP(C212,[1]匹配!$A:$T,20,0)</f>
        <v>0</v>
      </c>
      <c r="X212" s="11">
        <f>VLOOKUP(C212,[1]匹配!$A:$U,21,0)</f>
        <v>0</v>
      </c>
      <c r="Y212" s="11">
        <f>VLOOKUP(C212,[1]匹配!$A:$V,22,0)</f>
        <v>0</v>
      </c>
      <c r="Z212" s="11">
        <f>VLOOKUP(C212,[1]匹配!$A:$W,23,0)</f>
        <v>0</v>
      </c>
      <c r="AA212" s="11">
        <f>VLOOKUP(C212,[1]匹配!$A:$X,24,0)</f>
        <v>0</v>
      </c>
      <c r="AB212" s="11">
        <f>VLOOKUP(C212,[1]匹配!$A:$Y,25,0)</f>
        <v>0</v>
      </c>
      <c r="AC212" s="11">
        <f>VLOOKUP(C212,[1]匹配!$A:$Z,26,0)</f>
        <v>0</v>
      </c>
      <c r="AD212" s="11">
        <f>VLOOKUP(C212,[1]匹配!$A:$AA,27,0)</f>
        <v>0</v>
      </c>
      <c r="AE212" s="11">
        <f>VLOOKUP(C212,[1]匹配!$A:$AB,28,0)</f>
        <v>0</v>
      </c>
      <c r="AF212" s="11">
        <f>VLOOKUP(C212,[1]匹配!$A:$AC,29,0)</f>
        <v>0</v>
      </c>
      <c r="AG212" s="11">
        <f>VLOOKUP(C212,[1]匹配!$A:$AD,30,0)</f>
        <v>0</v>
      </c>
      <c r="AH212" s="11">
        <f>VLOOKUP(C212,[1]匹配!$A:$AE,31,0)</f>
        <v>0</v>
      </c>
      <c r="AI212" s="11">
        <f>VLOOKUP(C212,[1]匹配!$A:$AF,32,0)</f>
        <v>0</v>
      </c>
      <c r="AJ212" s="11" t="s">
        <v>898</v>
      </c>
      <c r="AK212" s="11" t="s">
        <v>47</v>
      </c>
      <c r="AL212" s="11" t="s">
        <v>48</v>
      </c>
      <c r="AM212" s="11" t="s">
        <v>729</v>
      </c>
    </row>
    <row r="213" ht="24" spans="1:39">
      <c r="A213" s="28">
        <v>210</v>
      </c>
      <c r="B213" s="11" t="s">
        <v>151</v>
      </c>
      <c r="C213" s="11" t="s">
        <v>905</v>
      </c>
      <c r="D213" s="11" t="s">
        <v>906</v>
      </c>
      <c r="E213" s="11" t="s">
        <v>907</v>
      </c>
      <c r="F213" s="11" t="s">
        <v>172</v>
      </c>
      <c r="G213" s="11" t="s">
        <v>339</v>
      </c>
      <c r="H213" s="11" t="str">
        <f>VLOOKUP(C213,[1]匹配!$A:$E,5,0)</f>
        <v>否</v>
      </c>
      <c r="I213" s="11">
        <f>VLOOKUP(C213,[1]匹配!$A:$F,6,0)</f>
        <v>0</v>
      </c>
      <c r="J213" s="11">
        <f>VLOOKUP(C213,'[2]（终）标准制修订项目'!$C:$R,16,0)</f>
        <v>2</v>
      </c>
      <c r="K213" s="11" t="str">
        <f>VLOOKUP(C213,[1]匹配!$A:$H,8,0)</f>
        <v>无</v>
      </c>
      <c r="L213" s="11">
        <f>VLOOKUP(C213,[1]匹配!$A:$I,9,0)</f>
        <v>2</v>
      </c>
      <c r="M213" s="11">
        <f>VLOOKUP(C213,[1]匹配!$A:$J,10,0)</f>
        <v>100</v>
      </c>
      <c r="N213" s="11" t="str">
        <f>VLOOKUP(C213,[1]匹配!$A:$K,11,0)</f>
        <v>深圳市检验检疫科学研究院</v>
      </c>
      <c r="O213" s="11">
        <f>VLOOKUP(C213,[1]匹配!$A:$L,12,0)</f>
        <v>0</v>
      </c>
      <c r="P213" s="11">
        <f>VLOOKUP(C213,[1]匹配!$A:$M,13,0)</f>
        <v>0</v>
      </c>
      <c r="Q213" s="11">
        <f>VLOOKUP(C213,[1]匹配!$A:$N,14,0)</f>
        <v>0</v>
      </c>
      <c r="R213" s="11">
        <f>VLOOKUP(C213,[1]匹配!$A:$O,15,0)</f>
        <v>0</v>
      </c>
      <c r="S213" s="11">
        <f>VLOOKUP(C213,[1]匹配!$A:$P,16,0)</f>
        <v>0</v>
      </c>
      <c r="T213" s="11">
        <f>VLOOKUP(C213,[1]匹配!$A:$Q,17,0)</f>
        <v>0</v>
      </c>
      <c r="U213" s="11">
        <f>VLOOKUP(C213,[1]匹配!$A:$R,18,0)</f>
        <v>0</v>
      </c>
      <c r="V213" s="11">
        <f>VLOOKUP(C213,[1]匹配!$A:$S,19,0)</f>
        <v>0</v>
      </c>
      <c r="W213" s="11">
        <f>VLOOKUP(C213,[1]匹配!$A:$T,20,0)</f>
        <v>0</v>
      </c>
      <c r="X213" s="11">
        <f>VLOOKUP(C213,[1]匹配!$A:$U,21,0)</f>
        <v>0</v>
      </c>
      <c r="Y213" s="11">
        <f>VLOOKUP(C213,[1]匹配!$A:$V,22,0)</f>
        <v>0</v>
      </c>
      <c r="Z213" s="11">
        <f>VLOOKUP(C213,[1]匹配!$A:$W,23,0)</f>
        <v>0</v>
      </c>
      <c r="AA213" s="11">
        <f>VLOOKUP(C213,[1]匹配!$A:$X,24,0)</f>
        <v>0</v>
      </c>
      <c r="AB213" s="11">
        <f>VLOOKUP(C213,[1]匹配!$A:$Y,25,0)</f>
        <v>0</v>
      </c>
      <c r="AC213" s="11">
        <f>VLOOKUP(C213,[1]匹配!$A:$Z,26,0)</f>
        <v>0</v>
      </c>
      <c r="AD213" s="11">
        <f>VLOOKUP(C213,[1]匹配!$A:$AA,27,0)</f>
        <v>0</v>
      </c>
      <c r="AE213" s="11">
        <f>VLOOKUP(C213,[1]匹配!$A:$AB,28,0)</f>
        <v>0</v>
      </c>
      <c r="AF213" s="11">
        <f>VLOOKUP(C213,[1]匹配!$A:$AC,29,0)</f>
        <v>0</v>
      </c>
      <c r="AG213" s="11">
        <f>VLOOKUP(C213,[1]匹配!$A:$AD,30,0)</f>
        <v>0</v>
      </c>
      <c r="AH213" s="11">
        <f>VLOOKUP(C213,[1]匹配!$A:$AE,31,0)</f>
        <v>0</v>
      </c>
      <c r="AI213" s="11">
        <f>VLOOKUP(C213,[1]匹配!$A:$AF,32,0)</f>
        <v>0</v>
      </c>
      <c r="AJ213" s="11" t="s">
        <v>898</v>
      </c>
      <c r="AK213" s="11" t="s">
        <v>47</v>
      </c>
      <c r="AL213" s="11" t="s">
        <v>48</v>
      </c>
      <c r="AM213" s="11" t="s">
        <v>729</v>
      </c>
    </row>
    <row r="214" ht="24" spans="1:39">
      <c r="A214" s="28">
        <v>211</v>
      </c>
      <c r="B214" s="11" t="s">
        <v>151</v>
      </c>
      <c r="C214" s="11" t="s">
        <v>908</v>
      </c>
      <c r="D214" s="11" t="s">
        <v>909</v>
      </c>
      <c r="E214" s="11" t="s">
        <v>910</v>
      </c>
      <c r="F214" s="11" t="s">
        <v>172</v>
      </c>
      <c r="G214" s="11" t="s">
        <v>339</v>
      </c>
      <c r="H214" s="11" t="str">
        <f>VLOOKUP(C214,[1]匹配!$A:$E,5,0)</f>
        <v>否</v>
      </c>
      <c r="I214" s="11">
        <f>VLOOKUP(C214,[1]匹配!$A:$F,6,0)</f>
        <v>0</v>
      </c>
      <c r="J214" s="11">
        <f>VLOOKUP(C214,'[2]（终）标准制修订项目'!$C:$R,16,0)</f>
        <v>2</v>
      </c>
      <c r="K214" s="11" t="str">
        <f>VLOOKUP(C214,[1]匹配!$A:$H,8,0)</f>
        <v>无</v>
      </c>
      <c r="L214" s="11">
        <f>VLOOKUP(C214,[1]匹配!$A:$I,9,0)</f>
        <v>2</v>
      </c>
      <c r="M214" s="11">
        <f>VLOOKUP(C214,[1]匹配!$A:$J,10,0)</f>
        <v>100</v>
      </c>
      <c r="N214" s="11" t="str">
        <f>VLOOKUP(C214,[1]匹配!$A:$K,11,0)</f>
        <v>深圳市检验检疫科学研究院</v>
      </c>
      <c r="O214" s="11">
        <f>VLOOKUP(C214,[1]匹配!$A:$L,12,0)</f>
        <v>0</v>
      </c>
      <c r="P214" s="11">
        <f>VLOOKUP(C214,[1]匹配!$A:$M,13,0)</f>
        <v>0</v>
      </c>
      <c r="Q214" s="11">
        <f>VLOOKUP(C214,[1]匹配!$A:$N,14,0)</f>
        <v>0</v>
      </c>
      <c r="R214" s="11">
        <f>VLOOKUP(C214,[1]匹配!$A:$O,15,0)</f>
        <v>0</v>
      </c>
      <c r="S214" s="11">
        <f>VLOOKUP(C214,[1]匹配!$A:$P,16,0)</f>
        <v>0</v>
      </c>
      <c r="T214" s="11">
        <f>VLOOKUP(C214,[1]匹配!$A:$Q,17,0)</f>
        <v>0</v>
      </c>
      <c r="U214" s="11">
        <f>VLOOKUP(C214,[1]匹配!$A:$R,18,0)</f>
        <v>0</v>
      </c>
      <c r="V214" s="11">
        <f>VLOOKUP(C214,[1]匹配!$A:$S,19,0)</f>
        <v>0</v>
      </c>
      <c r="W214" s="11">
        <f>VLOOKUP(C214,[1]匹配!$A:$T,20,0)</f>
        <v>0</v>
      </c>
      <c r="X214" s="11">
        <f>VLOOKUP(C214,[1]匹配!$A:$U,21,0)</f>
        <v>0</v>
      </c>
      <c r="Y214" s="11">
        <f>VLOOKUP(C214,[1]匹配!$A:$V,22,0)</f>
        <v>0</v>
      </c>
      <c r="Z214" s="11">
        <f>VLOOKUP(C214,[1]匹配!$A:$W,23,0)</f>
        <v>0</v>
      </c>
      <c r="AA214" s="11">
        <f>VLOOKUP(C214,[1]匹配!$A:$X,24,0)</f>
        <v>0</v>
      </c>
      <c r="AB214" s="11">
        <f>VLOOKUP(C214,[1]匹配!$A:$Y,25,0)</f>
        <v>0</v>
      </c>
      <c r="AC214" s="11">
        <f>VLOOKUP(C214,[1]匹配!$A:$Z,26,0)</f>
        <v>0</v>
      </c>
      <c r="AD214" s="11">
        <f>VLOOKUP(C214,[1]匹配!$A:$AA,27,0)</f>
        <v>0</v>
      </c>
      <c r="AE214" s="11">
        <f>VLOOKUP(C214,[1]匹配!$A:$AB,28,0)</f>
        <v>0</v>
      </c>
      <c r="AF214" s="11">
        <f>VLOOKUP(C214,[1]匹配!$A:$AC,29,0)</f>
        <v>0</v>
      </c>
      <c r="AG214" s="11">
        <f>VLOOKUP(C214,[1]匹配!$A:$AD,30,0)</f>
        <v>0</v>
      </c>
      <c r="AH214" s="11">
        <f>VLOOKUP(C214,[1]匹配!$A:$AE,31,0)</f>
        <v>0</v>
      </c>
      <c r="AI214" s="11">
        <f>VLOOKUP(C214,[1]匹配!$A:$AF,32,0)</f>
        <v>0</v>
      </c>
      <c r="AJ214" s="11" t="s">
        <v>898</v>
      </c>
      <c r="AK214" s="11" t="s">
        <v>47</v>
      </c>
      <c r="AL214" s="11" t="s">
        <v>48</v>
      </c>
      <c r="AM214" s="11" t="s">
        <v>729</v>
      </c>
    </row>
    <row r="215" ht="36" spans="1:39">
      <c r="A215" s="28">
        <v>212</v>
      </c>
      <c r="B215" s="11" t="s">
        <v>151</v>
      </c>
      <c r="C215" s="11" t="s">
        <v>911</v>
      </c>
      <c r="D215" s="11" t="s">
        <v>912</v>
      </c>
      <c r="E215" s="11" t="s">
        <v>913</v>
      </c>
      <c r="F215" s="11" t="s">
        <v>191</v>
      </c>
      <c r="G215" s="11" t="s">
        <v>914</v>
      </c>
      <c r="H215" s="11" t="str">
        <f>VLOOKUP(C215,[1]匹配!$A:$E,5,0)</f>
        <v>否</v>
      </c>
      <c r="I215" s="11">
        <f>VLOOKUP(C215,[1]匹配!$A:$F,6,0)</f>
        <v>0</v>
      </c>
      <c r="J215" s="11">
        <f>VLOOKUP(C215,'[2]（终）标准制修订项目'!$C:$R,16,0)</f>
        <v>3</v>
      </c>
      <c r="K215" s="11" t="str">
        <f>VLOOKUP(C215,[1]匹配!$A:$H,8,0)</f>
        <v>无</v>
      </c>
      <c r="L215" s="11">
        <f>VLOOKUP(C215,[1]匹配!$A:$I,9,0)</f>
        <v>3</v>
      </c>
      <c r="M215" s="11">
        <f>VLOOKUP(C215,[1]匹配!$A:$J,10,0)</f>
        <v>100</v>
      </c>
      <c r="N215" s="11" t="str">
        <f>VLOOKUP(C215,[1]匹配!$A:$K,11,0)</f>
        <v>深圳市嘉达高科产业发展有限公司</v>
      </c>
      <c r="O215" s="11">
        <f>VLOOKUP(C215,[1]匹配!$A:$L,12,0)</f>
        <v>0</v>
      </c>
      <c r="P215" s="11">
        <f>VLOOKUP(C215,[1]匹配!$A:$M,13,0)</f>
        <v>0</v>
      </c>
      <c r="Q215" s="11">
        <f>VLOOKUP(C215,[1]匹配!$A:$N,14,0)</f>
        <v>0</v>
      </c>
      <c r="R215" s="11">
        <f>VLOOKUP(C215,[1]匹配!$A:$O,15,0)</f>
        <v>0</v>
      </c>
      <c r="S215" s="11">
        <f>VLOOKUP(C215,[1]匹配!$A:$P,16,0)</f>
        <v>0</v>
      </c>
      <c r="T215" s="11">
        <f>VLOOKUP(C215,[1]匹配!$A:$Q,17,0)</f>
        <v>0</v>
      </c>
      <c r="U215" s="11">
        <f>VLOOKUP(C215,[1]匹配!$A:$R,18,0)</f>
        <v>0</v>
      </c>
      <c r="V215" s="11">
        <f>VLOOKUP(C215,[1]匹配!$A:$S,19,0)</f>
        <v>0</v>
      </c>
      <c r="W215" s="11">
        <f>VLOOKUP(C215,[1]匹配!$A:$T,20,0)</f>
        <v>0</v>
      </c>
      <c r="X215" s="11">
        <f>VLOOKUP(C215,[1]匹配!$A:$U,21,0)</f>
        <v>0</v>
      </c>
      <c r="Y215" s="11">
        <f>VLOOKUP(C215,[1]匹配!$A:$V,22,0)</f>
        <v>0</v>
      </c>
      <c r="Z215" s="11">
        <f>VLOOKUP(C215,[1]匹配!$A:$W,23,0)</f>
        <v>0</v>
      </c>
      <c r="AA215" s="11">
        <f>VLOOKUP(C215,[1]匹配!$A:$X,24,0)</f>
        <v>0</v>
      </c>
      <c r="AB215" s="11">
        <f>VLOOKUP(C215,[1]匹配!$A:$Y,25,0)</f>
        <v>0</v>
      </c>
      <c r="AC215" s="11">
        <f>VLOOKUP(C215,[1]匹配!$A:$Z,26,0)</f>
        <v>0</v>
      </c>
      <c r="AD215" s="11">
        <f>VLOOKUP(C215,[1]匹配!$A:$AA,27,0)</f>
        <v>0</v>
      </c>
      <c r="AE215" s="11">
        <f>VLOOKUP(C215,[1]匹配!$A:$AB,28,0)</f>
        <v>0</v>
      </c>
      <c r="AF215" s="11">
        <f>VLOOKUP(C215,[1]匹配!$A:$AC,29,0)</f>
        <v>0</v>
      </c>
      <c r="AG215" s="11">
        <f>VLOOKUP(C215,[1]匹配!$A:$AD,30,0)</f>
        <v>0</v>
      </c>
      <c r="AH215" s="11">
        <f>VLOOKUP(C215,[1]匹配!$A:$AE,31,0)</f>
        <v>0</v>
      </c>
      <c r="AI215" s="11">
        <f>VLOOKUP(C215,[1]匹配!$A:$AF,32,0)</f>
        <v>0</v>
      </c>
      <c r="AJ215" s="11" t="s">
        <v>898</v>
      </c>
      <c r="AK215" s="11" t="s">
        <v>47</v>
      </c>
      <c r="AL215" s="11" t="s">
        <v>48</v>
      </c>
      <c r="AM215" s="11" t="s">
        <v>729</v>
      </c>
    </row>
    <row r="216" ht="48" spans="1:39">
      <c r="A216" s="28">
        <v>213</v>
      </c>
      <c r="B216" s="11" t="s">
        <v>151</v>
      </c>
      <c r="C216" s="11" t="s">
        <v>915</v>
      </c>
      <c r="D216" s="11" t="s">
        <v>916</v>
      </c>
      <c r="E216" s="11" t="s">
        <v>917</v>
      </c>
      <c r="F216" s="11" t="s">
        <v>196</v>
      </c>
      <c r="G216" s="11" t="s">
        <v>918</v>
      </c>
      <c r="H216" s="11" t="str">
        <f>VLOOKUP(C216,[1]匹配!$A:$E,5,0)</f>
        <v>否</v>
      </c>
      <c r="I216" s="11">
        <f>VLOOKUP(C216,[1]匹配!$A:$F,6,0)</f>
        <v>0</v>
      </c>
      <c r="J216" s="11">
        <f>VLOOKUP(C216,'[2]（终）标准制修订项目'!$C:$R,16,0)</f>
        <v>2</v>
      </c>
      <c r="K216" s="11" t="str">
        <f>VLOOKUP(C216,[1]匹配!$A:$H,8,0)</f>
        <v>有</v>
      </c>
      <c r="L216" s="11">
        <f>VLOOKUP(C216,[1]匹配!$A:$I,9,0)</f>
        <v>2</v>
      </c>
      <c r="M216" s="11">
        <f>VLOOKUP(C216,[1]匹配!$A:$J,10,0)</f>
        <v>50</v>
      </c>
      <c r="N216" s="11" t="str">
        <f>VLOOKUP(C216,[1]匹配!$A:$K,11,0)</f>
        <v>深圳市飞亚达精密科技有限公司</v>
      </c>
      <c r="O216" s="11">
        <f>VLOOKUP(C216,[1]匹配!$A:$L,12,0)</f>
        <v>5</v>
      </c>
      <c r="P216" s="11">
        <f>VLOOKUP(C216,[1]匹配!$A:$M,13,0)</f>
        <v>30</v>
      </c>
      <c r="Q216" s="11" t="str">
        <f>VLOOKUP(C216,[1]匹配!$A:$N,14,0)</f>
        <v>深圳市泰坦时钟表科技有限公司</v>
      </c>
      <c r="R216" s="11">
        <f>VLOOKUP(C216,[1]匹配!$A:$O,15,0)</f>
        <v>6</v>
      </c>
      <c r="S216" s="11">
        <f>VLOOKUP(C216,[1]匹配!$A:$P,16,0)</f>
        <v>12</v>
      </c>
      <c r="T216" s="11" t="str">
        <f>VLOOKUP(C216,[1]匹配!$A:$Q,17,0)</f>
        <v>深圳市雷诺表业有限公司</v>
      </c>
      <c r="U216" s="11">
        <f>VLOOKUP(C216,[1]匹配!$A:$R,18,0)</f>
        <v>8</v>
      </c>
      <c r="V216" s="11">
        <f>VLOOKUP(C216,[1]匹配!$A:$S,19,0)</f>
        <v>8</v>
      </c>
      <c r="W216" s="11" t="str">
        <f>VLOOKUP(C216,[1]匹配!$A:$T,20,0)</f>
        <v>天王电子（深圳）有限公司</v>
      </c>
      <c r="X216" s="11">
        <f>VLOOKUP(C216,[1]匹配!$A:$U,21,0)</f>
        <v>0</v>
      </c>
      <c r="Y216" s="11">
        <f>VLOOKUP(C216,[1]匹配!$A:$V,22,0)</f>
        <v>0</v>
      </c>
      <c r="Z216" s="11">
        <f>VLOOKUP(C216,[1]匹配!$A:$W,23,0)</f>
        <v>0</v>
      </c>
      <c r="AA216" s="11">
        <f>VLOOKUP(C216,[1]匹配!$A:$X,24,0)</f>
        <v>0</v>
      </c>
      <c r="AB216" s="11">
        <f>VLOOKUP(C216,[1]匹配!$A:$Y,25,0)</f>
        <v>0</v>
      </c>
      <c r="AC216" s="11">
        <f>VLOOKUP(C216,[1]匹配!$A:$Z,26,0)</f>
        <v>0</v>
      </c>
      <c r="AD216" s="11">
        <f>VLOOKUP(C216,[1]匹配!$A:$AA,27,0)</f>
        <v>0</v>
      </c>
      <c r="AE216" s="11">
        <f>VLOOKUP(C216,[1]匹配!$A:$AB,28,0)</f>
        <v>0</v>
      </c>
      <c r="AF216" s="11">
        <f>VLOOKUP(C216,[1]匹配!$A:$AC,29,0)</f>
        <v>0</v>
      </c>
      <c r="AG216" s="11">
        <f>VLOOKUP(C216,[1]匹配!$A:$AD,30,0)</f>
        <v>0</v>
      </c>
      <c r="AH216" s="11">
        <f>VLOOKUP(C216,[1]匹配!$A:$AE,31,0)</f>
        <v>0</v>
      </c>
      <c r="AI216" s="11">
        <f>VLOOKUP(C216,[1]匹配!$A:$AF,32,0)</f>
        <v>0</v>
      </c>
      <c r="AJ216" s="11" t="s">
        <v>898</v>
      </c>
      <c r="AK216" s="11" t="s">
        <v>47</v>
      </c>
      <c r="AL216" s="11" t="s">
        <v>48</v>
      </c>
      <c r="AM216" s="11" t="s">
        <v>729</v>
      </c>
    </row>
    <row r="217" ht="24" spans="1:39">
      <c r="A217" s="28">
        <v>214</v>
      </c>
      <c r="B217" s="11" t="s">
        <v>151</v>
      </c>
      <c r="C217" s="11" t="s">
        <v>919</v>
      </c>
      <c r="D217" s="11" t="s">
        <v>920</v>
      </c>
      <c r="E217" s="11" t="s">
        <v>921</v>
      </c>
      <c r="F217" s="11" t="s">
        <v>172</v>
      </c>
      <c r="G217" s="11" t="s">
        <v>922</v>
      </c>
      <c r="H217" s="11" t="str">
        <f>VLOOKUP(C217,[1]匹配!$A:$E,5,0)</f>
        <v>否</v>
      </c>
      <c r="I217" s="11">
        <f>VLOOKUP(C217,[1]匹配!$A:$F,6,0)</f>
        <v>0</v>
      </c>
      <c r="J217" s="11">
        <f>VLOOKUP(C217,'[2]（终）标准制修订项目'!$C:$R,16,0)</f>
        <v>2</v>
      </c>
      <c r="K217" s="11" t="str">
        <f>VLOOKUP(C217,[1]匹配!$A:$H,8,0)</f>
        <v>无</v>
      </c>
      <c r="L217" s="11">
        <f>VLOOKUP(C217,[1]匹配!$A:$I,9,0)</f>
        <v>2</v>
      </c>
      <c r="M217" s="11">
        <f>VLOOKUP(C217,[1]匹配!$A:$J,10,0)</f>
        <v>100</v>
      </c>
      <c r="N217" s="11" t="str">
        <f>VLOOKUP(C217,[1]匹配!$A:$K,11,0)</f>
        <v>广东华材实业股份有限公司</v>
      </c>
      <c r="O217" s="11">
        <f>VLOOKUP(C217,[1]匹配!$A:$L,12,0)</f>
        <v>0</v>
      </c>
      <c r="P217" s="11">
        <f>VLOOKUP(C217,[1]匹配!$A:$M,13,0)</f>
        <v>0</v>
      </c>
      <c r="Q217" s="11">
        <f>VLOOKUP(C217,[1]匹配!$A:$N,14,0)</f>
        <v>0</v>
      </c>
      <c r="R217" s="11">
        <f>VLOOKUP(C217,[1]匹配!$A:$O,15,0)</f>
        <v>0</v>
      </c>
      <c r="S217" s="11">
        <f>VLOOKUP(C217,[1]匹配!$A:$P,16,0)</f>
        <v>0</v>
      </c>
      <c r="T217" s="11">
        <f>VLOOKUP(C217,[1]匹配!$A:$Q,17,0)</f>
        <v>0</v>
      </c>
      <c r="U217" s="11">
        <f>VLOOKUP(C217,[1]匹配!$A:$R,18,0)</f>
        <v>0</v>
      </c>
      <c r="V217" s="11">
        <f>VLOOKUP(C217,[1]匹配!$A:$S,19,0)</f>
        <v>0</v>
      </c>
      <c r="W217" s="11">
        <f>VLOOKUP(C217,[1]匹配!$A:$T,20,0)</f>
        <v>0</v>
      </c>
      <c r="X217" s="11">
        <f>VLOOKUP(C217,[1]匹配!$A:$U,21,0)</f>
        <v>0</v>
      </c>
      <c r="Y217" s="11">
        <f>VLOOKUP(C217,[1]匹配!$A:$V,22,0)</f>
        <v>0</v>
      </c>
      <c r="Z217" s="11">
        <f>VLOOKUP(C217,[1]匹配!$A:$W,23,0)</f>
        <v>0</v>
      </c>
      <c r="AA217" s="11">
        <f>VLOOKUP(C217,[1]匹配!$A:$X,24,0)</f>
        <v>0</v>
      </c>
      <c r="AB217" s="11">
        <f>VLOOKUP(C217,[1]匹配!$A:$Y,25,0)</f>
        <v>0</v>
      </c>
      <c r="AC217" s="11">
        <f>VLOOKUP(C217,[1]匹配!$A:$Z,26,0)</f>
        <v>0</v>
      </c>
      <c r="AD217" s="11">
        <f>VLOOKUP(C217,[1]匹配!$A:$AA,27,0)</f>
        <v>0</v>
      </c>
      <c r="AE217" s="11">
        <f>VLOOKUP(C217,[1]匹配!$A:$AB,28,0)</f>
        <v>0</v>
      </c>
      <c r="AF217" s="11">
        <f>VLOOKUP(C217,[1]匹配!$A:$AC,29,0)</f>
        <v>0</v>
      </c>
      <c r="AG217" s="11">
        <f>VLOOKUP(C217,[1]匹配!$A:$AD,30,0)</f>
        <v>0</v>
      </c>
      <c r="AH217" s="11">
        <f>VLOOKUP(C217,[1]匹配!$A:$AE,31,0)</f>
        <v>0</v>
      </c>
      <c r="AI217" s="11">
        <f>VLOOKUP(C217,[1]匹配!$A:$AF,32,0)</f>
        <v>0</v>
      </c>
      <c r="AJ217" s="11" t="s">
        <v>898</v>
      </c>
      <c r="AK217" s="11" t="s">
        <v>47</v>
      </c>
      <c r="AL217" s="11" t="s">
        <v>48</v>
      </c>
      <c r="AM217" s="11" t="s">
        <v>729</v>
      </c>
    </row>
    <row r="218" ht="48" spans="1:39">
      <c r="A218" s="28">
        <v>215</v>
      </c>
      <c r="B218" s="11" t="s">
        <v>151</v>
      </c>
      <c r="C218" s="11" t="s">
        <v>923</v>
      </c>
      <c r="D218" s="11" t="s">
        <v>924</v>
      </c>
      <c r="E218" s="11" t="s">
        <v>925</v>
      </c>
      <c r="F218" s="11" t="s">
        <v>167</v>
      </c>
      <c r="G218" s="11" t="s">
        <v>926</v>
      </c>
      <c r="H218" s="11" t="str">
        <f>VLOOKUP(C218,[1]匹配!$A:$E,5,0)</f>
        <v>否</v>
      </c>
      <c r="I218" s="11">
        <f>VLOOKUP(C218,[1]匹配!$A:$F,6,0)</f>
        <v>0</v>
      </c>
      <c r="J218" s="11">
        <f>VLOOKUP(C218,'[2]（终）标准制修订项目'!$C:$R,16,0)</f>
        <v>3</v>
      </c>
      <c r="K218" s="11" t="str">
        <f>VLOOKUP(C218,[1]匹配!$A:$H,8,0)</f>
        <v>有</v>
      </c>
      <c r="L218" s="11">
        <f>VLOOKUP(C218,[1]匹配!$A:$I,9,0)</f>
        <v>1</v>
      </c>
      <c r="M218" s="11">
        <f>VLOOKUP(C218,[1]匹配!$A:$J,10,0)</f>
        <v>0</v>
      </c>
      <c r="N218" s="11" t="str">
        <f>VLOOKUP(C218,[1]匹配!$A:$K,11,0)</f>
        <v>深圳华大生命科学研究院</v>
      </c>
      <c r="O218" s="11">
        <f>VLOOKUP(C218,[1]匹配!$A:$L,12,0)</f>
        <v>3</v>
      </c>
      <c r="P218" s="11">
        <f>VLOOKUP(C218,[1]匹配!$A:$M,13,0)</f>
        <v>60</v>
      </c>
      <c r="Q218" s="11" t="str">
        <f>VLOOKUP(C218,[1]匹配!$A:$N,14,0)</f>
        <v>深圳华大智造科技有限公司</v>
      </c>
      <c r="R218" s="11">
        <f>VLOOKUP(C218,[1]匹配!$A:$O,15,0)</f>
        <v>4</v>
      </c>
      <c r="S218" s="11">
        <f>VLOOKUP(C218,[1]匹配!$A:$P,16,0)</f>
        <v>25</v>
      </c>
      <c r="T218" s="11" t="str">
        <f>VLOOKUP(C218,[1]匹配!$A:$Q,17,0)</f>
        <v>深圳华大基因科技有限公司</v>
      </c>
      <c r="U218" s="11">
        <f>VLOOKUP(C218,[1]匹配!$A:$R,18,0)</f>
        <v>5</v>
      </c>
      <c r="V218" s="11">
        <f>VLOOKUP(C218,[1]匹配!$A:$S,19,0)</f>
        <v>15</v>
      </c>
      <c r="W218" s="11" t="str">
        <f>VLOOKUP(C218,[1]匹配!$A:$T,20,0)</f>
        <v>深圳基因产学研资联盟</v>
      </c>
      <c r="X218" s="11">
        <f>VLOOKUP(C218,[1]匹配!$A:$U,21,0)</f>
        <v>0</v>
      </c>
      <c r="Y218" s="11">
        <f>VLOOKUP(C218,[1]匹配!$A:$V,22,0)</f>
        <v>0</v>
      </c>
      <c r="Z218" s="11">
        <f>VLOOKUP(C218,[1]匹配!$A:$W,23,0)</f>
        <v>0</v>
      </c>
      <c r="AA218" s="11">
        <f>VLOOKUP(C218,[1]匹配!$A:$X,24,0)</f>
        <v>0</v>
      </c>
      <c r="AB218" s="11">
        <f>VLOOKUP(C218,[1]匹配!$A:$Y,25,0)</f>
        <v>0</v>
      </c>
      <c r="AC218" s="11">
        <f>VLOOKUP(C218,[1]匹配!$A:$Z,26,0)</f>
        <v>0</v>
      </c>
      <c r="AD218" s="11">
        <f>VLOOKUP(C218,[1]匹配!$A:$AA,27,0)</f>
        <v>0</v>
      </c>
      <c r="AE218" s="11">
        <f>VLOOKUP(C218,[1]匹配!$A:$AB,28,0)</f>
        <v>0</v>
      </c>
      <c r="AF218" s="11">
        <f>VLOOKUP(C218,[1]匹配!$A:$AC,29,0)</f>
        <v>0</v>
      </c>
      <c r="AG218" s="11">
        <f>VLOOKUP(C218,[1]匹配!$A:$AD,30,0)</f>
        <v>0</v>
      </c>
      <c r="AH218" s="11">
        <f>VLOOKUP(C218,[1]匹配!$A:$AE,31,0)</f>
        <v>0</v>
      </c>
      <c r="AI218" s="11">
        <f>VLOOKUP(C218,[1]匹配!$A:$AF,32,0)</f>
        <v>0</v>
      </c>
      <c r="AJ218" s="11" t="s">
        <v>898</v>
      </c>
      <c r="AK218" s="11" t="s">
        <v>47</v>
      </c>
      <c r="AL218" s="11" t="s">
        <v>48</v>
      </c>
      <c r="AM218" s="11" t="s">
        <v>729</v>
      </c>
    </row>
    <row r="219" ht="36" spans="1:39">
      <c r="A219" s="28">
        <v>216</v>
      </c>
      <c r="B219" s="11" t="s">
        <v>151</v>
      </c>
      <c r="C219" s="11" t="s">
        <v>927</v>
      </c>
      <c r="D219" s="11" t="s">
        <v>928</v>
      </c>
      <c r="E219" s="11" t="s">
        <v>929</v>
      </c>
      <c r="F219" s="11" t="s">
        <v>930</v>
      </c>
      <c r="G219" s="11" t="s">
        <v>384</v>
      </c>
      <c r="H219" s="11" t="str">
        <f>VLOOKUP(C219,[1]匹配!$A:$E,5,0)</f>
        <v>否</v>
      </c>
      <c r="I219" s="11">
        <f>VLOOKUP(C219,[1]匹配!$A:$F,6,0)</f>
        <v>0</v>
      </c>
      <c r="J219" s="11">
        <f>VLOOKUP(C219,'[2]（终）标准制修订项目'!$C:$R,16,0)</f>
        <v>3</v>
      </c>
      <c r="K219" s="11" t="str">
        <f>VLOOKUP(C219,[1]匹配!$A:$H,8,0)</f>
        <v>有</v>
      </c>
      <c r="L219" s="11">
        <f>VLOOKUP(C219,[1]匹配!$A:$I,9,0)</f>
        <v>3</v>
      </c>
      <c r="M219" s="11">
        <f>VLOOKUP(C219,[1]匹配!$A:$J,10,0)</f>
        <v>90</v>
      </c>
      <c r="N219" s="11" t="str">
        <f>VLOOKUP(C219,[1]匹配!$A:$K,11,0)</f>
        <v>深圳赛西信息技术有限公司</v>
      </c>
      <c r="O219" s="11">
        <f>VLOOKUP(C219,[1]匹配!$A:$L,12,0)</f>
        <v>6</v>
      </c>
      <c r="P219" s="11">
        <f>VLOOKUP(C219,[1]匹配!$A:$M,13,0)</f>
        <v>10</v>
      </c>
      <c r="Q219" s="11" t="str">
        <f>VLOOKUP(C219,[1]匹配!$A:$N,14,0)</f>
        <v>深圳创维数字技术有限公司</v>
      </c>
      <c r="R219" s="11">
        <f>VLOOKUP(C219,[1]匹配!$A:$O,15,0)</f>
        <v>0</v>
      </c>
      <c r="S219" s="11">
        <f>VLOOKUP(C219,[1]匹配!$A:$P,16,0)</f>
        <v>0</v>
      </c>
      <c r="T219" s="11">
        <f>VLOOKUP(C219,[1]匹配!$A:$Q,17,0)</f>
        <v>0</v>
      </c>
      <c r="U219" s="11">
        <f>VLOOKUP(C219,[1]匹配!$A:$R,18,0)</f>
        <v>0</v>
      </c>
      <c r="V219" s="11">
        <f>VLOOKUP(C219,[1]匹配!$A:$S,19,0)</f>
        <v>0</v>
      </c>
      <c r="W219" s="11">
        <f>VLOOKUP(C219,[1]匹配!$A:$T,20,0)</f>
        <v>0</v>
      </c>
      <c r="X219" s="11">
        <f>VLOOKUP(C219,[1]匹配!$A:$U,21,0)</f>
        <v>0</v>
      </c>
      <c r="Y219" s="11">
        <f>VLOOKUP(C219,[1]匹配!$A:$V,22,0)</f>
        <v>0</v>
      </c>
      <c r="Z219" s="11">
        <f>VLOOKUP(C219,[1]匹配!$A:$W,23,0)</f>
        <v>0</v>
      </c>
      <c r="AA219" s="11">
        <f>VLOOKUP(C219,[1]匹配!$A:$X,24,0)</f>
        <v>0</v>
      </c>
      <c r="AB219" s="11">
        <f>VLOOKUP(C219,[1]匹配!$A:$Y,25,0)</f>
        <v>0</v>
      </c>
      <c r="AC219" s="11">
        <f>VLOOKUP(C219,[1]匹配!$A:$Z,26,0)</f>
        <v>0</v>
      </c>
      <c r="AD219" s="11">
        <f>VLOOKUP(C219,[1]匹配!$A:$AA,27,0)</f>
        <v>0</v>
      </c>
      <c r="AE219" s="11">
        <f>VLOOKUP(C219,[1]匹配!$A:$AB,28,0)</f>
        <v>0</v>
      </c>
      <c r="AF219" s="11">
        <f>VLOOKUP(C219,[1]匹配!$A:$AC,29,0)</f>
        <v>0</v>
      </c>
      <c r="AG219" s="11">
        <f>VLOOKUP(C219,[1]匹配!$A:$AD,30,0)</f>
        <v>0</v>
      </c>
      <c r="AH219" s="11">
        <f>VLOOKUP(C219,[1]匹配!$A:$AE,31,0)</f>
        <v>0</v>
      </c>
      <c r="AI219" s="11">
        <f>VLOOKUP(C219,[1]匹配!$A:$AF,32,0)</f>
        <v>0</v>
      </c>
      <c r="AJ219" s="11" t="s">
        <v>898</v>
      </c>
      <c r="AK219" s="11" t="s">
        <v>47</v>
      </c>
      <c r="AL219" s="11" t="s">
        <v>48</v>
      </c>
      <c r="AM219" s="11" t="s">
        <v>729</v>
      </c>
    </row>
    <row r="220" ht="36" spans="1:39">
      <c r="A220" s="28">
        <v>217</v>
      </c>
      <c r="B220" s="11" t="s">
        <v>151</v>
      </c>
      <c r="C220" s="11" t="s">
        <v>931</v>
      </c>
      <c r="D220" s="11" t="s">
        <v>932</v>
      </c>
      <c r="E220" s="11" t="s">
        <v>933</v>
      </c>
      <c r="F220" s="11" t="s">
        <v>228</v>
      </c>
      <c r="G220" s="11" t="s">
        <v>384</v>
      </c>
      <c r="H220" s="11" t="str">
        <f>VLOOKUP(C220,[1]匹配!$A:$E,5,0)</f>
        <v>是</v>
      </c>
      <c r="I220" s="11">
        <f>VLOOKUP(C220,[1]匹配!$A:$F,6,0)</f>
        <v>6</v>
      </c>
      <c r="J220" s="11">
        <f>VLOOKUP(C220,'[2]（终）标准制修订项目'!$C:$R,16,0)</f>
        <v>3</v>
      </c>
      <c r="K220" s="11" t="str">
        <f>VLOOKUP(C220,[1]匹配!$A:$H,8,0)</f>
        <v>无</v>
      </c>
      <c r="L220" s="11">
        <f>VLOOKUP(C220,[1]匹配!$A:$I,9,0)</f>
        <v>3</v>
      </c>
      <c r="M220" s="11">
        <f>VLOOKUP(C220,[1]匹配!$A:$J,10,0)</f>
        <v>100</v>
      </c>
      <c r="N220" s="11" t="str">
        <f>VLOOKUP(C220,[1]匹配!$A:$K,11,0)</f>
        <v>深圳赛西信息技术有限公司</v>
      </c>
      <c r="O220" s="11">
        <f>VLOOKUP(C220,[1]匹配!$A:$L,12,0)</f>
        <v>0</v>
      </c>
      <c r="P220" s="11">
        <f>VLOOKUP(C220,[1]匹配!$A:$M,13,0)</f>
        <v>0</v>
      </c>
      <c r="Q220" s="11">
        <f>VLOOKUP(C220,[1]匹配!$A:$N,14,0)</f>
        <v>0</v>
      </c>
      <c r="R220" s="11">
        <f>VLOOKUP(C220,[1]匹配!$A:$O,15,0)</f>
        <v>0</v>
      </c>
      <c r="S220" s="11">
        <f>VLOOKUP(C220,[1]匹配!$A:$P,16,0)</f>
        <v>0</v>
      </c>
      <c r="T220" s="11">
        <f>VLOOKUP(C220,[1]匹配!$A:$Q,17,0)</f>
        <v>0</v>
      </c>
      <c r="U220" s="11">
        <f>VLOOKUP(C220,[1]匹配!$A:$R,18,0)</f>
        <v>0</v>
      </c>
      <c r="V220" s="11">
        <f>VLOOKUP(C220,[1]匹配!$A:$S,19,0)</f>
        <v>0</v>
      </c>
      <c r="W220" s="11">
        <f>VLOOKUP(C220,[1]匹配!$A:$T,20,0)</f>
        <v>0</v>
      </c>
      <c r="X220" s="11">
        <f>VLOOKUP(C220,[1]匹配!$A:$U,21,0)</f>
        <v>0</v>
      </c>
      <c r="Y220" s="11">
        <f>VLOOKUP(C220,[1]匹配!$A:$V,22,0)</f>
        <v>0</v>
      </c>
      <c r="Z220" s="11">
        <f>VLOOKUP(C220,[1]匹配!$A:$W,23,0)</f>
        <v>0</v>
      </c>
      <c r="AA220" s="11">
        <f>VLOOKUP(C220,[1]匹配!$A:$X,24,0)</f>
        <v>0</v>
      </c>
      <c r="AB220" s="11">
        <f>VLOOKUP(C220,[1]匹配!$A:$Y,25,0)</f>
        <v>0</v>
      </c>
      <c r="AC220" s="11">
        <f>VLOOKUP(C220,[1]匹配!$A:$Z,26,0)</f>
        <v>0</v>
      </c>
      <c r="AD220" s="11">
        <f>VLOOKUP(C220,[1]匹配!$A:$AA,27,0)</f>
        <v>0</v>
      </c>
      <c r="AE220" s="11">
        <f>VLOOKUP(C220,[1]匹配!$A:$AB,28,0)</f>
        <v>0</v>
      </c>
      <c r="AF220" s="11">
        <f>VLOOKUP(C220,[1]匹配!$A:$AC,29,0)</f>
        <v>0</v>
      </c>
      <c r="AG220" s="11">
        <f>VLOOKUP(C220,[1]匹配!$A:$AD,30,0)</f>
        <v>0</v>
      </c>
      <c r="AH220" s="11">
        <f>VLOOKUP(C220,[1]匹配!$A:$AE,31,0)</f>
        <v>0</v>
      </c>
      <c r="AI220" s="11">
        <f>VLOOKUP(C220,[1]匹配!$A:$AF,32,0)</f>
        <v>0</v>
      </c>
      <c r="AJ220" s="11" t="s">
        <v>754</v>
      </c>
      <c r="AK220" s="11" t="s">
        <v>47</v>
      </c>
      <c r="AL220" s="11" t="s">
        <v>48</v>
      </c>
      <c r="AM220" s="11" t="s">
        <v>729</v>
      </c>
    </row>
    <row r="221" ht="48" spans="1:39">
      <c r="A221" s="28">
        <v>218</v>
      </c>
      <c r="B221" s="11" t="s">
        <v>151</v>
      </c>
      <c r="C221" s="11" t="s">
        <v>934</v>
      </c>
      <c r="D221" s="11" t="s">
        <v>935</v>
      </c>
      <c r="E221" s="11" t="s">
        <v>936</v>
      </c>
      <c r="F221" s="11" t="s">
        <v>228</v>
      </c>
      <c r="G221" s="11" t="s">
        <v>865</v>
      </c>
      <c r="H221" s="11" t="str">
        <f>VLOOKUP(C221,[1]匹配!$A:$E,5,0)</f>
        <v>是</v>
      </c>
      <c r="I221" s="11">
        <f>VLOOKUP(C221,[1]匹配!$A:$F,6,0)</f>
        <v>21</v>
      </c>
      <c r="J221" s="11">
        <f>VLOOKUP(C221,'[2]（终）标准制修订项目'!$C:$R,16,0)</f>
        <v>3</v>
      </c>
      <c r="K221" s="11" t="str">
        <f>VLOOKUP(C221,[1]匹配!$A:$H,8,0)</f>
        <v>无</v>
      </c>
      <c r="L221" s="11">
        <f>VLOOKUP(C221,[1]匹配!$A:$I,9,0)</f>
        <v>3</v>
      </c>
      <c r="M221" s="11">
        <f>VLOOKUP(C221,[1]匹配!$A:$J,10,0)</f>
        <v>100</v>
      </c>
      <c r="N221" s="11" t="str">
        <f>VLOOKUP(C221,[1]匹配!$A:$K,11,0)</f>
        <v>深圳市赢合科技股份有限公司</v>
      </c>
      <c r="O221" s="11">
        <f>VLOOKUP(C221,[1]匹配!$A:$L,12,0)</f>
        <v>0</v>
      </c>
      <c r="P221" s="11">
        <f>VLOOKUP(C221,[1]匹配!$A:$M,13,0)</f>
        <v>0</v>
      </c>
      <c r="Q221" s="11">
        <f>VLOOKUP(C221,[1]匹配!$A:$N,14,0)</f>
        <v>0</v>
      </c>
      <c r="R221" s="11">
        <f>VLOOKUP(C221,[1]匹配!$A:$O,15,0)</f>
        <v>0</v>
      </c>
      <c r="S221" s="11">
        <f>VLOOKUP(C221,[1]匹配!$A:$P,16,0)</f>
        <v>0</v>
      </c>
      <c r="T221" s="11">
        <f>VLOOKUP(C221,[1]匹配!$A:$Q,17,0)</f>
        <v>0</v>
      </c>
      <c r="U221" s="11">
        <f>VLOOKUP(C221,[1]匹配!$A:$R,18,0)</f>
        <v>0</v>
      </c>
      <c r="V221" s="11">
        <f>VLOOKUP(C221,[1]匹配!$A:$S,19,0)</f>
        <v>0</v>
      </c>
      <c r="W221" s="11">
        <f>VLOOKUP(C221,[1]匹配!$A:$T,20,0)</f>
        <v>0</v>
      </c>
      <c r="X221" s="11">
        <f>VLOOKUP(C221,[1]匹配!$A:$U,21,0)</f>
        <v>0</v>
      </c>
      <c r="Y221" s="11">
        <f>VLOOKUP(C221,[1]匹配!$A:$V,22,0)</f>
        <v>0</v>
      </c>
      <c r="Z221" s="11">
        <f>VLOOKUP(C221,[1]匹配!$A:$W,23,0)</f>
        <v>0</v>
      </c>
      <c r="AA221" s="11">
        <f>VLOOKUP(C221,[1]匹配!$A:$X,24,0)</f>
        <v>0</v>
      </c>
      <c r="AB221" s="11">
        <f>VLOOKUP(C221,[1]匹配!$A:$Y,25,0)</f>
        <v>0</v>
      </c>
      <c r="AC221" s="11">
        <f>VLOOKUP(C221,[1]匹配!$A:$Z,26,0)</f>
        <v>0</v>
      </c>
      <c r="AD221" s="11">
        <f>VLOOKUP(C221,[1]匹配!$A:$AA,27,0)</f>
        <v>0</v>
      </c>
      <c r="AE221" s="11">
        <f>VLOOKUP(C221,[1]匹配!$A:$AB,28,0)</f>
        <v>0</v>
      </c>
      <c r="AF221" s="11">
        <f>VLOOKUP(C221,[1]匹配!$A:$AC,29,0)</f>
        <v>0</v>
      </c>
      <c r="AG221" s="11">
        <f>VLOOKUP(C221,[1]匹配!$A:$AD,30,0)</f>
        <v>0</v>
      </c>
      <c r="AH221" s="11">
        <f>VLOOKUP(C221,[1]匹配!$A:$AE,31,0)</f>
        <v>0</v>
      </c>
      <c r="AI221" s="11">
        <f>VLOOKUP(C221,[1]匹配!$A:$AF,32,0)</f>
        <v>0</v>
      </c>
      <c r="AJ221" s="11" t="s">
        <v>754</v>
      </c>
      <c r="AK221" s="11" t="s">
        <v>105</v>
      </c>
      <c r="AL221" s="11" t="s">
        <v>48</v>
      </c>
      <c r="AM221" s="11" t="s">
        <v>729</v>
      </c>
    </row>
    <row r="222" ht="36" spans="1:39">
      <c r="A222" s="28">
        <v>219</v>
      </c>
      <c r="B222" s="11" t="s">
        <v>151</v>
      </c>
      <c r="C222" s="11" t="s">
        <v>937</v>
      </c>
      <c r="D222" s="11" t="s">
        <v>938</v>
      </c>
      <c r="E222" s="11" t="s">
        <v>939</v>
      </c>
      <c r="F222" s="11" t="s">
        <v>424</v>
      </c>
      <c r="G222" s="11" t="s">
        <v>940</v>
      </c>
      <c r="H222" s="11" t="str">
        <f>VLOOKUP(C222,[1]匹配!$A:$E,5,0)</f>
        <v>否</v>
      </c>
      <c r="I222" s="11">
        <f>VLOOKUP(C222,[1]匹配!$A:$F,6,0)</f>
        <v>0</v>
      </c>
      <c r="J222" s="11">
        <f>VLOOKUP(C222,'[2]（终）标准制修订项目'!$C:$R,16,0)</f>
        <v>1</v>
      </c>
      <c r="K222" s="11" t="str">
        <f>VLOOKUP(C222,[1]匹配!$A:$H,8,0)</f>
        <v>有</v>
      </c>
      <c r="L222" s="11">
        <f>VLOOKUP(C222,[1]匹配!$A:$I,9,0)</f>
        <v>1</v>
      </c>
      <c r="M222" s="11">
        <f>VLOOKUP(C222,[1]匹配!$A:$J,10,0)</f>
        <v>100</v>
      </c>
      <c r="N222" s="11" t="str">
        <f>VLOOKUP(C222,[1]匹配!$A:$K,11,0)</f>
        <v>中华商务联合印刷（广东）有限公司</v>
      </c>
      <c r="O222" s="11">
        <f>VLOOKUP(C222,[1]匹配!$A:$L,12,0)</f>
        <v>2</v>
      </c>
      <c r="P222" s="11">
        <f>VLOOKUP(C222,[1]匹配!$A:$M,13,0)</f>
        <v>0</v>
      </c>
      <c r="Q222" s="11" t="str">
        <f>VLOOKUP(C222,[1]匹配!$A:$N,14,0)</f>
        <v>深圳技术职业学院</v>
      </c>
      <c r="R222" s="11">
        <f>VLOOKUP(C222,[1]匹配!$A:$O,15,0)</f>
        <v>0</v>
      </c>
      <c r="S222" s="11">
        <f>VLOOKUP(C222,[1]匹配!$A:$P,16,0)</f>
        <v>0</v>
      </c>
      <c r="T222" s="11">
        <f>VLOOKUP(C222,[1]匹配!$A:$Q,17,0)</f>
        <v>0</v>
      </c>
      <c r="U222" s="11">
        <f>VLOOKUP(C222,[1]匹配!$A:$R,18,0)</f>
        <v>0</v>
      </c>
      <c r="V222" s="11">
        <f>VLOOKUP(C222,[1]匹配!$A:$S,19,0)</f>
        <v>0</v>
      </c>
      <c r="W222" s="11">
        <f>VLOOKUP(C222,[1]匹配!$A:$T,20,0)</f>
        <v>0</v>
      </c>
      <c r="X222" s="11">
        <f>VLOOKUP(C222,[1]匹配!$A:$U,21,0)</f>
        <v>0</v>
      </c>
      <c r="Y222" s="11">
        <f>VLOOKUP(C222,[1]匹配!$A:$V,22,0)</f>
        <v>0</v>
      </c>
      <c r="Z222" s="11">
        <f>VLOOKUP(C222,[1]匹配!$A:$W,23,0)</f>
        <v>0</v>
      </c>
      <c r="AA222" s="11">
        <f>VLOOKUP(C222,[1]匹配!$A:$X,24,0)</f>
        <v>0</v>
      </c>
      <c r="AB222" s="11">
        <f>VLOOKUP(C222,[1]匹配!$A:$Y,25,0)</f>
        <v>0</v>
      </c>
      <c r="AC222" s="11">
        <f>VLOOKUP(C222,[1]匹配!$A:$Z,26,0)</f>
        <v>0</v>
      </c>
      <c r="AD222" s="11">
        <f>VLOOKUP(C222,[1]匹配!$A:$AA,27,0)</f>
        <v>0</v>
      </c>
      <c r="AE222" s="11">
        <f>VLOOKUP(C222,[1]匹配!$A:$AB,28,0)</f>
        <v>0</v>
      </c>
      <c r="AF222" s="11">
        <f>VLOOKUP(C222,[1]匹配!$A:$AC,29,0)</f>
        <v>0</v>
      </c>
      <c r="AG222" s="11">
        <f>VLOOKUP(C222,[1]匹配!$A:$AD,30,0)</f>
        <v>0</v>
      </c>
      <c r="AH222" s="11">
        <f>VLOOKUP(C222,[1]匹配!$A:$AE,31,0)</f>
        <v>0</v>
      </c>
      <c r="AI222" s="11">
        <f>VLOOKUP(C222,[1]匹配!$A:$AF,32,0)</f>
        <v>0</v>
      </c>
      <c r="AJ222" s="11" t="s">
        <v>754</v>
      </c>
      <c r="AK222" s="11" t="s">
        <v>47</v>
      </c>
      <c r="AL222" s="11" t="s">
        <v>48</v>
      </c>
      <c r="AM222" s="11" t="s">
        <v>729</v>
      </c>
    </row>
    <row r="223" ht="36" spans="1:39">
      <c r="A223" s="28">
        <v>220</v>
      </c>
      <c r="B223" s="11" t="s">
        <v>151</v>
      </c>
      <c r="C223" s="11" t="s">
        <v>941</v>
      </c>
      <c r="D223" s="11" t="s">
        <v>942</v>
      </c>
      <c r="E223" s="11" t="s">
        <v>943</v>
      </c>
      <c r="F223" s="11" t="s">
        <v>155</v>
      </c>
      <c r="G223" s="11" t="s">
        <v>162</v>
      </c>
      <c r="H223" s="11" t="str">
        <f>VLOOKUP(C223,[1]匹配!$A:$E,5,0)</f>
        <v>否</v>
      </c>
      <c r="I223" s="11">
        <f>VLOOKUP(C223,[1]匹配!$A:$F,6,0)</f>
        <v>0</v>
      </c>
      <c r="J223" s="11">
        <f>VLOOKUP(C223,'[2]（终）标准制修订项目'!$C:$R,16,0)</f>
        <v>4</v>
      </c>
      <c r="K223" s="11" t="str">
        <f>VLOOKUP(C223,[1]匹配!$A:$H,8,0)</f>
        <v>无</v>
      </c>
      <c r="L223" s="11">
        <f>VLOOKUP(C223,[1]匹配!$A:$I,9,0)</f>
        <v>4</v>
      </c>
      <c r="M223" s="11">
        <f>VLOOKUP(C223,[1]匹配!$A:$J,10,0)</f>
        <v>100</v>
      </c>
      <c r="N223" s="11" t="str">
        <f>VLOOKUP(C223,[1]匹配!$A:$K,11,0)</f>
        <v>深圳华因康基因科技有限公司</v>
      </c>
      <c r="O223" s="11">
        <f>VLOOKUP(C223,[1]匹配!$A:$L,12,0)</f>
        <v>0</v>
      </c>
      <c r="P223" s="11">
        <f>VLOOKUP(C223,[1]匹配!$A:$M,13,0)</f>
        <v>0</v>
      </c>
      <c r="Q223" s="11">
        <f>VLOOKUP(C223,[1]匹配!$A:$N,14,0)</f>
        <v>0</v>
      </c>
      <c r="R223" s="11">
        <f>VLOOKUP(C223,[1]匹配!$A:$O,15,0)</f>
        <v>0</v>
      </c>
      <c r="S223" s="11">
        <f>VLOOKUP(C223,[1]匹配!$A:$P,16,0)</f>
        <v>0</v>
      </c>
      <c r="T223" s="11">
        <f>VLOOKUP(C223,[1]匹配!$A:$Q,17,0)</f>
        <v>0</v>
      </c>
      <c r="U223" s="11">
        <f>VLOOKUP(C223,[1]匹配!$A:$R,18,0)</f>
        <v>0</v>
      </c>
      <c r="V223" s="11">
        <f>VLOOKUP(C223,[1]匹配!$A:$S,19,0)</f>
        <v>0</v>
      </c>
      <c r="W223" s="11">
        <f>VLOOKUP(C223,[1]匹配!$A:$T,20,0)</f>
        <v>0</v>
      </c>
      <c r="X223" s="11">
        <f>VLOOKUP(C223,[1]匹配!$A:$U,21,0)</f>
        <v>0</v>
      </c>
      <c r="Y223" s="11">
        <f>VLOOKUP(C223,[1]匹配!$A:$V,22,0)</f>
        <v>0</v>
      </c>
      <c r="Z223" s="11">
        <f>VLOOKUP(C223,[1]匹配!$A:$W,23,0)</f>
        <v>0</v>
      </c>
      <c r="AA223" s="11">
        <f>VLOOKUP(C223,[1]匹配!$A:$X,24,0)</f>
        <v>0</v>
      </c>
      <c r="AB223" s="11">
        <f>VLOOKUP(C223,[1]匹配!$A:$Y,25,0)</f>
        <v>0</v>
      </c>
      <c r="AC223" s="11">
        <f>VLOOKUP(C223,[1]匹配!$A:$Z,26,0)</f>
        <v>0</v>
      </c>
      <c r="AD223" s="11">
        <f>VLOOKUP(C223,[1]匹配!$A:$AA,27,0)</f>
        <v>0</v>
      </c>
      <c r="AE223" s="11">
        <f>VLOOKUP(C223,[1]匹配!$A:$AB,28,0)</f>
        <v>0</v>
      </c>
      <c r="AF223" s="11">
        <f>VLOOKUP(C223,[1]匹配!$A:$AC,29,0)</f>
        <v>0</v>
      </c>
      <c r="AG223" s="11">
        <f>VLOOKUP(C223,[1]匹配!$A:$AD,30,0)</f>
        <v>0</v>
      </c>
      <c r="AH223" s="11">
        <f>VLOOKUP(C223,[1]匹配!$A:$AE,31,0)</f>
        <v>0</v>
      </c>
      <c r="AI223" s="11">
        <f>VLOOKUP(C223,[1]匹配!$A:$AF,32,0)</f>
        <v>0</v>
      </c>
      <c r="AJ223" s="11" t="s">
        <v>754</v>
      </c>
      <c r="AK223" s="11" t="s">
        <v>47</v>
      </c>
      <c r="AL223" s="11" t="s">
        <v>56</v>
      </c>
      <c r="AM223" s="11" t="s">
        <v>729</v>
      </c>
    </row>
    <row r="224" ht="36" spans="1:39">
      <c r="A224" s="28">
        <v>221</v>
      </c>
      <c r="B224" s="11" t="s">
        <v>151</v>
      </c>
      <c r="C224" s="11" t="s">
        <v>944</v>
      </c>
      <c r="D224" s="11" t="s">
        <v>945</v>
      </c>
      <c r="E224" s="11" t="s">
        <v>946</v>
      </c>
      <c r="F224" s="11" t="s">
        <v>196</v>
      </c>
      <c r="G224" s="11" t="s">
        <v>947</v>
      </c>
      <c r="H224" s="11" t="str">
        <f>VLOOKUP(C224,[1]匹配!$A:$E,5,0)</f>
        <v>否</v>
      </c>
      <c r="I224" s="11">
        <f>VLOOKUP(C224,[1]匹配!$A:$F,6,0)</f>
        <v>0</v>
      </c>
      <c r="J224" s="11">
        <f>VLOOKUP(C224,'[2]（终）标准制修订项目'!$C:$R,16,0)</f>
        <v>4</v>
      </c>
      <c r="K224" s="11" t="str">
        <f>VLOOKUP(C224,[1]匹配!$A:$H,8,0)</f>
        <v>有</v>
      </c>
      <c r="L224" s="11">
        <f>VLOOKUP(C224,[1]匹配!$A:$I,9,0)</f>
        <v>4</v>
      </c>
      <c r="M224" s="11">
        <f>VLOOKUP(C224,[1]匹配!$A:$J,10,0)</f>
        <v>70</v>
      </c>
      <c r="N224" s="11" t="str">
        <f>VLOOKUP(C224,[1]匹配!$A:$K,11,0)</f>
        <v>深圳市中润水工业技术发展有限公司</v>
      </c>
      <c r="O224" s="11">
        <f>VLOOKUP(C224,[1]匹配!$A:$L,12,0)</f>
        <v>6</v>
      </c>
      <c r="P224" s="11">
        <f>VLOOKUP(C224,[1]匹配!$A:$M,13,0)</f>
        <v>30</v>
      </c>
      <c r="Q224" s="11" t="str">
        <f>VLOOKUP(C224,[1]匹配!$A:$N,14,0)</f>
        <v>深圳市长隆科技有限公司</v>
      </c>
      <c r="R224" s="11">
        <f>VLOOKUP(C224,[1]匹配!$A:$O,15,0)</f>
        <v>0</v>
      </c>
      <c r="S224" s="11">
        <f>VLOOKUP(C224,[1]匹配!$A:$P,16,0)</f>
        <v>0</v>
      </c>
      <c r="T224" s="11">
        <f>VLOOKUP(C224,[1]匹配!$A:$Q,17,0)</f>
        <v>0</v>
      </c>
      <c r="U224" s="11">
        <f>VLOOKUP(C224,[1]匹配!$A:$R,18,0)</f>
        <v>0</v>
      </c>
      <c r="V224" s="11">
        <f>VLOOKUP(C224,[1]匹配!$A:$S,19,0)</f>
        <v>0</v>
      </c>
      <c r="W224" s="11">
        <f>VLOOKUP(C224,[1]匹配!$A:$T,20,0)</f>
        <v>0</v>
      </c>
      <c r="X224" s="11">
        <f>VLOOKUP(C224,[1]匹配!$A:$U,21,0)</f>
        <v>0</v>
      </c>
      <c r="Y224" s="11">
        <f>VLOOKUP(C224,[1]匹配!$A:$V,22,0)</f>
        <v>0</v>
      </c>
      <c r="Z224" s="11">
        <f>VLOOKUP(C224,[1]匹配!$A:$W,23,0)</f>
        <v>0</v>
      </c>
      <c r="AA224" s="11">
        <f>VLOOKUP(C224,[1]匹配!$A:$X,24,0)</f>
        <v>0</v>
      </c>
      <c r="AB224" s="11">
        <f>VLOOKUP(C224,[1]匹配!$A:$Y,25,0)</f>
        <v>0</v>
      </c>
      <c r="AC224" s="11">
        <f>VLOOKUP(C224,[1]匹配!$A:$Z,26,0)</f>
        <v>0</v>
      </c>
      <c r="AD224" s="11">
        <f>VLOOKUP(C224,[1]匹配!$A:$AA,27,0)</f>
        <v>0</v>
      </c>
      <c r="AE224" s="11">
        <f>VLOOKUP(C224,[1]匹配!$A:$AB,28,0)</f>
        <v>0</v>
      </c>
      <c r="AF224" s="11">
        <f>VLOOKUP(C224,[1]匹配!$A:$AC,29,0)</f>
        <v>0</v>
      </c>
      <c r="AG224" s="11">
        <f>VLOOKUP(C224,[1]匹配!$A:$AD,30,0)</f>
        <v>0</v>
      </c>
      <c r="AH224" s="11">
        <f>VLOOKUP(C224,[1]匹配!$A:$AE,31,0)</f>
        <v>0</v>
      </c>
      <c r="AI224" s="11">
        <f>VLOOKUP(C224,[1]匹配!$A:$AF,32,0)</f>
        <v>0</v>
      </c>
      <c r="AJ224" s="11" t="s">
        <v>754</v>
      </c>
      <c r="AK224" s="11" t="s">
        <v>47</v>
      </c>
      <c r="AL224" s="11" t="s">
        <v>56</v>
      </c>
      <c r="AM224" s="11" t="s">
        <v>729</v>
      </c>
    </row>
    <row r="225" ht="48" spans="1:39">
      <c r="A225" s="28">
        <v>222</v>
      </c>
      <c r="B225" s="11" t="s">
        <v>151</v>
      </c>
      <c r="C225" s="11" t="s">
        <v>948</v>
      </c>
      <c r="D225" s="11" t="s">
        <v>949</v>
      </c>
      <c r="E225" s="11" t="s">
        <v>950</v>
      </c>
      <c r="F225" s="11" t="s">
        <v>167</v>
      </c>
      <c r="G225" s="11" t="s">
        <v>331</v>
      </c>
      <c r="H225" s="11" t="str">
        <f>VLOOKUP(C225,[1]匹配!$A:$E,5,0)</f>
        <v>是</v>
      </c>
      <c r="I225" s="11">
        <f>VLOOKUP(C225,[1]匹配!$A:$F,6,0)</f>
        <v>9</v>
      </c>
      <c r="J225" s="11">
        <f>VLOOKUP(C225,'[2]（终）标准制修订项目'!$C:$R,16,0)</f>
        <v>2</v>
      </c>
      <c r="K225" s="11" t="str">
        <f>VLOOKUP(C225,[1]匹配!$A:$H,8,0)</f>
        <v>有</v>
      </c>
      <c r="L225" s="11">
        <f>VLOOKUP(C225,[1]匹配!$A:$I,9,0)</f>
        <v>2</v>
      </c>
      <c r="M225" s="11">
        <f>VLOOKUP(C225,[1]匹配!$A:$J,10,0)</f>
        <v>57.14</v>
      </c>
      <c r="N225" s="11" t="str">
        <f>VLOOKUP(C225,[1]匹配!$A:$K,11,0)</f>
        <v>深圳市计量质量检测研究院</v>
      </c>
      <c r="O225" s="11">
        <f>VLOOKUP(C225,[1]匹配!$A:$L,12,0)</f>
        <v>3</v>
      </c>
      <c r="P225" s="11">
        <f>VLOOKUP(C225,[1]匹配!$A:$M,13,0)</f>
        <v>42.85</v>
      </c>
      <c r="Q225" s="11" t="str">
        <f>VLOOKUP(C225,[1]匹配!$A:$N,14,0)</f>
        <v>深圳市优瑞特检测技术有限公司</v>
      </c>
      <c r="R225" s="11">
        <f>VLOOKUP(C225,[1]匹配!$A:$O,15,0)</f>
        <v>0</v>
      </c>
      <c r="S225" s="11">
        <f>VLOOKUP(C225,[1]匹配!$A:$P,16,0)</f>
        <v>0</v>
      </c>
      <c r="T225" s="11">
        <f>VLOOKUP(C225,[1]匹配!$A:$Q,17,0)</f>
        <v>0</v>
      </c>
      <c r="U225" s="11">
        <f>VLOOKUP(C225,[1]匹配!$A:$R,18,0)</f>
        <v>0</v>
      </c>
      <c r="V225" s="11">
        <f>VLOOKUP(C225,[1]匹配!$A:$S,19,0)</f>
        <v>0</v>
      </c>
      <c r="W225" s="11">
        <f>VLOOKUP(C225,[1]匹配!$A:$T,20,0)</f>
        <v>0</v>
      </c>
      <c r="X225" s="11">
        <f>VLOOKUP(C225,[1]匹配!$A:$U,21,0)</f>
        <v>0</v>
      </c>
      <c r="Y225" s="11">
        <f>VLOOKUP(C225,[1]匹配!$A:$V,22,0)</f>
        <v>0</v>
      </c>
      <c r="Z225" s="11">
        <f>VLOOKUP(C225,[1]匹配!$A:$W,23,0)</f>
        <v>0</v>
      </c>
      <c r="AA225" s="11">
        <f>VLOOKUP(C225,[1]匹配!$A:$X,24,0)</f>
        <v>0</v>
      </c>
      <c r="AB225" s="11">
        <f>VLOOKUP(C225,[1]匹配!$A:$Y,25,0)</f>
        <v>0</v>
      </c>
      <c r="AC225" s="11">
        <f>VLOOKUP(C225,[1]匹配!$A:$Z,26,0)</f>
        <v>0</v>
      </c>
      <c r="AD225" s="11">
        <f>VLOOKUP(C225,[1]匹配!$A:$AA,27,0)</f>
        <v>0</v>
      </c>
      <c r="AE225" s="11">
        <f>VLOOKUP(C225,[1]匹配!$A:$AB,28,0)</f>
        <v>0</v>
      </c>
      <c r="AF225" s="11">
        <f>VLOOKUP(C225,[1]匹配!$A:$AC,29,0)</f>
        <v>0</v>
      </c>
      <c r="AG225" s="11">
        <f>VLOOKUP(C225,[1]匹配!$A:$AD,30,0)</f>
        <v>0</v>
      </c>
      <c r="AH225" s="11">
        <f>VLOOKUP(C225,[1]匹配!$A:$AE,31,0)</f>
        <v>0</v>
      </c>
      <c r="AI225" s="11">
        <f>VLOOKUP(C225,[1]匹配!$A:$AF,32,0)</f>
        <v>0</v>
      </c>
      <c r="AJ225" s="11" t="s">
        <v>754</v>
      </c>
      <c r="AK225" s="11" t="s">
        <v>105</v>
      </c>
      <c r="AL225" s="11" t="s">
        <v>48</v>
      </c>
      <c r="AM225" s="11" t="s">
        <v>729</v>
      </c>
    </row>
    <row r="226" ht="48" spans="1:39">
      <c r="A226" s="28">
        <v>223</v>
      </c>
      <c r="B226" s="11" t="s">
        <v>151</v>
      </c>
      <c r="C226" s="11" t="s">
        <v>951</v>
      </c>
      <c r="D226" s="11" t="s">
        <v>952</v>
      </c>
      <c r="E226" s="11" t="s">
        <v>953</v>
      </c>
      <c r="F226" s="11" t="s">
        <v>167</v>
      </c>
      <c r="G226" s="11" t="s">
        <v>926</v>
      </c>
      <c r="H226" s="11" t="str">
        <f>VLOOKUP(C226,[1]匹配!$A:$E,5,0)</f>
        <v>否</v>
      </c>
      <c r="I226" s="11">
        <f>VLOOKUP(C226,[1]匹配!$A:$F,6,0)</f>
        <v>0</v>
      </c>
      <c r="J226" s="11">
        <f>VLOOKUP(C226,'[2]（终）标准制修订项目'!$C:$R,16,0)</f>
        <v>3</v>
      </c>
      <c r="K226" s="11" t="str">
        <f>VLOOKUP(C226,[1]匹配!$A:$H,8,0)</f>
        <v>有</v>
      </c>
      <c r="L226" s="11">
        <f>VLOOKUP(C226,[1]匹配!$A:$I,9,0)</f>
        <v>1</v>
      </c>
      <c r="M226" s="11">
        <f>VLOOKUP(C226,[1]匹配!$A:$J,10,0)</f>
        <v>0</v>
      </c>
      <c r="N226" s="11" t="str">
        <f>VLOOKUP(C226,[1]匹配!$A:$K,11,0)</f>
        <v>深圳华大生命科学研究院(原深圳华大基因研究院)</v>
      </c>
      <c r="O226" s="11">
        <f>VLOOKUP(C226,[1]匹配!$A:$L,12,0)</f>
        <v>3</v>
      </c>
      <c r="P226" s="11">
        <f>VLOOKUP(C226,[1]匹配!$A:$M,13,0)</f>
        <v>70</v>
      </c>
      <c r="Q226" s="11" t="str">
        <f>VLOOKUP(C226,[1]匹配!$A:$N,14,0)</f>
        <v>深圳华大智造科技有限公司</v>
      </c>
      <c r="R226" s="11">
        <f>VLOOKUP(C226,[1]匹配!$A:$O,15,0)</f>
        <v>4</v>
      </c>
      <c r="S226" s="11">
        <f>VLOOKUP(C226,[1]匹配!$A:$P,16,0)</f>
        <v>30</v>
      </c>
      <c r="T226" s="11" t="str">
        <f>VLOOKUP(C226,[1]匹配!$A:$Q,17,0)</f>
        <v>深圳华大基因科技有限公司</v>
      </c>
      <c r="U226" s="11">
        <f>VLOOKUP(C226,[1]匹配!$A:$R,18,0)</f>
        <v>5</v>
      </c>
      <c r="V226" s="11">
        <f>VLOOKUP(C226,[1]匹配!$A:$S,19,0)</f>
        <v>0</v>
      </c>
      <c r="W226" s="11" t="str">
        <f>VLOOKUP(C226,[1]匹配!$A:$T,20,0)</f>
        <v>深圳华大临床检验中心有限公司</v>
      </c>
      <c r="X226" s="11">
        <f>VLOOKUP(C226,[1]匹配!$A:$U,21,0)</f>
        <v>0</v>
      </c>
      <c r="Y226" s="11">
        <f>VLOOKUP(C226,[1]匹配!$A:$V,22,0)</f>
        <v>0</v>
      </c>
      <c r="Z226" s="11">
        <f>VLOOKUP(C226,[1]匹配!$A:$W,23,0)</f>
        <v>0</v>
      </c>
      <c r="AA226" s="11">
        <f>VLOOKUP(C226,[1]匹配!$A:$X,24,0)</f>
        <v>0</v>
      </c>
      <c r="AB226" s="11">
        <f>VLOOKUP(C226,[1]匹配!$A:$Y,25,0)</f>
        <v>0</v>
      </c>
      <c r="AC226" s="11">
        <f>VLOOKUP(C226,[1]匹配!$A:$Z,26,0)</f>
        <v>0</v>
      </c>
      <c r="AD226" s="11">
        <f>VLOOKUP(C226,[1]匹配!$A:$AA,27,0)</f>
        <v>0</v>
      </c>
      <c r="AE226" s="11">
        <f>VLOOKUP(C226,[1]匹配!$A:$AB,28,0)</f>
        <v>0</v>
      </c>
      <c r="AF226" s="11">
        <f>VLOOKUP(C226,[1]匹配!$A:$AC,29,0)</f>
        <v>0</v>
      </c>
      <c r="AG226" s="11">
        <f>VLOOKUP(C226,[1]匹配!$A:$AD,30,0)</f>
        <v>0</v>
      </c>
      <c r="AH226" s="11">
        <f>VLOOKUP(C226,[1]匹配!$A:$AE,31,0)</f>
        <v>0</v>
      </c>
      <c r="AI226" s="11">
        <f>VLOOKUP(C226,[1]匹配!$A:$AF,32,0)</f>
        <v>0</v>
      </c>
      <c r="AJ226" s="11" t="s">
        <v>754</v>
      </c>
      <c r="AK226" s="11" t="s">
        <v>47</v>
      </c>
      <c r="AL226" s="11" t="s">
        <v>48</v>
      </c>
      <c r="AM226" s="11" t="s">
        <v>729</v>
      </c>
    </row>
    <row r="227" ht="36" spans="1:39">
      <c r="A227" s="28">
        <v>224</v>
      </c>
      <c r="B227" s="11" t="s">
        <v>151</v>
      </c>
      <c r="C227" s="11" t="s">
        <v>954</v>
      </c>
      <c r="D227" s="11" t="s">
        <v>955</v>
      </c>
      <c r="E227" s="11" t="s">
        <v>956</v>
      </c>
      <c r="F227" s="11" t="s">
        <v>957</v>
      </c>
      <c r="G227" s="11" t="s">
        <v>958</v>
      </c>
      <c r="H227" s="11" t="str">
        <f>VLOOKUP(C227,[1]匹配!$A:$E,5,0)</f>
        <v>是</v>
      </c>
      <c r="I227" s="11">
        <f>VLOOKUP(C227,[1]匹配!$A:$F,6,0)</f>
        <v>14</v>
      </c>
      <c r="J227" s="11">
        <f>VLOOKUP(C227,'[2]（终）标准制修订项目'!$C:$R,16,0)</f>
        <v>3</v>
      </c>
      <c r="K227" s="11" t="str">
        <f>VLOOKUP(C227,[1]匹配!$A:$H,8,0)</f>
        <v>无</v>
      </c>
      <c r="L227" s="11">
        <f>VLOOKUP(C227,[1]匹配!$A:$I,9,0)</f>
        <v>3</v>
      </c>
      <c r="M227" s="11">
        <f>VLOOKUP(C227,[1]匹配!$A:$J,10,0)</f>
        <v>100</v>
      </c>
      <c r="N227" s="11" t="str">
        <f>VLOOKUP(C227,[1]匹配!$A:$K,11,0)</f>
        <v>大族激光智能装备集团有限公司</v>
      </c>
      <c r="O227" s="11">
        <f>VLOOKUP(C227,[1]匹配!$A:$L,12,0)</f>
        <v>0</v>
      </c>
      <c r="P227" s="11">
        <f>VLOOKUP(C227,[1]匹配!$A:$M,13,0)</f>
        <v>0</v>
      </c>
      <c r="Q227" s="11">
        <f>VLOOKUP(C227,[1]匹配!$A:$N,14,0)</f>
        <v>0</v>
      </c>
      <c r="R227" s="11">
        <f>VLOOKUP(C227,[1]匹配!$A:$O,15,0)</f>
        <v>0</v>
      </c>
      <c r="S227" s="11">
        <f>VLOOKUP(C227,[1]匹配!$A:$P,16,0)</f>
        <v>0</v>
      </c>
      <c r="T227" s="11">
        <f>VLOOKUP(C227,[1]匹配!$A:$Q,17,0)</f>
        <v>0</v>
      </c>
      <c r="U227" s="11">
        <f>VLOOKUP(C227,[1]匹配!$A:$R,18,0)</f>
        <v>0</v>
      </c>
      <c r="V227" s="11">
        <f>VLOOKUP(C227,[1]匹配!$A:$S,19,0)</f>
        <v>0</v>
      </c>
      <c r="W227" s="11">
        <f>VLOOKUP(C227,[1]匹配!$A:$T,20,0)</f>
        <v>0</v>
      </c>
      <c r="X227" s="11">
        <f>VLOOKUP(C227,[1]匹配!$A:$U,21,0)</f>
        <v>0</v>
      </c>
      <c r="Y227" s="11">
        <f>VLOOKUP(C227,[1]匹配!$A:$V,22,0)</f>
        <v>0</v>
      </c>
      <c r="Z227" s="11">
        <f>VLOOKUP(C227,[1]匹配!$A:$W,23,0)</f>
        <v>0</v>
      </c>
      <c r="AA227" s="11">
        <f>VLOOKUP(C227,[1]匹配!$A:$X,24,0)</f>
        <v>0</v>
      </c>
      <c r="AB227" s="11">
        <f>VLOOKUP(C227,[1]匹配!$A:$Y,25,0)</f>
        <v>0</v>
      </c>
      <c r="AC227" s="11">
        <f>VLOOKUP(C227,[1]匹配!$A:$Z,26,0)</f>
        <v>0</v>
      </c>
      <c r="AD227" s="11">
        <f>VLOOKUP(C227,[1]匹配!$A:$AA,27,0)</f>
        <v>0</v>
      </c>
      <c r="AE227" s="11">
        <f>VLOOKUP(C227,[1]匹配!$A:$AB,28,0)</f>
        <v>0</v>
      </c>
      <c r="AF227" s="11">
        <f>VLOOKUP(C227,[1]匹配!$A:$AC,29,0)</f>
        <v>0</v>
      </c>
      <c r="AG227" s="11">
        <f>VLOOKUP(C227,[1]匹配!$A:$AD,30,0)</f>
        <v>0</v>
      </c>
      <c r="AH227" s="11">
        <f>VLOOKUP(C227,[1]匹配!$A:$AE,31,0)</f>
        <v>0</v>
      </c>
      <c r="AI227" s="11">
        <f>VLOOKUP(C227,[1]匹配!$A:$AF,32,0)</f>
        <v>0</v>
      </c>
      <c r="AJ227" s="11" t="s">
        <v>759</v>
      </c>
      <c r="AK227" s="11" t="s">
        <v>47</v>
      </c>
      <c r="AL227" s="11" t="s">
        <v>48</v>
      </c>
      <c r="AM227" s="11" t="s">
        <v>729</v>
      </c>
    </row>
    <row r="228" ht="36" spans="1:39">
      <c r="A228" s="28">
        <v>225</v>
      </c>
      <c r="B228" s="11" t="s">
        <v>151</v>
      </c>
      <c r="C228" s="11" t="s">
        <v>959</v>
      </c>
      <c r="D228" s="11" t="s">
        <v>960</v>
      </c>
      <c r="E228" s="11" t="s">
        <v>961</v>
      </c>
      <c r="F228" s="11" t="s">
        <v>228</v>
      </c>
      <c r="G228" s="11" t="s">
        <v>962</v>
      </c>
      <c r="H228" s="11" t="str">
        <f>VLOOKUP(C228,[1]匹配!$A:$E,5,0)</f>
        <v>否</v>
      </c>
      <c r="I228" s="11">
        <f>VLOOKUP(C228,[1]匹配!$A:$F,6,0)</f>
        <v>0</v>
      </c>
      <c r="J228" s="11">
        <f>VLOOKUP(C228,'[2]（终）标准制修订项目'!$C:$R,16,0)</f>
        <v>3</v>
      </c>
      <c r="K228" s="11" t="str">
        <f>VLOOKUP(C228,[1]匹配!$A:$H,8,0)</f>
        <v>无</v>
      </c>
      <c r="L228" s="11">
        <f>VLOOKUP(C228,[1]匹配!$A:$I,9,0)</f>
        <v>3</v>
      </c>
      <c r="M228" s="11">
        <f>VLOOKUP(C228,[1]匹配!$A:$J,10,0)</f>
        <v>100</v>
      </c>
      <c r="N228" s="11" t="str">
        <f>VLOOKUP(C228,[1]匹配!$A:$K,11,0)</f>
        <v>深圳市禾望电气股份有限公司</v>
      </c>
      <c r="O228" s="11">
        <f>VLOOKUP(C228,[1]匹配!$A:$L,12,0)</f>
        <v>0</v>
      </c>
      <c r="P228" s="11">
        <f>VLOOKUP(C228,[1]匹配!$A:$M,13,0)</f>
        <v>0</v>
      </c>
      <c r="Q228" s="11">
        <f>VLOOKUP(C228,[1]匹配!$A:$N,14,0)</f>
        <v>0</v>
      </c>
      <c r="R228" s="11">
        <f>VLOOKUP(C228,[1]匹配!$A:$O,15,0)</f>
        <v>0</v>
      </c>
      <c r="S228" s="11">
        <f>VLOOKUP(C228,[1]匹配!$A:$P,16,0)</f>
        <v>0</v>
      </c>
      <c r="T228" s="11">
        <f>VLOOKUP(C228,[1]匹配!$A:$Q,17,0)</f>
        <v>0</v>
      </c>
      <c r="U228" s="11">
        <f>VLOOKUP(C228,[1]匹配!$A:$R,18,0)</f>
        <v>0</v>
      </c>
      <c r="V228" s="11">
        <f>VLOOKUP(C228,[1]匹配!$A:$S,19,0)</f>
        <v>0</v>
      </c>
      <c r="W228" s="11">
        <f>VLOOKUP(C228,[1]匹配!$A:$T,20,0)</f>
        <v>0</v>
      </c>
      <c r="X228" s="11">
        <f>VLOOKUP(C228,[1]匹配!$A:$U,21,0)</f>
        <v>0</v>
      </c>
      <c r="Y228" s="11">
        <f>VLOOKUP(C228,[1]匹配!$A:$V,22,0)</f>
        <v>0</v>
      </c>
      <c r="Z228" s="11">
        <f>VLOOKUP(C228,[1]匹配!$A:$W,23,0)</f>
        <v>0</v>
      </c>
      <c r="AA228" s="11">
        <f>VLOOKUP(C228,[1]匹配!$A:$X,24,0)</f>
        <v>0</v>
      </c>
      <c r="AB228" s="11">
        <f>VLOOKUP(C228,[1]匹配!$A:$Y,25,0)</f>
        <v>0</v>
      </c>
      <c r="AC228" s="11">
        <f>VLOOKUP(C228,[1]匹配!$A:$Z,26,0)</f>
        <v>0</v>
      </c>
      <c r="AD228" s="11">
        <f>VLOOKUP(C228,[1]匹配!$A:$AA,27,0)</f>
        <v>0</v>
      </c>
      <c r="AE228" s="11">
        <f>VLOOKUP(C228,[1]匹配!$A:$AB,28,0)</f>
        <v>0</v>
      </c>
      <c r="AF228" s="11">
        <f>VLOOKUP(C228,[1]匹配!$A:$AC,29,0)</f>
        <v>0</v>
      </c>
      <c r="AG228" s="11">
        <f>VLOOKUP(C228,[1]匹配!$A:$AD,30,0)</f>
        <v>0</v>
      </c>
      <c r="AH228" s="11">
        <f>VLOOKUP(C228,[1]匹配!$A:$AE,31,0)</f>
        <v>0</v>
      </c>
      <c r="AI228" s="11">
        <f>VLOOKUP(C228,[1]匹配!$A:$AF,32,0)</f>
        <v>0</v>
      </c>
      <c r="AJ228" s="11" t="s">
        <v>759</v>
      </c>
      <c r="AK228" s="11" t="s">
        <v>47</v>
      </c>
      <c r="AL228" s="11" t="s">
        <v>48</v>
      </c>
      <c r="AM228" s="11" t="s">
        <v>729</v>
      </c>
    </row>
    <row r="229" ht="48" spans="1:39">
      <c r="A229" s="28">
        <v>226</v>
      </c>
      <c r="B229" s="11" t="s">
        <v>151</v>
      </c>
      <c r="C229" s="11" t="s">
        <v>963</v>
      </c>
      <c r="D229" s="11" t="s">
        <v>964</v>
      </c>
      <c r="E229" s="11" t="s">
        <v>965</v>
      </c>
      <c r="F229" s="11" t="s">
        <v>317</v>
      </c>
      <c r="G229" s="11" t="s">
        <v>825</v>
      </c>
      <c r="H229" s="11" t="str">
        <f>VLOOKUP(C229,[1]匹配!$A:$E,5,0)</f>
        <v>否</v>
      </c>
      <c r="I229" s="11">
        <f>VLOOKUP(C229,[1]匹配!$A:$F,6,0)</f>
        <v>0</v>
      </c>
      <c r="J229" s="11">
        <f>VLOOKUP(C229,'[2]（终）标准制修订项目'!$C:$R,16,0)</f>
        <v>1</v>
      </c>
      <c r="K229" s="11" t="str">
        <f>VLOOKUP(C229,[1]匹配!$A:$H,8,0)</f>
        <v>有</v>
      </c>
      <c r="L229" s="11">
        <f>VLOOKUP(C229,[1]匹配!$A:$I,9,0)</f>
        <v>1</v>
      </c>
      <c r="M229" s="11">
        <f>VLOOKUP(C229,[1]匹配!$A:$J,10,0)</f>
        <v>60</v>
      </c>
      <c r="N229" s="11" t="str">
        <f>VLOOKUP(C229,[1]匹配!$A:$K,11,0)</f>
        <v>华测检测认证集团股份有限公司</v>
      </c>
      <c r="O229" s="11">
        <f>VLOOKUP(C229,[1]匹配!$A:$L,12,0)</f>
        <v>2</v>
      </c>
      <c r="P229" s="11">
        <f>VLOOKUP(C229,[1]匹配!$A:$M,13,0)</f>
        <v>40</v>
      </c>
      <c r="Q229" s="11" t="str">
        <f>VLOOKUP(C229,[1]匹配!$A:$N,14,0)</f>
        <v>深圳市美普达环保设备有限公司</v>
      </c>
      <c r="R229" s="11">
        <f>VLOOKUP(C229,[1]匹配!$A:$O,15,0)</f>
        <v>0</v>
      </c>
      <c r="S229" s="11">
        <f>VLOOKUP(C229,[1]匹配!$A:$P,16,0)</f>
        <v>0</v>
      </c>
      <c r="T229" s="11">
        <f>VLOOKUP(C229,[1]匹配!$A:$Q,17,0)</f>
        <v>0</v>
      </c>
      <c r="U229" s="11">
        <f>VLOOKUP(C229,[1]匹配!$A:$R,18,0)</f>
        <v>0</v>
      </c>
      <c r="V229" s="11">
        <f>VLOOKUP(C229,[1]匹配!$A:$S,19,0)</f>
        <v>0</v>
      </c>
      <c r="W229" s="11">
        <f>VLOOKUP(C229,[1]匹配!$A:$T,20,0)</f>
        <v>0</v>
      </c>
      <c r="X229" s="11">
        <f>VLOOKUP(C229,[1]匹配!$A:$U,21,0)</f>
        <v>0</v>
      </c>
      <c r="Y229" s="11">
        <f>VLOOKUP(C229,[1]匹配!$A:$V,22,0)</f>
        <v>0</v>
      </c>
      <c r="Z229" s="11">
        <f>VLOOKUP(C229,[1]匹配!$A:$W,23,0)</f>
        <v>0</v>
      </c>
      <c r="AA229" s="11">
        <f>VLOOKUP(C229,[1]匹配!$A:$X,24,0)</f>
        <v>0</v>
      </c>
      <c r="AB229" s="11">
        <f>VLOOKUP(C229,[1]匹配!$A:$Y,25,0)</f>
        <v>0</v>
      </c>
      <c r="AC229" s="11">
        <f>VLOOKUP(C229,[1]匹配!$A:$Z,26,0)</f>
        <v>0</v>
      </c>
      <c r="AD229" s="11">
        <f>VLOOKUP(C229,[1]匹配!$A:$AA,27,0)</f>
        <v>0</v>
      </c>
      <c r="AE229" s="11">
        <f>VLOOKUP(C229,[1]匹配!$A:$AB,28,0)</f>
        <v>0</v>
      </c>
      <c r="AF229" s="11">
        <f>VLOOKUP(C229,[1]匹配!$A:$AC,29,0)</f>
        <v>0</v>
      </c>
      <c r="AG229" s="11">
        <f>VLOOKUP(C229,[1]匹配!$A:$AD,30,0)</f>
        <v>0</v>
      </c>
      <c r="AH229" s="11">
        <f>VLOOKUP(C229,[1]匹配!$A:$AE,31,0)</f>
        <v>0</v>
      </c>
      <c r="AI229" s="11">
        <f>VLOOKUP(C229,[1]匹配!$A:$AF,32,0)</f>
        <v>0</v>
      </c>
      <c r="AJ229" s="11" t="s">
        <v>759</v>
      </c>
      <c r="AK229" s="11" t="s">
        <v>47</v>
      </c>
      <c r="AL229" s="11" t="s">
        <v>48</v>
      </c>
      <c r="AM229" s="11" t="s">
        <v>729</v>
      </c>
    </row>
    <row r="230" ht="24" spans="1:39">
      <c r="A230" s="28">
        <v>227</v>
      </c>
      <c r="B230" s="11" t="s">
        <v>151</v>
      </c>
      <c r="C230" s="11" t="s">
        <v>966</v>
      </c>
      <c r="D230" s="11" t="s">
        <v>967</v>
      </c>
      <c r="E230" s="11" t="s">
        <v>968</v>
      </c>
      <c r="F230" s="11" t="s">
        <v>228</v>
      </c>
      <c r="G230" s="11" t="s">
        <v>208</v>
      </c>
      <c r="H230" s="11" t="str">
        <f>VLOOKUP(C230,[1]匹配!$A:$E,5,0)</f>
        <v>否</v>
      </c>
      <c r="I230" s="11">
        <f>VLOOKUP(C230,[1]匹配!$A:$F,6,0)</f>
        <v>0</v>
      </c>
      <c r="J230" s="11">
        <f>VLOOKUP(C230,'[2]（终）标准制修订项目'!$C:$R,16,0)</f>
        <v>4</v>
      </c>
      <c r="K230" s="11" t="str">
        <f>VLOOKUP(C230,[1]匹配!$A:$H,8,0)</f>
        <v>无</v>
      </c>
      <c r="L230" s="11">
        <f>VLOOKUP(C230,[1]匹配!$A:$I,9,0)</f>
        <v>4</v>
      </c>
      <c r="M230" s="11">
        <f>VLOOKUP(C230,[1]匹配!$A:$J,10,0)</f>
        <v>100</v>
      </c>
      <c r="N230" s="11" t="str">
        <f>VLOOKUP(C230,[1]匹配!$A:$K,11,0)</f>
        <v>比亚迪汽车工业有限公司</v>
      </c>
      <c r="O230" s="11">
        <f>VLOOKUP(C230,[1]匹配!$A:$L,12,0)</f>
        <v>0</v>
      </c>
      <c r="P230" s="11">
        <f>VLOOKUP(C230,[1]匹配!$A:$M,13,0)</f>
        <v>0</v>
      </c>
      <c r="Q230" s="11">
        <f>VLOOKUP(C230,[1]匹配!$A:$N,14,0)</f>
        <v>0</v>
      </c>
      <c r="R230" s="11">
        <f>VLOOKUP(C230,[1]匹配!$A:$O,15,0)</f>
        <v>0</v>
      </c>
      <c r="S230" s="11">
        <f>VLOOKUP(C230,[1]匹配!$A:$P,16,0)</f>
        <v>0</v>
      </c>
      <c r="T230" s="11">
        <f>VLOOKUP(C230,[1]匹配!$A:$Q,17,0)</f>
        <v>0</v>
      </c>
      <c r="U230" s="11">
        <f>VLOOKUP(C230,[1]匹配!$A:$R,18,0)</f>
        <v>0</v>
      </c>
      <c r="V230" s="11">
        <f>VLOOKUP(C230,[1]匹配!$A:$S,19,0)</f>
        <v>0</v>
      </c>
      <c r="W230" s="11">
        <f>VLOOKUP(C230,[1]匹配!$A:$T,20,0)</f>
        <v>0</v>
      </c>
      <c r="X230" s="11">
        <f>VLOOKUP(C230,[1]匹配!$A:$U,21,0)</f>
        <v>0</v>
      </c>
      <c r="Y230" s="11">
        <f>VLOOKUP(C230,[1]匹配!$A:$V,22,0)</f>
        <v>0</v>
      </c>
      <c r="Z230" s="11">
        <f>VLOOKUP(C230,[1]匹配!$A:$W,23,0)</f>
        <v>0</v>
      </c>
      <c r="AA230" s="11">
        <f>VLOOKUP(C230,[1]匹配!$A:$X,24,0)</f>
        <v>0</v>
      </c>
      <c r="AB230" s="11">
        <f>VLOOKUP(C230,[1]匹配!$A:$Y,25,0)</f>
        <v>0</v>
      </c>
      <c r="AC230" s="11">
        <f>VLOOKUP(C230,[1]匹配!$A:$Z,26,0)</f>
        <v>0</v>
      </c>
      <c r="AD230" s="11">
        <f>VLOOKUP(C230,[1]匹配!$A:$AA,27,0)</f>
        <v>0</v>
      </c>
      <c r="AE230" s="11">
        <f>VLOOKUP(C230,[1]匹配!$A:$AB,28,0)</f>
        <v>0</v>
      </c>
      <c r="AF230" s="11">
        <f>VLOOKUP(C230,[1]匹配!$A:$AC,29,0)</f>
        <v>0</v>
      </c>
      <c r="AG230" s="11">
        <f>VLOOKUP(C230,[1]匹配!$A:$AD,30,0)</f>
        <v>0</v>
      </c>
      <c r="AH230" s="11">
        <f>VLOOKUP(C230,[1]匹配!$A:$AE,31,0)</f>
        <v>0</v>
      </c>
      <c r="AI230" s="11">
        <f>VLOOKUP(C230,[1]匹配!$A:$AF,32,0)</f>
        <v>0</v>
      </c>
      <c r="AJ230" s="11" t="s">
        <v>759</v>
      </c>
      <c r="AK230" s="11" t="s">
        <v>47</v>
      </c>
      <c r="AL230" s="11" t="s">
        <v>56</v>
      </c>
      <c r="AM230" s="11" t="s">
        <v>729</v>
      </c>
    </row>
    <row r="231" ht="36" spans="1:39">
      <c r="A231" s="28">
        <v>228</v>
      </c>
      <c r="B231" s="11" t="s">
        <v>151</v>
      </c>
      <c r="C231" s="11" t="s">
        <v>969</v>
      </c>
      <c r="D231" s="11" t="s">
        <v>970</v>
      </c>
      <c r="E231" s="11" t="s">
        <v>971</v>
      </c>
      <c r="F231" s="11" t="s">
        <v>172</v>
      </c>
      <c r="G231" s="11" t="s">
        <v>972</v>
      </c>
      <c r="H231" s="11" t="str">
        <f>VLOOKUP(C231,[1]匹配!$A:$E,5,0)</f>
        <v>否</v>
      </c>
      <c r="I231" s="11">
        <f>VLOOKUP(C231,[1]匹配!$A:$F,6,0)</f>
        <v>0</v>
      </c>
      <c r="J231" s="11">
        <f>VLOOKUP(C231,'[2]（终）标准制修订项目'!$C:$R,16,0)</f>
        <v>1</v>
      </c>
      <c r="K231" s="11" t="str">
        <f>VLOOKUP(C231,[1]匹配!$A:$H,8,0)</f>
        <v>有</v>
      </c>
      <c r="L231" s="11">
        <f>VLOOKUP(C231,[1]匹配!$A:$I,9,0)</f>
        <v>1</v>
      </c>
      <c r="M231" s="11">
        <f>VLOOKUP(C231,[1]匹配!$A:$J,10,0)</f>
        <v>100</v>
      </c>
      <c r="N231" s="11" t="str">
        <f>VLOOKUP(C231,[1]匹配!$A:$K,11,0)</f>
        <v>深圳市品牌建设促进中心</v>
      </c>
      <c r="O231" s="11">
        <f>VLOOKUP(C231,[1]匹配!$A:$L,12,0)</f>
        <v>4</v>
      </c>
      <c r="P231" s="11">
        <f>VLOOKUP(C231,[1]匹配!$A:$M,13,0)</f>
        <v>0</v>
      </c>
      <c r="Q231" s="11" t="str">
        <f>VLOOKUP(C231,[1]匹配!$A:$N,14,0)</f>
        <v>深圳市标准技术研究院</v>
      </c>
      <c r="R231" s="11">
        <f>VLOOKUP(C231,[1]匹配!$A:$O,15,0)</f>
        <v>0</v>
      </c>
      <c r="S231" s="11">
        <f>VLOOKUP(C231,[1]匹配!$A:$P,16,0)</f>
        <v>0</v>
      </c>
      <c r="T231" s="11">
        <f>VLOOKUP(C231,[1]匹配!$A:$Q,17,0)</f>
        <v>0</v>
      </c>
      <c r="U231" s="11">
        <f>VLOOKUP(C231,[1]匹配!$A:$R,18,0)</f>
        <v>0</v>
      </c>
      <c r="V231" s="11">
        <f>VLOOKUP(C231,[1]匹配!$A:$S,19,0)</f>
        <v>0</v>
      </c>
      <c r="W231" s="11">
        <f>VLOOKUP(C231,[1]匹配!$A:$T,20,0)</f>
        <v>0</v>
      </c>
      <c r="X231" s="11">
        <f>VLOOKUP(C231,[1]匹配!$A:$U,21,0)</f>
        <v>0</v>
      </c>
      <c r="Y231" s="11">
        <f>VLOOKUP(C231,[1]匹配!$A:$V,22,0)</f>
        <v>0</v>
      </c>
      <c r="Z231" s="11">
        <f>VLOOKUP(C231,[1]匹配!$A:$W,23,0)</f>
        <v>0</v>
      </c>
      <c r="AA231" s="11">
        <f>VLOOKUP(C231,[1]匹配!$A:$X,24,0)</f>
        <v>0</v>
      </c>
      <c r="AB231" s="11">
        <f>VLOOKUP(C231,[1]匹配!$A:$Y,25,0)</f>
        <v>0</v>
      </c>
      <c r="AC231" s="11">
        <f>VLOOKUP(C231,[1]匹配!$A:$Z,26,0)</f>
        <v>0</v>
      </c>
      <c r="AD231" s="11">
        <f>VLOOKUP(C231,[1]匹配!$A:$AA,27,0)</f>
        <v>0</v>
      </c>
      <c r="AE231" s="11">
        <f>VLOOKUP(C231,[1]匹配!$A:$AB,28,0)</f>
        <v>0</v>
      </c>
      <c r="AF231" s="11">
        <f>VLOOKUP(C231,[1]匹配!$A:$AC,29,0)</f>
        <v>0</v>
      </c>
      <c r="AG231" s="11">
        <f>VLOOKUP(C231,[1]匹配!$A:$AD,30,0)</f>
        <v>0</v>
      </c>
      <c r="AH231" s="11">
        <f>VLOOKUP(C231,[1]匹配!$A:$AE,31,0)</f>
        <v>0</v>
      </c>
      <c r="AI231" s="11">
        <f>VLOOKUP(C231,[1]匹配!$A:$AF,32,0)</f>
        <v>0</v>
      </c>
      <c r="AJ231" s="11" t="s">
        <v>759</v>
      </c>
      <c r="AK231" s="11" t="s">
        <v>47</v>
      </c>
      <c r="AL231" s="11" t="s">
        <v>48</v>
      </c>
      <c r="AM231" s="11" t="s">
        <v>729</v>
      </c>
    </row>
    <row r="232" ht="36" spans="1:39">
      <c r="A232" s="28">
        <v>229</v>
      </c>
      <c r="B232" s="11" t="s">
        <v>151</v>
      </c>
      <c r="C232" s="11" t="s">
        <v>973</v>
      </c>
      <c r="D232" s="11" t="s">
        <v>974</v>
      </c>
      <c r="E232" s="11" t="s">
        <v>975</v>
      </c>
      <c r="F232" s="11" t="s">
        <v>172</v>
      </c>
      <c r="G232" s="11" t="s">
        <v>976</v>
      </c>
      <c r="H232" s="11" t="str">
        <f>VLOOKUP(C232,[1]匹配!$A:$E,5,0)</f>
        <v>否</v>
      </c>
      <c r="I232" s="11">
        <f>VLOOKUP(C232,[1]匹配!$A:$F,6,0)</f>
        <v>0</v>
      </c>
      <c r="J232" s="11">
        <f>VLOOKUP(C232,'[2]（终）标准制修订项目'!$C:$R,16,0)</f>
        <v>2</v>
      </c>
      <c r="K232" s="11" t="str">
        <f>VLOOKUP(C232,[1]匹配!$A:$H,8,0)</f>
        <v>有</v>
      </c>
      <c r="L232" s="11">
        <f>VLOOKUP(C232,[1]匹配!$A:$I,9,0)</f>
        <v>2</v>
      </c>
      <c r="M232" s="11">
        <f>VLOOKUP(C232,[1]匹配!$A:$J,10,0)</f>
        <v>80</v>
      </c>
      <c r="N232" s="11" t="str">
        <f>VLOOKUP(C232,[1]匹配!$A:$K,11,0)</f>
        <v>深圳市印极致数码科技有限公司</v>
      </c>
      <c r="O232" s="11">
        <f>VLOOKUP(C232,[1]匹配!$A:$L,12,0)</f>
        <v>7</v>
      </c>
      <c r="P232" s="11">
        <f>VLOOKUP(C232,[1]匹配!$A:$M,13,0)</f>
        <v>20</v>
      </c>
      <c r="Q232" s="11" t="str">
        <f>VLOOKUP(C232,[1]匹配!$A:$N,14,0)</f>
        <v>雅昌文化（集团）有限公司</v>
      </c>
      <c r="R232" s="11">
        <f>VLOOKUP(C232,[1]匹配!$A:$O,15,0)</f>
        <v>0</v>
      </c>
      <c r="S232" s="11">
        <f>VLOOKUP(C232,[1]匹配!$A:$P,16,0)</f>
        <v>0</v>
      </c>
      <c r="T232" s="11">
        <f>VLOOKUP(C232,[1]匹配!$A:$Q,17,0)</f>
        <v>0</v>
      </c>
      <c r="U232" s="11">
        <f>VLOOKUP(C232,[1]匹配!$A:$R,18,0)</f>
        <v>0</v>
      </c>
      <c r="V232" s="11">
        <f>VLOOKUP(C232,[1]匹配!$A:$S,19,0)</f>
        <v>0</v>
      </c>
      <c r="W232" s="11">
        <f>VLOOKUP(C232,[1]匹配!$A:$T,20,0)</f>
        <v>0</v>
      </c>
      <c r="X232" s="11">
        <f>VLOOKUP(C232,[1]匹配!$A:$U,21,0)</f>
        <v>0</v>
      </c>
      <c r="Y232" s="11">
        <f>VLOOKUP(C232,[1]匹配!$A:$V,22,0)</f>
        <v>0</v>
      </c>
      <c r="Z232" s="11">
        <f>VLOOKUP(C232,[1]匹配!$A:$W,23,0)</f>
        <v>0</v>
      </c>
      <c r="AA232" s="11">
        <f>VLOOKUP(C232,[1]匹配!$A:$X,24,0)</f>
        <v>0</v>
      </c>
      <c r="AB232" s="11">
        <f>VLOOKUP(C232,[1]匹配!$A:$Y,25,0)</f>
        <v>0</v>
      </c>
      <c r="AC232" s="11">
        <f>VLOOKUP(C232,[1]匹配!$A:$Z,26,0)</f>
        <v>0</v>
      </c>
      <c r="AD232" s="11">
        <f>VLOOKUP(C232,[1]匹配!$A:$AA,27,0)</f>
        <v>0</v>
      </c>
      <c r="AE232" s="11">
        <f>VLOOKUP(C232,[1]匹配!$A:$AB,28,0)</f>
        <v>0</v>
      </c>
      <c r="AF232" s="11">
        <f>VLOOKUP(C232,[1]匹配!$A:$AC,29,0)</f>
        <v>0</v>
      </c>
      <c r="AG232" s="11">
        <f>VLOOKUP(C232,[1]匹配!$A:$AD,30,0)</f>
        <v>0</v>
      </c>
      <c r="AH232" s="11">
        <f>VLOOKUP(C232,[1]匹配!$A:$AE,31,0)</f>
        <v>0</v>
      </c>
      <c r="AI232" s="11">
        <f>VLOOKUP(C232,[1]匹配!$A:$AF,32,0)</f>
        <v>0</v>
      </c>
      <c r="AJ232" s="11" t="s">
        <v>759</v>
      </c>
      <c r="AK232" s="11" t="s">
        <v>47</v>
      </c>
      <c r="AL232" s="11" t="s">
        <v>48</v>
      </c>
      <c r="AM232" s="11" t="s">
        <v>729</v>
      </c>
    </row>
    <row r="233" ht="36" spans="1:39">
      <c r="A233" s="28">
        <v>230</v>
      </c>
      <c r="B233" s="11" t="s">
        <v>151</v>
      </c>
      <c r="C233" s="11" t="s">
        <v>977</v>
      </c>
      <c r="D233" s="11" t="s">
        <v>978</v>
      </c>
      <c r="E233" s="11" t="s">
        <v>979</v>
      </c>
      <c r="F233" s="11" t="s">
        <v>172</v>
      </c>
      <c r="G233" s="11" t="s">
        <v>384</v>
      </c>
      <c r="H233" s="11" t="str">
        <f>VLOOKUP(C233,[1]匹配!$A:$E,5,0)</f>
        <v>是</v>
      </c>
      <c r="I233" s="11">
        <f>VLOOKUP(C233,[1]匹配!$A:$F,6,0)</f>
        <v>6</v>
      </c>
      <c r="J233" s="11">
        <f>VLOOKUP(C233,'[2]（终）标准制修订项目'!$C:$R,16,0)</f>
        <v>3</v>
      </c>
      <c r="K233" s="11" t="str">
        <f>VLOOKUP(C233,[1]匹配!$A:$H,8,0)</f>
        <v>无</v>
      </c>
      <c r="L233" s="11">
        <f>VLOOKUP(C233,[1]匹配!$A:$I,9,0)</f>
        <v>3</v>
      </c>
      <c r="M233" s="11">
        <f>VLOOKUP(C233,[1]匹配!$A:$J,10,0)</f>
        <v>100</v>
      </c>
      <c r="N233" s="11" t="str">
        <f>VLOOKUP(C233,[1]匹配!$A:$K,11,0)</f>
        <v>深圳赛西信息技术有限公司</v>
      </c>
      <c r="O233" s="11">
        <f>VLOOKUP(C233,[1]匹配!$A:$L,12,0)</f>
        <v>0</v>
      </c>
      <c r="P233" s="11">
        <f>VLOOKUP(C233,[1]匹配!$A:$M,13,0)</f>
        <v>0</v>
      </c>
      <c r="Q233" s="11">
        <f>VLOOKUP(C233,[1]匹配!$A:$N,14,0)</f>
        <v>0</v>
      </c>
      <c r="R233" s="11">
        <f>VLOOKUP(C233,[1]匹配!$A:$O,15,0)</f>
        <v>0</v>
      </c>
      <c r="S233" s="11">
        <f>VLOOKUP(C233,[1]匹配!$A:$P,16,0)</f>
        <v>0</v>
      </c>
      <c r="T233" s="11">
        <f>VLOOKUP(C233,[1]匹配!$A:$Q,17,0)</f>
        <v>0</v>
      </c>
      <c r="U233" s="11">
        <f>VLOOKUP(C233,[1]匹配!$A:$R,18,0)</f>
        <v>0</v>
      </c>
      <c r="V233" s="11">
        <f>VLOOKUP(C233,[1]匹配!$A:$S,19,0)</f>
        <v>0</v>
      </c>
      <c r="W233" s="11">
        <f>VLOOKUP(C233,[1]匹配!$A:$T,20,0)</f>
        <v>0</v>
      </c>
      <c r="X233" s="11">
        <f>VLOOKUP(C233,[1]匹配!$A:$U,21,0)</f>
        <v>0</v>
      </c>
      <c r="Y233" s="11">
        <f>VLOOKUP(C233,[1]匹配!$A:$V,22,0)</f>
        <v>0</v>
      </c>
      <c r="Z233" s="11">
        <f>VLOOKUP(C233,[1]匹配!$A:$W,23,0)</f>
        <v>0</v>
      </c>
      <c r="AA233" s="11">
        <f>VLOOKUP(C233,[1]匹配!$A:$X,24,0)</f>
        <v>0</v>
      </c>
      <c r="AB233" s="11">
        <f>VLOOKUP(C233,[1]匹配!$A:$Y,25,0)</f>
        <v>0</v>
      </c>
      <c r="AC233" s="11">
        <f>VLOOKUP(C233,[1]匹配!$A:$Z,26,0)</f>
        <v>0</v>
      </c>
      <c r="AD233" s="11">
        <f>VLOOKUP(C233,[1]匹配!$A:$AA,27,0)</f>
        <v>0</v>
      </c>
      <c r="AE233" s="11">
        <f>VLOOKUP(C233,[1]匹配!$A:$AB,28,0)</f>
        <v>0</v>
      </c>
      <c r="AF233" s="11">
        <f>VLOOKUP(C233,[1]匹配!$A:$AC,29,0)</f>
        <v>0</v>
      </c>
      <c r="AG233" s="11">
        <f>VLOOKUP(C233,[1]匹配!$A:$AD,30,0)</f>
        <v>0</v>
      </c>
      <c r="AH233" s="11">
        <f>VLOOKUP(C233,[1]匹配!$A:$AE,31,0)</f>
        <v>0</v>
      </c>
      <c r="AI233" s="11">
        <f>VLOOKUP(C233,[1]匹配!$A:$AF,32,0)</f>
        <v>0</v>
      </c>
      <c r="AJ233" s="11" t="s">
        <v>980</v>
      </c>
      <c r="AK233" s="11" t="s">
        <v>47</v>
      </c>
      <c r="AL233" s="11" t="s">
        <v>48</v>
      </c>
      <c r="AM233" s="11" t="s">
        <v>729</v>
      </c>
    </row>
    <row r="234" ht="36" spans="1:39">
      <c r="A234" s="28">
        <v>231</v>
      </c>
      <c r="B234" s="11" t="s">
        <v>151</v>
      </c>
      <c r="C234" s="11" t="s">
        <v>981</v>
      </c>
      <c r="D234" s="11" t="s">
        <v>982</v>
      </c>
      <c r="E234" s="11" t="s">
        <v>983</v>
      </c>
      <c r="F234" s="11" t="s">
        <v>196</v>
      </c>
      <c r="G234" s="11" t="s">
        <v>384</v>
      </c>
      <c r="H234" s="11" t="str">
        <f>VLOOKUP(C234,[1]匹配!$A:$E,5,0)</f>
        <v>否</v>
      </c>
      <c r="I234" s="11">
        <f>VLOOKUP(C234,[1]匹配!$A:$F,6,0)</f>
        <v>0</v>
      </c>
      <c r="J234" s="11">
        <f>VLOOKUP(C234,'[2]（终）标准制修订项目'!$C:$R,16,0)</f>
        <v>3</v>
      </c>
      <c r="K234" s="11" t="str">
        <f>VLOOKUP(C234,[1]匹配!$A:$H,8,0)</f>
        <v>无</v>
      </c>
      <c r="L234" s="11">
        <f>VLOOKUP(C234,[1]匹配!$A:$I,9,0)</f>
        <v>3</v>
      </c>
      <c r="M234" s="11">
        <f>VLOOKUP(C234,[1]匹配!$A:$J,10,0)</f>
        <v>100</v>
      </c>
      <c r="N234" s="11" t="str">
        <f>VLOOKUP(C234,[1]匹配!$A:$K,11,0)</f>
        <v>深圳赛西信息技术有限公司</v>
      </c>
      <c r="O234" s="11">
        <f>VLOOKUP(C234,[1]匹配!$A:$L,12,0)</f>
        <v>0</v>
      </c>
      <c r="P234" s="11">
        <f>VLOOKUP(C234,[1]匹配!$A:$M,13,0)</f>
        <v>0</v>
      </c>
      <c r="Q234" s="11">
        <f>VLOOKUP(C234,[1]匹配!$A:$N,14,0)</f>
        <v>0</v>
      </c>
      <c r="R234" s="11">
        <f>VLOOKUP(C234,[1]匹配!$A:$O,15,0)</f>
        <v>0</v>
      </c>
      <c r="S234" s="11">
        <f>VLOOKUP(C234,[1]匹配!$A:$P,16,0)</f>
        <v>0</v>
      </c>
      <c r="T234" s="11">
        <f>VLOOKUP(C234,[1]匹配!$A:$Q,17,0)</f>
        <v>0</v>
      </c>
      <c r="U234" s="11">
        <f>VLOOKUP(C234,[1]匹配!$A:$R,18,0)</f>
        <v>0</v>
      </c>
      <c r="V234" s="11">
        <f>VLOOKUP(C234,[1]匹配!$A:$S,19,0)</f>
        <v>0</v>
      </c>
      <c r="W234" s="11">
        <f>VLOOKUP(C234,[1]匹配!$A:$T,20,0)</f>
        <v>0</v>
      </c>
      <c r="X234" s="11">
        <f>VLOOKUP(C234,[1]匹配!$A:$U,21,0)</f>
        <v>0</v>
      </c>
      <c r="Y234" s="11">
        <f>VLOOKUP(C234,[1]匹配!$A:$V,22,0)</f>
        <v>0</v>
      </c>
      <c r="Z234" s="11">
        <f>VLOOKUP(C234,[1]匹配!$A:$W,23,0)</f>
        <v>0</v>
      </c>
      <c r="AA234" s="11">
        <f>VLOOKUP(C234,[1]匹配!$A:$X,24,0)</f>
        <v>0</v>
      </c>
      <c r="AB234" s="11">
        <f>VLOOKUP(C234,[1]匹配!$A:$Y,25,0)</f>
        <v>0</v>
      </c>
      <c r="AC234" s="11">
        <f>VLOOKUP(C234,[1]匹配!$A:$Z,26,0)</f>
        <v>0</v>
      </c>
      <c r="AD234" s="11">
        <f>VLOOKUP(C234,[1]匹配!$A:$AA,27,0)</f>
        <v>0</v>
      </c>
      <c r="AE234" s="11">
        <f>VLOOKUP(C234,[1]匹配!$A:$AB,28,0)</f>
        <v>0</v>
      </c>
      <c r="AF234" s="11">
        <f>VLOOKUP(C234,[1]匹配!$A:$AC,29,0)</f>
        <v>0</v>
      </c>
      <c r="AG234" s="11">
        <f>VLOOKUP(C234,[1]匹配!$A:$AD,30,0)</f>
        <v>0</v>
      </c>
      <c r="AH234" s="11">
        <f>VLOOKUP(C234,[1]匹配!$A:$AE,31,0)</f>
        <v>0</v>
      </c>
      <c r="AI234" s="11">
        <f>VLOOKUP(C234,[1]匹配!$A:$AF,32,0)</f>
        <v>0</v>
      </c>
      <c r="AJ234" s="11" t="s">
        <v>980</v>
      </c>
      <c r="AK234" s="11" t="s">
        <v>47</v>
      </c>
      <c r="AL234" s="11" t="s">
        <v>48</v>
      </c>
      <c r="AM234" s="11" t="s">
        <v>729</v>
      </c>
    </row>
    <row r="235" ht="36" spans="1:39">
      <c r="A235" s="28">
        <v>232</v>
      </c>
      <c r="B235" s="11" t="s">
        <v>151</v>
      </c>
      <c r="C235" s="11" t="s">
        <v>984</v>
      </c>
      <c r="D235" s="11" t="s">
        <v>985</v>
      </c>
      <c r="E235" s="11" t="s">
        <v>986</v>
      </c>
      <c r="F235" s="11" t="s">
        <v>155</v>
      </c>
      <c r="G235" s="11" t="s">
        <v>987</v>
      </c>
      <c r="H235" s="11" t="str">
        <f>VLOOKUP(C235,[1]匹配!$A:$E,5,0)</f>
        <v>否</v>
      </c>
      <c r="I235" s="11">
        <f>VLOOKUP(C235,[1]匹配!$A:$F,6,0)</f>
        <v>0</v>
      </c>
      <c r="J235" s="11">
        <f>VLOOKUP(C235,'[2]（终）标准制修订项目'!$C:$R,16,0)</f>
        <v>3</v>
      </c>
      <c r="K235" s="11" t="str">
        <f>VLOOKUP(C235,[1]匹配!$A:$H,8,0)</f>
        <v>无</v>
      </c>
      <c r="L235" s="11">
        <f>VLOOKUP(C235,[1]匹配!$A:$I,9,0)</f>
        <v>3</v>
      </c>
      <c r="M235" s="11">
        <f>VLOOKUP(C235,[1]匹配!$A:$J,10,0)</f>
        <v>100</v>
      </c>
      <c r="N235" s="11" t="str">
        <f>VLOOKUP(C235,[1]匹配!$A:$K,11,0)</f>
        <v>深圳诺普信农化股份有限公司</v>
      </c>
      <c r="O235" s="11">
        <f>VLOOKUP(C235,[1]匹配!$A:$L,12,0)</f>
        <v>0</v>
      </c>
      <c r="P235" s="11">
        <f>VLOOKUP(C235,[1]匹配!$A:$M,13,0)</f>
        <v>0</v>
      </c>
      <c r="Q235" s="11">
        <f>VLOOKUP(C235,[1]匹配!$A:$N,14,0)</f>
        <v>0</v>
      </c>
      <c r="R235" s="11">
        <f>VLOOKUP(C235,[1]匹配!$A:$O,15,0)</f>
        <v>0</v>
      </c>
      <c r="S235" s="11">
        <f>VLOOKUP(C235,[1]匹配!$A:$P,16,0)</f>
        <v>0</v>
      </c>
      <c r="T235" s="11">
        <f>VLOOKUP(C235,[1]匹配!$A:$Q,17,0)</f>
        <v>0</v>
      </c>
      <c r="U235" s="11">
        <f>VLOOKUP(C235,[1]匹配!$A:$R,18,0)</f>
        <v>0</v>
      </c>
      <c r="V235" s="11">
        <f>VLOOKUP(C235,[1]匹配!$A:$S,19,0)</f>
        <v>0</v>
      </c>
      <c r="W235" s="11">
        <f>VLOOKUP(C235,[1]匹配!$A:$T,20,0)</f>
        <v>0</v>
      </c>
      <c r="X235" s="11">
        <f>VLOOKUP(C235,[1]匹配!$A:$U,21,0)</f>
        <v>0</v>
      </c>
      <c r="Y235" s="11">
        <f>VLOOKUP(C235,[1]匹配!$A:$V,22,0)</f>
        <v>0</v>
      </c>
      <c r="Z235" s="11">
        <f>VLOOKUP(C235,[1]匹配!$A:$W,23,0)</f>
        <v>0</v>
      </c>
      <c r="AA235" s="11">
        <f>VLOOKUP(C235,[1]匹配!$A:$X,24,0)</f>
        <v>0</v>
      </c>
      <c r="AB235" s="11">
        <f>VLOOKUP(C235,[1]匹配!$A:$Y,25,0)</f>
        <v>0</v>
      </c>
      <c r="AC235" s="11">
        <f>VLOOKUP(C235,[1]匹配!$A:$Z,26,0)</f>
        <v>0</v>
      </c>
      <c r="AD235" s="11">
        <f>VLOOKUP(C235,[1]匹配!$A:$AA,27,0)</f>
        <v>0</v>
      </c>
      <c r="AE235" s="11">
        <f>VLOOKUP(C235,[1]匹配!$A:$AB,28,0)</f>
        <v>0</v>
      </c>
      <c r="AF235" s="11">
        <f>VLOOKUP(C235,[1]匹配!$A:$AC,29,0)</f>
        <v>0</v>
      </c>
      <c r="AG235" s="11">
        <f>VLOOKUP(C235,[1]匹配!$A:$AD,30,0)</f>
        <v>0</v>
      </c>
      <c r="AH235" s="11">
        <f>VLOOKUP(C235,[1]匹配!$A:$AE,31,0)</f>
        <v>0</v>
      </c>
      <c r="AI235" s="11">
        <f>VLOOKUP(C235,[1]匹配!$A:$AF,32,0)</f>
        <v>0</v>
      </c>
      <c r="AJ235" s="11" t="s">
        <v>980</v>
      </c>
      <c r="AK235" s="11" t="s">
        <v>47</v>
      </c>
      <c r="AL235" s="11" t="s">
        <v>48</v>
      </c>
      <c r="AM235" s="11" t="s">
        <v>729</v>
      </c>
    </row>
    <row r="236" ht="60" spans="1:39">
      <c r="A236" s="28">
        <v>233</v>
      </c>
      <c r="B236" s="11" t="s">
        <v>151</v>
      </c>
      <c r="C236" s="11" t="s">
        <v>988</v>
      </c>
      <c r="D236" s="11" t="s">
        <v>989</v>
      </c>
      <c r="E236" s="11" t="s">
        <v>990</v>
      </c>
      <c r="F236" s="11" t="s">
        <v>155</v>
      </c>
      <c r="G236" s="11" t="s">
        <v>460</v>
      </c>
      <c r="H236" s="11" t="str">
        <f>VLOOKUP(C236,[1]匹配!$A:$E,5,0)</f>
        <v>否</v>
      </c>
      <c r="I236" s="11">
        <f>VLOOKUP(C236,[1]匹配!$A:$F,6,0)</f>
        <v>0</v>
      </c>
      <c r="J236" s="11">
        <f>VLOOKUP(C236,'[2]（终）标准制修订项目'!$C:$R,16,0)</f>
        <v>2</v>
      </c>
      <c r="K236" s="11" t="str">
        <f>VLOOKUP(C236,[1]匹配!$A:$H,8,0)</f>
        <v>有</v>
      </c>
      <c r="L236" s="11">
        <f>VLOOKUP(C236,[1]匹配!$A:$I,9,0)</f>
        <v>1</v>
      </c>
      <c r="M236" s="11">
        <f>VLOOKUP(C236,[1]匹配!$A:$J,10,0)</f>
        <v>0</v>
      </c>
      <c r="N236" s="11" t="str">
        <f>VLOOKUP(C236,[1]匹配!$A:$K,11,0)</f>
        <v>深圳职业技术学院</v>
      </c>
      <c r="O236" s="11">
        <f>VLOOKUP(C236,[1]匹配!$A:$L,12,0)</f>
        <v>2</v>
      </c>
      <c r="P236" s="11">
        <f>VLOOKUP(C236,[1]匹配!$A:$M,13,0)</f>
        <v>54</v>
      </c>
      <c r="Q236" s="11" t="str">
        <f>VLOOKUP(C236,[1]匹配!$A:$N,14,0)</f>
        <v>深圳市三上高分子环保新材料股份有限公司</v>
      </c>
      <c r="R236" s="11">
        <f>VLOOKUP(C236,[1]匹配!$A:$O,15,0)</f>
        <v>4</v>
      </c>
      <c r="S236" s="11">
        <f>VLOOKUP(C236,[1]匹配!$A:$P,16,0)</f>
        <v>27</v>
      </c>
      <c r="T236" s="11" t="str">
        <f>VLOOKUP(C236,[1]匹配!$A:$Q,17,0)</f>
        <v>深圳市科彩印务有限公司</v>
      </c>
      <c r="U236" s="11">
        <f>VLOOKUP(C236,[1]匹配!$A:$R,18,0)</f>
        <v>7</v>
      </c>
      <c r="V236" s="11">
        <f>VLOOKUP(C236,[1]匹配!$A:$S,19,0)</f>
        <v>19</v>
      </c>
      <c r="W236" s="11" t="str">
        <f>VLOOKUP(C236,[1]匹配!$A:$T,20,0)</f>
        <v>深圳市森广源实业发展有限公司</v>
      </c>
      <c r="X236" s="11">
        <f>VLOOKUP(C236,[1]匹配!$A:$U,21,0)</f>
        <v>0</v>
      </c>
      <c r="Y236" s="11">
        <f>VLOOKUP(C236,[1]匹配!$A:$V,22,0)</f>
        <v>0</v>
      </c>
      <c r="Z236" s="11">
        <f>VLOOKUP(C236,[1]匹配!$A:$W,23,0)</f>
        <v>0</v>
      </c>
      <c r="AA236" s="11">
        <f>VLOOKUP(C236,[1]匹配!$A:$X,24,0)</f>
        <v>0</v>
      </c>
      <c r="AB236" s="11">
        <f>VLOOKUP(C236,[1]匹配!$A:$Y,25,0)</f>
        <v>0</v>
      </c>
      <c r="AC236" s="11">
        <f>VLOOKUP(C236,[1]匹配!$A:$Z,26,0)</f>
        <v>0</v>
      </c>
      <c r="AD236" s="11">
        <f>VLOOKUP(C236,[1]匹配!$A:$AA,27,0)</f>
        <v>0</v>
      </c>
      <c r="AE236" s="11">
        <f>VLOOKUP(C236,[1]匹配!$A:$AB,28,0)</f>
        <v>0</v>
      </c>
      <c r="AF236" s="11">
        <f>VLOOKUP(C236,[1]匹配!$A:$AC,29,0)</f>
        <v>0</v>
      </c>
      <c r="AG236" s="11">
        <f>VLOOKUP(C236,[1]匹配!$A:$AD,30,0)</f>
        <v>0</v>
      </c>
      <c r="AH236" s="11">
        <f>VLOOKUP(C236,[1]匹配!$A:$AE,31,0)</f>
        <v>0</v>
      </c>
      <c r="AI236" s="11">
        <f>VLOOKUP(C236,[1]匹配!$A:$AF,32,0)</f>
        <v>0</v>
      </c>
      <c r="AJ236" s="11" t="s">
        <v>980</v>
      </c>
      <c r="AK236" s="11" t="s">
        <v>47</v>
      </c>
      <c r="AL236" s="11" t="s">
        <v>48</v>
      </c>
      <c r="AM236" s="11" t="s">
        <v>729</v>
      </c>
    </row>
    <row r="237" ht="36" spans="1:39">
      <c r="A237" s="28">
        <v>234</v>
      </c>
      <c r="B237" s="11" t="s">
        <v>151</v>
      </c>
      <c r="C237" s="11" t="s">
        <v>991</v>
      </c>
      <c r="D237" s="11" t="s">
        <v>992</v>
      </c>
      <c r="E237" s="11" t="s">
        <v>993</v>
      </c>
      <c r="F237" s="11" t="s">
        <v>196</v>
      </c>
      <c r="G237" s="11" t="s">
        <v>994</v>
      </c>
      <c r="H237" s="11" t="str">
        <f>VLOOKUP(C237,[1]匹配!$A:$E,5,0)</f>
        <v>否</v>
      </c>
      <c r="I237" s="11">
        <f>VLOOKUP(C237,[1]匹配!$A:$F,6,0)</f>
        <v>0</v>
      </c>
      <c r="J237" s="11">
        <f>VLOOKUP(C237,'[2]（终）标准制修订项目'!$C:$R,16,0)</f>
        <v>2</v>
      </c>
      <c r="K237" s="11" t="str">
        <f>VLOOKUP(C237,[1]匹配!$A:$H,8,0)</f>
        <v>无</v>
      </c>
      <c r="L237" s="11">
        <f>VLOOKUP(C237,[1]匹配!$A:$I,9,0)</f>
        <v>1</v>
      </c>
      <c r="M237" s="11">
        <f>VLOOKUP(C237,[1]匹配!$A:$J,10,0)</f>
        <v>100</v>
      </c>
      <c r="N237" s="11" t="str">
        <f>VLOOKUP(C237,[1]匹配!$A:$K,11,0)</f>
        <v>深圳市丽风净化工程有限公司</v>
      </c>
      <c r="O237" s="11">
        <f>VLOOKUP(C237,[1]匹配!$A:$L,12,0)</f>
        <v>0</v>
      </c>
      <c r="P237" s="11">
        <f>VLOOKUP(C237,[1]匹配!$A:$M,13,0)</f>
        <v>0</v>
      </c>
      <c r="Q237" s="11">
        <f>VLOOKUP(C237,[1]匹配!$A:$N,14,0)</f>
        <v>0</v>
      </c>
      <c r="R237" s="11">
        <f>VLOOKUP(C237,[1]匹配!$A:$O,15,0)</f>
        <v>0</v>
      </c>
      <c r="S237" s="11">
        <f>VLOOKUP(C237,[1]匹配!$A:$P,16,0)</f>
        <v>0</v>
      </c>
      <c r="T237" s="11">
        <f>VLOOKUP(C237,[1]匹配!$A:$Q,17,0)</f>
        <v>0</v>
      </c>
      <c r="U237" s="11">
        <f>VLOOKUP(C237,[1]匹配!$A:$R,18,0)</f>
        <v>0</v>
      </c>
      <c r="V237" s="11">
        <f>VLOOKUP(C237,[1]匹配!$A:$S,19,0)</f>
        <v>0</v>
      </c>
      <c r="W237" s="11">
        <f>VLOOKUP(C237,[1]匹配!$A:$T,20,0)</f>
        <v>0</v>
      </c>
      <c r="X237" s="11">
        <f>VLOOKUP(C237,[1]匹配!$A:$U,21,0)</f>
        <v>0</v>
      </c>
      <c r="Y237" s="11">
        <f>VLOOKUP(C237,[1]匹配!$A:$V,22,0)</f>
        <v>0</v>
      </c>
      <c r="Z237" s="11">
        <f>VLOOKUP(C237,[1]匹配!$A:$W,23,0)</f>
        <v>0</v>
      </c>
      <c r="AA237" s="11">
        <f>VLOOKUP(C237,[1]匹配!$A:$X,24,0)</f>
        <v>0</v>
      </c>
      <c r="AB237" s="11">
        <f>VLOOKUP(C237,[1]匹配!$A:$Y,25,0)</f>
        <v>0</v>
      </c>
      <c r="AC237" s="11">
        <f>VLOOKUP(C237,[1]匹配!$A:$Z,26,0)</f>
        <v>0</v>
      </c>
      <c r="AD237" s="11">
        <f>VLOOKUP(C237,[1]匹配!$A:$AA,27,0)</f>
        <v>0</v>
      </c>
      <c r="AE237" s="11">
        <f>VLOOKUP(C237,[1]匹配!$A:$AB,28,0)</f>
        <v>0</v>
      </c>
      <c r="AF237" s="11">
        <f>VLOOKUP(C237,[1]匹配!$A:$AC,29,0)</f>
        <v>0</v>
      </c>
      <c r="AG237" s="11">
        <f>VLOOKUP(C237,[1]匹配!$A:$AD,30,0)</f>
        <v>0</v>
      </c>
      <c r="AH237" s="11">
        <f>VLOOKUP(C237,[1]匹配!$A:$AE,31,0)</f>
        <v>0</v>
      </c>
      <c r="AI237" s="11">
        <f>VLOOKUP(C237,[1]匹配!$A:$AF,32,0)</f>
        <v>0</v>
      </c>
      <c r="AJ237" s="11" t="s">
        <v>980</v>
      </c>
      <c r="AK237" s="11" t="s">
        <v>47</v>
      </c>
      <c r="AL237" s="11" t="s">
        <v>48</v>
      </c>
      <c r="AM237" s="11" t="s">
        <v>729</v>
      </c>
    </row>
    <row r="238" ht="36" spans="1:39">
      <c r="A238" s="28">
        <v>235</v>
      </c>
      <c r="B238" s="11" t="s">
        <v>151</v>
      </c>
      <c r="C238" s="11" t="s">
        <v>995</v>
      </c>
      <c r="D238" s="11" t="s">
        <v>996</v>
      </c>
      <c r="E238" s="11" t="s">
        <v>997</v>
      </c>
      <c r="F238" s="11" t="s">
        <v>196</v>
      </c>
      <c r="G238" s="11" t="s">
        <v>998</v>
      </c>
      <c r="H238" s="11" t="str">
        <f>VLOOKUP(C238,[1]匹配!$A:$E,5,0)</f>
        <v>是</v>
      </c>
      <c r="I238" s="11">
        <f>VLOOKUP(C238,[1]匹配!$A:$F,6,0)</f>
        <v>4</v>
      </c>
      <c r="J238" s="11">
        <f>VLOOKUP(C238,'[2]（终）标准制修订项目'!$C:$R,16,0)</f>
        <v>6</v>
      </c>
      <c r="K238" s="11" t="str">
        <f>VLOOKUP(C238,[1]匹配!$A:$H,8,0)</f>
        <v>有</v>
      </c>
      <c r="L238" s="11">
        <f>VLOOKUP(C238,[1]匹配!$A:$I,9,0)</f>
        <v>6</v>
      </c>
      <c r="M238" s="11">
        <f>VLOOKUP(C238,[1]匹配!$A:$J,10,0)</f>
        <v>100</v>
      </c>
      <c r="N238" s="11" t="str">
        <f>VLOOKUP(C238,[1]匹配!$A:$K,11,0)</f>
        <v>深圳爱酷智能科技有限公司</v>
      </c>
      <c r="O238" s="11">
        <f>VLOOKUP(C238,[1]匹配!$A:$L,12,0)</f>
        <v>0</v>
      </c>
      <c r="P238" s="11">
        <f>VLOOKUP(C238,[1]匹配!$A:$M,13,0)</f>
        <v>0</v>
      </c>
      <c r="Q238" s="11">
        <f>VLOOKUP(C238,[1]匹配!$A:$N,14,0)</f>
        <v>0</v>
      </c>
      <c r="R238" s="11">
        <f>VLOOKUP(C238,[1]匹配!$A:$O,15,0)</f>
        <v>0</v>
      </c>
      <c r="S238" s="11">
        <f>VLOOKUP(C238,[1]匹配!$A:$P,16,0)</f>
        <v>0</v>
      </c>
      <c r="T238" s="11">
        <f>VLOOKUP(C238,[1]匹配!$A:$Q,17,0)</f>
        <v>0</v>
      </c>
      <c r="U238" s="11">
        <f>VLOOKUP(C238,[1]匹配!$A:$R,18,0)</f>
        <v>0</v>
      </c>
      <c r="V238" s="11">
        <f>VLOOKUP(C238,[1]匹配!$A:$S,19,0)</f>
        <v>0</v>
      </c>
      <c r="W238" s="11">
        <f>VLOOKUP(C238,[1]匹配!$A:$T,20,0)</f>
        <v>0</v>
      </c>
      <c r="X238" s="11">
        <f>VLOOKUP(C238,[1]匹配!$A:$U,21,0)</f>
        <v>0</v>
      </c>
      <c r="Y238" s="11">
        <f>VLOOKUP(C238,[1]匹配!$A:$V,22,0)</f>
        <v>0</v>
      </c>
      <c r="Z238" s="11">
        <f>VLOOKUP(C238,[1]匹配!$A:$W,23,0)</f>
        <v>0</v>
      </c>
      <c r="AA238" s="11">
        <f>VLOOKUP(C238,[1]匹配!$A:$X,24,0)</f>
        <v>0</v>
      </c>
      <c r="AB238" s="11">
        <f>VLOOKUP(C238,[1]匹配!$A:$Y,25,0)</f>
        <v>0</v>
      </c>
      <c r="AC238" s="11">
        <f>VLOOKUP(C238,[1]匹配!$A:$Z,26,0)</f>
        <v>0</v>
      </c>
      <c r="AD238" s="11">
        <f>VLOOKUP(C238,[1]匹配!$A:$AA,27,0)</f>
        <v>0</v>
      </c>
      <c r="AE238" s="11">
        <f>VLOOKUP(C238,[1]匹配!$A:$AB,28,0)</f>
        <v>0</v>
      </c>
      <c r="AF238" s="11">
        <f>VLOOKUP(C238,[1]匹配!$A:$AC,29,0)</f>
        <v>0</v>
      </c>
      <c r="AG238" s="11">
        <f>VLOOKUP(C238,[1]匹配!$A:$AD,30,0)</f>
        <v>0</v>
      </c>
      <c r="AH238" s="11">
        <f>VLOOKUP(C238,[1]匹配!$A:$AE,31,0)</f>
        <v>0</v>
      </c>
      <c r="AI238" s="11">
        <f>VLOOKUP(C238,[1]匹配!$A:$AF,32,0)</f>
        <v>0</v>
      </c>
      <c r="AJ238" s="11" t="s">
        <v>980</v>
      </c>
      <c r="AK238" s="11" t="s">
        <v>47</v>
      </c>
      <c r="AL238" s="11" t="s">
        <v>56</v>
      </c>
      <c r="AM238" s="11" t="s">
        <v>729</v>
      </c>
    </row>
    <row r="239" ht="36" spans="1:39">
      <c r="A239" s="28">
        <v>236</v>
      </c>
      <c r="B239" s="11" t="s">
        <v>151</v>
      </c>
      <c r="C239" s="11" t="s">
        <v>999</v>
      </c>
      <c r="D239" s="11" t="s">
        <v>1000</v>
      </c>
      <c r="E239" s="11" t="s">
        <v>1001</v>
      </c>
      <c r="F239" s="11" t="s">
        <v>207</v>
      </c>
      <c r="G239" s="11" t="s">
        <v>947</v>
      </c>
      <c r="H239" s="11" t="str">
        <f>VLOOKUP(C239,[1]匹配!$A:$E,5,0)</f>
        <v>否</v>
      </c>
      <c r="I239" s="11">
        <f>VLOOKUP(C239,[1]匹配!$A:$F,6,0)</f>
        <v>0</v>
      </c>
      <c r="J239" s="11">
        <f>VLOOKUP(C239,'[2]（终）标准制修订项目'!$C:$R,16,0)</f>
        <v>2</v>
      </c>
      <c r="K239" s="11" t="str">
        <f>VLOOKUP(C239,[1]匹配!$A:$H,8,0)</f>
        <v>无</v>
      </c>
      <c r="L239" s="11">
        <f>VLOOKUP(C239,[1]匹配!$A:$I,9,0)</f>
        <v>2</v>
      </c>
      <c r="M239" s="11">
        <f>VLOOKUP(C239,[1]匹配!$A:$J,10,0)</f>
        <v>100</v>
      </c>
      <c r="N239" s="11" t="str">
        <f>VLOOKUP(C239,[1]匹配!$A:$K,11,0)</f>
        <v>深圳市中润水工业技术发展有限公司</v>
      </c>
      <c r="O239" s="11">
        <f>VLOOKUP(C239,[1]匹配!$A:$L,12,0)</f>
        <v>0</v>
      </c>
      <c r="P239" s="11">
        <f>VLOOKUP(C239,[1]匹配!$A:$M,13,0)</f>
        <v>0</v>
      </c>
      <c r="Q239" s="11">
        <f>VLOOKUP(C239,[1]匹配!$A:$N,14,0)</f>
        <v>0</v>
      </c>
      <c r="R239" s="11">
        <f>VLOOKUP(C239,[1]匹配!$A:$O,15,0)</f>
        <v>0</v>
      </c>
      <c r="S239" s="11">
        <f>VLOOKUP(C239,[1]匹配!$A:$P,16,0)</f>
        <v>0</v>
      </c>
      <c r="T239" s="11">
        <f>VLOOKUP(C239,[1]匹配!$A:$Q,17,0)</f>
        <v>0</v>
      </c>
      <c r="U239" s="11">
        <f>VLOOKUP(C239,[1]匹配!$A:$R,18,0)</f>
        <v>0</v>
      </c>
      <c r="V239" s="11">
        <f>VLOOKUP(C239,[1]匹配!$A:$S,19,0)</f>
        <v>0</v>
      </c>
      <c r="W239" s="11">
        <f>VLOOKUP(C239,[1]匹配!$A:$T,20,0)</f>
        <v>0</v>
      </c>
      <c r="X239" s="11">
        <f>VLOOKUP(C239,[1]匹配!$A:$U,21,0)</f>
        <v>0</v>
      </c>
      <c r="Y239" s="11">
        <f>VLOOKUP(C239,[1]匹配!$A:$V,22,0)</f>
        <v>0</v>
      </c>
      <c r="Z239" s="11">
        <f>VLOOKUP(C239,[1]匹配!$A:$W,23,0)</f>
        <v>0</v>
      </c>
      <c r="AA239" s="11">
        <f>VLOOKUP(C239,[1]匹配!$A:$X,24,0)</f>
        <v>0</v>
      </c>
      <c r="AB239" s="11">
        <f>VLOOKUP(C239,[1]匹配!$A:$Y,25,0)</f>
        <v>0</v>
      </c>
      <c r="AC239" s="11">
        <f>VLOOKUP(C239,[1]匹配!$A:$Z,26,0)</f>
        <v>0</v>
      </c>
      <c r="AD239" s="11">
        <f>VLOOKUP(C239,[1]匹配!$A:$AA,27,0)</f>
        <v>0</v>
      </c>
      <c r="AE239" s="11">
        <f>VLOOKUP(C239,[1]匹配!$A:$AB,28,0)</f>
        <v>0</v>
      </c>
      <c r="AF239" s="11">
        <f>VLOOKUP(C239,[1]匹配!$A:$AC,29,0)</f>
        <v>0</v>
      </c>
      <c r="AG239" s="11">
        <f>VLOOKUP(C239,[1]匹配!$A:$AD,30,0)</f>
        <v>0</v>
      </c>
      <c r="AH239" s="11">
        <f>VLOOKUP(C239,[1]匹配!$A:$AE,31,0)</f>
        <v>0</v>
      </c>
      <c r="AI239" s="11">
        <f>VLOOKUP(C239,[1]匹配!$A:$AF,32,0)</f>
        <v>0</v>
      </c>
      <c r="AJ239" s="11" t="s">
        <v>980</v>
      </c>
      <c r="AK239" s="11" t="s">
        <v>47</v>
      </c>
      <c r="AL239" s="11" t="s">
        <v>48</v>
      </c>
      <c r="AM239" s="11" t="s">
        <v>729</v>
      </c>
    </row>
    <row r="240" ht="24" spans="1:39">
      <c r="A240" s="28">
        <v>237</v>
      </c>
      <c r="B240" s="11" t="s">
        <v>151</v>
      </c>
      <c r="C240" s="11" t="s">
        <v>1002</v>
      </c>
      <c r="D240" s="11" t="s">
        <v>1003</v>
      </c>
      <c r="E240" s="11" t="s">
        <v>1004</v>
      </c>
      <c r="F240" s="11" t="s">
        <v>317</v>
      </c>
      <c r="G240" s="11" t="s">
        <v>331</v>
      </c>
      <c r="H240" s="11" t="str">
        <f>VLOOKUP(C240,[1]匹配!$A:$E,5,0)</f>
        <v>否</v>
      </c>
      <c r="I240" s="11">
        <f>VLOOKUP(C240,[1]匹配!$A:$F,6,0)</f>
        <v>0</v>
      </c>
      <c r="J240" s="11">
        <f>VLOOKUP(C240,'[2]（终）标准制修订项目'!$C:$R,16,0)</f>
        <v>4</v>
      </c>
      <c r="K240" s="11" t="str">
        <f>VLOOKUP(C240,[1]匹配!$A:$H,8,0)</f>
        <v>无</v>
      </c>
      <c r="L240" s="11">
        <f>VLOOKUP(C240,[1]匹配!$A:$I,9,0)</f>
        <v>1</v>
      </c>
      <c r="M240" s="11">
        <f>VLOOKUP(C240,[1]匹配!$A:$J,10,0)</f>
        <v>100</v>
      </c>
      <c r="N240" s="11" t="str">
        <f>VLOOKUP(C240,[1]匹配!$A:$K,11,0)</f>
        <v>深圳市计量质量检测研究院</v>
      </c>
      <c r="O240" s="11">
        <f>VLOOKUP(C240,[1]匹配!$A:$L,12,0)</f>
        <v>0</v>
      </c>
      <c r="P240" s="11">
        <f>VLOOKUP(C240,[1]匹配!$A:$M,13,0)</f>
        <v>0</v>
      </c>
      <c r="Q240" s="11">
        <f>VLOOKUP(C240,[1]匹配!$A:$N,14,0)</f>
        <v>0</v>
      </c>
      <c r="R240" s="11">
        <f>VLOOKUP(C240,[1]匹配!$A:$O,15,0)</f>
        <v>0</v>
      </c>
      <c r="S240" s="11">
        <f>VLOOKUP(C240,[1]匹配!$A:$P,16,0)</f>
        <v>0</v>
      </c>
      <c r="T240" s="11">
        <f>VLOOKUP(C240,[1]匹配!$A:$Q,17,0)</f>
        <v>0</v>
      </c>
      <c r="U240" s="11">
        <f>VLOOKUP(C240,[1]匹配!$A:$R,18,0)</f>
        <v>0</v>
      </c>
      <c r="V240" s="11">
        <f>VLOOKUP(C240,[1]匹配!$A:$S,19,0)</f>
        <v>0</v>
      </c>
      <c r="W240" s="11">
        <f>VLOOKUP(C240,[1]匹配!$A:$T,20,0)</f>
        <v>0</v>
      </c>
      <c r="X240" s="11">
        <f>VLOOKUP(C240,[1]匹配!$A:$U,21,0)</f>
        <v>0</v>
      </c>
      <c r="Y240" s="11">
        <f>VLOOKUP(C240,[1]匹配!$A:$V,22,0)</f>
        <v>0</v>
      </c>
      <c r="Z240" s="11">
        <f>VLOOKUP(C240,[1]匹配!$A:$W,23,0)</f>
        <v>0</v>
      </c>
      <c r="AA240" s="11">
        <f>VLOOKUP(C240,[1]匹配!$A:$X,24,0)</f>
        <v>0</v>
      </c>
      <c r="AB240" s="11">
        <f>VLOOKUP(C240,[1]匹配!$A:$Y,25,0)</f>
        <v>0</v>
      </c>
      <c r="AC240" s="11">
        <f>VLOOKUP(C240,[1]匹配!$A:$Z,26,0)</f>
        <v>0</v>
      </c>
      <c r="AD240" s="11">
        <f>VLOOKUP(C240,[1]匹配!$A:$AA,27,0)</f>
        <v>0</v>
      </c>
      <c r="AE240" s="11">
        <f>VLOOKUP(C240,[1]匹配!$A:$AB,28,0)</f>
        <v>0</v>
      </c>
      <c r="AF240" s="11">
        <f>VLOOKUP(C240,[1]匹配!$A:$AC,29,0)</f>
        <v>0</v>
      </c>
      <c r="AG240" s="11">
        <f>VLOOKUP(C240,[1]匹配!$A:$AD,30,0)</f>
        <v>0</v>
      </c>
      <c r="AH240" s="11">
        <f>VLOOKUP(C240,[1]匹配!$A:$AE,31,0)</f>
        <v>0</v>
      </c>
      <c r="AI240" s="11">
        <f>VLOOKUP(C240,[1]匹配!$A:$AF,32,0)</f>
        <v>0</v>
      </c>
      <c r="AJ240" s="11" t="s">
        <v>1005</v>
      </c>
      <c r="AK240" s="11" t="s">
        <v>105</v>
      </c>
      <c r="AL240" s="11" t="s">
        <v>56</v>
      </c>
      <c r="AM240" s="11" t="s">
        <v>729</v>
      </c>
    </row>
    <row r="241" ht="36" spans="1:39">
      <c r="A241" s="28">
        <v>238</v>
      </c>
      <c r="B241" s="11" t="s">
        <v>151</v>
      </c>
      <c r="C241" s="11" t="s">
        <v>1006</v>
      </c>
      <c r="D241" s="11" t="s">
        <v>1007</v>
      </c>
      <c r="E241" s="11" t="s">
        <v>1008</v>
      </c>
      <c r="F241" s="11" t="s">
        <v>228</v>
      </c>
      <c r="G241" s="11" t="s">
        <v>384</v>
      </c>
      <c r="H241" s="11" t="str">
        <f>VLOOKUP(C241,[1]匹配!$A:$E,5,0)</f>
        <v>否</v>
      </c>
      <c r="I241" s="11">
        <f>VLOOKUP(C241,[1]匹配!$A:$F,6,0)</f>
        <v>0</v>
      </c>
      <c r="J241" s="11">
        <f>VLOOKUP(C241,'[2]（终）标准制修订项目'!$C:$R,16,0)</f>
        <v>3</v>
      </c>
      <c r="K241" s="11" t="str">
        <f>VLOOKUP(C241,[1]匹配!$A:$H,8,0)</f>
        <v>无</v>
      </c>
      <c r="L241" s="11">
        <f>VLOOKUP(C241,[1]匹配!$A:$I,9,0)</f>
        <v>3</v>
      </c>
      <c r="M241" s="11">
        <f>VLOOKUP(C241,[1]匹配!$A:$J,10,0)</f>
        <v>100</v>
      </c>
      <c r="N241" s="11" t="str">
        <f>VLOOKUP(C241,[1]匹配!$A:$K,11,0)</f>
        <v>深圳赛西信息技术有限公司</v>
      </c>
      <c r="O241" s="11">
        <f>VLOOKUP(C241,[1]匹配!$A:$L,12,0)</f>
        <v>0</v>
      </c>
      <c r="P241" s="11">
        <f>VLOOKUP(C241,[1]匹配!$A:$M,13,0)</f>
        <v>0</v>
      </c>
      <c r="Q241" s="11">
        <f>VLOOKUP(C241,[1]匹配!$A:$N,14,0)</f>
        <v>0</v>
      </c>
      <c r="R241" s="11">
        <f>VLOOKUP(C241,[1]匹配!$A:$O,15,0)</f>
        <v>0</v>
      </c>
      <c r="S241" s="11">
        <f>VLOOKUP(C241,[1]匹配!$A:$P,16,0)</f>
        <v>0</v>
      </c>
      <c r="T241" s="11">
        <f>VLOOKUP(C241,[1]匹配!$A:$Q,17,0)</f>
        <v>0</v>
      </c>
      <c r="U241" s="11">
        <f>VLOOKUP(C241,[1]匹配!$A:$R,18,0)</f>
        <v>0</v>
      </c>
      <c r="V241" s="11">
        <f>VLOOKUP(C241,[1]匹配!$A:$S,19,0)</f>
        <v>0</v>
      </c>
      <c r="W241" s="11">
        <f>VLOOKUP(C241,[1]匹配!$A:$T,20,0)</f>
        <v>0</v>
      </c>
      <c r="X241" s="11">
        <f>VLOOKUP(C241,[1]匹配!$A:$U,21,0)</f>
        <v>0</v>
      </c>
      <c r="Y241" s="11">
        <f>VLOOKUP(C241,[1]匹配!$A:$V,22,0)</f>
        <v>0</v>
      </c>
      <c r="Z241" s="11">
        <f>VLOOKUP(C241,[1]匹配!$A:$W,23,0)</f>
        <v>0</v>
      </c>
      <c r="AA241" s="11">
        <f>VLOOKUP(C241,[1]匹配!$A:$X,24,0)</f>
        <v>0</v>
      </c>
      <c r="AB241" s="11">
        <f>VLOOKUP(C241,[1]匹配!$A:$Y,25,0)</f>
        <v>0</v>
      </c>
      <c r="AC241" s="11">
        <f>VLOOKUP(C241,[1]匹配!$A:$Z,26,0)</f>
        <v>0</v>
      </c>
      <c r="AD241" s="11">
        <f>VLOOKUP(C241,[1]匹配!$A:$AA,27,0)</f>
        <v>0</v>
      </c>
      <c r="AE241" s="11">
        <f>VLOOKUP(C241,[1]匹配!$A:$AB,28,0)</f>
        <v>0</v>
      </c>
      <c r="AF241" s="11">
        <f>VLOOKUP(C241,[1]匹配!$A:$AC,29,0)</f>
        <v>0</v>
      </c>
      <c r="AG241" s="11">
        <f>VLOOKUP(C241,[1]匹配!$A:$AD,30,0)</f>
        <v>0</v>
      </c>
      <c r="AH241" s="11">
        <f>VLOOKUP(C241,[1]匹配!$A:$AE,31,0)</f>
        <v>0</v>
      </c>
      <c r="AI241" s="11">
        <f>VLOOKUP(C241,[1]匹配!$A:$AF,32,0)</f>
        <v>0</v>
      </c>
      <c r="AJ241" s="11" t="s">
        <v>1005</v>
      </c>
      <c r="AK241" s="11" t="s">
        <v>47</v>
      </c>
      <c r="AL241" s="11" t="s">
        <v>48</v>
      </c>
      <c r="AM241" s="11" t="s">
        <v>729</v>
      </c>
    </row>
    <row r="242" ht="36" spans="1:39">
      <c r="A242" s="28">
        <v>239</v>
      </c>
      <c r="B242" s="11" t="s">
        <v>151</v>
      </c>
      <c r="C242" s="11" t="s">
        <v>1009</v>
      </c>
      <c r="D242" s="11" t="s">
        <v>1010</v>
      </c>
      <c r="E242" s="11" t="s">
        <v>1011</v>
      </c>
      <c r="F242" s="11" t="s">
        <v>402</v>
      </c>
      <c r="G242" s="11" t="s">
        <v>1012</v>
      </c>
      <c r="H242" s="11" t="str">
        <f>VLOOKUP(C242,[1]匹配!$A:$E,5,0)</f>
        <v>否</v>
      </c>
      <c r="I242" s="11">
        <f>VLOOKUP(C242,[1]匹配!$A:$F,6,0)</f>
        <v>0</v>
      </c>
      <c r="J242" s="11">
        <f>VLOOKUP(C242,'[2]（终）标准制修订项目'!$C:$R,16,0)</f>
        <v>6</v>
      </c>
      <c r="K242" s="11" t="str">
        <f>VLOOKUP(C242,[1]匹配!$A:$H,8,0)</f>
        <v>有</v>
      </c>
      <c r="L242" s="11">
        <f>VLOOKUP(C242,[1]匹配!$A:$I,9,0)</f>
        <v>4</v>
      </c>
      <c r="M242" s="11">
        <f>VLOOKUP(C242,[1]匹配!$A:$J,10,0)</f>
        <v>55.55</v>
      </c>
      <c r="N242" s="11" t="str">
        <f>VLOOKUP(C242,[1]匹配!$A:$K,11,0)</f>
        <v>格林美股份有限公司</v>
      </c>
      <c r="O242" s="11">
        <f>VLOOKUP(C242,[1]匹配!$A:$L,12,0)</f>
        <v>6</v>
      </c>
      <c r="P242" s="11">
        <f>VLOOKUP(C242,[1]匹配!$A:$M,13,0)</f>
        <v>44.44</v>
      </c>
      <c r="Q242" s="11" t="str">
        <f>VLOOKUP(C242,[1]匹配!$A:$N,14,0)</f>
        <v>深圳市豪鹏科技有限公司</v>
      </c>
      <c r="R242" s="11">
        <f>VLOOKUP(C242,[1]匹配!$A:$O,15,0)</f>
        <v>0</v>
      </c>
      <c r="S242" s="11">
        <f>VLOOKUP(C242,[1]匹配!$A:$P,16,0)</f>
        <v>0</v>
      </c>
      <c r="T242" s="11">
        <f>VLOOKUP(C242,[1]匹配!$A:$Q,17,0)</f>
        <v>0</v>
      </c>
      <c r="U242" s="11">
        <f>VLOOKUP(C242,[1]匹配!$A:$R,18,0)</f>
        <v>0</v>
      </c>
      <c r="V242" s="11">
        <f>VLOOKUP(C242,[1]匹配!$A:$S,19,0)</f>
        <v>0</v>
      </c>
      <c r="W242" s="11">
        <f>VLOOKUP(C242,[1]匹配!$A:$T,20,0)</f>
        <v>0</v>
      </c>
      <c r="X242" s="11">
        <f>VLOOKUP(C242,[1]匹配!$A:$U,21,0)</f>
        <v>0</v>
      </c>
      <c r="Y242" s="11">
        <f>VLOOKUP(C242,[1]匹配!$A:$V,22,0)</f>
        <v>0</v>
      </c>
      <c r="Z242" s="11">
        <f>VLOOKUP(C242,[1]匹配!$A:$W,23,0)</f>
        <v>0</v>
      </c>
      <c r="AA242" s="11">
        <f>VLOOKUP(C242,[1]匹配!$A:$X,24,0)</f>
        <v>0</v>
      </c>
      <c r="AB242" s="11">
        <f>VLOOKUP(C242,[1]匹配!$A:$Y,25,0)</f>
        <v>0</v>
      </c>
      <c r="AC242" s="11">
        <f>VLOOKUP(C242,[1]匹配!$A:$Z,26,0)</f>
        <v>0</v>
      </c>
      <c r="AD242" s="11">
        <f>VLOOKUP(C242,[1]匹配!$A:$AA,27,0)</f>
        <v>0</v>
      </c>
      <c r="AE242" s="11">
        <f>VLOOKUP(C242,[1]匹配!$A:$AB,28,0)</f>
        <v>0</v>
      </c>
      <c r="AF242" s="11">
        <f>VLOOKUP(C242,[1]匹配!$A:$AC,29,0)</f>
        <v>0</v>
      </c>
      <c r="AG242" s="11">
        <f>VLOOKUP(C242,[1]匹配!$A:$AD,30,0)</f>
        <v>0</v>
      </c>
      <c r="AH242" s="11">
        <f>VLOOKUP(C242,[1]匹配!$A:$AE,31,0)</f>
        <v>0</v>
      </c>
      <c r="AI242" s="11">
        <f>VLOOKUP(C242,[1]匹配!$A:$AF,32,0)</f>
        <v>0</v>
      </c>
      <c r="AJ242" s="11" t="s">
        <v>1005</v>
      </c>
      <c r="AK242" s="11" t="s">
        <v>47</v>
      </c>
      <c r="AL242" s="11" t="s">
        <v>56</v>
      </c>
      <c r="AM242" s="11" t="s">
        <v>729</v>
      </c>
    </row>
    <row r="243" ht="48" spans="1:39">
      <c r="A243" s="28">
        <v>240</v>
      </c>
      <c r="B243" s="11" t="s">
        <v>151</v>
      </c>
      <c r="C243" s="11" t="s">
        <v>1013</v>
      </c>
      <c r="D243" s="11" t="s">
        <v>1014</v>
      </c>
      <c r="E243" s="11" t="s">
        <v>1015</v>
      </c>
      <c r="F243" s="11" t="s">
        <v>155</v>
      </c>
      <c r="G243" s="11" t="s">
        <v>1016</v>
      </c>
      <c r="H243" s="11" t="str">
        <f>VLOOKUP(C243,[1]匹配!$A:$E,5,0)</f>
        <v>否</v>
      </c>
      <c r="I243" s="11">
        <f>VLOOKUP(C243,[1]匹配!$A:$F,6,0)</f>
        <v>0</v>
      </c>
      <c r="J243" s="11">
        <f>VLOOKUP(C243,'[2]（终）标准制修订项目'!$C:$R,16,0)</f>
        <v>3</v>
      </c>
      <c r="K243" s="11" t="str">
        <f>VLOOKUP(C243,[1]匹配!$A:$H,8,0)</f>
        <v>无</v>
      </c>
      <c r="L243" s="11">
        <f>VLOOKUP(C243,[1]匹配!$A:$I,9,0)</f>
        <v>3</v>
      </c>
      <c r="M243" s="11">
        <f>VLOOKUP(C243,[1]匹配!$A:$J,10,0)</f>
        <v>100</v>
      </c>
      <c r="N243" s="11" t="str">
        <f>VLOOKUP(C243,[1]匹配!$A:$K,11,0)</f>
        <v>深圳市贝利爽实业有限公司</v>
      </c>
      <c r="O243" s="11">
        <f>VLOOKUP(C243,[1]匹配!$A:$L,12,0)</f>
        <v>0</v>
      </c>
      <c r="P243" s="11">
        <f>VLOOKUP(C243,[1]匹配!$A:$M,13,0)</f>
        <v>0</v>
      </c>
      <c r="Q243" s="11">
        <f>VLOOKUP(C243,[1]匹配!$A:$N,14,0)</f>
        <v>0</v>
      </c>
      <c r="R243" s="11">
        <f>VLOOKUP(C243,[1]匹配!$A:$O,15,0)</f>
        <v>0</v>
      </c>
      <c r="S243" s="11">
        <f>VLOOKUP(C243,[1]匹配!$A:$P,16,0)</f>
        <v>0</v>
      </c>
      <c r="T243" s="11">
        <f>VLOOKUP(C243,[1]匹配!$A:$Q,17,0)</f>
        <v>0</v>
      </c>
      <c r="U243" s="11">
        <f>VLOOKUP(C243,[1]匹配!$A:$R,18,0)</f>
        <v>0</v>
      </c>
      <c r="V243" s="11">
        <f>VLOOKUP(C243,[1]匹配!$A:$S,19,0)</f>
        <v>0</v>
      </c>
      <c r="W243" s="11">
        <f>VLOOKUP(C243,[1]匹配!$A:$T,20,0)</f>
        <v>0</v>
      </c>
      <c r="X243" s="11">
        <f>VLOOKUP(C243,[1]匹配!$A:$U,21,0)</f>
        <v>0</v>
      </c>
      <c r="Y243" s="11">
        <f>VLOOKUP(C243,[1]匹配!$A:$V,22,0)</f>
        <v>0</v>
      </c>
      <c r="Z243" s="11">
        <f>VLOOKUP(C243,[1]匹配!$A:$W,23,0)</f>
        <v>0</v>
      </c>
      <c r="AA243" s="11">
        <f>VLOOKUP(C243,[1]匹配!$A:$X,24,0)</f>
        <v>0</v>
      </c>
      <c r="AB243" s="11">
        <f>VLOOKUP(C243,[1]匹配!$A:$Y,25,0)</f>
        <v>0</v>
      </c>
      <c r="AC243" s="11">
        <f>VLOOKUP(C243,[1]匹配!$A:$Z,26,0)</f>
        <v>0</v>
      </c>
      <c r="AD243" s="11">
        <f>VLOOKUP(C243,[1]匹配!$A:$AA,27,0)</f>
        <v>0</v>
      </c>
      <c r="AE243" s="11">
        <f>VLOOKUP(C243,[1]匹配!$A:$AB,28,0)</f>
        <v>0</v>
      </c>
      <c r="AF243" s="11">
        <f>VLOOKUP(C243,[1]匹配!$A:$AC,29,0)</f>
        <v>0</v>
      </c>
      <c r="AG243" s="11">
        <f>VLOOKUP(C243,[1]匹配!$A:$AD,30,0)</f>
        <v>0</v>
      </c>
      <c r="AH243" s="11">
        <f>VLOOKUP(C243,[1]匹配!$A:$AE,31,0)</f>
        <v>0</v>
      </c>
      <c r="AI243" s="11">
        <f>VLOOKUP(C243,[1]匹配!$A:$AF,32,0)</f>
        <v>0</v>
      </c>
      <c r="AJ243" s="11" t="s">
        <v>1005</v>
      </c>
      <c r="AK243" s="11" t="s">
        <v>47</v>
      </c>
      <c r="AL243" s="11" t="s">
        <v>48</v>
      </c>
      <c r="AM243" s="11" t="s">
        <v>729</v>
      </c>
    </row>
    <row r="244" ht="24" spans="1:39">
      <c r="A244" s="28">
        <v>241</v>
      </c>
      <c r="B244" s="11" t="s">
        <v>151</v>
      </c>
      <c r="C244" s="11" t="s">
        <v>1017</v>
      </c>
      <c r="D244" s="11" t="s">
        <v>1018</v>
      </c>
      <c r="E244" s="11" t="s">
        <v>1019</v>
      </c>
      <c r="F244" s="11" t="s">
        <v>207</v>
      </c>
      <c r="G244" s="11" t="s">
        <v>394</v>
      </c>
      <c r="H244" s="11" t="str">
        <f>VLOOKUP(C244,[1]匹配!$A:$E,5,0)</f>
        <v>否</v>
      </c>
      <c r="I244" s="11">
        <f>VLOOKUP(C244,[1]匹配!$A:$F,6,0)</f>
        <v>0</v>
      </c>
      <c r="J244" s="11">
        <f>VLOOKUP(C244,'[2]（终）标准制修订项目'!$C:$R,16,0)</f>
        <v>2</v>
      </c>
      <c r="K244" s="11" t="str">
        <f>VLOOKUP(C244,[1]匹配!$A:$H,8,0)</f>
        <v>无</v>
      </c>
      <c r="L244" s="11">
        <f>VLOOKUP(C244,[1]匹配!$A:$I,9,0)</f>
        <v>2</v>
      </c>
      <c r="M244" s="11">
        <f>VLOOKUP(C244,[1]匹配!$A:$J,10,0)</f>
        <v>100</v>
      </c>
      <c r="N244" s="11" t="str">
        <f>VLOOKUP(C244,[1]匹配!$A:$K,11,0)</f>
        <v>深圳领威科技有限公司</v>
      </c>
      <c r="O244" s="11">
        <f>VLOOKUP(C244,[1]匹配!$A:$L,12,0)</f>
        <v>0</v>
      </c>
      <c r="P244" s="11">
        <f>VLOOKUP(C244,[1]匹配!$A:$M,13,0)</f>
        <v>0</v>
      </c>
      <c r="Q244" s="11">
        <f>VLOOKUP(C244,[1]匹配!$A:$N,14,0)</f>
        <v>0</v>
      </c>
      <c r="R244" s="11">
        <f>VLOOKUP(C244,[1]匹配!$A:$O,15,0)</f>
        <v>0</v>
      </c>
      <c r="S244" s="11">
        <f>VLOOKUP(C244,[1]匹配!$A:$P,16,0)</f>
        <v>0</v>
      </c>
      <c r="T244" s="11">
        <f>VLOOKUP(C244,[1]匹配!$A:$Q,17,0)</f>
        <v>0</v>
      </c>
      <c r="U244" s="11">
        <f>VLOOKUP(C244,[1]匹配!$A:$R,18,0)</f>
        <v>0</v>
      </c>
      <c r="V244" s="11">
        <f>VLOOKUP(C244,[1]匹配!$A:$S,19,0)</f>
        <v>0</v>
      </c>
      <c r="W244" s="11">
        <f>VLOOKUP(C244,[1]匹配!$A:$T,20,0)</f>
        <v>0</v>
      </c>
      <c r="X244" s="11">
        <f>VLOOKUP(C244,[1]匹配!$A:$U,21,0)</f>
        <v>0</v>
      </c>
      <c r="Y244" s="11">
        <f>VLOOKUP(C244,[1]匹配!$A:$V,22,0)</f>
        <v>0</v>
      </c>
      <c r="Z244" s="11">
        <f>VLOOKUP(C244,[1]匹配!$A:$W,23,0)</f>
        <v>0</v>
      </c>
      <c r="AA244" s="11">
        <f>VLOOKUP(C244,[1]匹配!$A:$X,24,0)</f>
        <v>0</v>
      </c>
      <c r="AB244" s="11">
        <f>VLOOKUP(C244,[1]匹配!$A:$Y,25,0)</f>
        <v>0</v>
      </c>
      <c r="AC244" s="11">
        <f>VLOOKUP(C244,[1]匹配!$A:$Z,26,0)</f>
        <v>0</v>
      </c>
      <c r="AD244" s="11">
        <f>VLOOKUP(C244,[1]匹配!$A:$AA,27,0)</f>
        <v>0</v>
      </c>
      <c r="AE244" s="11">
        <f>VLOOKUP(C244,[1]匹配!$A:$AB,28,0)</f>
        <v>0</v>
      </c>
      <c r="AF244" s="11">
        <f>VLOOKUP(C244,[1]匹配!$A:$AC,29,0)</f>
        <v>0</v>
      </c>
      <c r="AG244" s="11">
        <f>VLOOKUP(C244,[1]匹配!$A:$AD,30,0)</f>
        <v>0</v>
      </c>
      <c r="AH244" s="11">
        <f>VLOOKUP(C244,[1]匹配!$A:$AE,31,0)</f>
        <v>0</v>
      </c>
      <c r="AI244" s="11">
        <f>VLOOKUP(C244,[1]匹配!$A:$AF,32,0)</f>
        <v>0</v>
      </c>
      <c r="AJ244" s="11" t="s">
        <v>1005</v>
      </c>
      <c r="AK244" s="11" t="s">
        <v>47</v>
      </c>
      <c r="AL244" s="11" t="s">
        <v>48</v>
      </c>
      <c r="AM244" s="11" t="s">
        <v>729</v>
      </c>
    </row>
    <row r="245" ht="36" spans="1:39">
      <c r="A245" s="28">
        <v>242</v>
      </c>
      <c r="B245" s="11" t="s">
        <v>151</v>
      </c>
      <c r="C245" s="11" t="s">
        <v>1020</v>
      </c>
      <c r="D245" s="11" t="s">
        <v>1021</v>
      </c>
      <c r="E245" s="11" t="s">
        <v>1022</v>
      </c>
      <c r="F245" s="11" t="s">
        <v>155</v>
      </c>
      <c r="G245" s="11" t="s">
        <v>1023</v>
      </c>
      <c r="H245" s="11" t="str">
        <f>VLOOKUP(C245,[1]匹配!$A:$E,5,0)</f>
        <v>是</v>
      </c>
      <c r="I245" s="11">
        <f>VLOOKUP(C245,[1]匹配!$A:$F,6,0)</f>
        <v>6</v>
      </c>
      <c r="J245" s="11">
        <f>VLOOKUP(C245,'[2]（终）标准制修订项目'!$C:$R,16,0)</f>
        <v>3</v>
      </c>
      <c r="K245" s="11" t="str">
        <f>VLOOKUP(C245,[1]匹配!$A:$H,8,0)</f>
        <v>无</v>
      </c>
      <c r="L245" s="11">
        <f>VLOOKUP(C245,[1]匹配!$A:$I,9,0)</f>
        <v>3</v>
      </c>
      <c r="M245" s="11">
        <f>VLOOKUP(C245,[1]匹配!$A:$J,10,0)</f>
        <v>100</v>
      </c>
      <c r="N245" s="11" t="str">
        <f>VLOOKUP(C245,[1]匹配!$A:$K,11,0)</f>
        <v>深圳劲嘉集团股份有限公司</v>
      </c>
      <c r="O245" s="11">
        <f>VLOOKUP(C245,[1]匹配!$A:$L,12,0)</f>
        <v>0</v>
      </c>
      <c r="P245" s="11">
        <f>VLOOKUP(C245,[1]匹配!$A:$M,13,0)</f>
        <v>0</v>
      </c>
      <c r="Q245" s="11">
        <f>VLOOKUP(C245,[1]匹配!$A:$N,14,0)</f>
        <v>0</v>
      </c>
      <c r="R245" s="11">
        <f>VLOOKUP(C245,[1]匹配!$A:$O,15,0)</f>
        <v>0</v>
      </c>
      <c r="S245" s="11">
        <f>VLOOKUP(C245,[1]匹配!$A:$P,16,0)</f>
        <v>0</v>
      </c>
      <c r="T245" s="11">
        <f>VLOOKUP(C245,[1]匹配!$A:$Q,17,0)</f>
        <v>0</v>
      </c>
      <c r="U245" s="11">
        <f>VLOOKUP(C245,[1]匹配!$A:$R,18,0)</f>
        <v>0</v>
      </c>
      <c r="V245" s="11">
        <f>VLOOKUP(C245,[1]匹配!$A:$S,19,0)</f>
        <v>0</v>
      </c>
      <c r="W245" s="11">
        <f>VLOOKUP(C245,[1]匹配!$A:$T,20,0)</f>
        <v>0</v>
      </c>
      <c r="X245" s="11">
        <f>VLOOKUP(C245,[1]匹配!$A:$U,21,0)</f>
        <v>0</v>
      </c>
      <c r="Y245" s="11">
        <f>VLOOKUP(C245,[1]匹配!$A:$V,22,0)</f>
        <v>0</v>
      </c>
      <c r="Z245" s="11">
        <f>VLOOKUP(C245,[1]匹配!$A:$W,23,0)</f>
        <v>0</v>
      </c>
      <c r="AA245" s="11">
        <f>VLOOKUP(C245,[1]匹配!$A:$X,24,0)</f>
        <v>0</v>
      </c>
      <c r="AB245" s="11">
        <f>VLOOKUP(C245,[1]匹配!$A:$Y,25,0)</f>
        <v>0</v>
      </c>
      <c r="AC245" s="11">
        <f>VLOOKUP(C245,[1]匹配!$A:$Z,26,0)</f>
        <v>0</v>
      </c>
      <c r="AD245" s="11">
        <f>VLOOKUP(C245,[1]匹配!$A:$AA,27,0)</f>
        <v>0</v>
      </c>
      <c r="AE245" s="11">
        <f>VLOOKUP(C245,[1]匹配!$A:$AB,28,0)</f>
        <v>0</v>
      </c>
      <c r="AF245" s="11">
        <f>VLOOKUP(C245,[1]匹配!$A:$AC,29,0)</f>
        <v>0</v>
      </c>
      <c r="AG245" s="11">
        <f>VLOOKUP(C245,[1]匹配!$A:$AD,30,0)</f>
        <v>0</v>
      </c>
      <c r="AH245" s="11">
        <f>VLOOKUP(C245,[1]匹配!$A:$AE,31,0)</f>
        <v>0</v>
      </c>
      <c r="AI245" s="11">
        <f>VLOOKUP(C245,[1]匹配!$A:$AF,32,0)</f>
        <v>0</v>
      </c>
      <c r="AJ245" s="11" t="s">
        <v>763</v>
      </c>
      <c r="AK245" s="11" t="s">
        <v>47</v>
      </c>
      <c r="AL245" s="11" t="s">
        <v>48</v>
      </c>
      <c r="AM245" s="11" t="s">
        <v>729</v>
      </c>
    </row>
    <row r="246" ht="36" spans="1:39">
      <c r="A246" s="28">
        <v>243</v>
      </c>
      <c r="B246" s="11" t="s">
        <v>151</v>
      </c>
      <c r="C246" s="11" t="s">
        <v>1024</v>
      </c>
      <c r="D246" s="11" t="s">
        <v>1025</v>
      </c>
      <c r="E246" s="11" t="s">
        <v>1026</v>
      </c>
      <c r="F246" s="11" t="s">
        <v>277</v>
      </c>
      <c r="G246" s="11" t="s">
        <v>1027</v>
      </c>
      <c r="H246" s="11" t="str">
        <f>VLOOKUP(C246,[1]匹配!$A:$E,5,0)</f>
        <v>否</v>
      </c>
      <c r="I246" s="11">
        <f>VLOOKUP(C246,[1]匹配!$A:$F,6,0)</f>
        <v>0</v>
      </c>
      <c r="J246" s="11">
        <f>VLOOKUP(C246,'[2]（终）标准制修订项目'!$C:$R,16,0)</f>
        <v>3</v>
      </c>
      <c r="K246" s="11" t="str">
        <f>VLOOKUP(C246,[1]匹配!$A:$H,8,0)</f>
        <v>无</v>
      </c>
      <c r="L246" s="11">
        <f>VLOOKUP(C246,[1]匹配!$A:$I,9,0)</f>
        <v>3</v>
      </c>
      <c r="M246" s="11">
        <f>VLOOKUP(C246,[1]匹配!$A:$J,10,0)</f>
        <v>100</v>
      </c>
      <c r="N246" s="11" t="str">
        <f>VLOOKUP(C246,[1]匹配!$A:$K,11,0)</f>
        <v>深圳市亿天净化技术有限公司</v>
      </c>
      <c r="O246" s="11">
        <f>VLOOKUP(C246,[1]匹配!$A:$L,12,0)</f>
        <v>0</v>
      </c>
      <c r="P246" s="11">
        <f>VLOOKUP(C246,[1]匹配!$A:$M,13,0)</f>
        <v>0</v>
      </c>
      <c r="Q246" s="11">
        <f>VLOOKUP(C246,[1]匹配!$A:$N,14,0)</f>
        <v>0</v>
      </c>
      <c r="R246" s="11">
        <f>VLOOKUP(C246,[1]匹配!$A:$O,15,0)</f>
        <v>0</v>
      </c>
      <c r="S246" s="11">
        <f>VLOOKUP(C246,[1]匹配!$A:$P,16,0)</f>
        <v>0</v>
      </c>
      <c r="T246" s="11">
        <f>VLOOKUP(C246,[1]匹配!$A:$Q,17,0)</f>
        <v>0</v>
      </c>
      <c r="U246" s="11">
        <f>VLOOKUP(C246,[1]匹配!$A:$R,18,0)</f>
        <v>0</v>
      </c>
      <c r="V246" s="11">
        <f>VLOOKUP(C246,[1]匹配!$A:$S,19,0)</f>
        <v>0</v>
      </c>
      <c r="W246" s="11">
        <f>VLOOKUP(C246,[1]匹配!$A:$T,20,0)</f>
        <v>0</v>
      </c>
      <c r="X246" s="11">
        <f>VLOOKUP(C246,[1]匹配!$A:$U,21,0)</f>
        <v>0</v>
      </c>
      <c r="Y246" s="11">
        <f>VLOOKUP(C246,[1]匹配!$A:$V,22,0)</f>
        <v>0</v>
      </c>
      <c r="Z246" s="11">
        <f>VLOOKUP(C246,[1]匹配!$A:$W,23,0)</f>
        <v>0</v>
      </c>
      <c r="AA246" s="11">
        <f>VLOOKUP(C246,[1]匹配!$A:$X,24,0)</f>
        <v>0</v>
      </c>
      <c r="AB246" s="11">
        <f>VLOOKUP(C246,[1]匹配!$A:$Y,25,0)</f>
        <v>0</v>
      </c>
      <c r="AC246" s="11">
        <f>VLOOKUP(C246,[1]匹配!$A:$Z,26,0)</f>
        <v>0</v>
      </c>
      <c r="AD246" s="11">
        <f>VLOOKUP(C246,[1]匹配!$A:$AA,27,0)</f>
        <v>0</v>
      </c>
      <c r="AE246" s="11">
        <f>VLOOKUP(C246,[1]匹配!$A:$AB,28,0)</f>
        <v>0</v>
      </c>
      <c r="AF246" s="11">
        <f>VLOOKUP(C246,[1]匹配!$A:$AC,29,0)</f>
        <v>0</v>
      </c>
      <c r="AG246" s="11">
        <f>VLOOKUP(C246,[1]匹配!$A:$AD,30,0)</f>
        <v>0</v>
      </c>
      <c r="AH246" s="11">
        <f>VLOOKUP(C246,[1]匹配!$A:$AE,31,0)</f>
        <v>0</v>
      </c>
      <c r="AI246" s="11">
        <f>VLOOKUP(C246,[1]匹配!$A:$AF,32,0)</f>
        <v>0</v>
      </c>
      <c r="AJ246" s="11" t="s">
        <v>763</v>
      </c>
      <c r="AK246" s="11" t="s">
        <v>47</v>
      </c>
      <c r="AL246" s="11" t="s">
        <v>48</v>
      </c>
      <c r="AM246" s="11" t="s">
        <v>729</v>
      </c>
    </row>
    <row r="247" ht="60" spans="1:39">
      <c r="A247" s="28">
        <v>244</v>
      </c>
      <c r="B247" s="11" t="s">
        <v>151</v>
      </c>
      <c r="C247" s="11" t="s">
        <v>1028</v>
      </c>
      <c r="D247" s="11" t="s">
        <v>1029</v>
      </c>
      <c r="E247" s="11" t="s">
        <v>1030</v>
      </c>
      <c r="F247" s="11" t="s">
        <v>424</v>
      </c>
      <c r="G247" s="11" t="s">
        <v>829</v>
      </c>
      <c r="H247" s="11" t="str">
        <f>VLOOKUP(C247,[1]匹配!$A:$E,5,0)</f>
        <v>是</v>
      </c>
      <c r="I247" s="11">
        <f>VLOOKUP(C247,[1]匹配!$A:$F,6,0)</f>
        <v>10</v>
      </c>
      <c r="J247" s="11">
        <f>VLOOKUP(C247,'[2]（终）标准制修订项目'!$C:$R,16,0)</f>
        <v>3</v>
      </c>
      <c r="K247" s="11" t="str">
        <f>VLOOKUP(C247,[1]匹配!$A:$H,8,0)</f>
        <v>有</v>
      </c>
      <c r="L247" s="11">
        <f>VLOOKUP(C247,[1]匹配!$A:$I,9,0)</f>
        <v>3</v>
      </c>
      <c r="M247" s="11">
        <f>VLOOKUP(C247,[1]匹配!$A:$J,10,0)</f>
        <v>68.18</v>
      </c>
      <c r="N247" s="11" t="str">
        <f>VLOOKUP(C247,[1]匹配!$A:$K,11,0)</f>
        <v>深圳市科陆电子科技股份有限公司</v>
      </c>
      <c r="O247" s="11">
        <f>VLOOKUP(C247,[1]匹配!$A:$L,12,0)</f>
        <v>7</v>
      </c>
      <c r="P247" s="11">
        <f>VLOOKUP(C247,[1]匹配!$A:$M,13,0)</f>
        <v>31.81</v>
      </c>
      <c r="Q247" s="11" t="str">
        <f>VLOOKUP(C247,[1]匹配!$A:$N,14,0)</f>
        <v>深圳市航天泰瑞捷电子有限公司</v>
      </c>
      <c r="R247" s="11">
        <f>VLOOKUP(C247,[1]匹配!$A:$O,15,0)</f>
        <v>0</v>
      </c>
      <c r="S247" s="11">
        <f>VLOOKUP(C247,[1]匹配!$A:$P,16,0)</f>
        <v>0</v>
      </c>
      <c r="T247" s="11">
        <f>VLOOKUP(C247,[1]匹配!$A:$Q,17,0)</f>
        <v>0</v>
      </c>
      <c r="U247" s="11">
        <f>VLOOKUP(C247,[1]匹配!$A:$R,18,0)</f>
        <v>0</v>
      </c>
      <c r="V247" s="11">
        <f>VLOOKUP(C247,[1]匹配!$A:$S,19,0)</f>
        <v>0</v>
      </c>
      <c r="W247" s="11">
        <f>VLOOKUP(C247,[1]匹配!$A:$T,20,0)</f>
        <v>0</v>
      </c>
      <c r="X247" s="11">
        <f>VLOOKUP(C247,[1]匹配!$A:$U,21,0)</f>
        <v>0</v>
      </c>
      <c r="Y247" s="11">
        <f>VLOOKUP(C247,[1]匹配!$A:$V,22,0)</f>
        <v>0</v>
      </c>
      <c r="Z247" s="11">
        <f>VLOOKUP(C247,[1]匹配!$A:$W,23,0)</f>
        <v>0</v>
      </c>
      <c r="AA247" s="11">
        <f>VLOOKUP(C247,[1]匹配!$A:$X,24,0)</f>
        <v>0</v>
      </c>
      <c r="AB247" s="11">
        <f>VLOOKUP(C247,[1]匹配!$A:$Y,25,0)</f>
        <v>0</v>
      </c>
      <c r="AC247" s="11">
        <f>VLOOKUP(C247,[1]匹配!$A:$Z,26,0)</f>
        <v>0</v>
      </c>
      <c r="AD247" s="11">
        <f>VLOOKUP(C247,[1]匹配!$A:$AA,27,0)</f>
        <v>0</v>
      </c>
      <c r="AE247" s="11">
        <f>VLOOKUP(C247,[1]匹配!$A:$AB,28,0)</f>
        <v>0</v>
      </c>
      <c r="AF247" s="11">
        <f>VLOOKUP(C247,[1]匹配!$A:$AC,29,0)</f>
        <v>0</v>
      </c>
      <c r="AG247" s="11">
        <f>VLOOKUP(C247,[1]匹配!$A:$AD,30,0)</f>
        <v>0</v>
      </c>
      <c r="AH247" s="11">
        <f>VLOOKUP(C247,[1]匹配!$A:$AE,31,0)</f>
        <v>0</v>
      </c>
      <c r="AI247" s="11">
        <f>VLOOKUP(C247,[1]匹配!$A:$AF,32,0)</f>
        <v>0</v>
      </c>
      <c r="AJ247" s="11" t="s">
        <v>1031</v>
      </c>
      <c r="AK247" s="11" t="s">
        <v>47</v>
      </c>
      <c r="AL247" s="11" t="s">
        <v>48</v>
      </c>
      <c r="AM247" s="11" t="s">
        <v>729</v>
      </c>
    </row>
    <row r="248" ht="48" spans="1:39">
      <c r="A248" s="28">
        <v>245</v>
      </c>
      <c r="B248" s="11" t="s">
        <v>151</v>
      </c>
      <c r="C248" s="11" t="s">
        <v>1032</v>
      </c>
      <c r="D248" s="11" t="s">
        <v>1033</v>
      </c>
      <c r="E248" s="11" t="s">
        <v>1034</v>
      </c>
      <c r="F248" s="11" t="s">
        <v>191</v>
      </c>
      <c r="G248" s="11" t="s">
        <v>347</v>
      </c>
      <c r="H248" s="11" t="str">
        <f>VLOOKUP(C248,[1]匹配!$A:$E,5,0)</f>
        <v>否</v>
      </c>
      <c r="I248" s="11">
        <f>VLOOKUP(C248,[1]匹配!$A:$F,6,0)</f>
        <v>0</v>
      </c>
      <c r="J248" s="11">
        <f>VLOOKUP(C248,'[2]（终）标准制修订项目'!$C:$R,16,0)</f>
        <v>4</v>
      </c>
      <c r="K248" s="11" t="str">
        <f>VLOOKUP(C248,[1]匹配!$A:$H,8,0)</f>
        <v>有</v>
      </c>
      <c r="L248" s="11">
        <f>VLOOKUP(C248,[1]匹配!$A:$I,9,0)</f>
        <v>4</v>
      </c>
      <c r="M248" s="11">
        <f>VLOOKUP(C248,[1]匹配!$A:$J,10,0)</f>
        <v>60</v>
      </c>
      <c r="N248" s="11" t="str">
        <f>VLOOKUP(C248,[1]匹配!$A:$K,11,0)</f>
        <v>深圳安吉尔饮水产业集团有限公司</v>
      </c>
      <c r="O248" s="11">
        <f>VLOOKUP(C248,[1]匹配!$A:$L,12,0)</f>
        <v>6</v>
      </c>
      <c r="P248" s="11">
        <f>VLOOKUP(C248,[1]匹配!$A:$M,13,0)</f>
        <v>40</v>
      </c>
      <c r="Q248" s="11" t="str">
        <f>VLOOKUP(C248,[1]匹配!$A:$N,14,0)</f>
        <v>深圳市家乐士净水科技有限公司</v>
      </c>
      <c r="R248" s="11">
        <f>VLOOKUP(C248,[1]匹配!$A:$O,15,0)</f>
        <v>0</v>
      </c>
      <c r="S248" s="11">
        <f>VLOOKUP(C248,[1]匹配!$A:$P,16,0)</f>
        <v>0</v>
      </c>
      <c r="T248" s="11">
        <f>VLOOKUP(C248,[1]匹配!$A:$Q,17,0)</f>
        <v>0</v>
      </c>
      <c r="U248" s="11">
        <f>VLOOKUP(C248,[1]匹配!$A:$R,18,0)</f>
        <v>0</v>
      </c>
      <c r="V248" s="11">
        <f>VLOOKUP(C248,[1]匹配!$A:$S,19,0)</f>
        <v>0</v>
      </c>
      <c r="W248" s="11">
        <f>VLOOKUP(C248,[1]匹配!$A:$T,20,0)</f>
        <v>0</v>
      </c>
      <c r="X248" s="11">
        <f>VLOOKUP(C248,[1]匹配!$A:$U,21,0)</f>
        <v>0</v>
      </c>
      <c r="Y248" s="11">
        <f>VLOOKUP(C248,[1]匹配!$A:$V,22,0)</f>
        <v>0</v>
      </c>
      <c r="Z248" s="11">
        <f>VLOOKUP(C248,[1]匹配!$A:$W,23,0)</f>
        <v>0</v>
      </c>
      <c r="AA248" s="11">
        <f>VLOOKUP(C248,[1]匹配!$A:$X,24,0)</f>
        <v>0</v>
      </c>
      <c r="AB248" s="11">
        <f>VLOOKUP(C248,[1]匹配!$A:$Y,25,0)</f>
        <v>0</v>
      </c>
      <c r="AC248" s="11">
        <f>VLOOKUP(C248,[1]匹配!$A:$Z,26,0)</f>
        <v>0</v>
      </c>
      <c r="AD248" s="11">
        <f>VLOOKUP(C248,[1]匹配!$A:$AA,27,0)</f>
        <v>0</v>
      </c>
      <c r="AE248" s="11">
        <f>VLOOKUP(C248,[1]匹配!$A:$AB,28,0)</f>
        <v>0</v>
      </c>
      <c r="AF248" s="11">
        <f>VLOOKUP(C248,[1]匹配!$A:$AC,29,0)</f>
        <v>0</v>
      </c>
      <c r="AG248" s="11">
        <f>VLOOKUP(C248,[1]匹配!$A:$AD,30,0)</f>
        <v>0</v>
      </c>
      <c r="AH248" s="11">
        <f>VLOOKUP(C248,[1]匹配!$A:$AE,31,0)</f>
        <v>0</v>
      </c>
      <c r="AI248" s="11">
        <f>VLOOKUP(C248,[1]匹配!$A:$AF,32,0)</f>
        <v>0</v>
      </c>
      <c r="AJ248" s="11" t="s">
        <v>1031</v>
      </c>
      <c r="AK248" s="11" t="s">
        <v>47</v>
      </c>
      <c r="AL248" s="11" t="s">
        <v>56</v>
      </c>
      <c r="AM248" s="11" t="s">
        <v>729</v>
      </c>
    </row>
    <row r="249" ht="24" spans="1:39">
      <c r="A249" s="28">
        <v>246</v>
      </c>
      <c r="B249" s="11" t="s">
        <v>151</v>
      </c>
      <c r="C249" s="11" t="s">
        <v>1035</v>
      </c>
      <c r="D249" s="11" t="s">
        <v>1036</v>
      </c>
      <c r="E249" s="11" t="s">
        <v>1037</v>
      </c>
      <c r="F249" s="11" t="s">
        <v>250</v>
      </c>
      <c r="G249" s="11" t="s">
        <v>380</v>
      </c>
      <c r="H249" s="11" t="str">
        <f>VLOOKUP(C249,[1]匹配!$A:$E,5,0)</f>
        <v>否</v>
      </c>
      <c r="I249" s="11">
        <f>VLOOKUP(C249,[1]匹配!$A:$F,6,0)</f>
        <v>0</v>
      </c>
      <c r="J249" s="11">
        <f>VLOOKUP(C249,'[2]（终）标准制修订项目'!$C:$R,16,0)</f>
        <v>2</v>
      </c>
      <c r="K249" s="11" t="str">
        <f>VLOOKUP(C249,[1]匹配!$A:$H,8,0)</f>
        <v>无</v>
      </c>
      <c r="L249" s="11">
        <f>VLOOKUP(C249,[1]匹配!$A:$I,9,0)</f>
        <v>2</v>
      </c>
      <c r="M249" s="11">
        <f>VLOOKUP(C249,[1]匹配!$A:$J,10,0)</f>
        <v>100</v>
      </c>
      <c r="N249" s="11" t="str">
        <f>VLOOKUP(C249,[1]匹配!$A:$K,11,0)</f>
        <v>深圳中雅机电实业有限公司</v>
      </c>
      <c r="O249" s="11">
        <f>VLOOKUP(C249,[1]匹配!$A:$L,12,0)</f>
        <v>0</v>
      </c>
      <c r="P249" s="11">
        <f>VLOOKUP(C249,[1]匹配!$A:$M,13,0)</f>
        <v>0</v>
      </c>
      <c r="Q249" s="11">
        <f>VLOOKUP(C249,[1]匹配!$A:$N,14,0)</f>
        <v>0</v>
      </c>
      <c r="R249" s="11">
        <f>VLOOKUP(C249,[1]匹配!$A:$O,15,0)</f>
        <v>0</v>
      </c>
      <c r="S249" s="11">
        <f>VLOOKUP(C249,[1]匹配!$A:$P,16,0)</f>
        <v>0</v>
      </c>
      <c r="T249" s="11">
        <f>VLOOKUP(C249,[1]匹配!$A:$Q,17,0)</f>
        <v>0</v>
      </c>
      <c r="U249" s="11">
        <f>VLOOKUP(C249,[1]匹配!$A:$R,18,0)</f>
        <v>0</v>
      </c>
      <c r="V249" s="11">
        <f>VLOOKUP(C249,[1]匹配!$A:$S,19,0)</f>
        <v>0</v>
      </c>
      <c r="W249" s="11">
        <f>VLOOKUP(C249,[1]匹配!$A:$T,20,0)</f>
        <v>0</v>
      </c>
      <c r="X249" s="11">
        <f>VLOOKUP(C249,[1]匹配!$A:$U,21,0)</f>
        <v>0</v>
      </c>
      <c r="Y249" s="11">
        <f>VLOOKUP(C249,[1]匹配!$A:$V,22,0)</f>
        <v>0</v>
      </c>
      <c r="Z249" s="11">
        <f>VLOOKUP(C249,[1]匹配!$A:$W,23,0)</f>
        <v>0</v>
      </c>
      <c r="AA249" s="11">
        <f>VLOOKUP(C249,[1]匹配!$A:$X,24,0)</f>
        <v>0</v>
      </c>
      <c r="AB249" s="11">
        <f>VLOOKUP(C249,[1]匹配!$A:$Y,25,0)</f>
        <v>0</v>
      </c>
      <c r="AC249" s="11">
        <f>VLOOKUP(C249,[1]匹配!$A:$Z,26,0)</f>
        <v>0</v>
      </c>
      <c r="AD249" s="11">
        <f>VLOOKUP(C249,[1]匹配!$A:$AA,27,0)</f>
        <v>0</v>
      </c>
      <c r="AE249" s="11">
        <f>VLOOKUP(C249,[1]匹配!$A:$AB,28,0)</f>
        <v>0</v>
      </c>
      <c r="AF249" s="11">
        <f>VLOOKUP(C249,[1]匹配!$A:$AC,29,0)</f>
        <v>0</v>
      </c>
      <c r="AG249" s="11">
        <f>VLOOKUP(C249,[1]匹配!$A:$AD,30,0)</f>
        <v>0</v>
      </c>
      <c r="AH249" s="11">
        <f>VLOOKUP(C249,[1]匹配!$A:$AE,31,0)</f>
        <v>0</v>
      </c>
      <c r="AI249" s="11">
        <f>VLOOKUP(C249,[1]匹配!$A:$AF,32,0)</f>
        <v>0</v>
      </c>
      <c r="AJ249" s="11" t="s">
        <v>1038</v>
      </c>
      <c r="AK249" s="11" t="s">
        <v>47</v>
      </c>
      <c r="AL249" s="11" t="s">
        <v>48</v>
      </c>
      <c r="AM249" s="11" t="s">
        <v>729</v>
      </c>
    </row>
    <row r="250" ht="36" spans="1:39">
      <c r="A250" s="28">
        <v>247</v>
      </c>
      <c r="B250" s="11" t="s">
        <v>151</v>
      </c>
      <c r="C250" s="11" t="s">
        <v>1039</v>
      </c>
      <c r="D250" s="11" t="s">
        <v>1040</v>
      </c>
      <c r="E250" s="11" t="s">
        <v>1041</v>
      </c>
      <c r="F250" s="11" t="s">
        <v>172</v>
      </c>
      <c r="G250" s="11" t="s">
        <v>384</v>
      </c>
      <c r="H250" s="11" t="str">
        <f>VLOOKUP(C250,[1]匹配!$A:$E,5,0)</f>
        <v>否</v>
      </c>
      <c r="I250" s="11">
        <f>VLOOKUP(C250,[1]匹配!$A:$F,6,0)</f>
        <v>0</v>
      </c>
      <c r="J250" s="11">
        <f>VLOOKUP(C250,'[2]（终）标准制修订项目'!$C:$R,16,0)</f>
        <v>3</v>
      </c>
      <c r="K250" s="11" t="str">
        <f>VLOOKUP(C250,[1]匹配!$A:$H,8,0)</f>
        <v>无</v>
      </c>
      <c r="L250" s="11">
        <f>VLOOKUP(C250,[1]匹配!$A:$I,9,0)</f>
        <v>3</v>
      </c>
      <c r="M250" s="11">
        <f>VLOOKUP(C250,[1]匹配!$A:$J,10,0)</f>
        <v>100</v>
      </c>
      <c r="N250" s="11" t="str">
        <f>VLOOKUP(C250,[1]匹配!$A:$K,11,0)</f>
        <v>深圳赛西信息技术有限公司</v>
      </c>
      <c r="O250" s="11">
        <f>VLOOKUP(C250,[1]匹配!$A:$L,12,0)</f>
        <v>0</v>
      </c>
      <c r="P250" s="11">
        <f>VLOOKUP(C250,[1]匹配!$A:$M,13,0)</f>
        <v>0</v>
      </c>
      <c r="Q250" s="11">
        <f>VLOOKUP(C250,[1]匹配!$A:$N,14,0)</f>
        <v>0</v>
      </c>
      <c r="R250" s="11">
        <f>VLOOKUP(C250,[1]匹配!$A:$O,15,0)</f>
        <v>0</v>
      </c>
      <c r="S250" s="11">
        <f>VLOOKUP(C250,[1]匹配!$A:$P,16,0)</f>
        <v>0</v>
      </c>
      <c r="T250" s="11">
        <f>VLOOKUP(C250,[1]匹配!$A:$Q,17,0)</f>
        <v>0</v>
      </c>
      <c r="U250" s="11">
        <f>VLOOKUP(C250,[1]匹配!$A:$R,18,0)</f>
        <v>0</v>
      </c>
      <c r="V250" s="11">
        <f>VLOOKUP(C250,[1]匹配!$A:$S,19,0)</f>
        <v>0</v>
      </c>
      <c r="W250" s="11">
        <f>VLOOKUP(C250,[1]匹配!$A:$T,20,0)</f>
        <v>0</v>
      </c>
      <c r="X250" s="11">
        <f>VLOOKUP(C250,[1]匹配!$A:$U,21,0)</f>
        <v>0</v>
      </c>
      <c r="Y250" s="11">
        <f>VLOOKUP(C250,[1]匹配!$A:$V,22,0)</f>
        <v>0</v>
      </c>
      <c r="Z250" s="11">
        <f>VLOOKUP(C250,[1]匹配!$A:$W,23,0)</f>
        <v>0</v>
      </c>
      <c r="AA250" s="11">
        <f>VLOOKUP(C250,[1]匹配!$A:$X,24,0)</f>
        <v>0</v>
      </c>
      <c r="AB250" s="11">
        <f>VLOOKUP(C250,[1]匹配!$A:$Y,25,0)</f>
        <v>0</v>
      </c>
      <c r="AC250" s="11">
        <f>VLOOKUP(C250,[1]匹配!$A:$Z,26,0)</f>
        <v>0</v>
      </c>
      <c r="AD250" s="11">
        <f>VLOOKUP(C250,[1]匹配!$A:$AA,27,0)</f>
        <v>0</v>
      </c>
      <c r="AE250" s="11">
        <f>VLOOKUP(C250,[1]匹配!$A:$AB,28,0)</f>
        <v>0</v>
      </c>
      <c r="AF250" s="11">
        <f>VLOOKUP(C250,[1]匹配!$A:$AC,29,0)</f>
        <v>0</v>
      </c>
      <c r="AG250" s="11">
        <f>VLOOKUP(C250,[1]匹配!$A:$AD,30,0)</f>
        <v>0</v>
      </c>
      <c r="AH250" s="11">
        <f>VLOOKUP(C250,[1]匹配!$A:$AE,31,0)</f>
        <v>0</v>
      </c>
      <c r="AI250" s="11">
        <f>VLOOKUP(C250,[1]匹配!$A:$AF,32,0)</f>
        <v>0</v>
      </c>
      <c r="AJ250" s="11" t="s">
        <v>1038</v>
      </c>
      <c r="AK250" s="11" t="s">
        <v>47</v>
      </c>
      <c r="AL250" s="11" t="s">
        <v>48</v>
      </c>
      <c r="AM250" s="11" t="s">
        <v>729</v>
      </c>
    </row>
    <row r="251" ht="36" spans="1:39">
      <c r="A251" s="28">
        <v>248</v>
      </c>
      <c r="B251" s="11" t="s">
        <v>151</v>
      </c>
      <c r="C251" s="11" t="s">
        <v>1042</v>
      </c>
      <c r="D251" s="11" t="s">
        <v>1043</v>
      </c>
      <c r="E251" s="11" t="s">
        <v>1044</v>
      </c>
      <c r="F251" s="11" t="s">
        <v>155</v>
      </c>
      <c r="G251" s="11" t="s">
        <v>128</v>
      </c>
      <c r="H251" s="11" t="str">
        <f>VLOOKUP(C251,[1]匹配!$A:$E,5,0)</f>
        <v>否</v>
      </c>
      <c r="I251" s="11">
        <f>VLOOKUP(C251,[1]匹配!$A:$F,6,0)</f>
        <v>0</v>
      </c>
      <c r="J251" s="11">
        <f>VLOOKUP(C251,'[2]（终）标准制修订项目'!$C:$R,16,0)</f>
        <v>3</v>
      </c>
      <c r="K251" s="11" t="str">
        <f>VLOOKUP(C251,[1]匹配!$A:$H,8,0)</f>
        <v>无</v>
      </c>
      <c r="L251" s="11">
        <f>VLOOKUP(C251,[1]匹配!$A:$I,9,0)</f>
        <v>3</v>
      </c>
      <c r="M251" s="11">
        <f>VLOOKUP(C251,[1]匹配!$A:$J,10,0)</f>
        <v>100</v>
      </c>
      <c r="N251" s="11" t="str">
        <f>VLOOKUP(C251,[1]匹配!$A:$K,11,0)</f>
        <v>深圳市标准技术研究院</v>
      </c>
      <c r="O251" s="11">
        <f>VLOOKUP(C251,[1]匹配!$A:$L,12,0)</f>
        <v>0</v>
      </c>
      <c r="P251" s="11">
        <f>VLOOKUP(C251,[1]匹配!$A:$M,13,0)</f>
        <v>0</v>
      </c>
      <c r="Q251" s="11">
        <f>VLOOKUP(C251,[1]匹配!$A:$N,14,0)</f>
        <v>0</v>
      </c>
      <c r="R251" s="11">
        <f>VLOOKUP(C251,[1]匹配!$A:$O,15,0)</f>
        <v>0</v>
      </c>
      <c r="S251" s="11">
        <f>VLOOKUP(C251,[1]匹配!$A:$P,16,0)</f>
        <v>0</v>
      </c>
      <c r="T251" s="11">
        <f>VLOOKUP(C251,[1]匹配!$A:$Q,17,0)</f>
        <v>0</v>
      </c>
      <c r="U251" s="11">
        <f>VLOOKUP(C251,[1]匹配!$A:$R,18,0)</f>
        <v>0</v>
      </c>
      <c r="V251" s="11">
        <f>VLOOKUP(C251,[1]匹配!$A:$S,19,0)</f>
        <v>0</v>
      </c>
      <c r="W251" s="11">
        <f>VLOOKUP(C251,[1]匹配!$A:$T,20,0)</f>
        <v>0</v>
      </c>
      <c r="X251" s="11">
        <f>VLOOKUP(C251,[1]匹配!$A:$U,21,0)</f>
        <v>0</v>
      </c>
      <c r="Y251" s="11">
        <f>VLOOKUP(C251,[1]匹配!$A:$V,22,0)</f>
        <v>0</v>
      </c>
      <c r="Z251" s="11">
        <f>VLOOKUP(C251,[1]匹配!$A:$W,23,0)</f>
        <v>0</v>
      </c>
      <c r="AA251" s="11">
        <f>VLOOKUP(C251,[1]匹配!$A:$X,24,0)</f>
        <v>0</v>
      </c>
      <c r="AB251" s="11">
        <f>VLOOKUP(C251,[1]匹配!$A:$Y,25,0)</f>
        <v>0</v>
      </c>
      <c r="AC251" s="11">
        <f>VLOOKUP(C251,[1]匹配!$A:$Z,26,0)</f>
        <v>0</v>
      </c>
      <c r="AD251" s="11">
        <f>VLOOKUP(C251,[1]匹配!$A:$AA,27,0)</f>
        <v>0</v>
      </c>
      <c r="AE251" s="11">
        <f>VLOOKUP(C251,[1]匹配!$A:$AB,28,0)</f>
        <v>0</v>
      </c>
      <c r="AF251" s="11">
        <f>VLOOKUP(C251,[1]匹配!$A:$AC,29,0)</f>
        <v>0</v>
      </c>
      <c r="AG251" s="11">
        <f>VLOOKUP(C251,[1]匹配!$A:$AD,30,0)</f>
        <v>0</v>
      </c>
      <c r="AH251" s="11">
        <f>VLOOKUP(C251,[1]匹配!$A:$AE,31,0)</f>
        <v>0</v>
      </c>
      <c r="AI251" s="11">
        <f>VLOOKUP(C251,[1]匹配!$A:$AF,32,0)</f>
        <v>0</v>
      </c>
      <c r="AJ251" s="11" t="s">
        <v>1038</v>
      </c>
      <c r="AK251" s="11" t="s">
        <v>47</v>
      </c>
      <c r="AL251" s="11" t="s">
        <v>48</v>
      </c>
      <c r="AM251" s="11" t="s">
        <v>729</v>
      </c>
    </row>
    <row r="252" ht="36" spans="1:39">
      <c r="A252" s="28">
        <v>249</v>
      </c>
      <c r="B252" s="11" t="s">
        <v>151</v>
      </c>
      <c r="C252" s="11" t="s">
        <v>1045</v>
      </c>
      <c r="D252" s="11" t="s">
        <v>1046</v>
      </c>
      <c r="E252" s="11" t="s">
        <v>1047</v>
      </c>
      <c r="F252" s="11" t="s">
        <v>250</v>
      </c>
      <c r="G252" s="11" t="s">
        <v>1048</v>
      </c>
      <c r="H252" s="11" t="str">
        <f>VLOOKUP(C252,[1]匹配!$A:$E,5,0)</f>
        <v>否</v>
      </c>
      <c r="I252" s="11">
        <f>VLOOKUP(C252,[1]匹配!$A:$F,6,0)</f>
        <v>0</v>
      </c>
      <c r="J252" s="11">
        <f>VLOOKUP(C252,'[2]（终）标准制修订项目'!$C:$R,16,0)</f>
        <v>2</v>
      </c>
      <c r="K252" s="11" t="str">
        <f>VLOOKUP(C252,[1]匹配!$A:$H,8,0)</f>
        <v>有</v>
      </c>
      <c r="L252" s="11">
        <f>VLOOKUP(C252,[1]匹配!$A:$I,9,0)</f>
        <v>2</v>
      </c>
      <c r="M252" s="11">
        <f>VLOOKUP(C252,[1]匹配!$A:$J,10,0)</f>
        <v>71.42</v>
      </c>
      <c r="N252" s="11" t="str">
        <f>VLOOKUP(C252,[1]匹配!$A:$K,11,0)</f>
        <v>深圳市正德智控股份有限公司</v>
      </c>
      <c r="O252" s="11">
        <f>VLOOKUP(C252,[1]匹配!$A:$L,12,0)</f>
        <v>6</v>
      </c>
      <c r="P252" s="11">
        <f>VLOOKUP(C252,[1]匹配!$A:$M,13,0)</f>
        <v>28.57</v>
      </c>
      <c r="Q252" s="11" t="str">
        <f>VLOOKUP(C252,[1]匹配!$A:$N,14,0)</f>
        <v>德昌电机（深圳）有限公司</v>
      </c>
      <c r="R252" s="11">
        <f>VLOOKUP(C252,[1]匹配!$A:$O,15,0)</f>
        <v>0</v>
      </c>
      <c r="S252" s="11">
        <f>VLOOKUP(C252,[1]匹配!$A:$P,16,0)</f>
        <v>0</v>
      </c>
      <c r="T252" s="11">
        <f>VLOOKUP(C252,[1]匹配!$A:$Q,17,0)</f>
        <v>0</v>
      </c>
      <c r="U252" s="11">
        <f>VLOOKUP(C252,[1]匹配!$A:$R,18,0)</f>
        <v>0</v>
      </c>
      <c r="V252" s="11">
        <f>VLOOKUP(C252,[1]匹配!$A:$S,19,0)</f>
        <v>0</v>
      </c>
      <c r="W252" s="11">
        <f>VLOOKUP(C252,[1]匹配!$A:$T,20,0)</f>
        <v>0</v>
      </c>
      <c r="X252" s="11">
        <f>VLOOKUP(C252,[1]匹配!$A:$U,21,0)</f>
        <v>0</v>
      </c>
      <c r="Y252" s="11">
        <f>VLOOKUP(C252,[1]匹配!$A:$V,22,0)</f>
        <v>0</v>
      </c>
      <c r="Z252" s="11">
        <f>VLOOKUP(C252,[1]匹配!$A:$W,23,0)</f>
        <v>0</v>
      </c>
      <c r="AA252" s="11">
        <f>VLOOKUP(C252,[1]匹配!$A:$X,24,0)</f>
        <v>0</v>
      </c>
      <c r="AB252" s="11">
        <f>VLOOKUP(C252,[1]匹配!$A:$Y,25,0)</f>
        <v>0</v>
      </c>
      <c r="AC252" s="11">
        <f>VLOOKUP(C252,[1]匹配!$A:$Z,26,0)</f>
        <v>0</v>
      </c>
      <c r="AD252" s="11">
        <f>VLOOKUP(C252,[1]匹配!$A:$AA,27,0)</f>
        <v>0</v>
      </c>
      <c r="AE252" s="11">
        <f>VLOOKUP(C252,[1]匹配!$A:$AB,28,0)</f>
        <v>0</v>
      </c>
      <c r="AF252" s="11">
        <f>VLOOKUP(C252,[1]匹配!$A:$AC,29,0)</f>
        <v>0</v>
      </c>
      <c r="AG252" s="11">
        <f>VLOOKUP(C252,[1]匹配!$A:$AD,30,0)</f>
        <v>0</v>
      </c>
      <c r="AH252" s="11">
        <f>VLOOKUP(C252,[1]匹配!$A:$AE,31,0)</f>
        <v>0</v>
      </c>
      <c r="AI252" s="11">
        <f>VLOOKUP(C252,[1]匹配!$A:$AF,32,0)</f>
        <v>0</v>
      </c>
      <c r="AJ252" s="11" t="s">
        <v>1038</v>
      </c>
      <c r="AK252" s="11" t="s">
        <v>47</v>
      </c>
      <c r="AL252" s="11" t="s">
        <v>48</v>
      </c>
      <c r="AM252" s="11" t="s">
        <v>729</v>
      </c>
    </row>
    <row r="253" ht="36" spans="1:39">
      <c r="A253" s="28">
        <v>250</v>
      </c>
      <c r="B253" s="11" t="s">
        <v>151</v>
      </c>
      <c r="C253" s="11" t="s">
        <v>1049</v>
      </c>
      <c r="D253" s="11" t="s">
        <v>1050</v>
      </c>
      <c r="E253" s="11" t="s">
        <v>1051</v>
      </c>
      <c r="F253" s="11" t="s">
        <v>196</v>
      </c>
      <c r="G253" s="11" t="s">
        <v>998</v>
      </c>
      <c r="H253" s="11" t="str">
        <f>VLOOKUP(C253,[1]匹配!$A:$E,5,0)</f>
        <v>是</v>
      </c>
      <c r="I253" s="11">
        <f>VLOOKUP(C253,[1]匹配!$A:$F,6,0)</f>
        <v>4</v>
      </c>
      <c r="J253" s="11">
        <f>VLOOKUP(C253,'[2]（终）标准制修订项目'!$C:$R,16,0)</f>
        <v>6</v>
      </c>
      <c r="K253" s="11" t="str">
        <f>VLOOKUP(C253,[1]匹配!$A:$H,8,0)</f>
        <v>有</v>
      </c>
      <c r="L253" s="11">
        <f>VLOOKUP(C253,[1]匹配!$A:$I,9,0)</f>
        <v>6</v>
      </c>
      <c r="M253" s="11">
        <f>VLOOKUP(C253,[1]匹配!$A:$J,10,0)</f>
        <v>100</v>
      </c>
      <c r="N253" s="11" t="str">
        <f>VLOOKUP(C253,[1]匹配!$A:$K,11,0)</f>
        <v>深圳爱酷智能科技有限公司</v>
      </c>
      <c r="O253" s="11">
        <f>VLOOKUP(C253,[1]匹配!$A:$L,12,0)</f>
        <v>0</v>
      </c>
      <c r="P253" s="11">
        <f>VLOOKUP(C253,[1]匹配!$A:$M,13,0)</f>
        <v>0</v>
      </c>
      <c r="Q253" s="11">
        <f>VLOOKUP(C253,[1]匹配!$A:$N,14,0)</f>
        <v>0</v>
      </c>
      <c r="R253" s="11">
        <f>VLOOKUP(C253,[1]匹配!$A:$O,15,0)</f>
        <v>0</v>
      </c>
      <c r="S253" s="11">
        <f>VLOOKUP(C253,[1]匹配!$A:$P,16,0)</f>
        <v>0</v>
      </c>
      <c r="T253" s="11">
        <f>VLOOKUP(C253,[1]匹配!$A:$Q,17,0)</f>
        <v>0</v>
      </c>
      <c r="U253" s="11">
        <f>VLOOKUP(C253,[1]匹配!$A:$R,18,0)</f>
        <v>0</v>
      </c>
      <c r="V253" s="11">
        <f>VLOOKUP(C253,[1]匹配!$A:$S,19,0)</f>
        <v>0</v>
      </c>
      <c r="W253" s="11">
        <f>VLOOKUP(C253,[1]匹配!$A:$T,20,0)</f>
        <v>0</v>
      </c>
      <c r="X253" s="11">
        <f>VLOOKUP(C253,[1]匹配!$A:$U,21,0)</f>
        <v>0</v>
      </c>
      <c r="Y253" s="11">
        <f>VLOOKUP(C253,[1]匹配!$A:$V,22,0)</f>
        <v>0</v>
      </c>
      <c r="Z253" s="11">
        <f>VLOOKUP(C253,[1]匹配!$A:$W,23,0)</f>
        <v>0</v>
      </c>
      <c r="AA253" s="11">
        <f>VLOOKUP(C253,[1]匹配!$A:$X,24,0)</f>
        <v>0</v>
      </c>
      <c r="AB253" s="11">
        <f>VLOOKUP(C253,[1]匹配!$A:$Y,25,0)</f>
        <v>0</v>
      </c>
      <c r="AC253" s="11">
        <f>VLOOKUP(C253,[1]匹配!$A:$Z,26,0)</f>
        <v>0</v>
      </c>
      <c r="AD253" s="11">
        <f>VLOOKUP(C253,[1]匹配!$A:$AA,27,0)</f>
        <v>0</v>
      </c>
      <c r="AE253" s="11">
        <f>VLOOKUP(C253,[1]匹配!$A:$AB,28,0)</f>
        <v>0</v>
      </c>
      <c r="AF253" s="11">
        <f>VLOOKUP(C253,[1]匹配!$A:$AC,29,0)</f>
        <v>0</v>
      </c>
      <c r="AG253" s="11">
        <f>VLOOKUP(C253,[1]匹配!$A:$AD,30,0)</f>
        <v>0</v>
      </c>
      <c r="AH253" s="11">
        <f>VLOOKUP(C253,[1]匹配!$A:$AE,31,0)</f>
        <v>0</v>
      </c>
      <c r="AI253" s="11">
        <f>VLOOKUP(C253,[1]匹配!$A:$AF,32,0)</f>
        <v>0</v>
      </c>
      <c r="AJ253" s="11" t="s">
        <v>1038</v>
      </c>
      <c r="AK253" s="11" t="s">
        <v>47</v>
      </c>
      <c r="AL253" s="11" t="s">
        <v>56</v>
      </c>
      <c r="AM253" s="11" t="s">
        <v>729</v>
      </c>
    </row>
    <row r="254" ht="36" spans="1:39">
      <c r="A254" s="28">
        <v>251</v>
      </c>
      <c r="B254" s="11" t="s">
        <v>151</v>
      </c>
      <c r="C254" s="11" t="s">
        <v>1052</v>
      </c>
      <c r="D254" s="11" t="s">
        <v>1053</v>
      </c>
      <c r="E254" s="11" t="s">
        <v>1054</v>
      </c>
      <c r="F254" s="11" t="s">
        <v>167</v>
      </c>
      <c r="G254" s="11" t="s">
        <v>384</v>
      </c>
      <c r="H254" s="11" t="str">
        <f>VLOOKUP(C254,[1]匹配!$A:$E,5,0)</f>
        <v>是</v>
      </c>
      <c r="I254" s="11">
        <f>VLOOKUP(C254,[1]匹配!$A:$F,6,0)</f>
        <v>4</v>
      </c>
      <c r="J254" s="11">
        <f>VLOOKUP(C254,'[2]（终）标准制修订项目'!$C:$R,16,0)</f>
        <v>3</v>
      </c>
      <c r="K254" s="11" t="str">
        <f>VLOOKUP(C254,[1]匹配!$A:$H,8,0)</f>
        <v>无</v>
      </c>
      <c r="L254" s="11">
        <f>VLOOKUP(C254,[1]匹配!$A:$I,9,0)</f>
        <v>3</v>
      </c>
      <c r="M254" s="11">
        <f>VLOOKUP(C254,[1]匹配!$A:$J,10,0)</f>
        <v>100</v>
      </c>
      <c r="N254" s="11" t="str">
        <f>VLOOKUP(C254,[1]匹配!$A:$K,11,0)</f>
        <v>深圳赛西信息技术有限公司</v>
      </c>
      <c r="O254" s="11">
        <f>VLOOKUP(C254,[1]匹配!$A:$L,12,0)</f>
        <v>0</v>
      </c>
      <c r="P254" s="11">
        <f>VLOOKUP(C254,[1]匹配!$A:$M,13,0)</f>
        <v>0</v>
      </c>
      <c r="Q254" s="11">
        <f>VLOOKUP(C254,[1]匹配!$A:$N,14,0)</f>
        <v>0</v>
      </c>
      <c r="R254" s="11">
        <f>VLOOKUP(C254,[1]匹配!$A:$O,15,0)</f>
        <v>0</v>
      </c>
      <c r="S254" s="11">
        <f>VLOOKUP(C254,[1]匹配!$A:$P,16,0)</f>
        <v>0</v>
      </c>
      <c r="T254" s="11">
        <f>VLOOKUP(C254,[1]匹配!$A:$Q,17,0)</f>
        <v>0</v>
      </c>
      <c r="U254" s="11">
        <f>VLOOKUP(C254,[1]匹配!$A:$R,18,0)</f>
        <v>0</v>
      </c>
      <c r="V254" s="11">
        <f>VLOOKUP(C254,[1]匹配!$A:$S,19,0)</f>
        <v>0</v>
      </c>
      <c r="W254" s="11">
        <f>VLOOKUP(C254,[1]匹配!$A:$T,20,0)</f>
        <v>0</v>
      </c>
      <c r="X254" s="11">
        <f>VLOOKUP(C254,[1]匹配!$A:$U,21,0)</f>
        <v>0</v>
      </c>
      <c r="Y254" s="11">
        <f>VLOOKUP(C254,[1]匹配!$A:$V,22,0)</f>
        <v>0</v>
      </c>
      <c r="Z254" s="11">
        <f>VLOOKUP(C254,[1]匹配!$A:$W,23,0)</f>
        <v>0</v>
      </c>
      <c r="AA254" s="11">
        <f>VLOOKUP(C254,[1]匹配!$A:$X,24,0)</f>
        <v>0</v>
      </c>
      <c r="AB254" s="11">
        <f>VLOOKUP(C254,[1]匹配!$A:$Y,25,0)</f>
        <v>0</v>
      </c>
      <c r="AC254" s="11">
        <f>VLOOKUP(C254,[1]匹配!$A:$Z,26,0)</f>
        <v>0</v>
      </c>
      <c r="AD254" s="11">
        <f>VLOOKUP(C254,[1]匹配!$A:$AA,27,0)</f>
        <v>0</v>
      </c>
      <c r="AE254" s="11">
        <f>VLOOKUP(C254,[1]匹配!$A:$AB,28,0)</f>
        <v>0</v>
      </c>
      <c r="AF254" s="11">
        <f>VLOOKUP(C254,[1]匹配!$A:$AC,29,0)</f>
        <v>0</v>
      </c>
      <c r="AG254" s="11">
        <f>VLOOKUP(C254,[1]匹配!$A:$AD,30,0)</f>
        <v>0</v>
      </c>
      <c r="AH254" s="11">
        <f>VLOOKUP(C254,[1]匹配!$A:$AE,31,0)</f>
        <v>0</v>
      </c>
      <c r="AI254" s="11">
        <f>VLOOKUP(C254,[1]匹配!$A:$AF,32,0)</f>
        <v>0</v>
      </c>
      <c r="AJ254" s="11" t="s">
        <v>1038</v>
      </c>
      <c r="AK254" s="11" t="s">
        <v>47</v>
      </c>
      <c r="AL254" s="11" t="s">
        <v>48</v>
      </c>
      <c r="AM254" s="11" t="s">
        <v>729</v>
      </c>
    </row>
    <row r="255" ht="36" spans="1:39">
      <c r="A255" s="28">
        <v>252</v>
      </c>
      <c r="B255" s="11" t="s">
        <v>151</v>
      </c>
      <c r="C255" s="11" t="s">
        <v>1055</v>
      </c>
      <c r="D255" s="11" t="s">
        <v>1056</v>
      </c>
      <c r="E255" s="11" t="s">
        <v>1057</v>
      </c>
      <c r="F255" s="11" t="s">
        <v>191</v>
      </c>
      <c r="G255" s="11" t="s">
        <v>1058</v>
      </c>
      <c r="H255" s="11" t="str">
        <f>VLOOKUP(C255,[1]匹配!$A:$E,5,0)</f>
        <v>否</v>
      </c>
      <c r="I255" s="11">
        <f>VLOOKUP(C255,[1]匹配!$A:$F,6,0)</f>
        <v>0</v>
      </c>
      <c r="J255" s="11">
        <f>VLOOKUP(C255,'[2]（终）标准制修订项目'!$C:$R,16,0)</f>
        <v>2</v>
      </c>
      <c r="K255" s="11" t="str">
        <f>VLOOKUP(C255,[1]匹配!$A:$H,8,0)</f>
        <v>无</v>
      </c>
      <c r="L255" s="11">
        <f>VLOOKUP(C255,[1]匹配!$A:$I,9,0)</f>
        <v>2</v>
      </c>
      <c r="M255" s="11">
        <f>VLOOKUP(C255,[1]匹配!$A:$J,10,0)</f>
        <v>100</v>
      </c>
      <c r="N255" s="11" t="str">
        <f>VLOOKUP(C255,[1]匹配!$A:$K,11,0)</f>
        <v>深圳市芭格美生物科技有限公司</v>
      </c>
      <c r="O255" s="11">
        <f>VLOOKUP(C255,[1]匹配!$A:$L,12,0)</f>
        <v>0</v>
      </c>
      <c r="P255" s="11">
        <f>VLOOKUP(C255,[1]匹配!$A:$M,13,0)</f>
        <v>0</v>
      </c>
      <c r="Q255" s="11">
        <f>VLOOKUP(C255,[1]匹配!$A:$N,14,0)</f>
        <v>0</v>
      </c>
      <c r="R255" s="11">
        <f>VLOOKUP(C255,[1]匹配!$A:$O,15,0)</f>
        <v>0</v>
      </c>
      <c r="S255" s="11">
        <f>VLOOKUP(C255,[1]匹配!$A:$P,16,0)</f>
        <v>0</v>
      </c>
      <c r="T255" s="11">
        <f>VLOOKUP(C255,[1]匹配!$A:$Q,17,0)</f>
        <v>0</v>
      </c>
      <c r="U255" s="11">
        <f>VLOOKUP(C255,[1]匹配!$A:$R,18,0)</f>
        <v>0</v>
      </c>
      <c r="V255" s="11">
        <f>VLOOKUP(C255,[1]匹配!$A:$S,19,0)</f>
        <v>0</v>
      </c>
      <c r="W255" s="11">
        <f>VLOOKUP(C255,[1]匹配!$A:$T,20,0)</f>
        <v>0</v>
      </c>
      <c r="X255" s="11">
        <f>VLOOKUP(C255,[1]匹配!$A:$U,21,0)</f>
        <v>0</v>
      </c>
      <c r="Y255" s="11">
        <f>VLOOKUP(C255,[1]匹配!$A:$V,22,0)</f>
        <v>0</v>
      </c>
      <c r="Z255" s="11">
        <f>VLOOKUP(C255,[1]匹配!$A:$W,23,0)</f>
        <v>0</v>
      </c>
      <c r="AA255" s="11">
        <f>VLOOKUP(C255,[1]匹配!$A:$X,24,0)</f>
        <v>0</v>
      </c>
      <c r="AB255" s="11">
        <f>VLOOKUP(C255,[1]匹配!$A:$Y,25,0)</f>
        <v>0</v>
      </c>
      <c r="AC255" s="11">
        <f>VLOOKUP(C255,[1]匹配!$A:$Z,26,0)</f>
        <v>0</v>
      </c>
      <c r="AD255" s="11">
        <f>VLOOKUP(C255,[1]匹配!$A:$AA,27,0)</f>
        <v>0</v>
      </c>
      <c r="AE255" s="11">
        <f>VLOOKUP(C255,[1]匹配!$A:$AB,28,0)</f>
        <v>0</v>
      </c>
      <c r="AF255" s="11">
        <f>VLOOKUP(C255,[1]匹配!$A:$AC,29,0)</f>
        <v>0</v>
      </c>
      <c r="AG255" s="11">
        <f>VLOOKUP(C255,[1]匹配!$A:$AD,30,0)</f>
        <v>0</v>
      </c>
      <c r="AH255" s="11">
        <f>VLOOKUP(C255,[1]匹配!$A:$AE,31,0)</f>
        <v>0</v>
      </c>
      <c r="AI255" s="11">
        <f>VLOOKUP(C255,[1]匹配!$A:$AF,32,0)</f>
        <v>0</v>
      </c>
      <c r="AJ255" s="11" t="s">
        <v>1059</v>
      </c>
      <c r="AK255" s="11" t="s">
        <v>47</v>
      </c>
      <c r="AL255" s="11" t="s">
        <v>48</v>
      </c>
      <c r="AM255" s="11" t="s">
        <v>729</v>
      </c>
    </row>
    <row r="256" ht="36" spans="1:39">
      <c r="A256" s="28">
        <v>253</v>
      </c>
      <c r="B256" s="11" t="s">
        <v>151</v>
      </c>
      <c r="C256" s="11" t="s">
        <v>1060</v>
      </c>
      <c r="D256" s="11" t="s">
        <v>1061</v>
      </c>
      <c r="E256" s="11" t="s">
        <v>1062</v>
      </c>
      <c r="F256" s="11" t="s">
        <v>228</v>
      </c>
      <c r="G256" s="11" t="s">
        <v>384</v>
      </c>
      <c r="H256" s="11" t="str">
        <f>VLOOKUP(C256,[1]匹配!$A:$E,5,0)</f>
        <v>否</v>
      </c>
      <c r="I256" s="11">
        <f>VLOOKUP(C256,[1]匹配!$A:$F,6,0)</f>
        <v>0</v>
      </c>
      <c r="J256" s="11">
        <f>VLOOKUP(C256,'[2]（终）标准制修订项目'!$C:$R,16,0)</f>
        <v>3</v>
      </c>
      <c r="K256" s="11" t="str">
        <f>VLOOKUP(C256,[1]匹配!$A:$H,8,0)</f>
        <v>无</v>
      </c>
      <c r="L256" s="11">
        <f>VLOOKUP(C256,[1]匹配!$A:$I,9,0)</f>
        <v>3</v>
      </c>
      <c r="M256" s="11">
        <f>VLOOKUP(C256,[1]匹配!$A:$J,10,0)</f>
        <v>100</v>
      </c>
      <c r="N256" s="11" t="str">
        <f>VLOOKUP(C256,[1]匹配!$A:$K,11,0)</f>
        <v>深圳赛西信息技术有限公司</v>
      </c>
      <c r="O256" s="11">
        <f>VLOOKUP(C256,[1]匹配!$A:$L,12,0)</f>
        <v>0</v>
      </c>
      <c r="P256" s="11">
        <f>VLOOKUP(C256,[1]匹配!$A:$M,13,0)</f>
        <v>0</v>
      </c>
      <c r="Q256" s="11">
        <f>VLOOKUP(C256,[1]匹配!$A:$N,14,0)</f>
        <v>0</v>
      </c>
      <c r="R256" s="11">
        <f>VLOOKUP(C256,[1]匹配!$A:$O,15,0)</f>
        <v>0</v>
      </c>
      <c r="S256" s="11">
        <f>VLOOKUP(C256,[1]匹配!$A:$P,16,0)</f>
        <v>0</v>
      </c>
      <c r="T256" s="11">
        <f>VLOOKUP(C256,[1]匹配!$A:$Q,17,0)</f>
        <v>0</v>
      </c>
      <c r="U256" s="11">
        <f>VLOOKUP(C256,[1]匹配!$A:$R,18,0)</f>
        <v>0</v>
      </c>
      <c r="V256" s="11">
        <f>VLOOKUP(C256,[1]匹配!$A:$S,19,0)</f>
        <v>0</v>
      </c>
      <c r="W256" s="11">
        <f>VLOOKUP(C256,[1]匹配!$A:$T,20,0)</f>
        <v>0</v>
      </c>
      <c r="X256" s="11">
        <f>VLOOKUP(C256,[1]匹配!$A:$U,21,0)</f>
        <v>0</v>
      </c>
      <c r="Y256" s="11">
        <f>VLOOKUP(C256,[1]匹配!$A:$V,22,0)</f>
        <v>0</v>
      </c>
      <c r="Z256" s="11">
        <f>VLOOKUP(C256,[1]匹配!$A:$W,23,0)</f>
        <v>0</v>
      </c>
      <c r="AA256" s="11">
        <f>VLOOKUP(C256,[1]匹配!$A:$X,24,0)</f>
        <v>0</v>
      </c>
      <c r="AB256" s="11">
        <f>VLOOKUP(C256,[1]匹配!$A:$Y,25,0)</f>
        <v>0</v>
      </c>
      <c r="AC256" s="11">
        <f>VLOOKUP(C256,[1]匹配!$A:$Z,26,0)</f>
        <v>0</v>
      </c>
      <c r="AD256" s="11">
        <f>VLOOKUP(C256,[1]匹配!$A:$AA,27,0)</f>
        <v>0</v>
      </c>
      <c r="AE256" s="11">
        <f>VLOOKUP(C256,[1]匹配!$A:$AB,28,0)</f>
        <v>0</v>
      </c>
      <c r="AF256" s="11">
        <f>VLOOKUP(C256,[1]匹配!$A:$AC,29,0)</f>
        <v>0</v>
      </c>
      <c r="AG256" s="11">
        <f>VLOOKUP(C256,[1]匹配!$A:$AD,30,0)</f>
        <v>0</v>
      </c>
      <c r="AH256" s="11">
        <f>VLOOKUP(C256,[1]匹配!$A:$AE,31,0)</f>
        <v>0</v>
      </c>
      <c r="AI256" s="11">
        <f>VLOOKUP(C256,[1]匹配!$A:$AF,32,0)</f>
        <v>0</v>
      </c>
      <c r="AJ256" s="11" t="s">
        <v>1059</v>
      </c>
      <c r="AK256" s="11" t="s">
        <v>47</v>
      </c>
      <c r="AL256" s="11" t="s">
        <v>48</v>
      </c>
      <c r="AM256" s="11" t="s">
        <v>729</v>
      </c>
    </row>
    <row r="257" ht="60" spans="1:39">
      <c r="A257" s="28">
        <v>254</v>
      </c>
      <c r="B257" s="11" t="s">
        <v>151</v>
      </c>
      <c r="C257" s="11" t="s">
        <v>1063</v>
      </c>
      <c r="D257" s="11" t="s">
        <v>1064</v>
      </c>
      <c r="E257" s="11" t="s">
        <v>1065</v>
      </c>
      <c r="F257" s="11" t="s">
        <v>228</v>
      </c>
      <c r="G257" s="11" t="s">
        <v>829</v>
      </c>
      <c r="H257" s="11" t="str">
        <f>VLOOKUP(C257,[1]匹配!$A:$E,5,0)</f>
        <v>是</v>
      </c>
      <c r="I257" s="11">
        <f>VLOOKUP(C257,[1]匹配!$A:$F,6,0)</f>
        <v>12</v>
      </c>
      <c r="J257" s="11">
        <f>VLOOKUP(C257,'[2]（终）标准制修订项目'!$C:$R,16,0)</f>
        <v>2</v>
      </c>
      <c r="K257" s="11" t="str">
        <f>VLOOKUP(C257,[1]匹配!$A:$H,8,0)</f>
        <v>有</v>
      </c>
      <c r="L257" s="11">
        <f>VLOOKUP(C257,[1]匹配!$A:$I,9,0)</f>
        <v>2</v>
      </c>
      <c r="M257" s="11">
        <f>VLOOKUP(C257,[1]匹配!$A:$J,10,0)</f>
        <v>68.96</v>
      </c>
      <c r="N257" s="11" t="str">
        <f>VLOOKUP(C257,[1]匹配!$A:$K,11,0)</f>
        <v>深圳市科陆电子科技股份有限公司</v>
      </c>
      <c r="O257" s="11">
        <f>VLOOKUP(C257,[1]匹配!$A:$L,12,0)</f>
        <v>5</v>
      </c>
      <c r="P257" s="11">
        <f>VLOOKUP(C257,[1]匹配!$A:$M,13,0)</f>
        <v>31.03</v>
      </c>
      <c r="Q257" s="11" t="str">
        <f>VLOOKUP(C257,[1]匹配!$A:$N,14,0)</f>
        <v>深圳市航天泰瑞捷电子有限公司</v>
      </c>
      <c r="R257" s="11">
        <f>VLOOKUP(C257,[1]匹配!$A:$O,15,0)</f>
        <v>0</v>
      </c>
      <c r="S257" s="11">
        <f>VLOOKUP(C257,[1]匹配!$A:$P,16,0)</f>
        <v>0</v>
      </c>
      <c r="T257" s="11">
        <f>VLOOKUP(C257,[1]匹配!$A:$Q,17,0)</f>
        <v>0</v>
      </c>
      <c r="U257" s="11">
        <f>VLOOKUP(C257,[1]匹配!$A:$R,18,0)</f>
        <v>0</v>
      </c>
      <c r="V257" s="11">
        <f>VLOOKUP(C257,[1]匹配!$A:$S,19,0)</f>
        <v>0</v>
      </c>
      <c r="W257" s="11">
        <f>VLOOKUP(C257,[1]匹配!$A:$T,20,0)</f>
        <v>0</v>
      </c>
      <c r="X257" s="11">
        <f>VLOOKUP(C257,[1]匹配!$A:$U,21,0)</f>
        <v>0</v>
      </c>
      <c r="Y257" s="11">
        <f>VLOOKUP(C257,[1]匹配!$A:$V,22,0)</f>
        <v>0</v>
      </c>
      <c r="Z257" s="11">
        <f>VLOOKUP(C257,[1]匹配!$A:$W,23,0)</f>
        <v>0</v>
      </c>
      <c r="AA257" s="11">
        <f>VLOOKUP(C257,[1]匹配!$A:$X,24,0)</f>
        <v>0</v>
      </c>
      <c r="AB257" s="11">
        <f>VLOOKUP(C257,[1]匹配!$A:$Y,25,0)</f>
        <v>0</v>
      </c>
      <c r="AC257" s="11">
        <f>VLOOKUP(C257,[1]匹配!$A:$Z,26,0)</f>
        <v>0</v>
      </c>
      <c r="AD257" s="11">
        <f>VLOOKUP(C257,[1]匹配!$A:$AA,27,0)</f>
        <v>0</v>
      </c>
      <c r="AE257" s="11">
        <f>VLOOKUP(C257,[1]匹配!$A:$AB,28,0)</f>
        <v>0</v>
      </c>
      <c r="AF257" s="11">
        <f>VLOOKUP(C257,[1]匹配!$A:$AC,29,0)</f>
        <v>0</v>
      </c>
      <c r="AG257" s="11">
        <f>VLOOKUP(C257,[1]匹配!$A:$AD,30,0)</f>
        <v>0</v>
      </c>
      <c r="AH257" s="11">
        <f>VLOOKUP(C257,[1]匹配!$A:$AE,31,0)</f>
        <v>0</v>
      </c>
      <c r="AI257" s="11">
        <f>VLOOKUP(C257,[1]匹配!$A:$AF,32,0)</f>
        <v>0</v>
      </c>
      <c r="AJ257" s="11" t="s">
        <v>1059</v>
      </c>
      <c r="AK257" s="11" t="s">
        <v>47</v>
      </c>
      <c r="AL257" s="11" t="s">
        <v>48</v>
      </c>
      <c r="AM257" s="11" t="s">
        <v>729</v>
      </c>
    </row>
    <row r="258" ht="72" spans="1:39">
      <c r="A258" s="28">
        <v>255</v>
      </c>
      <c r="B258" s="11" t="s">
        <v>151</v>
      </c>
      <c r="C258" s="11" t="s">
        <v>1066</v>
      </c>
      <c r="D258" s="11" t="s">
        <v>1067</v>
      </c>
      <c r="E258" s="11" t="s">
        <v>1068</v>
      </c>
      <c r="F258" s="11" t="s">
        <v>172</v>
      </c>
      <c r="G258" s="11" t="s">
        <v>384</v>
      </c>
      <c r="H258" s="11" t="str">
        <f>VLOOKUP(C258,[1]匹配!$A:$E,5,0)</f>
        <v>是</v>
      </c>
      <c r="I258" s="11">
        <f>VLOOKUP(C258,[1]匹配!$A:$F,6,0)</f>
        <v>4</v>
      </c>
      <c r="J258" s="11">
        <f>VLOOKUP(C258,'[2]（终）标准制修订项目'!$C:$R,16,0)</f>
        <v>3</v>
      </c>
      <c r="K258" s="11" t="str">
        <f>VLOOKUP(C258,[1]匹配!$A:$H,8,0)</f>
        <v>无</v>
      </c>
      <c r="L258" s="11">
        <f>VLOOKUP(C258,[1]匹配!$A:$I,9,0)</f>
        <v>3</v>
      </c>
      <c r="M258" s="11">
        <f>VLOOKUP(C258,[1]匹配!$A:$J,10,0)</f>
        <v>100</v>
      </c>
      <c r="N258" s="11" t="str">
        <f>VLOOKUP(C258,[1]匹配!$A:$K,11,0)</f>
        <v>深圳赛西信息技术有限公司</v>
      </c>
      <c r="O258" s="11">
        <f>VLOOKUP(C258,[1]匹配!$A:$L,12,0)</f>
        <v>0</v>
      </c>
      <c r="P258" s="11">
        <f>VLOOKUP(C258,[1]匹配!$A:$M,13,0)</f>
        <v>0</v>
      </c>
      <c r="Q258" s="11">
        <f>VLOOKUP(C258,[1]匹配!$A:$N,14,0)</f>
        <v>0</v>
      </c>
      <c r="R258" s="11">
        <f>VLOOKUP(C258,[1]匹配!$A:$O,15,0)</f>
        <v>0</v>
      </c>
      <c r="S258" s="11">
        <f>VLOOKUP(C258,[1]匹配!$A:$P,16,0)</f>
        <v>0</v>
      </c>
      <c r="T258" s="11">
        <f>VLOOKUP(C258,[1]匹配!$A:$Q,17,0)</f>
        <v>0</v>
      </c>
      <c r="U258" s="11">
        <f>VLOOKUP(C258,[1]匹配!$A:$R,18,0)</f>
        <v>0</v>
      </c>
      <c r="V258" s="11">
        <f>VLOOKUP(C258,[1]匹配!$A:$S,19,0)</f>
        <v>0</v>
      </c>
      <c r="W258" s="11">
        <f>VLOOKUP(C258,[1]匹配!$A:$T,20,0)</f>
        <v>0</v>
      </c>
      <c r="X258" s="11">
        <f>VLOOKUP(C258,[1]匹配!$A:$U,21,0)</f>
        <v>0</v>
      </c>
      <c r="Y258" s="11">
        <f>VLOOKUP(C258,[1]匹配!$A:$V,22,0)</f>
        <v>0</v>
      </c>
      <c r="Z258" s="11">
        <f>VLOOKUP(C258,[1]匹配!$A:$W,23,0)</f>
        <v>0</v>
      </c>
      <c r="AA258" s="11">
        <f>VLOOKUP(C258,[1]匹配!$A:$X,24,0)</f>
        <v>0</v>
      </c>
      <c r="AB258" s="11">
        <f>VLOOKUP(C258,[1]匹配!$A:$Y,25,0)</f>
        <v>0</v>
      </c>
      <c r="AC258" s="11">
        <f>VLOOKUP(C258,[1]匹配!$A:$Z,26,0)</f>
        <v>0</v>
      </c>
      <c r="AD258" s="11">
        <f>VLOOKUP(C258,[1]匹配!$A:$AA,27,0)</f>
        <v>0</v>
      </c>
      <c r="AE258" s="11">
        <f>VLOOKUP(C258,[1]匹配!$A:$AB,28,0)</f>
        <v>0</v>
      </c>
      <c r="AF258" s="11">
        <f>VLOOKUP(C258,[1]匹配!$A:$AC,29,0)</f>
        <v>0</v>
      </c>
      <c r="AG258" s="11">
        <f>VLOOKUP(C258,[1]匹配!$A:$AD,30,0)</f>
        <v>0</v>
      </c>
      <c r="AH258" s="11">
        <f>VLOOKUP(C258,[1]匹配!$A:$AE,31,0)</f>
        <v>0</v>
      </c>
      <c r="AI258" s="11">
        <f>VLOOKUP(C258,[1]匹配!$A:$AF,32,0)</f>
        <v>0</v>
      </c>
      <c r="AJ258" s="11" t="s">
        <v>1059</v>
      </c>
      <c r="AK258" s="11" t="s">
        <v>47</v>
      </c>
      <c r="AL258" s="11" t="s">
        <v>48</v>
      </c>
      <c r="AM258" s="11" t="s">
        <v>729</v>
      </c>
    </row>
    <row r="259" ht="48" spans="1:39">
      <c r="A259" s="28">
        <v>256</v>
      </c>
      <c r="B259" s="11" t="s">
        <v>151</v>
      </c>
      <c r="C259" s="11" t="s">
        <v>1069</v>
      </c>
      <c r="D259" s="11" t="s">
        <v>1070</v>
      </c>
      <c r="E259" s="11" t="s">
        <v>1071</v>
      </c>
      <c r="F259" s="11" t="s">
        <v>228</v>
      </c>
      <c r="G259" s="11" t="s">
        <v>429</v>
      </c>
      <c r="H259" s="11" t="str">
        <f>VLOOKUP(C259,[1]匹配!$A:$E,5,0)</f>
        <v>是</v>
      </c>
      <c r="I259" s="11">
        <f>VLOOKUP(C259,[1]匹配!$A:$F,6,0)</f>
        <v>12</v>
      </c>
      <c r="J259" s="11">
        <f>VLOOKUP(C259,'[2]（终）标准制修订项目'!$C:$R,16,0)</f>
        <v>3</v>
      </c>
      <c r="K259" s="11" t="str">
        <f>VLOOKUP(C259,[1]匹配!$A:$H,8,0)</f>
        <v>有</v>
      </c>
      <c r="L259" s="11">
        <f>VLOOKUP(C259,[1]匹配!$A:$I,9,0)</f>
        <v>3</v>
      </c>
      <c r="M259" s="11">
        <f>VLOOKUP(C259,[1]匹配!$A:$J,10,0)</f>
        <v>65.21</v>
      </c>
      <c r="N259" s="11" t="str">
        <f>VLOOKUP(C259,[1]匹配!$A:$K,11,0)</f>
        <v>深圳市航天泰瑞捷电子有限公司</v>
      </c>
      <c r="O259" s="11">
        <f>VLOOKUP(C259,[1]匹配!$A:$L,12,0)</f>
        <v>6</v>
      </c>
      <c r="P259" s="11">
        <f>VLOOKUP(C259,[1]匹配!$A:$M,13,0)</f>
        <v>34.78</v>
      </c>
      <c r="Q259" s="11" t="str">
        <f>VLOOKUP(C259,[1]匹配!$A:$N,14,0)</f>
        <v>深圳市科陆电子科技股份有限公司</v>
      </c>
      <c r="R259" s="11">
        <f>VLOOKUP(C259,[1]匹配!$A:$O,15,0)</f>
        <v>0</v>
      </c>
      <c r="S259" s="11">
        <f>VLOOKUP(C259,[1]匹配!$A:$P,16,0)</f>
        <v>0</v>
      </c>
      <c r="T259" s="11">
        <f>VLOOKUP(C259,[1]匹配!$A:$Q,17,0)</f>
        <v>0</v>
      </c>
      <c r="U259" s="11">
        <f>VLOOKUP(C259,[1]匹配!$A:$R,18,0)</f>
        <v>0</v>
      </c>
      <c r="V259" s="11">
        <f>VLOOKUP(C259,[1]匹配!$A:$S,19,0)</f>
        <v>0</v>
      </c>
      <c r="W259" s="11">
        <f>VLOOKUP(C259,[1]匹配!$A:$T,20,0)</f>
        <v>0</v>
      </c>
      <c r="X259" s="11">
        <f>VLOOKUP(C259,[1]匹配!$A:$U,21,0)</f>
        <v>0</v>
      </c>
      <c r="Y259" s="11">
        <f>VLOOKUP(C259,[1]匹配!$A:$V,22,0)</f>
        <v>0</v>
      </c>
      <c r="Z259" s="11">
        <f>VLOOKUP(C259,[1]匹配!$A:$W,23,0)</f>
        <v>0</v>
      </c>
      <c r="AA259" s="11">
        <f>VLOOKUP(C259,[1]匹配!$A:$X,24,0)</f>
        <v>0</v>
      </c>
      <c r="AB259" s="11">
        <f>VLOOKUP(C259,[1]匹配!$A:$Y,25,0)</f>
        <v>0</v>
      </c>
      <c r="AC259" s="11">
        <f>VLOOKUP(C259,[1]匹配!$A:$Z,26,0)</f>
        <v>0</v>
      </c>
      <c r="AD259" s="11">
        <f>VLOOKUP(C259,[1]匹配!$A:$AA,27,0)</f>
        <v>0</v>
      </c>
      <c r="AE259" s="11">
        <f>VLOOKUP(C259,[1]匹配!$A:$AB,28,0)</f>
        <v>0</v>
      </c>
      <c r="AF259" s="11">
        <f>VLOOKUP(C259,[1]匹配!$A:$AC,29,0)</f>
        <v>0</v>
      </c>
      <c r="AG259" s="11">
        <f>VLOOKUP(C259,[1]匹配!$A:$AD,30,0)</f>
        <v>0</v>
      </c>
      <c r="AH259" s="11">
        <f>VLOOKUP(C259,[1]匹配!$A:$AE,31,0)</f>
        <v>0</v>
      </c>
      <c r="AI259" s="11">
        <f>VLOOKUP(C259,[1]匹配!$A:$AF,32,0)</f>
        <v>0</v>
      </c>
      <c r="AJ259" s="11" t="s">
        <v>1059</v>
      </c>
      <c r="AK259" s="11" t="s">
        <v>105</v>
      </c>
      <c r="AL259" s="11" t="s">
        <v>48</v>
      </c>
      <c r="AM259" s="11" t="s">
        <v>729</v>
      </c>
    </row>
    <row r="260" ht="36" spans="1:39">
      <c r="A260" s="28">
        <v>257</v>
      </c>
      <c r="B260" s="11" t="s">
        <v>151</v>
      </c>
      <c r="C260" s="11" t="s">
        <v>1072</v>
      </c>
      <c r="D260" s="11" t="s">
        <v>1073</v>
      </c>
      <c r="E260" s="11" t="s">
        <v>1074</v>
      </c>
      <c r="F260" s="11" t="s">
        <v>155</v>
      </c>
      <c r="G260" s="11" t="s">
        <v>1075</v>
      </c>
      <c r="H260" s="11" t="str">
        <f>VLOOKUP(C260,[1]匹配!$A:$E,5,0)</f>
        <v>否</v>
      </c>
      <c r="I260" s="11">
        <f>VLOOKUP(C260,[1]匹配!$A:$F,6,0)</f>
        <v>0</v>
      </c>
      <c r="J260" s="11">
        <f>VLOOKUP(C260,'[2]（终）标准制修订项目'!$C:$R,16,0)</f>
        <v>7</v>
      </c>
      <c r="K260" s="11" t="str">
        <f>VLOOKUP(C260,[1]匹配!$A:$H,8,0)</f>
        <v>无</v>
      </c>
      <c r="L260" s="11">
        <f>VLOOKUP(C260,[1]匹配!$A:$I,9,0)</f>
        <v>7</v>
      </c>
      <c r="M260" s="11">
        <f>VLOOKUP(C260,[1]匹配!$A:$J,10,0)</f>
        <v>100</v>
      </c>
      <c r="N260" s="11" t="str">
        <f>VLOOKUP(C260,[1]匹配!$A:$K,11,0)</f>
        <v>深圳市洲明科技股份有限公司</v>
      </c>
      <c r="O260" s="11">
        <f>VLOOKUP(C260,[1]匹配!$A:$L,12,0)</f>
        <v>0</v>
      </c>
      <c r="P260" s="11">
        <f>VLOOKUP(C260,[1]匹配!$A:$M,13,0)</f>
        <v>0</v>
      </c>
      <c r="Q260" s="11">
        <f>VLOOKUP(C260,[1]匹配!$A:$N,14,0)</f>
        <v>0</v>
      </c>
      <c r="R260" s="11">
        <f>VLOOKUP(C260,[1]匹配!$A:$O,15,0)</f>
        <v>0</v>
      </c>
      <c r="S260" s="11">
        <f>VLOOKUP(C260,[1]匹配!$A:$P,16,0)</f>
        <v>0</v>
      </c>
      <c r="T260" s="11">
        <f>VLOOKUP(C260,[1]匹配!$A:$Q,17,0)</f>
        <v>0</v>
      </c>
      <c r="U260" s="11">
        <f>VLOOKUP(C260,[1]匹配!$A:$R,18,0)</f>
        <v>0</v>
      </c>
      <c r="V260" s="11">
        <f>VLOOKUP(C260,[1]匹配!$A:$S,19,0)</f>
        <v>0</v>
      </c>
      <c r="W260" s="11">
        <f>VLOOKUP(C260,[1]匹配!$A:$T,20,0)</f>
        <v>0</v>
      </c>
      <c r="X260" s="11">
        <f>VLOOKUP(C260,[1]匹配!$A:$U,21,0)</f>
        <v>0</v>
      </c>
      <c r="Y260" s="11">
        <f>VLOOKUP(C260,[1]匹配!$A:$V,22,0)</f>
        <v>0</v>
      </c>
      <c r="Z260" s="11">
        <f>VLOOKUP(C260,[1]匹配!$A:$W,23,0)</f>
        <v>0</v>
      </c>
      <c r="AA260" s="11">
        <f>VLOOKUP(C260,[1]匹配!$A:$X,24,0)</f>
        <v>0</v>
      </c>
      <c r="AB260" s="11">
        <f>VLOOKUP(C260,[1]匹配!$A:$Y,25,0)</f>
        <v>0</v>
      </c>
      <c r="AC260" s="11">
        <f>VLOOKUP(C260,[1]匹配!$A:$Z,26,0)</f>
        <v>0</v>
      </c>
      <c r="AD260" s="11">
        <f>VLOOKUP(C260,[1]匹配!$A:$AA,27,0)</f>
        <v>0</v>
      </c>
      <c r="AE260" s="11">
        <f>VLOOKUP(C260,[1]匹配!$A:$AB,28,0)</f>
        <v>0</v>
      </c>
      <c r="AF260" s="11">
        <f>VLOOKUP(C260,[1]匹配!$A:$AC,29,0)</f>
        <v>0</v>
      </c>
      <c r="AG260" s="11">
        <f>VLOOKUP(C260,[1]匹配!$A:$AD,30,0)</f>
        <v>0</v>
      </c>
      <c r="AH260" s="11">
        <f>VLOOKUP(C260,[1]匹配!$A:$AE,31,0)</f>
        <v>0</v>
      </c>
      <c r="AI260" s="11">
        <f>VLOOKUP(C260,[1]匹配!$A:$AF,32,0)</f>
        <v>0</v>
      </c>
      <c r="AJ260" s="11" t="s">
        <v>1059</v>
      </c>
      <c r="AK260" s="11" t="s">
        <v>47</v>
      </c>
      <c r="AL260" s="11" t="s">
        <v>56</v>
      </c>
      <c r="AM260" s="11" t="s">
        <v>729</v>
      </c>
    </row>
    <row r="261" ht="36" spans="1:39">
      <c r="A261" s="28">
        <v>258</v>
      </c>
      <c r="B261" s="11" t="s">
        <v>151</v>
      </c>
      <c r="C261" s="11" t="s">
        <v>1076</v>
      </c>
      <c r="D261" s="11" t="s">
        <v>1077</v>
      </c>
      <c r="E261" s="11" t="s">
        <v>1078</v>
      </c>
      <c r="F261" s="11" t="s">
        <v>814</v>
      </c>
      <c r="G261" s="11" t="s">
        <v>1079</v>
      </c>
      <c r="H261" s="11" t="str">
        <f>VLOOKUP(C261,[1]匹配!$A:$E,5,0)</f>
        <v>否</v>
      </c>
      <c r="I261" s="11">
        <f>VLOOKUP(C261,[1]匹配!$A:$F,6,0)</f>
        <v>0</v>
      </c>
      <c r="J261" s="11">
        <f>VLOOKUP(C261,'[2]（终）标准制修订项目'!$C:$R,16,0)</f>
        <v>2</v>
      </c>
      <c r="K261" s="11" t="str">
        <f>VLOOKUP(C261,[1]匹配!$A:$H,8,0)</f>
        <v>无</v>
      </c>
      <c r="L261" s="11">
        <f>VLOOKUP(C261,[1]匹配!$A:$I,9,0)</f>
        <v>2</v>
      </c>
      <c r="M261" s="11">
        <f>VLOOKUP(C261,[1]匹配!$A:$J,10,0)</f>
        <v>100</v>
      </c>
      <c r="N261" s="11" t="str">
        <f>VLOOKUP(C261,[1]匹配!$A:$K,11,0)</f>
        <v>深圳泛胜塑胶助剂有限公司</v>
      </c>
      <c r="O261" s="11">
        <f>VLOOKUP(C261,[1]匹配!$A:$L,12,0)</f>
        <v>0</v>
      </c>
      <c r="P261" s="11">
        <f>VLOOKUP(C261,[1]匹配!$A:$M,13,0)</f>
        <v>0</v>
      </c>
      <c r="Q261" s="11">
        <f>VLOOKUP(C261,[1]匹配!$A:$N,14,0)</f>
        <v>0</v>
      </c>
      <c r="R261" s="11">
        <f>VLOOKUP(C261,[1]匹配!$A:$O,15,0)</f>
        <v>0</v>
      </c>
      <c r="S261" s="11">
        <f>VLOOKUP(C261,[1]匹配!$A:$P,16,0)</f>
        <v>0</v>
      </c>
      <c r="T261" s="11">
        <f>VLOOKUP(C261,[1]匹配!$A:$Q,17,0)</f>
        <v>0</v>
      </c>
      <c r="U261" s="11">
        <f>VLOOKUP(C261,[1]匹配!$A:$R,18,0)</f>
        <v>0</v>
      </c>
      <c r="V261" s="11">
        <f>VLOOKUP(C261,[1]匹配!$A:$S,19,0)</f>
        <v>0</v>
      </c>
      <c r="W261" s="11">
        <f>VLOOKUP(C261,[1]匹配!$A:$T,20,0)</f>
        <v>0</v>
      </c>
      <c r="X261" s="11">
        <f>VLOOKUP(C261,[1]匹配!$A:$U,21,0)</f>
        <v>0</v>
      </c>
      <c r="Y261" s="11">
        <f>VLOOKUP(C261,[1]匹配!$A:$V,22,0)</f>
        <v>0</v>
      </c>
      <c r="Z261" s="11">
        <f>VLOOKUP(C261,[1]匹配!$A:$W,23,0)</f>
        <v>0</v>
      </c>
      <c r="AA261" s="11">
        <f>VLOOKUP(C261,[1]匹配!$A:$X,24,0)</f>
        <v>0</v>
      </c>
      <c r="AB261" s="11">
        <f>VLOOKUP(C261,[1]匹配!$A:$Y,25,0)</f>
        <v>0</v>
      </c>
      <c r="AC261" s="11">
        <f>VLOOKUP(C261,[1]匹配!$A:$Z,26,0)</f>
        <v>0</v>
      </c>
      <c r="AD261" s="11">
        <f>VLOOKUP(C261,[1]匹配!$A:$AA,27,0)</f>
        <v>0</v>
      </c>
      <c r="AE261" s="11">
        <f>VLOOKUP(C261,[1]匹配!$A:$AB,28,0)</f>
        <v>0</v>
      </c>
      <c r="AF261" s="11">
        <f>VLOOKUP(C261,[1]匹配!$A:$AC,29,0)</f>
        <v>0</v>
      </c>
      <c r="AG261" s="11">
        <f>VLOOKUP(C261,[1]匹配!$A:$AD,30,0)</f>
        <v>0</v>
      </c>
      <c r="AH261" s="11">
        <f>VLOOKUP(C261,[1]匹配!$A:$AE,31,0)</f>
        <v>0</v>
      </c>
      <c r="AI261" s="11">
        <f>VLOOKUP(C261,[1]匹配!$A:$AF,32,0)</f>
        <v>0</v>
      </c>
      <c r="AJ261" s="11" t="s">
        <v>1059</v>
      </c>
      <c r="AK261" s="11" t="s">
        <v>47</v>
      </c>
      <c r="AL261" s="11" t="s">
        <v>48</v>
      </c>
      <c r="AM261" s="11" t="s">
        <v>729</v>
      </c>
    </row>
    <row r="262" ht="36" spans="1:39">
      <c r="A262" s="28">
        <v>259</v>
      </c>
      <c r="B262" s="11" t="s">
        <v>151</v>
      </c>
      <c r="C262" s="11" t="s">
        <v>1080</v>
      </c>
      <c r="D262" s="11" t="s">
        <v>1081</v>
      </c>
      <c r="E262" s="11" t="s">
        <v>1082</v>
      </c>
      <c r="F262" s="11" t="s">
        <v>317</v>
      </c>
      <c r="G262" s="11" t="s">
        <v>1083</v>
      </c>
      <c r="H262" s="11" t="str">
        <f>VLOOKUP(C262,[1]匹配!$A:$E,5,0)</f>
        <v>否</v>
      </c>
      <c r="I262" s="11">
        <f>VLOOKUP(C262,[1]匹配!$A:$F,6,0)</f>
        <v>0</v>
      </c>
      <c r="J262" s="11">
        <f>VLOOKUP(C262,'[2]（终）标准制修订项目'!$C:$R,16,0)</f>
        <v>6</v>
      </c>
      <c r="K262" s="11" t="str">
        <f>VLOOKUP(C262,[1]匹配!$A:$H,8,0)</f>
        <v>无</v>
      </c>
      <c r="L262" s="11">
        <f>VLOOKUP(C262,[1]匹配!$A:$I,9,0)</f>
        <v>6</v>
      </c>
      <c r="M262" s="11">
        <f>VLOOKUP(C262,[1]匹配!$A:$J,10,0)</f>
        <v>100</v>
      </c>
      <c r="N262" s="11" t="str">
        <f>VLOOKUP(C262,[1]匹配!$A:$K,11,0)</f>
        <v>哈尔滨工业大学（深圳）</v>
      </c>
      <c r="O262" s="11">
        <f>VLOOKUP(C262,[1]匹配!$A:$L,12,0)</f>
        <v>0</v>
      </c>
      <c r="P262" s="11">
        <f>VLOOKUP(C262,[1]匹配!$A:$M,13,0)</f>
        <v>0</v>
      </c>
      <c r="Q262" s="11">
        <f>VLOOKUP(C262,[1]匹配!$A:$N,14,0)</f>
        <v>0</v>
      </c>
      <c r="R262" s="11">
        <f>VLOOKUP(C262,[1]匹配!$A:$O,15,0)</f>
        <v>0</v>
      </c>
      <c r="S262" s="11">
        <f>VLOOKUP(C262,[1]匹配!$A:$P,16,0)</f>
        <v>0</v>
      </c>
      <c r="T262" s="11">
        <f>VLOOKUP(C262,[1]匹配!$A:$Q,17,0)</f>
        <v>0</v>
      </c>
      <c r="U262" s="11">
        <f>VLOOKUP(C262,[1]匹配!$A:$R,18,0)</f>
        <v>0</v>
      </c>
      <c r="V262" s="11">
        <f>VLOOKUP(C262,[1]匹配!$A:$S,19,0)</f>
        <v>0</v>
      </c>
      <c r="W262" s="11">
        <f>VLOOKUP(C262,[1]匹配!$A:$T,20,0)</f>
        <v>0</v>
      </c>
      <c r="X262" s="11">
        <f>VLOOKUP(C262,[1]匹配!$A:$U,21,0)</f>
        <v>0</v>
      </c>
      <c r="Y262" s="11">
        <f>VLOOKUP(C262,[1]匹配!$A:$V,22,0)</f>
        <v>0</v>
      </c>
      <c r="Z262" s="11">
        <f>VLOOKUP(C262,[1]匹配!$A:$W,23,0)</f>
        <v>0</v>
      </c>
      <c r="AA262" s="11">
        <f>VLOOKUP(C262,[1]匹配!$A:$X,24,0)</f>
        <v>0</v>
      </c>
      <c r="AB262" s="11">
        <f>VLOOKUP(C262,[1]匹配!$A:$Y,25,0)</f>
        <v>0</v>
      </c>
      <c r="AC262" s="11">
        <f>VLOOKUP(C262,[1]匹配!$A:$Z,26,0)</f>
        <v>0</v>
      </c>
      <c r="AD262" s="11">
        <f>VLOOKUP(C262,[1]匹配!$A:$AA,27,0)</f>
        <v>0</v>
      </c>
      <c r="AE262" s="11">
        <f>VLOOKUP(C262,[1]匹配!$A:$AB,28,0)</f>
        <v>0</v>
      </c>
      <c r="AF262" s="11">
        <f>VLOOKUP(C262,[1]匹配!$A:$AC,29,0)</f>
        <v>0</v>
      </c>
      <c r="AG262" s="11">
        <f>VLOOKUP(C262,[1]匹配!$A:$AD,30,0)</f>
        <v>0</v>
      </c>
      <c r="AH262" s="11">
        <f>VLOOKUP(C262,[1]匹配!$A:$AE,31,0)</f>
        <v>0</v>
      </c>
      <c r="AI262" s="11">
        <f>VLOOKUP(C262,[1]匹配!$A:$AF,32,0)</f>
        <v>0</v>
      </c>
      <c r="AJ262" s="11" t="s">
        <v>1059</v>
      </c>
      <c r="AK262" s="11" t="s">
        <v>47</v>
      </c>
      <c r="AL262" s="11" t="s">
        <v>56</v>
      </c>
      <c r="AM262" s="11" t="s">
        <v>729</v>
      </c>
    </row>
    <row r="263" ht="36" spans="1:39">
      <c r="A263" s="28">
        <v>260</v>
      </c>
      <c r="B263" s="11" t="s">
        <v>151</v>
      </c>
      <c r="C263" s="11" t="s">
        <v>1084</v>
      </c>
      <c r="D263" s="11" t="s">
        <v>1085</v>
      </c>
      <c r="E263" s="11" t="s">
        <v>1086</v>
      </c>
      <c r="F263" s="11" t="s">
        <v>228</v>
      </c>
      <c r="G263" s="11" t="s">
        <v>1087</v>
      </c>
      <c r="H263" s="11" t="str">
        <f>VLOOKUP(C263,[1]匹配!$A:$E,5,0)</f>
        <v>否</v>
      </c>
      <c r="I263" s="11">
        <f>VLOOKUP(C263,[1]匹配!$A:$F,6,0)</f>
        <v>0</v>
      </c>
      <c r="J263" s="11">
        <f>VLOOKUP(C263,'[2]（终）标准制修订项目'!$C:$R,16,0)</f>
        <v>4</v>
      </c>
      <c r="K263" s="11" t="str">
        <f>VLOOKUP(C263,[1]匹配!$A:$H,8,0)</f>
        <v>无</v>
      </c>
      <c r="L263" s="11">
        <f>VLOOKUP(C263,[1]匹配!$A:$I,9,0)</f>
        <v>4</v>
      </c>
      <c r="M263" s="11">
        <f>VLOOKUP(C263,[1]匹配!$A:$J,10,0)</f>
        <v>100</v>
      </c>
      <c r="N263" s="11" t="str">
        <f>VLOOKUP(C263,[1]匹配!$A:$K,11,0)</f>
        <v>深圳市联合纵横国际货运代理有限公司</v>
      </c>
      <c r="O263" s="11">
        <f>VLOOKUP(C263,[1]匹配!$A:$L,12,0)</f>
        <v>0</v>
      </c>
      <c r="P263" s="11">
        <f>VLOOKUP(C263,[1]匹配!$A:$M,13,0)</f>
        <v>0</v>
      </c>
      <c r="Q263" s="11">
        <f>VLOOKUP(C263,[1]匹配!$A:$N,14,0)</f>
        <v>0</v>
      </c>
      <c r="R263" s="11">
        <f>VLOOKUP(C263,[1]匹配!$A:$O,15,0)</f>
        <v>0</v>
      </c>
      <c r="S263" s="11">
        <f>VLOOKUP(C263,[1]匹配!$A:$P,16,0)</f>
        <v>0</v>
      </c>
      <c r="T263" s="11">
        <f>VLOOKUP(C263,[1]匹配!$A:$Q,17,0)</f>
        <v>0</v>
      </c>
      <c r="U263" s="11">
        <f>VLOOKUP(C263,[1]匹配!$A:$R,18,0)</f>
        <v>0</v>
      </c>
      <c r="V263" s="11">
        <f>VLOOKUP(C263,[1]匹配!$A:$S,19,0)</f>
        <v>0</v>
      </c>
      <c r="W263" s="11">
        <f>VLOOKUP(C263,[1]匹配!$A:$T,20,0)</f>
        <v>0</v>
      </c>
      <c r="X263" s="11">
        <f>VLOOKUP(C263,[1]匹配!$A:$U,21,0)</f>
        <v>0</v>
      </c>
      <c r="Y263" s="11">
        <f>VLOOKUP(C263,[1]匹配!$A:$V,22,0)</f>
        <v>0</v>
      </c>
      <c r="Z263" s="11">
        <f>VLOOKUP(C263,[1]匹配!$A:$W,23,0)</f>
        <v>0</v>
      </c>
      <c r="AA263" s="11">
        <f>VLOOKUP(C263,[1]匹配!$A:$X,24,0)</f>
        <v>0</v>
      </c>
      <c r="AB263" s="11">
        <f>VLOOKUP(C263,[1]匹配!$A:$Y,25,0)</f>
        <v>0</v>
      </c>
      <c r="AC263" s="11">
        <f>VLOOKUP(C263,[1]匹配!$A:$Z,26,0)</f>
        <v>0</v>
      </c>
      <c r="AD263" s="11">
        <f>VLOOKUP(C263,[1]匹配!$A:$AA,27,0)</f>
        <v>0</v>
      </c>
      <c r="AE263" s="11">
        <f>VLOOKUP(C263,[1]匹配!$A:$AB,28,0)</f>
        <v>0</v>
      </c>
      <c r="AF263" s="11">
        <f>VLOOKUP(C263,[1]匹配!$A:$AC,29,0)</f>
        <v>0</v>
      </c>
      <c r="AG263" s="11">
        <f>VLOOKUP(C263,[1]匹配!$A:$AD,30,0)</f>
        <v>0</v>
      </c>
      <c r="AH263" s="11">
        <f>VLOOKUP(C263,[1]匹配!$A:$AE,31,0)</f>
        <v>0</v>
      </c>
      <c r="AI263" s="11">
        <f>VLOOKUP(C263,[1]匹配!$A:$AF,32,0)</f>
        <v>0</v>
      </c>
      <c r="AJ263" s="11" t="s">
        <v>767</v>
      </c>
      <c r="AK263" s="11" t="s">
        <v>47</v>
      </c>
      <c r="AL263" s="11" t="s">
        <v>56</v>
      </c>
      <c r="AM263" s="11" t="s">
        <v>729</v>
      </c>
    </row>
    <row r="264" ht="48" spans="1:39">
      <c r="A264" s="28">
        <v>261</v>
      </c>
      <c r="B264" s="11" t="s">
        <v>151</v>
      </c>
      <c r="C264" s="11" t="s">
        <v>1088</v>
      </c>
      <c r="D264" s="11" t="s">
        <v>1089</v>
      </c>
      <c r="E264" s="11" t="s">
        <v>1090</v>
      </c>
      <c r="F264" s="11" t="s">
        <v>196</v>
      </c>
      <c r="G264" s="11" t="s">
        <v>384</v>
      </c>
      <c r="H264" s="11" t="str">
        <f>VLOOKUP(C264,[1]匹配!$A:$E,5,0)</f>
        <v>是</v>
      </c>
      <c r="I264" s="11">
        <f>VLOOKUP(C264,[1]匹配!$A:$F,6,0)</f>
        <v>27</v>
      </c>
      <c r="J264" s="11">
        <f>VLOOKUP(C264,'[2]（终）标准制修订项目'!$C:$R,16,0)</f>
        <v>3</v>
      </c>
      <c r="K264" s="11" t="str">
        <f>VLOOKUP(C264,[1]匹配!$A:$H,8,0)</f>
        <v>无</v>
      </c>
      <c r="L264" s="11">
        <f>VLOOKUP(C264,[1]匹配!$A:$I,9,0)</f>
        <v>3</v>
      </c>
      <c r="M264" s="11">
        <f>VLOOKUP(C264,[1]匹配!$A:$J,10,0)</f>
        <v>100</v>
      </c>
      <c r="N264" s="11" t="str">
        <f>VLOOKUP(C264,[1]匹配!$A:$K,11,0)</f>
        <v>深圳赛西信息技术有限公司</v>
      </c>
      <c r="O264" s="11">
        <f>VLOOKUP(C264,[1]匹配!$A:$L,12,0)</f>
        <v>0</v>
      </c>
      <c r="P264" s="11">
        <f>VLOOKUP(C264,[1]匹配!$A:$M,13,0)</f>
        <v>0</v>
      </c>
      <c r="Q264" s="11">
        <f>VLOOKUP(C264,[1]匹配!$A:$N,14,0)</f>
        <v>0</v>
      </c>
      <c r="R264" s="11">
        <f>VLOOKUP(C264,[1]匹配!$A:$O,15,0)</f>
        <v>0</v>
      </c>
      <c r="S264" s="11">
        <f>VLOOKUP(C264,[1]匹配!$A:$P,16,0)</f>
        <v>0</v>
      </c>
      <c r="T264" s="11">
        <f>VLOOKUP(C264,[1]匹配!$A:$Q,17,0)</f>
        <v>0</v>
      </c>
      <c r="U264" s="11">
        <f>VLOOKUP(C264,[1]匹配!$A:$R,18,0)</f>
        <v>0</v>
      </c>
      <c r="V264" s="11">
        <f>VLOOKUP(C264,[1]匹配!$A:$S,19,0)</f>
        <v>0</v>
      </c>
      <c r="W264" s="11">
        <f>VLOOKUP(C264,[1]匹配!$A:$T,20,0)</f>
        <v>0</v>
      </c>
      <c r="X264" s="11">
        <f>VLOOKUP(C264,[1]匹配!$A:$U,21,0)</f>
        <v>0</v>
      </c>
      <c r="Y264" s="11">
        <f>VLOOKUP(C264,[1]匹配!$A:$V,22,0)</f>
        <v>0</v>
      </c>
      <c r="Z264" s="11">
        <f>VLOOKUP(C264,[1]匹配!$A:$W,23,0)</f>
        <v>0</v>
      </c>
      <c r="AA264" s="11">
        <f>VLOOKUP(C264,[1]匹配!$A:$X,24,0)</f>
        <v>0</v>
      </c>
      <c r="AB264" s="11">
        <f>VLOOKUP(C264,[1]匹配!$A:$Y,25,0)</f>
        <v>0</v>
      </c>
      <c r="AC264" s="11">
        <f>VLOOKUP(C264,[1]匹配!$A:$Z,26,0)</f>
        <v>0</v>
      </c>
      <c r="AD264" s="11">
        <f>VLOOKUP(C264,[1]匹配!$A:$AA,27,0)</f>
        <v>0</v>
      </c>
      <c r="AE264" s="11">
        <f>VLOOKUP(C264,[1]匹配!$A:$AB,28,0)</f>
        <v>0</v>
      </c>
      <c r="AF264" s="11">
        <f>VLOOKUP(C264,[1]匹配!$A:$AC,29,0)</f>
        <v>0</v>
      </c>
      <c r="AG264" s="11">
        <f>VLOOKUP(C264,[1]匹配!$A:$AD,30,0)</f>
        <v>0</v>
      </c>
      <c r="AH264" s="11">
        <f>VLOOKUP(C264,[1]匹配!$A:$AE,31,0)</f>
        <v>0</v>
      </c>
      <c r="AI264" s="11">
        <f>VLOOKUP(C264,[1]匹配!$A:$AF,32,0)</f>
        <v>0</v>
      </c>
      <c r="AJ264" s="11" t="s">
        <v>767</v>
      </c>
      <c r="AK264" s="11" t="s">
        <v>47</v>
      </c>
      <c r="AL264" s="11" t="s">
        <v>48</v>
      </c>
      <c r="AM264" s="11" t="s">
        <v>729</v>
      </c>
    </row>
    <row r="265" ht="36" spans="1:39">
      <c r="A265" s="28">
        <v>262</v>
      </c>
      <c r="B265" s="11" t="s">
        <v>151</v>
      </c>
      <c r="C265" s="11" t="s">
        <v>1091</v>
      </c>
      <c r="D265" s="11" t="s">
        <v>1092</v>
      </c>
      <c r="E265" s="11" t="s">
        <v>1093</v>
      </c>
      <c r="F265" s="11" t="s">
        <v>295</v>
      </c>
      <c r="G265" s="11" t="s">
        <v>384</v>
      </c>
      <c r="H265" s="11" t="str">
        <f>VLOOKUP(C265,[1]匹配!$A:$E,5,0)</f>
        <v>否</v>
      </c>
      <c r="I265" s="11">
        <f>VLOOKUP(C265,[1]匹配!$A:$F,6,0)</f>
        <v>0</v>
      </c>
      <c r="J265" s="11">
        <f>VLOOKUP(C265,'[2]（终）标准制修订项目'!$C:$R,16,0)</f>
        <v>6</v>
      </c>
      <c r="K265" s="11" t="str">
        <f>VLOOKUP(C265,[1]匹配!$A:$H,8,0)</f>
        <v>有</v>
      </c>
      <c r="L265" s="11">
        <f>VLOOKUP(C265,[1]匹配!$A:$I,9,0)</f>
        <v>4</v>
      </c>
      <c r="M265" s="11">
        <f>VLOOKUP(C265,[1]匹配!$A:$J,10,0)</f>
        <v>0</v>
      </c>
      <c r="N265" s="11" t="str">
        <f>VLOOKUP(C265,[1]匹配!$A:$K,11,0)</f>
        <v>华为技术有限公司</v>
      </c>
      <c r="O265" s="11">
        <f>VLOOKUP(C265,[1]匹配!$A:$L,12,0)</f>
        <v>6</v>
      </c>
      <c r="P265" s="11">
        <f>VLOOKUP(C265,[1]匹配!$A:$M,13,0)</f>
        <v>100</v>
      </c>
      <c r="Q265" s="11" t="str">
        <f>VLOOKUP(C265,[1]匹配!$A:$N,14,0)</f>
        <v>深圳赛西信息技术有限公司</v>
      </c>
      <c r="R265" s="11">
        <f>VLOOKUP(C265,[1]匹配!$A:$O,15,0)</f>
        <v>0</v>
      </c>
      <c r="S265" s="11">
        <f>VLOOKUP(C265,[1]匹配!$A:$P,16,0)</f>
        <v>0</v>
      </c>
      <c r="T265" s="11">
        <f>VLOOKUP(C265,[1]匹配!$A:$Q,17,0)</f>
        <v>0</v>
      </c>
      <c r="U265" s="11">
        <f>VLOOKUP(C265,[1]匹配!$A:$R,18,0)</f>
        <v>0</v>
      </c>
      <c r="V265" s="11">
        <f>VLOOKUP(C265,[1]匹配!$A:$S,19,0)</f>
        <v>0</v>
      </c>
      <c r="W265" s="11">
        <f>VLOOKUP(C265,[1]匹配!$A:$T,20,0)</f>
        <v>0</v>
      </c>
      <c r="X265" s="11">
        <f>VLOOKUP(C265,[1]匹配!$A:$U,21,0)</f>
        <v>0</v>
      </c>
      <c r="Y265" s="11">
        <f>VLOOKUP(C265,[1]匹配!$A:$V,22,0)</f>
        <v>0</v>
      </c>
      <c r="Z265" s="11">
        <f>VLOOKUP(C265,[1]匹配!$A:$W,23,0)</f>
        <v>0</v>
      </c>
      <c r="AA265" s="11">
        <f>VLOOKUP(C265,[1]匹配!$A:$X,24,0)</f>
        <v>0</v>
      </c>
      <c r="AB265" s="11">
        <f>VLOOKUP(C265,[1]匹配!$A:$Y,25,0)</f>
        <v>0</v>
      </c>
      <c r="AC265" s="11">
        <f>VLOOKUP(C265,[1]匹配!$A:$Z,26,0)</f>
        <v>0</v>
      </c>
      <c r="AD265" s="11">
        <f>VLOOKUP(C265,[1]匹配!$A:$AA,27,0)</f>
        <v>0</v>
      </c>
      <c r="AE265" s="11">
        <f>VLOOKUP(C265,[1]匹配!$A:$AB,28,0)</f>
        <v>0</v>
      </c>
      <c r="AF265" s="11">
        <f>VLOOKUP(C265,[1]匹配!$A:$AC,29,0)</f>
        <v>0</v>
      </c>
      <c r="AG265" s="11">
        <f>VLOOKUP(C265,[1]匹配!$A:$AD,30,0)</f>
        <v>0</v>
      </c>
      <c r="AH265" s="11">
        <f>VLOOKUP(C265,[1]匹配!$A:$AE,31,0)</f>
        <v>0</v>
      </c>
      <c r="AI265" s="11">
        <f>VLOOKUP(C265,[1]匹配!$A:$AF,32,0)</f>
        <v>0</v>
      </c>
      <c r="AJ265" s="11" t="s">
        <v>767</v>
      </c>
      <c r="AK265" s="11" t="s">
        <v>47</v>
      </c>
      <c r="AL265" s="11" t="s">
        <v>56</v>
      </c>
      <c r="AM265" s="11" t="s">
        <v>729</v>
      </c>
    </row>
    <row r="266" ht="60" spans="1:39">
      <c r="A266" s="28">
        <v>263</v>
      </c>
      <c r="B266" s="11" t="s">
        <v>151</v>
      </c>
      <c r="C266" s="11" t="s">
        <v>1094</v>
      </c>
      <c r="D266" s="11" t="s">
        <v>1095</v>
      </c>
      <c r="E266" s="11" t="s">
        <v>1096</v>
      </c>
      <c r="F266" s="11" t="s">
        <v>228</v>
      </c>
      <c r="G266" s="11" t="s">
        <v>829</v>
      </c>
      <c r="H266" s="11" t="str">
        <f>VLOOKUP(C266,[1]匹配!$A:$E,5,0)</f>
        <v>是</v>
      </c>
      <c r="I266" s="11">
        <f>VLOOKUP(C266,[1]匹配!$A:$F,6,0)</f>
        <v>12</v>
      </c>
      <c r="J266" s="11">
        <f>VLOOKUP(C266,'[2]（终）标准制修订项目'!$C:$R,16,0)</f>
        <v>3</v>
      </c>
      <c r="K266" s="11" t="str">
        <f>VLOOKUP(C266,[1]匹配!$A:$H,8,0)</f>
        <v>有</v>
      </c>
      <c r="L266" s="11">
        <f>VLOOKUP(C266,[1]匹配!$A:$I,9,0)</f>
        <v>3</v>
      </c>
      <c r="M266" s="11">
        <f>VLOOKUP(C266,[1]匹配!$A:$J,10,0)</f>
        <v>62.5</v>
      </c>
      <c r="N266" s="11" t="str">
        <f>VLOOKUP(C266,[1]匹配!$A:$K,11,0)</f>
        <v>深圳市科陆电子科技股份有限公司</v>
      </c>
      <c r="O266" s="11">
        <f>VLOOKUP(C266,[1]匹配!$A:$L,12,0)</f>
        <v>5</v>
      </c>
      <c r="P266" s="11">
        <f>VLOOKUP(C266,[1]匹配!$A:$M,13,0)</f>
        <v>37.5</v>
      </c>
      <c r="Q266" s="11" t="str">
        <f>VLOOKUP(C266,[1]匹配!$A:$N,14,0)</f>
        <v>深圳市航天泰瑞捷电子有限公司</v>
      </c>
      <c r="R266" s="11">
        <f>VLOOKUP(C266,[1]匹配!$A:$O,15,0)</f>
        <v>0</v>
      </c>
      <c r="S266" s="11">
        <f>VLOOKUP(C266,[1]匹配!$A:$P,16,0)</f>
        <v>0</v>
      </c>
      <c r="T266" s="11">
        <f>VLOOKUP(C266,[1]匹配!$A:$Q,17,0)</f>
        <v>0</v>
      </c>
      <c r="U266" s="11">
        <f>VLOOKUP(C266,[1]匹配!$A:$R,18,0)</f>
        <v>0</v>
      </c>
      <c r="V266" s="11">
        <f>VLOOKUP(C266,[1]匹配!$A:$S,19,0)</f>
        <v>0</v>
      </c>
      <c r="W266" s="11">
        <f>VLOOKUP(C266,[1]匹配!$A:$T,20,0)</f>
        <v>0</v>
      </c>
      <c r="X266" s="11">
        <f>VLOOKUP(C266,[1]匹配!$A:$U,21,0)</f>
        <v>0</v>
      </c>
      <c r="Y266" s="11">
        <f>VLOOKUP(C266,[1]匹配!$A:$V,22,0)</f>
        <v>0</v>
      </c>
      <c r="Z266" s="11">
        <f>VLOOKUP(C266,[1]匹配!$A:$W,23,0)</f>
        <v>0</v>
      </c>
      <c r="AA266" s="11">
        <f>VLOOKUP(C266,[1]匹配!$A:$X,24,0)</f>
        <v>0</v>
      </c>
      <c r="AB266" s="11">
        <f>VLOOKUP(C266,[1]匹配!$A:$Y,25,0)</f>
        <v>0</v>
      </c>
      <c r="AC266" s="11">
        <f>VLOOKUP(C266,[1]匹配!$A:$Z,26,0)</f>
        <v>0</v>
      </c>
      <c r="AD266" s="11">
        <f>VLOOKUP(C266,[1]匹配!$A:$AA,27,0)</f>
        <v>0</v>
      </c>
      <c r="AE266" s="11">
        <f>VLOOKUP(C266,[1]匹配!$A:$AB,28,0)</f>
        <v>0</v>
      </c>
      <c r="AF266" s="11">
        <f>VLOOKUP(C266,[1]匹配!$A:$AC,29,0)</f>
        <v>0</v>
      </c>
      <c r="AG266" s="11">
        <f>VLOOKUP(C266,[1]匹配!$A:$AD,30,0)</f>
        <v>0</v>
      </c>
      <c r="AH266" s="11">
        <f>VLOOKUP(C266,[1]匹配!$A:$AE,31,0)</f>
        <v>0</v>
      </c>
      <c r="AI266" s="11">
        <f>VLOOKUP(C266,[1]匹配!$A:$AF,32,0)</f>
        <v>0</v>
      </c>
      <c r="AJ266" s="11" t="s">
        <v>767</v>
      </c>
      <c r="AK266" s="11" t="s">
        <v>47</v>
      </c>
      <c r="AL266" s="11" t="s">
        <v>48</v>
      </c>
      <c r="AM266" s="11" t="s">
        <v>729</v>
      </c>
    </row>
    <row r="267" ht="36" spans="1:39">
      <c r="A267" s="28">
        <v>264</v>
      </c>
      <c r="B267" s="11" t="s">
        <v>151</v>
      </c>
      <c r="C267" s="11" t="s">
        <v>1097</v>
      </c>
      <c r="D267" s="11" t="s">
        <v>1098</v>
      </c>
      <c r="E267" s="11" t="s">
        <v>1099</v>
      </c>
      <c r="F267" s="11" t="s">
        <v>228</v>
      </c>
      <c r="G267" s="11" t="s">
        <v>1087</v>
      </c>
      <c r="H267" s="11" t="str">
        <f>VLOOKUP(C267,[1]匹配!$A:$E,5,0)</f>
        <v>否</v>
      </c>
      <c r="I267" s="11">
        <f>VLOOKUP(C267,[1]匹配!$A:$F,6,0)</f>
        <v>0</v>
      </c>
      <c r="J267" s="11">
        <f>VLOOKUP(C267,'[2]（终）标准制修订项目'!$C:$R,16,0)</f>
        <v>4</v>
      </c>
      <c r="K267" s="11" t="str">
        <f>VLOOKUP(C267,[1]匹配!$A:$H,8,0)</f>
        <v>无</v>
      </c>
      <c r="L267" s="11">
        <f>VLOOKUP(C267,[1]匹配!$A:$I,9,0)</f>
        <v>4</v>
      </c>
      <c r="M267" s="11">
        <f>VLOOKUP(C267,[1]匹配!$A:$J,10,0)</f>
        <v>100</v>
      </c>
      <c r="N267" s="11" t="str">
        <f>VLOOKUP(C267,[1]匹配!$A:$K,11,0)</f>
        <v>深圳市联合纵横国际货运代理有限公司</v>
      </c>
      <c r="O267" s="11">
        <f>VLOOKUP(C267,[1]匹配!$A:$L,12,0)</f>
        <v>0</v>
      </c>
      <c r="P267" s="11">
        <f>VLOOKUP(C267,[1]匹配!$A:$M,13,0)</f>
        <v>0</v>
      </c>
      <c r="Q267" s="11">
        <f>VLOOKUP(C267,[1]匹配!$A:$N,14,0)</f>
        <v>0</v>
      </c>
      <c r="R267" s="11">
        <f>VLOOKUP(C267,[1]匹配!$A:$O,15,0)</f>
        <v>0</v>
      </c>
      <c r="S267" s="11">
        <f>VLOOKUP(C267,[1]匹配!$A:$P,16,0)</f>
        <v>0</v>
      </c>
      <c r="T267" s="11">
        <f>VLOOKUP(C267,[1]匹配!$A:$Q,17,0)</f>
        <v>0</v>
      </c>
      <c r="U267" s="11">
        <f>VLOOKUP(C267,[1]匹配!$A:$R,18,0)</f>
        <v>0</v>
      </c>
      <c r="V267" s="11">
        <f>VLOOKUP(C267,[1]匹配!$A:$S,19,0)</f>
        <v>0</v>
      </c>
      <c r="W267" s="11">
        <f>VLOOKUP(C267,[1]匹配!$A:$T,20,0)</f>
        <v>0</v>
      </c>
      <c r="X267" s="11">
        <f>VLOOKUP(C267,[1]匹配!$A:$U,21,0)</f>
        <v>0</v>
      </c>
      <c r="Y267" s="11">
        <f>VLOOKUP(C267,[1]匹配!$A:$V,22,0)</f>
        <v>0</v>
      </c>
      <c r="Z267" s="11">
        <f>VLOOKUP(C267,[1]匹配!$A:$W,23,0)</f>
        <v>0</v>
      </c>
      <c r="AA267" s="11">
        <f>VLOOKUP(C267,[1]匹配!$A:$X,24,0)</f>
        <v>0</v>
      </c>
      <c r="AB267" s="11">
        <f>VLOOKUP(C267,[1]匹配!$A:$Y,25,0)</f>
        <v>0</v>
      </c>
      <c r="AC267" s="11">
        <f>VLOOKUP(C267,[1]匹配!$A:$Z,26,0)</f>
        <v>0</v>
      </c>
      <c r="AD267" s="11">
        <f>VLOOKUP(C267,[1]匹配!$A:$AA,27,0)</f>
        <v>0</v>
      </c>
      <c r="AE267" s="11">
        <f>VLOOKUP(C267,[1]匹配!$A:$AB,28,0)</f>
        <v>0</v>
      </c>
      <c r="AF267" s="11">
        <f>VLOOKUP(C267,[1]匹配!$A:$AC,29,0)</f>
        <v>0</v>
      </c>
      <c r="AG267" s="11">
        <f>VLOOKUP(C267,[1]匹配!$A:$AD,30,0)</f>
        <v>0</v>
      </c>
      <c r="AH267" s="11">
        <f>VLOOKUP(C267,[1]匹配!$A:$AE,31,0)</f>
        <v>0</v>
      </c>
      <c r="AI267" s="11">
        <f>VLOOKUP(C267,[1]匹配!$A:$AF,32,0)</f>
        <v>0</v>
      </c>
      <c r="AJ267" s="11" t="s">
        <v>767</v>
      </c>
      <c r="AK267" s="11" t="s">
        <v>47</v>
      </c>
      <c r="AL267" s="11" t="s">
        <v>56</v>
      </c>
      <c r="AM267" s="11" t="s">
        <v>729</v>
      </c>
    </row>
    <row r="268" ht="36" spans="1:39">
      <c r="A268" s="28">
        <v>265</v>
      </c>
      <c r="B268" s="11" t="s">
        <v>151</v>
      </c>
      <c r="C268" s="11" t="s">
        <v>1100</v>
      </c>
      <c r="D268" s="11" t="s">
        <v>1101</v>
      </c>
      <c r="E268" s="11" t="s">
        <v>1102</v>
      </c>
      <c r="F268" s="11" t="s">
        <v>196</v>
      </c>
      <c r="G268" s="11" t="s">
        <v>1103</v>
      </c>
      <c r="H268" s="11" t="str">
        <f>VLOOKUP(C268,[1]匹配!$A:$E,5,0)</f>
        <v>否</v>
      </c>
      <c r="I268" s="11">
        <f>VLOOKUP(C268,[1]匹配!$A:$F,6,0)</f>
        <v>0</v>
      </c>
      <c r="J268" s="11">
        <f>VLOOKUP(C268,'[2]（终）标准制修订项目'!$C:$R,16,0)</f>
        <v>2</v>
      </c>
      <c r="K268" s="11" t="str">
        <f>VLOOKUP(C268,[1]匹配!$A:$H,8,0)</f>
        <v>有</v>
      </c>
      <c r="L268" s="11">
        <f>VLOOKUP(C268,[1]匹配!$A:$I,9,0)</f>
        <v>2</v>
      </c>
      <c r="M268" s="11">
        <f>VLOOKUP(C268,[1]匹配!$A:$J,10,0)</f>
        <v>75</v>
      </c>
      <c r="N268" s="11" t="str">
        <f>VLOOKUP(C268,[1]匹配!$A:$K,11,0)</f>
        <v>深圳翰脉环保科技有限公司</v>
      </c>
      <c r="O268" s="11">
        <f>VLOOKUP(C268,[1]匹配!$A:$L,12,0)</f>
        <v>6</v>
      </c>
      <c r="P268" s="11">
        <f>VLOOKUP(C268,[1]匹配!$A:$M,13,0)</f>
        <v>25</v>
      </c>
      <c r="Q268" s="11" t="str">
        <f>VLOOKUP(C268,[1]匹配!$A:$N,14,0)</f>
        <v>深圳慧欣环境技术有限公司</v>
      </c>
      <c r="R268" s="11">
        <f>VLOOKUP(C268,[1]匹配!$A:$O,15,0)</f>
        <v>0</v>
      </c>
      <c r="S268" s="11">
        <f>VLOOKUP(C268,[1]匹配!$A:$P,16,0)</f>
        <v>0</v>
      </c>
      <c r="T268" s="11">
        <f>VLOOKUP(C268,[1]匹配!$A:$Q,17,0)</f>
        <v>0</v>
      </c>
      <c r="U268" s="11">
        <f>VLOOKUP(C268,[1]匹配!$A:$R,18,0)</f>
        <v>0</v>
      </c>
      <c r="V268" s="11">
        <f>VLOOKUP(C268,[1]匹配!$A:$S,19,0)</f>
        <v>0</v>
      </c>
      <c r="W268" s="11">
        <f>VLOOKUP(C268,[1]匹配!$A:$T,20,0)</f>
        <v>0</v>
      </c>
      <c r="X268" s="11">
        <f>VLOOKUP(C268,[1]匹配!$A:$U,21,0)</f>
        <v>0</v>
      </c>
      <c r="Y268" s="11">
        <f>VLOOKUP(C268,[1]匹配!$A:$V,22,0)</f>
        <v>0</v>
      </c>
      <c r="Z268" s="11">
        <f>VLOOKUP(C268,[1]匹配!$A:$W,23,0)</f>
        <v>0</v>
      </c>
      <c r="AA268" s="11">
        <f>VLOOKUP(C268,[1]匹配!$A:$X,24,0)</f>
        <v>0</v>
      </c>
      <c r="AB268" s="11">
        <f>VLOOKUP(C268,[1]匹配!$A:$Y,25,0)</f>
        <v>0</v>
      </c>
      <c r="AC268" s="11">
        <f>VLOOKUP(C268,[1]匹配!$A:$Z,26,0)</f>
        <v>0</v>
      </c>
      <c r="AD268" s="11">
        <f>VLOOKUP(C268,[1]匹配!$A:$AA,27,0)</f>
        <v>0</v>
      </c>
      <c r="AE268" s="11">
        <f>VLOOKUP(C268,[1]匹配!$A:$AB,28,0)</f>
        <v>0</v>
      </c>
      <c r="AF268" s="11">
        <f>VLOOKUP(C268,[1]匹配!$A:$AC,29,0)</f>
        <v>0</v>
      </c>
      <c r="AG268" s="11">
        <f>VLOOKUP(C268,[1]匹配!$A:$AD,30,0)</f>
        <v>0</v>
      </c>
      <c r="AH268" s="11">
        <f>VLOOKUP(C268,[1]匹配!$A:$AE,31,0)</f>
        <v>0</v>
      </c>
      <c r="AI268" s="11">
        <f>VLOOKUP(C268,[1]匹配!$A:$AF,32,0)</f>
        <v>0</v>
      </c>
      <c r="AJ268" s="11" t="s">
        <v>767</v>
      </c>
      <c r="AK268" s="11" t="s">
        <v>47</v>
      </c>
      <c r="AL268" s="11" t="s">
        <v>48</v>
      </c>
      <c r="AM268" s="11" t="s">
        <v>729</v>
      </c>
    </row>
    <row r="269" ht="24" spans="1:39">
      <c r="A269" s="28">
        <v>266</v>
      </c>
      <c r="B269" s="11" t="s">
        <v>151</v>
      </c>
      <c r="C269" s="11" t="s">
        <v>1104</v>
      </c>
      <c r="D269" s="11" t="s">
        <v>1105</v>
      </c>
      <c r="E269" s="11" t="s">
        <v>1106</v>
      </c>
      <c r="F269" s="11" t="s">
        <v>202</v>
      </c>
      <c r="G269" s="11" t="s">
        <v>861</v>
      </c>
      <c r="H269" s="11" t="str">
        <f>VLOOKUP(C269,[1]匹配!$A:$E,5,0)</f>
        <v>否</v>
      </c>
      <c r="I269" s="11">
        <f>VLOOKUP(C269,[1]匹配!$A:$F,6,0)</f>
        <v>0</v>
      </c>
      <c r="J269" s="11">
        <f>VLOOKUP(C269,'[2]（终）标准制修订项目'!$C:$R,16,0)</f>
        <v>3</v>
      </c>
      <c r="K269" s="11" t="str">
        <f>VLOOKUP(C269,[1]匹配!$A:$H,8,0)</f>
        <v>无</v>
      </c>
      <c r="L269" s="11">
        <f>VLOOKUP(C269,[1]匹配!$A:$I,9,0)</f>
        <v>1</v>
      </c>
      <c r="M269" s="11">
        <f>VLOOKUP(C269,[1]匹配!$A:$J,10,0)</f>
        <v>100</v>
      </c>
      <c r="N269" s="11" t="str">
        <f>VLOOKUP(C269,[1]匹配!$A:$K,11,0)</f>
        <v>深圳市深中原科技有限公司</v>
      </c>
      <c r="O269" s="11">
        <f>VLOOKUP(C269,[1]匹配!$A:$L,12,0)</f>
        <v>0</v>
      </c>
      <c r="P269" s="11">
        <f>VLOOKUP(C269,[1]匹配!$A:$M,13,0)</f>
        <v>0</v>
      </c>
      <c r="Q269" s="11">
        <f>VLOOKUP(C269,[1]匹配!$A:$N,14,0)</f>
        <v>0</v>
      </c>
      <c r="R269" s="11">
        <f>VLOOKUP(C269,[1]匹配!$A:$O,15,0)</f>
        <v>0</v>
      </c>
      <c r="S269" s="11">
        <f>VLOOKUP(C269,[1]匹配!$A:$P,16,0)</f>
        <v>0</v>
      </c>
      <c r="T269" s="11">
        <f>VLOOKUP(C269,[1]匹配!$A:$Q,17,0)</f>
        <v>0</v>
      </c>
      <c r="U269" s="11">
        <f>VLOOKUP(C269,[1]匹配!$A:$R,18,0)</f>
        <v>0</v>
      </c>
      <c r="V269" s="11">
        <f>VLOOKUP(C269,[1]匹配!$A:$S,19,0)</f>
        <v>0</v>
      </c>
      <c r="W269" s="11">
        <f>VLOOKUP(C269,[1]匹配!$A:$T,20,0)</f>
        <v>0</v>
      </c>
      <c r="X269" s="11">
        <f>VLOOKUP(C269,[1]匹配!$A:$U,21,0)</f>
        <v>0</v>
      </c>
      <c r="Y269" s="11">
        <f>VLOOKUP(C269,[1]匹配!$A:$V,22,0)</f>
        <v>0</v>
      </c>
      <c r="Z269" s="11">
        <f>VLOOKUP(C269,[1]匹配!$A:$W,23,0)</f>
        <v>0</v>
      </c>
      <c r="AA269" s="11">
        <f>VLOOKUP(C269,[1]匹配!$A:$X,24,0)</f>
        <v>0</v>
      </c>
      <c r="AB269" s="11">
        <f>VLOOKUP(C269,[1]匹配!$A:$Y,25,0)</f>
        <v>0</v>
      </c>
      <c r="AC269" s="11">
        <f>VLOOKUP(C269,[1]匹配!$A:$Z,26,0)</f>
        <v>0</v>
      </c>
      <c r="AD269" s="11">
        <f>VLOOKUP(C269,[1]匹配!$A:$AA,27,0)</f>
        <v>0</v>
      </c>
      <c r="AE269" s="11">
        <f>VLOOKUP(C269,[1]匹配!$A:$AB,28,0)</f>
        <v>0</v>
      </c>
      <c r="AF269" s="11">
        <f>VLOOKUP(C269,[1]匹配!$A:$AC,29,0)</f>
        <v>0</v>
      </c>
      <c r="AG269" s="11">
        <f>VLOOKUP(C269,[1]匹配!$A:$AD,30,0)</f>
        <v>0</v>
      </c>
      <c r="AH269" s="11">
        <f>VLOOKUP(C269,[1]匹配!$A:$AE,31,0)</f>
        <v>0</v>
      </c>
      <c r="AI269" s="11">
        <f>VLOOKUP(C269,[1]匹配!$A:$AF,32,0)</f>
        <v>0</v>
      </c>
      <c r="AJ269" s="11" t="s">
        <v>767</v>
      </c>
      <c r="AK269" s="11" t="s">
        <v>47</v>
      </c>
      <c r="AL269" s="11" t="s">
        <v>48</v>
      </c>
      <c r="AM269" s="11" t="s">
        <v>729</v>
      </c>
    </row>
    <row r="270" ht="60" spans="1:39">
      <c r="A270" s="28">
        <v>267</v>
      </c>
      <c r="B270" s="11" t="s">
        <v>151</v>
      </c>
      <c r="C270" s="11" t="s">
        <v>1107</v>
      </c>
      <c r="D270" s="11" t="s">
        <v>1108</v>
      </c>
      <c r="E270" s="11" t="s">
        <v>1109</v>
      </c>
      <c r="F270" s="11" t="s">
        <v>317</v>
      </c>
      <c r="G270" s="11" t="s">
        <v>287</v>
      </c>
      <c r="H270" s="11" t="str">
        <f>VLOOKUP(C270,[1]匹配!$A:$E,5,0)</f>
        <v>否</v>
      </c>
      <c r="I270" s="11">
        <f>VLOOKUP(C270,[1]匹配!$A:$F,6,0)</f>
        <v>0</v>
      </c>
      <c r="J270" s="11">
        <f>VLOOKUP(C270,'[2]（终）标准制修订项目'!$C:$R,16,0)</f>
        <v>6</v>
      </c>
      <c r="K270" s="11" t="str">
        <f>VLOOKUP(C270,[1]匹配!$A:$H,8,0)</f>
        <v>有</v>
      </c>
      <c r="L270" s="11">
        <f>VLOOKUP(C270,[1]匹配!$A:$I,9,0)</f>
        <v>3</v>
      </c>
      <c r="M270" s="11">
        <f>VLOOKUP(C270,[1]匹配!$A:$J,10,0)</f>
        <v>33.34</v>
      </c>
      <c r="N270" s="11" t="str">
        <f>VLOOKUP(C270,[1]匹配!$A:$K,11,0)</f>
        <v>深圳一电科技有限公司</v>
      </c>
      <c r="O270" s="11">
        <f>VLOOKUP(C270,[1]匹配!$A:$L,12,0)</f>
        <v>4</v>
      </c>
      <c r="P270" s="11">
        <f>VLOOKUP(C270,[1]匹配!$A:$M,13,0)</f>
        <v>33.33</v>
      </c>
      <c r="Q270" s="11" t="str">
        <f>VLOOKUP(C270,[1]匹配!$A:$N,14,0)</f>
        <v>深圳市大疆创新科技有限公司</v>
      </c>
      <c r="R270" s="11">
        <f>VLOOKUP(C270,[1]匹配!$A:$O,15,0)</f>
        <v>6</v>
      </c>
      <c r="S270" s="11">
        <f>VLOOKUP(C270,[1]匹配!$A:$P,16,0)</f>
        <v>33.33</v>
      </c>
      <c r="T270" s="11" t="str">
        <f>VLOOKUP(C270,[1]匹配!$A:$Q,17,0)</f>
        <v>深圳市科比特航空科技有限公司</v>
      </c>
      <c r="U270" s="11">
        <f>VLOOKUP(C270,[1]匹配!$A:$R,18,0)</f>
        <v>0</v>
      </c>
      <c r="V270" s="11">
        <f>VLOOKUP(C270,[1]匹配!$A:$S,19,0)</f>
        <v>0</v>
      </c>
      <c r="W270" s="11">
        <f>VLOOKUP(C270,[1]匹配!$A:$T,20,0)</f>
        <v>0</v>
      </c>
      <c r="X270" s="11">
        <f>VLOOKUP(C270,[1]匹配!$A:$U,21,0)</f>
        <v>0</v>
      </c>
      <c r="Y270" s="11">
        <f>VLOOKUP(C270,[1]匹配!$A:$V,22,0)</f>
        <v>0</v>
      </c>
      <c r="Z270" s="11">
        <f>VLOOKUP(C270,[1]匹配!$A:$W,23,0)</f>
        <v>0</v>
      </c>
      <c r="AA270" s="11">
        <f>VLOOKUP(C270,[1]匹配!$A:$X,24,0)</f>
        <v>0</v>
      </c>
      <c r="AB270" s="11">
        <f>VLOOKUP(C270,[1]匹配!$A:$Y,25,0)</f>
        <v>0</v>
      </c>
      <c r="AC270" s="11">
        <f>VLOOKUP(C270,[1]匹配!$A:$Z,26,0)</f>
        <v>0</v>
      </c>
      <c r="AD270" s="11">
        <f>VLOOKUP(C270,[1]匹配!$A:$AA,27,0)</f>
        <v>0</v>
      </c>
      <c r="AE270" s="11">
        <f>VLOOKUP(C270,[1]匹配!$A:$AB,28,0)</f>
        <v>0</v>
      </c>
      <c r="AF270" s="11">
        <f>VLOOKUP(C270,[1]匹配!$A:$AC,29,0)</f>
        <v>0</v>
      </c>
      <c r="AG270" s="11">
        <f>VLOOKUP(C270,[1]匹配!$A:$AD,30,0)</f>
        <v>0</v>
      </c>
      <c r="AH270" s="11">
        <f>VLOOKUP(C270,[1]匹配!$A:$AE,31,0)</f>
        <v>0</v>
      </c>
      <c r="AI270" s="11">
        <f>VLOOKUP(C270,[1]匹配!$A:$AF,32,0)</f>
        <v>0</v>
      </c>
      <c r="AJ270" s="11" t="s">
        <v>767</v>
      </c>
      <c r="AK270" s="11" t="s">
        <v>47</v>
      </c>
      <c r="AL270" s="11" t="s">
        <v>56</v>
      </c>
      <c r="AM270" s="11" t="s">
        <v>729</v>
      </c>
    </row>
    <row r="271" ht="60" spans="1:39">
      <c r="A271" s="28">
        <v>268</v>
      </c>
      <c r="B271" s="11" t="s">
        <v>151</v>
      </c>
      <c r="C271" s="11" t="s">
        <v>1110</v>
      </c>
      <c r="D271" s="11" t="s">
        <v>1111</v>
      </c>
      <c r="E271" s="11" t="s">
        <v>1112</v>
      </c>
      <c r="F271" s="11" t="s">
        <v>228</v>
      </c>
      <c r="G271" s="11" t="s">
        <v>1113</v>
      </c>
      <c r="H271" s="11" t="str">
        <f>VLOOKUP(C271,[1]匹配!$A:$E,5,0)</f>
        <v>是</v>
      </c>
      <c r="I271" s="11">
        <f>VLOOKUP(C271,[1]匹配!$A:$F,6,0)</f>
        <v>21</v>
      </c>
      <c r="J271" s="11">
        <f>VLOOKUP(C271,'[2]（终）标准制修订项目'!$C:$R,16,0)</f>
        <v>3</v>
      </c>
      <c r="K271" s="11" t="str">
        <f>VLOOKUP(C271,[1]匹配!$A:$H,8,0)</f>
        <v>无</v>
      </c>
      <c r="L271" s="11">
        <f>VLOOKUP(C271,[1]匹配!$A:$I,9,0)</f>
        <v>3</v>
      </c>
      <c r="M271" s="11">
        <f>VLOOKUP(C271,[1]匹配!$A:$J,10,0)</f>
        <v>100</v>
      </c>
      <c r="N271" s="11" t="str">
        <f>VLOOKUP(C271,[1]匹配!$A:$K,11,0)</f>
        <v>深圳市中安测标准技术有限公司</v>
      </c>
      <c r="O271" s="11">
        <f>VLOOKUP(C271,[1]匹配!$A:$L,12,0)</f>
        <v>0</v>
      </c>
      <c r="P271" s="11">
        <f>VLOOKUP(C271,[1]匹配!$A:$M,13,0)</f>
        <v>0</v>
      </c>
      <c r="Q271" s="11">
        <f>VLOOKUP(C271,[1]匹配!$A:$N,14,0)</f>
        <v>0</v>
      </c>
      <c r="R271" s="11">
        <f>VLOOKUP(C271,[1]匹配!$A:$O,15,0)</f>
        <v>0</v>
      </c>
      <c r="S271" s="11">
        <f>VLOOKUP(C271,[1]匹配!$A:$P,16,0)</f>
        <v>0</v>
      </c>
      <c r="T271" s="11">
        <f>VLOOKUP(C271,[1]匹配!$A:$Q,17,0)</f>
        <v>0</v>
      </c>
      <c r="U271" s="11">
        <f>VLOOKUP(C271,[1]匹配!$A:$R,18,0)</f>
        <v>0</v>
      </c>
      <c r="V271" s="11">
        <f>VLOOKUP(C271,[1]匹配!$A:$S,19,0)</f>
        <v>0</v>
      </c>
      <c r="W271" s="11">
        <f>VLOOKUP(C271,[1]匹配!$A:$T,20,0)</f>
        <v>0</v>
      </c>
      <c r="X271" s="11">
        <f>VLOOKUP(C271,[1]匹配!$A:$U,21,0)</f>
        <v>0</v>
      </c>
      <c r="Y271" s="11">
        <f>VLOOKUP(C271,[1]匹配!$A:$V,22,0)</f>
        <v>0</v>
      </c>
      <c r="Z271" s="11">
        <f>VLOOKUP(C271,[1]匹配!$A:$W,23,0)</f>
        <v>0</v>
      </c>
      <c r="AA271" s="11">
        <f>VLOOKUP(C271,[1]匹配!$A:$X,24,0)</f>
        <v>0</v>
      </c>
      <c r="AB271" s="11">
        <f>VLOOKUP(C271,[1]匹配!$A:$Y,25,0)</f>
        <v>0</v>
      </c>
      <c r="AC271" s="11">
        <f>VLOOKUP(C271,[1]匹配!$A:$Z,26,0)</f>
        <v>0</v>
      </c>
      <c r="AD271" s="11">
        <f>VLOOKUP(C271,[1]匹配!$A:$AA,27,0)</f>
        <v>0</v>
      </c>
      <c r="AE271" s="11">
        <f>VLOOKUP(C271,[1]匹配!$A:$AB,28,0)</f>
        <v>0</v>
      </c>
      <c r="AF271" s="11">
        <f>VLOOKUP(C271,[1]匹配!$A:$AC,29,0)</f>
        <v>0</v>
      </c>
      <c r="AG271" s="11">
        <f>VLOOKUP(C271,[1]匹配!$A:$AD,30,0)</f>
        <v>0</v>
      </c>
      <c r="AH271" s="11">
        <f>VLOOKUP(C271,[1]匹配!$A:$AE,31,0)</f>
        <v>0</v>
      </c>
      <c r="AI271" s="11">
        <f>VLOOKUP(C271,[1]匹配!$A:$AF,32,0)</f>
        <v>0</v>
      </c>
      <c r="AJ271" s="11" t="s">
        <v>767</v>
      </c>
      <c r="AK271" s="11" t="s">
        <v>47</v>
      </c>
      <c r="AL271" s="11" t="s">
        <v>48</v>
      </c>
      <c r="AM271" s="11" t="s">
        <v>729</v>
      </c>
    </row>
    <row r="272" ht="24" spans="1:39">
      <c r="A272" s="28">
        <v>269</v>
      </c>
      <c r="B272" s="11" t="s">
        <v>151</v>
      </c>
      <c r="C272" s="11" t="s">
        <v>1114</v>
      </c>
      <c r="D272" s="11" t="s">
        <v>1115</v>
      </c>
      <c r="E272" s="11" t="s">
        <v>1116</v>
      </c>
      <c r="F272" s="11" t="s">
        <v>196</v>
      </c>
      <c r="G272" s="11" t="s">
        <v>1117</v>
      </c>
      <c r="H272" s="11" t="str">
        <f>VLOOKUP(C272,[1]匹配!$A:$E,5,0)</f>
        <v>否</v>
      </c>
      <c r="I272" s="11">
        <f>VLOOKUP(C272,[1]匹配!$A:$F,6,0)</f>
        <v>0</v>
      </c>
      <c r="J272" s="11">
        <f>VLOOKUP(C272,'[2]（终）标准制修订项目'!$C:$R,16,0)</f>
        <v>2</v>
      </c>
      <c r="K272" s="11" t="str">
        <f>VLOOKUP(C272,[1]匹配!$A:$H,8,0)</f>
        <v>无</v>
      </c>
      <c r="L272" s="11">
        <f>VLOOKUP(C272,[1]匹配!$A:$I,9,0)</f>
        <v>2</v>
      </c>
      <c r="M272" s="11">
        <f>VLOOKUP(C272,[1]匹配!$A:$J,10,0)</f>
        <v>100</v>
      </c>
      <c r="N272" s="11" t="str">
        <f>VLOOKUP(C272,[1]匹配!$A:$K,11,0)</f>
        <v>深圳市爱能森科技有限公司</v>
      </c>
      <c r="O272" s="11">
        <f>VLOOKUP(C272,[1]匹配!$A:$L,12,0)</f>
        <v>0</v>
      </c>
      <c r="P272" s="11">
        <f>VLOOKUP(C272,[1]匹配!$A:$M,13,0)</f>
        <v>0</v>
      </c>
      <c r="Q272" s="11">
        <f>VLOOKUP(C272,[1]匹配!$A:$N,14,0)</f>
        <v>0</v>
      </c>
      <c r="R272" s="11">
        <f>VLOOKUP(C272,[1]匹配!$A:$O,15,0)</f>
        <v>0</v>
      </c>
      <c r="S272" s="11">
        <f>VLOOKUP(C272,[1]匹配!$A:$P,16,0)</f>
        <v>0</v>
      </c>
      <c r="T272" s="11">
        <f>VLOOKUP(C272,[1]匹配!$A:$Q,17,0)</f>
        <v>0</v>
      </c>
      <c r="U272" s="11">
        <f>VLOOKUP(C272,[1]匹配!$A:$R,18,0)</f>
        <v>0</v>
      </c>
      <c r="V272" s="11">
        <f>VLOOKUP(C272,[1]匹配!$A:$S,19,0)</f>
        <v>0</v>
      </c>
      <c r="W272" s="11">
        <f>VLOOKUP(C272,[1]匹配!$A:$T,20,0)</f>
        <v>0</v>
      </c>
      <c r="X272" s="11">
        <f>VLOOKUP(C272,[1]匹配!$A:$U,21,0)</f>
        <v>0</v>
      </c>
      <c r="Y272" s="11">
        <f>VLOOKUP(C272,[1]匹配!$A:$V,22,0)</f>
        <v>0</v>
      </c>
      <c r="Z272" s="11">
        <f>VLOOKUP(C272,[1]匹配!$A:$W,23,0)</f>
        <v>0</v>
      </c>
      <c r="AA272" s="11">
        <f>VLOOKUP(C272,[1]匹配!$A:$X,24,0)</f>
        <v>0</v>
      </c>
      <c r="AB272" s="11">
        <f>VLOOKUP(C272,[1]匹配!$A:$Y,25,0)</f>
        <v>0</v>
      </c>
      <c r="AC272" s="11">
        <f>VLOOKUP(C272,[1]匹配!$A:$Z,26,0)</f>
        <v>0</v>
      </c>
      <c r="AD272" s="11">
        <f>VLOOKUP(C272,[1]匹配!$A:$AA,27,0)</f>
        <v>0</v>
      </c>
      <c r="AE272" s="11">
        <f>VLOOKUP(C272,[1]匹配!$A:$AB,28,0)</f>
        <v>0</v>
      </c>
      <c r="AF272" s="11">
        <f>VLOOKUP(C272,[1]匹配!$A:$AC,29,0)</f>
        <v>0</v>
      </c>
      <c r="AG272" s="11">
        <f>VLOOKUP(C272,[1]匹配!$A:$AD,30,0)</f>
        <v>0</v>
      </c>
      <c r="AH272" s="11">
        <f>VLOOKUP(C272,[1]匹配!$A:$AE,31,0)</f>
        <v>0</v>
      </c>
      <c r="AI272" s="11">
        <f>VLOOKUP(C272,[1]匹配!$A:$AF,32,0)</f>
        <v>0</v>
      </c>
      <c r="AJ272" s="11" t="s">
        <v>767</v>
      </c>
      <c r="AK272" s="11" t="s">
        <v>47</v>
      </c>
      <c r="AL272" s="11" t="s">
        <v>48</v>
      </c>
      <c r="AM272" s="11" t="s">
        <v>729</v>
      </c>
    </row>
    <row r="273" ht="36" spans="1:39">
      <c r="A273" s="28">
        <v>270</v>
      </c>
      <c r="B273" s="11" t="s">
        <v>151</v>
      </c>
      <c r="C273" s="11" t="s">
        <v>1118</v>
      </c>
      <c r="D273" s="11" t="s">
        <v>1119</v>
      </c>
      <c r="E273" s="11" t="s">
        <v>1120</v>
      </c>
      <c r="F273" s="11" t="s">
        <v>228</v>
      </c>
      <c r="G273" s="11" t="s">
        <v>873</v>
      </c>
      <c r="H273" s="11" t="str">
        <f>VLOOKUP(C273,[1]匹配!$A:$E,5,0)</f>
        <v>否</v>
      </c>
      <c r="I273" s="11">
        <f>VLOOKUP(C273,[1]匹配!$A:$F,6,0)</f>
        <v>0</v>
      </c>
      <c r="J273" s="11">
        <f>VLOOKUP(C273,'[2]（终）标准制修订项目'!$C:$R,16,0)</f>
        <v>3</v>
      </c>
      <c r="K273" s="11" t="str">
        <f>VLOOKUP(C273,[1]匹配!$A:$H,8,0)</f>
        <v>无</v>
      </c>
      <c r="L273" s="11">
        <f>VLOOKUP(C273,[1]匹配!$A:$I,9,0)</f>
        <v>3</v>
      </c>
      <c r="M273" s="11">
        <f>VLOOKUP(C273,[1]匹配!$A:$J,10,0)</f>
        <v>100</v>
      </c>
      <c r="N273" s="11" t="str">
        <f>VLOOKUP(C273,[1]匹配!$A:$K,11,0)</f>
        <v>深圳市昌硕新纺材料有限公司</v>
      </c>
      <c r="O273" s="11">
        <f>VLOOKUP(C273,[1]匹配!$A:$L,12,0)</f>
        <v>0</v>
      </c>
      <c r="P273" s="11">
        <f>VLOOKUP(C273,[1]匹配!$A:$M,13,0)</f>
        <v>0</v>
      </c>
      <c r="Q273" s="11">
        <f>VLOOKUP(C273,[1]匹配!$A:$N,14,0)</f>
        <v>0</v>
      </c>
      <c r="R273" s="11">
        <f>VLOOKUP(C273,[1]匹配!$A:$O,15,0)</f>
        <v>0</v>
      </c>
      <c r="S273" s="11">
        <f>VLOOKUP(C273,[1]匹配!$A:$P,16,0)</f>
        <v>0</v>
      </c>
      <c r="T273" s="11">
        <f>VLOOKUP(C273,[1]匹配!$A:$Q,17,0)</f>
        <v>0</v>
      </c>
      <c r="U273" s="11">
        <f>VLOOKUP(C273,[1]匹配!$A:$R,18,0)</f>
        <v>0</v>
      </c>
      <c r="V273" s="11">
        <f>VLOOKUP(C273,[1]匹配!$A:$S,19,0)</f>
        <v>0</v>
      </c>
      <c r="W273" s="11">
        <f>VLOOKUP(C273,[1]匹配!$A:$T,20,0)</f>
        <v>0</v>
      </c>
      <c r="X273" s="11">
        <f>VLOOKUP(C273,[1]匹配!$A:$U,21,0)</f>
        <v>0</v>
      </c>
      <c r="Y273" s="11">
        <f>VLOOKUP(C273,[1]匹配!$A:$V,22,0)</f>
        <v>0</v>
      </c>
      <c r="Z273" s="11">
        <f>VLOOKUP(C273,[1]匹配!$A:$W,23,0)</f>
        <v>0</v>
      </c>
      <c r="AA273" s="11">
        <f>VLOOKUP(C273,[1]匹配!$A:$X,24,0)</f>
        <v>0</v>
      </c>
      <c r="AB273" s="11">
        <f>VLOOKUP(C273,[1]匹配!$A:$Y,25,0)</f>
        <v>0</v>
      </c>
      <c r="AC273" s="11">
        <f>VLOOKUP(C273,[1]匹配!$A:$Z,26,0)</f>
        <v>0</v>
      </c>
      <c r="AD273" s="11">
        <f>VLOOKUP(C273,[1]匹配!$A:$AA,27,0)</f>
        <v>0</v>
      </c>
      <c r="AE273" s="11">
        <f>VLOOKUP(C273,[1]匹配!$A:$AB,28,0)</f>
        <v>0</v>
      </c>
      <c r="AF273" s="11">
        <f>VLOOKUP(C273,[1]匹配!$A:$AC,29,0)</f>
        <v>0</v>
      </c>
      <c r="AG273" s="11">
        <f>VLOOKUP(C273,[1]匹配!$A:$AD,30,0)</f>
        <v>0</v>
      </c>
      <c r="AH273" s="11">
        <f>VLOOKUP(C273,[1]匹配!$A:$AE,31,0)</f>
        <v>0</v>
      </c>
      <c r="AI273" s="11">
        <f>VLOOKUP(C273,[1]匹配!$A:$AF,32,0)</f>
        <v>0</v>
      </c>
      <c r="AJ273" s="11" t="s">
        <v>1121</v>
      </c>
      <c r="AK273" s="11" t="s">
        <v>47</v>
      </c>
      <c r="AL273" s="11" t="s">
        <v>48</v>
      </c>
      <c r="AM273" s="11" t="s">
        <v>729</v>
      </c>
    </row>
    <row r="274" ht="36" spans="1:39">
      <c r="A274" s="28">
        <v>271</v>
      </c>
      <c r="B274" s="11" t="s">
        <v>151</v>
      </c>
      <c r="C274" s="11" t="s">
        <v>1122</v>
      </c>
      <c r="D274" s="11" t="s">
        <v>1123</v>
      </c>
      <c r="E274" s="11" t="s">
        <v>1124</v>
      </c>
      <c r="F274" s="11" t="s">
        <v>228</v>
      </c>
      <c r="G274" s="11" t="s">
        <v>883</v>
      </c>
      <c r="H274" s="11" t="str">
        <f>VLOOKUP(C274,[1]匹配!$A:$E,5,0)</f>
        <v>否</v>
      </c>
      <c r="I274" s="11">
        <f>VLOOKUP(C274,[1]匹配!$A:$F,6,0)</f>
        <v>0</v>
      </c>
      <c r="J274" s="11">
        <f>VLOOKUP(C274,'[2]（终）标准制修订项目'!$C:$R,16,0)</f>
        <v>2</v>
      </c>
      <c r="K274" s="11" t="str">
        <f>VLOOKUP(C274,[1]匹配!$A:$H,8,0)</f>
        <v>无</v>
      </c>
      <c r="L274" s="11">
        <f>VLOOKUP(C274,[1]匹配!$A:$I,9,0)</f>
        <v>2</v>
      </c>
      <c r="M274" s="11">
        <f>VLOOKUP(C274,[1]匹配!$A:$J,10,0)</f>
        <v>100</v>
      </c>
      <c r="N274" s="11" t="str">
        <f>VLOOKUP(C274,[1]匹配!$A:$K,11,0)</f>
        <v>深圳市鑫嘉坡国际货运代理有限公司</v>
      </c>
      <c r="O274" s="11">
        <f>VLOOKUP(C274,[1]匹配!$A:$L,12,0)</f>
        <v>0</v>
      </c>
      <c r="P274" s="11">
        <f>VLOOKUP(C274,[1]匹配!$A:$M,13,0)</f>
        <v>0</v>
      </c>
      <c r="Q274" s="11">
        <f>VLOOKUP(C274,[1]匹配!$A:$N,14,0)</f>
        <v>0</v>
      </c>
      <c r="R274" s="11">
        <f>VLOOKUP(C274,[1]匹配!$A:$O,15,0)</f>
        <v>0</v>
      </c>
      <c r="S274" s="11">
        <f>VLOOKUP(C274,[1]匹配!$A:$P,16,0)</f>
        <v>0</v>
      </c>
      <c r="T274" s="11">
        <f>VLOOKUP(C274,[1]匹配!$A:$Q,17,0)</f>
        <v>0</v>
      </c>
      <c r="U274" s="11">
        <f>VLOOKUP(C274,[1]匹配!$A:$R,18,0)</f>
        <v>0</v>
      </c>
      <c r="V274" s="11">
        <f>VLOOKUP(C274,[1]匹配!$A:$S,19,0)</f>
        <v>0</v>
      </c>
      <c r="W274" s="11">
        <f>VLOOKUP(C274,[1]匹配!$A:$T,20,0)</f>
        <v>0</v>
      </c>
      <c r="X274" s="11">
        <f>VLOOKUP(C274,[1]匹配!$A:$U,21,0)</f>
        <v>0</v>
      </c>
      <c r="Y274" s="11">
        <f>VLOOKUP(C274,[1]匹配!$A:$V,22,0)</f>
        <v>0</v>
      </c>
      <c r="Z274" s="11">
        <f>VLOOKUP(C274,[1]匹配!$A:$W,23,0)</f>
        <v>0</v>
      </c>
      <c r="AA274" s="11">
        <f>VLOOKUP(C274,[1]匹配!$A:$X,24,0)</f>
        <v>0</v>
      </c>
      <c r="AB274" s="11">
        <f>VLOOKUP(C274,[1]匹配!$A:$Y,25,0)</f>
        <v>0</v>
      </c>
      <c r="AC274" s="11">
        <f>VLOOKUP(C274,[1]匹配!$A:$Z,26,0)</f>
        <v>0</v>
      </c>
      <c r="AD274" s="11">
        <f>VLOOKUP(C274,[1]匹配!$A:$AA,27,0)</f>
        <v>0</v>
      </c>
      <c r="AE274" s="11">
        <f>VLOOKUP(C274,[1]匹配!$A:$AB,28,0)</f>
        <v>0</v>
      </c>
      <c r="AF274" s="11">
        <f>VLOOKUP(C274,[1]匹配!$A:$AC,29,0)</f>
        <v>0</v>
      </c>
      <c r="AG274" s="11">
        <f>VLOOKUP(C274,[1]匹配!$A:$AD,30,0)</f>
        <v>0</v>
      </c>
      <c r="AH274" s="11">
        <f>VLOOKUP(C274,[1]匹配!$A:$AE,31,0)</f>
        <v>0</v>
      </c>
      <c r="AI274" s="11">
        <f>VLOOKUP(C274,[1]匹配!$A:$AF,32,0)</f>
        <v>0</v>
      </c>
      <c r="AJ274" s="11" t="s">
        <v>1121</v>
      </c>
      <c r="AK274" s="11" t="s">
        <v>47</v>
      </c>
      <c r="AL274" s="11" t="s">
        <v>48</v>
      </c>
      <c r="AM274" s="11" t="s">
        <v>729</v>
      </c>
    </row>
    <row r="275" ht="36" spans="1:39">
      <c r="A275" s="28">
        <v>272</v>
      </c>
      <c r="B275" s="11" t="s">
        <v>151</v>
      </c>
      <c r="C275" s="11" t="s">
        <v>1125</v>
      </c>
      <c r="D275" s="11" t="s">
        <v>1126</v>
      </c>
      <c r="E275" s="11" t="s">
        <v>1127</v>
      </c>
      <c r="F275" s="11" t="s">
        <v>1128</v>
      </c>
      <c r="G275" s="11" t="s">
        <v>815</v>
      </c>
      <c r="H275" s="11" t="str">
        <f>VLOOKUP(C275,[1]匹配!$A:$E,5,0)</f>
        <v>否</v>
      </c>
      <c r="I275" s="11">
        <f>VLOOKUP(C275,[1]匹配!$A:$F,6,0)</f>
        <v>0</v>
      </c>
      <c r="J275" s="11">
        <f>VLOOKUP(C275,'[2]（终）标准制修订项目'!$C:$R,16,0)</f>
        <v>2</v>
      </c>
      <c r="K275" s="11" t="str">
        <f>VLOOKUP(C275,[1]匹配!$A:$H,8,0)</f>
        <v>无</v>
      </c>
      <c r="L275" s="11">
        <f>VLOOKUP(C275,[1]匹配!$A:$I,9,0)</f>
        <v>2</v>
      </c>
      <c r="M275" s="11">
        <f>VLOOKUP(C275,[1]匹配!$A:$J,10,0)</f>
        <v>100</v>
      </c>
      <c r="N275" s="11" t="str">
        <f>VLOOKUP(C275,[1]匹配!$A:$K,11,0)</f>
        <v>深圳市标色染料科技有限公司</v>
      </c>
      <c r="O275" s="11">
        <f>VLOOKUP(C275,[1]匹配!$A:$L,12,0)</f>
        <v>0</v>
      </c>
      <c r="P275" s="11">
        <f>VLOOKUP(C275,[1]匹配!$A:$M,13,0)</f>
        <v>0</v>
      </c>
      <c r="Q275" s="11">
        <f>VLOOKUP(C275,[1]匹配!$A:$N,14,0)</f>
        <v>0</v>
      </c>
      <c r="R275" s="11">
        <f>VLOOKUP(C275,[1]匹配!$A:$O,15,0)</f>
        <v>0</v>
      </c>
      <c r="S275" s="11">
        <f>VLOOKUP(C275,[1]匹配!$A:$P,16,0)</f>
        <v>0</v>
      </c>
      <c r="T275" s="11">
        <f>VLOOKUP(C275,[1]匹配!$A:$Q,17,0)</f>
        <v>0</v>
      </c>
      <c r="U275" s="11">
        <f>VLOOKUP(C275,[1]匹配!$A:$R,18,0)</f>
        <v>0</v>
      </c>
      <c r="V275" s="11">
        <f>VLOOKUP(C275,[1]匹配!$A:$S,19,0)</f>
        <v>0</v>
      </c>
      <c r="W275" s="11">
        <f>VLOOKUP(C275,[1]匹配!$A:$T,20,0)</f>
        <v>0</v>
      </c>
      <c r="X275" s="11">
        <f>VLOOKUP(C275,[1]匹配!$A:$U,21,0)</f>
        <v>0</v>
      </c>
      <c r="Y275" s="11">
        <f>VLOOKUP(C275,[1]匹配!$A:$V,22,0)</f>
        <v>0</v>
      </c>
      <c r="Z275" s="11">
        <f>VLOOKUP(C275,[1]匹配!$A:$W,23,0)</f>
        <v>0</v>
      </c>
      <c r="AA275" s="11">
        <f>VLOOKUP(C275,[1]匹配!$A:$X,24,0)</f>
        <v>0</v>
      </c>
      <c r="AB275" s="11">
        <f>VLOOKUP(C275,[1]匹配!$A:$Y,25,0)</f>
        <v>0</v>
      </c>
      <c r="AC275" s="11">
        <f>VLOOKUP(C275,[1]匹配!$A:$Z,26,0)</f>
        <v>0</v>
      </c>
      <c r="AD275" s="11">
        <f>VLOOKUP(C275,[1]匹配!$A:$AA,27,0)</f>
        <v>0</v>
      </c>
      <c r="AE275" s="11">
        <f>VLOOKUP(C275,[1]匹配!$A:$AB,28,0)</f>
        <v>0</v>
      </c>
      <c r="AF275" s="11">
        <f>VLOOKUP(C275,[1]匹配!$A:$AC,29,0)</f>
        <v>0</v>
      </c>
      <c r="AG275" s="11">
        <f>VLOOKUP(C275,[1]匹配!$A:$AD,30,0)</f>
        <v>0</v>
      </c>
      <c r="AH275" s="11">
        <f>VLOOKUP(C275,[1]匹配!$A:$AE,31,0)</f>
        <v>0</v>
      </c>
      <c r="AI275" s="11">
        <f>VLOOKUP(C275,[1]匹配!$A:$AF,32,0)</f>
        <v>0</v>
      </c>
      <c r="AJ275" s="11" t="s">
        <v>1121</v>
      </c>
      <c r="AK275" s="11" t="s">
        <v>47</v>
      </c>
      <c r="AL275" s="11" t="s">
        <v>48</v>
      </c>
      <c r="AM275" s="11" t="s">
        <v>729</v>
      </c>
    </row>
    <row r="276" ht="36" spans="1:39">
      <c r="A276" s="28">
        <v>273</v>
      </c>
      <c r="B276" s="11" t="s">
        <v>151</v>
      </c>
      <c r="C276" s="11" t="s">
        <v>1129</v>
      </c>
      <c r="D276" s="11" t="s">
        <v>1130</v>
      </c>
      <c r="E276" s="11" t="s">
        <v>1131</v>
      </c>
      <c r="F276" s="11" t="s">
        <v>1132</v>
      </c>
      <c r="G276" s="11" t="s">
        <v>1133</v>
      </c>
      <c r="H276" s="11" t="str">
        <f>VLOOKUP(C276,[1]匹配!$A:$E,5,0)</f>
        <v>否</v>
      </c>
      <c r="I276" s="11">
        <f>VLOOKUP(C276,[1]匹配!$A:$F,6,0)</f>
        <v>0</v>
      </c>
      <c r="J276" s="11">
        <f>VLOOKUP(C276,'[2]（终）标准制修订项目'!$C:$R,16,0)</f>
        <v>4</v>
      </c>
      <c r="K276" s="11" t="str">
        <f>VLOOKUP(C276,[1]匹配!$A:$H,8,0)</f>
        <v>无</v>
      </c>
      <c r="L276" s="11">
        <f>VLOOKUP(C276,[1]匹配!$A:$I,9,0)</f>
        <v>4</v>
      </c>
      <c r="M276" s="11">
        <f>VLOOKUP(C276,[1]匹配!$A:$J,10,0)</f>
        <v>100</v>
      </c>
      <c r="N276" s="11" t="str">
        <f>VLOOKUP(C276,[1]匹配!$A:$K,11,0)</f>
        <v>深圳市芭田生态工程股份有限公司</v>
      </c>
      <c r="O276" s="11">
        <f>VLOOKUP(C276,[1]匹配!$A:$L,12,0)</f>
        <v>0</v>
      </c>
      <c r="P276" s="11">
        <f>VLOOKUP(C276,[1]匹配!$A:$M,13,0)</f>
        <v>0</v>
      </c>
      <c r="Q276" s="11">
        <f>VLOOKUP(C276,[1]匹配!$A:$N,14,0)</f>
        <v>0</v>
      </c>
      <c r="R276" s="11">
        <f>VLOOKUP(C276,[1]匹配!$A:$O,15,0)</f>
        <v>0</v>
      </c>
      <c r="S276" s="11">
        <f>VLOOKUP(C276,[1]匹配!$A:$P,16,0)</f>
        <v>0</v>
      </c>
      <c r="T276" s="11">
        <f>VLOOKUP(C276,[1]匹配!$A:$Q,17,0)</f>
        <v>0</v>
      </c>
      <c r="U276" s="11">
        <f>VLOOKUP(C276,[1]匹配!$A:$R,18,0)</f>
        <v>0</v>
      </c>
      <c r="V276" s="11">
        <f>VLOOKUP(C276,[1]匹配!$A:$S,19,0)</f>
        <v>0</v>
      </c>
      <c r="W276" s="11">
        <f>VLOOKUP(C276,[1]匹配!$A:$T,20,0)</f>
        <v>0</v>
      </c>
      <c r="X276" s="11">
        <f>VLOOKUP(C276,[1]匹配!$A:$U,21,0)</f>
        <v>0</v>
      </c>
      <c r="Y276" s="11">
        <f>VLOOKUP(C276,[1]匹配!$A:$V,22,0)</f>
        <v>0</v>
      </c>
      <c r="Z276" s="11">
        <f>VLOOKUP(C276,[1]匹配!$A:$W,23,0)</f>
        <v>0</v>
      </c>
      <c r="AA276" s="11">
        <f>VLOOKUP(C276,[1]匹配!$A:$X,24,0)</f>
        <v>0</v>
      </c>
      <c r="AB276" s="11">
        <f>VLOOKUP(C276,[1]匹配!$A:$Y,25,0)</f>
        <v>0</v>
      </c>
      <c r="AC276" s="11">
        <f>VLOOKUP(C276,[1]匹配!$A:$Z,26,0)</f>
        <v>0</v>
      </c>
      <c r="AD276" s="11">
        <f>VLOOKUP(C276,[1]匹配!$A:$AA,27,0)</f>
        <v>0</v>
      </c>
      <c r="AE276" s="11">
        <f>VLOOKUP(C276,[1]匹配!$A:$AB,28,0)</f>
        <v>0</v>
      </c>
      <c r="AF276" s="11">
        <f>VLOOKUP(C276,[1]匹配!$A:$AC,29,0)</f>
        <v>0</v>
      </c>
      <c r="AG276" s="11">
        <f>VLOOKUP(C276,[1]匹配!$A:$AD,30,0)</f>
        <v>0</v>
      </c>
      <c r="AH276" s="11">
        <f>VLOOKUP(C276,[1]匹配!$A:$AE,31,0)</f>
        <v>0</v>
      </c>
      <c r="AI276" s="11">
        <f>VLOOKUP(C276,[1]匹配!$A:$AF,32,0)</f>
        <v>0</v>
      </c>
      <c r="AJ276" s="11" t="s">
        <v>1121</v>
      </c>
      <c r="AK276" s="11" t="s">
        <v>47</v>
      </c>
      <c r="AL276" s="11" t="s">
        <v>56</v>
      </c>
      <c r="AM276" s="11" t="s">
        <v>729</v>
      </c>
    </row>
    <row r="277" ht="36" spans="1:39">
      <c r="A277" s="28">
        <v>274</v>
      </c>
      <c r="B277" s="11" t="s">
        <v>151</v>
      </c>
      <c r="C277" s="11" t="s">
        <v>1134</v>
      </c>
      <c r="D277" s="11" t="s">
        <v>1135</v>
      </c>
      <c r="E277" s="11" t="s">
        <v>1136</v>
      </c>
      <c r="F277" s="11" t="s">
        <v>155</v>
      </c>
      <c r="G277" s="11" t="s">
        <v>362</v>
      </c>
      <c r="H277" s="11" t="str">
        <f>VLOOKUP(C277,[1]匹配!$A:$E,5,0)</f>
        <v>是</v>
      </c>
      <c r="I277" s="11">
        <f>VLOOKUP(C277,[1]匹配!$A:$F,6,0)</f>
        <v>6</v>
      </c>
      <c r="J277" s="11">
        <f>VLOOKUP(C277,'[2]（终）标准制修订项目'!$C:$R,16,0)</f>
        <v>2</v>
      </c>
      <c r="K277" s="11" t="str">
        <f>VLOOKUP(C277,[1]匹配!$A:$H,8,0)</f>
        <v>无</v>
      </c>
      <c r="L277" s="11">
        <f>VLOOKUP(C277,[1]匹配!$A:$I,9,0)</f>
        <v>2</v>
      </c>
      <c r="M277" s="11">
        <f>VLOOKUP(C277,[1]匹配!$A:$J,10,0)</f>
        <v>100</v>
      </c>
      <c r="N277" s="11" t="str">
        <f>VLOOKUP(C277,[1]匹配!$A:$K,11,0)</f>
        <v>中纺标（深圳）检测有限公司</v>
      </c>
      <c r="O277" s="11">
        <f>VLOOKUP(C277,[1]匹配!$A:$L,12,0)</f>
        <v>0</v>
      </c>
      <c r="P277" s="11">
        <f>VLOOKUP(C277,[1]匹配!$A:$M,13,0)</f>
        <v>0</v>
      </c>
      <c r="Q277" s="11">
        <f>VLOOKUP(C277,[1]匹配!$A:$N,14,0)</f>
        <v>0</v>
      </c>
      <c r="R277" s="11">
        <f>VLOOKUP(C277,[1]匹配!$A:$O,15,0)</f>
        <v>0</v>
      </c>
      <c r="S277" s="11">
        <f>VLOOKUP(C277,[1]匹配!$A:$P,16,0)</f>
        <v>0</v>
      </c>
      <c r="T277" s="11">
        <f>VLOOKUP(C277,[1]匹配!$A:$Q,17,0)</f>
        <v>0</v>
      </c>
      <c r="U277" s="11">
        <f>VLOOKUP(C277,[1]匹配!$A:$R,18,0)</f>
        <v>0</v>
      </c>
      <c r="V277" s="11">
        <f>VLOOKUP(C277,[1]匹配!$A:$S,19,0)</f>
        <v>0</v>
      </c>
      <c r="W277" s="11">
        <f>VLOOKUP(C277,[1]匹配!$A:$T,20,0)</f>
        <v>0</v>
      </c>
      <c r="X277" s="11">
        <f>VLOOKUP(C277,[1]匹配!$A:$U,21,0)</f>
        <v>0</v>
      </c>
      <c r="Y277" s="11">
        <f>VLOOKUP(C277,[1]匹配!$A:$V,22,0)</f>
        <v>0</v>
      </c>
      <c r="Z277" s="11">
        <f>VLOOKUP(C277,[1]匹配!$A:$W,23,0)</f>
        <v>0</v>
      </c>
      <c r="AA277" s="11">
        <f>VLOOKUP(C277,[1]匹配!$A:$X,24,0)</f>
        <v>0</v>
      </c>
      <c r="AB277" s="11">
        <f>VLOOKUP(C277,[1]匹配!$A:$Y,25,0)</f>
        <v>0</v>
      </c>
      <c r="AC277" s="11">
        <f>VLOOKUP(C277,[1]匹配!$A:$Z,26,0)</f>
        <v>0</v>
      </c>
      <c r="AD277" s="11">
        <f>VLOOKUP(C277,[1]匹配!$A:$AA,27,0)</f>
        <v>0</v>
      </c>
      <c r="AE277" s="11">
        <f>VLOOKUP(C277,[1]匹配!$A:$AB,28,0)</f>
        <v>0</v>
      </c>
      <c r="AF277" s="11">
        <f>VLOOKUP(C277,[1]匹配!$A:$AC,29,0)</f>
        <v>0</v>
      </c>
      <c r="AG277" s="11">
        <f>VLOOKUP(C277,[1]匹配!$A:$AD,30,0)</f>
        <v>0</v>
      </c>
      <c r="AH277" s="11">
        <f>VLOOKUP(C277,[1]匹配!$A:$AE,31,0)</f>
        <v>0</v>
      </c>
      <c r="AI277" s="11">
        <f>VLOOKUP(C277,[1]匹配!$A:$AF,32,0)</f>
        <v>0</v>
      </c>
      <c r="AJ277" s="11" t="s">
        <v>1121</v>
      </c>
      <c r="AK277" s="11" t="s">
        <v>47</v>
      </c>
      <c r="AL277" s="11" t="s">
        <v>48</v>
      </c>
      <c r="AM277" s="11" t="s">
        <v>729</v>
      </c>
    </row>
    <row r="278" ht="36" spans="1:39">
      <c r="A278" s="28">
        <v>275</v>
      </c>
      <c r="B278" s="11" t="s">
        <v>151</v>
      </c>
      <c r="C278" s="11" t="s">
        <v>1137</v>
      </c>
      <c r="D278" s="11" t="s">
        <v>1138</v>
      </c>
      <c r="E278" s="11" t="s">
        <v>1139</v>
      </c>
      <c r="F278" s="11" t="s">
        <v>317</v>
      </c>
      <c r="G278" s="11" t="s">
        <v>1140</v>
      </c>
      <c r="H278" s="11" t="str">
        <f>VLOOKUP(C278,[1]匹配!$A:$E,5,0)</f>
        <v>否</v>
      </c>
      <c r="I278" s="11">
        <f>VLOOKUP(C278,[1]匹配!$A:$F,6,0)</f>
        <v>0</v>
      </c>
      <c r="J278" s="11">
        <f>VLOOKUP(C278,'[2]（终）标准制修订项目'!$C:$R,16,0)</f>
        <v>2</v>
      </c>
      <c r="K278" s="11" t="str">
        <f>VLOOKUP(C278,[1]匹配!$A:$H,8,0)</f>
        <v>无</v>
      </c>
      <c r="L278" s="11">
        <f>VLOOKUP(C278,[1]匹配!$A:$I,9,0)</f>
        <v>2</v>
      </c>
      <c r="M278" s="11">
        <f>VLOOKUP(C278,[1]匹配!$A:$J,10,0)</f>
        <v>100</v>
      </c>
      <c r="N278" s="11" t="str">
        <f>VLOOKUP(C278,[1]匹配!$A:$K,11,0)</f>
        <v>深圳市东江富包装材料有限公司</v>
      </c>
      <c r="O278" s="11">
        <f>VLOOKUP(C278,[1]匹配!$A:$L,12,0)</f>
        <v>0</v>
      </c>
      <c r="P278" s="11">
        <f>VLOOKUP(C278,[1]匹配!$A:$M,13,0)</f>
        <v>0</v>
      </c>
      <c r="Q278" s="11">
        <f>VLOOKUP(C278,[1]匹配!$A:$N,14,0)</f>
        <v>0</v>
      </c>
      <c r="R278" s="11">
        <f>VLOOKUP(C278,[1]匹配!$A:$O,15,0)</f>
        <v>0</v>
      </c>
      <c r="S278" s="11">
        <f>VLOOKUP(C278,[1]匹配!$A:$P,16,0)</f>
        <v>0</v>
      </c>
      <c r="T278" s="11">
        <f>VLOOKUP(C278,[1]匹配!$A:$Q,17,0)</f>
        <v>0</v>
      </c>
      <c r="U278" s="11">
        <f>VLOOKUP(C278,[1]匹配!$A:$R,18,0)</f>
        <v>0</v>
      </c>
      <c r="V278" s="11">
        <f>VLOOKUP(C278,[1]匹配!$A:$S,19,0)</f>
        <v>0</v>
      </c>
      <c r="W278" s="11">
        <f>VLOOKUP(C278,[1]匹配!$A:$T,20,0)</f>
        <v>0</v>
      </c>
      <c r="X278" s="11">
        <f>VLOOKUP(C278,[1]匹配!$A:$U,21,0)</f>
        <v>0</v>
      </c>
      <c r="Y278" s="11">
        <f>VLOOKUP(C278,[1]匹配!$A:$V,22,0)</f>
        <v>0</v>
      </c>
      <c r="Z278" s="11">
        <f>VLOOKUP(C278,[1]匹配!$A:$W,23,0)</f>
        <v>0</v>
      </c>
      <c r="AA278" s="11">
        <f>VLOOKUP(C278,[1]匹配!$A:$X,24,0)</f>
        <v>0</v>
      </c>
      <c r="AB278" s="11">
        <f>VLOOKUP(C278,[1]匹配!$A:$Y,25,0)</f>
        <v>0</v>
      </c>
      <c r="AC278" s="11">
        <f>VLOOKUP(C278,[1]匹配!$A:$Z,26,0)</f>
        <v>0</v>
      </c>
      <c r="AD278" s="11">
        <f>VLOOKUP(C278,[1]匹配!$A:$AA,27,0)</f>
        <v>0</v>
      </c>
      <c r="AE278" s="11">
        <f>VLOOKUP(C278,[1]匹配!$A:$AB,28,0)</f>
        <v>0</v>
      </c>
      <c r="AF278" s="11">
        <f>VLOOKUP(C278,[1]匹配!$A:$AC,29,0)</f>
        <v>0</v>
      </c>
      <c r="AG278" s="11">
        <f>VLOOKUP(C278,[1]匹配!$A:$AD,30,0)</f>
        <v>0</v>
      </c>
      <c r="AH278" s="11">
        <f>VLOOKUP(C278,[1]匹配!$A:$AE,31,0)</f>
        <v>0</v>
      </c>
      <c r="AI278" s="11">
        <f>VLOOKUP(C278,[1]匹配!$A:$AF,32,0)</f>
        <v>0</v>
      </c>
      <c r="AJ278" s="11" t="s">
        <v>1121</v>
      </c>
      <c r="AK278" s="11" t="s">
        <v>105</v>
      </c>
      <c r="AL278" s="11" t="s">
        <v>48</v>
      </c>
      <c r="AM278" s="11" t="s">
        <v>729</v>
      </c>
    </row>
    <row r="279" ht="36" spans="1:39">
      <c r="A279" s="28">
        <v>276</v>
      </c>
      <c r="B279" s="11" t="s">
        <v>151</v>
      </c>
      <c r="C279" s="11" t="s">
        <v>1141</v>
      </c>
      <c r="D279" s="11" t="s">
        <v>1142</v>
      </c>
      <c r="E279" s="11" t="s">
        <v>1143</v>
      </c>
      <c r="F279" s="11" t="s">
        <v>228</v>
      </c>
      <c r="G279" s="11" t="s">
        <v>1144</v>
      </c>
      <c r="H279" s="11" t="str">
        <f>VLOOKUP(C279,[1]匹配!$A:$E,5,0)</f>
        <v>否</v>
      </c>
      <c r="I279" s="11">
        <f>VLOOKUP(C279,[1]匹配!$A:$F,6,0)</f>
        <v>0</v>
      </c>
      <c r="J279" s="11">
        <f>VLOOKUP(C279,'[2]（终）标准制修订项目'!$C:$R,16,0)</f>
        <v>2</v>
      </c>
      <c r="K279" s="11" t="str">
        <f>VLOOKUP(C279,[1]匹配!$A:$H,8,0)</f>
        <v>无</v>
      </c>
      <c r="L279" s="11">
        <f>VLOOKUP(C279,[1]匹配!$A:$I,9,0)</f>
        <v>2</v>
      </c>
      <c r="M279" s="11">
        <f>VLOOKUP(C279,[1]匹配!$A:$J,10,0)</f>
        <v>100</v>
      </c>
      <c r="N279" s="11" t="str">
        <f>VLOOKUP(C279,[1]匹配!$A:$K,11,0)</f>
        <v>深圳市金土地网络科技有限公司</v>
      </c>
      <c r="O279" s="11">
        <f>VLOOKUP(C279,[1]匹配!$A:$L,12,0)</f>
        <v>0</v>
      </c>
      <c r="P279" s="11">
        <f>VLOOKUP(C279,[1]匹配!$A:$M,13,0)</f>
        <v>0</v>
      </c>
      <c r="Q279" s="11">
        <f>VLOOKUP(C279,[1]匹配!$A:$N,14,0)</f>
        <v>0</v>
      </c>
      <c r="R279" s="11">
        <f>VLOOKUP(C279,[1]匹配!$A:$O,15,0)</f>
        <v>0</v>
      </c>
      <c r="S279" s="11">
        <f>VLOOKUP(C279,[1]匹配!$A:$P,16,0)</f>
        <v>0</v>
      </c>
      <c r="T279" s="11">
        <f>VLOOKUP(C279,[1]匹配!$A:$Q,17,0)</f>
        <v>0</v>
      </c>
      <c r="U279" s="11">
        <f>VLOOKUP(C279,[1]匹配!$A:$R,18,0)</f>
        <v>0</v>
      </c>
      <c r="V279" s="11">
        <f>VLOOKUP(C279,[1]匹配!$A:$S,19,0)</f>
        <v>0</v>
      </c>
      <c r="W279" s="11">
        <f>VLOOKUP(C279,[1]匹配!$A:$T,20,0)</f>
        <v>0</v>
      </c>
      <c r="X279" s="11">
        <f>VLOOKUP(C279,[1]匹配!$A:$U,21,0)</f>
        <v>0</v>
      </c>
      <c r="Y279" s="11">
        <f>VLOOKUP(C279,[1]匹配!$A:$V,22,0)</f>
        <v>0</v>
      </c>
      <c r="Z279" s="11">
        <f>VLOOKUP(C279,[1]匹配!$A:$W,23,0)</f>
        <v>0</v>
      </c>
      <c r="AA279" s="11">
        <f>VLOOKUP(C279,[1]匹配!$A:$X,24,0)</f>
        <v>0</v>
      </c>
      <c r="AB279" s="11">
        <f>VLOOKUP(C279,[1]匹配!$A:$Y,25,0)</f>
        <v>0</v>
      </c>
      <c r="AC279" s="11">
        <f>VLOOKUP(C279,[1]匹配!$A:$Z,26,0)</f>
        <v>0</v>
      </c>
      <c r="AD279" s="11">
        <f>VLOOKUP(C279,[1]匹配!$A:$AA,27,0)</f>
        <v>0</v>
      </c>
      <c r="AE279" s="11">
        <f>VLOOKUP(C279,[1]匹配!$A:$AB,28,0)</f>
        <v>0</v>
      </c>
      <c r="AF279" s="11">
        <f>VLOOKUP(C279,[1]匹配!$A:$AC,29,0)</f>
        <v>0</v>
      </c>
      <c r="AG279" s="11">
        <f>VLOOKUP(C279,[1]匹配!$A:$AD,30,0)</f>
        <v>0</v>
      </c>
      <c r="AH279" s="11">
        <f>VLOOKUP(C279,[1]匹配!$A:$AE,31,0)</f>
        <v>0</v>
      </c>
      <c r="AI279" s="11">
        <f>VLOOKUP(C279,[1]匹配!$A:$AF,32,0)</f>
        <v>0</v>
      </c>
      <c r="AJ279" s="11" t="s">
        <v>1121</v>
      </c>
      <c r="AK279" s="11" t="s">
        <v>47</v>
      </c>
      <c r="AL279" s="11" t="s">
        <v>48</v>
      </c>
      <c r="AM279" s="11" t="s">
        <v>729</v>
      </c>
    </row>
    <row r="280" ht="48" spans="1:39">
      <c r="A280" s="28">
        <v>277</v>
      </c>
      <c r="B280" s="11" t="s">
        <v>151</v>
      </c>
      <c r="C280" s="11" t="s">
        <v>1145</v>
      </c>
      <c r="D280" s="11" t="s">
        <v>1146</v>
      </c>
      <c r="E280" s="11" t="s">
        <v>1147</v>
      </c>
      <c r="F280" s="11" t="s">
        <v>277</v>
      </c>
      <c r="G280" s="11" t="s">
        <v>1023</v>
      </c>
      <c r="H280" s="11" t="str">
        <f>VLOOKUP(C280,[1]匹配!$A:$E,5,0)</f>
        <v>否</v>
      </c>
      <c r="I280" s="11">
        <f>VLOOKUP(C280,[1]匹配!$A:$F,6,0)</f>
        <v>0</v>
      </c>
      <c r="J280" s="11">
        <f>VLOOKUP(C280,'[2]（终）标准制修订项目'!$C:$R,16,0)</f>
        <v>4</v>
      </c>
      <c r="K280" s="11" t="str">
        <f>VLOOKUP(C280,[1]匹配!$A:$H,8,0)</f>
        <v>有</v>
      </c>
      <c r="L280" s="11">
        <f>VLOOKUP(C280,[1]匹配!$A:$I,9,0)</f>
        <v>4</v>
      </c>
      <c r="M280" s="11">
        <f>VLOOKUP(C280,[1]匹配!$A:$J,10,0)</f>
        <v>59</v>
      </c>
      <c r="N280" s="11" t="str">
        <f>VLOOKUP(C280,[1]匹配!$A:$K,11,0)</f>
        <v>深圳劲嘉集团股份有限公司</v>
      </c>
      <c r="O280" s="11">
        <f>VLOOKUP(C280,[1]匹配!$A:$L,12,0)</f>
        <v>7</v>
      </c>
      <c r="P280" s="11">
        <f>VLOOKUP(C280,[1]匹配!$A:$M,13,0)</f>
        <v>41</v>
      </c>
      <c r="Q280" s="11" t="str">
        <f>VLOOKUP(C280,[1]匹配!$A:$N,14,0)</f>
        <v>深圳市裕同包装科技股份有限公司</v>
      </c>
      <c r="R280" s="11">
        <f>VLOOKUP(C280,[1]匹配!$A:$O,15,0)</f>
        <v>0</v>
      </c>
      <c r="S280" s="11">
        <f>VLOOKUP(C280,[1]匹配!$A:$P,16,0)</f>
        <v>0</v>
      </c>
      <c r="T280" s="11">
        <f>VLOOKUP(C280,[1]匹配!$A:$Q,17,0)</f>
        <v>0</v>
      </c>
      <c r="U280" s="11">
        <f>VLOOKUP(C280,[1]匹配!$A:$R,18,0)</f>
        <v>0</v>
      </c>
      <c r="V280" s="11">
        <f>VLOOKUP(C280,[1]匹配!$A:$S,19,0)</f>
        <v>0</v>
      </c>
      <c r="W280" s="11">
        <f>VLOOKUP(C280,[1]匹配!$A:$T,20,0)</f>
        <v>0</v>
      </c>
      <c r="X280" s="11">
        <f>VLOOKUP(C280,[1]匹配!$A:$U,21,0)</f>
        <v>0</v>
      </c>
      <c r="Y280" s="11">
        <f>VLOOKUP(C280,[1]匹配!$A:$V,22,0)</f>
        <v>0</v>
      </c>
      <c r="Z280" s="11">
        <f>VLOOKUP(C280,[1]匹配!$A:$W,23,0)</f>
        <v>0</v>
      </c>
      <c r="AA280" s="11">
        <f>VLOOKUP(C280,[1]匹配!$A:$X,24,0)</f>
        <v>0</v>
      </c>
      <c r="AB280" s="11">
        <f>VLOOKUP(C280,[1]匹配!$A:$Y,25,0)</f>
        <v>0</v>
      </c>
      <c r="AC280" s="11">
        <f>VLOOKUP(C280,[1]匹配!$A:$Z,26,0)</f>
        <v>0</v>
      </c>
      <c r="AD280" s="11">
        <f>VLOOKUP(C280,[1]匹配!$A:$AA,27,0)</f>
        <v>0</v>
      </c>
      <c r="AE280" s="11">
        <f>VLOOKUP(C280,[1]匹配!$A:$AB,28,0)</f>
        <v>0</v>
      </c>
      <c r="AF280" s="11">
        <f>VLOOKUP(C280,[1]匹配!$A:$AC,29,0)</f>
        <v>0</v>
      </c>
      <c r="AG280" s="11">
        <f>VLOOKUP(C280,[1]匹配!$A:$AD,30,0)</f>
        <v>0</v>
      </c>
      <c r="AH280" s="11">
        <f>VLOOKUP(C280,[1]匹配!$A:$AE,31,0)</f>
        <v>0</v>
      </c>
      <c r="AI280" s="11">
        <f>VLOOKUP(C280,[1]匹配!$A:$AF,32,0)</f>
        <v>0</v>
      </c>
      <c r="AJ280" s="11" t="s">
        <v>1148</v>
      </c>
      <c r="AK280" s="11" t="s">
        <v>47</v>
      </c>
      <c r="AL280" s="11" t="s">
        <v>56</v>
      </c>
      <c r="AM280" s="11" t="s">
        <v>729</v>
      </c>
    </row>
    <row r="281" ht="36" spans="1:39">
      <c r="A281" s="28">
        <v>278</v>
      </c>
      <c r="B281" s="11" t="s">
        <v>151</v>
      </c>
      <c r="C281" s="11" t="s">
        <v>1149</v>
      </c>
      <c r="D281" s="11" t="s">
        <v>1150</v>
      </c>
      <c r="E281" s="11" t="s">
        <v>1151</v>
      </c>
      <c r="F281" s="11" t="s">
        <v>172</v>
      </c>
      <c r="G281" s="11" t="s">
        <v>1152</v>
      </c>
      <c r="H281" s="11" t="str">
        <f>VLOOKUP(C281,[1]匹配!$A:$E,5,0)</f>
        <v>否</v>
      </c>
      <c r="I281" s="11">
        <f>VLOOKUP(C281,[1]匹配!$A:$F,6,0)</f>
        <v>0</v>
      </c>
      <c r="J281" s="11">
        <f>VLOOKUP(C281,'[2]（终）标准制修订项目'!$C:$R,16,0)</f>
        <v>3</v>
      </c>
      <c r="K281" s="11" t="str">
        <f>VLOOKUP(C281,[1]匹配!$A:$H,8,0)</f>
        <v>无</v>
      </c>
      <c r="L281" s="11">
        <f>VLOOKUP(C281,[1]匹配!$A:$I,9,0)</f>
        <v>3</v>
      </c>
      <c r="M281" s="11">
        <f>VLOOKUP(C281,[1]匹配!$A:$J,10,0)</f>
        <v>100</v>
      </c>
      <c r="N281" s="11" t="str">
        <f>VLOOKUP(C281,[1]匹配!$A:$K,11,0)</f>
        <v>深圳市注成科技股份有限公司</v>
      </c>
      <c r="O281" s="11">
        <f>VLOOKUP(C281,[1]匹配!$A:$L,12,0)</f>
        <v>0</v>
      </c>
      <c r="P281" s="11">
        <f>VLOOKUP(C281,[1]匹配!$A:$M,13,0)</f>
        <v>0</v>
      </c>
      <c r="Q281" s="11">
        <f>VLOOKUP(C281,[1]匹配!$A:$N,14,0)</f>
        <v>0</v>
      </c>
      <c r="R281" s="11">
        <f>VLOOKUP(C281,[1]匹配!$A:$O,15,0)</f>
        <v>0</v>
      </c>
      <c r="S281" s="11">
        <f>VLOOKUP(C281,[1]匹配!$A:$P,16,0)</f>
        <v>0</v>
      </c>
      <c r="T281" s="11">
        <f>VLOOKUP(C281,[1]匹配!$A:$Q,17,0)</f>
        <v>0</v>
      </c>
      <c r="U281" s="11">
        <f>VLOOKUP(C281,[1]匹配!$A:$R,18,0)</f>
        <v>0</v>
      </c>
      <c r="V281" s="11">
        <f>VLOOKUP(C281,[1]匹配!$A:$S,19,0)</f>
        <v>0</v>
      </c>
      <c r="W281" s="11">
        <f>VLOOKUP(C281,[1]匹配!$A:$T,20,0)</f>
        <v>0</v>
      </c>
      <c r="X281" s="11">
        <f>VLOOKUP(C281,[1]匹配!$A:$U,21,0)</f>
        <v>0</v>
      </c>
      <c r="Y281" s="11">
        <f>VLOOKUP(C281,[1]匹配!$A:$V,22,0)</f>
        <v>0</v>
      </c>
      <c r="Z281" s="11">
        <f>VLOOKUP(C281,[1]匹配!$A:$W,23,0)</f>
        <v>0</v>
      </c>
      <c r="AA281" s="11">
        <f>VLOOKUP(C281,[1]匹配!$A:$X,24,0)</f>
        <v>0</v>
      </c>
      <c r="AB281" s="11">
        <f>VLOOKUP(C281,[1]匹配!$A:$Y,25,0)</f>
        <v>0</v>
      </c>
      <c r="AC281" s="11">
        <f>VLOOKUP(C281,[1]匹配!$A:$Z,26,0)</f>
        <v>0</v>
      </c>
      <c r="AD281" s="11">
        <f>VLOOKUP(C281,[1]匹配!$A:$AA,27,0)</f>
        <v>0</v>
      </c>
      <c r="AE281" s="11">
        <f>VLOOKUP(C281,[1]匹配!$A:$AB,28,0)</f>
        <v>0</v>
      </c>
      <c r="AF281" s="11">
        <f>VLOOKUP(C281,[1]匹配!$A:$AC,29,0)</f>
        <v>0</v>
      </c>
      <c r="AG281" s="11">
        <f>VLOOKUP(C281,[1]匹配!$A:$AD,30,0)</f>
        <v>0</v>
      </c>
      <c r="AH281" s="11">
        <f>VLOOKUP(C281,[1]匹配!$A:$AE,31,0)</f>
        <v>0</v>
      </c>
      <c r="AI281" s="11">
        <f>VLOOKUP(C281,[1]匹配!$A:$AF,32,0)</f>
        <v>0</v>
      </c>
      <c r="AJ281" s="11" t="s">
        <v>1148</v>
      </c>
      <c r="AK281" s="11" t="s">
        <v>47</v>
      </c>
      <c r="AL281" s="11" t="s">
        <v>48</v>
      </c>
      <c r="AM281" s="11" t="s">
        <v>729</v>
      </c>
    </row>
    <row r="282" ht="36" spans="1:39">
      <c r="A282" s="28">
        <v>279</v>
      </c>
      <c r="B282" s="11" t="s">
        <v>151</v>
      </c>
      <c r="C282" s="11" t="s">
        <v>1153</v>
      </c>
      <c r="D282" s="11" t="s">
        <v>1154</v>
      </c>
      <c r="E282" s="11" t="s">
        <v>1155</v>
      </c>
      <c r="F282" s="11" t="s">
        <v>250</v>
      </c>
      <c r="G282" s="11" t="s">
        <v>128</v>
      </c>
      <c r="H282" s="11" t="str">
        <f>VLOOKUP(C282,[1]匹配!$A:$E,5,0)</f>
        <v>否</v>
      </c>
      <c r="I282" s="11">
        <f>VLOOKUP(C282,[1]匹配!$A:$F,6,0)</f>
        <v>0</v>
      </c>
      <c r="J282" s="11">
        <f>VLOOKUP(C282,'[2]（终）标准制修订项目'!$C:$R,16,0)</f>
        <v>4</v>
      </c>
      <c r="K282" s="11" t="str">
        <f>VLOOKUP(C282,[1]匹配!$A:$H,8,0)</f>
        <v>有</v>
      </c>
      <c r="L282" s="11">
        <f>VLOOKUP(C282,[1]匹配!$A:$I,9,0)</f>
        <v>4</v>
      </c>
      <c r="M282" s="11">
        <f>VLOOKUP(C282,[1]匹配!$A:$J,10,0)</f>
        <v>100</v>
      </c>
      <c r="N282" s="11" t="str">
        <f>VLOOKUP(C282,[1]匹配!$A:$K,11,0)</f>
        <v>深圳市标准技术研究院</v>
      </c>
      <c r="O282" s="11">
        <f>VLOOKUP(C282,[1]匹配!$A:$L,12,0)</f>
        <v>8</v>
      </c>
      <c r="P282" s="11">
        <f>VLOOKUP(C282,[1]匹配!$A:$M,13,0)</f>
        <v>0</v>
      </c>
      <c r="Q282" s="11" t="str">
        <f>VLOOKUP(C282,[1]匹配!$A:$N,14,0)</f>
        <v>中兴通讯股份有限公司</v>
      </c>
      <c r="R282" s="11">
        <f>VLOOKUP(C282,[1]匹配!$A:$O,15,0)</f>
        <v>0</v>
      </c>
      <c r="S282" s="11">
        <f>VLOOKUP(C282,[1]匹配!$A:$P,16,0)</f>
        <v>0</v>
      </c>
      <c r="T282" s="11">
        <f>VLOOKUP(C282,[1]匹配!$A:$Q,17,0)</f>
        <v>0</v>
      </c>
      <c r="U282" s="11">
        <f>VLOOKUP(C282,[1]匹配!$A:$R,18,0)</f>
        <v>0</v>
      </c>
      <c r="V282" s="11">
        <f>VLOOKUP(C282,[1]匹配!$A:$S,19,0)</f>
        <v>0</v>
      </c>
      <c r="W282" s="11">
        <f>VLOOKUP(C282,[1]匹配!$A:$T,20,0)</f>
        <v>0</v>
      </c>
      <c r="X282" s="11">
        <f>VLOOKUP(C282,[1]匹配!$A:$U,21,0)</f>
        <v>0</v>
      </c>
      <c r="Y282" s="11">
        <f>VLOOKUP(C282,[1]匹配!$A:$V,22,0)</f>
        <v>0</v>
      </c>
      <c r="Z282" s="11">
        <f>VLOOKUP(C282,[1]匹配!$A:$W,23,0)</f>
        <v>0</v>
      </c>
      <c r="AA282" s="11">
        <f>VLOOKUP(C282,[1]匹配!$A:$X,24,0)</f>
        <v>0</v>
      </c>
      <c r="AB282" s="11">
        <f>VLOOKUP(C282,[1]匹配!$A:$Y,25,0)</f>
        <v>0</v>
      </c>
      <c r="AC282" s="11">
        <f>VLOOKUP(C282,[1]匹配!$A:$Z,26,0)</f>
        <v>0</v>
      </c>
      <c r="AD282" s="11">
        <f>VLOOKUP(C282,[1]匹配!$A:$AA,27,0)</f>
        <v>0</v>
      </c>
      <c r="AE282" s="11">
        <f>VLOOKUP(C282,[1]匹配!$A:$AB,28,0)</f>
        <v>0</v>
      </c>
      <c r="AF282" s="11">
        <f>VLOOKUP(C282,[1]匹配!$A:$AC,29,0)</f>
        <v>0</v>
      </c>
      <c r="AG282" s="11">
        <f>VLOOKUP(C282,[1]匹配!$A:$AD,30,0)</f>
        <v>0</v>
      </c>
      <c r="AH282" s="11">
        <f>VLOOKUP(C282,[1]匹配!$A:$AE,31,0)</f>
        <v>0</v>
      </c>
      <c r="AI282" s="11">
        <f>VLOOKUP(C282,[1]匹配!$A:$AF,32,0)</f>
        <v>0</v>
      </c>
      <c r="AJ282" s="11" t="s">
        <v>1148</v>
      </c>
      <c r="AK282" s="11" t="s">
        <v>47</v>
      </c>
      <c r="AL282" s="11" t="s">
        <v>56</v>
      </c>
      <c r="AM282" s="11" t="s">
        <v>729</v>
      </c>
    </row>
    <row r="283" ht="36" spans="1:39">
      <c r="A283" s="28">
        <v>280</v>
      </c>
      <c r="B283" s="11" t="s">
        <v>151</v>
      </c>
      <c r="C283" s="11" t="s">
        <v>1156</v>
      </c>
      <c r="D283" s="11" t="s">
        <v>1157</v>
      </c>
      <c r="E283" s="11" t="s">
        <v>1158</v>
      </c>
      <c r="F283" s="11" t="s">
        <v>155</v>
      </c>
      <c r="G283" s="11" t="s">
        <v>962</v>
      </c>
      <c r="H283" s="11" t="str">
        <f>VLOOKUP(C283,[1]匹配!$A:$E,5,0)</f>
        <v>否</v>
      </c>
      <c r="I283" s="11">
        <f>VLOOKUP(C283,[1]匹配!$A:$F,6,0)</f>
        <v>0</v>
      </c>
      <c r="J283" s="11">
        <f>VLOOKUP(C283,'[2]（终）标准制修订项目'!$C:$R,16,0)</f>
        <v>4</v>
      </c>
      <c r="K283" s="11" t="str">
        <f>VLOOKUP(C283,[1]匹配!$A:$H,8,0)</f>
        <v>无</v>
      </c>
      <c r="L283" s="11">
        <f>VLOOKUP(C283,[1]匹配!$A:$I,9,0)</f>
        <v>4</v>
      </c>
      <c r="M283" s="11">
        <f>VLOOKUP(C283,[1]匹配!$A:$J,10,0)</f>
        <v>100</v>
      </c>
      <c r="N283" s="11" t="str">
        <f>VLOOKUP(C283,[1]匹配!$A:$K,11,0)</f>
        <v>深圳市禾望电气股份有限公司</v>
      </c>
      <c r="O283" s="11">
        <f>VLOOKUP(C283,[1]匹配!$A:$L,12,0)</f>
        <v>0</v>
      </c>
      <c r="P283" s="11">
        <f>VLOOKUP(C283,[1]匹配!$A:$M,13,0)</f>
        <v>0</v>
      </c>
      <c r="Q283" s="11">
        <f>VLOOKUP(C283,[1]匹配!$A:$N,14,0)</f>
        <v>0</v>
      </c>
      <c r="R283" s="11">
        <f>VLOOKUP(C283,[1]匹配!$A:$O,15,0)</f>
        <v>0</v>
      </c>
      <c r="S283" s="11">
        <f>VLOOKUP(C283,[1]匹配!$A:$P,16,0)</f>
        <v>0</v>
      </c>
      <c r="T283" s="11">
        <f>VLOOKUP(C283,[1]匹配!$A:$Q,17,0)</f>
        <v>0</v>
      </c>
      <c r="U283" s="11">
        <f>VLOOKUP(C283,[1]匹配!$A:$R,18,0)</f>
        <v>0</v>
      </c>
      <c r="V283" s="11">
        <f>VLOOKUP(C283,[1]匹配!$A:$S,19,0)</f>
        <v>0</v>
      </c>
      <c r="W283" s="11">
        <f>VLOOKUP(C283,[1]匹配!$A:$T,20,0)</f>
        <v>0</v>
      </c>
      <c r="X283" s="11">
        <f>VLOOKUP(C283,[1]匹配!$A:$U,21,0)</f>
        <v>0</v>
      </c>
      <c r="Y283" s="11">
        <f>VLOOKUP(C283,[1]匹配!$A:$V,22,0)</f>
        <v>0</v>
      </c>
      <c r="Z283" s="11">
        <f>VLOOKUP(C283,[1]匹配!$A:$W,23,0)</f>
        <v>0</v>
      </c>
      <c r="AA283" s="11">
        <f>VLOOKUP(C283,[1]匹配!$A:$X,24,0)</f>
        <v>0</v>
      </c>
      <c r="AB283" s="11">
        <f>VLOOKUP(C283,[1]匹配!$A:$Y,25,0)</f>
        <v>0</v>
      </c>
      <c r="AC283" s="11">
        <f>VLOOKUP(C283,[1]匹配!$A:$Z,26,0)</f>
        <v>0</v>
      </c>
      <c r="AD283" s="11">
        <f>VLOOKUP(C283,[1]匹配!$A:$AA,27,0)</f>
        <v>0</v>
      </c>
      <c r="AE283" s="11">
        <f>VLOOKUP(C283,[1]匹配!$A:$AB,28,0)</f>
        <v>0</v>
      </c>
      <c r="AF283" s="11">
        <f>VLOOKUP(C283,[1]匹配!$A:$AC,29,0)</f>
        <v>0</v>
      </c>
      <c r="AG283" s="11">
        <f>VLOOKUP(C283,[1]匹配!$A:$AD,30,0)</f>
        <v>0</v>
      </c>
      <c r="AH283" s="11">
        <f>VLOOKUP(C283,[1]匹配!$A:$AE,31,0)</f>
        <v>0</v>
      </c>
      <c r="AI283" s="11">
        <f>VLOOKUP(C283,[1]匹配!$A:$AF,32,0)</f>
        <v>0</v>
      </c>
      <c r="AJ283" s="11" t="s">
        <v>1148</v>
      </c>
      <c r="AK283" s="11" t="s">
        <v>47</v>
      </c>
      <c r="AL283" s="11" t="s">
        <v>56</v>
      </c>
      <c r="AM283" s="11" t="s">
        <v>729</v>
      </c>
    </row>
    <row r="284" ht="48" spans="1:39">
      <c r="A284" s="28">
        <v>281</v>
      </c>
      <c r="B284" s="11" t="s">
        <v>151</v>
      </c>
      <c r="C284" s="11" t="s">
        <v>1159</v>
      </c>
      <c r="D284" s="11" t="s">
        <v>1160</v>
      </c>
      <c r="E284" s="11" t="s">
        <v>1161</v>
      </c>
      <c r="F284" s="11" t="s">
        <v>196</v>
      </c>
      <c r="G284" s="11" t="s">
        <v>384</v>
      </c>
      <c r="H284" s="11" t="str">
        <f>VLOOKUP(C284,[1]匹配!$A:$E,5,0)</f>
        <v>否</v>
      </c>
      <c r="I284" s="11">
        <f>VLOOKUP(C284,[1]匹配!$A:$F,6,0)</f>
        <v>0</v>
      </c>
      <c r="J284" s="11">
        <f>VLOOKUP(C284,'[2]（终）标准制修订项目'!$C:$R,16,0)</f>
        <v>3</v>
      </c>
      <c r="K284" s="11" t="str">
        <f>VLOOKUP(C284,[1]匹配!$A:$H,8,0)</f>
        <v>无</v>
      </c>
      <c r="L284" s="11">
        <f>VLOOKUP(C284,[1]匹配!$A:$I,9,0)</f>
        <v>3</v>
      </c>
      <c r="M284" s="11">
        <f>VLOOKUP(C284,[1]匹配!$A:$J,10,0)</f>
        <v>100</v>
      </c>
      <c r="N284" s="11" t="str">
        <f>VLOOKUP(C284,[1]匹配!$A:$K,11,0)</f>
        <v>深圳赛西信息技术有限公司</v>
      </c>
      <c r="O284" s="11">
        <f>VLOOKUP(C284,[1]匹配!$A:$L,12,0)</f>
        <v>0</v>
      </c>
      <c r="P284" s="11">
        <f>VLOOKUP(C284,[1]匹配!$A:$M,13,0)</f>
        <v>0</v>
      </c>
      <c r="Q284" s="11">
        <f>VLOOKUP(C284,[1]匹配!$A:$N,14,0)</f>
        <v>0</v>
      </c>
      <c r="R284" s="11">
        <f>VLOOKUP(C284,[1]匹配!$A:$O,15,0)</f>
        <v>0</v>
      </c>
      <c r="S284" s="11">
        <f>VLOOKUP(C284,[1]匹配!$A:$P,16,0)</f>
        <v>0</v>
      </c>
      <c r="T284" s="11">
        <f>VLOOKUP(C284,[1]匹配!$A:$Q,17,0)</f>
        <v>0</v>
      </c>
      <c r="U284" s="11">
        <f>VLOOKUP(C284,[1]匹配!$A:$R,18,0)</f>
        <v>0</v>
      </c>
      <c r="V284" s="11">
        <f>VLOOKUP(C284,[1]匹配!$A:$S,19,0)</f>
        <v>0</v>
      </c>
      <c r="W284" s="11">
        <f>VLOOKUP(C284,[1]匹配!$A:$T,20,0)</f>
        <v>0</v>
      </c>
      <c r="X284" s="11">
        <f>VLOOKUP(C284,[1]匹配!$A:$U,21,0)</f>
        <v>0</v>
      </c>
      <c r="Y284" s="11">
        <f>VLOOKUP(C284,[1]匹配!$A:$V,22,0)</f>
        <v>0</v>
      </c>
      <c r="Z284" s="11">
        <f>VLOOKUP(C284,[1]匹配!$A:$W,23,0)</f>
        <v>0</v>
      </c>
      <c r="AA284" s="11">
        <f>VLOOKUP(C284,[1]匹配!$A:$X,24,0)</f>
        <v>0</v>
      </c>
      <c r="AB284" s="11">
        <f>VLOOKUP(C284,[1]匹配!$A:$Y,25,0)</f>
        <v>0</v>
      </c>
      <c r="AC284" s="11">
        <f>VLOOKUP(C284,[1]匹配!$A:$Z,26,0)</f>
        <v>0</v>
      </c>
      <c r="AD284" s="11">
        <f>VLOOKUP(C284,[1]匹配!$A:$AA,27,0)</f>
        <v>0</v>
      </c>
      <c r="AE284" s="11">
        <f>VLOOKUP(C284,[1]匹配!$A:$AB,28,0)</f>
        <v>0</v>
      </c>
      <c r="AF284" s="11">
        <f>VLOOKUP(C284,[1]匹配!$A:$AC,29,0)</f>
        <v>0</v>
      </c>
      <c r="AG284" s="11">
        <f>VLOOKUP(C284,[1]匹配!$A:$AD,30,0)</f>
        <v>0</v>
      </c>
      <c r="AH284" s="11">
        <f>VLOOKUP(C284,[1]匹配!$A:$AE,31,0)</f>
        <v>0</v>
      </c>
      <c r="AI284" s="11">
        <f>VLOOKUP(C284,[1]匹配!$A:$AF,32,0)</f>
        <v>0</v>
      </c>
      <c r="AJ284" s="11" t="s">
        <v>1148</v>
      </c>
      <c r="AK284" s="11" t="s">
        <v>47</v>
      </c>
      <c r="AL284" s="11" t="s">
        <v>48</v>
      </c>
      <c r="AM284" s="11" t="s">
        <v>729</v>
      </c>
    </row>
    <row r="285" ht="36" spans="1:39">
      <c r="A285" s="28">
        <v>282</v>
      </c>
      <c r="B285" s="11" t="s">
        <v>151</v>
      </c>
      <c r="C285" s="11" t="s">
        <v>1162</v>
      </c>
      <c r="D285" s="11" t="s">
        <v>1163</v>
      </c>
      <c r="E285" s="11" t="s">
        <v>1164</v>
      </c>
      <c r="F285" s="11" t="s">
        <v>228</v>
      </c>
      <c r="G285" s="11" t="s">
        <v>815</v>
      </c>
      <c r="H285" s="11" t="str">
        <f>VLOOKUP(C285,[1]匹配!$A:$E,5,0)</f>
        <v>否</v>
      </c>
      <c r="I285" s="11">
        <f>VLOOKUP(C285,[1]匹配!$A:$F,6,0)</f>
        <v>0</v>
      </c>
      <c r="J285" s="11">
        <f>VLOOKUP(C285,'[2]（终）标准制修订项目'!$C:$R,16,0)</f>
        <v>2</v>
      </c>
      <c r="K285" s="11" t="str">
        <f>VLOOKUP(C285,[1]匹配!$A:$H,8,0)</f>
        <v>无</v>
      </c>
      <c r="L285" s="11">
        <f>VLOOKUP(C285,[1]匹配!$A:$I,9,0)</f>
        <v>2</v>
      </c>
      <c r="M285" s="11">
        <f>VLOOKUP(C285,[1]匹配!$A:$J,10,0)</f>
        <v>100</v>
      </c>
      <c r="N285" s="11" t="str">
        <f>VLOOKUP(C285,[1]匹配!$A:$K,11,0)</f>
        <v>深圳市标色染料科技有限公司</v>
      </c>
      <c r="O285" s="11">
        <f>VLOOKUP(C285,[1]匹配!$A:$L,12,0)</f>
        <v>0</v>
      </c>
      <c r="P285" s="11">
        <f>VLOOKUP(C285,[1]匹配!$A:$M,13,0)</f>
        <v>0</v>
      </c>
      <c r="Q285" s="11">
        <f>VLOOKUP(C285,[1]匹配!$A:$N,14,0)</f>
        <v>0</v>
      </c>
      <c r="R285" s="11">
        <f>VLOOKUP(C285,[1]匹配!$A:$O,15,0)</f>
        <v>0</v>
      </c>
      <c r="S285" s="11">
        <f>VLOOKUP(C285,[1]匹配!$A:$P,16,0)</f>
        <v>0</v>
      </c>
      <c r="T285" s="11">
        <f>VLOOKUP(C285,[1]匹配!$A:$Q,17,0)</f>
        <v>0</v>
      </c>
      <c r="U285" s="11">
        <f>VLOOKUP(C285,[1]匹配!$A:$R,18,0)</f>
        <v>0</v>
      </c>
      <c r="V285" s="11">
        <f>VLOOKUP(C285,[1]匹配!$A:$S,19,0)</f>
        <v>0</v>
      </c>
      <c r="W285" s="11">
        <f>VLOOKUP(C285,[1]匹配!$A:$T,20,0)</f>
        <v>0</v>
      </c>
      <c r="X285" s="11">
        <f>VLOOKUP(C285,[1]匹配!$A:$U,21,0)</f>
        <v>0</v>
      </c>
      <c r="Y285" s="11">
        <f>VLOOKUP(C285,[1]匹配!$A:$V,22,0)</f>
        <v>0</v>
      </c>
      <c r="Z285" s="11">
        <f>VLOOKUP(C285,[1]匹配!$A:$W,23,0)</f>
        <v>0</v>
      </c>
      <c r="AA285" s="11">
        <f>VLOOKUP(C285,[1]匹配!$A:$X,24,0)</f>
        <v>0</v>
      </c>
      <c r="AB285" s="11">
        <f>VLOOKUP(C285,[1]匹配!$A:$Y,25,0)</f>
        <v>0</v>
      </c>
      <c r="AC285" s="11">
        <f>VLOOKUP(C285,[1]匹配!$A:$Z,26,0)</f>
        <v>0</v>
      </c>
      <c r="AD285" s="11">
        <f>VLOOKUP(C285,[1]匹配!$A:$AA,27,0)</f>
        <v>0</v>
      </c>
      <c r="AE285" s="11">
        <f>VLOOKUP(C285,[1]匹配!$A:$AB,28,0)</f>
        <v>0</v>
      </c>
      <c r="AF285" s="11">
        <f>VLOOKUP(C285,[1]匹配!$A:$AC,29,0)</f>
        <v>0</v>
      </c>
      <c r="AG285" s="11">
        <f>VLOOKUP(C285,[1]匹配!$A:$AD,30,0)</f>
        <v>0</v>
      </c>
      <c r="AH285" s="11">
        <f>VLOOKUP(C285,[1]匹配!$A:$AE,31,0)</f>
        <v>0</v>
      </c>
      <c r="AI285" s="11">
        <f>VLOOKUP(C285,[1]匹配!$A:$AF,32,0)</f>
        <v>0</v>
      </c>
      <c r="AJ285" s="11" t="s">
        <v>1148</v>
      </c>
      <c r="AK285" s="11" t="s">
        <v>105</v>
      </c>
      <c r="AL285" s="11" t="s">
        <v>48</v>
      </c>
      <c r="AM285" s="11" t="s">
        <v>729</v>
      </c>
    </row>
    <row r="286" ht="24" spans="1:39">
      <c r="A286" s="28">
        <v>283</v>
      </c>
      <c r="B286" s="11" t="s">
        <v>151</v>
      </c>
      <c r="C286" s="11" t="s">
        <v>1165</v>
      </c>
      <c r="D286" s="11" t="s">
        <v>1166</v>
      </c>
      <c r="E286" s="11" t="s">
        <v>1167</v>
      </c>
      <c r="F286" s="11" t="s">
        <v>196</v>
      </c>
      <c r="G286" s="11" t="s">
        <v>1168</v>
      </c>
      <c r="H286" s="11" t="str">
        <f>VLOOKUP(C286,[1]匹配!$A:$E,5,0)</f>
        <v>否</v>
      </c>
      <c r="I286" s="11">
        <f>VLOOKUP(C286,[1]匹配!$A:$F,6,0)</f>
        <v>0</v>
      </c>
      <c r="J286" s="11">
        <f>VLOOKUP(C286,'[2]（终）标准制修订项目'!$C:$R,16,0)</f>
        <v>6</v>
      </c>
      <c r="K286" s="11" t="str">
        <f>VLOOKUP(C286,[1]匹配!$A:$H,8,0)</f>
        <v>无</v>
      </c>
      <c r="L286" s="11">
        <f>VLOOKUP(C286,[1]匹配!$A:$I,9,0)</f>
        <v>6</v>
      </c>
      <c r="M286" s="11">
        <f>VLOOKUP(C286,[1]匹配!$A:$J,10,0)</f>
        <v>100</v>
      </c>
      <c r="N286" s="11" t="str">
        <f>VLOOKUP(C286,[1]匹配!$A:$K,11,0)</f>
        <v>深圳慧欣环境技术有限公司</v>
      </c>
      <c r="O286" s="11">
        <f>VLOOKUP(C286,[1]匹配!$A:$L,12,0)</f>
        <v>0</v>
      </c>
      <c r="P286" s="11">
        <f>VLOOKUP(C286,[1]匹配!$A:$M,13,0)</f>
        <v>0</v>
      </c>
      <c r="Q286" s="11">
        <f>VLOOKUP(C286,[1]匹配!$A:$N,14,0)</f>
        <v>0</v>
      </c>
      <c r="R286" s="11">
        <f>VLOOKUP(C286,[1]匹配!$A:$O,15,0)</f>
        <v>0</v>
      </c>
      <c r="S286" s="11">
        <f>VLOOKUP(C286,[1]匹配!$A:$P,16,0)</f>
        <v>0</v>
      </c>
      <c r="T286" s="11">
        <f>VLOOKUP(C286,[1]匹配!$A:$Q,17,0)</f>
        <v>0</v>
      </c>
      <c r="U286" s="11">
        <f>VLOOKUP(C286,[1]匹配!$A:$R,18,0)</f>
        <v>0</v>
      </c>
      <c r="V286" s="11">
        <f>VLOOKUP(C286,[1]匹配!$A:$S,19,0)</f>
        <v>0</v>
      </c>
      <c r="W286" s="11">
        <f>VLOOKUP(C286,[1]匹配!$A:$T,20,0)</f>
        <v>0</v>
      </c>
      <c r="X286" s="11">
        <f>VLOOKUP(C286,[1]匹配!$A:$U,21,0)</f>
        <v>0</v>
      </c>
      <c r="Y286" s="11">
        <f>VLOOKUP(C286,[1]匹配!$A:$V,22,0)</f>
        <v>0</v>
      </c>
      <c r="Z286" s="11">
        <f>VLOOKUP(C286,[1]匹配!$A:$W,23,0)</f>
        <v>0</v>
      </c>
      <c r="AA286" s="11">
        <f>VLOOKUP(C286,[1]匹配!$A:$X,24,0)</f>
        <v>0</v>
      </c>
      <c r="AB286" s="11">
        <f>VLOOKUP(C286,[1]匹配!$A:$Y,25,0)</f>
        <v>0</v>
      </c>
      <c r="AC286" s="11">
        <f>VLOOKUP(C286,[1]匹配!$A:$Z,26,0)</f>
        <v>0</v>
      </c>
      <c r="AD286" s="11">
        <f>VLOOKUP(C286,[1]匹配!$A:$AA,27,0)</f>
        <v>0</v>
      </c>
      <c r="AE286" s="11">
        <f>VLOOKUP(C286,[1]匹配!$A:$AB,28,0)</f>
        <v>0</v>
      </c>
      <c r="AF286" s="11">
        <f>VLOOKUP(C286,[1]匹配!$A:$AC,29,0)</f>
        <v>0</v>
      </c>
      <c r="AG286" s="11">
        <f>VLOOKUP(C286,[1]匹配!$A:$AD,30,0)</f>
        <v>0</v>
      </c>
      <c r="AH286" s="11">
        <f>VLOOKUP(C286,[1]匹配!$A:$AE,31,0)</f>
        <v>0</v>
      </c>
      <c r="AI286" s="11">
        <f>VLOOKUP(C286,[1]匹配!$A:$AF,32,0)</f>
        <v>0</v>
      </c>
      <c r="AJ286" s="11" t="s">
        <v>1148</v>
      </c>
      <c r="AK286" s="11" t="s">
        <v>47</v>
      </c>
      <c r="AL286" s="11" t="s">
        <v>56</v>
      </c>
      <c r="AM286" s="11" t="s">
        <v>729</v>
      </c>
    </row>
    <row r="287" ht="36" spans="1:39">
      <c r="A287" s="28">
        <v>284</v>
      </c>
      <c r="B287" s="11" t="s">
        <v>151</v>
      </c>
      <c r="C287" s="11" t="s">
        <v>1169</v>
      </c>
      <c r="D287" s="11" t="s">
        <v>1170</v>
      </c>
      <c r="E287" s="11" t="s">
        <v>1171</v>
      </c>
      <c r="F287" s="11" t="s">
        <v>228</v>
      </c>
      <c r="G287" s="11" t="s">
        <v>1144</v>
      </c>
      <c r="H287" s="11" t="str">
        <f>VLOOKUP(C287,[1]匹配!$A:$E,5,0)</f>
        <v>否</v>
      </c>
      <c r="I287" s="11">
        <f>VLOOKUP(C287,[1]匹配!$A:$F,6,0)</f>
        <v>0</v>
      </c>
      <c r="J287" s="11">
        <f>VLOOKUP(C287,'[2]（终）标准制修订项目'!$C:$R,16,0)</f>
        <v>2</v>
      </c>
      <c r="K287" s="11" t="str">
        <f>VLOOKUP(C287,[1]匹配!$A:$H,8,0)</f>
        <v>无</v>
      </c>
      <c r="L287" s="11">
        <f>VLOOKUP(C287,[1]匹配!$A:$I,9,0)</f>
        <v>2</v>
      </c>
      <c r="M287" s="11">
        <f>VLOOKUP(C287,[1]匹配!$A:$J,10,0)</f>
        <v>100</v>
      </c>
      <c r="N287" s="11" t="str">
        <f>VLOOKUP(C287,[1]匹配!$A:$K,11,0)</f>
        <v>深圳市金土地网络科技有限公司</v>
      </c>
      <c r="O287" s="11">
        <f>VLOOKUP(C287,[1]匹配!$A:$L,12,0)</f>
        <v>0</v>
      </c>
      <c r="P287" s="11">
        <f>VLOOKUP(C287,[1]匹配!$A:$M,13,0)</f>
        <v>0</v>
      </c>
      <c r="Q287" s="11">
        <f>VLOOKUP(C287,[1]匹配!$A:$N,14,0)</f>
        <v>0</v>
      </c>
      <c r="R287" s="11">
        <f>VLOOKUP(C287,[1]匹配!$A:$O,15,0)</f>
        <v>0</v>
      </c>
      <c r="S287" s="11">
        <f>VLOOKUP(C287,[1]匹配!$A:$P,16,0)</f>
        <v>0</v>
      </c>
      <c r="T287" s="11">
        <f>VLOOKUP(C287,[1]匹配!$A:$Q,17,0)</f>
        <v>0</v>
      </c>
      <c r="U287" s="11">
        <f>VLOOKUP(C287,[1]匹配!$A:$R,18,0)</f>
        <v>0</v>
      </c>
      <c r="V287" s="11">
        <f>VLOOKUP(C287,[1]匹配!$A:$S,19,0)</f>
        <v>0</v>
      </c>
      <c r="W287" s="11">
        <f>VLOOKUP(C287,[1]匹配!$A:$T,20,0)</f>
        <v>0</v>
      </c>
      <c r="X287" s="11">
        <f>VLOOKUP(C287,[1]匹配!$A:$U,21,0)</f>
        <v>0</v>
      </c>
      <c r="Y287" s="11">
        <f>VLOOKUP(C287,[1]匹配!$A:$V,22,0)</f>
        <v>0</v>
      </c>
      <c r="Z287" s="11">
        <f>VLOOKUP(C287,[1]匹配!$A:$W,23,0)</f>
        <v>0</v>
      </c>
      <c r="AA287" s="11">
        <f>VLOOKUP(C287,[1]匹配!$A:$X,24,0)</f>
        <v>0</v>
      </c>
      <c r="AB287" s="11">
        <f>VLOOKUP(C287,[1]匹配!$A:$Y,25,0)</f>
        <v>0</v>
      </c>
      <c r="AC287" s="11">
        <f>VLOOKUP(C287,[1]匹配!$A:$Z,26,0)</f>
        <v>0</v>
      </c>
      <c r="AD287" s="11">
        <f>VLOOKUP(C287,[1]匹配!$A:$AA,27,0)</f>
        <v>0</v>
      </c>
      <c r="AE287" s="11">
        <f>VLOOKUP(C287,[1]匹配!$A:$AB,28,0)</f>
        <v>0</v>
      </c>
      <c r="AF287" s="11">
        <f>VLOOKUP(C287,[1]匹配!$A:$AC,29,0)</f>
        <v>0</v>
      </c>
      <c r="AG287" s="11">
        <f>VLOOKUP(C287,[1]匹配!$A:$AD,30,0)</f>
        <v>0</v>
      </c>
      <c r="AH287" s="11">
        <f>VLOOKUP(C287,[1]匹配!$A:$AE,31,0)</f>
        <v>0</v>
      </c>
      <c r="AI287" s="11">
        <f>VLOOKUP(C287,[1]匹配!$A:$AF,32,0)</f>
        <v>0</v>
      </c>
      <c r="AJ287" s="11" t="s">
        <v>1148</v>
      </c>
      <c r="AK287" s="11" t="s">
        <v>47</v>
      </c>
      <c r="AL287" s="11" t="s">
        <v>48</v>
      </c>
      <c r="AM287" s="11" t="s">
        <v>729</v>
      </c>
    </row>
    <row r="288" ht="48" spans="1:39">
      <c r="A288" s="28">
        <v>285</v>
      </c>
      <c r="B288" s="11" t="s">
        <v>151</v>
      </c>
      <c r="C288" s="11" t="s">
        <v>1172</v>
      </c>
      <c r="D288" s="11" t="s">
        <v>1173</v>
      </c>
      <c r="E288" s="11" t="s">
        <v>1174</v>
      </c>
      <c r="F288" s="11" t="s">
        <v>250</v>
      </c>
      <c r="G288" s="11" t="s">
        <v>976</v>
      </c>
      <c r="H288" s="11" t="str">
        <f>VLOOKUP(C288,[1]匹配!$A:$E,5,0)</f>
        <v>否</v>
      </c>
      <c r="I288" s="11">
        <f>VLOOKUP(C288,[1]匹配!$A:$F,6,0)</f>
        <v>0</v>
      </c>
      <c r="J288" s="11">
        <f>VLOOKUP(C288,'[2]（终）标准制修订项目'!$C:$R,16,0)</f>
        <v>2</v>
      </c>
      <c r="K288" s="11" t="str">
        <f>VLOOKUP(C288,[1]匹配!$A:$H,8,0)</f>
        <v>有</v>
      </c>
      <c r="L288" s="11">
        <f>VLOOKUP(C288,[1]匹配!$A:$I,9,0)</f>
        <v>2</v>
      </c>
      <c r="M288" s="11">
        <f>VLOOKUP(C288,[1]匹配!$A:$J,10,0)</f>
        <v>42.5</v>
      </c>
      <c r="N288" s="11" t="str">
        <f>VLOOKUP(C288,[1]匹配!$A:$K,11,0)</f>
        <v>深圳市印极致数码科技有限公司</v>
      </c>
      <c r="O288" s="11">
        <f>VLOOKUP(C288,[1]匹配!$A:$L,12,0)</f>
        <v>3</v>
      </c>
      <c r="P288" s="11">
        <f>VLOOKUP(C288,[1]匹配!$A:$M,13,0)</f>
        <v>30</v>
      </c>
      <c r="Q288" s="11" t="str">
        <f>VLOOKUP(C288,[1]匹配!$A:$N,14,0)</f>
        <v>深圳市科彩印务有限公司</v>
      </c>
      <c r="R288" s="11">
        <f>VLOOKUP(C288,[1]匹配!$A:$O,15,0)</f>
        <v>7</v>
      </c>
      <c r="S288" s="11">
        <f>VLOOKUP(C288,[1]匹配!$A:$P,16,0)</f>
        <v>15</v>
      </c>
      <c r="T288" s="11" t="str">
        <f>VLOOKUP(C288,[1]匹配!$A:$Q,17,0)</f>
        <v>深圳劲嘉集团股份有限公司</v>
      </c>
      <c r="U288" s="11">
        <f>VLOOKUP(C288,[1]匹配!$A:$R,18,0)</f>
        <v>8</v>
      </c>
      <c r="V288" s="11">
        <f>VLOOKUP(C288,[1]匹配!$A:$S,19,0)</f>
        <v>12.5</v>
      </c>
      <c r="W288" s="11" t="str">
        <f>VLOOKUP(C288,[1]匹配!$A:$T,20,0)</f>
        <v>深圳市裕同包装科技股份有限公司</v>
      </c>
      <c r="X288" s="11">
        <f>VLOOKUP(C288,[1]匹配!$A:$U,21,0)</f>
        <v>0</v>
      </c>
      <c r="Y288" s="11">
        <f>VLOOKUP(C288,[1]匹配!$A:$V,22,0)</f>
        <v>0</v>
      </c>
      <c r="Z288" s="11">
        <f>VLOOKUP(C288,[1]匹配!$A:$W,23,0)</f>
        <v>0</v>
      </c>
      <c r="AA288" s="11">
        <f>VLOOKUP(C288,[1]匹配!$A:$X,24,0)</f>
        <v>0</v>
      </c>
      <c r="AB288" s="11">
        <f>VLOOKUP(C288,[1]匹配!$A:$Y,25,0)</f>
        <v>0</v>
      </c>
      <c r="AC288" s="11">
        <f>VLOOKUP(C288,[1]匹配!$A:$Z,26,0)</f>
        <v>0</v>
      </c>
      <c r="AD288" s="11">
        <f>VLOOKUP(C288,[1]匹配!$A:$AA,27,0)</f>
        <v>0</v>
      </c>
      <c r="AE288" s="11">
        <f>VLOOKUP(C288,[1]匹配!$A:$AB,28,0)</f>
        <v>0</v>
      </c>
      <c r="AF288" s="11">
        <f>VLOOKUP(C288,[1]匹配!$A:$AC,29,0)</f>
        <v>0</v>
      </c>
      <c r="AG288" s="11">
        <f>VLOOKUP(C288,[1]匹配!$A:$AD,30,0)</f>
        <v>0</v>
      </c>
      <c r="AH288" s="11">
        <f>VLOOKUP(C288,[1]匹配!$A:$AE,31,0)</f>
        <v>0</v>
      </c>
      <c r="AI288" s="11">
        <f>VLOOKUP(C288,[1]匹配!$A:$AF,32,0)</f>
        <v>0</v>
      </c>
      <c r="AJ288" s="11" t="s">
        <v>1148</v>
      </c>
      <c r="AK288" s="11" t="s">
        <v>47</v>
      </c>
      <c r="AL288" s="11" t="s">
        <v>48</v>
      </c>
      <c r="AM288" s="11" t="s">
        <v>729</v>
      </c>
    </row>
    <row r="289" ht="60" spans="1:39">
      <c r="A289" s="28">
        <v>286</v>
      </c>
      <c r="B289" s="11" t="s">
        <v>151</v>
      </c>
      <c r="C289" s="11" t="s">
        <v>1175</v>
      </c>
      <c r="D289" s="11" t="s">
        <v>1176</v>
      </c>
      <c r="E289" s="11" t="s">
        <v>1177</v>
      </c>
      <c r="F289" s="11" t="s">
        <v>207</v>
      </c>
      <c r="G289" s="11" t="s">
        <v>1178</v>
      </c>
      <c r="H289" s="11" t="str">
        <f>VLOOKUP(C289,[1]匹配!$A:$E,5,0)</f>
        <v>是</v>
      </c>
      <c r="I289" s="11">
        <f>VLOOKUP(C289,[1]匹配!$A:$F,6,0)</f>
        <v>4</v>
      </c>
      <c r="J289" s="11">
        <f>VLOOKUP(C289,'[2]（终）标准制修订项目'!$C:$R,16,0)</f>
        <v>2</v>
      </c>
      <c r="K289" s="11" t="str">
        <f>VLOOKUP(C289,[1]匹配!$A:$H,8,0)</f>
        <v>无</v>
      </c>
      <c r="L289" s="11">
        <f>VLOOKUP(C289,[1]匹配!$A:$I,9,0)</f>
        <v>2</v>
      </c>
      <c r="M289" s="11">
        <f>VLOOKUP(C289,[1]匹配!$A:$J,10,0)</f>
        <v>100</v>
      </c>
      <c r="N289" s="11" t="str">
        <f>VLOOKUP(C289,[1]匹配!$A:$K,11,0)</f>
        <v>深圳市三和电力科技有限公司</v>
      </c>
      <c r="O289" s="11">
        <f>VLOOKUP(C289,[1]匹配!$A:$L,12,0)</f>
        <v>0</v>
      </c>
      <c r="P289" s="11">
        <f>VLOOKUP(C289,[1]匹配!$A:$M,13,0)</f>
        <v>0</v>
      </c>
      <c r="Q289" s="11">
        <f>VLOOKUP(C289,[1]匹配!$A:$N,14,0)</f>
        <v>0</v>
      </c>
      <c r="R289" s="11">
        <f>VLOOKUP(C289,[1]匹配!$A:$O,15,0)</f>
        <v>0</v>
      </c>
      <c r="S289" s="11">
        <f>VLOOKUP(C289,[1]匹配!$A:$P,16,0)</f>
        <v>0</v>
      </c>
      <c r="T289" s="11">
        <f>VLOOKUP(C289,[1]匹配!$A:$Q,17,0)</f>
        <v>0</v>
      </c>
      <c r="U289" s="11">
        <f>VLOOKUP(C289,[1]匹配!$A:$R,18,0)</f>
        <v>0</v>
      </c>
      <c r="V289" s="11">
        <f>VLOOKUP(C289,[1]匹配!$A:$S,19,0)</f>
        <v>0</v>
      </c>
      <c r="W289" s="11">
        <f>VLOOKUP(C289,[1]匹配!$A:$T,20,0)</f>
        <v>0</v>
      </c>
      <c r="X289" s="11">
        <f>VLOOKUP(C289,[1]匹配!$A:$U,21,0)</f>
        <v>0</v>
      </c>
      <c r="Y289" s="11">
        <f>VLOOKUP(C289,[1]匹配!$A:$V,22,0)</f>
        <v>0</v>
      </c>
      <c r="Z289" s="11">
        <f>VLOOKUP(C289,[1]匹配!$A:$W,23,0)</f>
        <v>0</v>
      </c>
      <c r="AA289" s="11">
        <f>VLOOKUP(C289,[1]匹配!$A:$X,24,0)</f>
        <v>0</v>
      </c>
      <c r="AB289" s="11">
        <f>VLOOKUP(C289,[1]匹配!$A:$Y,25,0)</f>
        <v>0</v>
      </c>
      <c r="AC289" s="11">
        <f>VLOOKUP(C289,[1]匹配!$A:$Z,26,0)</f>
        <v>0</v>
      </c>
      <c r="AD289" s="11">
        <f>VLOOKUP(C289,[1]匹配!$A:$AA,27,0)</f>
        <v>0</v>
      </c>
      <c r="AE289" s="11">
        <f>VLOOKUP(C289,[1]匹配!$A:$AB,28,0)</f>
        <v>0</v>
      </c>
      <c r="AF289" s="11">
        <f>VLOOKUP(C289,[1]匹配!$A:$AC,29,0)</f>
        <v>0</v>
      </c>
      <c r="AG289" s="11">
        <f>VLOOKUP(C289,[1]匹配!$A:$AD,30,0)</f>
        <v>0</v>
      </c>
      <c r="AH289" s="11">
        <f>VLOOKUP(C289,[1]匹配!$A:$AE,31,0)</f>
        <v>0</v>
      </c>
      <c r="AI289" s="11">
        <f>VLOOKUP(C289,[1]匹配!$A:$AF,32,0)</f>
        <v>0</v>
      </c>
      <c r="AJ289" s="11" t="s">
        <v>1148</v>
      </c>
      <c r="AK289" s="11" t="s">
        <v>105</v>
      </c>
      <c r="AL289" s="11" t="s">
        <v>48</v>
      </c>
      <c r="AM289" s="11" t="s">
        <v>729</v>
      </c>
    </row>
    <row r="290" ht="48" spans="1:39">
      <c r="A290" s="28">
        <v>287</v>
      </c>
      <c r="B290" s="11" t="s">
        <v>151</v>
      </c>
      <c r="C290" s="11" t="s">
        <v>1179</v>
      </c>
      <c r="D290" s="11" t="s">
        <v>1180</v>
      </c>
      <c r="E290" s="11" t="s">
        <v>1181</v>
      </c>
      <c r="F290" s="11" t="s">
        <v>295</v>
      </c>
      <c r="G290" s="11" t="s">
        <v>384</v>
      </c>
      <c r="H290" s="11" t="str">
        <f>VLOOKUP(C290,[1]匹配!$A:$E,5,0)</f>
        <v>是</v>
      </c>
      <c r="I290" s="11">
        <f>VLOOKUP(C290,[1]匹配!$A:$F,6,0)</f>
        <v>3</v>
      </c>
      <c r="J290" s="11">
        <f>VLOOKUP(C290,'[2]（终）标准制修订项目'!$C:$R,16,0)</f>
        <v>5</v>
      </c>
      <c r="K290" s="11" t="str">
        <f>VLOOKUP(C290,[1]匹配!$A:$H,8,0)</f>
        <v>有</v>
      </c>
      <c r="L290" s="11">
        <f>VLOOKUP(C290,[1]匹配!$A:$I,9,0)</f>
        <v>3</v>
      </c>
      <c r="M290" s="11">
        <f>VLOOKUP(C290,[1]匹配!$A:$J,10,0)</f>
        <v>40</v>
      </c>
      <c r="N290" s="11" t="str">
        <f>VLOOKUP(C290,[1]匹配!$A:$K,11,0)</f>
        <v>中兴通讯股份有限公司</v>
      </c>
      <c r="O290" s="11">
        <f>VLOOKUP(C290,[1]匹配!$A:$L,12,0)</f>
        <v>5</v>
      </c>
      <c r="P290" s="11">
        <f>VLOOKUP(C290,[1]匹配!$A:$M,13,0)</f>
        <v>60</v>
      </c>
      <c r="Q290" s="11" t="str">
        <f>VLOOKUP(C290,[1]匹配!$A:$N,14,0)</f>
        <v>深圳赛西信息技术有限公司</v>
      </c>
      <c r="R290" s="11">
        <f>VLOOKUP(C290,[1]匹配!$A:$O,15,0)</f>
        <v>7</v>
      </c>
      <c r="S290" s="11">
        <f>VLOOKUP(C290,[1]匹配!$A:$P,16,0)</f>
        <v>0</v>
      </c>
      <c r="T290" s="11" t="str">
        <f>VLOOKUP(C290,[1]匹配!$A:$Q,17,0)</f>
        <v>华为技术有限公司</v>
      </c>
      <c r="U290" s="11">
        <f>VLOOKUP(C290,[1]匹配!$A:$R,18,0)</f>
        <v>0</v>
      </c>
      <c r="V290" s="11">
        <f>VLOOKUP(C290,[1]匹配!$A:$S,19,0)</f>
        <v>0</v>
      </c>
      <c r="W290" s="11">
        <f>VLOOKUP(C290,[1]匹配!$A:$T,20,0)</f>
        <v>0</v>
      </c>
      <c r="X290" s="11">
        <f>VLOOKUP(C290,[1]匹配!$A:$U,21,0)</f>
        <v>0</v>
      </c>
      <c r="Y290" s="11">
        <f>VLOOKUP(C290,[1]匹配!$A:$V,22,0)</f>
        <v>0</v>
      </c>
      <c r="Z290" s="11">
        <f>VLOOKUP(C290,[1]匹配!$A:$W,23,0)</f>
        <v>0</v>
      </c>
      <c r="AA290" s="11">
        <f>VLOOKUP(C290,[1]匹配!$A:$X,24,0)</f>
        <v>0</v>
      </c>
      <c r="AB290" s="11">
        <f>VLOOKUP(C290,[1]匹配!$A:$Y,25,0)</f>
        <v>0</v>
      </c>
      <c r="AC290" s="11">
        <f>VLOOKUP(C290,[1]匹配!$A:$Z,26,0)</f>
        <v>0</v>
      </c>
      <c r="AD290" s="11">
        <f>VLOOKUP(C290,[1]匹配!$A:$AA,27,0)</f>
        <v>0</v>
      </c>
      <c r="AE290" s="11">
        <f>VLOOKUP(C290,[1]匹配!$A:$AB,28,0)</f>
        <v>0</v>
      </c>
      <c r="AF290" s="11">
        <f>VLOOKUP(C290,[1]匹配!$A:$AC,29,0)</f>
        <v>0</v>
      </c>
      <c r="AG290" s="11">
        <f>VLOOKUP(C290,[1]匹配!$A:$AD,30,0)</f>
        <v>0</v>
      </c>
      <c r="AH290" s="11">
        <f>VLOOKUP(C290,[1]匹配!$A:$AE,31,0)</f>
        <v>0</v>
      </c>
      <c r="AI290" s="11">
        <f>VLOOKUP(C290,[1]匹配!$A:$AF,32,0)</f>
        <v>0</v>
      </c>
      <c r="AJ290" s="11" t="s">
        <v>771</v>
      </c>
      <c r="AK290" s="11" t="s">
        <v>47</v>
      </c>
      <c r="AL290" s="11" t="s">
        <v>56</v>
      </c>
      <c r="AM290" s="11" t="s">
        <v>729</v>
      </c>
    </row>
    <row r="291" ht="36" spans="1:39">
      <c r="A291" s="28">
        <v>288</v>
      </c>
      <c r="B291" s="11" t="s">
        <v>151</v>
      </c>
      <c r="C291" s="11" t="s">
        <v>1182</v>
      </c>
      <c r="D291" s="11" t="s">
        <v>1183</v>
      </c>
      <c r="E291" s="11" t="s">
        <v>1184</v>
      </c>
      <c r="F291" s="11" t="s">
        <v>196</v>
      </c>
      <c r="G291" s="11" t="s">
        <v>384</v>
      </c>
      <c r="H291" s="11" t="str">
        <f>VLOOKUP(C291,[1]匹配!$A:$E,5,0)</f>
        <v>否</v>
      </c>
      <c r="I291" s="11">
        <f>VLOOKUP(C291,[1]匹配!$A:$F,6,0)</f>
        <v>0</v>
      </c>
      <c r="J291" s="11">
        <f>VLOOKUP(C291,'[2]（终）标准制修订项目'!$C:$R,16,0)</f>
        <v>4</v>
      </c>
      <c r="K291" s="11" t="str">
        <f>VLOOKUP(C291,[1]匹配!$A:$H,8,0)</f>
        <v>无</v>
      </c>
      <c r="L291" s="11">
        <f>VLOOKUP(C291,[1]匹配!$A:$I,9,0)</f>
        <v>4</v>
      </c>
      <c r="M291" s="11">
        <f>VLOOKUP(C291,[1]匹配!$A:$J,10,0)</f>
        <v>100</v>
      </c>
      <c r="N291" s="11" t="str">
        <f>VLOOKUP(C291,[1]匹配!$A:$K,11,0)</f>
        <v>深圳赛西信息技术有限公司</v>
      </c>
      <c r="O291" s="11">
        <f>VLOOKUP(C291,[1]匹配!$A:$L,12,0)</f>
        <v>0</v>
      </c>
      <c r="P291" s="11">
        <f>VLOOKUP(C291,[1]匹配!$A:$M,13,0)</f>
        <v>0</v>
      </c>
      <c r="Q291" s="11">
        <f>VLOOKUP(C291,[1]匹配!$A:$N,14,0)</f>
        <v>0</v>
      </c>
      <c r="R291" s="11">
        <f>VLOOKUP(C291,[1]匹配!$A:$O,15,0)</f>
        <v>0</v>
      </c>
      <c r="S291" s="11">
        <f>VLOOKUP(C291,[1]匹配!$A:$P,16,0)</f>
        <v>0</v>
      </c>
      <c r="T291" s="11">
        <f>VLOOKUP(C291,[1]匹配!$A:$Q,17,0)</f>
        <v>0</v>
      </c>
      <c r="U291" s="11">
        <f>VLOOKUP(C291,[1]匹配!$A:$R,18,0)</f>
        <v>0</v>
      </c>
      <c r="V291" s="11">
        <f>VLOOKUP(C291,[1]匹配!$A:$S,19,0)</f>
        <v>0</v>
      </c>
      <c r="W291" s="11">
        <f>VLOOKUP(C291,[1]匹配!$A:$T,20,0)</f>
        <v>0</v>
      </c>
      <c r="X291" s="11">
        <f>VLOOKUP(C291,[1]匹配!$A:$U,21,0)</f>
        <v>0</v>
      </c>
      <c r="Y291" s="11">
        <f>VLOOKUP(C291,[1]匹配!$A:$V,22,0)</f>
        <v>0</v>
      </c>
      <c r="Z291" s="11">
        <f>VLOOKUP(C291,[1]匹配!$A:$W,23,0)</f>
        <v>0</v>
      </c>
      <c r="AA291" s="11">
        <f>VLOOKUP(C291,[1]匹配!$A:$X,24,0)</f>
        <v>0</v>
      </c>
      <c r="AB291" s="11">
        <f>VLOOKUP(C291,[1]匹配!$A:$Y,25,0)</f>
        <v>0</v>
      </c>
      <c r="AC291" s="11">
        <f>VLOOKUP(C291,[1]匹配!$A:$Z,26,0)</f>
        <v>0</v>
      </c>
      <c r="AD291" s="11">
        <f>VLOOKUP(C291,[1]匹配!$A:$AA,27,0)</f>
        <v>0</v>
      </c>
      <c r="AE291" s="11">
        <f>VLOOKUP(C291,[1]匹配!$A:$AB,28,0)</f>
        <v>0</v>
      </c>
      <c r="AF291" s="11">
        <f>VLOOKUP(C291,[1]匹配!$A:$AC,29,0)</f>
        <v>0</v>
      </c>
      <c r="AG291" s="11">
        <f>VLOOKUP(C291,[1]匹配!$A:$AD,30,0)</f>
        <v>0</v>
      </c>
      <c r="AH291" s="11">
        <f>VLOOKUP(C291,[1]匹配!$A:$AE,31,0)</f>
        <v>0</v>
      </c>
      <c r="AI291" s="11">
        <f>VLOOKUP(C291,[1]匹配!$A:$AF,32,0)</f>
        <v>0</v>
      </c>
      <c r="AJ291" s="11" t="s">
        <v>771</v>
      </c>
      <c r="AK291" s="11" t="s">
        <v>105</v>
      </c>
      <c r="AL291" s="11" t="s">
        <v>56</v>
      </c>
      <c r="AM291" s="11" t="s">
        <v>729</v>
      </c>
    </row>
    <row r="292" ht="36" spans="1:39">
      <c r="A292" s="28">
        <v>289</v>
      </c>
      <c r="B292" s="11" t="s">
        <v>151</v>
      </c>
      <c r="C292" s="11" t="s">
        <v>1185</v>
      </c>
      <c r="D292" s="11" t="s">
        <v>1186</v>
      </c>
      <c r="E292" s="11" t="s">
        <v>1187</v>
      </c>
      <c r="F292" s="11" t="s">
        <v>228</v>
      </c>
      <c r="G292" s="11" t="s">
        <v>384</v>
      </c>
      <c r="H292" s="11" t="str">
        <f>VLOOKUP(C292,[1]匹配!$A:$E,5,0)</f>
        <v>否</v>
      </c>
      <c r="I292" s="11">
        <f>VLOOKUP(C292,[1]匹配!$A:$F,6,0)</f>
        <v>0</v>
      </c>
      <c r="J292" s="11">
        <f>VLOOKUP(C292,'[2]（终）标准制修订项目'!$C:$R,16,0)</f>
        <v>3</v>
      </c>
      <c r="K292" s="11" t="str">
        <f>VLOOKUP(C292,[1]匹配!$A:$H,8,0)</f>
        <v>无</v>
      </c>
      <c r="L292" s="11">
        <f>VLOOKUP(C292,[1]匹配!$A:$I,9,0)</f>
        <v>3</v>
      </c>
      <c r="M292" s="11">
        <f>VLOOKUP(C292,[1]匹配!$A:$J,10,0)</f>
        <v>100</v>
      </c>
      <c r="N292" s="11" t="str">
        <f>VLOOKUP(C292,[1]匹配!$A:$K,11,0)</f>
        <v>深圳赛西信息技术有限公司</v>
      </c>
      <c r="O292" s="11">
        <f>VLOOKUP(C292,[1]匹配!$A:$L,12,0)</f>
        <v>0</v>
      </c>
      <c r="P292" s="11">
        <f>VLOOKUP(C292,[1]匹配!$A:$M,13,0)</f>
        <v>0</v>
      </c>
      <c r="Q292" s="11">
        <f>VLOOKUP(C292,[1]匹配!$A:$N,14,0)</f>
        <v>0</v>
      </c>
      <c r="R292" s="11">
        <f>VLOOKUP(C292,[1]匹配!$A:$O,15,0)</f>
        <v>0</v>
      </c>
      <c r="S292" s="11">
        <f>VLOOKUP(C292,[1]匹配!$A:$P,16,0)</f>
        <v>0</v>
      </c>
      <c r="T292" s="11">
        <f>VLOOKUP(C292,[1]匹配!$A:$Q,17,0)</f>
        <v>0</v>
      </c>
      <c r="U292" s="11">
        <f>VLOOKUP(C292,[1]匹配!$A:$R,18,0)</f>
        <v>0</v>
      </c>
      <c r="V292" s="11">
        <f>VLOOKUP(C292,[1]匹配!$A:$S,19,0)</f>
        <v>0</v>
      </c>
      <c r="W292" s="11">
        <f>VLOOKUP(C292,[1]匹配!$A:$T,20,0)</f>
        <v>0</v>
      </c>
      <c r="X292" s="11">
        <f>VLOOKUP(C292,[1]匹配!$A:$U,21,0)</f>
        <v>0</v>
      </c>
      <c r="Y292" s="11">
        <f>VLOOKUP(C292,[1]匹配!$A:$V,22,0)</f>
        <v>0</v>
      </c>
      <c r="Z292" s="11">
        <f>VLOOKUP(C292,[1]匹配!$A:$W,23,0)</f>
        <v>0</v>
      </c>
      <c r="AA292" s="11">
        <f>VLOOKUP(C292,[1]匹配!$A:$X,24,0)</f>
        <v>0</v>
      </c>
      <c r="AB292" s="11">
        <f>VLOOKUP(C292,[1]匹配!$A:$Y,25,0)</f>
        <v>0</v>
      </c>
      <c r="AC292" s="11">
        <f>VLOOKUP(C292,[1]匹配!$A:$Z,26,0)</f>
        <v>0</v>
      </c>
      <c r="AD292" s="11">
        <f>VLOOKUP(C292,[1]匹配!$A:$AA,27,0)</f>
        <v>0</v>
      </c>
      <c r="AE292" s="11">
        <f>VLOOKUP(C292,[1]匹配!$A:$AB,28,0)</f>
        <v>0</v>
      </c>
      <c r="AF292" s="11">
        <f>VLOOKUP(C292,[1]匹配!$A:$AC,29,0)</f>
        <v>0</v>
      </c>
      <c r="AG292" s="11">
        <f>VLOOKUP(C292,[1]匹配!$A:$AD,30,0)</f>
        <v>0</v>
      </c>
      <c r="AH292" s="11">
        <f>VLOOKUP(C292,[1]匹配!$A:$AE,31,0)</f>
        <v>0</v>
      </c>
      <c r="AI292" s="11">
        <f>VLOOKUP(C292,[1]匹配!$A:$AF,32,0)</f>
        <v>0</v>
      </c>
      <c r="AJ292" s="11" t="s">
        <v>771</v>
      </c>
      <c r="AK292" s="11" t="s">
        <v>47</v>
      </c>
      <c r="AL292" s="11" t="s">
        <v>48</v>
      </c>
      <c r="AM292" s="11" t="s">
        <v>729</v>
      </c>
    </row>
    <row r="293" ht="48" spans="1:39">
      <c r="A293" s="28">
        <v>290</v>
      </c>
      <c r="B293" s="11" t="s">
        <v>151</v>
      </c>
      <c r="C293" s="11" t="s">
        <v>1188</v>
      </c>
      <c r="D293" s="11" t="s">
        <v>1189</v>
      </c>
      <c r="E293" s="11" t="s">
        <v>1190</v>
      </c>
      <c r="F293" s="11" t="s">
        <v>155</v>
      </c>
      <c r="G293" s="11" t="s">
        <v>407</v>
      </c>
      <c r="H293" s="11" t="str">
        <f>VLOOKUP(C293,[1]匹配!$A:$E,5,0)</f>
        <v>是</v>
      </c>
      <c r="I293" s="11">
        <f>VLOOKUP(C293,[1]匹配!$A:$F,6,0)</f>
        <v>8</v>
      </c>
      <c r="J293" s="11">
        <f>VLOOKUP(C293,'[2]（终）标准制修订项目'!$C:$R,16,0)</f>
        <v>2</v>
      </c>
      <c r="K293" s="11" t="str">
        <f>VLOOKUP(C293,[1]匹配!$A:$H,8,0)</f>
        <v>无</v>
      </c>
      <c r="L293" s="11">
        <f>VLOOKUP(C293,[1]匹配!$A:$I,9,0)</f>
        <v>2</v>
      </c>
      <c r="M293" s="11">
        <f>VLOOKUP(C293,[1]匹配!$A:$J,10,0)</f>
        <v>100</v>
      </c>
      <c r="N293" s="11" t="str">
        <f>VLOOKUP(C293,[1]匹配!$A:$K,11,0)</f>
        <v>大族激光科技产业集团股份有限公司</v>
      </c>
      <c r="O293" s="11">
        <f>VLOOKUP(C293,[1]匹配!$A:$L,12,0)</f>
        <v>0</v>
      </c>
      <c r="P293" s="11">
        <f>VLOOKUP(C293,[1]匹配!$A:$M,13,0)</f>
        <v>0</v>
      </c>
      <c r="Q293" s="11">
        <f>VLOOKUP(C293,[1]匹配!$A:$N,14,0)</f>
        <v>0</v>
      </c>
      <c r="R293" s="11">
        <f>VLOOKUP(C293,[1]匹配!$A:$O,15,0)</f>
        <v>0</v>
      </c>
      <c r="S293" s="11">
        <f>VLOOKUP(C293,[1]匹配!$A:$P,16,0)</f>
        <v>0</v>
      </c>
      <c r="T293" s="11">
        <f>VLOOKUP(C293,[1]匹配!$A:$Q,17,0)</f>
        <v>0</v>
      </c>
      <c r="U293" s="11">
        <f>VLOOKUP(C293,[1]匹配!$A:$R,18,0)</f>
        <v>0</v>
      </c>
      <c r="V293" s="11">
        <f>VLOOKUP(C293,[1]匹配!$A:$S,19,0)</f>
        <v>0</v>
      </c>
      <c r="W293" s="11">
        <f>VLOOKUP(C293,[1]匹配!$A:$T,20,0)</f>
        <v>0</v>
      </c>
      <c r="X293" s="11">
        <f>VLOOKUP(C293,[1]匹配!$A:$U,21,0)</f>
        <v>0</v>
      </c>
      <c r="Y293" s="11">
        <f>VLOOKUP(C293,[1]匹配!$A:$V,22,0)</f>
        <v>0</v>
      </c>
      <c r="Z293" s="11">
        <f>VLOOKUP(C293,[1]匹配!$A:$W,23,0)</f>
        <v>0</v>
      </c>
      <c r="AA293" s="11">
        <f>VLOOKUP(C293,[1]匹配!$A:$X,24,0)</f>
        <v>0</v>
      </c>
      <c r="AB293" s="11">
        <f>VLOOKUP(C293,[1]匹配!$A:$Y,25,0)</f>
        <v>0</v>
      </c>
      <c r="AC293" s="11">
        <f>VLOOKUP(C293,[1]匹配!$A:$Z,26,0)</f>
        <v>0</v>
      </c>
      <c r="AD293" s="11">
        <f>VLOOKUP(C293,[1]匹配!$A:$AA,27,0)</f>
        <v>0</v>
      </c>
      <c r="AE293" s="11">
        <f>VLOOKUP(C293,[1]匹配!$A:$AB,28,0)</f>
        <v>0</v>
      </c>
      <c r="AF293" s="11">
        <f>VLOOKUP(C293,[1]匹配!$A:$AC,29,0)</f>
        <v>0</v>
      </c>
      <c r="AG293" s="11">
        <f>VLOOKUP(C293,[1]匹配!$A:$AD,30,0)</f>
        <v>0</v>
      </c>
      <c r="AH293" s="11">
        <f>VLOOKUP(C293,[1]匹配!$A:$AE,31,0)</f>
        <v>0</v>
      </c>
      <c r="AI293" s="11">
        <f>VLOOKUP(C293,[1]匹配!$A:$AF,32,0)</f>
        <v>0</v>
      </c>
      <c r="AJ293" s="11" t="s">
        <v>771</v>
      </c>
      <c r="AK293" s="11" t="s">
        <v>105</v>
      </c>
      <c r="AL293" s="11" t="s">
        <v>48</v>
      </c>
      <c r="AM293" s="11" t="s">
        <v>729</v>
      </c>
    </row>
    <row r="294" ht="48" spans="1:39">
      <c r="A294" s="28">
        <v>291</v>
      </c>
      <c r="B294" s="11" t="s">
        <v>151</v>
      </c>
      <c r="C294" s="11" t="s">
        <v>1191</v>
      </c>
      <c r="D294" s="11" t="s">
        <v>1192</v>
      </c>
      <c r="E294" s="11" t="s">
        <v>1193</v>
      </c>
      <c r="F294" s="11" t="s">
        <v>228</v>
      </c>
      <c r="G294" s="11" t="s">
        <v>1194</v>
      </c>
      <c r="H294" s="11" t="str">
        <f>VLOOKUP(C294,[1]匹配!$A:$E,5,0)</f>
        <v>是</v>
      </c>
      <c r="I294" s="11">
        <f>VLOOKUP(C294,[1]匹配!$A:$F,6,0)</f>
        <v>10</v>
      </c>
      <c r="J294" s="11">
        <f>VLOOKUP(C294,'[2]（终）标准制修订项目'!$C:$R,16,0)</f>
        <v>2</v>
      </c>
      <c r="K294" s="11" t="str">
        <f>VLOOKUP(C294,[1]匹配!$A:$H,8,0)</f>
        <v>有</v>
      </c>
      <c r="L294" s="11">
        <f>VLOOKUP(C294,[1]匹配!$A:$I,9,0)</f>
        <v>2</v>
      </c>
      <c r="M294" s="11">
        <f>VLOOKUP(C294,[1]匹配!$A:$J,10,0)</f>
        <v>69</v>
      </c>
      <c r="N294" s="11" t="str">
        <f>VLOOKUP(C294,[1]匹配!$A:$K,11,0)</f>
        <v>深圳市裕同包装科技股份有限公司</v>
      </c>
      <c r="O294" s="11">
        <f>VLOOKUP(C294,[1]匹配!$A:$L,12,0)</f>
        <v>5</v>
      </c>
      <c r="P294" s="11">
        <f>VLOOKUP(C294,[1]匹配!$A:$M,13,0)</f>
        <v>31</v>
      </c>
      <c r="Q294" s="11" t="str">
        <f>VLOOKUP(C294,[1]匹配!$A:$N,14,0)</f>
        <v>中华商务(广东)印刷有限公司</v>
      </c>
      <c r="R294" s="11">
        <f>VLOOKUP(C294,[1]匹配!$A:$O,15,0)</f>
        <v>7</v>
      </c>
      <c r="S294" s="11">
        <f>VLOOKUP(C294,[1]匹配!$A:$P,16,0)</f>
        <v>0</v>
      </c>
      <c r="T294" s="11" t="str">
        <f>VLOOKUP(C294,[1]匹配!$A:$Q,17,0)</f>
        <v>深圳职业技术学院</v>
      </c>
      <c r="U294" s="11">
        <f>VLOOKUP(C294,[1]匹配!$A:$R,18,0)</f>
        <v>0</v>
      </c>
      <c r="V294" s="11">
        <f>VLOOKUP(C294,[1]匹配!$A:$S,19,0)</f>
        <v>0</v>
      </c>
      <c r="W294" s="11">
        <f>VLOOKUP(C294,[1]匹配!$A:$T,20,0)</f>
        <v>0</v>
      </c>
      <c r="X294" s="11">
        <f>VLOOKUP(C294,[1]匹配!$A:$U,21,0)</f>
        <v>0</v>
      </c>
      <c r="Y294" s="11">
        <f>VLOOKUP(C294,[1]匹配!$A:$V,22,0)</f>
        <v>0</v>
      </c>
      <c r="Z294" s="11">
        <f>VLOOKUP(C294,[1]匹配!$A:$W,23,0)</f>
        <v>0</v>
      </c>
      <c r="AA294" s="11">
        <f>VLOOKUP(C294,[1]匹配!$A:$X,24,0)</f>
        <v>0</v>
      </c>
      <c r="AB294" s="11">
        <f>VLOOKUP(C294,[1]匹配!$A:$Y,25,0)</f>
        <v>0</v>
      </c>
      <c r="AC294" s="11">
        <f>VLOOKUP(C294,[1]匹配!$A:$Z,26,0)</f>
        <v>0</v>
      </c>
      <c r="AD294" s="11">
        <f>VLOOKUP(C294,[1]匹配!$A:$AA,27,0)</f>
        <v>0</v>
      </c>
      <c r="AE294" s="11">
        <f>VLOOKUP(C294,[1]匹配!$A:$AB,28,0)</f>
        <v>0</v>
      </c>
      <c r="AF294" s="11">
        <f>VLOOKUP(C294,[1]匹配!$A:$AC,29,0)</f>
        <v>0</v>
      </c>
      <c r="AG294" s="11">
        <f>VLOOKUP(C294,[1]匹配!$A:$AD,30,0)</f>
        <v>0</v>
      </c>
      <c r="AH294" s="11">
        <f>VLOOKUP(C294,[1]匹配!$A:$AE,31,0)</f>
        <v>0</v>
      </c>
      <c r="AI294" s="11">
        <f>VLOOKUP(C294,[1]匹配!$A:$AF,32,0)</f>
        <v>0</v>
      </c>
      <c r="AJ294" s="11" t="s">
        <v>771</v>
      </c>
      <c r="AK294" s="11" t="s">
        <v>47</v>
      </c>
      <c r="AL294" s="11" t="s">
        <v>48</v>
      </c>
      <c r="AM294" s="11" t="s">
        <v>729</v>
      </c>
    </row>
    <row r="295" ht="60" spans="1:39">
      <c r="A295" s="28">
        <v>292</v>
      </c>
      <c r="B295" s="11" t="s">
        <v>151</v>
      </c>
      <c r="C295" s="11" t="s">
        <v>1195</v>
      </c>
      <c r="D295" s="11" t="s">
        <v>1196</v>
      </c>
      <c r="E295" s="11" t="s">
        <v>1197</v>
      </c>
      <c r="F295" s="11" t="s">
        <v>155</v>
      </c>
      <c r="G295" s="11" t="s">
        <v>380</v>
      </c>
      <c r="H295" s="11" t="str">
        <f>VLOOKUP(C295,[1]匹配!$A:$E,5,0)</f>
        <v>否</v>
      </c>
      <c r="I295" s="11">
        <f>VLOOKUP(C295,[1]匹配!$A:$F,6,0)</f>
        <v>0</v>
      </c>
      <c r="J295" s="11">
        <f>VLOOKUP(C295,'[2]（终）标准制修订项目'!$C:$R,16,0)</f>
        <v>2</v>
      </c>
      <c r="K295" s="11" t="str">
        <f>VLOOKUP(C295,[1]匹配!$A:$H,8,0)</f>
        <v>无</v>
      </c>
      <c r="L295" s="11">
        <f>VLOOKUP(C295,[1]匹配!$A:$I,9,0)</f>
        <v>2</v>
      </c>
      <c r="M295" s="11">
        <f>VLOOKUP(C295,[1]匹配!$A:$J,10,0)</f>
        <v>100</v>
      </c>
      <c r="N295" s="11" t="str">
        <f>VLOOKUP(C295,[1]匹配!$A:$K,11,0)</f>
        <v>深圳中雅机电实业有限公司</v>
      </c>
      <c r="O295" s="11">
        <f>VLOOKUP(C295,[1]匹配!$A:$L,12,0)</f>
        <v>0</v>
      </c>
      <c r="P295" s="11">
        <f>VLOOKUP(C295,[1]匹配!$A:$M,13,0)</f>
        <v>0</v>
      </c>
      <c r="Q295" s="11">
        <f>VLOOKUP(C295,[1]匹配!$A:$N,14,0)</f>
        <v>0</v>
      </c>
      <c r="R295" s="11">
        <f>VLOOKUP(C295,[1]匹配!$A:$O,15,0)</f>
        <v>0</v>
      </c>
      <c r="S295" s="11">
        <f>VLOOKUP(C295,[1]匹配!$A:$P,16,0)</f>
        <v>0</v>
      </c>
      <c r="T295" s="11">
        <f>VLOOKUP(C295,[1]匹配!$A:$Q,17,0)</f>
        <v>0</v>
      </c>
      <c r="U295" s="11">
        <f>VLOOKUP(C295,[1]匹配!$A:$R,18,0)</f>
        <v>0</v>
      </c>
      <c r="V295" s="11">
        <f>VLOOKUP(C295,[1]匹配!$A:$S,19,0)</f>
        <v>0</v>
      </c>
      <c r="W295" s="11">
        <f>VLOOKUP(C295,[1]匹配!$A:$T,20,0)</f>
        <v>0</v>
      </c>
      <c r="X295" s="11">
        <f>VLOOKUP(C295,[1]匹配!$A:$U,21,0)</f>
        <v>0</v>
      </c>
      <c r="Y295" s="11">
        <f>VLOOKUP(C295,[1]匹配!$A:$V,22,0)</f>
        <v>0</v>
      </c>
      <c r="Z295" s="11">
        <f>VLOOKUP(C295,[1]匹配!$A:$W,23,0)</f>
        <v>0</v>
      </c>
      <c r="AA295" s="11">
        <f>VLOOKUP(C295,[1]匹配!$A:$X,24,0)</f>
        <v>0</v>
      </c>
      <c r="AB295" s="11">
        <f>VLOOKUP(C295,[1]匹配!$A:$Y,25,0)</f>
        <v>0</v>
      </c>
      <c r="AC295" s="11">
        <f>VLOOKUP(C295,[1]匹配!$A:$Z,26,0)</f>
        <v>0</v>
      </c>
      <c r="AD295" s="11">
        <f>VLOOKUP(C295,[1]匹配!$A:$AA,27,0)</f>
        <v>0</v>
      </c>
      <c r="AE295" s="11">
        <f>VLOOKUP(C295,[1]匹配!$A:$AB,28,0)</f>
        <v>0</v>
      </c>
      <c r="AF295" s="11">
        <f>VLOOKUP(C295,[1]匹配!$A:$AC,29,0)</f>
        <v>0</v>
      </c>
      <c r="AG295" s="11">
        <f>VLOOKUP(C295,[1]匹配!$A:$AD,30,0)</f>
        <v>0</v>
      </c>
      <c r="AH295" s="11">
        <f>VLOOKUP(C295,[1]匹配!$A:$AE,31,0)</f>
        <v>0</v>
      </c>
      <c r="AI295" s="11">
        <f>VLOOKUP(C295,[1]匹配!$A:$AF,32,0)</f>
        <v>0</v>
      </c>
      <c r="AJ295" s="11" t="s">
        <v>771</v>
      </c>
      <c r="AK295" s="11" t="s">
        <v>105</v>
      </c>
      <c r="AL295" s="11" t="s">
        <v>48</v>
      </c>
      <c r="AM295" s="11" t="s">
        <v>729</v>
      </c>
    </row>
    <row r="296" ht="36" spans="1:39">
      <c r="A296" s="28">
        <v>293</v>
      </c>
      <c r="B296" s="11" t="s">
        <v>151</v>
      </c>
      <c r="C296" s="11" t="s">
        <v>1198</v>
      </c>
      <c r="D296" s="11" t="s">
        <v>1199</v>
      </c>
      <c r="E296" s="11" t="s">
        <v>1200</v>
      </c>
      <c r="F296" s="11" t="s">
        <v>196</v>
      </c>
      <c r="G296" s="11" t="s">
        <v>825</v>
      </c>
      <c r="H296" s="11" t="str">
        <f>VLOOKUP(C296,[1]匹配!$A:$E,5,0)</f>
        <v>是</v>
      </c>
      <c r="I296" s="11">
        <f>VLOOKUP(C296,[1]匹配!$A:$F,6,0)</f>
        <v>5</v>
      </c>
      <c r="J296" s="11">
        <f>VLOOKUP(C296,'[2]（终）标准制修订项目'!$C:$R,16,0)</f>
        <v>2</v>
      </c>
      <c r="K296" s="11" t="str">
        <f>VLOOKUP(C296,[1]匹配!$A:$H,8,0)</f>
        <v>无</v>
      </c>
      <c r="L296" s="11">
        <f>VLOOKUP(C296,[1]匹配!$A:$I,9,0)</f>
        <v>2</v>
      </c>
      <c r="M296" s="11">
        <f>VLOOKUP(C296,[1]匹配!$A:$J,10,0)</f>
        <v>100</v>
      </c>
      <c r="N296" s="11" t="str">
        <f>VLOOKUP(C296,[1]匹配!$A:$K,11,0)</f>
        <v>华测检测认证集团股份有限公司</v>
      </c>
      <c r="O296" s="11">
        <f>VLOOKUP(C296,[1]匹配!$A:$L,12,0)</f>
        <v>0</v>
      </c>
      <c r="P296" s="11">
        <f>VLOOKUP(C296,[1]匹配!$A:$M,13,0)</f>
        <v>0</v>
      </c>
      <c r="Q296" s="11">
        <f>VLOOKUP(C296,[1]匹配!$A:$N,14,0)</f>
        <v>0</v>
      </c>
      <c r="R296" s="11">
        <f>VLOOKUP(C296,[1]匹配!$A:$O,15,0)</f>
        <v>0</v>
      </c>
      <c r="S296" s="11">
        <f>VLOOKUP(C296,[1]匹配!$A:$P,16,0)</f>
        <v>0</v>
      </c>
      <c r="T296" s="11">
        <f>VLOOKUP(C296,[1]匹配!$A:$Q,17,0)</f>
        <v>0</v>
      </c>
      <c r="U296" s="11">
        <f>VLOOKUP(C296,[1]匹配!$A:$R,18,0)</f>
        <v>0</v>
      </c>
      <c r="V296" s="11">
        <f>VLOOKUP(C296,[1]匹配!$A:$S,19,0)</f>
        <v>0</v>
      </c>
      <c r="W296" s="11">
        <f>VLOOKUP(C296,[1]匹配!$A:$T,20,0)</f>
        <v>0</v>
      </c>
      <c r="X296" s="11">
        <f>VLOOKUP(C296,[1]匹配!$A:$U,21,0)</f>
        <v>0</v>
      </c>
      <c r="Y296" s="11">
        <f>VLOOKUP(C296,[1]匹配!$A:$V,22,0)</f>
        <v>0</v>
      </c>
      <c r="Z296" s="11">
        <f>VLOOKUP(C296,[1]匹配!$A:$W,23,0)</f>
        <v>0</v>
      </c>
      <c r="AA296" s="11">
        <f>VLOOKUP(C296,[1]匹配!$A:$X,24,0)</f>
        <v>0</v>
      </c>
      <c r="AB296" s="11">
        <f>VLOOKUP(C296,[1]匹配!$A:$Y,25,0)</f>
        <v>0</v>
      </c>
      <c r="AC296" s="11">
        <f>VLOOKUP(C296,[1]匹配!$A:$Z,26,0)</f>
        <v>0</v>
      </c>
      <c r="AD296" s="11">
        <f>VLOOKUP(C296,[1]匹配!$A:$AA,27,0)</f>
        <v>0</v>
      </c>
      <c r="AE296" s="11">
        <f>VLOOKUP(C296,[1]匹配!$A:$AB,28,0)</f>
        <v>0</v>
      </c>
      <c r="AF296" s="11">
        <f>VLOOKUP(C296,[1]匹配!$A:$AC,29,0)</f>
        <v>0</v>
      </c>
      <c r="AG296" s="11">
        <f>VLOOKUP(C296,[1]匹配!$A:$AD,30,0)</f>
        <v>0</v>
      </c>
      <c r="AH296" s="11">
        <f>VLOOKUP(C296,[1]匹配!$A:$AE,31,0)</f>
        <v>0</v>
      </c>
      <c r="AI296" s="11">
        <f>VLOOKUP(C296,[1]匹配!$A:$AF,32,0)</f>
        <v>0</v>
      </c>
      <c r="AJ296" s="11" t="s">
        <v>771</v>
      </c>
      <c r="AK296" s="11" t="s">
        <v>47</v>
      </c>
      <c r="AL296" s="11" t="s">
        <v>48</v>
      </c>
      <c r="AM296" s="11" t="s">
        <v>729</v>
      </c>
    </row>
    <row r="297" ht="48" spans="1:39">
      <c r="A297" s="28">
        <v>294</v>
      </c>
      <c r="B297" s="11" t="s">
        <v>151</v>
      </c>
      <c r="C297" s="11" t="s">
        <v>1201</v>
      </c>
      <c r="D297" s="11" t="s">
        <v>1202</v>
      </c>
      <c r="E297" s="11" t="s">
        <v>1203</v>
      </c>
      <c r="F297" s="11" t="s">
        <v>196</v>
      </c>
      <c r="G297" s="11" t="s">
        <v>1204</v>
      </c>
      <c r="H297" s="11" t="str">
        <f>VLOOKUP(C297,[1]匹配!$A:$E,5,0)</f>
        <v>是</v>
      </c>
      <c r="I297" s="11">
        <f>VLOOKUP(C297,[1]匹配!$A:$F,6,0)</f>
        <v>10</v>
      </c>
      <c r="J297" s="11">
        <f>VLOOKUP(C297,'[2]（终）标准制修订项目'!$C:$R,16,0)</f>
        <v>2</v>
      </c>
      <c r="K297" s="11" t="str">
        <f>VLOOKUP(C297,[1]匹配!$A:$H,8,0)</f>
        <v>无</v>
      </c>
      <c r="L297" s="11">
        <f>VLOOKUP(C297,[1]匹配!$A:$I,9,0)</f>
        <v>2</v>
      </c>
      <c r="M297" s="11">
        <f>VLOOKUP(C297,[1]匹配!$A:$J,10,0)</f>
        <v>100</v>
      </c>
      <c r="N297" s="11" t="str">
        <f>VLOOKUP(C297,[1]匹配!$A:$K,11,0)</f>
        <v>深圳市吉隆洁净技术有限公司</v>
      </c>
      <c r="O297" s="11">
        <f>VLOOKUP(C297,[1]匹配!$A:$L,12,0)</f>
        <v>0</v>
      </c>
      <c r="P297" s="11">
        <f>VLOOKUP(C297,[1]匹配!$A:$M,13,0)</f>
        <v>0</v>
      </c>
      <c r="Q297" s="11">
        <f>VLOOKUP(C297,[1]匹配!$A:$N,14,0)</f>
        <v>0</v>
      </c>
      <c r="R297" s="11">
        <f>VLOOKUP(C297,[1]匹配!$A:$O,15,0)</f>
        <v>0</v>
      </c>
      <c r="S297" s="11">
        <f>VLOOKUP(C297,[1]匹配!$A:$P,16,0)</f>
        <v>0</v>
      </c>
      <c r="T297" s="11">
        <f>VLOOKUP(C297,[1]匹配!$A:$Q,17,0)</f>
        <v>0</v>
      </c>
      <c r="U297" s="11">
        <f>VLOOKUP(C297,[1]匹配!$A:$R,18,0)</f>
        <v>0</v>
      </c>
      <c r="V297" s="11">
        <f>VLOOKUP(C297,[1]匹配!$A:$S,19,0)</f>
        <v>0</v>
      </c>
      <c r="W297" s="11">
        <f>VLOOKUP(C297,[1]匹配!$A:$T,20,0)</f>
        <v>0</v>
      </c>
      <c r="X297" s="11">
        <f>VLOOKUP(C297,[1]匹配!$A:$U,21,0)</f>
        <v>0</v>
      </c>
      <c r="Y297" s="11">
        <f>VLOOKUP(C297,[1]匹配!$A:$V,22,0)</f>
        <v>0</v>
      </c>
      <c r="Z297" s="11">
        <f>VLOOKUP(C297,[1]匹配!$A:$W,23,0)</f>
        <v>0</v>
      </c>
      <c r="AA297" s="11">
        <f>VLOOKUP(C297,[1]匹配!$A:$X,24,0)</f>
        <v>0</v>
      </c>
      <c r="AB297" s="11">
        <f>VLOOKUP(C297,[1]匹配!$A:$Y,25,0)</f>
        <v>0</v>
      </c>
      <c r="AC297" s="11">
        <f>VLOOKUP(C297,[1]匹配!$A:$Z,26,0)</f>
        <v>0</v>
      </c>
      <c r="AD297" s="11">
        <f>VLOOKUP(C297,[1]匹配!$A:$AA,27,0)</f>
        <v>0</v>
      </c>
      <c r="AE297" s="11">
        <f>VLOOKUP(C297,[1]匹配!$A:$AB,28,0)</f>
        <v>0</v>
      </c>
      <c r="AF297" s="11">
        <f>VLOOKUP(C297,[1]匹配!$A:$AC,29,0)</f>
        <v>0</v>
      </c>
      <c r="AG297" s="11">
        <f>VLOOKUP(C297,[1]匹配!$A:$AD,30,0)</f>
        <v>0</v>
      </c>
      <c r="AH297" s="11">
        <f>VLOOKUP(C297,[1]匹配!$A:$AE,31,0)</f>
        <v>0</v>
      </c>
      <c r="AI297" s="11">
        <f>VLOOKUP(C297,[1]匹配!$A:$AF,32,0)</f>
        <v>0</v>
      </c>
      <c r="AJ297" s="11" t="s">
        <v>771</v>
      </c>
      <c r="AK297" s="11" t="s">
        <v>47</v>
      </c>
      <c r="AL297" s="11" t="s">
        <v>48</v>
      </c>
      <c r="AM297" s="11" t="s">
        <v>729</v>
      </c>
    </row>
    <row r="298" ht="60" spans="1:39">
      <c r="A298" s="28">
        <v>295</v>
      </c>
      <c r="B298" s="11" t="s">
        <v>151</v>
      </c>
      <c r="C298" s="11" t="s">
        <v>1205</v>
      </c>
      <c r="D298" s="11" t="s">
        <v>1206</v>
      </c>
      <c r="E298" s="11" t="s">
        <v>1207</v>
      </c>
      <c r="F298" s="11" t="s">
        <v>155</v>
      </c>
      <c r="G298" s="11" t="s">
        <v>429</v>
      </c>
      <c r="H298" s="11" t="str">
        <f>VLOOKUP(C298,[1]匹配!$A:$E,5,0)</f>
        <v>是</v>
      </c>
      <c r="I298" s="11">
        <f>VLOOKUP(C298,[1]匹配!$A:$F,6,0)</f>
        <v>3</v>
      </c>
      <c r="J298" s="11">
        <f>VLOOKUP(C298,'[2]（终）标准制修订项目'!$C:$R,16,0)</f>
        <v>2</v>
      </c>
      <c r="K298" s="11" t="str">
        <f>VLOOKUP(C298,[1]匹配!$A:$H,8,0)</f>
        <v>有</v>
      </c>
      <c r="L298" s="11">
        <f>VLOOKUP(C298,[1]匹配!$A:$I,9,0)</f>
        <v>2</v>
      </c>
      <c r="M298" s="11">
        <f>VLOOKUP(C298,[1]匹配!$A:$J,10,0)</f>
        <v>74.07</v>
      </c>
      <c r="N298" s="11" t="str">
        <f>VLOOKUP(C298,[1]匹配!$A:$K,11,0)</f>
        <v>深圳市航天泰瑞捷电子有限公司</v>
      </c>
      <c r="O298" s="11">
        <f>VLOOKUP(C298,[1]匹配!$A:$L,12,0)</f>
        <v>7</v>
      </c>
      <c r="P298" s="11">
        <f>VLOOKUP(C298,[1]匹配!$A:$M,13,0)</f>
        <v>25.92</v>
      </c>
      <c r="Q298" s="11" t="str">
        <f>VLOOKUP(C298,[1]匹配!$A:$N,14,0)</f>
        <v>深圳市科陆电子科技股份有限公司</v>
      </c>
      <c r="R298" s="11">
        <f>VLOOKUP(C298,[1]匹配!$A:$O,15,0)</f>
        <v>0</v>
      </c>
      <c r="S298" s="11">
        <f>VLOOKUP(C298,[1]匹配!$A:$P,16,0)</f>
        <v>0</v>
      </c>
      <c r="T298" s="11">
        <f>VLOOKUP(C298,[1]匹配!$A:$Q,17,0)</f>
        <v>0</v>
      </c>
      <c r="U298" s="11">
        <f>VLOOKUP(C298,[1]匹配!$A:$R,18,0)</f>
        <v>0</v>
      </c>
      <c r="V298" s="11">
        <f>VLOOKUP(C298,[1]匹配!$A:$S,19,0)</f>
        <v>0</v>
      </c>
      <c r="W298" s="11">
        <f>VLOOKUP(C298,[1]匹配!$A:$T,20,0)</f>
        <v>0</v>
      </c>
      <c r="X298" s="11">
        <f>VLOOKUP(C298,[1]匹配!$A:$U,21,0)</f>
        <v>0</v>
      </c>
      <c r="Y298" s="11">
        <f>VLOOKUP(C298,[1]匹配!$A:$V,22,0)</f>
        <v>0</v>
      </c>
      <c r="Z298" s="11">
        <f>VLOOKUP(C298,[1]匹配!$A:$W,23,0)</f>
        <v>0</v>
      </c>
      <c r="AA298" s="11">
        <f>VLOOKUP(C298,[1]匹配!$A:$X,24,0)</f>
        <v>0</v>
      </c>
      <c r="AB298" s="11">
        <f>VLOOKUP(C298,[1]匹配!$A:$Y,25,0)</f>
        <v>0</v>
      </c>
      <c r="AC298" s="11">
        <f>VLOOKUP(C298,[1]匹配!$A:$Z,26,0)</f>
        <v>0</v>
      </c>
      <c r="AD298" s="11">
        <f>VLOOKUP(C298,[1]匹配!$A:$AA,27,0)</f>
        <v>0</v>
      </c>
      <c r="AE298" s="11">
        <f>VLOOKUP(C298,[1]匹配!$A:$AB,28,0)</f>
        <v>0</v>
      </c>
      <c r="AF298" s="11">
        <f>VLOOKUP(C298,[1]匹配!$A:$AC,29,0)</f>
        <v>0</v>
      </c>
      <c r="AG298" s="11">
        <f>VLOOKUP(C298,[1]匹配!$A:$AD,30,0)</f>
        <v>0</v>
      </c>
      <c r="AH298" s="11">
        <f>VLOOKUP(C298,[1]匹配!$A:$AE,31,0)</f>
        <v>0</v>
      </c>
      <c r="AI298" s="11">
        <f>VLOOKUP(C298,[1]匹配!$A:$AF,32,0)</f>
        <v>0</v>
      </c>
      <c r="AJ298" s="11" t="s">
        <v>1208</v>
      </c>
      <c r="AK298" s="11" t="s">
        <v>105</v>
      </c>
      <c r="AL298" s="11" t="s">
        <v>48</v>
      </c>
      <c r="AM298" s="11" t="s">
        <v>729</v>
      </c>
    </row>
    <row r="299" ht="24" spans="1:39">
      <c r="A299" s="28">
        <v>296</v>
      </c>
      <c r="B299" s="11" t="s">
        <v>151</v>
      </c>
      <c r="C299" s="11" t="s">
        <v>1209</v>
      </c>
      <c r="D299" s="11" t="s">
        <v>1210</v>
      </c>
      <c r="E299" s="11" t="s">
        <v>1211</v>
      </c>
      <c r="F299" s="11" t="s">
        <v>317</v>
      </c>
      <c r="G299" s="11" t="s">
        <v>394</v>
      </c>
      <c r="H299" s="11" t="str">
        <f>VLOOKUP(C299,[1]匹配!$A:$E,5,0)</f>
        <v>否</v>
      </c>
      <c r="I299" s="11">
        <f>VLOOKUP(C299,[1]匹配!$A:$F,6,0)</f>
        <v>0</v>
      </c>
      <c r="J299" s="11">
        <f>VLOOKUP(C299,'[2]（终）标准制修订项目'!$C:$R,16,0)</f>
        <v>1</v>
      </c>
      <c r="K299" s="11" t="str">
        <f>VLOOKUP(C299,[1]匹配!$A:$H,8,0)</f>
        <v>有</v>
      </c>
      <c r="L299" s="11">
        <f>VLOOKUP(C299,[1]匹配!$A:$I,9,0)</f>
        <v>1</v>
      </c>
      <c r="M299" s="11">
        <f>VLOOKUP(C299,[1]匹配!$A:$J,10,0)</f>
        <v>100</v>
      </c>
      <c r="N299" s="11" t="str">
        <f>VLOOKUP(C299,[1]匹配!$A:$K,11,0)</f>
        <v>深圳领威科技有限公司</v>
      </c>
      <c r="O299" s="11">
        <f>VLOOKUP(C299,[1]匹配!$A:$L,12,0)</f>
        <v>0</v>
      </c>
      <c r="P299" s="11">
        <f>VLOOKUP(C299,[1]匹配!$A:$M,13,0)</f>
        <v>0</v>
      </c>
      <c r="Q299" s="11">
        <f>VLOOKUP(C299,[1]匹配!$A:$N,14,0)</f>
        <v>0</v>
      </c>
      <c r="R299" s="11">
        <f>VLOOKUP(C299,[1]匹配!$A:$O,15,0)</f>
        <v>0</v>
      </c>
      <c r="S299" s="11">
        <f>VLOOKUP(C299,[1]匹配!$A:$P,16,0)</f>
        <v>0</v>
      </c>
      <c r="T299" s="11">
        <f>VLOOKUP(C299,[1]匹配!$A:$Q,17,0)</f>
        <v>0</v>
      </c>
      <c r="U299" s="11">
        <f>VLOOKUP(C299,[1]匹配!$A:$R,18,0)</f>
        <v>0</v>
      </c>
      <c r="V299" s="11">
        <f>VLOOKUP(C299,[1]匹配!$A:$S,19,0)</f>
        <v>0</v>
      </c>
      <c r="W299" s="11">
        <f>VLOOKUP(C299,[1]匹配!$A:$T,20,0)</f>
        <v>0</v>
      </c>
      <c r="X299" s="11">
        <f>VLOOKUP(C299,[1]匹配!$A:$U,21,0)</f>
        <v>0</v>
      </c>
      <c r="Y299" s="11">
        <f>VLOOKUP(C299,[1]匹配!$A:$V,22,0)</f>
        <v>0</v>
      </c>
      <c r="Z299" s="11">
        <f>VLOOKUP(C299,[1]匹配!$A:$W,23,0)</f>
        <v>0</v>
      </c>
      <c r="AA299" s="11">
        <f>VLOOKUP(C299,[1]匹配!$A:$X,24,0)</f>
        <v>0</v>
      </c>
      <c r="AB299" s="11">
        <f>VLOOKUP(C299,[1]匹配!$A:$Y,25,0)</f>
        <v>0</v>
      </c>
      <c r="AC299" s="11">
        <f>VLOOKUP(C299,[1]匹配!$A:$Z,26,0)</f>
        <v>0</v>
      </c>
      <c r="AD299" s="11">
        <f>VLOOKUP(C299,[1]匹配!$A:$AA,27,0)</f>
        <v>0</v>
      </c>
      <c r="AE299" s="11">
        <f>VLOOKUP(C299,[1]匹配!$A:$AB,28,0)</f>
        <v>0</v>
      </c>
      <c r="AF299" s="11">
        <f>VLOOKUP(C299,[1]匹配!$A:$AC,29,0)</f>
        <v>0</v>
      </c>
      <c r="AG299" s="11">
        <f>VLOOKUP(C299,[1]匹配!$A:$AD,30,0)</f>
        <v>0</v>
      </c>
      <c r="AH299" s="11">
        <f>VLOOKUP(C299,[1]匹配!$A:$AE,31,0)</f>
        <v>0</v>
      </c>
      <c r="AI299" s="11">
        <f>VLOOKUP(C299,[1]匹配!$A:$AF,32,0)</f>
        <v>0</v>
      </c>
      <c r="AJ299" s="11" t="s">
        <v>1208</v>
      </c>
      <c r="AK299" s="11" t="s">
        <v>105</v>
      </c>
      <c r="AL299" s="11" t="s">
        <v>48</v>
      </c>
      <c r="AM299" s="11" t="s">
        <v>729</v>
      </c>
    </row>
    <row r="300" ht="36" spans="1:39">
      <c r="A300" s="28">
        <v>297</v>
      </c>
      <c r="B300" s="11" t="s">
        <v>151</v>
      </c>
      <c r="C300" s="11" t="s">
        <v>1212</v>
      </c>
      <c r="D300" s="11" t="s">
        <v>1213</v>
      </c>
      <c r="E300" s="11" t="s">
        <v>1214</v>
      </c>
      <c r="F300" s="11" t="s">
        <v>250</v>
      </c>
      <c r="G300" s="11" t="s">
        <v>918</v>
      </c>
      <c r="H300" s="11" t="str">
        <f>VLOOKUP(C300,[1]匹配!$A:$E,5,0)</f>
        <v>否</v>
      </c>
      <c r="I300" s="11">
        <f>VLOOKUP(C300,[1]匹配!$A:$F,6,0)</f>
        <v>0</v>
      </c>
      <c r="J300" s="11">
        <f>VLOOKUP(C300,'[2]（终）标准制修订项目'!$C:$R,16,0)</f>
        <v>4</v>
      </c>
      <c r="K300" s="11" t="str">
        <f>VLOOKUP(C300,[1]匹配!$A:$H,8,0)</f>
        <v>有</v>
      </c>
      <c r="L300" s="11">
        <f>VLOOKUP(C300,[1]匹配!$A:$I,9,0)</f>
        <v>4</v>
      </c>
      <c r="M300" s="11">
        <f>VLOOKUP(C300,[1]匹配!$A:$J,10,0)</f>
        <v>64</v>
      </c>
      <c r="N300" s="11" t="str">
        <f>VLOOKUP(C300,[1]匹配!$A:$K,11,0)</f>
        <v>深圳市飞亚达精密科技有限公司</v>
      </c>
      <c r="O300" s="11">
        <f>VLOOKUP(C300,[1]匹配!$A:$L,12,0)</f>
        <v>6</v>
      </c>
      <c r="P300" s="11">
        <f>VLOOKUP(C300,[1]匹配!$A:$M,13,0)</f>
        <v>36</v>
      </c>
      <c r="Q300" s="11" t="str">
        <f>VLOOKUP(C300,[1]匹配!$A:$N,14,0)</f>
        <v>天王电子（深圳）有限公司</v>
      </c>
      <c r="R300" s="11">
        <f>VLOOKUP(C300,[1]匹配!$A:$O,15,0)</f>
        <v>0</v>
      </c>
      <c r="S300" s="11">
        <f>VLOOKUP(C300,[1]匹配!$A:$P,16,0)</f>
        <v>0</v>
      </c>
      <c r="T300" s="11">
        <f>VLOOKUP(C300,[1]匹配!$A:$Q,17,0)</f>
        <v>0</v>
      </c>
      <c r="U300" s="11">
        <f>VLOOKUP(C300,[1]匹配!$A:$R,18,0)</f>
        <v>0</v>
      </c>
      <c r="V300" s="11">
        <f>VLOOKUP(C300,[1]匹配!$A:$S,19,0)</f>
        <v>0</v>
      </c>
      <c r="W300" s="11">
        <f>VLOOKUP(C300,[1]匹配!$A:$T,20,0)</f>
        <v>0</v>
      </c>
      <c r="X300" s="11">
        <f>VLOOKUP(C300,[1]匹配!$A:$U,21,0)</f>
        <v>0</v>
      </c>
      <c r="Y300" s="11">
        <f>VLOOKUP(C300,[1]匹配!$A:$V,22,0)</f>
        <v>0</v>
      </c>
      <c r="Z300" s="11">
        <f>VLOOKUP(C300,[1]匹配!$A:$W,23,0)</f>
        <v>0</v>
      </c>
      <c r="AA300" s="11">
        <f>VLOOKUP(C300,[1]匹配!$A:$X,24,0)</f>
        <v>0</v>
      </c>
      <c r="AB300" s="11">
        <f>VLOOKUP(C300,[1]匹配!$A:$Y,25,0)</f>
        <v>0</v>
      </c>
      <c r="AC300" s="11">
        <f>VLOOKUP(C300,[1]匹配!$A:$Z,26,0)</f>
        <v>0</v>
      </c>
      <c r="AD300" s="11">
        <f>VLOOKUP(C300,[1]匹配!$A:$AA,27,0)</f>
        <v>0</v>
      </c>
      <c r="AE300" s="11">
        <f>VLOOKUP(C300,[1]匹配!$A:$AB,28,0)</f>
        <v>0</v>
      </c>
      <c r="AF300" s="11">
        <f>VLOOKUP(C300,[1]匹配!$A:$AC,29,0)</f>
        <v>0</v>
      </c>
      <c r="AG300" s="11">
        <f>VLOOKUP(C300,[1]匹配!$A:$AD,30,0)</f>
        <v>0</v>
      </c>
      <c r="AH300" s="11">
        <f>VLOOKUP(C300,[1]匹配!$A:$AE,31,0)</f>
        <v>0</v>
      </c>
      <c r="AI300" s="11">
        <f>VLOOKUP(C300,[1]匹配!$A:$AF,32,0)</f>
        <v>0</v>
      </c>
      <c r="AJ300" s="11" t="s">
        <v>1208</v>
      </c>
      <c r="AK300" s="11" t="s">
        <v>47</v>
      </c>
      <c r="AL300" s="11" t="s">
        <v>56</v>
      </c>
      <c r="AM300" s="11" t="s">
        <v>729</v>
      </c>
    </row>
    <row r="301" ht="36" spans="1:39">
      <c r="A301" s="28">
        <v>298</v>
      </c>
      <c r="B301" s="11" t="s">
        <v>151</v>
      </c>
      <c r="C301" s="11" t="s">
        <v>1215</v>
      </c>
      <c r="D301" s="11" t="s">
        <v>1216</v>
      </c>
      <c r="E301" s="11" t="s">
        <v>1217</v>
      </c>
      <c r="F301" s="11" t="s">
        <v>172</v>
      </c>
      <c r="G301" s="11" t="s">
        <v>1218</v>
      </c>
      <c r="H301" s="11" t="str">
        <f>VLOOKUP(C301,[1]匹配!$A:$E,5,0)</f>
        <v>是</v>
      </c>
      <c r="I301" s="11">
        <f>VLOOKUP(C301,[1]匹配!$A:$F,6,0)</f>
        <v>19</v>
      </c>
      <c r="J301" s="11">
        <f>VLOOKUP(C301,'[2]（终）标准制修订项目'!$C:$R,16,0)</f>
        <v>1</v>
      </c>
      <c r="K301" s="11" t="str">
        <f>VLOOKUP(C301,[1]匹配!$A:$H,8,0)</f>
        <v>无</v>
      </c>
      <c r="L301" s="11">
        <f>VLOOKUP(C301,[1]匹配!$A:$I,9,0)</f>
        <v>1</v>
      </c>
      <c r="M301" s="11">
        <f>VLOOKUP(C301,[1]匹配!$A:$J,10,0)</f>
        <v>100</v>
      </c>
      <c r="N301" s="11" t="str">
        <f>VLOOKUP(C301,[1]匹配!$A:$K,11,0)</f>
        <v>深圳中航技术检测所有限公司</v>
      </c>
      <c r="O301" s="11">
        <f>VLOOKUP(C301,[1]匹配!$A:$L,12,0)</f>
        <v>0</v>
      </c>
      <c r="P301" s="11">
        <f>VLOOKUP(C301,[1]匹配!$A:$M,13,0)</f>
        <v>0</v>
      </c>
      <c r="Q301" s="11">
        <f>VLOOKUP(C301,[1]匹配!$A:$N,14,0)</f>
        <v>0</v>
      </c>
      <c r="R301" s="11">
        <f>VLOOKUP(C301,[1]匹配!$A:$O,15,0)</f>
        <v>0</v>
      </c>
      <c r="S301" s="11">
        <f>VLOOKUP(C301,[1]匹配!$A:$P,16,0)</f>
        <v>0</v>
      </c>
      <c r="T301" s="11">
        <f>VLOOKUP(C301,[1]匹配!$A:$Q,17,0)</f>
        <v>0</v>
      </c>
      <c r="U301" s="11">
        <f>VLOOKUP(C301,[1]匹配!$A:$R,18,0)</f>
        <v>0</v>
      </c>
      <c r="V301" s="11">
        <f>VLOOKUP(C301,[1]匹配!$A:$S,19,0)</f>
        <v>0</v>
      </c>
      <c r="W301" s="11">
        <f>VLOOKUP(C301,[1]匹配!$A:$T,20,0)</f>
        <v>0</v>
      </c>
      <c r="X301" s="11">
        <f>VLOOKUP(C301,[1]匹配!$A:$U,21,0)</f>
        <v>0</v>
      </c>
      <c r="Y301" s="11">
        <f>VLOOKUP(C301,[1]匹配!$A:$V,22,0)</f>
        <v>0</v>
      </c>
      <c r="Z301" s="11">
        <f>VLOOKUP(C301,[1]匹配!$A:$W,23,0)</f>
        <v>0</v>
      </c>
      <c r="AA301" s="11">
        <f>VLOOKUP(C301,[1]匹配!$A:$X,24,0)</f>
        <v>0</v>
      </c>
      <c r="AB301" s="11">
        <f>VLOOKUP(C301,[1]匹配!$A:$Y,25,0)</f>
        <v>0</v>
      </c>
      <c r="AC301" s="11">
        <f>VLOOKUP(C301,[1]匹配!$A:$Z,26,0)</f>
        <v>0</v>
      </c>
      <c r="AD301" s="11">
        <f>VLOOKUP(C301,[1]匹配!$A:$AA,27,0)</f>
        <v>0</v>
      </c>
      <c r="AE301" s="11">
        <f>VLOOKUP(C301,[1]匹配!$A:$AB,28,0)</f>
        <v>0</v>
      </c>
      <c r="AF301" s="11">
        <f>VLOOKUP(C301,[1]匹配!$A:$AC,29,0)</f>
        <v>0</v>
      </c>
      <c r="AG301" s="11">
        <f>VLOOKUP(C301,[1]匹配!$A:$AD,30,0)</f>
        <v>0</v>
      </c>
      <c r="AH301" s="11">
        <f>VLOOKUP(C301,[1]匹配!$A:$AE,31,0)</f>
        <v>0</v>
      </c>
      <c r="AI301" s="11">
        <f>VLOOKUP(C301,[1]匹配!$A:$AF,32,0)</f>
        <v>0</v>
      </c>
      <c r="AJ301" s="11" t="s">
        <v>775</v>
      </c>
      <c r="AK301" s="11" t="s">
        <v>105</v>
      </c>
      <c r="AL301" s="11" t="s">
        <v>48</v>
      </c>
      <c r="AM301" s="11" t="s">
        <v>729</v>
      </c>
    </row>
    <row r="302" ht="24" spans="1:39">
      <c r="A302" s="28">
        <v>299</v>
      </c>
      <c r="B302" s="11" t="s">
        <v>151</v>
      </c>
      <c r="C302" s="11" t="s">
        <v>1219</v>
      </c>
      <c r="D302" s="11" t="s">
        <v>1220</v>
      </c>
      <c r="E302" s="11" t="s">
        <v>1221</v>
      </c>
      <c r="F302" s="11" t="s">
        <v>155</v>
      </c>
      <c r="G302" s="11" t="s">
        <v>128</v>
      </c>
      <c r="H302" s="11" t="str">
        <f>VLOOKUP(C302,[1]匹配!$A:$E,5,0)</f>
        <v>否</v>
      </c>
      <c r="I302" s="11">
        <f>VLOOKUP(C302,[1]匹配!$A:$F,6,0)</f>
        <v>0</v>
      </c>
      <c r="J302" s="11">
        <f>VLOOKUP(C302,'[2]（终）标准制修订项目'!$C:$R,16,0)</f>
        <v>2</v>
      </c>
      <c r="K302" s="11" t="str">
        <f>VLOOKUP(C302,[1]匹配!$A:$H,8,0)</f>
        <v>无</v>
      </c>
      <c r="L302" s="11">
        <f>VLOOKUP(C302,[1]匹配!$A:$I,9,0)</f>
        <v>2</v>
      </c>
      <c r="M302" s="11">
        <f>VLOOKUP(C302,[1]匹配!$A:$J,10,0)</f>
        <v>100</v>
      </c>
      <c r="N302" s="11" t="str">
        <f>VLOOKUP(C302,[1]匹配!$A:$K,11,0)</f>
        <v>深圳市标准技术研究院</v>
      </c>
      <c r="O302" s="11">
        <f>VLOOKUP(C302,[1]匹配!$A:$L,12,0)</f>
        <v>0</v>
      </c>
      <c r="P302" s="11">
        <f>VLOOKUP(C302,[1]匹配!$A:$M,13,0)</f>
        <v>0</v>
      </c>
      <c r="Q302" s="11">
        <f>VLOOKUP(C302,[1]匹配!$A:$N,14,0)</f>
        <v>0</v>
      </c>
      <c r="R302" s="11">
        <f>VLOOKUP(C302,[1]匹配!$A:$O,15,0)</f>
        <v>0</v>
      </c>
      <c r="S302" s="11">
        <f>VLOOKUP(C302,[1]匹配!$A:$P,16,0)</f>
        <v>0</v>
      </c>
      <c r="T302" s="11">
        <f>VLOOKUP(C302,[1]匹配!$A:$Q,17,0)</f>
        <v>0</v>
      </c>
      <c r="U302" s="11">
        <f>VLOOKUP(C302,[1]匹配!$A:$R,18,0)</f>
        <v>0</v>
      </c>
      <c r="V302" s="11">
        <f>VLOOKUP(C302,[1]匹配!$A:$S,19,0)</f>
        <v>0</v>
      </c>
      <c r="W302" s="11">
        <f>VLOOKUP(C302,[1]匹配!$A:$T,20,0)</f>
        <v>0</v>
      </c>
      <c r="X302" s="11">
        <f>VLOOKUP(C302,[1]匹配!$A:$U,21,0)</f>
        <v>0</v>
      </c>
      <c r="Y302" s="11">
        <f>VLOOKUP(C302,[1]匹配!$A:$V,22,0)</f>
        <v>0</v>
      </c>
      <c r="Z302" s="11">
        <f>VLOOKUP(C302,[1]匹配!$A:$W,23,0)</f>
        <v>0</v>
      </c>
      <c r="AA302" s="11">
        <f>VLOOKUP(C302,[1]匹配!$A:$X,24,0)</f>
        <v>0</v>
      </c>
      <c r="AB302" s="11">
        <f>VLOOKUP(C302,[1]匹配!$A:$Y,25,0)</f>
        <v>0</v>
      </c>
      <c r="AC302" s="11">
        <f>VLOOKUP(C302,[1]匹配!$A:$Z,26,0)</f>
        <v>0</v>
      </c>
      <c r="AD302" s="11">
        <f>VLOOKUP(C302,[1]匹配!$A:$AA,27,0)</f>
        <v>0</v>
      </c>
      <c r="AE302" s="11">
        <f>VLOOKUP(C302,[1]匹配!$A:$AB,28,0)</f>
        <v>0</v>
      </c>
      <c r="AF302" s="11">
        <f>VLOOKUP(C302,[1]匹配!$A:$AC,29,0)</f>
        <v>0</v>
      </c>
      <c r="AG302" s="11">
        <f>VLOOKUP(C302,[1]匹配!$A:$AD,30,0)</f>
        <v>0</v>
      </c>
      <c r="AH302" s="11">
        <f>VLOOKUP(C302,[1]匹配!$A:$AE,31,0)</f>
        <v>0</v>
      </c>
      <c r="AI302" s="11">
        <f>VLOOKUP(C302,[1]匹配!$A:$AF,32,0)</f>
        <v>0</v>
      </c>
      <c r="AJ302" s="11" t="s">
        <v>775</v>
      </c>
      <c r="AK302" s="11" t="s">
        <v>47</v>
      </c>
      <c r="AL302" s="11" t="s">
        <v>48</v>
      </c>
      <c r="AM302" s="11" t="s">
        <v>729</v>
      </c>
    </row>
    <row r="303" ht="36" spans="1:39">
      <c r="A303" s="28">
        <v>300</v>
      </c>
      <c r="B303" s="11" t="s">
        <v>151</v>
      </c>
      <c r="C303" s="11" t="s">
        <v>1222</v>
      </c>
      <c r="D303" s="11" t="s">
        <v>1223</v>
      </c>
      <c r="E303" s="11" t="s">
        <v>1224</v>
      </c>
      <c r="F303" s="11" t="s">
        <v>196</v>
      </c>
      <c r="G303" s="11" t="s">
        <v>417</v>
      </c>
      <c r="H303" s="11" t="str">
        <f>VLOOKUP(C303,[1]匹配!$A:$E,5,0)</f>
        <v>否</v>
      </c>
      <c r="I303" s="11">
        <f>VLOOKUP(C303,[1]匹配!$A:$F,6,0)</f>
        <v>0</v>
      </c>
      <c r="J303" s="11">
        <f>VLOOKUP(C303,'[2]（终）标准制修订项目'!$C:$R,16,0)</f>
        <v>2</v>
      </c>
      <c r="K303" s="11" t="str">
        <f>VLOOKUP(C303,[1]匹配!$A:$H,8,0)</f>
        <v>无</v>
      </c>
      <c r="L303" s="11">
        <f>VLOOKUP(C303,[1]匹配!$A:$I,9,0)</f>
        <v>1</v>
      </c>
      <c r="M303" s="11">
        <f>VLOOKUP(C303,[1]匹配!$A:$J,10,0)</f>
        <v>100</v>
      </c>
      <c r="N303" s="11" t="str">
        <f>VLOOKUP(C303,[1]匹配!$A:$K,11,0)</f>
        <v>深圳市坤鑫国际货运代理有限公司</v>
      </c>
      <c r="O303" s="11">
        <f>VLOOKUP(C303,[1]匹配!$A:$L,12,0)</f>
        <v>0</v>
      </c>
      <c r="P303" s="11">
        <f>VLOOKUP(C303,[1]匹配!$A:$M,13,0)</f>
        <v>0</v>
      </c>
      <c r="Q303" s="11">
        <f>VLOOKUP(C303,[1]匹配!$A:$N,14,0)</f>
        <v>0</v>
      </c>
      <c r="R303" s="11">
        <f>VLOOKUP(C303,[1]匹配!$A:$O,15,0)</f>
        <v>0</v>
      </c>
      <c r="S303" s="11">
        <f>VLOOKUP(C303,[1]匹配!$A:$P,16,0)</f>
        <v>0</v>
      </c>
      <c r="T303" s="11">
        <f>VLOOKUP(C303,[1]匹配!$A:$Q,17,0)</f>
        <v>0</v>
      </c>
      <c r="U303" s="11">
        <f>VLOOKUP(C303,[1]匹配!$A:$R,18,0)</f>
        <v>0</v>
      </c>
      <c r="V303" s="11">
        <f>VLOOKUP(C303,[1]匹配!$A:$S,19,0)</f>
        <v>0</v>
      </c>
      <c r="W303" s="11">
        <f>VLOOKUP(C303,[1]匹配!$A:$T,20,0)</f>
        <v>0</v>
      </c>
      <c r="X303" s="11">
        <f>VLOOKUP(C303,[1]匹配!$A:$U,21,0)</f>
        <v>0</v>
      </c>
      <c r="Y303" s="11">
        <f>VLOOKUP(C303,[1]匹配!$A:$V,22,0)</f>
        <v>0</v>
      </c>
      <c r="Z303" s="11">
        <f>VLOOKUP(C303,[1]匹配!$A:$W,23,0)</f>
        <v>0</v>
      </c>
      <c r="AA303" s="11">
        <f>VLOOKUP(C303,[1]匹配!$A:$X,24,0)</f>
        <v>0</v>
      </c>
      <c r="AB303" s="11">
        <f>VLOOKUP(C303,[1]匹配!$A:$Y,25,0)</f>
        <v>0</v>
      </c>
      <c r="AC303" s="11">
        <f>VLOOKUP(C303,[1]匹配!$A:$Z,26,0)</f>
        <v>0</v>
      </c>
      <c r="AD303" s="11">
        <f>VLOOKUP(C303,[1]匹配!$A:$AA,27,0)</f>
        <v>0</v>
      </c>
      <c r="AE303" s="11">
        <f>VLOOKUP(C303,[1]匹配!$A:$AB,28,0)</f>
        <v>0</v>
      </c>
      <c r="AF303" s="11">
        <f>VLOOKUP(C303,[1]匹配!$A:$AC,29,0)</f>
        <v>0</v>
      </c>
      <c r="AG303" s="11">
        <f>VLOOKUP(C303,[1]匹配!$A:$AD,30,0)</f>
        <v>0</v>
      </c>
      <c r="AH303" s="11">
        <f>VLOOKUP(C303,[1]匹配!$A:$AE,31,0)</f>
        <v>0</v>
      </c>
      <c r="AI303" s="11">
        <f>VLOOKUP(C303,[1]匹配!$A:$AF,32,0)</f>
        <v>0</v>
      </c>
      <c r="AJ303" s="11" t="s">
        <v>775</v>
      </c>
      <c r="AK303" s="11" t="s">
        <v>47</v>
      </c>
      <c r="AL303" s="11" t="s">
        <v>48</v>
      </c>
      <c r="AM303" s="11" t="s">
        <v>729</v>
      </c>
    </row>
    <row r="304" ht="36" spans="1:39">
      <c r="A304" s="28">
        <v>301</v>
      </c>
      <c r="B304" s="11" t="s">
        <v>151</v>
      </c>
      <c r="C304" s="11" t="s">
        <v>1225</v>
      </c>
      <c r="D304" s="11" t="s">
        <v>1226</v>
      </c>
      <c r="E304" s="11" t="s">
        <v>1227</v>
      </c>
      <c r="F304" s="11" t="s">
        <v>957</v>
      </c>
      <c r="G304" s="11" t="s">
        <v>578</v>
      </c>
      <c r="H304" s="11" t="str">
        <f>VLOOKUP(C304,[1]匹配!$A:$E,5,0)</f>
        <v>否</v>
      </c>
      <c r="I304" s="11">
        <f>VLOOKUP(C304,[1]匹配!$A:$F,6,0)</f>
        <v>0</v>
      </c>
      <c r="J304" s="11">
        <f>VLOOKUP(C304,'[2]（终）标准制修订项目'!$C:$R,16,0)</f>
        <v>6</v>
      </c>
      <c r="K304" s="11" t="str">
        <f>VLOOKUP(C304,[1]匹配!$A:$H,8,0)</f>
        <v>无</v>
      </c>
      <c r="L304" s="11">
        <f>VLOOKUP(C304,[1]匹配!$A:$I,9,0)</f>
        <v>6</v>
      </c>
      <c r="M304" s="11">
        <f>VLOOKUP(C304,[1]匹配!$A:$J,10,0)</f>
        <v>100</v>
      </c>
      <c r="N304" s="11" t="str">
        <f>VLOOKUP(C304,[1]匹配!$A:$K,11,0)</f>
        <v>深圳市深投环保科技有限公司</v>
      </c>
      <c r="O304" s="11">
        <f>VLOOKUP(C304,[1]匹配!$A:$L,12,0)</f>
        <v>0</v>
      </c>
      <c r="P304" s="11">
        <f>VLOOKUP(C304,[1]匹配!$A:$M,13,0)</f>
        <v>0</v>
      </c>
      <c r="Q304" s="11">
        <f>VLOOKUP(C304,[1]匹配!$A:$N,14,0)</f>
        <v>0</v>
      </c>
      <c r="R304" s="11">
        <f>VLOOKUP(C304,[1]匹配!$A:$O,15,0)</f>
        <v>0</v>
      </c>
      <c r="S304" s="11">
        <f>VLOOKUP(C304,[1]匹配!$A:$P,16,0)</f>
        <v>0</v>
      </c>
      <c r="T304" s="11">
        <f>VLOOKUP(C304,[1]匹配!$A:$Q,17,0)</f>
        <v>0</v>
      </c>
      <c r="U304" s="11">
        <f>VLOOKUP(C304,[1]匹配!$A:$R,18,0)</f>
        <v>0</v>
      </c>
      <c r="V304" s="11">
        <f>VLOOKUP(C304,[1]匹配!$A:$S,19,0)</f>
        <v>0</v>
      </c>
      <c r="W304" s="11">
        <f>VLOOKUP(C304,[1]匹配!$A:$T,20,0)</f>
        <v>0</v>
      </c>
      <c r="X304" s="11">
        <f>VLOOKUP(C304,[1]匹配!$A:$U,21,0)</f>
        <v>0</v>
      </c>
      <c r="Y304" s="11">
        <f>VLOOKUP(C304,[1]匹配!$A:$V,22,0)</f>
        <v>0</v>
      </c>
      <c r="Z304" s="11">
        <f>VLOOKUP(C304,[1]匹配!$A:$W,23,0)</f>
        <v>0</v>
      </c>
      <c r="AA304" s="11">
        <f>VLOOKUP(C304,[1]匹配!$A:$X,24,0)</f>
        <v>0</v>
      </c>
      <c r="AB304" s="11">
        <f>VLOOKUP(C304,[1]匹配!$A:$Y,25,0)</f>
        <v>0</v>
      </c>
      <c r="AC304" s="11">
        <f>VLOOKUP(C304,[1]匹配!$A:$Z,26,0)</f>
        <v>0</v>
      </c>
      <c r="AD304" s="11">
        <f>VLOOKUP(C304,[1]匹配!$A:$AA,27,0)</f>
        <v>0</v>
      </c>
      <c r="AE304" s="11">
        <f>VLOOKUP(C304,[1]匹配!$A:$AB,28,0)</f>
        <v>0</v>
      </c>
      <c r="AF304" s="11">
        <f>VLOOKUP(C304,[1]匹配!$A:$AC,29,0)</f>
        <v>0</v>
      </c>
      <c r="AG304" s="11">
        <f>VLOOKUP(C304,[1]匹配!$A:$AD,30,0)</f>
        <v>0</v>
      </c>
      <c r="AH304" s="11">
        <f>VLOOKUP(C304,[1]匹配!$A:$AE,31,0)</f>
        <v>0</v>
      </c>
      <c r="AI304" s="11">
        <f>VLOOKUP(C304,[1]匹配!$A:$AF,32,0)</f>
        <v>0</v>
      </c>
      <c r="AJ304" s="11" t="s">
        <v>775</v>
      </c>
      <c r="AK304" s="11" t="s">
        <v>47</v>
      </c>
      <c r="AL304" s="11" t="s">
        <v>56</v>
      </c>
      <c r="AM304" s="11" t="s">
        <v>729</v>
      </c>
    </row>
    <row r="305" ht="36" spans="1:39">
      <c r="A305" s="28">
        <v>302</v>
      </c>
      <c r="B305" s="11" t="s">
        <v>151</v>
      </c>
      <c r="C305" s="11" t="s">
        <v>1228</v>
      </c>
      <c r="D305" s="11" t="s">
        <v>1229</v>
      </c>
      <c r="E305" s="11" t="s">
        <v>1230</v>
      </c>
      <c r="F305" s="11" t="s">
        <v>228</v>
      </c>
      <c r="G305" s="11" t="s">
        <v>1144</v>
      </c>
      <c r="H305" s="11" t="str">
        <f>VLOOKUP(C305,[1]匹配!$A:$E,5,0)</f>
        <v>否</v>
      </c>
      <c r="I305" s="11">
        <f>VLOOKUP(C305,[1]匹配!$A:$F,6,0)</f>
        <v>0</v>
      </c>
      <c r="J305" s="11">
        <f>VLOOKUP(C305,'[2]（终）标准制修订项目'!$C:$R,16,0)</f>
        <v>4</v>
      </c>
      <c r="K305" s="11" t="str">
        <f>VLOOKUP(C305,[1]匹配!$A:$H,8,0)</f>
        <v>无</v>
      </c>
      <c r="L305" s="11">
        <f>VLOOKUP(C305,[1]匹配!$A:$I,9,0)</f>
        <v>4</v>
      </c>
      <c r="M305" s="11">
        <f>VLOOKUP(C305,[1]匹配!$A:$J,10,0)</f>
        <v>100</v>
      </c>
      <c r="N305" s="11" t="str">
        <f>VLOOKUP(C305,[1]匹配!$A:$K,11,0)</f>
        <v>深圳市金土地网络科技有限公司</v>
      </c>
      <c r="O305" s="11">
        <f>VLOOKUP(C305,[1]匹配!$A:$L,12,0)</f>
        <v>0</v>
      </c>
      <c r="P305" s="11">
        <f>VLOOKUP(C305,[1]匹配!$A:$M,13,0)</f>
        <v>0</v>
      </c>
      <c r="Q305" s="11">
        <f>VLOOKUP(C305,[1]匹配!$A:$N,14,0)</f>
        <v>0</v>
      </c>
      <c r="R305" s="11">
        <f>VLOOKUP(C305,[1]匹配!$A:$O,15,0)</f>
        <v>0</v>
      </c>
      <c r="S305" s="11">
        <f>VLOOKUP(C305,[1]匹配!$A:$P,16,0)</f>
        <v>0</v>
      </c>
      <c r="T305" s="11">
        <f>VLOOKUP(C305,[1]匹配!$A:$Q,17,0)</f>
        <v>0</v>
      </c>
      <c r="U305" s="11">
        <f>VLOOKUP(C305,[1]匹配!$A:$R,18,0)</f>
        <v>0</v>
      </c>
      <c r="V305" s="11">
        <f>VLOOKUP(C305,[1]匹配!$A:$S,19,0)</f>
        <v>0</v>
      </c>
      <c r="W305" s="11">
        <f>VLOOKUP(C305,[1]匹配!$A:$T,20,0)</f>
        <v>0</v>
      </c>
      <c r="X305" s="11">
        <f>VLOOKUP(C305,[1]匹配!$A:$U,21,0)</f>
        <v>0</v>
      </c>
      <c r="Y305" s="11">
        <f>VLOOKUP(C305,[1]匹配!$A:$V,22,0)</f>
        <v>0</v>
      </c>
      <c r="Z305" s="11">
        <f>VLOOKUP(C305,[1]匹配!$A:$W,23,0)</f>
        <v>0</v>
      </c>
      <c r="AA305" s="11">
        <f>VLOOKUP(C305,[1]匹配!$A:$X,24,0)</f>
        <v>0</v>
      </c>
      <c r="AB305" s="11">
        <f>VLOOKUP(C305,[1]匹配!$A:$Y,25,0)</f>
        <v>0</v>
      </c>
      <c r="AC305" s="11">
        <f>VLOOKUP(C305,[1]匹配!$A:$Z,26,0)</f>
        <v>0</v>
      </c>
      <c r="AD305" s="11">
        <f>VLOOKUP(C305,[1]匹配!$A:$AA,27,0)</f>
        <v>0</v>
      </c>
      <c r="AE305" s="11">
        <f>VLOOKUP(C305,[1]匹配!$A:$AB,28,0)</f>
        <v>0</v>
      </c>
      <c r="AF305" s="11">
        <f>VLOOKUP(C305,[1]匹配!$A:$AC,29,0)</f>
        <v>0</v>
      </c>
      <c r="AG305" s="11">
        <f>VLOOKUP(C305,[1]匹配!$A:$AD,30,0)</f>
        <v>0</v>
      </c>
      <c r="AH305" s="11">
        <f>VLOOKUP(C305,[1]匹配!$A:$AE,31,0)</f>
        <v>0</v>
      </c>
      <c r="AI305" s="11">
        <f>VLOOKUP(C305,[1]匹配!$A:$AF,32,0)</f>
        <v>0</v>
      </c>
      <c r="AJ305" s="11" t="s">
        <v>775</v>
      </c>
      <c r="AK305" s="11" t="s">
        <v>47</v>
      </c>
      <c r="AL305" s="11" t="s">
        <v>56</v>
      </c>
      <c r="AM305" s="11" t="s">
        <v>729</v>
      </c>
    </row>
    <row r="306" ht="24" spans="1:39">
      <c r="A306" s="28">
        <v>303</v>
      </c>
      <c r="B306" s="11" t="s">
        <v>151</v>
      </c>
      <c r="C306" s="11" t="s">
        <v>1231</v>
      </c>
      <c r="D306" s="11" t="s">
        <v>1232</v>
      </c>
      <c r="E306" s="11" t="s">
        <v>1233</v>
      </c>
      <c r="F306" s="11" t="s">
        <v>1234</v>
      </c>
      <c r="G306" s="11" t="s">
        <v>1235</v>
      </c>
      <c r="H306" s="11" t="str">
        <f>VLOOKUP(C306,[1]匹配!$A:$E,5,0)</f>
        <v>否</v>
      </c>
      <c r="I306" s="11">
        <f>VLOOKUP(C306,[1]匹配!$A:$F,6,0)</f>
        <v>0</v>
      </c>
      <c r="J306" s="11">
        <f>VLOOKUP(C306,'[2]（终）标准制修订项目'!$C:$R,16,0)</f>
        <v>5</v>
      </c>
      <c r="K306" s="11" t="str">
        <f>VLOOKUP(C306,[1]匹配!$A:$H,8,0)</f>
        <v>无</v>
      </c>
      <c r="L306" s="11">
        <f>VLOOKUP(C306,[1]匹配!$A:$I,9,0)</f>
        <v>5</v>
      </c>
      <c r="M306" s="11">
        <f>VLOOKUP(C306,[1]匹配!$A:$J,10,0)</f>
        <v>100</v>
      </c>
      <c r="N306" s="11" t="str">
        <f>VLOOKUP(C306,[1]匹配!$A:$K,11,0)</f>
        <v>深圳市鑫源通电子有限公司</v>
      </c>
      <c r="O306" s="11">
        <f>VLOOKUP(C306,[1]匹配!$A:$L,12,0)</f>
        <v>0</v>
      </c>
      <c r="P306" s="11">
        <f>VLOOKUP(C306,[1]匹配!$A:$M,13,0)</f>
        <v>0</v>
      </c>
      <c r="Q306" s="11">
        <f>VLOOKUP(C306,[1]匹配!$A:$N,14,0)</f>
        <v>0</v>
      </c>
      <c r="R306" s="11">
        <f>VLOOKUP(C306,[1]匹配!$A:$O,15,0)</f>
        <v>0</v>
      </c>
      <c r="S306" s="11">
        <f>VLOOKUP(C306,[1]匹配!$A:$P,16,0)</f>
        <v>0</v>
      </c>
      <c r="T306" s="11">
        <f>VLOOKUP(C306,[1]匹配!$A:$Q,17,0)</f>
        <v>0</v>
      </c>
      <c r="U306" s="11">
        <f>VLOOKUP(C306,[1]匹配!$A:$R,18,0)</f>
        <v>0</v>
      </c>
      <c r="V306" s="11">
        <f>VLOOKUP(C306,[1]匹配!$A:$S,19,0)</f>
        <v>0</v>
      </c>
      <c r="W306" s="11">
        <f>VLOOKUP(C306,[1]匹配!$A:$T,20,0)</f>
        <v>0</v>
      </c>
      <c r="X306" s="11">
        <f>VLOOKUP(C306,[1]匹配!$A:$U,21,0)</f>
        <v>0</v>
      </c>
      <c r="Y306" s="11">
        <f>VLOOKUP(C306,[1]匹配!$A:$V,22,0)</f>
        <v>0</v>
      </c>
      <c r="Z306" s="11">
        <f>VLOOKUP(C306,[1]匹配!$A:$W,23,0)</f>
        <v>0</v>
      </c>
      <c r="AA306" s="11">
        <f>VLOOKUP(C306,[1]匹配!$A:$X,24,0)</f>
        <v>0</v>
      </c>
      <c r="AB306" s="11">
        <f>VLOOKUP(C306,[1]匹配!$A:$Y,25,0)</f>
        <v>0</v>
      </c>
      <c r="AC306" s="11">
        <f>VLOOKUP(C306,[1]匹配!$A:$Z,26,0)</f>
        <v>0</v>
      </c>
      <c r="AD306" s="11">
        <f>VLOOKUP(C306,[1]匹配!$A:$AA,27,0)</f>
        <v>0</v>
      </c>
      <c r="AE306" s="11">
        <f>VLOOKUP(C306,[1]匹配!$A:$AB,28,0)</f>
        <v>0</v>
      </c>
      <c r="AF306" s="11">
        <f>VLOOKUP(C306,[1]匹配!$A:$AC,29,0)</f>
        <v>0</v>
      </c>
      <c r="AG306" s="11">
        <f>VLOOKUP(C306,[1]匹配!$A:$AD,30,0)</f>
        <v>0</v>
      </c>
      <c r="AH306" s="11">
        <f>VLOOKUP(C306,[1]匹配!$A:$AE,31,0)</f>
        <v>0</v>
      </c>
      <c r="AI306" s="11">
        <f>VLOOKUP(C306,[1]匹配!$A:$AF,32,0)</f>
        <v>0</v>
      </c>
      <c r="AJ306" s="11" t="s">
        <v>775</v>
      </c>
      <c r="AK306" s="11" t="s">
        <v>105</v>
      </c>
      <c r="AL306" s="11" t="s">
        <v>56</v>
      </c>
      <c r="AM306" s="11" t="s">
        <v>729</v>
      </c>
    </row>
    <row r="307" ht="36" spans="1:39">
      <c r="A307" s="28">
        <v>304</v>
      </c>
      <c r="B307" s="11" t="s">
        <v>151</v>
      </c>
      <c r="C307" s="11" t="s">
        <v>1236</v>
      </c>
      <c r="D307" s="11" t="s">
        <v>1237</v>
      </c>
      <c r="E307" s="11" t="s">
        <v>1238</v>
      </c>
      <c r="F307" s="11" t="s">
        <v>202</v>
      </c>
      <c r="G307" s="11" t="s">
        <v>1239</v>
      </c>
      <c r="H307" s="11" t="str">
        <f>VLOOKUP(C307,[1]匹配!$A:$E,5,0)</f>
        <v>否</v>
      </c>
      <c r="I307" s="11">
        <f>VLOOKUP(C307,[1]匹配!$A:$F,6,0)</f>
        <v>0</v>
      </c>
      <c r="J307" s="11">
        <f>VLOOKUP(C307,'[2]（终）标准制修订项目'!$C:$R,16,0)</f>
        <v>5</v>
      </c>
      <c r="K307" s="11" t="str">
        <f>VLOOKUP(C307,[1]匹配!$A:$H,8,0)</f>
        <v>无</v>
      </c>
      <c r="L307" s="11">
        <f>VLOOKUP(C307,[1]匹配!$A:$I,9,0)</f>
        <v>5</v>
      </c>
      <c r="M307" s="11">
        <f>VLOOKUP(C307,[1]匹配!$A:$J,10,0)</f>
        <v>100</v>
      </c>
      <c r="N307" s="11" t="str">
        <f>VLOOKUP(C307,[1]匹配!$A:$K,11,0)</f>
        <v>深圳麦格米特电气股份有限公司</v>
      </c>
      <c r="O307" s="11">
        <f>VLOOKUP(C307,[1]匹配!$A:$L,12,0)</f>
        <v>0</v>
      </c>
      <c r="P307" s="11">
        <f>VLOOKUP(C307,[1]匹配!$A:$M,13,0)</f>
        <v>0</v>
      </c>
      <c r="Q307" s="11">
        <f>VLOOKUP(C307,[1]匹配!$A:$N,14,0)</f>
        <v>0</v>
      </c>
      <c r="R307" s="11">
        <f>VLOOKUP(C307,[1]匹配!$A:$O,15,0)</f>
        <v>0</v>
      </c>
      <c r="S307" s="11">
        <f>VLOOKUP(C307,[1]匹配!$A:$P,16,0)</f>
        <v>0</v>
      </c>
      <c r="T307" s="11">
        <f>VLOOKUP(C307,[1]匹配!$A:$Q,17,0)</f>
        <v>0</v>
      </c>
      <c r="U307" s="11">
        <f>VLOOKUP(C307,[1]匹配!$A:$R,18,0)</f>
        <v>0</v>
      </c>
      <c r="V307" s="11">
        <f>VLOOKUP(C307,[1]匹配!$A:$S,19,0)</f>
        <v>0</v>
      </c>
      <c r="W307" s="11">
        <f>VLOOKUP(C307,[1]匹配!$A:$T,20,0)</f>
        <v>0</v>
      </c>
      <c r="X307" s="11">
        <f>VLOOKUP(C307,[1]匹配!$A:$U,21,0)</f>
        <v>0</v>
      </c>
      <c r="Y307" s="11">
        <f>VLOOKUP(C307,[1]匹配!$A:$V,22,0)</f>
        <v>0</v>
      </c>
      <c r="Z307" s="11">
        <f>VLOOKUP(C307,[1]匹配!$A:$W,23,0)</f>
        <v>0</v>
      </c>
      <c r="AA307" s="11">
        <f>VLOOKUP(C307,[1]匹配!$A:$X,24,0)</f>
        <v>0</v>
      </c>
      <c r="AB307" s="11">
        <f>VLOOKUP(C307,[1]匹配!$A:$Y,25,0)</f>
        <v>0</v>
      </c>
      <c r="AC307" s="11">
        <f>VLOOKUP(C307,[1]匹配!$A:$Z,26,0)</f>
        <v>0</v>
      </c>
      <c r="AD307" s="11">
        <f>VLOOKUP(C307,[1]匹配!$A:$AA,27,0)</f>
        <v>0</v>
      </c>
      <c r="AE307" s="11">
        <f>VLOOKUP(C307,[1]匹配!$A:$AB,28,0)</f>
        <v>0</v>
      </c>
      <c r="AF307" s="11">
        <f>VLOOKUP(C307,[1]匹配!$A:$AC,29,0)</f>
        <v>0</v>
      </c>
      <c r="AG307" s="11">
        <f>VLOOKUP(C307,[1]匹配!$A:$AD,30,0)</f>
        <v>0</v>
      </c>
      <c r="AH307" s="11">
        <f>VLOOKUP(C307,[1]匹配!$A:$AE,31,0)</f>
        <v>0</v>
      </c>
      <c r="AI307" s="11">
        <f>VLOOKUP(C307,[1]匹配!$A:$AF,32,0)</f>
        <v>0</v>
      </c>
      <c r="AJ307" s="11" t="s">
        <v>775</v>
      </c>
      <c r="AK307" s="11" t="s">
        <v>47</v>
      </c>
      <c r="AL307" s="11" t="s">
        <v>56</v>
      </c>
      <c r="AM307" s="11" t="s">
        <v>729</v>
      </c>
    </row>
    <row r="308" ht="48" spans="1:39">
      <c r="A308" s="28">
        <v>305</v>
      </c>
      <c r="B308" s="11" t="s">
        <v>151</v>
      </c>
      <c r="C308" s="11" t="s">
        <v>1240</v>
      </c>
      <c r="D308" s="11" t="s">
        <v>1241</v>
      </c>
      <c r="E308" s="11" t="s">
        <v>1242</v>
      </c>
      <c r="F308" s="11" t="s">
        <v>207</v>
      </c>
      <c r="G308" s="11" t="s">
        <v>1178</v>
      </c>
      <c r="H308" s="11" t="str">
        <f>VLOOKUP(C308,[1]匹配!$A:$E,5,0)</f>
        <v>是</v>
      </c>
      <c r="I308" s="11">
        <f>VLOOKUP(C308,[1]匹配!$A:$F,6,0)</f>
        <v>4</v>
      </c>
      <c r="J308" s="11">
        <f>VLOOKUP(C308,'[2]（终）标准制修订项目'!$C:$R,16,0)</f>
        <v>2</v>
      </c>
      <c r="K308" s="11" t="str">
        <f>VLOOKUP(C308,[1]匹配!$A:$H,8,0)</f>
        <v>无</v>
      </c>
      <c r="L308" s="11">
        <f>VLOOKUP(C308,[1]匹配!$A:$I,9,0)</f>
        <v>2</v>
      </c>
      <c r="M308" s="11">
        <f>VLOOKUP(C308,[1]匹配!$A:$J,10,0)</f>
        <v>100</v>
      </c>
      <c r="N308" s="11" t="str">
        <f>VLOOKUP(C308,[1]匹配!$A:$K,11,0)</f>
        <v>深圳市三和电力科技有限公司</v>
      </c>
      <c r="O308" s="11">
        <f>VLOOKUP(C308,[1]匹配!$A:$L,12,0)</f>
        <v>0</v>
      </c>
      <c r="P308" s="11">
        <f>VLOOKUP(C308,[1]匹配!$A:$M,13,0)</f>
        <v>0</v>
      </c>
      <c r="Q308" s="11">
        <f>VLOOKUP(C308,[1]匹配!$A:$N,14,0)</f>
        <v>0</v>
      </c>
      <c r="R308" s="11">
        <f>VLOOKUP(C308,[1]匹配!$A:$O,15,0)</f>
        <v>0</v>
      </c>
      <c r="S308" s="11">
        <f>VLOOKUP(C308,[1]匹配!$A:$P,16,0)</f>
        <v>0</v>
      </c>
      <c r="T308" s="11">
        <f>VLOOKUP(C308,[1]匹配!$A:$Q,17,0)</f>
        <v>0</v>
      </c>
      <c r="U308" s="11">
        <f>VLOOKUP(C308,[1]匹配!$A:$R,18,0)</f>
        <v>0</v>
      </c>
      <c r="V308" s="11">
        <f>VLOOKUP(C308,[1]匹配!$A:$S,19,0)</f>
        <v>0</v>
      </c>
      <c r="W308" s="11">
        <f>VLOOKUP(C308,[1]匹配!$A:$T,20,0)</f>
        <v>0</v>
      </c>
      <c r="X308" s="11">
        <f>VLOOKUP(C308,[1]匹配!$A:$U,21,0)</f>
        <v>0</v>
      </c>
      <c r="Y308" s="11">
        <f>VLOOKUP(C308,[1]匹配!$A:$V,22,0)</f>
        <v>0</v>
      </c>
      <c r="Z308" s="11">
        <f>VLOOKUP(C308,[1]匹配!$A:$W,23,0)</f>
        <v>0</v>
      </c>
      <c r="AA308" s="11">
        <f>VLOOKUP(C308,[1]匹配!$A:$X,24,0)</f>
        <v>0</v>
      </c>
      <c r="AB308" s="11">
        <f>VLOOKUP(C308,[1]匹配!$A:$Y,25,0)</f>
        <v>0</v>
      </c>
      <c r="AC308" s="11">
        <f>VLOOKUP(C308,[1]匹配!$A:$Z,26,0)</f>
        <v>0</v>
      </c>
      <c r="AD308" s="11">
        <f>VLOOKUP(C308,[1]匹配!$A:$AA,27,0)</f>
        <v>0</v>
      </c>
      <c r="AE308" s="11">
        <f>VLOOKUP(C308,[1]匹配!$A:$AB,28,0)</f>
        <v>0</v>
      </c>
      <c r="AF308" s="11">
        <f>VLOOKUP(C308,[1]匹配!$A:$AC,29,0)</f>
        <v>0</v>
      </c>
      <c r="AG308" s="11">
        <f>VLOOKUP(C308,[1]匹配!$A:$AD,30,0)</f>
        <v>0</v>
      </c>
      <c r="AH308" s="11">
        <f>VLOOKUP(C308,[1]匹配!$A:$AE,31,0)</f>
        <v>0</v>
      </c>
      <c r="AI308" s="11">
        <f>VLOOKUP(C308,[1]匹配!$A:$AF,32,0)</f>
        <v>0</v>
      </c>
      <c r="AJ308" s="11" t="s">
        <v>775</v>
      </c>
      <c r="AK308" s="11" t="s">
        <v>105</v>
      </c>
      <c r="AL308" s="11" t="s">
        <v>48</v>
      </c>
      <c r="AM308" s="11" t="s">
        <v>729</v>
      </c>
    </row>
    <row r="309" ht="60" spans="1:39">
      <c r="A309" s="28">
        <v>306</v>
      </c>
      <c r="B309" s="11" t="s">
        <v>151</v>
      </c>
      <c r="C309" s="11" t="s">
        <v>1243</v>
      </c>
      <c r="D309" s="11" t="s">
        <v>1244</v>
      </c>
      <c r="E309" s="11" t="s">
        <v>1245</v>
      </c>
      <c r="F309" s="11" t="s">
        <v>277</v>
      </c>
      <c r="G309" s="11" t="s">
        <v>380</v>
      </c>
      <c r="H309" s="11" t="str">
        <f>VLOOKUP(C309,[1]匹配!$A:$E,5,0)</f>
        <v>是</v>
      </c>
      <c r="I309" s="11">
        <f>VLOOKUP(C309,[1]匹配!$A:$F,6,0)</f>
        <v>2</v>
      </c>
      <c r="J309" s="11">
        <f>VLOOKUP(C309,'[2]（终）标准制修订项目'!$C:$R,16,0)</f>
        <v>2</v>
      </c>
      <c r="K309" s="11" t="str">
        <f>VLOOKUP(C309,[1]匹配!$A:$H,8,0)</f>
        <v>无</v>
      </c>
      <c r="L309" s="11">
        <f>VLOOKUP(C309,[1]匹配!$A:$I,9,0)</f>
        <v>2</v>
      </c>
      <c r="M309" s="11">
        <f>VLOOKUP(C309,[1]匹配!$A:$J,10,0)</f>
        <v>100</v>
      </c>
      <c r="N309" s="11" t="str">
        <f>VLOOKUP(C309,[1]匹配!$A:$K,11,0)</f>
        <v>深圳中雅机电实业有限公司</v>
      </c>
      <c r="O309" s="11">
        <f>VLOOKUP(C309,[1]匹配!$A:$L,12,0)</f>
        <v>0</v>
      </c>
      <c r="P309" s="11">
        <f>VLOOKUP(C309,[1]匹配!$A:$M,13,0)</f>
        <v>0</v>
      </c>
      <c r="Q309" s="11">
        <f>VLOOKUP(C309,[1]匹配!$A:$N,14,0)</f>
        <v>0</v>
      </c>
      <c r="R309" s="11">
        <f>VLOOKUP(C309,[1]匹配!$A:$O,15,0)</f>
        <v>0</v>
      </c>
      <c r="S309" s="11">
        <f>VLOOKUP(C309,[1]匹配!$A:$P,16,0)</f>
        <v>0</v>
      </c>
      <c r="T309" s="11">
        <f>VLOOKUP(C309,[1]匹配!$A:$Q,17,0)</f>
        <v>0</v>
      </c>
      <c r="U309" s="11">
        <f>VLOOKUP(C309,[1]匹配!$A:$R,18,0)</f>
        <v>0</v>
      </c>
      <c r="V309" s="11">
        <f>VLOOKUP(C309,[1]匹配!$A:$S,19,0)</f>
        <v>0</v>
      </c>
      <c r="W309" s="11">
        <f>VLOOKUP(C309,[1]匹配!$A:$T,20,0)</f>
        <v>0</v>
      </c>
      <c r="X309" s="11">
        <f>VLOOKUP(C309,[1]匹配!$A:$U,21,0)</f>
        <v>0</v>
      </c>
      <c r="Y309" s="11">
        <f>VLOOKUP(C309,[1]匹配!$A:$V,22,0)</f>
        <v>0</v>
      </c>
      <c r="Z309" s="11">
        <f>VLOOKUP(C309,[1]匹配!$A:$W,23,0)</f>
        <v>0</v>
      </c>
      <c r="AA309" s="11">
        <f>VLOOKUP(C309,[1]匹配!$A:$X,24,0)</f>
        <v>0</v>
      </c>
      <c r="AB309" s="11">
        <f>VLOOKUP(C309,[1]匹配!$A:$Y,25,0)</f>
        <v>0</v>
      </c>
      <c r="AC309" s="11">
        <f>VLOOKUP(C309,[1]匹配!$A:$Z,26,0)</f>
        <v>0</v>
      </c>
      <c r="AD309" s="11">
        <f>VLOOKUP(C309,[1]匹配!$A:$AA,27,0)</f>
        <v>0</v>
      </c>
      <c r="AE309" s="11">
        <f>VLOOKUP(C309,[1]匹配!$A:$AB,28,0)</f>
        <v>0</v>
      </c>
      <c r="AF309" s="11">
        <f>VLOOKUP(C309,[1]匹配!$A:$AC,29,0)</f>
        <v>0</v>
      </c>
      <c r="AG309" s="11">
        <f>VLOOKUP(C309,[1]匹配!$A:$AD,30,0)</f>
        <v>0</v>
      </c>
      <c r="AH309" s="11">
        <f>VLOOKUP(C309,[1]匹配!$A:$AE,31,0)</f>
        <v>0</v>
      </c>
      <c r="AI309" s="11">
        <f>VLOOKUP(C309,[1]匹配!$A:$AF,32,0)</f>
        <v>0</v>
      </c>
      <c r="AJ309" s="11" t="s">
        <v>1246</v>
      </c>
      <c r="AK309" s="11" t="s">
        <v>105</v>
      </c>
      <c r="AL309" s="11" t="s">
        <v>48</v>
      </c>
      <c r="AM309" s="11" t="s">
        <v>729</v>
      </c>
    </row>
    <row r="310" ht="24" spans="1:39">
      <c r="A310" s="28">
        <v>307</v>
      </c>
      <c r="B310" s="11" t="s">
        <v>151</v>
      </c>
      <c r="C310" s="11" t="s">
        <v>1247</v>
      </c>
      <c r="D310" s="11" t="s">
        <v>1248</v>
      </c>
      <c r="E310" s="11" t="s">
        <v>1249</v>
      </c>
      <c r="F310" s="11" t="s">
        <v>402</v>
      </c>
      <c r="G310" s="11" t="s">
        <v>403</v>
      </c>
      <c r="H310" s="11" t="str">
        <f>VLOOKUP(C310,[1]匹配!$A:$E,5,0)</f>
        <v>否</v>
      </c>
      <c r="I310" s="11">
        <f>VLOOKUP(C310,[1]匹配!$A:$F,6,0)</f>
        <v>0</v>
      </c>
      <c r="J310" s="11">
        <f>VLOOKUP(C310,'[2]（终）标准制修订项目'!$C:$R,16,0)</f>
        <v>4</v>
      </c>
      <c r="K310" s="11" t="str">
        <f>VLOOKUP(C310,[1]匹配!$A:$H,8,0)</f>
        <v>无</v>
      </c>
      <c r="L310" s="11">
        <f>VLOOKUP(C310,[1]匹配!$A:$I,9,0)</f>
        <v>1</v>
      </c>
      <c r="M310" s="11">
        <f>VLOOKUP(C310,[1]匹配!$A:$J,10,0)</f>
        <v>100</v>
      </c>
      <c r="N310" s="11" t="str">
        <f>VLOOKUP(C310,[1]匹配!$A:$K,11,0)</f>
        <v>格林美股份有限公司</v>
      </c>
      <c r="O310" s="11">
        <f>VLOOKUP(C310,[1]匹配!$A:$L,12,0)</f>
        <v>0</v>
      </c>
      <c r="P310" s="11">
        <f>VLOOKUP(C310,[1]匹配!$A:$M,13,0)</f>
        <v>0</v>
      </c>
      <c r="Q310" s="11">
        <f>VLOOKUP(C310,[1]匹配!$A:$N,14,0)</f>
        <v>0</v>
      </c>
      <c r="R310" s="11">
        <f>VLOOKUP(C310,[1]匹配!$A:$O,15,0)</f>
        <v>0</v>
      </c>
      <c r="S310" s="11">
        <f>VLOOKUP(C310,[1]匹配!$A:$P,16,0)</f>
        <v>0</v>
      </c>
      <c r="T310" s="11">
        <f>VLOOKUP(C310,[1]匹配!$A:$Q,17,0)</f>
        <v>0</v>
      </c>
      <c r="U310" s="11">
        <f>VLOOKUP(C310,[1]匹配!$A:$R,18,0)</f>
        <v>0</v>
      </c>
      <c r="V310" s="11">
        <f>VLOOKUP(C310,[1]匹配!$A:$S,19,0)</f>
        <v>0</v>
      </c>
      <c r="W310" s="11">
        <f>VLOOKUP(C310,[1]匹配!$A:$T,20,0)</f>
        <v>0</v>
      </c>
      <c r="X310" s="11">
        <f>VLOOKUP(C310,[1]匹配!$A:$U,21,0)</f>
        <v>0</v>
      </c>
      <c r="Y310" s="11">
        <f>VLOOKUP(C310,[1]匹配!$A:$V,22,0)</f>
        <v>0</v>
      </c>
      <c r="Z310" s="11">
        <f>VLOOKUP(C310,[1]匹配!$A:$W,23,0)</f>
        <v>0</v>
      </c>
      <c r="AA310" s="11">
        <f>VLOOKUP(C310,[1]匹配!$A:$X,24,0)</f>
        <v>0</v>
      </c>
      <c r="AB310" s="11">
        <f>VLOOKUP(C310,[1]匹配!$A:$Y,25,0)</f>
        <v>0</v>
      </c>
      <c r="AC310" s="11">
        <f>VLOOKUP(C310,[1]匹配!$A:$Z,26,0)</f>
        <v>0</v>
      </c>
      <c r="AD310" s="11">
        <f>VLOOKUP(C310,[1]匹配!$A:$AA,27,0)</f>
        <v>0</v>
      </c>
      <c r="AE310" s="11">
        <f>VLOOKUP(C310,[1]匹配!$A:$AB,28,0)</f>
        <v>0</v>
      </c>
      <c r="AF310" s="11">
        <f>VLOOKUP(C310,[1]匹配!$A:$AC,29,0)</f>
        <v>0</v>
      </c>
      <c r="AG310" s="11">
        <f>VLOOKUP(C310,[1]匹配!$A:$AD,30,0)</f>
        <v>0</v>
      </c>
      <c r="AH310" s="11">
        <f>VLOOKUP(C310,[1]匹配!$A:$AE,31,0)</f>
        <v>0</v>
      </c>
      <c r="AI310" s="11">
        <f>VLOOKUP(C310,[1]匹配!$A:$AF,32,0)</f>
        <v>0</v>
      </c>
      <c r="AJ310" s="11" t="s">
        <v>1246</v>
      </c>
      <c r="AK310" s="11" t="s">
        <v>47</v>
      </c>
      <c r="AL310" s="11" t="s">
        <v>56</v>
      </c>
      <c r="AM310" s="11" t="s">
        <v>729</v>
      </c>
    </row>
    <row r="311" ht="24" spans="1:39">
      <c r="A311" s="28">
        <v>308</v>
      </c>
      <c r="B311" s="11" t="s">
        <v>151</v>
      </c>
      <c r="C311" s="11" t="s">
        <v>1250</v>
      </c>
      <c r="D311" s="11" t="s">
        <v>1251</v>
      </c>
      <c r="E311" s="11" t="s">
        <v>1252</v>
      </c>
      <c r="F311" s="11" t="s">
        <v>814</v>
      </c>
      <c r="G311" s="11" t="s">
        <v>1079</v>
      </c>
      <c r="H311" s="11" t="str">
        <f>VLOOKUP(C311,[1]匹配!$A:$E,5,0)</f>
        <v>否</v>
      </c>
      <c r="I311" s="11">
        <f>VLOOKUP(C311,[1]匹配!$A:$F,6,0)</f>
        <v>0</v>
      </c>
      <c r="J311" s="11">
        <f>VLOOKUP(C311,'[2]（终）标准制修订项目'!$C:$R,16,0)</f>
        <v>2</v>
      </c>
      <c r="K311" s="11" t="str">
        <f>VLOOKUP(C311,[1]匹配!$A:$H,8,0)</f>
        <v>无</v>
      </c>
      <c r="L311" s="11">
        <f>VLOOKUP(C311,[1]匹配!$A:$I,9,0)</f>
        <v>2</v>
      </c>
      <c r="M311" s="11">
        <f>VLOOKUP(C311,[1]匹配!$A:$J,10,0)</f>
        <v>100</v>
      </c>
      <c r="N311" s="11" t="str">
        <f>VLOOKUP(C311,[1]匹配!$A:$K,11,0)</f>
        <v>深圳泛胜塑胶助剂有限公司</v>
      </c>
      <c r="O311" s="11">
        <f>VLOOKUP(C311,[1]匹配!$A:$L,12,0)</f>
        <v>0</v>
      </c>
      <c r="P311" s="11">
        <f>VLOOKUP(C311,[1]匹配!$A:$M,13,0)</f>
        <v>0</v>
      </c>
      <c r="Q311" s="11">
        <f>VLOOKUP(C311,[1]匹配!$A:$N,14,0)</f>
        <v>0</v>
      </c>
      <c r="R311" s="11">
        <f>VLOOKUP(C311,[1]匹配!$A:$O,15,0)</f>
        <v>0</v>
      </c>
      <c r="S311" s="11">
        <f>VLOOKUP(C311,[1]匹配!$A:$P,16,0)</f>
        <v>0</v>
      </c>
      <c r="T311" s="11">
        <f>VLOOKUP(C311,[1]匹配!$A:$Q,17,0)</f>
        <v>0</v>
      </c>
      <c r="U311" s="11">
        <f>VLOOKUP(C311,[1]匹配!$A:$R,18,0)</f>
        <v>0</v>
      </c>
      <c r="V311" s="11">
        <f>VLOOKUP(C311,[1]匹配!$A:$S,19,0)</f>
        <v>0</v>
      </c>
      <c r="W311" s="11">
        <f>VLOOKUP(C311,[1]匹配!$A:$T,20,0)</f>
        <v>0</v>
      </c>
      <c r="X311" s="11">
        <f>VLOOKUP(C311,[1]匹配!$A:$U,21,0)</f>
        <v>0</v>
      </c>
      <c r="Y311" s="11">
        <f>VLOOKUP(C311,[1]匹配!$A:$V,22,0)</f>
        <v>0</v>
      </c>
      <c r="Z311" s="11">
        <f>VLOOKUP(C311,[1]匹配!$A:$W,23,0)</f>
        <v>0</v>
      </c>
      <c r="AA311" s="11">
        <f>VLOOKUP(C311,[1]匹配!$A:$X,24,0)</f>
        <v>0</v>
      </c>
      <c r="AB311" s="11">
        <f>VLOOKUP(C311,[1]匹配!$A:$Y,25,0)</f>
        <v>0</v>
      </c>
      <c r="AC311" s="11">
        <f>VLOOKUP(C311,[1]匹配!$A:$Z,26,0)</f>
        <v>0</v>
      </c>
      <c r="AD311" s="11">
        <f>VLOOKUP(C311,[1]匹配!$A:$AA,27,0)</f>
        <v>0</v>
      </c>
      <c r="AE311" s="11">
        <f>VLOOKUP(C311,[1]匹配!$A:$AB,28,0)</f>
        <v>0</v>
      </c>
      <c r="AF311" s="11">
        <f>VLOOKUP(C311,[1]匹配!$A:$AC,29,0)</f>
        <v>0</v>
      </c>
      <c r="AG311" s="11">
        <f>VLOOKUP(C311,[1]匹配!$A:$AD,30,0)</f>
        <v>0</v>
      </c>
      <c r="AH311" s="11">
        <f>VLOOKUP(C311,[1]匹配!$A:$AE,31,0)</f>
        <v>0</v>
      </c>
      <c r="AI311" s="11">
        <f>VLOOKUP(C311,[1]匹配!$A:$AF,32,0)</f>
        <v>0</v>
      </c>
      <c r="AJ311" s="11" t="s">
        <v>1246</v>
      </c>
      <c r="AK311" s="11" t="s">
        <v>47</v>
      </c>
      <c r="AL311" s="11" t="s">
        <v>48</v>
      </c>
      <c r="AM311" s="11" t="s">
        <v>729</v>
      </c>
    </row>
    <row r="312" ht="36" spans="1:39">
      <c r="A312" s="28">
        <v>309</v>
      </c>
      <c r="B312" s="11" t="s">
        <v>151</v>
      </c>
      <c r="C312" s="11" t="s">
        <v>1253</v>
      </c>
      <c r="D312" s="11" t="s">
        <v>1254</v>
      </c>
      <c r="E312" s="11" t="s">
        <v>1255</v>
      </c>
      <c r="F312" s="11" t="s">
        <v>155</v>
      </c>
      <c r="G312" s="11" t="s">
        <v>825</v>
      </c>
      <c r="H312" s="11" t="str">
        <f>VLOOKUP(C312,[1]匹配!$A:$E,5,0)</f>
        <v>否</v>
      </c>
      <c r="I312" s="11">
        <f>VLOOKUP(C312,[1]匹配!$A:$F,6,0)</f>
        <v>0</v>
      </c>
      <c r="J312" s="11">
        <f>VLOOKUP(C312,'[2]（终）标准制修订项目'!$C:$R,16,0)</f>
        <v>3</v>
      </c>
      <c r="K312" s="11" t="str">
        <f>VLOOKUP(C312,[1]匹配!$A:$H,8,0)</f>
        <v>无</v>
      </c>
      <c r="L312" s="11">
        <f>VLOOKUP(C312,[1]匹配!$A:$I,9,0)</f>
        <v>3</v>
      </c>
      <c r="M312" s="11">
        <f>VLOOKUP(C312,[1]匹配!$A:$J,10,0)</f>
        <v>100</v>
      </c>
      <c r="N312" s="11" t="str">
        <f>VLOOKUP(C312,[1]匹配!$A:$K,11,0)</f>
        <v>华测检测认证集团股份有限公司</v>
      </c>
      <c r="O312" s="11">
        <f>VLOOKUP(C312,[1]匹配!$A:$L,12,0)</f>
        <v>0</v>
      </c>
      <c r="P312" s="11">
        <f>VLOOKUP(C312,[1]匹配!$A:$M,13,0)</f>
        <v>0</v>
      </c>
      <c r="Q312" s="11">
        <f>VLOOKUP(C312,[1]匹配!$A:$N,14,0)</f>
        <v>0</v>
      </c>
      <c r="R312" s="11">
        <f>VLOOKUP(C312,[1]匹配!$A:$O,15,0)</f>
        <v>0</v>
      </c>
      <c r="S312" s="11">
        <f>VLOOKUP(C312,[1]匹配!$A:$P,16,0)</f>
        <v>0</v>
      </c>
      <c r="T312" s="11">
        <f>VLOOKUP(C312,[1]匹配!$A:$Q,17,0)</f>
        <v>0</v>
      </c>
      <c r="U312" s="11">
        <f>VLOOKUP(C312,[1]匹配!$A:$R,18,0)</f>
        <v>0</v>
      </c>
      <c r="V312" s="11">
        <f>VLOOKUP(C312,[1]匹配!$A:$S,19,0)</f>
        <v>0</v>
      </c>
      <c r="W312" s="11">
        <f>VLOOKUP(C312,[1]匹配!$A:$T,20,0)</f>
        <v>0</v>
      </c>
      <c r="X312" s="11">
        <f>VLOOKUP(C312,[1]匹配!$A:$U,21,0)</f>
        <v>0</v>
      </c>
      <c r="Y312" s="11">
        <f>VLOOKUP(C312,[1]匹配!$A:$V,22,0)</f>
        <v>0</v>
      </c>
      <c r="Z312" s="11">
        <f>VLOOKUP(C312,[1]匹配!$A:$W,23,0)</f>
        <v>0</v>
      </c>
      <c r="AA312" s="11">
        <f>VLOOKUP(C312,[1]匹配!$A:$X,24,0)</f>
        <v>0</v>
      </c>
      <c r="AB312" s="11">
        <f>VLOOKUP(C312,[1]匹配!$A:$Y,25,0)</f>
        <v>0</v>
      </c>
      <c r="AC312" s="11">
        <f>VLOOKUP(C312,[1]匹配!$A:$Z,26,0)</f>
        <v>0</v>
      </c>
      <c r="AD312" s="11">
        <f>VLOOKUP(C312,[1]匹配!$A:$AA,27,0)</f>
        <v>0</v>
      </c>
      <c r="AE312" s="11">
        <f>VLOOKUP(C312,[1]匹配!$A:$AB,28,0)</f>
        <v>0</v>
      </c>
      <c r="AF312" s="11">
        <f>VLOOKUP(C312,[1]匹配!$A:$AC,29,0)</f>
        <v>0</v>
      </c>
      <c r="AG312" s="11">
        <f>VLOOKUP(C312,[1]匹配!$A:$AD,30,0)</f>
        <v>0</v>
      </c>
      <c r="AH312" s="11">
        <f>VLOOKUP(C312,[1]匹配!$A:$AE,31,0)</f>
        <v>0</v>
      </c>
      <c r="AI312" s="11">
        <f>VLOOKUP(C312,[1]匹配!$A:$AF,32,0)</f>
        <v>0</v>
      </c>
      <c r="AJ312" s="11" t="s">
        <v>1246</v>
      </c>
      <c r="AK312" s="11" t="s">
        <v>105</v>
      </c>
      <c r="AL312" s="11" t="s">
        <v>48</v>
      </c>
      <c r="AM312" s="11" t="s">
        <v>729</v>
      </c>
    </row>
    <row r="313" ht="24" spans="1:39">
      <c r="A313" s="28">
        <v>310</v>
      </c>
      <c r="B313" s="11" t="s">
        <v>151</v>
      </c>
      <c r="C313" s="11" t="s">
        <v>1256</v>
      </c>
      <c r="D313" s="11" t="s">
        <v>1257</v>
      </c>
      <c r="E313" s="11" t="s">
        <v>1258</v>
      </c>
      <c r="F313" s="11" t="s">
        <v>814</v>
      </c>
      <c r="G313" s="11" t="s">
        <v>1079</v>
      </c>
      <c r="H313" s="11" t="str">
        <f>VLOOKUP(C313,[1]匹配!$A:$E,5,0)</f>
        <v>否</v>
      </c>
      <c r="I313" s="11">
        <f>VLOOKUP(C313,[1]匹配!$A:$F,6,0)</f>
        <v>0</v>
      </c>
      <c r="J313" s="11">
        <f>VLOOKUP(C313,'[2]（终）标准制修订项目'!$C:$R,16,0)</f>
        <v>2</v>
      </c>
      <c r="K313" s="11" t="str">
        <f>VLOOKUP(C313,[1]匹配!$A:$H,8,0)</f>
        <v>无</v>
      </c>
      <c r="L313" s="11">
        <f>VLOOKUP(C313,[1]匹配!$A:$I,9,0)</f>
        <v>2</v>
      </c>
      <c r="M313" s="11">
        <f>VLOOKUP(C313,[1]匹配!$A:$J,10,0)</f>
        <v>100</v>
      </c>
      <c r="N313" s="11" t="str">
        <f>VLOOKUP(C313,[1]匹配!$A:$K,11,0)</f>
        <v>深圳泛胜塑胶助剂有限公司</v>
      </c>
      <c r="O313" s="11">
        <f>VLOOKUP(C313,[1]匹配!$A:$L,12,0)</f>
        <v>0</v>
      </c>
      <c r="P313" s="11">
        <f>VLOOKUP(C313,[1]匹配!$A:$M,13,0)</f>
        <v>0</v>
      </c>
      <c r="Q313" s="11">
        <f>VLOOKUP(C313,[1]匹配!$A:$N,14,0)</f>
        <v>0</v>
      </c>
      <c r="R313" s="11">
        <f>VLOOKUP(C313,[1]匹配!$A:$O,15,0)</f>
        <v>0</v>
      </c>
      <c r="S313" s="11">
        <f>VLOOKUP(C313,[1]匹配!$A:$P,16,0)</f>
        <v>0</v>
      </c>
      <c r="T313" s="11">
        <f>VLOOKUP(C313,[1]匹配!$A:$Q,17,0)</f>
        <v>0</v>
      </c>
      <c r="U313" s="11">
        <f>VLOOKUP(C313,[1]匹配!$A:$R,18,0)</f>
        <v>0</v>
      </c>
      <c r="V313" s="11">
        <f>VLOOKUP(C313,[1]匹配!$A:$S,19,0)</f>
        <v>0</v>
      </c>
      <c r="W313" s="11">
        <f>VLOOKUP(C313,[1]匹配!$A:$T,20,0)</f>
        <v>0</v>
      </c>
      <c r="X313" s="11">
        <f>VLOOKUP(C313,[1]匹配!$A:$U,21,0)</f>
        <v>0</v>
      </c>
      <c r="Y313" s="11">
        <f>VLOOKUP(C313,[1]匹配!$A:$V,22,0)</f>
        <v>0</v>
      </c>
      <c r="Z313" s="11">
        <f>VLOOKUP(C313,[1]匹配!$A:$W,23,0)</f>
        <v>0</v>
      </c>
      <c r="AA313" s="11">
        <f>VLOOKUP(C313,[1]匹配!$A:$X,24,0)</f>
        <v>0</v>
      </c>
      <c r="AB313" s="11">
        <f>VLOOKUP(C313,[1]匹配!$A:$Y,25,0)</f>
        <v>0</v>
      </c>
      <c r="AC313" s="11">
        <f>VLOOKUP(C313,[1]匹配!$A:$Z,26,0)</f>
        <v>0</v>
      </c>
      <c r="AD313" s="11">
        <f>VLOOKUP(C313,[1]匹配!$A:$AA,27,0)</f>
        <v>0</v>
      </c>
      <c r="AE313" s="11">
        <f>VLOOKUP(C313,[1]匹配!$A:$AB,28,0)</f>
        <v>0</v>
      </c>
      <c r="AF313" s="11">
        <f>VLOOKUP(C313,[1]匹配!$A:$AC,29,0)</f>
        <v>0</v>
      </c>
      <c r="AG313" s="11">
        <f>VLOOKUP(C313,[1]匹配!$A:$AD,30,0)</f>
        <v>0</v>
      </c>
      <c r="AH313" s="11">
        <f>VLOOKUP(C313,[1]匹配!$A:$AE,31,0)</f>
        <v>0</v>
      </c>
      <c r="AI313" s="11">
        <f>VLOOKUP(C313,[1]匹配!$A:$AF,32,0)</f>
        <v>0</v>
      </c>
      <c r="AJ313" s="11" t="s">
        <v>1246</v>
      </c>
      <c r="AK313" s="11" t="s">
        <v>47</v>
      </c>
      <c r="AL313" s="11" t="s">
        <v>48</v>
      </c>
      <c r="AM313" s="11" t="s">
        <v>729</v>
      </c>
    </row>
    <row r="314" ht="24" spans="1:39">
      <c r="A314" s="28">
        <v>311</v>
      </c>
      <c r="B314" s="11" t="s">
        <v>151</v>
      </c>
      <c r="C314" s="11" t="s">
        <v>1259</v>
      </c>
      <c r="D314" s="11" t="s">
        <v>1260</v>
      </c>
      <c r="E314" s="11" t="s">
        <v>1261</v>
      </c>
      <c r="F314" s="11" t="s">
        <v>167</v>
      </c>
      <c r="G314" s="11" t="s">
        <v>242</v>
      </c>
      <c r="H314" s="11" t="str">
        <f>VLOOKUP(C314,[1]匹配!$A:$E,5,0)</f>
        <v>否</v>
      </c>
      <c r="I314" s="11">
        <f>VLOOKUP(C314,[1]匹配!$A:$F,6,0)</f>
        <v>0</v>
      </c>
      <c r="J314" s="11">
        <f>VLOOKUP(C314,'[2]（终）标准制修订项目'!$C:$R,16,0)</f>
        <v>5</v>
      </c>
      <c r="K314" s="11" t="str">
        <f>VLOOKUP(C314,[1]匹配!$A:$H,8,0)</f>
        <v>无</v>
      </c>
      <c r="L314" s="11">
        <f>VLOOKUP(C314,[1]匹配!$A:$I,9,0)</f>
        <v>5</v>
      </c>
      <c r="M314" s="11">
        <f>VLOOKUP(C314,[1]匹配!$A:$J,10,0)</f>
        <v>100</v>
      </c>
      <c r="N314" s="11" t="str">
        <f>VLOOKUP(C314,[1]匹配!$A:$K,11,0)</f>
        <v>香港中文大学（深圳）</v>
      </c>
      <c r="O314" s="11">
        <f>VLOOKUP(C314,[1]匹配!$A:$L,12,0)</f>
        <v>0</v>
      </c>
      <c r="P314" s="11">
        <f>VLOOKUP(C314,[1]匹配!$A:$M,13,0)</f>
        <v>0</v>
      </c>
      <c r="Q314" s="11">
        <f>VLOOKUP(C314,[1]匹配!$A:$N,14,0)</f>
        <v>0</v>
      </c>
      <c r="R314" s="11">
        <f>VLOOKUP(C314,[1]匹配!$A:$O,15,0)</f>
        <v>0</v>
      </c>
      <c r="S314" s="11">
        <f>VLOOKUP(C314,[1]匹配!$A:$P,16,0)</f>
        <v>0</v>
      </c>
      <c r="T314" s="11">
        <f>VLOOKUP(C314,[1]匹配!$A:$Q,17,0)</f>
        <v>0</v>
      </c>
      <c r="U314" s="11">
        <f>VLOOKUP(C314,[1]匹配!$A:$R,18,0)</f>
        <v>0</v>
      </c>
      <c r="V314" s="11">
        <f>VLOOKUP(C314,[1]匹配!$A:$S,19,0)</f>
        <v>0</v>
      </c>
      <c r="W314" s="11">
        <f>VLOOKUP(C314,[1]匹配!$A:$T,20,0)</f>
        <v>0</v>
      </c>
      <c r="X314" s="11">
        <f>VLOOKUP(C314,[1]匹配!$A:$U,21,0)</f>
        <v>0</v>
      </c>
      <c r="Y314" s="11">
        <f>VLOOKUP(C314,[1]匹配!$A:$V,22,0)</f>
        <v>0</v>
      </c>
      <c r="Z314" s="11">
        <f>VLOOKUP(C314,[1]匹配!$A:$W,23,0)</f>
        <v>0</v>
      </c>
      <c r="AA314" s="11">
        <f>VLOOKUP(C314,[1]匹配!$A:$X,24,0)</f>
        <v>0</v>
      </c>
      <c r="AB314" s="11">
        <f>VLOOKUP(C314,[1]匹配!$A:$Y,25,0)</f>
        <v>0</v>
      </c>
      <c r="AC314" s="11">
        <f>VLOOKUP(C314,[1]匹配!$A:$Z,26,0)</f>
        <v>0</v>
      </c>
      <c r="AD314" s="11">
        <f>VLOOKUP(C314,[1]匹配!$A:$AA,27,0)</f>
        <v>0</v>
      </c>
      <c r="AE314" s="11">
        <f>VLOOKUP(C314,[1]匹配!$A:$AB,28,0)</f>
        <v>0</v>
      </c>
      <c r="AF314" s="11">
        <f>VLOOKUP(C314,[1]匹配!$A:$AC,29,0)</f>
        <v>0</v>
      </c>
      <c r="AG314" s="11">
        <f>VLOOKUP(C314,[1]匹配!$A:$AD,30,0)</f>
        <v>0</v>
      </c>
      <c r="AH314" s="11">
        <f>VLOOKUP(C314,[1]匹配!$A:$AE,31,0)</f>
        <v>0</v>
      </c>
      <c r="AI314" s="11">
        <f>VLOOKUP(C314,[1]匹配!$A:$AF,32,0)</f>
        <v>0</v>
      </c>
      <c r="AJ314" s="11" t="s">
        <v>1246</v>
      </c>
      <c r="AK314" s="11" t="s">
        <v>47</v>
      </c>
      <c r="AL314" s="11" t="s">
        <v>56</v>
      </c>
      <c r="AM314" s="11" t="s">
        <v>729</v>
      </c>
    </row>
    <row r="315" ht="36" spans="1:39">
      <c r="A315" s="28">
        <v>312</v>
      </c>
      <c r="B315" s="11" t="s">
        <v>151</v>
      </c>
      <c r="C315" s="11" t="s">
        <v>1262</v>
      </c>
      <c r="D315" s="11" t="s">
        <v>1263</v>
      </c>
      <c r="E315" s="11" t="s">
        <v>1264</v>
      </c>
      <c r="F315" s="11" t="s">
        <v>172</v>
      </c>
      <c r="G315" s="11" t="s">
        <v>1152</v>
      </c>
      <c r="H315" s="11" t="str">
        <f>VLOOKUP(C315,[1]匹配!$A:$E,5,0)</f>
        <v>否</v>
      </c>
      <c r="I315" s="11">
        <f>VLOOKUP(C315,[1]匹配!$A:$F,6,0)</f>
        <v>0</v>
      </c>
      <c r="J315" s="11">
        <f>VLOOKUP(C315,'[2]（终）标准制修订项目'!$C:$R,16,0)</f>
        <v>2</v>
      </c>
      <c r="K315" s="11" t="str">
        <f>VLOOKUP(C315,[1]匹配!$A:$H,8,0)</f>
        <v>无</v>
      </c>
      <c r="L315" s="11">
        <f>VLOOKUP(C315,[1]匹配!$A:$I,9,0)</f>
        <v>2</v>
      </c>
      <c r="M315" s="11">
        <f>VLOOKUP(C315,[1]匹配!$A:$J,10,0)</f>
        <v>100</v>
      </c>
      <c r="N315" s="11" t="str">
        <f>VLOOKUP(C315,[1]匹配!$A:$K,11,0)</f>
        <v>深圳市注成科技股份有限公司</v>
      </c>
      <c r="O315" s="11">
        <f>VLOOKUP(C315,[1]匹配!$A:$L,12,0)</f>
        <v>0</v>
      </c>
      <c r="P315" s="11">
        <f>VLOOKUP(C315,[1]匹配!$A:$M,13,0)</f>
        <v>0</v>
      </c>
      <c r="Q315" s="11">
        <f>VLOOKUP(C315,[1]匹配!$A:$N,14,0)</f>
        <v>0</v>
      </c>
      <c r="R315" s="11">
        <f>VLOOKUP(C315,[1]匹配!$A:$O,15,0)</f>
        <v>0</v>
      </c>
      <c r="S315" s="11">
        <f>VLOOKUP(C315,[1]匹配!$A:$P,16,0)</f>
        <v>0</v>
      </c>
      <c r="T315" s="11">
        <f>VLOOKUP(C315,[1]匹配!$A:$Q,17,0)</f>
        <v>0</v>
      </c>
      <c r="U315" s="11">
        <f>VLOOKUP(C315,[1]匹配!$A:$R,18,0)</f>
        <v>0</v>
      </c>
      <c r="V315" s="11">
        <f>VLOOKUP(C315,[1]匹配!$A:$S,19,0)</f>
        <v>0</v>
      </c>
      <c r="W315" s="11">
        <f>VLOOKUP(C315,[1]匹配!$A:$T,20,0)</f>
        <v>0</v>
      </c>
      <c r="X315" s="11">
        <f>VLOOKUP(C315,[1]匹配!$A:$U,21,0)</f>
        <v>0</v>
      </c>
      <c r="Y315" s="11">
        <f>VLOOKUP(C315,[1]匹配!$A:$V,22,0)</f>
        <v>0</v>
      </c>
      <c r="Z315" s="11">
        <f>VLOOKUP(C315,[1]匹配!$A:$W,23,0)</f>
        <v>0</v>
      </c>
      <c r="AA315" s="11">
        <f>VLOOKUP(C315,[1]匹配!$A:$X,24,0)</f>
        <v>0</v>
      </c>
      <c r="AB315" s="11">
        <f>VLOOKUP(C315,[1]匹配!$A:$Y,25,0)</f>
        <v>0</v>
      </c>
      <c r="AC315" s="11">
        <f>VLOOKUP(C315,[1]匹配!$A:$Z,26,0)</f>
        <v>0</v>
      </c>
      <c r="AD315" s="11">
        <f>VLOOKUP(C315,[1]匹配!$A:$AA,27,0)</f>
        <v>0</v>
      </c>
      <c r="AE315" s="11">
        <f>VLOOKUP(C315,[1]匹配!$A:$AB,28,0)</f>
        <v>0</v>
      </c>
      <c r="AF315" s="11">
        <f>VLOOKUP(C315,[1]匹配!$A:$AC,29,0)</f>
        <v>0</v>
      </c>
      <c r="AG315" s="11">
        <f>VLOOKUP(C315,[1]匹配!$A:$AD,30,0)</f>
        <v>0</v>
      </c>
      <c r="AH315" s="11">
        <f>VLOOKUP(C315,[1]匹配!$A:$AE,31,0)</f>
        <v>0</v>
      </c>
      <c r="AI315" s="11">
        <f>VLOOKUP(C315,[1]匹配!$A:$AF,32,0)</f>
        <v>0</v>
      </c>
      <c r="AJ315" s="11" t="s">
        <v>779</v>
      </c>
      <c r="AK315" s="11" t="s">
        <v>105</v>
      </c>
      <c r="AL315" s="11" t="s">
        <v>48</v>
      </c>
      <c r="AM315" s="11" t="s">
        <v>729</v>
      </c>
    </row>
    <row r="316" ht="48" spans="1:39">
      <c r="A316" s="28">
        <v>313</v>
      </c>
      <c r="B316" s="11" t="s">
        <v>151</v>
      </c>
      <c r="C316" s="11" t="s">
        <v>1265</v>
      </c>
      <c r="D316" s="11" t="s">
        <v>1266</v>
      </c>
      <c r="E316" s="11" t="s">
        <v>1267</v>
      </c>
      <c r="F316" s="11" t="s">
        <v>155</v>
      </c>
      <c r="G316" s="11" t="s">
        <v>128</v>
      </c>
      <c r="H316" s="11" t="str">
        <f>VLOOKUP(C316,[1]匹配!$A:$E,5,0)</f>
        <v>否</v>
      </c>
      <c r="I316" s="11">
        <f>VLOOKUP(C316,[1]匹配!$A:$F,6,0)</f>
        <v>0</v>
      </c>
      <c r="J316" s="11">
        <f>VLOOKUP(C316,'[2]（终）标准制修订项目'!$C:$R,16,0)</f>
        <v>6</v>
      </c>
      <c r="K316" s="11" t="str">
        <f>VLOOKUP(C316,[1]匹配!$A:$H,8,0)</f>
        <v>有</v>
      </c>
      <c r="L316" s="11">
        <f>VLOOKUP(C316,[1]匹配!$A:$I,9,0)</f>
        <v>6</v>
      </c>
      <c r="M316" s="11">
        <f>VLOOKUP(C316,[1]匹配!$A:$J,10,0)</f>
        <v>60</v>
      </c>
      <c r="N316" s="11" t="str">
        <f>VLOOKUP(C316,[1]匹配!$A:$K,11,0)</f>
        <v>深圳市标准技术研究院</v>
      </c>
      <c r="O316" s="11">
        <f>VLOOKUP(C316,[1]匹配!$A:$L,12,0)</f>
        <v>7</v>
      </c>
      <c r="P316" s="11">
        <f>VLOOKUP(C316,[1]匹配!$A:$M,13,0)</f>
        <v>40</v>
      </c>
      <c r="Q316" s="11" t="str">
        <f>VLOOKUP(C316,[1]匹配!$A:$N,14,0)</f>
        <v>大族激光科技产业集团股份有限公司</v>
      </c>
      <c r="R316" s="11">
        <f>VLOOKUP(C316,[1]匹配!$A:$O,15,0)</f>
        <v>0</v>
      </c>
      <c r="S316" s="11">
        <f>VLOOKUP(C316,[1]匹配!$A:$P,16,0)</f>
        <v>0</v>
      </c>
      <c r="T316" s="11">
        <f>VLOOKUP(C316,[1]匹配!$A:$Q,17,0)</f>
        <v>0</v>
      </c>
      <c r="U316" s="11">
        <f>VLOOKUP(C316,[1]匹配!$A:$R,18,0)</f>
        <v>0</v>
      </c>
      <c r="V316" s="11">
        <f>VLOOKUP(C316,[1]匹配!$A:$S,19,0)</f>
        <v>0</v>
      </c>
      <c r="W316" s="11">
        <f>VLOOKUP(C316,[1]匹配!$A:$T,20,0)</f>
        <v>0</v>
      </c>
      <c r="X316" s="11">
        <f>VLOOKUP(C316,[1]匹配!$A:$U,21,0)</f>
        <v>0</v>
      </c>
      <c r="Y316" s="11">
        <f>VLOOKUP(C316,[1]匹配!$A:$V,22,0)</f>
        <v>0</v>
      </c>
      <c r="Z316" s="11">
        <f>VLOOKUP(C316,[1]匹配!$A:$W,23,0)</f>
        <v>0</v>
      </c>
      <c r="AA316" s="11">
        <f>VLOOKUP(C316,[1]匹配!$A:$X,24,0)</f>
        <v>0</v>
      </c>
      <c r="AB316" s="11">
        <f>VLOOKUP(C316,[1]匹配!$A:$Y,25,0)</f>
        <v>0</v>
      </c>
      <c r="AC316" s="11">
        <f>VLOOKUP(C316,[1]匹配!$A:$Z,26,0)</f>
        <v>0</v>
      </c>
      <c r="AD316" s="11">
        <f>VLOOKUP(C316,[1]匹配!$A:$AA,27,0)</f>
        <v>0</v>
      </c>
      <c r="AE316" s="11">
        <f>VLOOKUP(C316,[1]匹配!$A:$AB,28,0)</f>
        <v>0</v>
      </c>
      <c r="AF316" s="11">
        <f>VLOOKUP(C316,[1]匹配!$A:$AC,29,0)</f>
        <v>0</v>
      </c>
      <c r="AG316" s="11">
        <f>VLOOKUP(C316,[1]匹配!$A:$AD,30,0)</f>
        <v>0</v>
      </c>
      <c r="AH316" s="11">
        <f>VLOOKUP(C316,[1]匹配!$A:$AE,31,0)</f>
        <v>0</v>
      </c>
      <c r="AI316" s="11">
        <f>VLOOKUP(C316,[1]匹配!$A:$AF,32,0)</f>
        <v>0</v>
      </c>
      <c r="AJ316" s="11" t="s">
        <v>779</v>
      </c>
      <c r="AK316" s="11" t="s">
        <v>47</v>
      </c>
      <c r="AL316" s="11" t="s">
        <v>56</v>
      </c>
      <c r="AM316" s="11" t="s">
        <v>729</v>
      </c>
    </row>
    <row r="317" ht="48" spans="1:39">
      <c r="A317" s="28">
        <v>314</v>
      </c>
      <c r="B317" s="11" t="s">
        <v>151</v>
      </c>
      <c r="C317" s="11" t="s">
        <v>1268</v>
      </c>
      <c r="D317" s="11" t="s">
        <v>1269</v>
      </c>
      <c r="E317" s="11" t="s">
        <v>1270</v>
      </c>
      <c r="F317" s="84">
        <v>43462</v>
      </c>
      <c r="G317" s="11" t="s">
        <v>1271</v>
      </c>
      <c r="H317" s="11" t="str">
        <f>VLOOKUP(C317,[1]匹配!$A:$E,5,0)</f>
        <v>是</v>
      </c>
      <c r="I317" s="11">
        <f>VLOOKUP(C317,[1]匹配!$A:$F,6,0)</f>
        <v>12</v>
      </c>
      <c r="J317" s="11" t="str">
        <f>VLOOKUP(C317,'[2]（终）标准制修订项目'!$C:$R,16,0)</f>
        <v>4、6</v>
      </c>
      <c r="K317" s="11" t="str">
        <f>VLOOKUP(C317,[1]匹配!$A:$H,8,0)</f>
        <v>有</v>
      </c>
      <c r="L317" s="11">
        <f>VLOOKUP(C317,[1]匹配!$A:$I,9,0)</f>
        <v>4</v>
      </c>
      <c r="M317" s="11">
        <f>VLOOKUP(C317,[1]匹配!$A:$J,10,0)</f>
        <v>32.25</v>
      </c>
      <c r="N317" s="11" t="str">
        <f>VLOOKUP(C317,[1]匹配!$A:$K,11,0)</f>
        <v>深圳友讯达科技股份有限公司</v>
      </c>
      <c r="O317" s="11">
        <f>VLOOKUP(C317,[1]匹配!$A:$L,12,0)</f>
        <v>6</v>
      </c>
      <c r="P317" s="11">
        <f>VLOOKUP(C317,[1]匹配!$A:$M,13,0)</f>
        <v>25.8</v>
      </c>
      <c r="Q317" s="11" t="str">
        <f>VLOOKUP(C317,[1]匹配!$A:$N,14,0)</f>
        <v>深圳市航天泰瑞捷电子有限公司</v>
      </c>
      <c r="R317" s="11">
        <f>VLOOKUP(C317,[1]匹配!$A:$O,15,0)</f>
        <v>7</v>
      </c>
      <c r="S317" s="11">
        <f>VLOOKUP(C317,[1]匹配!$A:$P,16,0)</f>
        <v>22.58</v>
      </c>
      <c r="T317" s="11" t="str">
        <f>VLOOKUP(C317,[1]匹配!$A:$Q,17,0)</f>
        <v>深圳龙电电气股份有限公司</v>
      </c>
      <c r="U317" s="11">
        <f>VLOOKUP(C317,[1]匹配!$A:$R,18,0)</f>
        <v>8</v>
      </c>
      <c r="V317" s="11">
        <f>VLOOKUP(C317,[1]匹配!$A:$S,19,0)</f>
        <v>19.35</v>
      </c>
      <c r="W317" s="11" t="str">
        <f>VLOOKUP(C317,[1]匹配!$A:$T,20,0)</f>
        <v>深圳市科陆电子科技股份有限公司</v>
      </c>
      <c r="X317" s="11">
        <f>VLOOKUP(C317,[1]匹配!$A:$U,21,0)</f>
        <v>0</v>
      </c>
      <c r="Y317" s="11">
        <f>VLOOKUP(C317,[1]匹配!$A:$V,22,0)</f>
        <v>0</v>
      </c>
      <c r="Z317" s="11">
        <f>VLOOKUP(C317,[1]匹配!$A:$W,23,0)</f>
        <v>0</v>
      </c>
      <c r="AA317" s="11">
        <f>VLOOKUP(C317,[1]匹配!$A:$X,24,0)</f>
        <v>0</v>
      </c>
      <c r="AB317" s="11">
        <f>VLOOKUP(C317,[1]匹配!$A:$Y,25,0)</f>
        <v>0</v>
      </c>
      <c r="AC317" s="11">
        <f>VLOOKUP(C317,[1]匹配!$A:$Z,26,0)</f>
        <v>0</v>
      </c>
      <c r="AD317" s="11">
        <f>VLOOKUP(C317,[1]匹配!$A:$AA,27,0)</f>
        <v>0</v>
      </c>
      <c r="AE317" s="11">
        <f>VLOOKUP(C317,[1]匹配!$A:$AB,28,0)</f>
        <v>0</v>
      </c>
      <c r="AF317" s="11">
        <f>VLOOKUP(C317,[1]匹配!$A:$AC,29,0)</f>
        <v>0</v>
      </c>
      <c r="AG317" s="11">
        <f>VLOOKUP(C317,[1]匹配!$A:$AD,30,0)</f>
        <v>0</v>
      </c>
      <c r="AH317" s="11">
        <f>VLOOKUP(C317,[1]匹配!$A:$AE,31,0)</f>
        <v>0</v>
      </c>
      <c r="AI317" s="11">
        <f>VLOOKUP(C317,[1]匹配!$A:$AF,32,0)</f>
        <v>0</v>
      </c>
      <c r="AJ317" s="11" t="s">
        <v>779</v>
      </c>
      <c r="AK317" s="11" t="s">
        <v>105</v>
      </c>
      <c r="AL317" s="11" t="s">
        <v>56</v>
      </c>
      <c r="AM317" s="11" t="s">
        <v>729</v>
      </c>
    </row>
    <row r="318" ht="36" spans="1:39">
      <c r="A318" s="28">
        <v>315</v>
      </c>
      <c r="B318" s="11" t="s">
        <v>151</v>
      </c>
      <c r="C318" s="11" t="s">
        <v>1272</v>
      </c>
      <c r="D318" s="11" t="s">
        <v>1273</v>
      </c>
      <c r="E318" s="11" t="s">
        <v>1274</v>
      </c>
      <c r="F318" s="11" t="s">
        <v>155</v>
      </c>
      <c r="G318" s="11" t="s">
        <v>1275</v>
      </c>
      <c r="H318" s="11" t="str">
        <f>VLOOKUP(C318,[1]匹配!$A:$E,5,0)</f>
        <v>否</v>
      </c>
      <c r="I318" s="11">
        <f>VLOOKUP(C318,[1]匹配!$A:$F,6,0)</f>
        <v>0</v>
      </c>
      <c r="J318" s="11">
        <f>VLOOKUP(C318,'[2]（终）标准制修订项目'!$C:$R,16,0)</f>
        <v>3</v>
      </c>
      <c r="K318" s="11" t="str">
        <f>VLOOKUP(C318,[1]匹配!$A:$H,8,0)</f>
        <v>无</v>
      </c>
      <c r="L318" s="11">
        <f>VLOOKUP(C318,[1]匹配!$A:$I,9,0)</f>
        <v>3</v>
      </c>
      <c r="M318" s="11">
        <f>VLOOKUP(C318,[1]匹配!$A:$J,10,0)</f>
        <v>100</v>
      </c>
      <c r="N318" s="11" t="str">
        <f>VLOOKUP(C318,[1]匹配!$A:$K,11,0)</f>
        <v>安莉芳（中国）服装有限公司</v>
      </c>
      <c r="O318" s="11">
        <f>VLOOKUP(C318,[1]匹配!$A:$L,12,0)</f>
        <v>0</v>
      </c>
      <c r="P318" s="11">
        <f>VLOOKUP(C318,[1]匹配!$A:$M,13,0)</f>
        <v>0</v>
      </c>
      <c r="Q318" s="11">
        <f>VLOOKUP(C318,[1]匹配!$A:$N,14,0)</f>
        <v>0</v>
      </c>
      <c r="R318" s="11">
        <f>VLOOKUP(C318,[1]匹配!$A:$O,15,0)</f>
        <v>0</v>
      </c>
      <c r="S318" s="11">
        <f>VLOOKUP(C318,[1]匹配!$A:$P,16,0)</f>
        <v>0</v>
      </c>
      <c r="T318" s="11">
        <f>VLOOKUP(C318,[1]匹配!$A:$Q,17,0)</f>
        <v>0</v>
      </c>
      <c r="U318" s="11">
        <f>VLOOKUP(C318,[1]匹配!$A:$R,18,0)</f>
        <v>0</v>
      </c>
      <c r="V318" s="11">
        <f>VLOOKUP(C318,[1]匹配!$A:$S,19,0)</f>
        <v>0</v>
      </c>
      <c r="W318" s="11">
        <f>VLOOKUP(C318,[1]匹配!$A:$T,20,0)</f>
        <v>0</v>
      </c>
      <c r="X318" s="11">
        <f>VLOOKUP(C318,[1]匹配!$A:$U,21,0)</f>
        <v>0</v>
      </c>
      <c r="Y318" s="11">
        <f>VLOOKUP(C318,[1]匹配!$A:$V,22,0)</f>
        <v>0</v>
      </c>
      <c r="Z318" s="11">
        <f>VLOOKUP(C318,[1]匹配!$A:$W,23,0)</f>
        <v>0</v>
      </c>
      <c r="AA318" s="11">
        <f>VLOOKUP(C318,[1]匹配!$A:$X,24,0)</f>
        <v>0</v>
      </c>
      <c r="AB318" s="11">
        <f>VLOOKUP(C318,[1]匹配!$A:$Y,25,0)</f>
        <v>0</v>
      </c>
      <c r="AC318" s="11">
        <f>VLOOKUP(C318,[1]匹配!$A:$Z,26,0)</f>
        <v>0</v>
      </c>
      <c r="AD318" s="11">
        <f>VLOOKUP(C318,[1]匹配!$A:$AA,27,0)</f>
        <v>0</v>
      </c>
      <c r="AE318" s="11">
        <f>VLOOKUP(C318,[1]匹配!$A:$AB,28,0)</f>
        <v>0</v>
      </c>
      <c r="AF318" s="11">
        <f>VLOOKUP(C318,[1]匹配!$A:$AC,29,0)</f>
        <v>0</v>
      </c>
      <c r="AG318" s="11">
        <f>VLOOKUP(C318,[1]匹配!$A:$AD,30,0)</f>
        <v>0</v>
      </c>
      <c r="AH318" s="11">
        <f>VLOOKUP(C318,[1]匹配!$A:$AE,31,0)</f>
        <v>0</v>
      </c>
      <c r="AI318" s="11">
        <f>VLOOKUP(C318,[1]匹配!$A:$AF,32,0)</f>
        <v>0</v>
      </c>
      <c r="AJ318" s="11" t="s">
        <v>779</v>
      </c>
      <c r="AK318" s="11" t="s">
        <v>105</v>
      </c>
      <c r="AL318" s="11" t="s">
        <v>48</v>
      </c>
      <c r="AM318" s="11" t="s">
        <v>729</v>
      </c>
    </row>
    <row r="319" ht="48" spans="1:39">
      <c r="A319" s="28">
        <v>316</v>
      </c>
      <c r="B319" s="11" t="s">
        <v>151</v>
      </c>
      <c r="C319" s="11" t="s">
        <v>1276</v>
      </c>
      <c r="D319" s="11" t="s">
        <v>1277</v>
      </c>
      <c r="E319" s="11" t="s">
        <v>1278</v>
      </c>
      <c r="F319" s="11" t="s">
        <v>228</v>
      </c>
      <c r="G319" s="11" t="s">
        <v>829</v>
      </c>
      <c r="H319" s="11" t="str">
        <f>VLOOKUP(C319,[1]匹配!$A:$E,5,0)</f>
        <v>是</v>
      </c>
      <c r="I319" s="11">
        <f>VLOOKUP(C319,[1]匹配!$A:$F,6,0)</f>
        <v>12</v>
      </c>
      <c r="J319" s="11">
        <f>VLOOKUP(C319,'[2]（终）标准制修订项目'!$C:$R,16,0)</f>
        <v>4</v>
      </c>
      <c r="K319" s="11" t="str">
        <f>VLOOKUP(C319,[1]匹配!$A:$H,8,0)</f>
        <v>有</v>
      </c>
      <c r="L319" s="11">
        <f>VLOOKUP(C319,[1]匹配!$A:$I,9,0)</f>
        <v>4</v>
      </c>
      <c r="M319" s="11">
        <f>VLOOKUP(C319,[1]匹配!$A:$J,10,0)</f>
        <v>40</v>
      </c>
      <c r="N319" s="11" t="str">
        <f>VLOOKUP(C319,[1]匹配!$A:$K,11,0)</f>
        <v>深圳市科陆电子科技股份有限公司</v>
      </c>
      <c r="O319" s="11">
        <f>VLOOKUP(C319,[1]匹配!$A:$L,12,0)</f>
        <v>6</v>
      </c>
      <c r="P319" s="11">
        <f>VLOOKUP(C319,[1]匹配!$A:$M,13,0)</f>
        <v>32</v>
      </c>
      <c r="Q319" s="11" t="str">
        <f>VLOOKUP(C319,[1]匹配!$A:$N,14,0)</f>
        <v>深圳友讯达科技股份有限公司</v>
      </c>
      <c r="R319" s="11">
        <f>VLOOKUP(C319,[1]匹配!$A:$O,15,0)</f>
        <v>7</v>
      </c>
      <c r="S319" s="11">
        <f>VLOOKUP(C319,[1]匹配!$A:$P,16,0)</f>
        <v>28</v>
      </c>
      <c r="T319" s="11" t="str">
        <f>VLOOKUP(C319,[1]匹配!$A:$Q,17,0)</f>
        <v>深圳龙电电气股份有限公司</v>
      </c>
      <c r="U319" s="11">
        <f>VLOOKUP(C319,[1]匹配!$A:$R,18,0)</f>
        <v>0</v>
      </c>
      <c r="V319" s="11">
        <f>VLOOKUP(C319,[1]匹配!$A:$S,19,0)</f>
        <v>0</v>
      </c>
      <c r="W319" s="11">
        <f>VLOOKUP(C319,[1]匹配!$A:$T,20,0)</f>
        <v>0</v>
      </c>
      <c r="X319" s="11">
        <f>VLOOKUP(C319,[1]匹配!$A:$U,21,0)</f>
        <v>0</v>
      </c>
      <c r="Y319" s="11">
        <f>VLOOKUP(C319,[1]匹配!$A:$V,22,0)</f>
        <v>0</v>
      </c>
      <c r="Z319" s="11">
        <f>VLOOKUP(C319,[1]匹配!$A:$W,23,0)</f>
        <v>0</v>
      </c>
      <c r="AA319" s="11">
        <f>VLOOKUP(C319,[1]匹配!$A:$X,24,0)</f>
        <v>0</v>
      </c>
      <c r="AB319" s="11">
        <f>VLOOKUP(C319,[1]匹配!$A:$Y,25,0)</f>
        <v>0</v>
      </c>
      <c r="AC319" s="11">
        <f>VLOOKUP(C319,[1]匹配!$A:$Z,26,0)</f>
        <v>0</v>
      </c>
      <c r="AD319" s="11">
        <f>VLOOKUP(C319,[1]匹配!$A:$AA,27,0)</f>
        <v>0</v>
      </c>
      <c r="AE319" s="11">
        <f>VLOOKUP(C319,[1]匹配!$A:$AB,28,0)</f>
        <v>0</v>
      </c>
      <c r="AF319" s="11">
        <f>VLOOKUP(C319,[1]匹配!$A:$AC,29,0)</f>
        <v>0</v>
      </c>
      <c r="AG319" s="11">
        <f>VLOOKUP(C319,[1]匹配!$A:$AD,30,0)</f>
        <v>0</v>
      </c>
      <c r="AH319" s="11">
        <f>VLOOKUP(C319,[1]匹配!$A:$AE,31,0)</f>
        <v>0</v>
      </c>
      <c r="AI319" s="11">
        <f>VLOOKUP(C319,[1]匹配!$A:$AF,32,0)</f>
        <v>0</v>
      </c>
      <c r="AJ319" s="11" t="s">
        <v>779</v>
      </c>
      <c r="AK319" s="11" t="s">
        <v>105</v>
      </c>
      <c r="AL319" s="11" t="s">
        <v>56</v>
      </c>
      <c r="AM319" s="11" t="s">
        <v>729</v>
      </c>
    </row>
    <row r="320" ht="24" spans="1:39">
      <c r="A320" s="28">
        <v>317</v>
      </c>
      <c r="B320" s="11" t="s">
        <v>151</v>
      </c>
      <c r="C320" s="11" t="s">
        <v>1279</v>
      </c>
      <c r="D320" s="11" t="s">
        <v>1280</v>
      </c>
      <c r="E320" s="11" t="s">
        <v>1281</v>
      </c>
      <c r="F320" s="11" t="s">
        <v>228</v>
      </c>
      <c r="G320" s="11" t="s">
        <v>833</v>
      </c>
      <c r="H320" s="11" t="str">
        <f>VLOOKUP(C320,[1]匹配!$A:$E,5,0)</f>
        <v>是</v>
      </c>
      <c r="I320" s="11">
        <f>VLOOKUP(C320,[1]匹配!$A:$F,6,0)</f>
        <v>6</v>
      </c>
      <c r="J320" s="11">
        <f>VLOOKUP(C320,'[2]（终）标准制修订项目'!$C:$R,16,0)</f>
        <v>4</v>
      </c>
      <c r="K320" s="11" t="str">
        <f>VLOOKUP(C320,[1]匹配!$A:$H,8,0)</f>
        <v>无</v>
      </c>
      <c r="L320" s="11">
        <f>VLOOKUP(C320,[1]匹配!$A:$I,9,0)</f>
        <v>4</v>
      </c>
      <c r="M320" s="11">
        <f>VLOOKUP(C320,[1]匹配!$A:$J,10,0)</f>
        <v>100</v>
      </c>
      <c r="N320" s="11" t="str">
        <f>VLOOKUP(C320,[1]匹配!$A:$K,11,0)</f>
        <v>深圳市印刷行业协会</v>
      </c>
      <c r="O320" s="11">
        <f>VLOOKUP(C320,[1]匹配!$A:$L,12,0)</f>
        <v>0</v>
      </c>
      <c r="P320" s="11">
        <f>VLOOKUP(C320,[1]匹配!$A:$M,13,0)</f>
        <v>0</v>
      </c>
      <c r="Q320" s="11">
        <f>VLOOKUP(C320,[1]匹配!$A:$N,14,0)</f>
        <v>0</v>
      </c>
      <c r="R320" s="11">
        <f>VLOOKUP(C320,[1]匹配!$A:$O,15,0)</f>
        <v>0</v>
      </c>
      <c r="S320" s="11">
        <f>VLOOKUP(C320,[1]匹配!$A:$P,16,0)</f>
        <v>0</v>
      </c>
      <c r="T320" s="11">
        <f>VLOOKUP(C320,[1]匹配!$A:$Q,17,0)</f>
        <v>0</v>
      </c>
      <c r="U320" s="11">
        <f>VLOOKUP(C320,[1]匹配!$A:$R,18,0)</f>
        <v>0</v>
      </c>
      <c r="V320" s="11">
        <f>VLOOKUP(C320,[1]匹配!$A:$S,19,0)</f>
        <v>0</v>
      </c>
      <c r="W320" s="11">
        <f>VLOOKUP(C320,[1]匹配!$A:$T,20,0)</f>
        <v>0</v>
      </c>
      <c r="X320" s="11">
        <f>VLOOKUP(C320,[1]匹配!$A:$U,21,0)</f>
        <v>0</v>
      </c>
      <c r="Y320" s="11">
        <f>VLOOKUP(C320,[1]匹配!$A:$V,22,0)</f>
        <v>0</v>
      </c>
      <c r="Z320" s="11">
        <f>VLOOKUP(C320,[1]匹配!$A:$W,23,0)</f>
        <v>0</v>
      </c>
      <c r="AA320" s="11">
        <f>VLOOKUP(C320,[1]匹配!$A:$X,24,0)</f>
        <v>0</v>
      </c>
      <c r="AB320" s="11">
        <f>VLOOKUP(C320,[1]匹配!$A:$Y,25,0)</f>
        <v>0</v>
      </c>
      <c r="AC320" s="11">
        <f>VLOOKUP(C320,[1]匹配!$A:$Z,26,0)</f>
        <v>0</v>
      </c>
      <c r="AD320" s="11">
        <f>VLOOKUP(C320,[1]匹配!$A:$AA,27,0)</f>
        <v>0</v>
      </c>
      <c r="AE320" s="11">
        <f>VLOOKUP(C320,[1]匹配!$A:$AB,28,0)</f>
        <v>0</v>
      </c>
      <c r="AF320" s="11">
        <f>VLOOKUP(C320,[1]匹配!$A:$AC,29,0)</f>
        <v>0</v>
      </c>
      <c r="AG320" s="11">
        <f>VLOOKUP(C320,[1]匹配!$A:$AD,30,0)</f>
        <v>0</v>
      </c>
      <c r="AH320" s="11">
        <f>VLOOKUP(C320,[1]匹配!$A:$AE,31,0)</f>
        <v>0</v>
      </c>
      <c r="AI320" s="11">
        <f>VLOOKUP(C320,[1]匹配!$A:$AF,32,0)</f>
        <v>0</v>
      </c>
      <c r="AJ320" s="11" t="s">
        <v>779</v>
      </c>
      <c r="AK320" s="11" t="s">
        <v>105</v>
      </c>
      <c r="AL320" s="11" t="s">
        <v>56</v>
      </c>
      <c r="AM320" s="11" t="s">
        <v>729</v>
      </c>
    </row>
    <row r="321" ht="36" spans="1:39">
      <c r="A321" s="28">
        <v>318</v>
      </c>
      <c r="B321" s="11" t="s">
        <v>151</v>
      </c>
      <c r="C321" s="11" t="s">
        <v>1282</v>
      </c>
      <c r="D321" s="11" t="s">
        <v>1283</v>
      </c>
      <c r="E321" s="11" t="s">
        <v>1284</v>
      </c>
      <c r="F321" s="11" t="s">
        <v>228</v>
      </c>
      <c r="G321" s="11" t="s">
        <v>1285</v>
      </c>
      <c r="H321" s="11" t="str">
        <f>VLOOKUP(C321,[1]匹配!$A:$E,5,0)</f>
        <v>是</v>
      </c>
      <c r="I321" s="11">
        <f>VLOOKUP(C321,[1]匹配!$A:$F,6,0)</f>
        <v>13</v>
      </c>
      <c r="J321" s="11">
        <f>VLOOKUP(C321,'[2]（终）标准制修订项目'!$C:$R,16,0)</f>
        <v>4</v>
      </c>
      <c r="K321" s="11" t="str">
        <f>VLOOKUP(C321,[1]匹配!$A:$H,8,0)</f>
        <v>无</v>
      </c>
      <c r="L321" s="11">
        <f>VLOOKUP(C321,[1]匹配!$A:$I,9,0)</f>
        <v>4</v>
      </c>
      <c r="M321" s="11">
        <f>VLOOKUP(C321,[1]匹配!$A:$J,10,0)</f>
        <v>100</v>
      </c>
      <c r="N321" s="11" t="str">
        <f>VLOOKUP(C321,[1]匹配!$A:$K,11,0)</f>
        <v>深圳市中福信息科技有限公司</v>
      </c>
      <c r="O321" s="11">
        <f>VLOOKUP(C321,[1]匹配!$A:$L,12,0)</f>
        <v>0</v>
      </c>
      <c r="P321" s="11">
        <f>VLOOKUP(C321,[1]匹配!$A:$M,13,0)</f>
        <v>0</v>
      </c>
      <c r="Q321" s="11">
        <f>VLOOKUP(C321,[1]匹配!$A:$N,14,0)</f>
        <v>0</v>
      </c>
      <c r="R321" s="11">
        <f>VLOOKUP(C321,[1]匹配!$A:$O,15,0)</f>
        <v>0</v>
      </c>
      <c r="S321" s="11">
        <f>VLOOKUP(C321,[1]匹配!$A:$P,16,0)</f>
        <v>0</v>
      </c>
      <c r="T321" s="11">
        <f>VLOOKUP(C321,[1]匹配!$A:$Q,17,0)</f>
        <v>0</v>
      </c>
      <c r="U321" s="11">
        <f>VLOOKUP(C321,[1]匹配!$A:$R,18,0)</f>
        <v>0</v>
      </c>
      <c r="V321" s="11">
        <f>VLOOKUP(C321,[1]匹配!$A:$S,19,0)</f>
        <v>0</v>
      </c>
      <c r="W321" s="11">
        <f>VLOOKUP(C321,[1]匹配!$A:$T,20,0)</f>
        <v>0</v>
      </c>
      <c r="X321" s="11">
        <f>VLOOKUP(C321,[1]匹配!$A:$U,21,0)</f>
        <v>0</v>
      </c>
      <c r="Y321" s="11">
        <f>VLOOKUP(C321,[1]匹配!$A:$V,22,0)</f>
        <v>0</v>
      </c>
      <c r="Z321" s="11">
        <f>VLOOKUP(C321,[1]匹配!$A:$W,23,0)</f>
        <v>0</v>
      </c>
      <c r="AA321" s="11">
        <f>VLOOKUP(C321,[1]匹配!$A:$X,24,0)</f>
        <v>0</v>
      </c>
      <c r="AB321" s="11">
        <f>VLOOKUP(C321,[1]匹配!$A:$Y,25,0)</f>
        <v>0</v>
      </c>
      <c r="AC321" s="11">
        <f>VLOOKUP(C321,[1]匹配!$A:$Z,26,0)</f>
        <v>0</v>
      </c>
      <c r="AD321" s="11">
        <f>VLOOKUP(C321,[1]匹配!$A:$AA,27,0)</f>
        <v>0</v>
      </c>
      <c r="AE321" s="11">
        <f>VLOOKUP(C321,[1]匹配!$A:$AB,28,0)</f>
        <v>0</v>
      </c>
      <c r="AF321" s="11">
        <f>VLOOKUP(C321,[1]匹配!$A:$AC,29,0)</f>
        <v>0</v>
      </c>
      <c r="AG321" s="11">
        <f>VLOOKUP(C321,[1]匹配!$A:$AD,30,0)</f>
        <v>0</v>
      </c>
      <c r="AH321" s="11">
        <f>VLOOKUP(C321,[1]匹配!$A:$AE,31,0)</f>
        <v>0</v>
      </c>
      <c r="AI321" s="11">
        <f>VLOOKUP(C321,[1]匹配!$A:$AF,32,0)</f>
        <v>0</v>
      </c>
      <c r="AJ321" s="11" t="s">
        <v>779</v>
      </c>
      <c r="AK321" s="11" t="s">
        <v>47</v>
      </c>
      <c r="AL321" s="11" t="s">
        <v>56</v>
      </c>
      <c r="AM321" s="11" t="s">
        <v>729</v>
      </c>
    </row>
    <row r="322" ht="48" spans="1:39">
      <c r="A322" s="28">
        <v>319</v>
      </c>
      <c r="B322" s="11" t="s">
        <v>151</v>
      </c>
      <c r="C322" s="11" t="s">
        <v>1286</v>
      </c>
      <c r="D322" s="11" t="s">
        <v>1287</v>
      </c>
      <c r="E322" s="11" t="s">
        <v>1288</v>
      </c>
      <c r="F322" s="11" t="s">
        <v>1289</v>
      </c>
      <c r="G322" s="11" t="s">
        <v>829</v>
      </c>
      <c r="H322" s="11" t="str">
        <f>VLOOKUP(C322,[1]匹配!$A:$E,5,0)</f>
        <v>是</v>
      </c>
      <c r="I322" s="11">
        <f>VLOOKUP(C322,[1]匹配!$A:$F,6,0)</f>
        <v>10</v>
      </c>
      <c r="J322" s="11">
        <f>VLOOKUP(C322,'[2]（终）标准制修订项目'!$C:$R,16,0)</f>
        <v>5</v>
      </c>
      <c r="K322" s="11" t="str">
        <f>VLOOKUP(C322,[1]匹配!$A:$H,8,0)</f>
        <v>无</v>
      </c>
      <c r="L322" s="11">
        <f>VLOOKUP(C322,[1]匹配!$A:$I,9,0)</f>
        <v>5</v>
      </c>
      <c r="M322" s="11">
        <f>VLOOKUP(C322,[1]匹配!$A:$J,10,0)</f>
        <v>100</v>
      </c>
      <c r="N322" s="11" t="str">
        <f>VLOOKUP(C322,[1]匹配!$A:$K,11,0)</f>
        <v>深圳市科陆电子科技股份有限公司</v>
      </c>
      <c r="O322" s="11">
        <f>VLOOKUP(C322,[1]匹配!$A:$L,12,0)</f>
        <v>0</v>
      </c>
      <c r="P322" s="11">
        <f>VLOOKUP(C322,[1]匹配!$A:$M,13,0)</f>
        <v>0</v>
      </c>
      <c r="Q322" s="11">
        <f>VLOOKUP(C322,[1]匹配!$A:$N,14,0)</f>
        <v>0</v>
      </c>
      <c r="R322" s="11">
        <f>VLOOKUP(C322,[1]匹配!$A:$O,15,0)</f>
        <v>0</v>
      </c>
      <c r="S322" s="11">
        <f>VLOOKUP(C322,[1]匹配!$A:$P,16,0)</f>
        <v>0</v>
      </c>
      <c r="T322" s="11">
        <f>VLOOKUP(C322,[1]匹配!$A:$Q,17,0)</f>
        <v>0</v>
      </c>
      <c r="U322" s="11">
        <f>VLOOKUP(C322,[1]匹配!$A:$R,18,0)</f>
        <v>0</v>
      </c>
      <c r="V322" s="11">
        <f>VLOOKUP(C322,[1]匹配!$A:$S,19,0)</f>
        <v>0</v>
      </c>
      <c r="W322" s="11">
        <f>VLOOKUP(C322,[1]匹配!$A:$T,20,0)</f>
        <v>0</v>
      </c>
      <c r="X322" s="11">
        <f>VLOOKUP(C322,[1]匹配!$A:$U,21,0)</f>
        <v>0</v>
      </c>
      <c r="Y322" s="11">
        <f>VLOOKUP(C322,[1]匹配!$A:$V,22,0)</f>
        <v>0</v>
      </c>
      <c r="Z322" s="11">
        <f>VLOOKUP(C322,[1]匹配!$A:$W,23,0)</f>
        <v>0</v>
      </c>
      <c r="AA322" s="11">
        <f>VLOOKUP(C322,[1]匹配!$A:$X,24,0)</f>
        <v>0</v>
      </c>
      <c r="AB322" s="11">
        <f>VLOOKUP(C322,[1]匹配!$A:$Y,25,0)</f>
        <v>0</v>
      </c>
      <c r="AC322" s="11">
        <f>VLOOKUP(C322,[1]匹配!$A:$Z,26,0)</f>
        <v>0</v>
      </c>
      <c r="AD322" s="11">
        <f>VLOOKUP(C322,[1]匹配!$A:$AA,27,0)</f>
        <v>0</v>
      </c>
      <c r="AE322" s="11">
        <f>VLOOKUP(C322,[1]匹配!$A:$AB,28,0)</f>
        <v>0</v>
      </c>
      <c r="AF322" s="11">
        <f>VLOOKUP(C322,[1]匹配!$A:$AC,29,0)</f>
        <v>0</v>
      </c>
      <c r="AG322" s="11">
        <f>VLOOKUP(C322,[1]匹配!$A:$AD,30,0)</f>
        <v>0</v>
      </c>
      <c r="AH322" s="11">
        <f>VLOOKUP(C322,[1]匹配!$A:$AE,31,0)</f>
        <v>0</v>
      </c>
      <c r="AI322" s="11">
        <f>VLOOKUP(C322,[1]匹配!$A:$AF,32,0)</f>
        <v>0</v>
      </c>
      <c r="AJ322" s="11" t="s">
        <v>783</v>
      </c>
      <c r="AK322" s="11" t="s">
        <v>47</v>
      </c>
      <c r="AL322" s="11" t="s">
        <v>56</v>
      </c>
      <c r="AM322" s="11" t="s">
        <v>729</v>
      </c>
    </row>
    <row r="323" ht="36" spans="1:39">
      <c r="A323" s="28">
        <v>320</v>
      </c>
      <c r="B323" s="11" t="s">
        <v>151</v>
      </c>
      <c r="C323" s="11" t="s">
        <v>1290</v>
      </c>
      <c r="D323" s="11" t="s">
        <v>1291</v>
      </c>
      <c r="E323" s="11" t="s">
        <v>1292</v>
      </c>
      <c r="F323" s="11" t="s">
        <v>155</v>
      </c>
      <c r="G323" s="11" t="s">
        <v>1275</v>
      </c>
      <c r="H323" s="11" t="str">
        <f>VLOOKUP(C323,[1]匹配!$A:$E,5,0)</f>
        <v>否</v>
      </c>
      <c r="I323" s="11">
        <f>VLOOKUP(C323,[1]匹配!$A:$F,6,0)</f>
        <v>0</v>
      </c>
      <c r="J323" s="11">
        <f>VLOOKUP(C323,'[2]（终）标准制修订项目'!$C:$R,16,0)</f>
        <v>3</v>
      </c>
      <c r="K323" s="11" t="str">
        <f>VLOOKUP(C323,[1]匹配!$A:$H,8,0)</f>
        <v>无</v>
      </c>
      <c r="L323" s="11">
        <f>VLOOKUP(C323,[1]匹配!$A:$I,9,0)</f>
        <v>3</v>
      </c>
      <c r="M323" s="11">
        <f>VLOOKUP(C323,[1]匹配!$A:$J,10,0)</f>
        <v>100</v>
      </c>
      <c r="N323" s="11" t="str">
        <f>VLOOKUP(C323,[1]匹配!$A:$K,11,0)</f>
        <v>安莉芳（中国）服装有限公司</v>
      </c>
      <c r="O323" s="11">
        <f>VLOOKUP(C323,[1]匹配!$A:$L,12,0)</f>
        <v>0</v>
      </c>
      <c r="P323" s="11">
        <f>VLOOKUP(C323,[1]匹配!$A:$M,13,0)</f>
        <v>0</v>
      </c>
      <c r="Q323" s="11">
        <f>VLOOKUP(C323,[1]匹配!$A:$N,14,0)</f>
        <v>0</v>
      </c>
      <c r="R323" s="11">
        <f>VLOOKUP(C323,[1]匹配!$A:$O,15,0)</f>
        <v>0</v>
      </c>
      <c r="S323" s="11">
        <f>VLOOKUP(C323,[1]匹配!$A:$P,16,0)</f>
        <v>0</v>
      </c>
      <c r="T323" s="11">
        <f>VLOOKUP(C323,[1]匹配!$A:$Q,17,0)</f>
        <v>0</v>
      </c>
      <c r="U323" s="11">
        <f>VLOOKUP(C323,[1]匹配!$A:$R,18,0)</f>
        <v>0</v>
      </c>
      <c r="V323" s="11">
        <f>VLOOKUP(C323,[1]匹配!$A:$S,19,0)</f>
        <v>0</v>
      </c>
      <c r="W323" s="11">
        <f>VLOOKUP(C323,[1]匹配!$A:$T,20,0)</f>
        <v>0</v>
      </c>
      <c r="X323" s="11">
        <f>VLOOKUP(C323,[1]匹配!$A:$U,21,0)</f>
        <v>0</v>
      </c>
      <c r="Y323" s="11">
        <f>VLOOKUP(C323,[1]匹配!$A:$V,22,0)</f>
        <v>0</v>
      </c>
      <c r="Z323" s="11">
        <f>VLOOKUP(C323,[1]匹配!$A:$W,23,0)</f>
        <v>0</v>
      </c>
      <c r="AA323" s="11">
        <f>VLOOKUP(C323,[1]匹配!$A:$X,24,0)</f>
        <v>0</v>
      </c>
      <c r="AB323" s="11">
        <f>VLOOKUP(C323,[1]匹配!$A:$Y,25,0)</f>
        <v>0</v>
      </c>
      <c r="AC323" s="11">
        <f>VLOOKUP(C323,[1]匹配!$A:$Z,26,0)</f>
        <v>0</v>
      </c>
      <c r="AD323" s="11">
        <f>VLOOKUP(C323,[1]匹配!$A:$AA,27,0)</f>
        <v>0</v>
      </c>
      <c r="AE323" s="11">
        <f>VLOOKUP(C323,[1]匹配!$A:$AB,28,0)</f>
        <v>0</v>
      </c>
      <c r="AF323" s="11">
        <f>VLOOKUP(C323,[1]匹配!$A:$AC,29,0)</f>
        <v>0</v>
      </c>
      <c r="AG323" s="11">
        <f>VLOOKUP(C323,[1]匹配!$A:$AD,30,0)</f>
        <v>0</v>
      </c>
      <c r="AH323" s="11">
        <f>VLOOKUP(C323,[1]匹配!$A:$AE,31,0)</f>
        <v>0</v>
      </c>
      <c r="AI323" s="11">
        <f>VLOOKUP(C323,[1]匹配!$A:$AF,32,0)</f>
        <v>0</v>
      </c>
      <c r="AJ323" s="11" t="s">
        <v>783</v>
      </c>
      <c r="AK323" s="11" t="s">
        <v>105</v>
      </c>
      <c r="AL323" s="11" t="s">
        <v>48</v>
      </c>
      <c r="AM323" s="11" t="s">
        <v>729</v>
      </c>
    </row>
    <row r="324" ht="36" spans="1:39">
      <c r="A324" s="28">
        <v>321</v>
      </c>
      <c r="B324" s="11" t="s">
        <v>151</v>
      </c>
      <c r="C324" s="11" t="s">
        <v>1293</v>
      </c>
      <c r="D324" s="11" t="s">
        <v>1294</v>
      </c>
      <c r="E324" s="11" t="s">
        <v>1295</v>
      </c>
      <c r="F324" s="11" t="s">
        <v>155</v>
      </c>
      <c r="G324" s="11" t="s">
        <v>1075</v>
      </c>
      <c r="H324" s="11" t="str">
        <f>VLOOKUP(C324,[1]匹配!$A:$E,5,0)</f>
        <v>否</v>
      </c>
      <c r="I324" s="11">
        <f>VLOOKUP(C324,[1]匹配!$A:$F,6,0)</f>
        <v>0</v>
      </c>
      <c r="J324" s="11">
        <f>VLOOKUP(C324,'[2]（终）标准制修订项目'!$C:$R,16,0)</f>
        <v>7</v>
      </c>
      <c r="K324" s="11" t="str">
        <f>VLOOKUP(C324,[1]匹配!$A:$H,8,0)</f>
        <v>无</v>
      </c>
      <c r="L324" s="11">
        <f>VLOOKUP(C324,[1]匹配!$A:$I,9,0)</f>
        <v>7</v>
      </c>
      <c r="M324" s="11">
        <f>VLOOKUP(C324,[1]匹配!$A:$J,10,0)</f>
        <v>100</v>
      </c>
      <c r="N324" s="11" t="str">
        <f>VLOOKUP(C324,[1]匹配!$A:$K,11,0)</f>
        <v>深圳市洲明科技股份有限公司</v>
      </c>
      <c r="O324" s="11">
        <f>VLOOKUP(C324,[1]匹配!$A:$L,12,0)</f>
        <v>0</v>
      </c>
      <c r="P324" s="11">
        <f>VLOOKUP(C324,[1]匹配!$A:$M,13,0)</f>
        <v>0</v>
      </c>
      <c r="Q324" s="11">
        <f>VLOOKUP(C324,[1]匹配!$A:$N,14,0)</f>
        <v>0</v>
      </c>
      <c r="R324" s="11">
        <f>VLOOKUP(C324,[1]匹配!$A:$O,15,0)</f>
        <v>0</v>
      </c>
      <c r="S324" s="11">
        <f>VLOOKUP(C324,[1]匹配!$A:$P,16,0)</f>
        <v>0</v>
      </c>
      <c r="T324" s="11">
        <f>VLOOKUP(C324,[1]匹配!$A:$Q,17,0)</f>
        <v>0</v>
      </c>
      <c r="U324" s="11">
        <f>VLOOKUP(C324,[1]匹配!$A:$R,18,0)</f>
        <v>0</v>
      </c>
      <c r="V324" s="11">
        <f>VLOOKUP(C324,[1]匹配!$A:$S,19,0)</f>
        <v>0</v>
      </c>
      <c r="W324" s="11">
        <f>VLOOKUP(C324,[1]匹配!$A:$T,20,0)</f>
        <v>0</v>
      </c>
      <c r="X324" s="11">
        <f>VLOOKUP(C324,[1]匹配!$A:$U,21,0)</f>
        <v>0</v>
      </c>
      <c r="Y324" s="11">
        <f>VLOOKUP(C324,[1]匹配!$A:$V,22,0)</f>
        <v>0</v>
      </c>
      <c r="Z324" s="11">
        <f>VLOOKUP(C324,[1]匹配!$A:$W,23,0)</f>
        <v>0</v>
      </c>
      <c r="AA324" s="11">
        <f>VLOOKUP(C324,[1]匹配!$A:$X,24,0)</f>
        <v>0</v>
      </c>
      <c r="AB324" s="11">
        <f>VLOOKUP(C324,[1]匹配!$A:$Y,25,0)</f>
        <v>0</v>
      </c>
      <c r="AC324" s="11">
        <f>VLOOKUP(C324,[1]匹配!$A:$Z,26,0)</f>
        <v>0</v>
      </c>
      <c r="AD324" s="11">
        <f>VLOOKUP(C324,[1]匹配!$A:$AA,27,0)</f>
        <v>0</v>
      </c>
      <c r="AE324" s="11">
        <f>VLOOKUP(C324,[1]匹配!$A:$AB,28,0)</f>
        <v>0</v>
      </c>
      <c r="AF324" s="11">
        <f>VLOOKUP(C324,[1]匹配!$A:$AC,29,0)</f>
        <v>0</v>
      </c>
      <c r="AG324" s="11">
        <f>VLOOKUP(C324,[1]匹配!$A:$AD,30,0)</f>
        <v>0</v>
      </c>
      <c r="AH324" s="11">
        <f>VLOOKUP(C324,[1]匹配!$A:$AE,31,0)</f>
        <v>0</v>
      </c>
      <c r="AI324" s="11">
        <f>VLOOKUP(C324,[1]匹配!$A:$AF,32,0)</f>
        <v>0</v>
      </c>
      <c r="AJ324" s="11" t="s">
        <v>783</v>
      </c>
      <c r="AK324" s="11" t="s">
        <v>47</v>
      </c>
      <c r="AL324" s="11" t="s">
        <v>56</v>
      </c>
      <c r="AM324" s="11" t="s">
        <v>729</v>
      </c>
    </row>
    <row r="325" ht="36" spans="1:39">
      <c r="A325" s="28">
        <v>322</v>
      </c>
      <c r="B325" s="11" t="s">
        <v>151</v>
      </c>
      <c r="C325" s="11" t="s">
        <v>1296</v>
      </c>
      <c r="D325" s="11" t="s">
        <v>1297</v>
      </c>
      <c r="E325" s="11" t="s">
        <v>1298</v>
      </c>
      <c r="F325" s="11" t="s">
        <v>814</v>
      </c>
      <c r="G325" s="11" t="s">
        <v>1299</v>
      </c>
      <c r="H325" s="11" t="str">
        <f>VLOOKUP(C325,[1]匹配!$A:$E,5,0)</f>
        <v>否</v>
      </c>
      <c r="I325" s="11">
        <f>VLOOKUP(C325,[1]匹配!$A:$F,6,0)</f>
        <v>0</v>
      </c>
      <c r="J325" s="11">
        <f>VLOOKUP(C325,'[2]（终）标准制修订项目'!$C:$R,16,0)</f>
        <v>3</v>
      </c>
      <c r="K325" s="11" t="str">
        <f>VLOOKUP(C325,[1]匹配!$A:$H,8,0)</f>
        <v>无</v>
      </c>
      <c r="L325" s="11">
        <f>VLOOKUP(C325,[1]匹配!$A:$I,9,0)</f>
        <v>3</v>
      </c>
      <c r="M325" s="11">
        <f>VLOOKUP(C325,[1]匹配!$A:$J,10,0)</f>
        <v>100</v>
      </c>
      <c r="N325" s="11" t="str">
        <f>VLOOKUP(C325,[1]匹配!$A:$K,11,0)</f>
        <v>深圳市奋达科技股份有限公司</v>
      </c>
      <c r="O325" s="11">
        <f>VLOOKUP(C325,[1]匹配!$A:$L,12,0)</f>
        <v>0</v>
      </c>
      <c r="P325" s="11">
        <f>VLOOKUP(C325,[1]匹配!$A:$M,13,0)</f>
        <v>0</v>
      </c>
      <c r="Q325" s="11">
        <f>VLOOKUP(C325,[1]匹配!$A:$N,14,0)</f>
        <v>0</v>
      </c>
      <c r="R325" s="11">
        <f>VLOOKUP(C325,[1]匹配!$A:$O,15,0)</f>
        <v>0</v>
      </c>
      <c r="S325" s="11">
        <f>VLOOKUP(C325,[1]匹配!$A:$P,16,0)</f>
        <v>0</v>
      </c>
      <c r="T325" s="11">
        <f>VLOOKUP(C325,[1]匹配!$A:$Q,17,0)</f>
        <v>0</v>
      </c>
      <c r="U325" s="11">
        <f>VLOOKUP(C325,[1]匹配!$A:$R,18,0)</f>
        <v>0</v>
      </c>
      <c r="V325" s="11">
        <f>VLOOKUP(C325,[1]匹配!$A:$S,19,0)</f>
        <v>0</v>
      </c>
      <c r="W325" s="11">
        <f>VLOOKUP(C325,[1]匹配!$A:$T,20,0)</f>
        <v>0</v>
      </c>
      <c r="X325" s="11">
        <f>VLOOKUP(C325,[1]匹配!$A:$U,21,0)</f>
        <v>0</v>
      </c>
      <c r="Y325" s="11">
        <f>VLOOKUP(C325,[1]匹配!$A:$V,22,0)</f>
        <v>0</v>
      </c>
      <c r="Z325" s="11">
        <f>VLOOKUP(C325,[1]匹配!$A:$W,23,0)</f>
        <v>0</v>
      </c>
      <c r="AA325" s="11">
        <f>VLOOKUP(C325,[1]匹配!$A:$X,24,0)</f>
        <v>0</v>
      </c>
      <c r="AB325" s="11">
        <f>VLOOKUP(C325,[1]匹配!$A:$Y,25,0)</f>
        <v>0</v>
      </c>
      <c r="AC325" s="11">
        <f>VLOOKUP(C325,[1]匹配!$A:$Z,26,0)</f>
        <v>0</v>
      </c>
      <c r="AD325" s="11">
        <f>VLOOKUP(C325,[1]匹配!$A:$AA,27,0)</f>
        <v>0</v>
      </c>
      <c r="AE325" s="11">
        <f>VLOOKUP(C325,[1]匹配!$A:$AB,28,0)</f>
        <v>0</v>
      </c>
      <c r="AF325" s="11">
        <f>VLOOKUP(C325,[1]匹配!$A:$AC,29,0)</f>
        <v>0</v>
      </c>
      <c r="AG325" s="11">
        <f>VLOOKUP(C325,[1]匹配!$A:$AD,30,0)</f>
        <v>0</v>
      </c>
      <c r="AH325" s="11">
        <f>VLOOKUP(C325,[1]匹配!$A:$AE,31,0)</f>
        <v>0</v>
      </c>
      <c r="AI325" s="11">
        <f>VLOOKUP(C325,[1]匹配!$A:$AF,32,0)</f>
        <v>0</v>
      </c>
      <c r="AJ325" s="11" t="s">
        <v>783</v>
      </c>
      <c r="AK325" s="11" t="s">
        <v>105</v>
      </c>
      <c r="AL325" s="11" t="s">
        <v>48</v>
      </c>
      <c r="AM325" s="11" t="s">
        <v>729</v>
      </c>
    </row>
    <row r="326" ht="36" spans="1:39">
      <c r="A326" s="28">
        <v>323</v>
      </c>
      <c r="B326" s="11" t="s">
        <v>151</v>
      </c>
      <c r="C326" s="11" t="s">
        <v>1300</v>
      </c>
      <c r="D326" s="11" t="s">
        <v>1301</v>
      </c>
      <c r="E326" s="11" t="s">
        <v>1302</v>
      </c>
      <c r="F326" s="11" t="s">
        <v>317</v>
      </c>
      <c r="G326" s="11" t="s">
        <v>1133</v>
      </c>
      <c r="H326" s="11" t="str">
        <f>VLOOKUP(C326,[1]匹配!$A:$E,5,0)</f>
        <v>否</v>
      </c>
      <c r="I326" s="11">
        <f>VLOOKUP(C326,[1]匹配!$A:$F,6,0)</f>
        <v>0</v>
      </c>
      <c r="J326" s="11">
        <f>VLOOKUP(C326,'[2]（终）标准制修订项目'!$C:$R,16,0)</f>
        <v>4</v>
      </c>
      <c r="K326" s="11" t="str">
        <f>VLOOKUP(C326,[1]匹配!$A:$H,8,0)</f>
        <v>无</v>
      </c>
      <c r="L326" s="11">
        <f>VLOOKUP(C326,[1]匹配!$A:$I,9,0)</f>
        <v>4</v>
      </c>
      <c r="M326" s="11">
        <f>VLOOKUP(C326,[1]匹配!$A:$J,10,0)</f>
        <v>100</v>
      </c>
      <c r="N326" s="11" t="str">
        <f>VLOOKUP(C326,[1]匹配!$A:$K,11,0)</f>
        <v>深圳市芭田生态工程股份有限公司</v>
      </c>
      <c r="O326" s="11">
        <f>VLOOKUP(C326,[1]匹配!$A:$L,12,0)</f>
        <v>0</v>
      </c>
      <c r="P326" s="11">
        <f>VLOOKUP(C326,[1]匹配!$A:$M,13,0)</f>
        <v>0</v>
      </c>
      <c r="Q326" s="11">
        <f>VLOOKUP(C326,[1]匹配!$A:$N,14,0)</f>
        <v>0</v>
      </c>
      <c r="R326" s="11">
        <f>VLOOKUP(C326,[1]匹配!$A:$O,15,0)</f>
        <v>0</v>
      </c>
      <c r="S326" s="11">
        <f>VLOOKUP(C326,[1]匹配!$A:$P,16,0)</f>
        <v>0</v>
      </c>
      <c r="T326" s="11">
        <f>VLOOKUP(C326,[1]匹配!$A:$Q,17,0)</f>
        <v>0</v>
      </c>
      <c r="U326" s="11">
        <f>VLOOKUP(C326,[1]匹配!$A:$R,18,0)</f>
        <v>0</v>
      </c>
      <c r="V326" s="11">
        <f>VLOOKUP(C326,[1]匹配!$A:$S,19,0)</f>
        <v>0</v>
      </c>
      <c r="W326" s="11">
        <f>VLOOKUP(C326,[1]匹配!$A:$T,20,0)</f>
        <v>0</v>
      </c>
      <c r="X326" s="11">
        <f>VLOOKUP(C326,[1]匹配!$A:$U,21,0)</f>
        <v>0</v>
      </c>
      <c r="Y326" s="11">
        <f>VLOOKUP(C326,[1]匹配!$A:$V,22,0)</f>
        <v>0</v>
      </c>
      <c r="Z326" s="11">
        <f>VLOOKUP(C326,[1]匹配!$A:$W,23,0)</f>
        <v>0</v>
      </c>
      <c r="AA326" s="11">
        <f>VLOOKUP(C326,[1]匹配!$A:$X,24,0)</f>
        <v>0</v>
      </c>
      <c r="AB326" s="11">
        <f>VLOOKUP(C326,[1]匹配!$A:$Y,25,0)</f>
        <v>0</v>
      </c>
      <c r="AC326" s="11">
        <f>VLOOKUP(C326,[1]匹配!$A:$Z,26,0)</f>
        <v>0</v>
      </c>
      <c r="AD326" s="11">
        <f>VLOOKUP(C326,[1]匹配!$A:$AA,27,0)</f>
        <v>0</v>
      </c>
      <c r="AE326" s="11">
        <f>VLOOKUP(C326,[1]匹配!$A:$AB,28,0)</f>
        <v>0</v>
      </c>
      <c r="AF326" s="11">
        <f>VLOOKUP(C326,[1]匹配!$A:$AC,29,0)</f>
        <v>0</v>
      </c>
      <c r="AG326" s="11">
        <f>VLOOKUP(C326,[1]匹配!$A:$AD,30,0)</f>
        <v>0</v>
      </c>
      <c r="AH326" s="11">
        <f>VLOOKUP(C326,[1]匹配!$A:$AE,31,0)</f>
        <v>0</v>
      </c>
      <c r="AI326" s="11">
        <f>VLOOKUP(C326,[1]匹配!$A:$AF,32,0)</f>
        <v>0</v>
      </c>
      <c r="AJ326" s="11" t="s">
        <v>783</v>
      </c>
      <c r="AK326" s="11" t="s">
        <v>47</v>
      </c>
      <c r="AL326" s="11" t="s">
        <v>56</v>
      </c>
      <c r="AM326" s="11" t="s">
        <v>729</v>
      </c>
    </row>
    <row r="327" ht="72" spans="1:39">
      <c r="A327" s="28">
        <v>324</v>
      </c>
      <c r="B327" s="11" t="s">
        <v>151</v>
      </c>
      <c r="C327" s="11" t="s">
        <v>1303</v>
      </c>
      <c r="D327" s="11" t="s">
        <v>1304</v>
      </c>
      <c r="E327" s="11" t="s">
        <v>1305</v>
      </c>
      <c r="F327" s="11" t="s">
        <v>228</v>
      </c>
      <c r="G327" s="11" t="s">
        <v>1306</v>
      </c>
      <c r="H327" s="11" t="str">
        <f>VLOOKUP(C327,[1]匹配!$A:$E,5,0)</f>
        <v>是</v>
      </c>
      <c r="I327" s="11">
        <f>VLOOKUP(C327,[1]匹配!$A:$F,6,0)</f>
        <v>21</v>
      </c>
      <c r="J327" s="11">
        <f>VLOOKUP(C327,'[2]（终）标准制修订项目'!$C:$R,16,0)</f>
        <v>5</v>
      </c>
      <c r="K327" s="11" t="str">
        <f>VLOOKUP(C327,[1]匹配!$A:$H,8,0)</f>
        <v>无</v>
      </c>
      <c r="L327" s="11">
        <f>VLOOKUP(C327,[1]匹配!$A:$I,9,0)</f>
        <v>5</v>
      </c>
      <c r="M327" s="11">
        <f>VLOOKUP(C327,[1]匹配!$A:$J,10,0)</f>
        <v>100</v>
      </c>
      <c r="N327" s="11" t="str">
        <f>VLOOKUP(C327,[1]匹配!$A:$K,11,0)</f>
        <v>深圳市全球通检测服务有限公司</v>
      </c>
      <c r="O327" s="11">
        <f>VLOOKUP(C327,[1]匹配!$A:$L,12,0)</f>
        <v>0</v>
      </c>
      <c r="P327" s="11">
        <f>VLOOKUP(C327,[1]匹配!$A:$M,13,0)</f>
        <v>0</v>
      </c>
      <c r="Q327" s="11">
        <f>VLOOKUP(C327,[1]匹配!$A:$N,14,0)</f>
        <v>0</v>
      </c>
      <c r="R327" s="11">
        <f>VLOOKUP(C327,[1]匹配!$A:$O,15,0)</f>
        <v>0</v>
      </c>
      <c r="S327" s="11">
        <f>VLOOKUP(C327,[1]匹配!$A:$P,16,0)</f>
        <v>0</v>
      </c>
      <c r="T327" s="11">
        <f>VLOOKUP(C327,[1]匹配!$A:$Q,17,0)</f>
        <v>0</v>
      </c>
      <c r="U327" s="11">
        <f>VLOOKUP(C327,[1]匹配!$A:$R,18,0)</f>
        <v>0</v>
      </c>
      <c r="V327" s="11">
        <f>VLOOKUP(C327,[1]匹配!$A:$S,19,0)</f>
        <v>0</v>
      </c>
      <c r="W327" s="11">
        <f>VLOOKUP(C327,[1]匹配!$A:$T,20,0)</f>
        <v>0</v>
      </c>
      <c r="X327" s="11">
        <f>VLOOKUP(C327,[1]匹配!$A:$U,21,0)</f>
        <v>0</v>
      </c>
      <c r="Y327" s="11">
        <f>VLOOKUP(C327,[1]匹配!$A:$V,22,0)</f>
        <v>0</v>
      </c>
      <c r="Z327" s="11">
        <f>VLOOKUP(C327,[1]匹配!$A:$W,23,0)</f>
        <v>0</v>
      </c>
      <c r="AA327" s="11">
        <f>VLOOKUP(C327,[1]匹配!$A:$X,24,0)</f>
        <v>0</v>
      </c>
      <c r="AB327" s="11">
        <f>VLOOKUP(C327,[1]匹配!$A:$Y,25,0)</f>
        <v>0</v>
      </c>
      <c r="AC327" s="11">
        <f>VLOOKUP(C327,[1]匹配!$A:$Z,26,0)</f>
        <v>0</v>
      </c>
      <c r="AD327" s="11">
        <f>VLOOKUP(C327,[1]匹配!$A:$AA,27,0)</f>
        <v>0</v>
      </c>
      <c r="AE327" s="11">
        <f>VLOOKUP(C327,[1]匹配!$A:$AB,28,0)</f>
        <v>0</v>
      </c>
      <c r="AF327" s="11">
        <f>VLOOKUP(C327,[1]匹配!$A:$AC,29,0)</f>
        <v>0</v>
      </c>
      <c r="AG327" s="11">
        <f>VLOOKUP(C327,[1]匹配!$A:$AD,30,0)</f>
        <v>0</v>
      </c>
      <c r="AH327" s="11">
        <f>VLOOKUP(C327,[1]匹配!$A:$AE,31,0)</f>
        <v>0</v>
      </c>
      <c r="AI327" s="11">
        <f>VLOOKUP(C327,[1]匹配!$A:$AF,32,0)</f>
        <v>0</v>
      </c>
      <c r="AJ327" s="11" t="s">
        <v>783</v>
      </c>
      <c r="AK327" s="11" t="s">
        <v>105</v>
      </c>
      <c r="AL327" s="11" t="s">
        <v>56</v>
      </c>
      <c r="AM327" s="11" t="s">
        <v>729</v>
      </c>
    </row>
    <row r="328" ht="36" spans="1:39">
      <c r="A328" s="28">
        <v>325</v>
      </c>
      <c r="B328" s="11" t="s">
        <v>151</v>
      </c>
      <c r="C328" s="11" t="s">
        <v>1307</v>
      </c>
      <c r="D328" s="11" t="s">
        <v>1308</v>
      </c>
      <c r="E328" s="11" t="s">
        <v>1309</v>
      </c>
      <c r="F328" s="11" t="s">
        <v>191</v>
      </c>
      <c r="G328" s="11" t="s">
        <v>347</v>
      </c>
      <c r="H328" s="11" t="str">
        <f>VLOOKUP(C328,[1]匹配!$A:$E,5,0)</f>
        <v>否</v>
      </c>
      <c r="I328" s="11">
        <f>VLOOKUP(C328,[1]匹配!$A:$F,6,0)</f>
        <v>0</v>
      </c>
      <c r="J328" s="11">
        <f>VLOOKUP(C328,'[2]（终）标准制修订项目'!$C:$R,16,0)</f>
        <v>2</v>
      </c>
      <c r="K328" s="11" t="str">
        <f>VLOOKUP(C328,[1]匹配!$A:$H,8,0)</f>
        <v>无</v>
      </c>
      <c r="L328" s="11">
        <f>VLOOKUP(C328,[1]匹配!$A:$I,9,0)</f>
        <v>2</v>
      </c>
      <c r="M328" s="11">
        <f>VLOOKUP(C328,[1]匹配!$A:$J,10,0)</f>
        <v>100</v>
      </c>
      <c r="N328" s="11" t="str">
        <f>VLOOKUP(C328,[1]匹配!$A:$K,11,0)</f>
        <v>深圳安吉尔饮水产业集团有限公司</v>
      </c>
      <c r="O328" s="11">
        <f>VLOOKUP(C328,[1]匹配!$A:$L,12,0)</f>
        <v>0</v>
      </c>
      <c r="P328" s="11">
        <f>VLOOKUP(C328,[1]匹配!$A:$M,13,0)</f>
        <v>0</v>
      </c>
      <c r="Q328" s="11">
        <f>VLOOKUP(C328,[1]匹配!$A:$N,14,0)</f>
        <v>0</v>
      </c>
      <c r="R328" s="11">
        <f>VLOOKUP(C328,[1]匹配!$A:$O,15,0)</f>
        <v>0</v>
      </c>
      <c r="S328" s="11">
        <f>VLOOKUP(C328,[1]匹配!$A:$P,16,0)</f>
        <v>0</v>
      </c>
      <c r="T328" s="11">
        <f>VLOOKUP(C328,[1]匹配!$A:$Q,17,0)</f>
        <v>0</v>
      </c>
      <c r="U328" s="11">
        <f>VLOOKUP(C328,[1]匹配!$A:$R,18,0)</f>
        <v>0</v>
      </c>
      <c r="V328" s="11">
        <f>VLOOKUP(C328,[1]匹配!$A:$S,19,0)</f>
        <v>0</v>
      </c>
      <c r="W328" s="11">
        <f>VLOOKUP(C328,[1]匹配!$A:$T,20,0)</f>
        <v>0</v>
      </c>
      <c r="X328" s="11">
        <f>VLOOKUP(C328,[1]匹配!$A:$U,21,0)</f>
        <v>0</v>
      </c>
      <c r="Y328" s="11">
        <f>VLOOKUP(C328,[1]匹配!$A:$V,22,0)</f>
        <v>0</v>
      </c>
      <c r="Z328" s="11">
        <f>VLOOKUP(C328,[1]匹配!$A:$W,23,0)</f>
        <v>0</v>
      </c>
      <c r="AA328" s="11">
        <f>VLOOKUP(C328,[1]匹配!$A:$X,24,0)</f>
        <v>0</v>
      </c>
      <c r="AB328" s="11">
        <f>VLOOKUP(C328,[1]匹配!$A:$Y,25,0)</f>
        <v>0</v>
      </c>
      <c r="AC328" s="11">
        <f>VLOOKUP(C328,[1]匹配!$A:$Z,26,0)</f>
        <v>0</v>
      </c>
      <c r="AD328" s="11">
        <f>VLOOKUP(C328,[1]匹配!$A:$AA,27,0)</f>
        <v>0</v>
      </c>
      <c r="AE328" s="11">
        <f>VLOOKUP(C328,[1]匹配!$A:$AB,28,0)</f>
        <v>0</v>
      </c>
      <c r="AF328" s="11">
        <f>VLOOKUP(C328,[1]匹配!$A:$AC,29,0)</f>
        <v>0</v>
      </c>
      <c r="AG328" s="11">
        <f>VLOOKUP(C328,[1]匹配!$A:$AD,30,0)</f>
        <v>0</v>
      </c>
      <c r="AH328" s="11">
        <f>VLOOKUP(C328,[1]匹配!$A:$AE,31,0)</f>
        <v>0</v>
      </c>
      <c r="AI328" s="11">
        <f>VLOOKUP(C328,[1]匹配!$A:$AF,32,0)</f>
        <v>0</v>
      </c>
      <c r="AJ328" s="11" t="s">
        <v>783</v>
      </c>
      <c r="AK328" s="11" t="s">
        <v>47</v>
      </c>
      <c r="AL328" s="11" t="s">
        <v>48</v>
      </c>
      <c r="AM328" s="11" t="s">
        <v>729</v>
      </c>
    </row>
    <row r="329" ht="48" spans="1:39">
      <c r="A329" s="28">
        <v>326</v>
      </c>
      <c r="B329" s="11" t="s">
        <v>151</v>
      </c>
      <c r="C329" s="11" t="s">
        <v>1310</v>
      </c>
      <c r="D329" s="11" t="s">
        <v>1311</v>
      </c>
      <c r="E329" s="11" t="s">
        <v>1312</v>
      </c>
      <c r="F329" s="11" t="s">
        <v>196</v>
      </c>
      <c r="G329" s="11" t="s">
        <v>1313</v>
      </c>
      <c r="H329" s="11" t="str">
        <f>VLOOKUP(C329,[1]匹配!$A:$E,5,0)</f>
        <v>否</v>
      </c>
      <c r="I329" s="11">
        <f>VLOOKUP(C329,[1]匹配!$A:$F,6,0)</f>
        <v>0</v>
      </c>
      <c r="J329" s="11">
        <f>VLOOKUP(C329,'[2]（终）标准制修订项目'!$C:$R,16,0)</f>
        <v>3</v>
      </c>
      <c r="K329" s="11" t="str">
        <f>VLOOKUP(C329,[1]匹配!$A:$H,8,0)</f>
        <v>有</v>
      </c>
      <c r="L329" s="11">
        <f>VLOOKUP(C329,[1]匹配!$A:$I,9,0)</f>
        <v>1</v>
      </c>
      <c r="M329" s="11">
        <f>VLOOKUP(C329,[1]匹配!$A:$J,10,0)</f>
        <v>0</v>
      </c>
      <c r="N329" s="11" t="str">
        <f>VLOOKUP(C329,[1]匹配!$A:$K,11,0)</f>
        <v>深圳市标准技术研究院</v>
      </c>
      <c r="O329" s="11">
        <f>VLOOKUP(C329,[1]匹配!$A:$L,12,0)</f>
        <v>3</v>
      </c>
      <c r="P329" s="11">
        <f>VLOOKUP(C329,[1]匹配!$A:$M,13,0)</f>
        <v>100</v>
      </c>
      <c r="Q329" s="11" t="str">
        <f>VLOOKUP(C329,[1]匹配!$A:$N,14,0)</f>
        <v>深圳市恒绿低碳发展促进中心</v>
      </c>
      <c r="R329" s="11">
        <f>VLOOKUP(C329,[1]匹配!$A:$O,15,0)</f>
        <v>4</v>
      </c>
      <c r="S329" s="11">
        <f>VLOOKUP(C329,[1]匹配!$A:$P,16,0)</f>
        <v>0</v>
      </c>
      <c r="T329" s="11" t="str">
        <f>VLOOKUP(C329,[1]匹配!$A:$Q,17,0)</f>
        <v>华为技术有限公司</v>
      </c>
      <c r="U329" s="11">
        <f>VLOOKUP(C329,[1]匹配!$A:$R,18,0)</f>
        <v>5</v>
      </c>
      <c r="V329" s="11">
        <f>VLOOKUP(C329,[1]匹配!$A:$S,19,0)</f>
        <v>0</v>
      </c>
      <c r="W329" s="11" t="str">
        <f>VLOOKUP(C329,[1]匹配!$A:$T,20,0)</f>
        <v>深圳市计量质量检测研究院</v>
      </c>
      <c r="X329" s="11">
        <f>VLOOKUP(C329,[1]匹配!$A:$U,21,0)</f>
        <v>0</v>
      </c>
      <c r="Y329" s="11">
        <f>VLOOKUP(C329,[1]匹配!$A:$V,22,0)</f>
        <v>0</v>
      </c>
      <c r="Z329" s="11">
        <f>VLOOKUP(C329,[1]匹配!$A:$W,23,0)</f>
        <v>0</v>
      </c>
      <c r="AA329" s="11">
        <f>VLOOKUP(C329,[1]匹配!$A:$X,24,0)</f>
        <v>0</v>
      </c>
      <c r="AB329" s="11">
        <f>VLOOKUP(C329,[1]匹配!$A:$Y,25,0)</f>
        <v>0</v>
      </c>
      <c r="AC329" s="11">
        <f>VLOOKUP(C329,[1]匹配!$A:$Z,26,0)</f>
        <v>0</v>
      </c>
      <c r="AD329" s="11">
        <f>VLOOKUP(C329,[1]匹配!$A:$AA,27,0)</f>
        <v>0</v>
      </c>
      <c r="AE329" s="11">
        <f>VLOOKUP(C329,[1]匹配!$A:$AB,28,0)</f>
        <v>0</v>
      </c>
      <c r="AF329" s="11">
        <f>VLOOKUP(C329,[1]匹配!$A:$AC,29,0)</f>
        <v>0</v>
      </c>
      <c r="AG329" s="11">
        <f>VLOOKUP(C329,[1]匹配!$A:$AD,30,0)</f>
        <v>0</v>
      </c>
      <c r="AH329" s="11">
        <f>VLOOKUP(C329,[1]匹配!$A:$AE,31,0)</f>
        <v>0</v>
      </c>
      <c r="AI329" s="11">
        <f>VLOOKUP(C329,[1]匹配!$A:$AF,32,0)</f>
        <v>0</v>
      </c>
      <c r="AJ329" s="11" t="s">
        <v>783</v>
      </c>
      <c r="AK329" s="11" t="s">
        <v>47</v>
      </c>
      <c r="AL329" s="11" t="s">
        <v>48</v>
      </c>
      <c r="AM329" s="11" t="s">
        <v>729</v>
      </c>
    </row>
    <row r="330" ht="36" spans="1:39">
      <c r="A330" s="28">
        <v>327</v>
      </c>
      <c r="B330" s="11" t="s">
        <v>151</v>
      </c>
      <c r="C330" s="11" t="s">
        <v>1314</v>
      </c>
      <c r="D330" s="11" t="s">
        <v>1315</v>
      </c>
      <c r="E330" s="11" t="s">
        <v>1316</v>
      </c>
      <c r="F330" s="11" t="s">
        <v>167</v>
      </c>
      <c r="G330" s="11" t="s">
        <v>1317</v>
      </c>
      <c r="H330" s="11" t="str">
        <f>VLOOKUP(C330,[1]匹配!$A:$E,5,0)</f>
        <v>否</v>
      </c>
      <c r="I330" s="11">
        <f>VLOOKUP(C330,[1]匹配!$A:$F,6,0)</f>
        <v>0</v>
      </c>
      <c r="J330" s="11">
        <f>VLOOKUP(C330,'[2]（终）标准制修订项目'!$C:$R,16,0)</f>
        <v>4</v>
      </c>
      <c r="K330" s="11" t="str">
        <f>VLOOKUP(C330,[1]匹配!$A:$H,8,0)</f>
        <v>无</v>
      </c>
      <c r="L330" s="11">
        <f>VLOOKUP(C330,[1]匹配!$A:$I,9,0)</f>
        <v>4</v>
      </c>
      <c r="M330" s="11">
        <f>VLOOKUP(C330,[1]匹配!$A:$J,10,0)</f>
        <v>100</v>
      </c>
      <c r="N330" s="11" t="str">
        <f>VLOOKUP(C330,[1]匹配!$A:$K,11,0)</f>
        <v>深圳市陆基建材技术有限公司</v>
      </c>
      <c r="O330" s="11">
        <f>VLOOKUP(C330,[1]匹配!$A:$L,12,0)</f>
        <v>0</v>
      </c>
      <c r="P330" s="11">
        <f>VLOOKUP(C330,[1]匹配!$A:$M,13,0)</f>
        <v>0</v>
      </c>
      <c r="Q330" s="11">
        <f>VLOOKUP(C330,[1]匹配!$A:$N,14,0)</f>
        <v>0</v>
      </c>
      <c r="R330" s="11">
        <f>VLOOKUP(C330,[1]匹配!$A:$O,15,0)</f>
        <v>0</v>
      </c>
      <c r="S330" s="11">
        <f>VLOOKUP(C330,[1]匹配!$A:$P,16,0)</f>
        <v>0</v>
      </c>
      <c r="T330" s="11">
        <f>VLOOKUP(C330,[1]匹配!$A:$Q,17,0)</f>
        <v>0</v>
      </c>
      <c r="U330" s="11">
        <f>VLOOKUP(C330,[1]匹配!$A:$R,18,0)</f>
        <v>0</v>
      </c>
      <c r="V330" s="11">
        <f>VLOOKUP(C330,[1]匹配!$A:$S,19,0)</f>
        <v>0</v>
      </c>
      <c r="W330" s="11">
        <f>VLOOKUP(C330,[1]匹配!$A:$T,20,0)</f>
        <v>0</v>
      </c>
      <c r="X330" s="11">
        <f>VLOOKUP(C330,[1]匹配!$A:$U,21,0)</f>
        <v>0</v>
      </c>
      <c r="Y330" s="11">
        <f>VLOOKUP(C330,[1]匹配!$A:$V,22,0)</f>
        <v>0</v>
      </c>
      <c r="Z330" s="11">
        <f>VLOOKUP(C330,[1]匹配!$A:$W,23,0)</f>
        <v>0</v>
      </c>
      <c r="AA330" s="11">
        <f>VLOOKUP(C330,[1]匹配!$A:$X,24,0)</f>
        <v>0</v>
      </c>
      <c r="AB330" s="11">
        <f>VLOOKUP(C330,[1]匹配!$A:$Y,25,0)</f>
        <v>0</v>
      </c>
      <c r="AC330" s="11">
        <f>VLOOKUP(C330,[1]匹配!$A:$Z,26,0)</f>
        <v>0</v>
      </c>
      <c r="AD330" s="11">
        <f>VLOOKUP(C330,[1]匹配!$A:$AA,27,0)</f>
        <v>0</v>
      </c>
      <c r="AE330" s="11">
        <f>VLOOKUP(C330,[1]匹配!$A:$AB,28,0)</f>
        <v>0</v>
      </c>
      <c r="AF330" s="11">
        <f>VLOOKUP(C330,[1]匹配!$A:$AC,29,0)</f>
        <v>0</v>
      </c>
      <c r="AG330" s="11">
        <f>VLOOKUP(C330,[1]匹配!$A:$AD,30,0)</f>
        <v>0</v>
      </c>
      <c r="AH330" s="11">
        <f>VLOOKUP(C330,[1]匹配!$A:$AE,31,0)</f>
        <v>0</v>
      </c>
      <c r="AI330" s="11">
        <f>VLOOKUP(C330,[1]匹配!$A:$AF,32,0)</f>
        <v>0</v>
      </c>
      <c r="AJ330" s="11" t="s">
        <v>783</v>
      </c>
      <c r="AK330" s="11" t="s">
        <v>47</v>
      </c>
      <c r="AL330" s="11" t="s">
        <v>56</v>
      </c>
      <c r="AM330" s="11" t="s">
        <v>729</v>
      </c>
    </row>
    <row r="331" ht="48" spans="1:39">
      <c r="A331" s="28">
        <v>328</v>
      </c>
      <c r="B331" s="11" t="s">
        <v>151</v>
      </c>
      <c r="C331" s="11" t="s">
        <v>1318</v>
      </c>
      <c r="D331" s="11" t="s">
        <v>1319</v>
      </c>
      <c r="E331" s="11" t="s">
        <v>1320</v>
      </c>
      <c r="F331" s="11" t="s">
        <v>167</v>
      </c>
      <c r="G331" s="11" t="s">
        <v>384</v>
      </c>
      <c r="H331" s="11" t="str">
        <f>VLOOKUP(C331,[1]匹配!$A:$E,5,0)</f>
        <v>是</v>
      </c>
      <c r="I331" s="11">
        <f>VLOOKUP(C331,[1]匹配!$A:$F,6,0)</f>
        <v>28</v>
      </c>
      <c r="J331" s="11">
        <f>VLOOKUP(C331,'[2]（终）标准制修订项目'!$C:$R,16,0)</f>
        <v>4</v>
      </c>
      <c r="K331" s="11" t="str">
        <f>VLOOKUP(C331,[1]匹配!$A:$H,8,0)</f>
        <v>无</v>
      </c>
      <c r="L331" s="11">
        <f>VLOOKUP(C331,[1]匹配!$A:$I,9,0)</f>
        <v>4</v>
      </c>
      <c r="M331" s="11">
        <f>VLOOKUP(C331,[1]匹配!$A:$J,10,0)</f>
        <v>100</v>
      </c>
      <c r="N331" s="11" t="str">
        <f>VLOOKUP(C331,[1]匹配!$A:$K,11,0)</f>
        <v>深圳赛西信息技术有限公司</v>
      </c>
      <c r="O331" s="11">
        <f>VLOOKUP(C331,[1]匹配!$A:$L,12,0)</f>
        <v>0</v>
      </c>
      <c r="P331" s="11">
        <f>VLOOKUP(C331,[1]匹配!$A:$M,13,0)</f>
        <v>0</v>
      </c>
      <c r="Q331" s="11">
        <f>VLOOKUP(C331,[1]匹配!$A:$N,14,0)</f>
        <v>0</v>
      </c>
      <c r="R331" s="11">
        <f>VLOOKUP(C331,[1]匹配!$A:$O,15,0)</f>
        <v>0</v>
      </c>
      <c r="S331" s="11">
        <f>VLOOKUP(C331,[1]匹配!$A:$P,16,0)</f>
        <v>0</v>
      </c>
      <c r="T331" s="11">
        <f>VLOOKUP(C331,[1]匹配!$A:$Q,17,0)</f>
        <v>0</v>
      </c>
      <c r="U331" s="11">
        <f>VLOOKUP(C331,[1]匹配!$A:$R,18,0)</f>
        <v>0</v>
      </c>
      <c r="V331" s="11">
        <f>VLOOKUP(C331,[1]匹配!$A:$S,19,0)</f>
        <v>0</v>
      </c>
      <c r="W331" s="11">
        <f>VLOOKUP(C331,[1]匹配!$A:$T,20,0)</f>
        <v>0</v>
      </c>
      <c r="X331" s="11">
        <f>VLOOKUP(C331,[1]匹配!$A:$U,21,0)</f>
        <v>0</v>
      </c>
      <c r="Y331" s="11">
        <f>VLOOKUP(C331,[1]匹配!$A:$V,22,0)</f>
        <v>0</v>
      </c>
      <c r="Z331" s="11">
        <f>VLOOKUP(C331,[1]匹配!$A:$W,23,0)</f>
        <v>0</v>
      </c>
      <c r="AA331" s="11">
        <f>VLOOKUP(C331,[1]匹配!$A:$X,24,0)</f>
        <v>0</v>
      </c>
      <c r="AB331" s="11">
        <f>VLOOKUP(C331,[1]匹配!$A:$Y,25,0)</f>
        <v>0</v>
      </c>
      <c r="AC331" s="11">
        <f>VLOOKUP(C331,[1]匹配!$A:$Z,26,0)</f>
        <v>0</v>
      </c>
      <c r="AD331" s="11">
        <f>VLOOKUP(C331,[1]匹配!$A:$AA,27,0)</f>
        <v>0</v>
      </c>
      <c r="AE331" s="11">
        <f>VLOOKUP(C331,[1]匹配!$A:$AB,28,0)</f>
        <v>0</v>
      </c>
      <c r="AF331" s="11">
        <f>VLOOKUP(C331,[1]匹配!$A:$AC,29,0)</f>
        <v>0</v>
      </c>
      <c r="AG331" s="11">
        <f>VLOOKUP(C331,[1]匹配!$A:$AD,30,0)</f>
        <v>0</v>
      </c>
      <c r="AH331" s="11">
        <f>VLOOKUP(C331,[1]匹配!$A:$AE,31,0)</f>
        <v>0</v>
      </c>
      <c r="AI331" s="11">
        <f>VLOOKUP(C331,[1]匹配!$A:$AF,32,0)</f>
        <v>0</v>
      </c>
      <c r="AJ331" s="11" t="s">
        <v>783</v>
      </c>
      <c r="AK331" s="11" t="s">
        <v>47</v>
      </c>
      <c r="AL331" s="11" t="s">
        <v>56</v>
      </c>
      <c r="AM331" s="11" t="s">
        <v>729</v>
      </c>
    </row>
    <row r="332" ht="24" spans="1:39">
      <c r="A332" s="28">
        <v>329</v>
      </c>
      <c r="B332" s="11" t="s">
        <v>151</v>
      </c>
      <c r="C332" s="11" t="s">
        <v>1321</v>
      </c>
      <c r="D332" s="11" t="s">
        <v>1322</v>
      </c>
      <c r="E332" s="11" t="s">
        <v>1323</v>
      </c>
      <c r="F332" s="11" t="s">
        <v>322</v>
      </c>
      <c r="G332" s="11" t="s">
        <v>1324</v>
      </c>
      <c r="H332" s="11" t="str">
        <f>VLOOKUP(C332,[1]匹配!$A:$E,5,0)</f>
        <v>否</v>
      </c>
      <c r="I332" s="11">
        <f>VLOOKUP(C332,[1]匹配!$A:$F,6,0)</f>
        <v>0</v>
      </c>
      <c r="J332" s="11">
        <f>VLOOKUP(C332,'[2]（终）标准制修订项目'!$C:$R,16,0)</f>
        <v>4</v>
      </c>
      <c r="K332" s="11" t="str">
        <f>VLOOKUP(C332,[1]匹配!$A:$H,8,0)</f>
        <v>无</v>
      </c>
      <c r="L332" s="11">
        <f>VLOOKUP(C332,[1]匹配!$A:$I,9,0)</f>
        <v>4</v>
      </c>
      <c r="M332" s="11">
        <f>VLOOKUP(C332,[1]匹配!$A:$J,10,0)</f>
        <v>100</v>
      </c>
      <c r="N332" s="11" t="str">
        <f>VLOOKUP(C332,[1]匹配!$A:$K,11,0)</f>
        <v>深圳吉阳智能科技有限公司</v>
      </c>
      <c r="O332" s="11">
        <f>VLOOKUP(C332,[1]匹配!$A:$L,12,0)</f>
        <v>0</v>
      </c>
      <c r="P332" s="11">
        <f>VLOOKUP(C332,[1]匹配!$A:$M,13,0)</f>
        <v>0</v>
      </c>
      <c r="Q332" s="11">
        <f>VLOOKUP(C332,[1]匹配!$A:$N,14,0)</f>
        <v>0</v>
      </c>
      <c r="R332" s="11">
        <f>VLOOKUP(C332,[1]匹配!$A:$O,15,0)</f>
        <v>0</v>
      </c>
      <c r="S332" s="11">
        <f>VLOOKUP(C332,[1]匹配!$A:$P,16,0)</f>
        <v>0</v>
      </c>
      <c r="T332" s="11">
        <f>VLOOKUP(C332,[1]匹配!$A:$Q,17,0)</f>
        <v>0</v>
      </c>
      <c r="U332" s="11">
        <f>VLOOKUP(C332,[1]匹配!$A:$R,18,0)</f>
        <v>0</v>
      </c>
      <c r="V332" s="11">
        <f>VLOOKUP(C332,[1]匹配!$A:$S,19,0)</f>
        <v>0</v>
      </c>
      <c r="W332" s="11">
        <f>VLOOKUP(C332,[1]匹配!$A:$T,20,0)</f>
        <v>0</v>
      </c>
      <c r="X332" s="11">
        <f>VLOOKUP(C332,[1]匹配!$A:$U,21,0)</f>
        <v>0</v>
      </c>
      <c r="Y332" s="11">
        <f>VLOOKUP(C332,[1]匹配!$A:$V,22,0)</f>
        <v>0</v>
      </c>
      <c r="Z332" s="11">
        <f>VLOOKUP(C332,[1]匹配!$A:$W,23,0)</f>
        <v>0</v>
      </c>
      <c r="AA332" s="11">
        <f>VLOOKUP(C332,[1]匹配!$A:$X,24,0)</f>
        <v>0</v>
      </c>
      <c r="AB332" s="11">
        <f>VLOOKUP(C332,[1]匹配!$A:$Y,25,0)</f>
        <v>0</v>
      </c>
      <c r="AC332" s="11">
        <f>VLOOKUP(C332,[1]匹配!$A:$Z,26,0)</f>
        <v>0</v>
      </c>
      <c r="AD332" s="11">
        <f>VLOOKUP(C332,[1]匹配!$A:$AA,27,0)</f>
        <v>0</v>
      </c>
      <c r="AE332" s="11">
        <f>VLOOKUP(C332,[1]匹配!$A:$AB,28,0)</f>
        <v>0</v>
      </c>
      <c r="AF332" s="11">
        <f>VLOOKUP(C332,[1]匹配!$A:$AC,29,0)</f>
        <v>0</v>
      </c>
      <c r="AG332" s="11">
        <f>VLOOKUP(C332,[1]匹配!$A:$AD,30,0)</f>
        <v>0</v>
      </c>
      <c r="AH332" s="11">
        <f>VLOOKUP(C332,[1]匹配!$A:$AE,31,0)</f>
        <v>0</v>
      </c>
      <c r="AI332" s="11">
        <f>VLOOKUP(C332,[1]匹配!$A:$AF,32,0)</f>
        <v>0</v>
      </c>
      <c r="AJ332" s="11" t="s">
        <v>783</v>
      </c>
      <c r="AK332" s="11" t="s">
        <v>47</v>
      </c>
      <c r="AL332" s="11" t="s">
        <v>56</v>
      </c>
      <c r="AM332" s="11" t="s">
        <v>729</v>
      </c>
    </row>
    <row r="333" ht="24" spans="1:39">
      <c r="A333" s="28">
        <v>330</v>
      </c>
      <c r="B333" s="11" t="s">
        <v>151</v>
      </c>
      <c r="C333" s="11" t="s">
        <v>1325</v>
      </c>
      <c r="D333" s="11" t="s">
        <v>1326</v>
      </c>
      <c r="E333" s="11" t="s">
        <v>1327</v>
      </c>
      <c r="F333" s="11" t="s">
        <v>1128</v>
      </c>
      <c r="G333" s="11" t="s">
        <v>403</v>
      </c>
      <c r="H333" s="11" t="str">
        <f>VLOOKUP(C333,[1]匹配!$A:$E,5,0)</f>
        <v>否</v>
      </c>
      <c r="I333" s="11">
        <f>VLOOKUP(C333,[1]匹配!$A:$F,6,0)</f>
        <v>0</v>
      </c>
      <c r="J333" s="11">
        <f>VLOOKUP(C333,'[2]（终）标准制修订项目'!$C:$R,16,0)</f>
        <v>4</v>
      </c>
      <c r="K333" s="11" t="str">
        <f>VLOOKUP(C333,[1]匹配!$A:$H,8,0)</f>
        <v>无</v>
      </c>
      <c r="L333" s="11">
        <f>VLOOKUP(C333,[1]匹配!$A:$I,9,0)</f>
        <v>1</v>
      </c>
      <c r="M333" s="11">
        <f>VLOOKUP(C333,[1]匹配!$A:$J,10,0)</f>
        <v>100</v>
      </c>
      <c r="N333" s="11" t="str">
        <f>VLOOKUP(C333,[1]匹配!$A:$K,11,0)</f>
        <v>格林美股份有限公司</v>
      </c>
      <c r="O333" s="11">
        <f>VLOOKUP(C333,[1]匹配!$A:$L,12,0)</f>
        <v>0</v>
      </c>
      <c r="P333" s="11">
        <f>VLOOKUP(C333,[1]匹配!$A:$M,13,0)</f>
        <v>0</v>
      </c>
      <c r="Q333" s="11">
        <f>VLOOKUP(C333,[1]匹配!$A:$N,14,0)</f>
        <v>0</v>
      </c>
      <c r="R333" s="11">
        <f>VLOOKUP(C333,[1]匹配!$A:$O,15,0)</f>
        <v>0</v>
      </c>
      <c r="S333" s="11">
        <f>VLOOKUP(C333,[1]匹配!$A:$P,16,0)</f>
        <v>0</v>
      </c>
      <c r="T333" s="11">
        <f>VLOOKUP(C333,[1]匹配!$A:$Q,17,0)</f>
        <v>0</v>
      </c>
      <c r="U333" s="11">
        <f>VLOOKUP(C333,[1]匹配!$A:$R,18,0)</f>
        <v>0</v>
      </c>
      <c r="V333" s="11">
        <f>VLOOKUP(C333,[1]匹配!$A:$S,19,0)</f>
        <v>0</v>
      </c>
      <c r="W333" s="11">
        <f>VLOOKUP(C333,[1]匹配!$A:$T,20,0)</f>
        <v>0</v>
      </c>
      <c r="X333" s="11">
        <f>VLOOKUP(C333,[1]匹配!$A:$U,21,0)</f>
        <v>0</v>
      </c>
      <c r="Y333" s="11">
        <f>VLOOKUP(C333,[1]匹配!$A:$V,22,0)</f>
        <v>0</v>
      </c>
      <c r="Z333" s="11">
        <f>VLOOKUP(C333,[1]匹配!$A:$W,23,0)</f>
        <v>0</v>
      </c>
      <c r="AA333" s="11">
        <f>VLOOKUP(C333,[1]匹配!$A:$X,24,0)</f>
        <v>0</v>
      </c>
      <c r="AB333" s="11">
        <f>VLOOKUP(C333,[1]匹配!$A:$Y,25,0)</f>
        <v>0</v>
      </c>
      <c r="AC333" s="11">
        <f>VLOOKUP(C333,[1]匹配!$A:$Z,26,0)</f>
        <v>0</v>
      </c>
      <c r="AD333" s="11">
        <f>VLOOKUP(C333,[1]匹配!$A:$AA,27,0)</f>
        <v>0</v>
      </c>
      <c r="AE333" s="11">
        <f>VLOOKUP(C333,[1]匹配!$A:$AB,28,0)</f>
        <v>0</v>
      </c>
      <c r="AF333" s="11">
        <f>VLOOKUP(C333,[1]匹配!$A:$AC,29,0)</f>
        <v>0</v>
      </c>
      <c r="AG333" s="11">
        <f>VLOOKUP(C333,[1]匹配!$A:$AD,30,0)</f>
        <v>0</v>
      </c>
      <c r="AH333" s="11">
        <f>VLOOKUP(C333,[1]匹配!$A:$AE,31,0)</f>
        <v>0</v>
      </c>
      <c r="AI333" s="11">
        <f>VLOOKUP(C333,[1]匹配!$A:$AF,32,0)</f>
        <v>0</v>
      </c>
      <c r="AJ333" s="11" t="s">
        <v>787</v>
      </c>
      <c r="AK333" s="11" t="s">
        <v>47</v>
      </c>
      <c r="AL333" s="11" t="s">
        <v>56</v>
      </c>
      <c r="AM333" s="11" t="s">
        <v>729</v>
      </c>
    </row>
    <row r="334" ht="48" spans="1:39">
      <c r="A334" s="28">
        <v>331</v>
      </c>
      <c r="B334" s="11" t="s">
        <v>151</v>
      </c>
      <c r="C334" s="11" t="s">
        <v>1328</v>
      </c>
      <c r="D334" s="11" t="s">
        <v>827</v>
      </c>
      <c r="E334" s="11" t="s">
        <v>1329</v>
      </c>
      <c r="F334" s="11" t="s">
        <v>228</v>
      </c>
      <c r="G334" s="11" t="s">
        <v>429</v>
      </c>
      <c r="H334" s="11" t="str">
        <f>VLOOKUP(C334,[1]匹配!$A:$E,5,0)</f>
        <v>是</v>
      </c>
      <c r="I334" s="11">
        <f>VLOOKUP(C334,[1]匹配!$A:$F,6,0)</f>
        <v>12</v>
      </c>
      <c r="J334" s="11">
        <f>VLOOKUP(C334,'[2]（终）标准制修订项目'!$C:$R,16,0)</f>
        <v>4</v>
      </c>
      <c r="K334" s="11" t="str">
        <f>VLOOKUP(C334,[1]匹配!$A:$H,8,0)</f>
        <v>有</v>
      </c>
      <c r="L334" s="11">
        <f>VLOOKUP(C334,[1]匹配!$A:$I,9,0)</f>
        <v>2</v>
      </c>
      <c r="M334" s="11">
        <f>VLOOKUP(C334,[1]匹配!$A:$J,10,0)</f>
        <v>66.66</v>
      </c>
      <c r="N334" s="11" t="str">
        <f>VLOOKUP(C334,[1]匹配!$A:$K,11,0)</f>
        <v>深圳市科陆电子科技股份有限公司</v>
      </c>
      <c r="O334" s="11">
        <f>VLOOKUP(C334,[1]匹配!$A:$L,12,0)</f>
        <v>4</v>
      </c>
      <c r="P334" s="11">
        <f>VLOOKUP(C334,[1]匹配!$A:$M,13,0)</f>
        <v>33.33</v>
      </c>
      <c r="Q334" s="11" t="str">
        <f>VLOOKUP(C334,[1]匹配!$A:$N,14,0)</f>
        <v>深圳市航天泰瑞捷电子有限公司</v>
      </c>
      <c r="R334" s="11">
        <f>VLOOKUP(C334,[1]匹配!$A:$O,15,0)</f>
        <v>0</v>
      </c>
      <c r="S334" s="11">
        <f>VLOOKUP(C334,[1]匹配!$A:$P,16,0)</f>
        <v>0</v>
      </c>
      <c r="T334" s="11">
        <f>VLOOKUP(C334,[1]匹配!$A:$Q,17,0)</f>
        <v>0</v>
      </c>
      <c r="U334" s="11">
        <f>VLOOKUP(C334,[1]匹配!$A:$R,18,0)</f>
        <v>0</v>
      </c>
      <c r="V334" s="11">
        <f>VLOOKUP(C334,[1]匹配!$A:$S,19,0)</f>
        <v>0</v>
      </c>
      <c r="W334" s="11">
        <f>VLOOKUP(C334,[1]匹配!$A:$T,20,0)</f>
        <v>0</v>
      </c>
      <c r="X334" s="11">
        <f>VLOOKUP(C334,[1]匹配!$A:$U,21,0)</f>
        <v>0</v>
      </c>
      <c r="Y334" s="11">
        <f>VLOOKUP(C334,[1]匹配!$A:$V,22,0)</f>
        <v>0</v>
      </c>
      <c r="Z334" s="11">
        <f>VLOOKUP(C334,[1]匹配!$A:$W,23,0)</f>
        <v>0</v>
      </c>
      <c r="AA334" s="11">
        <f>VLOOKUP(C334,[1]匹配!$A:$X,24,0)</f>
        <v>0</v>
      </c>
      <c r="AB334" s="11">
        <f>VLOOKUP(C334,[1]匹配!$A:$Y,25,0)</f>
        <v>0</v>
      </c>
      <c r="AC334" s="11">
        <f>VLOOKUP(C334,[1]匹配!$A:$Z,26,0)</f>
        <v>0</v>
      </c>
      <c r="AD334" s="11">
        <f>VLOOKUP(C334,[1]匹配!$A:$AA,27,0)</f>
        <v>0</v>
      </c>
      <c r="AE334" s="11">
        <f>VLOOKUP(C334,[1]匹配!$A:$AB,28,0)</f>
        <v>0</v>
      </c>
      <c r="AF334" s="11">
        <f>VLOOKUP(C334,[1]匹配!$A:$AC,29,0)</f>
        <v>0</v>
      </c>
      <c r="AG334" s="11">
        <f>VLOOKUP(C334,[1]匹配!$A:$AD,30,0)</f>
        <v>0</v>
      </c>
      <c r="AH334" s="11">
        <f>VLOOKUP(C334,[1]匹配!$A:$AE,31,0)</f>
        <v>0</v>
      </c>
      <c r="AI334" s="11">
        <f>VLOOKUP(C334,[1]匹配!$A:$AF,32,0)</f>
        <v>0</v>
      </c>
      <c r="AJ334" s="11" t="s">
        <v>787</v>
      </c>
      <c r="AK334" s="11" t="s">
        <v>47</v>
      </c>
      <c r="AL334" s="11" t="s">
        <v>56</v>
      </c>
      <c r="AM334" s="11" t="s">
        <v>729</v>
      </c>
    </row>
    <row r="335" ht="48" spans="1:39">
      <c r="A335" s="28">
        <v>332</v>
      </c>
      <c r="B335" s="11" t="s">
        <v>151</v>
      </c>
      <c r="C335" s="11" t="s">
        <v>1330</v>
      </c>
      <c r="D335" s="11" t="s">
        <v>1331</v>
      </c>
      <c r="E335" s="11" t="s">
        <v>1332</v>
      </c>
      <c r="F335" s="11" t="s">
        <v>228</v>
      </c>
      <c r="G335" s="11" t="s">
        <v>1058</v>
      </c>
      <c r="H335" s="11" t="str">
        <f>VLOOKUP(C335,[1]匹配!$A:$E,5,0)</f>
        <v>否</v>
      </c>
      <c r="I335" s="11">
        <f>VLOOKUP(C335,[1]匹配!$A:$F,6,0)</f>
        <v>0</v>
      </c>
      <c r="J335" s="11">
        <f>VLOOKUP(C335,'[2]（终）标准制修订项目'!$C:$R,16,0)</f>
        <v>2</v>
      </c>
      <c r="K335" s="11" t="str">
        <f>VLOOKUP(C335,[1]匹配!$A:$H,8,0)</f>
        <v>无</v>
      </c>
      <c r="L335" s="11">
        <f>VLOOKUP(C335,[1]匹配!$A:$I,9,0)</f>
        <v>2</v>
      </c>
      <c r="M335" s="11">
        <f>VLOOKUP(C335,[1]匹配!$A:$J,10,0)</f>
        <v>100</v>
      </c>
      <c r="N335" s="11" t="str">
        <f>VLOOKUP(C335,[1]匹配!$A:$K,11,0)</f>
        <v>深圳市芭格美生物科技有限公司</v>
      </c>
      <c r="O335" s="11">
        <f>VLOOKUP(C335,[1]匹配!$A:$L,12,0)</f>
        <v>0</v>
      </c>
      <c r="P335" s="11">
        <f>VLOOKUP(C335,[1]匹配!$A:$M,13,0)</f>
        <v>0</v>
      </c>
      <c r="Q335" s="11">
        <f>VLOOKUP(C335,[1]匹配!$A:$N,14,0)</f>
        <v>0</v>
      </c>
      <c r="R335" s="11">
        <f>VLOOKUP(C335,[1]匹配!$A:$O,15,0)</f>
        <v>0</v>
      </c>
      <c r="S335" s="11">
        <f>VLOOKUP(C335,[1]匹配!$A:$P,16,0)</f>
        <v>0</v>
      </c>
      <c r="T335" s="11">
        <f>VLOOKUP(C335,[1]匹配!$A:$Q,17,0)</f>
        <v>0</v>
      </c>
      <c r="U335" s="11">
        <f>VLOOKUP(C335,[1]匹配!$A:$R,18,0)</f>
        <v>0</v>
      </c>
      <c r="V335" s="11">
        <f>VLOOKUP(C335,[1]匹配!$A:$S,19,0)</f>
        <v>0</v>
      </c>
      <c r="W335" s="11">
        <f>VLOOKUP(C335,[1]匹配!$A:$T,20,0)</f>
        <v>0</v>
      </c>
      <c r="X335" s="11">
        <f>VLOOKUP(C335,[1]匹配!$A:$U,21,0)</f>
        <v>0</v>
      </c>
      <c r="Y335" s="11">
        <f>VLOOKUP(C335,[1]匹配!$A:$V,22,0)</f>
        <v>0</v>
      </c>
      <c r="Z335" s="11">
        <f>VLOOKUP(C335,[1]匹配!$A:$W,23,0)</f>
        <v>0</v>
      </c>
      <c r="AA335" s="11">
        <f>VLOOKUP(C335,[1]匹配!$A:$X,24,0)</f>
        <v>0</v>
      </c>
      <c r="AB335" s="11">
        <f>VLOOKUP(C335,[1]匹配!$A:$Y,25,0)</f>
        <v>0</v>
      </c>
      <c r="AC335" s="11">
        <f>VLOOKUP(C335,[1]匹配!$A:$Z,26,0)</f>
        <v>0</v>
      </c>
      <c r="AD335" s="11">
        <f>VLOOKUP(C335,[1]匹配!$A:$AA,27,0)</f>
        <v>0</v>
      </c>
      <c r="AE335" s="11">
        <f>VLOOKUP(C335,[1]匹配!$A:$AB,28,0)</f>
        <v>0</v>
      </c>
      <c r="AF335" s="11">
        <f>VLOOKUP(C335,[1]匹配!$A:$AC,29,0)</f>
        <v>0</v>
      </c>
      <c r="AG335" s="11">
        <f>VLOOKUP(C335,[1]匹配!$A:$AD,30,0)</f>
        <v>0</v>
      </c>
      <c r="AH335" s="11">
        <f>VLOOKUP(C335,[1]匹配!$A:$AE,31,0)</f>
        <v>0</v>
      </c>
      <c r="AI335" s="11">
        <f>VLOOKUP(C335,[1]匹配!$A:$AF,32,0)</f>
        <v>0</v>
      </c>
      <c r="AJ335" s="11" t="s">
        <v>787</v>
      </c>
      <c r="AK335" s="11" t="s">
        <v>105</v>
      </c>
      <c r="AL335" s="11" t="s">
        <v>48</v>
      </c>
      <c r="AM335" s="11" t="s">
        <v>729</v>
      </c>
    </row>
    <row r="336" ht="48" spans="1:39">
      <c r="A336" s="28">
        <v>333</v>
      </c>
      <c r="B336" s="11" t="s">
        <v>151</v>
      </c>
      <c r="C336" s="11" t="s">
        <v>1333</v>
      </c>
      <c r="D336" s="11" t="s">
        <v>1334</v>
      </c>
      <c r="E336" s="11" t="s">
        <v>1335</v>
      </c>
      <c r="F336" s="11" t="s">
        <v>428</v>
      </c>
      <c r="G336" s="11" t="s">
        <v>128</v>
      </c>
      <c r="H336" s="11" t="str">
        <f>VLOOKUP(C336,[1]匹配!$A:$E,5,0)</f>
        <v>是</v>
      </c>
      <c r="I336" s="11">
        <f>VLOOKUP(C336,[1]匹配!$A:$F,6,0)</f>
        <v>4</v>
      </c>
      <c r="J336" s="11">
        <f>VLOOKUP(C336,'[2]（终）标准制修订项目'!$C:$R,16,0)</f>
        <v>6</v>
      </c>
      <c r="K336" s="11" t="str">
        <f>VLOOKUP(C336,[1]匹配!$A:$H,8,0)</f>
        <v>无</v>
      </c>
      <c r="L336" s="11">
        <f>VLOOKUP(C336,[1]匹配!$A:$I,9,0)</f>
        <v>6</v>
      </c>
      <c r="M336" s="11">
        <f>VLOOKUP(C336,[1]匹配!$A:$J,10,0)</f>
        <v>100</v>
      </c>
      <c r="N336" s="11" t="str">
        <f>VLOOKUP(C336,[1]匹配!$A:$K,11,0)</f>
        <v>深圳市标准技术研究院</v>
      </c>
      <c r="O336" s="11">
        <f>VLOOKUP(C336,[1]匹配!$A:$L,12,0)</f>
        <v>0</v>
      </c>
      <c r="P336" s="11">
        <f>VLOOKUP(C336,[1]匹配!$A:$M,13,0)</f>
        <v>0</v>
      </c>
      <c r="Q336" s="11">
        <f>VLOOKUP(C336,[1]匹配!$A:$N,14,0)</f>
        <v>0</v>
      </c>
      <c r="R336" s="11">
        <f>VLOOKUP(C336,[1]匹配!$A:$O,15,0)</f>
        <v>0</v>
      </c>
      <c r="S336" s="11">
        <f>VLOOKUP(C336,[1]匹配!$A:$P,16,0)</f>
        <v>0</v>
      </c>
      <c r="T336" s="11">
        <f>VLOOKUP(C336,[1]匹配!$A:$Q,17,0)</f>
        <v>0</v>
      </c>
      <c r="U336" s="11">
        <f>VLOOKUP(C336,[1]匹配!$A:$R,18,0)</f>
        <v>0</v>
      </c>
      <c r="V336" s="11">
        <f>VLOOKUP(C336,[1]匹配!$A:$S,19,0)</f>
        <v>0</v>
      </c>
      <c r="W336" s="11">
        <f>VLOOKUP(C336,[1]匹配!$A:$T,20,0)</f>
        <v>0</v>
      </c>
      <c r="X336" s="11">
        <f>VLOOKUP(C336,[1]匹配!$A:$U,21,0)</f>
        <v>0</v>
      </c>
      <c r="Y336" s="11">
        <f>VLOOKUP(C336,[1]匹配!$A:$V,22,0)</f>
        <v>0</v>
      </c>
      <c r="Z336" s="11">
        <f>VLOOKUP(C336,[1]匹配!$A:$W,23,0)</f>
        <v>0</v>
      </c>
      <c r="AA336" s="11">
        <f>VLOOKUP(C336,[1]匹配!$A:$X,24,0)</f>
        <v>0</v>
      </c>
      <c r="AB336" s="11">
        <f>VLOOKUP(C336,[1]匹配!$A:$Y,25,0)</f>
        <v>0</v>
      </c>
      <c r="AC336" s="11">
        <f>VLOOKUP(C336,[1]匹配!$A:$Z,26,0)</f>
        <v>0</v>
      </c>
      <c r="AD336" s="11">
        <f>VLOOKUP(C336,[1]匹配!$A:$AA,27,0)</f>
        <v>0</v>
      </c>
      <c r="AE336" s="11">
        <f>VLOOKUP(C336,[1]匹配!$A:$AB,28,0)</f>
        <v>0</v>
      </c>
      <c r="AF336" s="11">
        <f>VLOOKUP(C336,[1]匹配!$A:$AC,29,0)</f>
        <v>0</v>
      </c>
      <c r="AG336" s="11">
        <f>VLOOKUP(C336,[1]匹配!$A:$AD,30,0)</f>
        <v>0</v>
      </c>
      <c r="AH336" s="11">
        <f>VLOOKUP(C336,[1]匹配!$A:$AE,31,0)</f>
        <v>0</v>
      </c>
      <c r="AI336" s="11">
        <f>VLOOKUP(C336,[1]匹配!$A:$AF,32,0)</f>
        <v>0</v>
      </c>
      <c r="AJ336" s="11" t="s">
        <v>787</v>
      </c>
      <c r="AK336" s="11" t="s">
        <v>47</v>
      </c>
      <c r="AL336" s="11" t="s">
        <v>56</v>
      </c>
      <c r="AM336" s="11" t="s">
        <v>729</v>
      </c>
    </row>
    <row r="337" ht="24" spans="1:39">
      <c r="A337" s="28">
        <v>334</v>
      </c>
      <c r="B337" s="11" t="s">
        <v>151</v>
      </c>
      <c r="C337" s="11" t="s">
        <v>1336</v>
      </c>
      <c r="D337" s="11" t="s">
        <v>1337</v>
      </c>
      <c r="E337" s="11" t="s">
        <v>1338</v>
      </c>
      <c r="F337" s="11" t="s">
        <v>191</v>
      </c>
      <c r="G337" s="11" t="s">
        <v>1339</v>
      </c>
      <c r="H337" s="11" t="str">
        <f>VLOOKUP(C337,[1]匹配!$A:$E,5,0)</f>
        <v>否</v>
      </c>
      <c r="I337" s="11">
        <f>VLOOKUP(C337,[1]匹配!$A:$F,6,0)</f>
        <v>0</v>
      </c>
      <c r="J337" s="11">
        <f>VLOOKUP(C337,'[2]（终）标准制修订项目'!$C:$R,16,0)</f>
        <v>3</v>
      </c>
      <c r="K337" s="11" t="str">
        <f>VLOOKUP(C337,[1]匹配!$A:$H,8,0)</f>
        <v>无</v>
      </c>
      <c r="L337" s="11">
        <f>VLOOKUP(C337,[1]匹配!$A:$I,9,0)</f>
        <v>3</v>
      </c>
      <c r="M337" s="11">
        <f>VLOOKUP(C337,[1]匹配!$A:$J,10,0)</f>
        <v>100</v>
      </c>
      <c r="N337" s="11" t="str">
        <f>VLOOKUP(C337,[1]匹配!$A:$K,11,0)</f>
        <v>深圳万测试验设备有限公司</v>
      </c>
      <c r="O337" s="11">
        <f>VLOOKUP(C337,[1]匹配!$A:$L,12,0)</f>
        <v>0</v>
      </c>
      <c r="P337" s="11">
        <f>VLOOKUP(C337,[1]匹配!$A:$M,13,0)</f>
        <v>0</v>
      </c>
      <c r="Q337" s="11">
        <f>VLOOKUP(C337,[1]匹配!$A:$N,14,0)</f>
        <v>0</v>
      </c>
      <c r="R337" s="11">
        <f>VLOOKUP(C337,[1]匹配!$A:$O,15,0)</f>
        <v>0</v>
      </c>
      <c r="S337" s="11">
        <f>VLOOKUP(C337,[1]匹配!$A:$P,16,0)</f>
        <v>0</v>
      </c>
      <c r="T337" s="11">
        <f>VLOOKUP(C337,[1]匹配!$A:$Q,17,0)</f>
        <v>0</v>
      </c>
      <c r="U337" s="11">
        <f>VLOOKUP(C337,[1]匹配!$A:$R,18,0)</f>
        <v>0</v>
      </c>
      <c r="V337" s="11">
        <f>VLOOKUP(C337,[1]匹配!$A:$S,19,0)</f>
        <v>0</v>
      </c>
      <c r="W337" s="11">
        <f>VLOOKUP(C337,[1]匹配!$A:$T,20,0)</f>
        <v>0</v>
      </c>
      <c r="X337" s="11">
        <f>VLOOKUP(C337,[1]匹配!$A:$U,21,0)</f>
        <v>0</v>
      </c>
      <c r="Y337" s="11">
        <f>VLOOKUP(C337,[1]匹配!$A:$V,22,0)</f>
        <v>0</v>
      </c>
      <c r="Z337" s="11">
        <f>VLOOKUP(C337,[1]匹配!$A:$W,23,0)</f>
        <v>0</v>
      </c>
      <c r="AA337" s="11">
        <f>VLOOKUP(C337,[1]匹配!$A:$X,24,0)</f>
        <v>0</v>
      </c>
      <c r="AB337" s="11">
        <f>VLOOKUP(C337,[1]匹配!$A:$Y,25,0)</f>
        <v>0</v>
      </c>
      <c r="AC337" s="11">
        <f>VLOOKUP(C337,[1]匹配!$A:$Z,26,0)</f>
        <v>0</v>
      </c>
      <c r="AD337" s="11">
        <f>VLOOKUP(C337,[1]匹配!$A:$AA,27,0)</f>
        <v>0</v>
      </c>
      <c r="AE337" s="11">
        <f>VLOOKUP(C337,[1]匹配!$A:$AB,28,0)</f>
        <v>0</v>
      </c>
      <c r="AF337" s="11">
        <f>VLOOKUP(C337,[1]匹配!$A:$AC,29,0)</f>
        <v>0</v>
      </c>
      <c r="AG337" s="11">
        <f>VLOOKUP(C337,[1]匹配!$A:$AD,30,0)</f>
        <v>0</v>
      </c>
      <c r="AH337" s="11">
        <f>VLOOKUP(C337,[1]匹配!$A:$AE,31,0)</f>
        <v>0</v>
      </c>
      <c r="AI337" s="11">
        <f>VLOOKUP(C337,[1]匹配!$A:$AF,32,0)</f>
        <v>0</v>
      </c>
      <c r="AJ337" s="11" t="s">
        <v>787</v>
      </c>
      <c r="AK337" s="11" t="s">
        <v>105</v>
      </c>
      <c r="AL337" s="11" t="s">
        <v>48</v>
      </c>
      <c r="AM337" s="11" t="s">
        <v>729</v>
      </c>
    </row>
    <row r="338" ht="36" spans="1:39">
      <c r="A338" s="28">
        <v>335</v>
      </c>
      <c r="B338" s="11" t="s">
        <v>151</v>
      </c>
      <c r="C338" s="11" t="s">
        <v>1340</v>
      </c>
      <c r="D338" s="11" t="s">
        <v>1341</v>
      </c>
      <c r="E338" s="11" t="s">
        <v>1342</v>
      </c>
      <c r="F338" s="11" t="s">
        <v>317</v>
      </c>
      <c r="G338" s="11" t="s">
        <v>1343</v>
      </c>
      <c r="H338" s="11" t="str">
        <f>VLOOKUP(C338,[1]匹配!$A:$E,5,0)</f>
        <v>否</v>
      </c>
      <c r="I338" s="11">
        <f>VLOOKUP(C338,[1]匹配!$A:$F,6,0)</f>
        <v>0</v>
      </c>
      <c r="J338" s="11">
        <f>VLOOKUP(C338,'[2]（终）标准制修订项目'!$C:$R,16,0)</f>
        <v>3</v>
      </c>
      <c r="K338" s="11" t="str">
        <f>VLOOKUP(C338,[1]匹配!$A:$H,8,0)</f>
        <v>有</v>
      </c>
      <c r="L338" s="11">
        <f>VLOOKUP(C338,[1]匹配!$A:$I,9,0)</f>
        <v>3</v>
      </c>
      <c r="M338" s="11">
        <f>VLOOKUP(C338,[1]匹配!$A:$J,10,0)</f>
        <v>70</v>
      </c>
      <c r="N338" s="11" t="str">
        <f>VLOOKUP(C338,[1]匹配!$A:$K,11,0)</f>
        <v>深圳市汉尔信电子科技有限公司</v>
      </c>
      <c r="O338" s="11">
        <f>VLOOKUP(C338,[1]匹配!$A:$L,12,0)</f>
        <v>8</v>
      </c>
      <c r="P338" s="11">
        <f>VLOOKUP(C338,[1]匹配!$A:$M,13,0)</f>
        <v>30</v>
      </c>
      <c r="Q338" s="11" t="str">
        <f>VLOOKUP(C338,[1]匹配!$A:$N,14,0)</f>
        <v>深圳市亿铖达工业有限公司</v>
      </c>
      <c r="R338" s="11">
        <f>VLOOKUP(C338,[1]匹配!$A:$O,15,0)</f>
        <v>0</v>
      </c>
      <c r="S338" s="11">
        <f>VLOOKUP(C338,[1]匹配!$A:$P,16,0)</f>
        <v>0</v>
      </c>
      <c r="T338" s="11">
        <f>VLOOKUP(C338,[1]匹配!$A:$Q,17,0)</f>
        <v>0</v>
      </c>
      <c r="U338" s="11">
        <f>VLOOKUP(C338,[1]匹配!$A:$R,18,0)</f>
        <v>0</v>
      </c>
      <c r="V338" s="11">
        <f>VLOOKUP(C338,[1]匹配!$A:$S,19,0)</f>
        <v>0</v>
      </c>
      <c r="W338" s="11">
        <f>VLOOKUP(C338,[1]匹配!$A:$T,20,0)</f>
        <v>0</v>
      </c>
      <c r="X338" s="11">
        <f>VLOOKUP(C338,[1]匹配!$A:$U,21,0)</f>
        <v>0</v>
      </c>
      <c r="Y338" s="11">
        <f>VLOOKUP(C338,[1]匹配!$A:$V,22,0)</f>
        <v>0</v>
      </c>
      <c r="Z338" s="11">
        <f>VLOOKUP(C338,[1]匹配!$A:$W,23,0)</f>
        <v>0</v>
      </c>
      <c r="AA338" s="11">
        <f>VLOOKUP(C338,[1]匹配!$A:$X,24,0)</f>
        <v>0</v>
      </c>
      <c r="AB338" s="11">
        <f>VLOOKUP(C338,[1]匹配!$A:$Y,25,0)</f>
        <v>0</v>
      </c>
      <c r="AC338" s="11">
        <f>VLOOKUP(C338,[1]匹配!$A:$Z,26,0)</f>
        <v>0</v>
      </c>
      <c r="AD338" s="11">
        <f>VLOOKUP(C338,[1]匹配!$A:$AA,27,0)</f>
        <v>0</v>
      </c>
      <c r="AE338" s="11">
        <f>VLOOKUP(C338,[1]匹配!$A:$AB,28,0)</f>
        <v>0</v>
      </c>
      <c r="AF338" s="11">
        <f>VLOOKUP(C338,[1]匹配!$A:$AC,29,0)</f>
        <v>0</v>
      </c>
      <c r="AG338" s="11">
        <f>VLOOKUP(C338,[1]匹配!$A:$AD,30,0)</f>
        <v>0</v>
      </c>
      <c r="AH338" s="11">
        <f>VLOOKUP(C338,[1]匹配!$A:$AE,31,0)</f>
        <v>0</v>
      </c>
      <c r="AI338" s="11">
        <f>VLOOKUP(C338,[1]匹配!$A:$AF,32,0)</f>
        <v>0</v>
      </c>
      <c r="AJ338" s="11" t="s">
        <v>787</v>
      </c>
      <c r="AK338" s="11" t="s">
        <v>105</v>
      </c>
      <c r="AL338" s="11" t="s">
        <v>48</v>
      </c>
      <c r="AM338" s="11" t="s">
        <v>729</v>
      </c>
    </row>
    <row r="339" ht="36" spans="1:39">
      <c r="A339" s="28">
        <v>336</v>
      </c>
      <c r="B339" s="11" t="s">
        <v>151</v>
      </c>
      <c r="C339" s="11" t="s">
        <v>1344</v>
      </c>
      <c r="D339" s="11" t="s">
        <v>1345</v>
      </c>
      <c r="E339" s="11" t="s">
        <v>1346</v>
      </c>
      <c r="F339" s="11" t="s">
        <v>228</v>
      </c>
      <c r="G339" s="11" t="s">
        <v>446</v>
      </c>
      <c r="H339" s="11" t="str">
        <f>VLOOKUP(C339,[1]匹配!$A:$E,5,0)</f>
        <v>否</v>
      </c>
      <c r="I339" s="11">
        <f>VLOOKUP(C339,[1]匹配!$A:$F,6,0)</f>
        <v>0</v>
      </c>
      <c r="J339" s="11">
        <f>VLOOKUP(C339,'[2]（终）标准制修订项目'!$C:$R,16,0)</f>
        <v>7</v>
      </c>
      <c r="K339" s="11" t="str">
        <f>VLOOKUP(C339,[1]匹配!$A:$H,8,0)</f>
        <v>有</v>
      </c>
      <c r="L339" s="11">
        <f>VLOOKUP(C339,[1]匹配!$A:$I,9,0)</f>
        <v>1</v>
      </c>
      <c r="M339" s="11">
        <f>VLOOKUP(C339,[1]匹配!$A:$J,10,0)</f>
        <v>100</v>
      </c>
      <c r="N339" s="11" t="str">
        <f>VLOOKUP(C339,[1]匹配!$A:$K,11,0)</f>
        <v>中电科新型智慧城市研究院有限公司</v>
      </c>
      <c r="O339" s="11">
        <f>VLOOKUP(C339,[1]匹配!$A:$L,12,0)</f>
        <v>0</v>
      </c>
      <c r="P339" s="11">
        <f>VLOOKUP(C339,[1]匹配!$A:$M,13,0)</f>
        <v>0</v>
      </c>
      <c r="Q339" s="11">
        <f>VLOOKUP(C339,[1]匹配!$A:$N,14,0)</f>
        <v>0</v>
      </c>
      <c r="R339" s="11">
        <f>VLOOKUP(C339,[1]匹配!$A:$O,15,0)</f>
        <v>0</v>
      </c>
      <c r="S339" s="11">
        <f>VLOOKUP(C339,[1]匹配!$A:$P,16,0)</f>
        <v>0</v>
      </c>
      <c r="T339" s="11">
        <f>VLOOKUP(C339,[1]匹配!$A:$Q,17,0)</f>
        <v>0</v>
      </c>
      <c r="U339" s="11">
        <f>VLOOKUP(C339,[1]匹配!$A:$R,18,0)</f>
        <v>0</v>
      </c>
      <c r="V339" s="11">
        <f>VLOOKUP(C339,[1]匹配!$A:$S,19,0)</f>
        <v>0</v>
      </c>
      <c r="W339" s="11">
        <f>VLOOKUP(C339,[1]匹配!$A:$T,20,0)</f>
        <v>0</v>
      </c>
      <c r="X339" s="11">
        <f>VLOOKUP(C339,[1]匹配!$A:$U,21,0)</f>
        <v>0</v>
      </c>
      <c r="Y339" s="11">
        <f>VLOOKUP(C339,[1]匹配!$A:$V,22,0)</f>
        <v>0</v>
      </c>
      <c r="Z339" s="11">
        <f>VLOOKUP(C339,[1]匹配!$A:$W,23,0)</f>
        <v>0</v>
      </c>
      <c r="AA339" s="11">
        <f>VLOOKUP(C339,[1]匹配!$A:$X,24,0)</f>
        <v>0</v>
      </c>
      <c r="AB339" s="11">
        <f>VLOOKUP(C339,[1]匹配!$A:$Y,25,0)</f>
        <v>0</v>
      </c>
      <c r="AC339" s="11">
        <f>VLOOKUP(C339,[1]匹配!$A:$Z,26,0)</f>
        <v>0</v>
      </c>
      <c r="AD339" s="11">
        <f>VLOOKUP(C339,[1]匹配!$A:$AA,27,0)</f>
        <v>0</v>
      </c>
      <c r="AE339" s="11">
        <f>VLOOKUP(C339,[1]匹配!$A:$AB,28,0)</f>
        <v>0</v>
      </c>
      <c r="AF339" s="11">
        <f>VLOOKUP(C339,[1]匹配!$A:$AC,29,0)</f>
        <v>0</v>
      </c>
      <c r="AG339" s="11">
        <f>VLOOKUP(C339,[1]匹配!$A:$AD,30,0)</f>
        <v>0</v>
      </c>
      <c r="AH339" s="11">
        <f>VLOOKUP(C339,[1]匹配!$A:$AE,31,0)</f>
        <v>0</v>
      </c>
      <c r="AI339" s="11">
        <f>VLOOKUP(C339,[1]匹配!$A:$AF,32,0)</f>
        <v>0</v>
      </c>
      <c r="AJ339" s="11" t="s">
        <v>787</v>
      </c>
      <c r="AK339" s="11" t="s">
        <v>47</v>
      </c>
      <c r="AL339" s="11" t="s">
        <v>56</v>
      </c>
      <c r="AM339" s="11" t="s">
        <v>729</v>
      </c>
    </row>
    <row r="340" ht="48" spans="1:39">
      <c r="A340" s="28">
        <v>337</v>
      </c>
      <c r="B340" s="11" t="s">
        <v>151</v>
      </c>
      <c r="C340" s="11" t="s">
        <v>1347</v>
      </c>
      <c r="D340" s="11" t="s">
        <v>1348</v>
      </c>
      <c r="E340" s="11" t="s">
        <v>1349</v>
      </c>
      <c r="F340" s="11" t="s">
        <v>155</v>
      </c>
      <c r="G340" s="11" t="s">
        <v>1350</v>
      </c>
      <c r="H340" s="11" t="str">
        <f>VLOOKUP(C340,[1]匹配!$A:$E,5,0)</f>
        <v>是</v>
      </c>
      <c r="I340" s="11">
        <f>VLOOKUP(C340,[1]匹配!$A:$F,6,0)</f>
        <v>5</v>
      </c>
      <c r="J340" s="11">
        <f>VLOOKUP(C340,'[2]（终）标准制修订项目'!$C:$R,16,0)</f>
        <v>4</v>
      </c>
      <c r="K340" s="11" t="str">
        <f>VLOOKUP(C340,[1]匹配!$A:$H,8,0)</f>
        <v>有</v>
      </c>
      <c r="L340" s="11">
        <f>VLOOKUP(C340,[1]匹配!$A:$I,9,0)</f>
        <v>3</v>
      </c>
      <c r="M340" s="11">
        <f>VLOOKUP(C340,[1]匹配!$A:$J,10,0)</f>
        <v>60</v>
      </c>
      <c r="N340" s="11" t="str">
        <f>VLOOKUP(C340,[1]匹配!$A:$K,11,0)</f>
        <v>艾美特电器（深圳）有限公司</v>
      </c>
      <c r="O340" s="11">
        <f>VLOOKUP(C340,[1]匹配!$A:$L,12,0)</f>
        <v>4</v>
      </c>
      <c r="P340" s="11">
        <f>VLOOKUP(C340,[1]匹配!$A:$M,13,0)</f>
        <v>40</v>
      </c>
      <c r="Q340" s="11" t="str">
        <f>VLOOKUP(C340,[1]匹配!$A:$N,14,0)</f>
        <v>深圳市联创科技集团有限公司</v>
      </c>
      <c r="R340" s="11">
        <f>VLOOKUP(C340,[1]匹配!$A:$O,15,0)</f>
        <v>0</v>
      </c>
      <c r="S340" s="11">
        <f>VLOOKUP(C340,[1]匹配!$A:$P,16,0)</f>
        <v>0</v>
      </c>
      <c r="T340" s="11">
        <f>VLOOKUP(C340,[1]匹配!$A:$Q,17,0)</f>
        <v>0</v>
      </c>
      <c r="U340" s="11">
        <f>VLOOKUP(C340,[1]匹配!$A:$R,18,0)</f>
        <v>0</v>
      </c>
      <c r="V340" s="11">
        <f>VLOOKUP(C340,[1]匹配!$A:$S,19,0)</f>
        <v>0</v>
      </c>
      <c r="W340" s="11">
        <f>VLOOKUP(C340,[1]匹配!$A:$T,20,0)</f>
        <v>0</v>
      </c>
      <c r="X340" s="11">
        <f>VLOOKUP(C340,[1]匹配!$A:$U,21,0)</f>
        <v>0</v>
      </c>
      <c r="Y340" s="11">
        <f>VLOOKUP(C340,[1]匹配!$A:$V,22,0)</f>
        <v>0</v>
      </c>
      <c r="Z340" s="11">
        <f>VLOOKUP(C340,[1]匹配!$A:$W,23,0)</f>
        <v>0</v>
      </c>
      <c r="AA340" s="11">
        <f>VLOOKUP(C340,[1]匹配!$A:$X,24,0)</f>
        <v>0</v>
      </c>
      <c r="AB340" s="11">
        <f>VLOOKUP(C340,[1]匹配!$A:$Y,25,0)</f>
        <v>0</v>
      </c>
      <c r="AC340" s="11">
        <f>VLOOKUP(C340,[1]匹配!$A:$Z,26,0)</f>
        <v>0</v>
      </c>
      <c r="AD340" s="11">
        <f>VLOOKUP(C340,[1]匹配!$A:$AA,27,0)</f>
        <v>0</v>
      </c>
      <c r="AE340" s="11">
        <f>VLOOKUP(C340,[1]匹配!$A:$AB,28,0)</f>
        <v>0</v>
      </c>
      <c r="AF340" s="11">
        <f>VLOOKUP(C340,[1]匹配!$A:$AC,29,0)</f>
        <v>0</v>
      </c>
      <c r="AG340" s="11">
        <f>VLOOKUP(C340,[1]匹配!$A:$AD,30,0)</f>
        <v>0</v>
      </c>
      <c r="AH340" s="11">
        <f>VLOOKUP(C340,[1]匹配!$A:$AE,31,0)</f>
        <v>0</v>
      </c>
      <c r="AI340" s="11">
        <f>VLOOKUP(C340,[1]匹配!$A:$AF,32,0)</f>
        <v>0</v>
      </c>
      <c r="AJ340" s="11" t="s">
        <v>787</v>
      </c>
      <c r="AK340" s="11" t="s">
        <v>47</v>
      </c>
      <c r="AL340" s="11" t="s">
        <v>56</v>
      </c>
      <c r="AM340" s="11" t="s">
        <v>729</v>
      </c>
    </row>
    <row r="341" ht="36" spans="1:39">
      <c r="A341" s="28">
        <v>338</v>
      </c>
      <c r="B341" s="11" t="s">
        <v>151</v>
      </c>
      <c r="C341" s="11" t="s">
        <v>1351</v>
      </c>
      <c r="D341" s="11" t="s">
        <v>1352</v>
      </c>
      <c r="E341" s="11" t="s">
        <v>1353</v>
      </c>
      <c r="F341" s="11" t="s">
        <v>196</v>
      </c>
      <c r="G341" s="11" t="s">
        <v>825</v>
      </c>
      <c r="H341" s="11" t="str">
        <f>VLOOKUP(C341,[1]匹配!$A:$E,5,0)</f>
        <v>否</v>
      </c>
      <c r="I341" s="11">
        <f>VLOOKUP(C341,[1]匹配!$A:$F,6,0)</f>
        <v>0</v>
      </c>
      <c r="J341" s="11">
        <f>VLOOKUP(C341,'[2]（终）标准制修订项目'!$C:$R,16,0)</f>
        <v>3</v>
      </c>
      <c r="K341" s="11" t="str">
        <f>VLOOKUP(C341,[1]匹配!$A:$H,8,0)</f>
        <v>无</v>
      </c>
      <c r="L341" s="11">
        <f>VLOOKUP(C341,[1]匹配!$A:$I,9,0)</f>
        <v>3</v>
      </c>
      <c r="M341" s="11">
        <f>VLOOKUP(C341,[1]匹配!$A:$J,10,0)</f>
        <v>100</v>
      </c>
      <c r="N341" s="11" t="str">
        <f>VLOOKUP(C341,[1]匹配!$A:$K,11,0)</f>
        <v>华测检测认证集团股份有限公司</v>
      </c>
      <c r="O341" s="11">
        <f>VLOOKUP(C341,[1]匹配!$A:$L,12,0)</f>
        <v>0</v>
      </c>
      <c r="P341" s="11">
        <f>VLOOKUP(C341,[1]匹配!$A:$M,13,0)</f>
        <v>0</v>
      </c>
      <c r="Q341" s="11">
        <f>VLOOKUP(C341,[1]匹配!$A:$N,14,0)</f>
        <v>0</v>
      </c>
      <c r="R341" s="11">
        <f>VLOOKUP(C341,[1]匹配!$A:$O,15,0)</f>
        <v>0</v>
      </c>
      <c r="S341" s="11">
        <f>VLOOKUP(C341,[1]匹配!$A:$P,16,0)</f>
        <v>0</v>
      </c>
      <c r="T341" s="11">
        <f>VLOOKUP(C341,[1]匹配!$A:$Q,17,0)</f>
        <v>0</v>
      </c>
      <c r="U341" s="11">
        <f>VLOOKUP(C341,[1]匹配!$A:$R,18,0)</f>
        <v>0</v>
      </c>
      <c r="V341" s="11">
        <f>VLOOKUP(C341,[1]匹配!$A:$S,19,0)</f>
        <v>0</v>
      </c>
      <c r="W341" s="11">
        <f>VLOOKUP(C341,[1]匹配!$A:$T,20,0)</f>
        <v>0</v>
      </c>
      <c r="X341" s="11">
        <f>VLOOKUP(C341,[1]匹配!$A:$U,21,0)</f>
        <v>0</v>
      </c>
      <c r="Y341" s="11">
        <f>VLOOKUP(C341,[1]匹配!$A:$V,22,0)</f>
        <v>0</v>
      </c>
      <c r="Z341" s="11">
        <f>VLOOKUP(C341,[1]匹配!$A:$W,23,0)</f>
        <v>0</v>
      </c>
      <c r="AA341" s="11">
        <f>VLOOKUP(C341,[1]匹配!$A:$X,24,0)</f>
        <v>0</v>
      </c>
      <c r="AB341" s="11">
        <f>VLOOKUP(C341,[1]匹配!$A:$Y,25,0)</f>
        <v>0</v>
      </c>
      <c r="AC341" s="11">
        <f>VLOOKUP(C341,[1]匹配!$A:$Z,26,0)</f>
        <v>0</v>
      </c>
      <c r="AD341" s="11">
        <f>VLOOKUP(C341,[1]匹配!$A:$AA,27,0)</f>
        <v>0</v>
      </c>
      <c r="AE341" s="11">
        <f>VLOOKUP(C341,[1]匹配!$A:$AB,28,0)</f>
        <v>0</v>
      </c>
      <c r="AF341" s="11">
        <f>VLOOKUP(C341,[1]匹配!$A:$AC,29,0)</f>
        <v>0</v>
      </c>
      <c r="AG341" s="11">
        <f>VLOOKUP(C341,[1]匹配!$A:$AD,30,0)</f>
        <v>0</v>
      </c>
      <c r="AH341" s="11">
        <f>VLOOKUP(C341,[1]匹配!$A:$AE,31,0)</f>
        <v>0</v>
      </c>
      <c r="AI341" s="11">
        <f>VLOOKUP(C341,[1]匹配!$A:$AF,32,0)</f>
        <v>0</v>
      </c>
      <c r="AJ341" s="11" t="s">
        <v>787</v>
      </c>
      <c r="AK341" s="11" t="s">
        <v>105</v>
      </c>
      <c r="AL341" s="11" t="s">
        <v>48</v>
      </c>
      <c r="AM341" s="11" t="s">
        <v>729</v>
      </c>
    </row>
    <row r="342" ht="48" spans="1:39">
      <c r="A342" s="28">
        <v>339</v>
      </c>
      <c r="B342" s="11" t="s">
        <v>151</v>
      </c>
      <c r="C342" s="11" t="s">
        <v>1354</v>
      </c>
      <c r="D342" s="11" t="s">
        <v>1355</v>
      </c>
      <c r="E342" s="11" t="s">
        <v>1356</v>
      </c>
      <c r="F342" s="11" t="s">
        <v>228</v>
      </c>
      <c r="G342" s="11" t="s">
        <v>1357</v>
      </c>
      <c r="H342" s="11" t="str">
        <f>VLOOKUP(C342,[1]匹配!$A:$E,5,0)</f>
        <v>否</v>
      </c>
      <c r="I342" s="11">
        <f>VLOOKUP(C342,[1]匹配!$A:$F,6,0)</f>
        <v>0</v>
      </c>
      <c r="J342" s="11">
        <f>VLOOKUP(C342,'[2]（终）标准制修订项目'!$C:$R,16,0)</f>
        <v>5</v>
      </c>
      <c r="K342" s="11" t="str">
        <f>VLOOKUP(C342,[1]匹配!$A:$H,8,0)</f>
        <v>有</v>
      </c>
      <c r="L342" s="11">
        <f>VLOOKUP(C342,[1]匹配!$A:$I,9,0)</f>
        <v>1</v>
      </c>
      <c r="M342" s="11">
        <f>VLOOKUP(C342,[1]匹配!$A:$J,10,0)</f>
        <v>55</v>
      </c>
      <c r="N342" s="11" t="str">
        <f>VLOOKUP(C342,[1]匹配!$A:$K,11,0)</f>
        <v>深圳市深中原科技有限公司</v>
      </c>
      <c r="O342" s="11">
        <f>VLOOKUP(C342,[1]匹配!$A:$L,12,0)</f>
        <v>2</v>
      </c>
      <c r="P342" s="11">
        <f>VLOOKUP(C342,[1]匹配!$A:$M,13,0)</f>
        <v>45</v>
      </c>
      <c r="Q342" s="11" t="str">
        <f>VLOOKUP(C342,[1]匹配!$A:$N,14,0)</f>
        <v>深圳市凯东源现代物流股份有限公司</v>
      </c>
      <c r="R342" s="11">
        <f>VLOOKUP(C342,[1]匹配!$A:$O,15,0)</f>
        <v>0</v>
      </c>
      <c r="S342" s="11">
        <f>VLOOKUP(C342,[1]匹配!$A:$P,16,0)</f>
        <v>0</v>
      </c>
      <c r="T342" s="11">
        <f>VLOOKUP(C342,[1]匹配!$A:$Q,17,0)</f>
        <v>0</v>
      </c>
      <c r="U342" s="11">
        <f>VLOOKUP(C342,[1]匹配!$A:$R,18,0)</f>
        <v>0</v>
      </c>
      <c r="V342" s="11">
        <f>VLOOKUP(C342,[1]匹配!$A:$S,19,0)</f>
        <v>0</v>
      </c>
      <c r="W342" s="11">
        <f>VLOOKUP(C342,[1]匹配!$A:$T,20,0)</f>
        <v>0</v>
      </c>
      <c r="X342" s="11">
        <f>VLOOKUP(C342,[1]匹配!$A:$U,21,0)</f>
        <v>0</v>
      </c>
      <c r="Y342" s="11">
        <f>VLOOKUP(C342,[1]匹配!$A:$V,22,0)</f>
        <v>0</v>
      </c>
      <c r="Z342" s="11">
        <f>VLOOKUP(C342,[1]匹配!$A:$W,23,0)</f>
        <v>0</v>
      </c>
      <c r="AA342" s="11">
        <f>VLOOKUP(C342,[1]匹配!$A:$X,24,0)</f>
        <v>0</v>
      </c>
      <c r="AB342" s="11">
        <f>VLOOKUP(C342,[1]匹配!$A:$Y,25,0)</f>
        <v>0</v>
      </c>
      <c r="AC342" s="11">
        <f>VLOOKUP(C342,[1]匹配!$A:$Z,26,0)</f>
        <v>0</v>
      </c>
      <c r="AD342" s="11">
        <f>VLOOKUP(C342,[1]匹配!$A:$AA,27,0)</f>
        <v>0</v>
      </c>
      <c r="AE342" s="11">
        <f>VLOOKUP(C342,[1]匹配!$A:$AB,28,0)</f>
        <v>0</v>
      </c>
      <c r="AF342" s="11">
        <f>VLOOKUP(C342,[1]匹配!$A:$AC,29,0)</f>
        <v>0</v>
      </c>
      <c r="AG342" s="11">
        <f>VLOOKUP(C342,[1]匹配!$A:$AD,30,0)</f>
        <v>0</v>
      </c>
      <c r="AH342" s="11">
        <f>VLOOKUP(C342,[1]匹配!$A:$AE,31,0)</f>
        <v>0</v>
      </c>
      <c r="AI342" s="11">
        <f>VLOOKUP(C342,[1]匹配!$A:$AF,32,0)</f>
        <v>0</v>
      </c>
      <c r="AJ342" s="11" t="s">
        <v>1358</v>
      </c>
      <c r="AK342" s="11" t="s">
        <v>47</v>
      </c>
      <c r="AL342" s="11" t="s">
        <v>56</v>
      </c>
      <c r="AM342" s="11" t="s">
        <v>729</v>
      </c>
    </row>
    <row r="343" ht="36" spans="1:39">
      <c r="A343" s="28">
        <v>340</v>
      </c>
      <c r="B343" s="11" t="s">
        <v>151</v>
      </c>
      <c r="C343" s="11" t="s">
        <v>1359</v>
      </c>
      <c r="D343" s="11" t="s">
        <v>1360</v>
      </c>
      <c r="E343" s="11" t="s">
        <v>1361</v>
      </c>
      <c r="F343" s="11" t="s">
        <v>155</v>
      </c>
      <c r="G343" s="11" t="s">
        <v>1362</v>
      </c>
      <c r="H343" s="11" t="str">
        <f>VLOOKUP(C343,[1]匹配!$A:$E,5,0)</f>
        <v>是</v>
      </c>
      <c r="I343" s="11">
        <f>VLOOKUP(C343,[1]匹配!$A:$F,6,0)</f>
        <v>9</v>
      </c>
      <c r="J343" s="11">
        <f>VLOOKUP(C343,'[2]（终）标准制修订项目'!$C:$R,16,0)</f>
        <v>2</v>
      </c>
      <c r="K343" s="11" t="str">
        <f>VLOOKUP(C343,[1]匹配!$A:$H,8,0)</f>
        <v>无</v>
      </c>
      <c r="L343" s="11">
        <f>VLOOKUP(C343,[1]匹配!$A:$I,9,0)</f>
        <v>2</v>
      </c>
      <c r="M343" s="11">
        <f>VLOOKUP(C343,[1]匹配!$A:$J,10,0)</f>
        <v>100</v>
      </c>
      <c r="N343" s="11" t="str">
        <f>VLOOKUP(C343,[1]匹配!$A:$K,11,0)</f>
        <v>深圳市宝安任达电器实业有限公司</v>
      </c>
      <c r="O343" s="11">
        <f>VLOOKUP(C343,[1]匹配!$A:$L,12,0)</f>
        <v>0</v>
      </c>
      <c r="P343" s="11">
        <f>VLOOKUP(C343,[1]匹配!$A:$M,13,0)</f>
        <v>0</v>
      </c>
      <c r="Q343" s="11">
        <f>VLOOKUP(C343,[1]匹配!$A:$N,14,0)</f>
        <v>0</v>
      </c>
      <c r="R343" s="11">
        <f>VLOOKUP(C343,[1]匹配!$A:$O,15,0)</f>
        <v>0</v>
      </c>
      <c r="S343" s="11">
        <f>VLOOKUP(C343,[1]匹配!$A:$P,16,0)</f>
        <v>0</v>
      </c>
      <c r="T343" s="11">
        <f>VLOOKUP(C343,[1]匹配!$A:$Q,17,0)</f>
        <v>0</v>
      </c>
      <c r="U343" s="11">
        <f>VLOOKUP(C343,[1]匹配!$A:$R,18,0)</f>
        <v>0</v>
      </c>
      <c r="V343" s="11">
        <f>VLOOKUP(C343,[1]匹配!$A:$S,19,0)</f>
        <v>0</v>
      </c>
      <c r="W343" s="11">
        <f>VLOOKUP(C343,[1]匹配!$A:$T,20,0)</f>
        <v>0</v>
      </c>
      <c r="X343" s="11">
        <f>VLOOKUP(C343,[1]匹配!$A:$U,21,0)</f>
        <v>0</v>
      </c>
      <c r="Y343" s="11">
        <f>VLOOKUP(C343,[1]匹配!$A:$V,22,0)</f>
        <v>0</v>
      </c>
      <c r="Z343" s="11">
        <f>VLOOKUP(C343,[1]匹配!$A:$W,23,0)</f>
        <v>0</v>
      </c>
      <c r="AA343" s="11">
        <f>VLOOKUP(C343,[1]匹配!$A:$X,24,0)</f>
        <v>0</v>
      </c>
      <c r="AB343" s="11">
        <f>VLOOKUP(C343,[1]匹配!$A:$Y,25,0)</f>
        <v>0</v>
      </c>
      <c r="AC343" s="11">
        <f>VLOOKUP(C343,[1]匹配!$A:$Z,26,0)</f>
        <v>0</v>
      </c>
      <c r="AD343" s="11">
        <f>VLOOKUP(C343,[1]匹配!$A:$AA,27,0)</f>
        <v>0</v>
      </c>
      <c r="AE343" s="11">
        <f>VLOOKUP(C343,[1]匹配!$A:$AB,28,0)</f>
        <v>0</v>
      </c>
      <c r="AF343" s="11">
        <f>VLOOKUP(C343,[1]匹配!$A:$AC,29,0)</f>
        <v>0</v>
      </c>
      <c r="AG343" s="11">
        <f>VLOOKUP(C343,[1]匹配!$A:$AD,30,0)</f>
        <v>0</v>
      </c>
      <c r="AH343" s="11">
        <f>VLOOKUP(C343,[1]匹配!$A:$AE,31,0)</f>
        <v>0</v>
      </c>
      <c r="AI343" s="11">
        <f>VLOOKUP(C343,[1]匹配!$A:$AF,32,0)</f>
        <v>0</v>
      </c>
      <c r="AJ343" s="11" t="s">
        <v>1358</v>
      </c>
      <c r="AK343" s="11" t="s">
        <v>47</v>
      </c>
      <c r="AL343" s="11" t="s">
        <v>48</v>
      </c>
      <c r="AM343" s="11" t="s">
        <v>729</v>
      </c>
    </row>
    <row r="344" ht="36" spans="1:39">
      <c r="A344" s="28">
        <v>341</v>
      </c>
      <c r="B344" s="11" t="s">
        <v>151</v>
      </c>
      <c r="C344" s="11" t="s">
        <v>1363</v>
      </c>
      <c r="D344" s="11" t="s">
        <v>1364</v>
      </c>
      <c r="E344" s="11" t="s">
        <v>1365</v>
      </c>
      <c r="F344" s="11" t="s">
        <v>228</v>
      </c>
      <c r="G344" s="11" t="s">
        <v>1366</v>
      </c>
      <c r="H344" s="11" t="str">
        <f>VLOOKUP(C344,[1]匹配!$A:$E,5,0)</f>
        <v>否</v>
      </c>
      <c r="I344" s="11">
        <f>VLOOKUP(C344,[1]匹配!$A:$F,6,0)</f>
        <v>0</v>
      </c>
      <c r="J344" s="11">
        <f>VLOOKUP(C344,'[2]（终）标准制修订项目'!$C:$R,16,0)</f>
        <v>6</v>
      </c>
      <c r="K344" s="11" t="str">
        <f>VLOOKUP(C344,[1]匹配!$A:$H,8,0)</f>
        <v>无</v>
      </c>
      <c r="L344" s="11">
        <f>VLOOKUP(C344,[1]匹配!$A:$I,9,0)</f>
        <v>6</v>
      </c>
      <c r="M344" s="11">
        <f>VLOOKUP(C344,[1]匹配!$A:$J,10,0)</f>
        <v>100</v>
      </c>
      <c r="N344" s="11" t="str">
        <f>VLOOKUP(C344,[1]匹配!$A:$K,11,0)</f>
        <v>深圳市科泰新能源车用空调技术有限公司</v>
      </c>
      <c r="O344" s="11">
        <f>VLOOKUP(C344,[1]匹配!$A:$L,12,0)</f>
        <v>0</v>
      </c>
      <c r="P344" s="11">
        <f>VLOOKUP(C344,[1]匹配!$A:$M,13,0)</f>
        <v>0</v>
      </c>
      <c r="Q344" s="11">
        <f>VLOOKUP(C344,[1]匹配!$A:$N,14,0)</f>
        <v>0</v>
      </c>
      <c r="R344" s="11">
        <f>VLOOKUP(C344,[1]匹配!$A:$O,15,0)</f>
        <v>0</v>
      </c>
      <c r="S344" s="11">
        <f>VLOOKUP(C344,[1]匹配!$A:$P,16,0)</f>
        <v>0</v>
      </c>
      <c r="T344" s="11">
        <f>VLOOKUP(C344,[1]匹配!$A:$Q,17,0)</f>
        <v>0</v>
      </c>
      <c r="U344" s="11">
        <f>VLOOKUP(C344,[1]匹配!$A:$R,18,0)</f>
        <v>0</v>
      </c>
      <c r="V344" s="11">
        <f>VLOOKUP(C344,[1]匹配!$A:$S,19,0)</f>
        <v>0</v>
      </c>
      <c r="W344" s="11">
        <f>VLOOKUP(C344,[1]匹配!$A:$T,20,0)</f>
        <v>0</v>
      </c>
      <c r="X344" s="11">
        <f>VLOOKUP(C344,[1]匹配!$A:$U,21,0)</f>
        <v>0</v>
      </c>
      <c r="Y344" s="11">
        <f>VLOOKUP(C344,[1]匹配!$A:$V,22,0)</f>
        <v>0</v>
      </c>
      <c r="Z344" s="11">
        <f>VLOOKUP(C344,[1]匹配!$A:$W,23,0)</f>
        <v>0</v>
      </c>
      <c r="AA344" s="11">
        <f>VLOOKUP(C344,[1]匹配!$A:$X,24,0)</f>
        <v>0</v>
      </c>
      <c r="AB344" s="11">
        <f>VLOOKUP(C344,[1]匹配!$A:$Y,25,0)</f>
        <v>0</v>
      </c>
      <c r="AC344" s="11">
        <f>VLOOKUP(C344,[1]匹配!$A:$Z,26,0)</f>
        <v>0</v>
      </c>
      <c r="AD344" s="11">
        <f>VLOOKUP(C344,[1]匹配!$A:$AA,27,0)</f>
        <v>0</v>
      </c>
      <c r="AE344" s="11">
        <f>VLOOKUP(C344,[1]匹配!$A:$AB,28,0)</f>
        <v>0</v>
      </c>
      <c r="AF344" s="11">
        <f>VLOOKUP(C344,[1]匹配!$A:$AC,29,0)</f>
        <v>0</v>
      </c>
      <c r="AG344" s="11">
        <f>VLOOKUP(C344,[1]匹配!$A:$AD,30,0)</f>
        <v>0</v>
      </c>
      <c r="AH344" s="11">
        <f>VLOOKUP(C344,[1]匹配!$A:$AE,31,0)</f>
        <v>0</v>
      </c>
      <c r="AI344" s="11">
        <f>VLOOKUP(C344,[1]匹配!$A:$AF,32,0)</f>
        <v>0</v>
      </c>
      <c r="AJ344" s="11" t="s">
        <v>1358</v>
      </c>
      <c r="AK344" s="11" t="s">
        <v>47</v>
      </c>
      <c r="AL344" s="11" t="s">
        <v>56</v>
      </c>
      <c r="AM344" s="11" t="s">
        <v>729</v>
      </c>
    </row>
    <row r="345" ht="36" spans="1:39">
      <c r="A345" s="28">
        <v>342</v>
      </c>
      <c r="B345" s="11" t="s">
        <v>151</v>
      </c>
      <c r="C345" s="11" t="s">
        <v>1367</v>
      </c>
      <c r="D345" s="11" t="s">
        <v>1368</v>
      </c>
      <c r="E345" s="11" t="s">
        <v>1369</v>
      </c>
      <c r="F345" s="11" t="s">
        <v>196</v>
      </c>
      <c r="G345" s="11" t="s">
        <v>825</v>
      </c>
      <c r="H345" s="11" t="str">
        <f>VLOOKUP(C345,[1]匹配!$A:$E,5,0)</f>
        <v>否</v>
      </c>
      <c r="I345" s="11">
        <f>VLOOKUP(C345,[1]匹配!$A:$F,6,0)</f>
        <v>0</v>
      </c>
      <c r="J345" s="11">
        <f>VLOOKUP(C345,'[2]（终）标准制修订项目'!$C:$R,16,0)</f>
        <v>2</v>
      </c>
      <c r="K345" s="11" t="str">
        <f>VLOOKUP(C345,[1]匹配!$A:$H,8,0)</f>
        <v>无</v>
      </c>
      <c r="L345" s="11">
        <f>VLOOKUP(C345,[1]匹配!$A:$I,9,0)</f>
        <v>2</v>
      </c>
      <c r="M345" s="11">
        <f>VLOOKUP(C345,[1]匹配!$A:$J,10,0)</f>
        <v>100</v>
      </c>
      <c r="N345" s="11" t="str">
        <f>VLOOKUP(C345,[1]匹配!$A:$K,11,0)</f>
        <v>华测检测认证集团股份有限公司</v>
      </c>
      <c r="O345" s="11">
        <f>VLOOKUP(C345,[1]匹配!$A:$L,12,0)</f>
        <v>0</v>
      </c>
      <c r="P345" s="11">
        <f>VLOOKUP(C345,[1]匹配!$A:$M,13,0)</f>
        <v>0</v>
      </c>
      <c r="Q345" s="11">
        <f>VLOOKUP(C345,[1]匹配!$A:$N,14,0)</f>
        <v>0</v>
      </c>
      <c r="R345" s="11">
        <f>VLOOKUP(C345,[1]匹配!$A:$O,15,0)</f>
        <v>0</v>
      </c>
      <c r="S345" s="11">
        <f>VLOOKUP(C345,[1]匹配!$A:$P,16,0)</f>
        <v>0</v>
      </c>
      <c r="T345" s="11">
        <f>VLOOKUP(C345,[1]匹配!$A:$Q,17,0)</f>
        <v>0</v>
      </c>
      <c r="U345" s="11">
        <f>VLOOKUP(C345,[1]匹配!$A:$R,18,0)</f>
        <v>0</v>
      </c>
      <c r="V345" s="11">
        <f>VLOOKUP(C345,[1]匹配!$A:$S,19,0)</f>
        <v>0</v>
      </c>
      <c r="W345" s="11">
        <f>VLOOKUP(C345,[1]匹配!$A:$T,20,0)</f>
        <v>0</v>
      </c>
      <c r="X345" s="11">
        <f>VLOOKUP(C345,[1]匹配!$A:$U,21,0)</f>
        <v>0</v>
      </c>
      <c r="Y345" s="11">
        <f>VLOOKUP(C345,[1]匹配!$A:$V,22,0)</f>
        <v>0</v>
      </c>
      <c r="Z345" s="11">
        <f>VLOOKUP(C345,[1]匹配!$A:$W,23,0)</f>
        <v>0</v>
      </c>
      <c r="AA345" s="11">
        <f>VLOOKUP(C345,[1]匹配!$A:$X,24,0)</f>
        <v>0</v>
      </c>
      <c r="AB345" s="11">
        <f>VLOOKUP(C345,[1]匹配!$A:$Y,25,0)</f>
        <v>0</v>
      </c>
      <c r="AC345" s="11">
        <f>VLOOKUP(C345,[1]匹配!$A:$Z,26,0)</f>
        <v>0</v>
      </c>
      <c r="AD345" s="11">
        <f>VLOOKUP(C345,[1]匹配!$A:$AA,27,0)</f>
        <v>0</v>
      </c>
      <c r="AE345" s="11">
        <f>VLOOKUP(C345,[1]匹配!$A:$AB,28,0)</f>
        <v>0</v>
      </c>
      <c r="AF345" s="11">
        <f>VLOOKUP(C345,[1]匹配!$A:$AC,29,0)</f>
        <v>0</v>
      </c>
      <c r="AG345" s="11">
        <f>VLOOKUP(C345,[1]匹配!$A:$AD,30,0)</f>
        <v>0</v>
      </c>
      <c r="AH345" s="11">
        <f>VLOOKUP(C345,[1]匹配!$A:$AE,31,0)</f>
        <v>0</v>
      </c>
      <c r="AI345" s="11">
        <f>VLOOKUP(C345,[1]匹配!$A:$AF,32,0)</f>
        <v>0</v>
      </c>
      <c r="AJ345" s="11" t="s">
        <v>1358</v>
      </c>
      <c r="AK345" s="11" t="s">
        <v>47</v>
      </c>
      <c r="AL345" s="11" t="s">
        <v>48</v>
      </c>
      <c r="AM345" s="11" t="s">
        <v>729</v>
      </c>
    </row>
    <row r="346" ht="36" spans="1:39">
      <c r="A346" s="28">
        <v>343</v>
      </c>
      <c r="B346" s="11" t="s">
        <v>151</v>
      </c>
      <c r="C346" s="11" t="s">
        <v>1370</v>
      </c>
      <c r="D346" s="11" t="s">
        <v>1371</v>
      </c>
      <c r="E346" s="11" t="s">
        <v>1372</v>
      </c>
      <c r="F346" s="11" t="s">
        <v>317</v>
      </c>
      <c r="G346" s="11" t="s">
        <v>1373</v>
      </c>
      <c r="H346" s="11" t="str">
        <f>VLOOKUP(C346,[1]匹配!$A:$E,5,0)</f>
        <v>否</v>
      </c>
      <c r="I346" s="11">
        <f>VLOOKUP(C346,[1]匹配!$A:$F,6,0)</f>
        <v>0</v>
      </c>
      <c r="J346" s="11">
        <f>VLOOKUP(C346,'[2]（终）标准制修订项目'!$C:$R,16,0)</f>
        <v>7</v>
      </c>
      <c r="K346" s="11" t="str">
        <f>VLOOKUP(C346,[1]匹配!$A:$H,8,0)</f>
        <v>无</v>
      </c>
      <c r="L346" s="11">
        <f>VLOOKUP(C346,[1]匹配!$A:$I,9,0)</f>
        <v>1</v>
      </c>
      <c r="M346" s="11">
        <f>VLOOKUP(C346,[1]匹配!$A:$J,10,0)</f>
        <v>100</v>
      </c>
      <c r="N346" s="11" t="str">
        <f>VLOOKUP(C346,[1]匹配!$A:$K,11,0)</f>
        <v>深圳成武金石农业开发有限公司</v>
      </c>
      <c r="O346" s="11">
        <f>VLOOKUP(C346,[1]匹配!$A:$L,12,0)</f>
        <v>0</v>
      </c>
      <c r="P346" s="11">
        <f>VLOOKUP(C346,[1]匹配!$A:$M,13,0)</f>
        <v>0</v>
      </c>
      <c r="Q346" s="11">
        <f>VLOOKUP(C346,[1]匹配!$A:$N,14,0)</f>
        <v>0</v>
      </c>
      <c r="R346" s="11">
        <f>VLOOKUP(C346,[1]匹配!$A:$O,15,0)</f>
        <v>0</v>
      </c>
      <c r="S346" s="11">
        <f>VLOOKUP(C346,[1]匹配!$A:$P,16,0)</f>
        <v>0</v>
      </c>
      <c r="T346" s="11">
        <f>VLOOKUP(C346,[1]匹配!$A:$Q,17,0)</f>
        <v>0</v>
      </c>
      <c r="U346" s="11">
        <f>VLOOKUP(C346,[1]匹配!$A:$R,18,0)</f>
        <v>0</v>
      </c>
      <c r="V346" s="11">
        <f>VLOOKUP(C346,[1]匹配!$A:$S,19,0)</f>
        <v>0</v>
      </c>
      <c r="W346" s="11">
        <f>VLOOKUP(C346,[1]匹配!$A:$T,20,0)</f>
        <v>0</v>
      </c>
      <c r="X346" s="11">
        <f>VLOOKUP(C346,[1]匹配!$A:$U,21,0)</f>
        <v>0</v>
      </c>
      <c r="Y346" s="11">
        <f>VLOOKUP(C346,[1]匹配!$A:$V,22,0)</f>
        <v>0</v>
      </c>
      <c r="Z346" s="11">
        <f>VLOOKUP(C346,[1]匹配!$A:$W,23,0)</f>
        <v>0</v>
      </c>
      <c r="AA346" s="11">
        <f>VLOOKUP(C346,[1]匹配!$A:$X,24,0)</f>
        <v>0</v>
      </c>
      <c r="AB346" s="11">
        <f>VLOOKUP(C346,[1]匹配!$A:$Y,25,0)</f>
        <v>0</v>
      </c>
      <c r="AC346" s="11">
        <f>VLOOKUP(C346,[1]匹配!$A:$Z,26,0)</f>
        <v>0</v>
      </c>
      <c r="AD346" s="11">
        <f>VLOOKUP(C346,[1]匹配!$A:$AA,27,0)</f>
        <v>0</v>
      </c>
      <c r="AE346" s="11">
        <f>VLOOKUP(C346,[1]匹配!$A:$AB,28,0)</f>
        <v>0</v>
      </c>
      <c r="AF346" s="11">
        <f>VLOOKUP(C346,[1]匹配!$A:$AC,29,0)</f>
        <v>0</v>
      </c>
      <c r="AG346" s="11">
        <f>VLOOKUP(C346,[1]匹配!$A:$AD,30,0)</f>
        <v>0</v>
      </c>
      <c r="AH346" s="11">
        <f>VLOOKUP(C346,[1]匹配!$A:$AE,31,0)</f>
        <v>0</v>
      </c>
      <c r="AI346" s="11">
        <f>VLOOKUP(C346,[1]匹配!$A:$AF,32,0)</f>
        <v>0</v>
      </c>
      <c r="AJ346" s="11" t="s">
        <v>1358</v>
      </c>
      <c r="AK346" s="11" t="s">
        <v>47</v>
      </c>
      <c r="AL346" s="11" t="s">
        <v>56</v>
      </c>
      <c r="AM346" s="11" t="s">
        <v>729</v>
      </c>
    </row>
    <row r="347" ht="36" spans="1:39">
      <c r="A347" s="28">
        <v>344</v>
      </c>
      <c r="B347" s="11" t="s">
        <v>151</v>
      </c>
      <c r="C347" s="11" t="s">
        <v>1374</v>
      </c>
      <c r="D347" s="11" t="s">
        <v>1375</v>
      </c>
      <c r="E347" s="11" t="s">
        <v>1376</v>
      </c>
      <c r="F347" s="11" t="s">
        <v>277</v>
      </c>
      <c r="G347" s="11" t="s">
        <v>1377</v>
      </c>
      <c r="H347" s="11" t="str">
        <f>VLOOKUP(C347,[1]匹配!$A:$E,5,0)</f>
        <v>否</v>
      </c>
      <c r="I347" s="11">
        <f>VLOOKUP(C347,[1]匹配!$A:$F,6,0)</f>
        <v>0</v>
      </c>
      <c r="J347" s="11">
        <f>VLOOKUP(C347,'[2]（终）标准制修订项目'!$C:$R,16,0)</f>
        <v>7</v>
      </c>
      <c r="K347" s="11" t="str">
        <f>VLOOKUP(C347,[1]匹配!$A:$H,8,0)</f>
        <v>有</v>
      </c>
      <c r="L347" s="11">
        <f>VLOOKUP(C347,[1]匹配!$A:$I,9,0)</f>
        <v>5</v>
      </c>
      <c r="M347" s="11">
        <f>VLOOKUP(C347,[1]匹配!$A:$J,10,0)</f>
        <v>0</v>
      </c>
      <c r="N347" s="11" t="str">
        <f>VLOOKUP(C347,[1]匹配!$A:$K,11,0)</f>
        <v>深圳市法兰智联股份有限公司</v>
      </c>
      <c r="O347" s="11">
        <f>VLOOKUP(C347,[1]匹配!$A:$L,12,0)</f>
        <v>7</v>
      </c>
      <c r="P347" s="11">
        <f>VLOOKUP(C347,[1]匹配!$A:$M,13,0)</f>
        <v>100</v>
      </c>
      <c r="Q347" s="11" t="str">
        <f>VLOOKUP(C347,[1]匹配!$A:$N,14,0)</f>
        <v>深圳市宜美特科技有限公司</v>
      </c>
      <c r="R347" s="11">
        <f>VLOOKUP(C347,[1]匹配!$A:$O,15,0)</f>
        <v>0</v>
      </c>
      <c r="S347" s="11">
        <f>VLOOKUP(C347,[1]匹配!$A:$P,16,0)</f>
        <v>0</v>
      </c>
      <c r="T347" s="11">
        <f>VLOOKUP(C347,[1]匹配!$A:$Q,17,0)</f>
        <v>0</v>
      </c>
      <c r="U347" s="11">
        <f>VLOOKUP(C347,[1]匹配!$A:$R,18,0)</f>
        <v>0</v>
      </c>
      <c r="V347" s="11">
        <f>VLOOKUP(C347,[1]匹配!$A:$S,19,0)</f>
        <v>0</v>
      </c>
      <c r="W347" s="11">
        <f>VLOOKUP(C347,[1]匹配!$A:$T,20,0)</f>
        <v>0</v>
      </c>
      <c r="X347" s="11">
        <f>VLOOKUP(C347,[1]匹配!$A:$U,21,0)</f>
        <v>0</v>
      </c>
      <c r="Y347" s="11">
        <f>VLOOKUP(C347,[1]匹配!$A:$V,22,0)</f>
        <v>0</v>
      </c>
      <c r="Z347" s="11">
        <f>VLOOKUP(C347,[1]匹配!$A:$W,23,0)</f>
        <v>0</v>
      </c>
      <c r="AA347" s="11">
        <f>VLOOKUP(C347,[1]匹配!$A:$X,24,0)</f>
        <v>0</v>
      </c>
      <c r="AB347" s="11">
        <f>VLOOKUP(C347,[1]匹配!$A:$Y,25,0)</f>
        <v>0</v>
      </c>
      <c r="AC347" s="11">
        <f>VLOOKUP(C347,[1]匹配!$A:$Z,26,0)</f>
        <v>0</v>
      </c>
      <c r="AD347" s="11">
        <f>VLOOKUP(C347,[1]匹配!$A:$AA,27,0)</f>
        <v>0</v>
      </c>
      <c r="AE347" s="11">
        <f>VLOOKUP(C347,[1]匹配!$A:$AB,28,0)</f>
        <v>0</v>
      </c>
      <c r="AF347" s="11">
        <f>VLOOKUP(C347,[1]匹配!$A:$AC,29,0)</f>
        <v>0</v>
      </c>
      <c r="AG347" s="11">
        <f>VLOOKUP(C347,[1]匹配!$A:$AD,30,0)</f>
        <v>0</v>
      </c>
      <c r="AH347" s="11">
        <f>VLOOKUP(C347,[1]匹配!$A:$AE,31,0)</f>
        <v>0</v>
      </c>
      <c r="AI347" s="11">
        <f>VLOOKUP(C347,[1]匹配!$A:$AF,32,0)</f>
        <v>0</v>
      </c>
      <c r="AJ347" s="11" t="s">
        <v>1358</v>
      </c>
      <c r="AK347" s="11" t="s">
        <v>47</v>
      </c>
      <c r="AL347" s="11" t="s">
        <v>56</v>
      </c>
      <c r="AM347" s="11" t="s">
        <v>729</v>
      </c>
    </row>
    <row r="348" ht="36" spans="1:39">
      <c r="A348" s="28">
        <v>345</v>
      </c>
      <c r="B348" s="11" t="s">
        <v>151</v>
      </c>
      <c r="C348" s="11" t="s">
        <v>1378</v>
      </c>
      <c r="D348" s="11" t="s">
        <v>1379</v>
      </c>
      <c r="E348" s="11" t="s">
        <v>1380</v>
      </c>
      <c r="F348" s="11" t="s">
        <v>172</v>
      </c>
      <c r="G348" s="11" t="s">
        <v>1381</v>
      </c>
      <c r="H348" s="11" t="str">
        <f>VLOOKUP(C348,[1]匹配!$A:$E,5,0)</f>
        <v>否</v>
      </c>
      <c r="I348" s="11">
        <f>VLOOKUP(C348,[1]匹配!$A:$F,6,0)</f>
        <v>0</v>
      </c>
      <c r="J348" s="11">
        <f>VLOOKUP(C348,'[2]（终）标准制修订项目'!$C:$R,16,0)</f>
        <v>2</v>
      </c>
      <c r="K348" s="11" t="str">
        <f>VLOOKUP(C348,[1]匹配!$A:$H,8,0)</f>
        <v>无</v>
      </c>
      <c r="L348" s="11">
        <f>VLOOKUP(C348,[1]匹配!$A:$I,9,0)</f>
        <v>2</v>
      </c>
      <c r="M348" s="11">
        <f>VLOOKUP(C348,[1]匹配!$A:$J,10,0)</f>
        <v>100</v>
      </c>
      <c r="N348" s="11" t="str">
        <f>VLOOKUP(C348,[1]匹配!$A:$K,11,0)</f>
        <v>深圳市北测检测技术有限公司</v>
      </c>
      <c r="O348" s="11">
        <f>VLOOKUP(C348,[1]匹配!$A:$L,12,0)</f>
        <v>0</v>
      </c>
      <c r="P348" s="11">
        <f>VLOOKUP(C348,[1]匹配!$A:$M,13,0)</f>
        <v>0</v>
      </c>
      <c r="Q348" s="11">
        <f>VLOOKUP(C348,[1]匹配!$A:$N,14,0)</f>
        <v>0</v>
      </c>
      <c r="R348" s="11">
        <f>VLOOKUP(C348,[1]匹配!$A:$O,15,0)</f>
        <v>0</v>
      </c>
      <c r="S348" s="11">
        <f>VLOOKUP(C348,[1]匹配!$A:$P,16,0)</f>
        <v>0</v>
      </c>
      <c r="T348" s="11">
        <f>VLOOKUP(C348,[1]匹配!$A:$Q,17,0)</f>
        <v>0</v>
      </c>
      <c r="U348" s="11">
        <f>VLOOKUP(C348,[1]匹配!$A:$R,18,0)</f>
        <v>0</v>
      </c>
      <c r="V348" s="11">
        <f>VLOOKUP(C348,[1]匹配!$A:$S,19,0)</f>
        <v>0</v>
      </c>
      <c r="W348" s="11">
        <f>VLOOKUP(C348,[1]匹配!$A:$T,20,0)</f>
        <v>0</v>
      </c>
      <c r="X348" s="11">
        <f>VLOOKUP(C348,[1]匹配!$A:$U,21,0)</f>
        <v>0</v>
      </c>
      <c r="Y348" s="11">
        <f>VLOOKUP(C348,[1]匹配!$A:$V,22,0)</f>
        <v>0</v>
      </c>
      <c r="Z348" s="11">
        <f>VLOOKUP(C348,[1]匹配!$A:$W,23,0)</f>
        <v>0</v>
      </c>
      <c r="AA348" s="11">
        <f>VLOOKUP(C348,[1]匹配!$A:$X,24,0)</f>
        <v>0</v>
      </c>
      <c r="AB348" s="11">
        <f>VLOOKUP(C348,[1]匹配!$A:$Y,25,0)</f>
        <v>0</v>
      </c>
      <c r="AC348" s="11">
        <f>VLOOKUP(C348,[1]匹配!$A:$Z,26,0)</f>
        <v>0</v>
      </c>
      <c r="AD348" s="11">
        <f>VLOOKUP(C348,[1]匹配!$A:$AA,27,0)</f>
        <v>0</v>
      </c>
      <c r="AE348" s="11">
        <f>VLOOKUP(C348,[1]匹配!$A:$AB,28,0)</f>
        <v>0</v>
      </c>
      <c r="AF348" s="11">
        <f>VLOOKUP(C348,[1]匹配!$A:$AC,29,0)</f>
        <v>0</v>
      </c>
      <c r="AG348" s="11">
        <f>VLOOKUP(C348,[1]匹配!$A:$AD,30,0)</f>
        <v>0</v>
      </c>
      <c r="AH348" s="11">
        <f>VLOOKUP(C348,[1]匹配!$A:$AE,31,0)</f>
        <v>0</v>
      </c>
      <c r="AI348" s="11">
        <f>VLOOKUP(C348,[1]匹配!$A:$AF,32,0)</f>
        <v>0</v>
      </c>
      <c r="AJ348" s="11" t="s">
        <v>1358</v>
      </c>
      <c r="AK348" s="11" t="s">
        <v>47</v>
      </c>
      <c r="AL348" s="11" t="s">
        <v>48</v>
      </c>
      <c r="AM348" s="11" t="s">
        <v>729</v>
      </c>
    </row>
    <row r="349" ht="36" spans="1:39">
      <c r="A349" s="28">
        <v>346</v>
      </c>
      <c r="B349" s="11" t="s">
        <v>151</v>
      </c>
      <c r="C349" s="11" t="s">
        <v>1382</v>
      </c>
      <c r="D349" s="11" t="s">
        <v>1383</v>
      </c>
      <c r="E349" s="11" t="s">
        <v>1384</v>
      </c>
      <c r="F349" s="11" t="s">
        <v>178</v>
      </c>
      <c r="G349" s="11" t="s">
        <v>1385</v>
      </c>
      <c r="H349" s="11" t="str">
        <f>VLOOKUP(C349,[1]匹配!$A:$E,5,0)</f>
        <v>是</v>
      </c>
      <c r="I349" s="11">
        <f>VLOOKUP(C349,[1]匹配!$A:$F,6,0)</f>
        <v>2</v>
      </c>
      <c r="J349" s="11">
        <f>VLOOKUP(C349,'[2]（终）标准制修订项目'!$C:$R,16,0)</f>
        <v>2</v>
      </c>
      <c r="K349" s="11" t="str">
        <f>VLOOKUP(C349,[1]匹配!$A:$H,8,0)</f>
        <v>无</v>
      </c>
      <c r="L349" s="11">
        <f>VLOOKUP(C349,[1]匹配!$A:$I,9,0)</f>
        <v>2</v>
      </c>
      <c r="M349" s="11">
        <f>VLOOKUP(C349,[1]匹配!$A:$J,10,0)</f>
        <v>100</v>
      </c>
      <c r="N349" s="11" t="str">
        <f>VLOOKUP(C349,[1]匹配!$A:$K,11,0)</f>
        <v>锡莱亚太拉斯（深圳）有限公司</v>
      </c>
      <c r="O349" s="11">
        <f>VLOOKUP(C349,[1]匹配!$A:$L,12,0)</f>
        <v>0</v>
      </c>
      <c r="P349" s="11">
        <f>VLOOKUP(C349,[1]匹配!$A:$M,13,0)</f>
        <v>0</v>
      </c>
      <c r="Q349" s="11">
        <f>VLOOKUP(C349,[1]匹配!$A:$N,14,0)</f>
        <v>0</v>
      </c>
      <c r="R349" s="11">
        <f>VLOOKUP(C349,[1]匹配!$A:$O,15,0)</f>
        <v>0</v>
      </c>
      <c r="S349" s="11">
        <f>VLOOKUP(C349,[1]匹配!$A:$P,16,0)</f>
        <v>0</v>
      </c>
      <c r="T349" s="11">
        <f>VLOOKUP(C349,[1]匹配!$A:$Q,17,0)</f>
        <v>0</v>
      </c>
      <c r="U349" s="11">
        <f>VLOOKUP(C349,[1]匹配!$A:$R,18,0)</f>
        <v>0</v>
      </c>
      <c r="V349" s="11">
        <f>VLOOKUP(C349,[1]匹配!$A:$S,19,0)</f>
        <v>0</v>
      </c>
      <c r="W349" s="11">
        <f>VLOOKUP(C349,[1]匹配!$A:$T,20,0)</f>
        <v>0</v>
      </c>
      <c r="X349" s="11">
        <f>VLOOKUP(C349,[1]匹配!$A:$U,21,0)</f>
        <v>0</v>
      </c>
      <c r="Y349" s="11">
        <f>VLOOKUP(C349,[1]匹配!$A:$V,22,0)</f>
        <v>0</v>
      </c>
      <c r="Z349" s="11">
        <f>VLOOKUP(C349,[1]匹配!$A:$W,23,0)</f>
        <v>0</v>
      </c>
      <c r="AA349" s="11">
        <f>VLOOKUP(C349,[1]匹配!$A:$X,24,0)</f>
        <v>0</v>
      </c>
      <c r="AB349" s="11">
        <f>VLOOKUP(C349,[1]匹配!$A:$Y,25,0)</f>
        <v>0</v>
      </c>
      <c r="AC349" s="11">
        <f>VLOOKUP(C349,[1]匹配!$A:$Z,26,0)</f>
        <v>0</v>
      </c>
      <c r="AD349" s="11">
        <f>VLOOKUP(C349,[1]匹配!$A:$AA,27,0)</f>
        <v>0</v>
      </c>
      <c r="AE349" s="11">
        <f>VLOOKUP(C349,[1]匹配!$A:$AB,28,0)</f>
        <v>0</v>
      </c>
      <c r="AF349" s="11">
        <f>VLOOKUP(C349,[1]匹配!$A:$AC,29,0)</f>
        <v>0</v>
      </c>
      <c r="AG349" s="11">
        <f>VLOOKUP(C349,[1]匹配!$A:$AD,30,0)</f>
        <v>0</v>
      </c>
      <c r="AH349" s="11">
        <f>VLOOKUP(C349,[1]匹配!$A:$AE,31,0)</f>
        <v>0</v>
      </c>
      <c r="AI349" s="11">
        <f>VLOOKUP(C349,[1]匹配!$A:$AF,32,0)</f>
        <v>0</v>
      </c>
      <c r="AJ349" s="11" t="s">
        <v>1358</v>
      </c>
      <c r="AK349" s="11" t="s">
        <v>105</v>
      </c>
      <c r="AL349" s="11" t="s">
        <v>48</v>
      </c>
      <c r="AM349" s="11" t="s">
        <v>729</v>
      </c>
    </row>
    <row r="350" ht="36" spans="1:39">
      <c r="A350" s="28">
        <v>347</v>
      </c>
      <c r="B350" s="11" t="s">
        <v>151</v>
      </c>
      <c r="C350" s="11" t="s">
        <v>1386</v>
      </c>
      <c r="D350" s="11" t="s">
        <v>1387</v>
      </c>
      <c r="E350" s="11" t="s">
        <v>1388</v>
      </c>
      <c r="F350" s="11" t="s">
        <v>178</v>
      </c>
      <c r="G350" s="11" t="s">
        <v>1389</v>
      </c>
      <c r="H350" s="11" t="str">
        <f>VLOOKUP(C350,[1]匹配!$A:$E,5,0)</f>
        <v>否</v>
      </c>
      <c r="I350" s="11">
        <f>VLOOKUP(C350,[1]匹配!$A:$F,6,0)</f>
        <v>0</v>
      </c>
      <c r="J350" s="11">
        <f>VLOOKUP(C350,'[2]（终）标准制修订项目'!$C:$R,16,0)</f>
        <v>3</v>
      </c>
      <c r="K350" s="11" t="str">
        <f>VLOOKUP(C350,[1]匹配!$A:$H,8,0)</f>
        <v>无</v>
      </c>
      <c r="L350" s="11">
        <f>VLOOKUP(C350,[1]匹配!$A:$I,9,0)</f>
        <v>3</v>
      </c>
      <c r="M350" s="11">
        <f>VLOOKUP(C350,[1]匹配!$A:$J,10,0)</f>
        <v>100</v>
      </c>
      <c r="N350" s="11" t="str">
        <f>VLOOKUP(C350,[1]匹配!$A:$K,11,0)</f>
        <v>深圳市联创三金电器有限公司</v>
      </c>
      <c r="O350" s="11">
        <f>VLOOKUP(C350,[1]匹配!$A:$L,12,0)</f>
        <v>0</v>
      </c>
      <c r="P350" s="11">
        <f>VLOOKUP(C350,[1]匹配!$A:$M,13,0)</f>
        <v>0</v>
      </c>
      <c r="Q350" s="11">
        <f>VLOOKUP(C350,[1]匹配!$A:$N,14,0)</f>
        <v>0</v>
      </c>
      <c r="R350" s="11">
        <f>VLOOKUP(C350,[1]匹配!$A:$O,15,0)</f>
        <v>0</v>
      </c>
      <c r="S350" s="11">
        <f>VLOOKUP(C350,[1]匹配!$A:$P,16,0)</f>
        <v>0</v>
      </c>
      <c r="T350" s="11">
        <f>VLOOKUP(C350,[1]匹配!$A:$Q,17,0)</f>
        <v>0</v>
      </c>
      <c r="U350" s="11">
        <f>VLOOKUP(C350,[1]匹配!$A:$R,18,0)</f>
        <v>0</v>
      </c>
      <c r="V350" s="11">
        <f>VLOOKUP(C350,[1]匹配!$A:$S,19,0)</f>
        <v>0</v>
      </c>
      <c r="W350" s="11">
        <f>VLOOKUP(C350,[1]匹配!$A:$T,20,0)</f>
        <v>0</v>
      </c>
      <c r="X350" s="11">
        <f>VLOOKUP(C350,[1]匹配!$A:$U,21,0)</f>
        <v>0</v>
      </c>
      <c r="Y350" s="11">
        <f>VLOOKUP(C350,[1]匹配!$A:$V,22,0)</f>
        <v>0</v>
      </c>
      <c r="Z350" s="11">
        <f>VLOOKUP(C350,[1]匹配!$A:$W,23,0)</f>
        <v>0</v>
      </c>
      <c r="AA350" s="11">
        <f>VLOOKUP(C350,[1]匹配!$A:$X,24,0)</f>
        <v>0</v>
      </c>
      <c r="AB350" s="11">
        <f>VLOOKUP(C350,[1]匹配!$A:$Y,25,0)</f>
        <v>0</v>
      </c>
      <c r="AC350" s="11">
        <f>VLOOKUP(C350,[1]匹配!$A:$Z,26,0)</f>
        <v>0</v>
      </c>
      <c r="AD350" s="11">
        <f>VLOOKUP(C350,[1]匹配!$A:$AA,27,0)</f>
        <v>0</v>
      </c>
      <c r="AE350" s="11">
        <f>VLOOKUP(C350,[1]匹配!$A:$AB,28,0)</f>
        <v>0</v>
      </c>
      <c r="AF350" s="11">
        <f>VLOOKUP(C350,[1]匹配!$A:$AC,29,0)</f>
        <v>0</v>
      </c>
      <c r="AG350" s="11">
        <f>VLOOKUP(C350,[1]匹配!$A:$AD,30,0)</f>
        <v>0</v>
      </c>
      <c r="AH350" s="11">
        <f>VLOOKUP(C350,[1]匹配!$A:$AE,31,0)</f>
        <v>0</v>
      </c>
      <c r="AI350" s="11">
        <f>VLOOKUP(C350,[1]匹配!$A:$AF,32,0)</f>
        <v>0</v>
      </c>
      <c r="AJ350" s="11" t="s">
        <v>1358</v>
      </c>
      <c r="AK350" s="11" t="s">
        <v>47</v>
      </c>
      <c r="AL350" s="11" t="s">
        <v>48</v>
      </c>
      <c r="AM350" s="11" t="s">
        <v>729</v>
      </c>
    </row>
    <row r="351" ht="36" spans="1:39">
      <c r="A351" s="28">
        <v>348</v>
      </c>
      <c r="B351" s="11" t="s">
        <v>151</v>
      </c>
      <c r="C351" s="11" t="s">
        <v>1390</v>
      </c>
      <c r="D351" s="11" t="s">
        <v>1391</v>
      </c>
      <c r="E351" s="11" t="s">
        <v>1392</v>
      </c>
      <c r="F351" s="11" t="s">
        <v>155</v>
      </c>
      <c r="G351" s="11" t="s">
        <v>407</v>
      </c>
      <c r="H351" s="11" t="str">
        <f>VLOOKUP(C351,[1]匹配!$A:$E,5,0)</f>
        <v>否</v>
      </c>
      <c r="I351" s="11">
        <f>VLOOKUP(C351,[1]匹配!$A:$F,6,0)</f>
        <v>0</v>
      </c>
      <c r="J351" s="11">
        <f>VLOOKUP(C351,'[2]（终）标准制修订项目'!$C:$R,16,0)</f>
        <v>5</v>
      </c>
      <c r="K351" s="11" t="str">
        <f>VLOOKUP(C351,[1]匹配!$A:$H,8,0)</f>
        <v>无</v>
      </c>
      <c r="L351" s="11">
        <f>VLOOKUP(C351,[1]匹配!$A:$I,9,0)</f>
        <v>5</v>
      </c>
      <c r="M351" s="11">
        <f>VLOOKUP(C351,[1]匹配!$A:$J,10,0)</f>
        <v>100</v>
      </c>
      <c r="N351" s="11" t="str">
        <f>VLOOKUP(C351,[1]匹配!$A:$K,11,0)</f>
        <v>大族激光科技产业集团股份有限公司</v>
      </c>
      <c r="O351" s="11">
        <f>VLOOKUP(C351,[1]匹配!$A:$L,12,0)</f>
        <v>0</v>
      </c>
      <c r="P351" s="11">
        <f>VLOOKUP(C351,[1]匹配!$A:$M,13,0)</f>
        <v>0</v>
      </c>
      <c r="Q351" s="11">
        <f>VLOOKUP(C351,[1]匹配!$A:$N,14,0)</f>
        <v>0</v>
      </c>
      <c r="R351" s="11">
        <f>VLOOKUP(C351,[1]匹配!$A:$O,15,0)</f>
        <v>0</v>
      </c>
      <c r="S351" s="11">
        <f>VLOOKUP(C351,[1]匹配!$A:$P,16,0)</f>
        <v>0</v>
      </c>
      <c r="T351" s="11">
        <f>VLOOKUP(C351,[1]匹配!$A:$Q,17,0)</f>
        <v>0</v>
      </c>
      <c r="U351" s="11">
        <f>VLOOKUP(C351,[1]匹配!$A:$R,18,0)</f>
        <v>0</v>
      </c>
      <c r="V351" s="11">
        <f>VLOOKUP(C351,[1]匹配!$A:$S,19,0)</f>
        <v>0</v>
      </c>
      <c r="W351" s="11">
        <f>VLOOKUP(C351,[1]匹配!$A:$T,20,0)</f>
        <v>0</v>
      </c>
      <c r="X351" s="11">
        <f>VLOOKUP(C351,[1]匹配!$A:$U,21,0)</f>
        <v>0</v>
      </c>
      <c r="Y351" s="11">
        <f>VLOOKUP(C351,[1]匹配!$A:$V,22,0)</f>
        <v>0</v>
      </c>
      <c r="Z351" s="11">
        <f>VLOOKUP(C351,[1]匹配!$A:$W,23,0)</f>
        <v>0</v>
      </c>
      <c r="AA351" s="11">
        <f>VLOOKUP(C351,[1]匹配!$A:$X,24,0)</f>
        <v>0</v>
      </c>
      <c r="AB351" s="11">
        <f>VLOOKUP(C351,[1]匹配!$A:$Y,25,0)</f>
        <v>0</v>
      </c>
      <c r="AC351" s="11">
        <f>VLOOKUP(C351,[1]匹配!$A:$Z,26,0)</f>
        <v>0</v>
      </c>
      <c r="AD351" s="11">
        <f>VLOOKUP(C351,[1]匹配!$A:$AA,27,0)</f>
        <v>0</v>
      </c>
      <c r="AE351" s="11">
        <f>VLOOKUP(C351,[1]匹配!$A:$AB,28,0)</f>
        <v>0</v>
      </c>
      <c r="AF351" s="11">
        <f>VLOOKUP(C351,[1]匹配!$A:$AC,29,0)</f>
        <v>0</v>
      </c>
      <c r="AG351" s="11">
        <f>VLOOKUP(C351,[1]匹配!$A:$AD,30,0)</f>
        <v>0</v>
      </c>
      <c r="AH351" s="11">
        <f>VLOOKUP(C351,[1]匹配!$A:$AE,31,0)</f>
        <v>0</v>
      </c>
      <c r="AI351" s="11">
        <f>VLOOKUP(C351,[1]匹配!$A:$AF,32,0)</f>
        <v>0</v>
      </c>
      <c r="AJ351" s="11" t="s">
        <v>1393</v>
      </c>
      <c r="AK351" s="11" t="s">
        <v>47</v>
      </c>
      <c r="AL351" s="11" t="s">
        <v>56</v>
      </c>
      <c r="AM351" s="11" t="s">
        <v>729</v>
      </c>
    </row>
    <row r="352" ht="36" spans="1:39">
      <c r="A352" s="28">
        <v>349</v>
      </c>
      <c r="B352" s="11" t="s">
        <v>151</v>
      </c>
      <c r="C352" s="11" t="s">
        <v>1394</v>
      </c>
      <c r="D352" s="11" t="s">
        <v>1395</v>
      </c>
      <c r="E352" s="11" t="s">
        <v>1396</v>
      </c>
      <c r="F352" s="11" t="s">
        <v>202</v>
      </c>
      <c r="G352" s="11" t="s">
        <v>1152</v>
      </c>
      <c r="H352" s="11" t="str">
        <f>VLOOKUP(C352,[1]匹配!$A:$E,5,0)</f>
        <v>否</v>
      </c>
      <c r="I352" s="11">
        <f>VLOOKUP(C352,[1]匹配!$A:$F,6,0)</f>
        <v>0</v>
      </c>
      <c r="J352" s="11">
        <f>VLOOKUP(C352,'[2]（终）标准制修订项目'!$C:$R,16,0)</f>
        <v>3</v>
      </c>
      <c r="K352" s="11" t="str">
        <f>VLOOKUP(C352,[1]匹配!$A:$H,8,0)</f>
        <v>无</v>
      </c>
      <c r="L352" s="11">
        <f>VLOOKUP(C352,[1]匹配!$A:$I,9,0)</f>
        <v>3</v>
      </c>
      <c r="M352" s="11">
        <f>VLOOKUP(C352,[1]匹配!$A:$J,10,0)</f>
        <v>100</v>
      </c>
      <c r="N352" s="11" t="str">
        <f>VLOOKUP(C352,[1]匹配!$A:$K,11,0)</f>
        <v>深圳市注成科技股份有限公司</v>
      </c>
      <c r="O352" s="11">
        <f>VLOOKUP(C352,[1]匹配!$A:$L,12,0)</f>
        <v>0</v>
      </c>
      <c r="P352" s="11">
        <f>VLOOKUP(C352,[1]匹配!$A:$M,13,0)</f>
        <v>0</v>
      </c>
      <c r="Q352" s="11">
        <f>VLOOKUP(C352,[1]匹配!$A:$N,14,0)</f>
        <v>0</v>
      </c>
      <c r="R352" s="11">
        <f>VLOOKUP(C352,[1]匹配!$A:$O,15,0)</f>
        <v>0</v>
      </c>
      <c r="S352" s="11">
        <f>VLOOKUP(C352,[1]匹配!$A:$P,16,0)</f>
        <v>0</v>
      </c>
      <c r="T352" s="11">
        <f>VLOOKUP(C352,[1]匹配!$A:$Q,17,0)</f>
        <v>0</v>
      </c>
      <c r="U352" s="11">
        <f>VLOOKUP(C352,[1]匹配!$A:$R,18,0)</f>
        <v>0</v>
      </c>
      <c r="V352" s="11">
        <f>VLOOKUP(C352,[1]匹配!$A:$S,19,0)</f>
        <v>0</v>
      </c>
      <c r="W352" s="11">
        <f>VLOOKUP(C352,[1]匹配!$A:$T,20,0)</f>
        <v>0</v>
      </c>
      <c r="X352" s="11">
        <f>VLOOKUP(C352,[1]匹配!$A:$U,21,0)</f>
        <v>0</v>
      </c>
      <c r="Y352" s="11">
        <f>VLOOKUP(C352,[1]匹配!$A:$V,22,0)</f>
        <v>0</v>
      </c>
      <c r="Z352" s="11">
        <f>VLOOKUP(C352,[1]匹配!$A:$W,23,0)</f>
        <v>0</v>
      </c>
      <c r="AA352" s="11">
        <f>VLOOKUP(C352,[1]匹配!$A:$X,24,0)</f>
        <v>0</v>
      </c>
      <c r="AB352" s="11">
        <f>VLOOKUP(C352,[1]匹配!$A:$Y,25,0)</f>
        <v>0</v>
      </c>
      <c r="AC352" s="11">
        <f>VLOOKUP(C352,[1]匹配!$A:$Z,26,0)</f>
        <v>0</v>
      </c>
      <c r="AD352" s="11">
        <f>VLOOKUP(C352,[1]匹配!$A:$AA,27,0)</f>
        <v>0</v>
      </c>
      <c r="AE352" s="11">
        <f>VLOOKUP(C352,[1]匹配!$A:$AB,28,0)</f>
        <v>0</v>
      </c>
      <c r="AF352" s="11">
        <f>VLOOKUP(C352,[1]匹配!$A:$AC,29,0)</f>
        <v>0</v>
      </c>
      <c r="AG352" s="11">
        <f>VLOOKUP(C352,[1]匹配!$A:$AD,30,0)</f>
        <v>0</v>
      </c>
      <c r="AH352" s="11">
        <f>VLOOKUP(C352,[1]匹配!$A:$AE,31,0)</f>
        <v>0</v>
      </c>
      <c r="AI352" s="11">
        <f>VLOOKUP(C352,[1]匹配!$A:$AF,32,0)</f>
        <v>0</v>
      </c>
      <c r="AJ352" s="11" t="s">
        <v>1393</v>
      </c>
      <c r="AK352" s="11" t="s">
        <v>105</v>
      </c>
      <c r="AL352" s="11" t="s">
        <v>48</v>
      </c>
      <c r="AM352" s="11" t="s">
        <v>729</v>
      </c>
    </row>
    <row r="353" s="69" customFormat="1" ht="36" spans="1:39">
      <c r="A353" s="93">
        <v>350</v>
      </c>
      <c r="B353" s="87" t="s">
        <v>151</v>
      </c>
      <c r="C353" s="87" t="s">
        <v>1397</v>
      </c>
      <c r="D353" s="87" t="s">
        <v>1398</v>
      </c>
      <c r="E353" s="87" t="s">
        <v>1399</v>
      </c>
      <c r="F353" s="87" t="s">
        <v>228</v>
      </c>
      <c r="G353" s="87" t="s">
        <v>1194</v>
      </c>
      <c r="H353" s="94" t="s">
        <v>1400</v>
      </c>
      <c r="I353" s="94">
        <v>6</v>
      </c>
      <c r="J353" s="87">
        <f>VLOOKUP(C353,'[2]（终）标准制修订项目'!$C:$R,16,0)</f>
        <v>2</v>
      </c>
      <c r="K353" s="87" t="str">
        <f>VLOOKUP(C353,[1]匹配!$A:$H,8,0)</f>
        <v>有</v>
      </c>
      <c r="L353" s="87">
        <f>VLOOKUP(C353,[1]匹配!$A:$I,9,0)</f>
        <v>2</v>
      </c>
      <c r="M353" s="87">
        <f>VLOOKUP(C353,[1]匹配!$A:$J,10,0)</f>
        <v>66.66</v>
      </c>
      <c r="N353" s="87" t="str">
        <f>VLOOKUP(C353,[1]匹配!$A:$K,11,0)</f>
        <v>深圳市裕同包装科技股份有限公司</v>
      </c>
      <c r="O353" s="87">
        <f>VLOOKUP(C353,[1]匹配!$A:$L,12,0)</f>
        <v>4</v>
      </c>
      <c r="P353" s="87">
        <f>VLOOKUP(C353,[1]匹配!$A:$M,13,0)</f>
        <v>33.33</v>
      </c>
      <c r="Q353" s="87" t="str">
        <f>VLOOKUP(C353,[1]匹配!$A:$N,14,0)</f>
        <v>深圳市中原科技有限公司</v>
      </c>
      <c r="R353" s="87">
        <f>VLOOKUP(C353,[1]匹配!$A:$O,15,0)</f>
        <v>7</v>
      </c>
      <c r="S353" s="87">
        <f>VLOOKUP(C353,[1]匹配!$A:$P,16,0)</f>
        <v>19</v>
      </c>
      <c r="T353" s="87" t="str">
        <f>VLOOKUP(C353,[1]匹配!$A:$Q,17,0)</f>
        <v>深圳市印刷行业协会</v>
      </c>
      <c r="U353" s="87">
        <f>VLOOKUP(C353,[1]匹配!$A:$R,18,0)</f>
        <v>0</v>
      </c>
      <c r="V353" s="87">
        <f>VLOOKUP(C353,[1]匹配!$A:$S,19,0)</f>
        <v>0</v>
      </c>
      <c r="W353" s="87">
        <f>VLOOKUP(C353,[1]匹配!$A:$T,20,0)</f>
        <v>0</v>
      </c>
      <c r="X353" s="87">
        <f>VLOOKUP(C353,[1]匹配!$A:$U,21,0)</f>
        <v>0</v>
      </c>
      <c r="Y353" s="87">
        <f>VLOOKUP(C353,[1]匹配!$A:$V,22,0)</f>
        <v>0</v>
      </c>
      <c r="Z353" s="87">
        <f>VLOOKUP(C353,[1]匹配!$A:$W,23,0)</f>
        <v>0</v>
      </c>
      <c r="AA353" s="87">
        <f>VLOOKUP(C353,[1]匹配!$A:$X,24,0)</f>
        <v>0</v>
      </c>
      <c r="AB353" s="87">
        <f>VLOOKUP(C353,[1]匹配!$A:$Y,25,0)</f>
        <v>0</v>
      </c>
      <c r="AC353" s="87">
        <f>VLOOKUP(C353,[1]匹配!$A:$Z,26,0)</f>
        <v>0</v>
      </c>
      <c r="AD353" s="87">
        <f>VLOOKUP(C353,[1]匹配!$A:$AA,27,0)</f>
        <v>0</v>
      </c>
      <c r="AE353" s="87">
        <f>VLOOKUP(C353,[1]匹配!$A:$AB,28,0)</f>
        <v>0</v>
      </c>
      <c r="AF353" s="87">
        <f>VLOOKUP(C353,[1]匹配!$A:$AC,29,0)</f>
        <v>0</v>
      </c>
      <c r="AG353" s="87">
        <f>VLOOKUP(C353,[1]匹配!$A:$AD,30,0)</f>
        <v>0</v>
      </c>
      <c r="AH353" s="87">
        <f>VLOOKUP(C353,[1]匹配!$A:$AE,31,0)</f>
        <v>0</v>
      </c>
      <c r="AI353" s="87">
        <f>VLOOKUP(C353,[1]匹配!$A:$AF,32,0)</f>
        <v>0</v>
      </c>
      <c r="AJ353" s="87" t="s">
        <v>1393</v>
      </c>
      <c r="AK353" s="87" t="s">
        <v>105</v>
      </c>
      <c r="AL353" s="87" t="s">
        <v>48</v>
      </c>
      <c r="AM353" s="87" t="s">
        <v>729</v>
      </c>
    </row>
    <row r="354" ht="24" spans="1:39">
      <c r="A354" s="28">
        <v>351</v>
      </c>
      <c r="B354" s="11" t="s">
        <v>151</v>
      </c>
      <c r="C354" s="11" t="s">
        <v>1401</v>
      </c>
      <c r="D354" s="11" t="s">
        <v>1402</v>
      </c>
      <c r="E354" s="11" t="s">
        <v>1403</v>
      </c>
      <c r="F354" s="11" t="s">
        <v>277</v>
      </c>
      <c r="G354" s="11" t="s">
        <v>1023</v>
      </c>
      <c r="H354" s="11" t="str">
        <f>VLOOKUP(C354,[1]匹配!$A:$E,5,0)</f>
        <v>否</v>
      </c>
      <c r="I354" s="11">
        <f>VLOOKUP(C354,[1]匹配!$A:$F,6,0)</f>
        <v>0</v>
      </c>
      <c r="J354" s="11">
        <f>VLOOKUP(C354,'[2]（终）标准制修订项目'!$C:$R,16,0)</f>
        <v>4</v>
      </c>
      <c r="K354" s="11" t="str">
        <f>VLOOKUP(C354,[1]匹配!$A:$H,8,0)</f>
        <v>无</v>
      </c>
      <c r="L354" s="11">
        <f>VLOOKUP(C354,[1]匹配!$A:$I,9,0)</f>
        <v>4</v>
      </c>
      <c r="M354" s="11">
        <f>VLOOKUP(C354,[1]匹配!$A:$J,10,0)</f>
        <v>100</v>
      </c>
      <c r="N354" s="11" t="str">
        <f>VLOOKUP(C354,[1]匹配!$A:$K,11,0)</f>
        <v>深圳劲嘉集团股份有限公司</v>
      </c>
      <c r="O354" s="11">
        <f>VLOOKUP(C354,[1]匹配!$A:$L,12,0)</f>
        <v>0</v>
      </c>
      <c r="P354" s="11">
        <f>VLOOKUP(C354,[1]匹配!$A:$M,13,0)</f>
        <v>0</v>
      </c>
      <c r="Q354" s="11">
        <f>VLOOKUP(C354,[1]匹配!$A:$N,14,0)</f>
        <v>0</v>
      </c>
      <c r="R354" s="11">
        <f>VLOOKUP(C354,[1]匹配!$A:$O,15,0)</f>
        <v>0</v>
      </c>
      <c r="S354" s="11">
        <f>VLOOKUP(C354,[1]匹配!$A:$P,16,0)</f>
        <v>0</v>
      </c>
      <c r="T354" s="11">
        <f>VLOOKUP(C354,[1]匹配!$A:$Q,17,0)</f>
        <v>0</v>
      </c>
      <c r="U354" s="11">
        <f>VLOOKUP(C354,[1]匹配!$A:$R,18,0)</f>
        <v>0</v>
      </c>
      <c r="V354" s="11">
        <f>VLOOKUP(C354,[1]匹配!$A:$S,19,0)</f>
        <v>0</v>
      </c>
      <c r="W354" s="11">
        <f>VLOOKUP(C354,[1]匹配!$A:$T,20,0)</f>
        <v>0</v>
      </c>
      <c r="X354" s="11">
        <f>VLOOKUP(C354,[1]匹配!$A:$U,21,0)</f>
        <v>0</v>
      </c>
      <c r="Y354" s="11">
        <f>VLOOKUP(C354,[1]匹配!$A:$V,22,0)</f>
        <v>0</v>
      </c>
      <c r="Z354" s="11">
        <f>VLOOKUP(C354,[1]匹配!$A:$W,23,0)</f>
        <v>0</v>
      </c>
      <c r="AA354" s="11">
        <f>VLOOKUP(C354,[1]匹配!$A:$X,24,0)</f>
        <v>0</v>
      </c>
      <c r="AB354" s="11">
        <f>VLOOKUP(C354,[1]匹配!$A:$Y,25,0)</f>
        <v>0</v>
      </c>
      <c r="AC354" s="11">
        <f>VLOOKUP(C354,[1]匹配!$A:$Z,26,0)</f>
        <v>0</v>
      </c>
      <c r="AD354" s="11">
        <f>VLOOKUP(C354,[1]匹配!$A:$AA,27,0)</f>
        <v>0</v>
      </c>
      <c r="AE354" s="11">
        <f>VLOOKUP(C354,[1]匹配!$A:$AB,28,0)</f>
        <v>0</v>
      </c>
      <c r="AF354" s="11">
        <f>VLOOKUP(C354,[1]匹配!$A:$AC,29,0)</f>
        <v>0</v>
      </c>
      <c r="AG354" s="11">
        <f>VLOOKUP(C354,[1]匹配!$A:$AD,30,0)</f>
        <v>0</v>
      </c>
      <c r="AH354" s="11">
        <f>VLOOKUP(C354,[1]匹配!$A:$AE,31,0)</f>
        <v>0</v>
      </c>
      <c r="AI354" s="11">
        <f>VLOOKUP(C354,[1]匹配!$A:$AF,32,0)</f>
        <v>0</v>
      </c>
      <c r="AJ354" s="11" t="s">
        <v>1393</v>
      </c>
      <c r="AK354" s="11" t="s">
        <v>47</v>
      </c>
      <c r="AL354" s="11" t="s">
        <v>56</v>
      </c>
      <c r="AM354" s="11" t="s">
        <v>729</v>
      </c>
    </row>
    <row r="355" ht="36" spans="1:39">
      <c r="A355" s="28">
        <v>352</v>
      </c>
      <c r="B355" s="11" t="s">
        <v>151</v>
      </c>
      <c r="C355" s="11" t="s">
        <v>1404</v>
      </c>
      <c r="D355" s="11" t="s">
        <v>1405</v>
      </c>
      <c r="E355" s="11" t="s">
        <v>1406</v>
      </c>
      <c r="F355" s="11" t="s">
        <v>1407</v>
      </c>
      <c r="G355" s="11" t="s">
        <v>825</v>
      </c>
      <c r="H355" s="11" t="str">
        <f>VLOOKUP(C355,[1]匹配!$A:$E,5,0)</f>
        <v>否</v>
      </c>
      <c r="I355" s="11">
        <f>VLOOKUP(C355,[1]匹配!$A:$F,6,0)</f>
        <v>0</v>
      </c>
      <c r="J355" s="11">
        <f>VLOOKUP(C355,'[2]（终）标准制修订项目'!$C:$R,16,0)</f>
        <v>1</v>
      </c>
      <c r="K355" s="11" t="str">
        <f>VLOOKUP(C355,[1]匹配!$A:$H,8,0)</f>
        <v>无</v>
      </c>
      <c r="L355" s="11">
        <f>VLOOKUP(C355,[1]匹配!$A:$I,9,0)</f>
        <v>1</v>
      </c>
      <c r="M355" s="11">
        <f>VLOOKUP(C355,[1]匹配!$A:$J,10,0)</f>
        <v>100</v>
      </c>
      <c r="N355" s="11" t="str">
        <f>VLOOKUP(C355,[1]匹配!$A:$K,11,0)</f>
        <v>华测检测认证集团股份有限公司</v>
      </c>
      <c r="O355" s="11">
        <f>VLOOKUP(C355,[1]匹配!$A:$L,12,0)</f>
        <v>0</v>
      </c>
      <c r="P355" s="11">
        <f>VLOOKUP(C355,[1]匹配!$A:$M,13,0)</f>
        <v>0</v>
      </c>
      <c r="Q355" s="11">
        <f>VLOOKUP(C355,[1]匹配!$A:$N,14,0)</f>
        <v>0</v>
      </c>
      <c r="R355" s="11">
        <f>VLOOKUP(C355,[1]匹配!$A:$O,15,0)</f>
        <v>0</v>
      </c>
      <c r="S355" s="11">
        <f>VLOOKUP(C355,[1]匹配!$A:$P,16,0)</f>
        <v>0</v>
      </c>
      <c r="T355" s="11">
        <f>VLOOKUP(C355,[1]匹配!$A:$Q,17,0)</f>
        <v>0</v>
      </c>
      <c r="U355" s="11">
        <f>VLOOKUP(C355,[1]匹配!$A:$R,18,0)</f>
        <v>0</v>
      </c>
      <c r="V355" s="11">
        <f>VLOOKUP(C355,[1]匹配!$A:$S,19,0)</f>
        <v>0</v>
      </c>
      <c r="W355" s="11">
        <f>VLOOKUP(C355,[1]匹配!$A:$T,20,0)</f>
        <v>0</v>
      </c>
      <c r="X355" s="11">
        <f>VLOOKUP(C355,[1]匹配!$A:$U,21,0)</f>
        <v>0</v>
      </c>
      <c r="Y355" s="11">
        <f>VLOOKUP(C355,[1]匹配!$A:$V,22,0)</f>
        <v>0</v>
      </c>
      <c r="Z355" s="11">
        <f>VLOOKUP(C355,[1]匹配!$A:$W,23,0)</f>
        <v>0</v>
      </c>
      <c r="AA355" s="11">
        <f>VLOOKUP(C355,[1]匹配!$A:$X,24,0)</f>
        <v>0</v>
      </c>
      <c r="AB355" s="11">
        <f>VLOOKUP(C355,[1]匹配!$A:$Y,25,0)</f>
        <v>0</v>
      </c>
      <c r="AC355" s="11">
        <f>VLOOKUP(C355,[1]匹配!$A:$Z,26,0)</f>
        <v>0</v>
      </c>
      <c r="AD355" s="11">
        <f>VLOOKUP(C355,[1]匹配!$A:$AA,27,0)</f>
        <v>0</v>
      </c>
      <c r="AE355" s="11">
        <f>VLOOKUP(C355,[1]匹配!$A:$AB,28,0)</f>
        <v>0</v>
      </c>
      <c r="AF355" s="11">
        <f>VLOOKUP(C355,[1]匹配!$A:$AC,29,0)</f>
        <v>0</v>
      </c>
      <c r="AG355" s="11">
        <f>VLOOKUP(C355,[1]匹配!$A:$AD,30,0)</f>
        <v>0</v>
      </c>
      <c r="AH355" s="11">
        <f>VLOOKUP(C355,[1]匹配!$A:$AE,31,0)</f>
        <v>0</v>
      </c>
      <c r="AI355" s="11">
        <f>VLOOKUP(C355,[1]匹配!$A:$AF,32,0)</f>
        <v>0</v>
      </c>
      <c r="AJ355" s="11" t="s">
        <v>1393</v>
      </c>
      <c r="AK355" s="11" t="s">
        <v>47</v>
      </c>
      <c r="AL355" s="11" t="s">
        <v>48</v>
      </c>
      <c r="AM355" s="11" t="s">
        <v>729</v>
      </c>
    </row>
    <row r="356" ht="36" spans="1:39">
      <c r="A356" s="28">
        <v>353</v>
      </c>
      <c r="B356" s="11" t="s">
        <v>151</v>
      </c>
      <c r="C356" s="11" t="s">
        <v>1408</v>
      </c>
      <c r="D356" s="11" t="s">
        <v>1409</v>
      </c>
      <c r="E356" s="11" t="s">
        <v>1410</v>
      </c>
      <c r="F356" s="11" t="s">
        <v>1289</v>
      </c>
      <c r="G356" s="11" t="s">
        <v>1048</v>
      </c>
      <c r="H356" s="11" t="str">
        <f>VLOOKUP(C356,[1]匹配!$A:$E,5,0)</f>
        <v>否</v>
      </c>
      <c r="I356" s="11">
        <f>VLOOKUP(C356,[1]匹配!$A:$F,6,0)</f>
        <v>0</v>
      </c>
      <c r="J356" s="11">
        <f>VLOOKUP(C356,'[2]（终）标准制修订项目'!$C:$R,16,0)</f>
        <v>5</v>
      </c>
      <c r="K356" s="11" t="str">
        <f>VLOOKUP(C356,[1]匹配!$A:$H,8,0)</f>
        <v>无</v>
      </c>
      <c r="L356" s="11">
        <f>VLOOKUP(C356,[1]匹配!$A:$I,9,0)</f>
        <v>5</v>
      </c>
      <c r="M356" s="11">
        <f>VLOOKUP(C356,[1]匹配!$A:$J,10,0)</f>
        <v>100</v>
      </c>
      <c r="N356" s="11" t="str">
        <f>VLOOKUP(C356,[1]匹配!$A:$K,11,0)</f>
        <v>深圳市正德智控股份有限公司</v>
      </c>
      <c r="O356" s="11">
        <f>VLOOKUP(C356,[1]匹配!$A:$L,12,0)</f>
        <v>0</v>
      </c>
      <c r="P356" s="11">
        <f>VLOOKUP(C356,[1]匹配!$A:$M,13,0)</f>
        <v>0</v>
      </c>
      <c r="Q356" s="11">
        <f>VLOOKUP(C356,[1]匹配!$A:$N,14,0)</f>
        <v>0</v>
      </c>
      <c r="R356" s="11">
        <f>VLOOKUP(C356,[1]匹配!$A:$O,15,0)</f>
        <v>0</v>
      </c>
      <c r="S356" s="11">
        <f>VLOOKUP(C356,[1]匹配!$A:$P,16,0)</f>
        <v>0</v>
      </c>
      <c r="T356" s="11">
        <f>VLOOKUP(C356,[1]匹配!$A:$Q,17,0)</f>
        <v>0</v>
      </c>
      <c r="U356" s="11">
        <f>VLOOKUP(C356,[1]匹配!$A:$R,18,0)</f>
        <v>0</v>
      </c>
      <c r="V356" s="11">
        <f>VLOOKUP(C356,[1]匹配!$A:$S,19,0)</f>
        <v>0</v>
      </c>
      <c r="W356" s="11">
        <f>VLOOKUP(C356,[1]匹配!$A:$T,20,0)</f>
        <v>0</v>
      </c>
      <c r="X356" s="11">
        <f>VLOOKUP(C356,[1]匹配!$A:$U,21,0)</f>
        <v>0</v>
      </c>
      <c r="Y356" s="11">
        <f>VLOOKUP(C356,[1]匹配!$A:$V,22,0)</f>
        <v>0</v>
      </c>
      <c r="Z356" s="11">
        <f>VLOOKUP(C356,[1]匹配!$A:$W,23,0)</f>
        <v>0</v>
      </c>
      <c r="AA356" s="11">
        <f>VLOOKUP(C356,[1]匹配!$A:$X,24,0)</f>
        <v>0</v>
      </c>
      <c r="AB356" s="11">
        <f>VLOOKUP(C356,[1]匹配!$A:$Y,25,0)</f>
        <v>0</v>
      </c>
      <c r="AC356" s="11">
        <f>VLOOKUP(C356,[1]匹配!$A:$Z,26,0)</f>
        <v>0</v>
      </c>
      <c r="AD356" s="11">
        <f>VLOOKUP(C356,[1]匹配!$A:$AA,27,0)</f>
        <v>0</v>
      </c>
      <c r="AE356" s="11">
        <f>VLOOKUP(C356,[1]匹配!$A:$AB,28,0)</f>
        <v>0</v>
      </c>
      <c r="AF356" s="11">
        <f>VLOOKUP(C356,[1]匹配!$A:$AC,29,0)</f>
        <v>0</v>
      </c>
      <c r="AG356" s="11">
        <f>VLOOKUP(C356,[1]匹配!$A:$AD,30,0)</f>
        <v>0</v>
      </c>
      <c r="AH356" s="11">
        <f>VLOOKUP(C356,[1]匹配!$A:$AE,31,0)</f>
        <v>0</v>
      </c>
      <c r="AI356" s="11">
        <f>VLOOKUP(C356,[1]匹配!$A:$AF,32,0)</f>
        <v>0</v>
      </c>
      <c r="AJ356" s="11" t="s">
        <v>1393</v>
      </c>
      <c r="AK356" s="11" t="s">
        <v>47</v>
      </c>
      <c r="AL356" s="11" t="s">
        <v>56</v>
      </c>
      <c r="AM356" s="11" t="s">
        <v>729</v>
      </c>
    </row>
    <row r="357" ht="36" spans="1:39">
      <c r="A357" s="28">
        <v>354</v>
      </c>
      <c r="B357" s="11" t="s">
        <v>151</v>
      </c>
      <c r="C357" s="11" t="s">
        <v>1411</v>
      </c>
      <c r="D357" s="11" t="s">
        <v>1412</v>
      </c>
      <c r="E357" s="11" t="s">
        <v>1413</v>
      </c>
      <c r="F357" s="11" t="s">
        <v>1407</v>
      </c>
      <c r="G357" s="11" t="s">
        <v>825</v>
      </c>
      <c r="H357" s="11" t="str">
        <f>VLOOKUP(C357,[1]匹配!$A:$E,5,0)</f>
        <v>是</v>
      </c>
      <c r="I357" s="11">
        <f>VLOOKUP(C357,[1]匹配!$A:$F,6,0)</f>
        <v>13</v>
      </c>
      <c r="J357" s="11">
        <f>VLOOKUP(C357,'[2]（终）标准制修订项目'!$C:$R,16,0)</f>
        <v>5</v>
      </c>
      <c r="K357" s="11" t="str">
        <f>VLOOKUP(C357,[1]匹配!$A:$H,8,0)</f>
        <v>无</v>
      </c>
      <c r="L357" s="11">
        <f>VLOOKUP(C357,[1]匹配!$A:$I,9,0)</f>
        <v>5</v>
      </c>
      <c r="M357" s="11">
        <f>VLOOKUP(C357,[1]匹配!$A:$J,10,0)</f>
        <v>100</v>
      </c>
      <c r="N357" s="11" t="str">
        <f>VLOOKUP(C357,[1]匹配!$A:$K,11,0)</f>
        <v>华测检测认证集团股份有限公司</v>
      </c>
      <c r="O357" s="11">
        <f>VLOOKUP(C357,[1]匹配!$A:$L,12,0)</f>
        <v>0</v>
      </c>
      <c r="P357" s="11">
        <f>VLOOKUP(C357,[1]匹配!$A:$M,13,0)</f>
        <v>0</v>
      </c>
      <c r="Q357" s="11">
        <f>VLOOKUP(C357,[1]匹配!$A:$N,14,0)</f>
        <v>0</v>
      </c>
      <c r="R357" s="11">
        <f>VLOOKUP(C357,[1]匹配!$A:$O,15,0)</f>
        <v>0</v>
      </c>
      <c r="S357" s="11">
        <f>VLOOKUP(C357,[1]匹配!$A:$P,16,0)</f>
        <v>0</v>
      </c>
      <c r="T357" s="11">
        <f>VLOOKUP(C357,[1]匹配!$A:$Q,17,0)</f>
        <v>0</v>
      </c>
      <c r="U357" s="11">
        <f>VLOOKUP(C357,[1]匹配!$A:$R,18,0)</f>
        <v>0</v>
      </c>
      <c r="V357" s="11">
        <f>VLOOKUP(C357,[1]匹配!$A:$S,19,0)</f>
        <v>0</v>
      </c>
      <c r="W357" s="11">
        <f>VLOOKUP(C357,[1]匹配!$A:$T,20,0)</f>
        <v>0</v>
      </c>
      <c r="X357" s="11">
        <f>VLOOKUP(C357,[1]匹配!$A:$U,21,0)</f>
        <v>0</v>
      </c>
      <c r="Y357" s="11">
        <f>VLOOKUP(C357,[1]匹配!$A:$V,22,0)</f>
        <v>0</v>
      </c>
      <c r="Z357" s="11">
        <f>VLOOKUP(C357,[1]匹配!$A:$W,23,0)</f>
        <v>0</v>
      </c>
      <c r="AA357" s="11">
        <f>VLOOKUP(C357,[1]匹配!$A:$X,24,0)</f>
        <v>0</v>
      </c>
      <c r="AB357" s="11">
        <f>VLOOKUP(C357,[1]匹配!$A:$Y,25,0)</f>
        <v>0</v>
      </c>
      <c r="AC357" s="11">
        <f>VLOOKUP(C357,[1]匹配!$A:$Z,26,0)</f>
        <v>0</v>
      </c>
      <c r="AD357" s="11">
        <f>VLOOKUP(C357,[1]匹配!$A:$AA,27,0)</f>
        <v>0</v>
      </c>
      <c r="AE357" s="11">
        <f>VLOOKUP(C357,[1]匹配!$A:$AB,28,0)</f>
        <v>0</v>
      </c>
      <c r="AF357" s="11">
        <f>VLOOKUP(C357,[1]匹配!$A:$AC,29,0)</f>
        <v>0</v>
      </c>
      <c r="AG357" s="11">
        <f>VLOOKUP(C357,[1]匹配!$A:$AD,30,0)</f>
        <v>0</v>
      </c>
      <c r="AH357" s="11">
        <f>VLOOKUP(C357,[1]匹配!$A:$AE,31,0)</f>
        <v>0</v>
      </c>
      <c r="AI357" s="11">
        <f>VLOOKUP(C357,[1]匹配!$A:$AF,32,0)</f>
        <v>0</v>
      </c>
      <c r="AJ357" s="11" t="s">
        <v>1393</v>
      </c>
      <c r="AK357" s="11" t="s">
        <v>47</v>
      </c>
      <c r="AL357" s="11" t="s">
        <v>56</v>
      </c>
      <c r="AM357" s="11" t="s">
        <v>729</v>
      </c>
    </row>
    <row r="358" ht="24" spans="1:39">
      <c r="A358" s="28">
        <v>355</v>
      </c>
      <c r="B358" s="11" t="s">
        <v>151</v>
      </c>
      <c r="C358" s="11" t="s">
        <v>1414</v>
      </c>
      <c r="D358" s="11" t="s">
        <v>1415</v>
      </c>
      <c r="E358" s="11" t="s">
        <v>1416</v>
      </c>
      <c r="F358" s="11" t="s">
        <v>196</v>
      </c>
      <c r="G358" s="11" t="s">
        <v>339</v>
      </c>
      <c r="H358" s="11" t="str">
        <f>VLOOKUP(C358,[1]匹配!$A:$E,5,0)</f>
        <v>否</v>
      </c>
      <c r="I358" s="11">
        <f>VLOOKUP(C358,[1]匹配!$A:$F,6,0)</f>
        <v>0</v>
      </c>
      <c r="J358" s="11">
        <f>VLOOKUP(C358,'[2]（终）标准制修订项目'!$C:$R,16,0)</f>
        <v>6</v>
      </c>
      <c r="K358" s="11" t="str">
        <f>VLOOKUP(C358,[1]匹配!$A:$H,8,0)</f>
        <v>无</v>
      </c>
      <c r="L358" s="11">
        <f>VLOOKUP(C358,[1]匹配!$A:$I,9,0)</f>
        <v>6</v>
      </c>
      <c r="M358" s="11">
        <f>VLOOKUP(C358,[1]匹配!$A:$J,10,0)</f>
        <v>100</v>
      </c>
      <c r="N358" s="11" t="str">
        <f>VLOOKUP(C358,[1]匹配!$A:$K,11,0)</f>
        <v>深圳市检验检疫科学研究院</v>
      </c>
      <c r="O358" s="11">
        <f>VLOOKUP(C358,[1]匹配!$A:$L,12,0)</f>
        <v>0</v>
      </c>
      <c r="P358" s="11">
        <f>VLOOKUP(C358,[1]匹配!$A:$M,13,0)</f>
        <v>0</v>
      </c>
      <c r="Q358" s="11">
        <f>VLOOKUP(C358,[1]匹配!$A:$N,14,0)</f>
        <v>0</v>
      </c>
      <c r="R358" s="11">
        <f>VLOOKUP(C358,[1]匹配!$A:$O,15,0)</f>
        <v>0</v>
      </c>
      <c r="S358" s="11">
        <f>VLOOKUP(C358,[1]匹配!$A:$P,16,0)</f>
        <v>0</v>
      </c>
      <c r="T358" s="11">
        <f>VLOOKUP(C358,[1]匹配!$A:$Q,17,0)</f>
        <v>0</v>
      </c>
      <c r="U358" s="11">
        <f>VLOOKUP(C358,[1]匹配!$A:$R,18,0)</f>
        <v>0</v>
      </c>
      <c r="V358" s="11">
        <f>VLOOKUP(C358,[1]匹配!$A:$S,19,0)</f>
        <v>0</v>
      </c>
      <c r="W358" s="11">
        <f>VLOOKUP(C358,[1]匹配!$A:$T,20,0)</f>
        <v>0</v>
      </c>
      <c r="X358" s="11">
        <f>VLOOKUP(C358,[1]匹配!$A:$U,21,0)</f>
        <v>0</v>
      </c>
      <c r="Y358" s="11">
        <f>VLOOKUP(C358,[1]匹配!$A:$V,22,0)</f>
        <v>0</v>
      </c>
      <c r="Z358" s="11">
        <f>VLOOKUP(C358,[1]匹配!$A:$W,23,0)</f>
        <v>0</v>
      </c>
      <c r="AA358" s="11">
        <f>VLOOKUP(C358,[1]匹配!$A:$X,24,0)</f>
        <v>0</v>
      </c>
      <c r="AB358" s="11">
        <f>VLOOKUP(C358,[1]匹配!$A:$Y,25,0)</f>
        <v>0</v>
      </c>
      <c r="AC358" s="11">
        <f>VLOOKUP(C358,[1]匹配!$A:$Z,26,0)</f>
        <v>0</v>
      </c>
      <c r="AD358" s="11">
        <f>VLOOKUP(C358,[1]匹配!$A:$AA,27,0)</f>
        <v>0</v>
      </c>
      <c r="AE358" s="11">
        <f>VLOOKUP(C358,[1]匹配!$A:$AB,28,0)</f>
        <v>0</v>
      </c>
      <c r="AF358" s="11">
        <f>VLOOKUP(C358,[1]匹配!$A:$AC,29,0)</f>
        <v>0</v>
      </c>
      <c r="AG358" s="11">
        <f>VLOOKUP(C358,[1]匹配!$A:$AD,30,0)</f>
        <v>0</v>
      </c>
      <c r="AH358" s="11">
        <f>VLOOKUP(C358,[1]匹配!$A:$AE,31,0)</f>
        <v>0</v>
      </c>
      <c r="AI358" s="11">
        <f>VLOOKUP(C358,[1]匹配!$A:$AF,32,0)</f>
        <v>0</v>
      </c>
      <c r="AJ358" s="11" t="s">
        <v>1417</v>
      </c>
      <c r="AK358" s="11" t="s">
        <v>47</v>
      </c>
      <c r="AL358" s="11" t="s">
        <v>56</v>
      </c>
      <c r="AM358" s="11" t="s">
        <v>729</v>
      </c>
    </row>
    <row r="359" ht="36" spans="1:39">
      <c r="A359" s="28">
        <v>356</v>
      </c>
      <c r="B359" s="11" t="s">
        <v>151</v>
      </c>
      <c r="C359" s="11" t="s">
        <v>1418</v>
      </c>
      <c r="D359" s="11" t="s">
        <v>1419</v>
      </c>
      <c r="E359" s="11" t="s">
        <v>1420</v>
      </c>
      <c r="F359" s="11" t="s">
        <v>196</v>
      </c>
      <c r="G359" s="11" t="s">
        <v>1421</v>
      </c>
      <c r="H359" s="11" t="str">
        <f>VLOOKUP(C359,[1]匹配!$A:$E,5,0)</f>
        <v>否</v>
      </c>
      <c r="I359" s="11">
        <f>VLOOKUP(C359,[1]匹配!$A:$F,6,0)</f>
        <v>0</v>
      </c>
      <c r="J359" s="11">
        <f>VLOOKUP(C359,'[2]（终）标准制修订项目'!$C:$R,16,0)</f>
        <v>1</v>
      </c>
      <c r="K359" s="11" t="str">
        <f>VLOOKUP(C359,[1]匹配!$A:$H,8,0)</f>
        <v>无</v>
      </c>
      <c r="L359" s="11">
        <f>VLOOKUP(C359,[1]匹配!$A:$I,9,0)</f>
        <v>1</v>
      </c>
      <c r="M359" s="11">
        <f>VLOOKUP(C359,[1]匹配!$A:$J,10,0)</f>
        <v>100</v>
      </c>
      <c r="N359" s="11" t="str">
        <f>VLOOKUP(C359,[1]匹配!$A:$K,11,0)</f>
        <v>深圳准诺检测有限公司</v>
      </c>
      <c r="O359" s="11">
        <f>VLOOKUP(C359,[1]匹配!$A:$L,12,0)</f>
        <v>0</v>
      </c>
      <c r="P359" s="11">
        <f>VLOOKUP(C359,[1]匹配!$A:$M,13,0)</f>
        <v>0</v>
      </c>
      <c r="Q359" s="11">
        <f>VLOOKUP(C359,[1]匹配!$A:$N,14,0)</f>
        <v>0</v>
      </c>
      <c r="R359" s="11">
        <f>VLOOKUP(C359,[1]匹配!$A:$O,15,0)</f>
        <v>0</v>
      </c>
      <c r="S359" s="11">
        <f>VLOOKUP(C359,[1]匹配!$A:$P,16,0)</f>
        <v>0</v>
      </c>
      <c r="T359" s="11">
        <f>VLOOKUP(C359,[1]匹配!$A:$Q,17,0)</f>
        <v>0</v>
      </c>
      <c r="U359" s="11">
        <f>VLOOKUP(C359,[1]匹配!$A:$R,18,0)</f>
        <v>0</v>
      </c>
      <c r="V359" s="11">
        <f>VLOOKUP(C359,[1]匹配!$A:$S,19,0)</f>
        <v>0</v>
      </c>
      <c r="W359" s="11">
        <f>VLOOKUP(C359,[1]匹配!$A:$T,20,0)</f>
        <v>0</v>
      </c>
      <c r="X359" s="11">
        <f>VLOOKUP(C359,[1]匹配!$A:$U,21,0)</f>
        <v>0</v>
      </c>
      <c r="Y359" s="11">
        <f>VLOOKUP(C359,[1]匹配!$A:$V,22,0)</f>
        <v>0</v>
      </c>
      <c r="Z359" s="11">
        <f>VLOOKUP(C359,[1]匹配!$A:$W,23,0)</f>
        <v>0</v>
      </c>
      <c r="AA359" s="11">
        <f>VLOOKUP(C359,[1]匹配!$A:$X,24,0)</f>
        <v>0</v>
      </c>
      <c r="AB359" s="11">
        <f>VLOOKUP(C359,[1]匹配!$A:$Y,25,0)</f>
        <v>0</v>
      </c>
      <c r="AC359" s="11">
        <f>VLOOKUP(C359,[1]匹配!$A:$Z,26,0)</f>
        <v>0</v>
      </c>
      <c r="AD359" s="11">
        <f>VLOOKUP(C359,[1]匹配!$A:$AA,27,0)</f>
        <v>0</v>
      </c>
      <c r="AE359" s="11">
        <f>VLOOKUP(C359,[1]匹配!$A:$AB,28,0)</f>
        <v>0</v>
      </c>
      <c r="AF359" s="11">
        <f>VLOOKUP(C359,[1]匹配!$A:$AC,29,0)</f>
        <v>0</v>
      </c>
      <c r="AG359" s="11">
        <f>VLOOKUP(C359,[1]匹配!$A:$AD,30,0)</f>
        <v>0</v>
      </c>
      <c r="AH359" s="11">
        <f>VLOOKUP(C359,[1]匹配!$A:$AE,31,0)</f>
        <v>0</v>
      </c>
      <c r="AI359" s="11">
        <f>VLOOKUP(C359,[1]匹配!$A:$AF,32,0)</f>
        <v>0</v>
      </c>
      <c r="AJ359" s="11" t="s">
        <v>1417</v>
      </c>
      <c r="AK359" s="11" t="s">
        <v>105</v>
      </c>
      <c r="AL359" s="11" t="s">
        <v>48</v>
      </c>
      <c r="AM359" s="11" t="s">
        <v>729</v>
      </c>
    </row>
    <row r="360" ht="60" spans="1:39">
      <c r="A360" s="28">
        <v>357</v>
      </c>
      <c r="B360" s="11" t="s">
        <v>151</v>
      </c>
      <c r="C360" s="11" t="s">
        <v>1422</v>
      </c>
      <c r="D360" s="11" t="s">
        <v>1423</v>
      </c>
      <c r="E360" s="11" t="s">
        <v>1424</v>
      </c>
      <c r="F360" s="11" t="s">
        <v>250</v>
      </c>
      <c r="G360" s="11" t="s">
        <v>380</v>
      </c>
      <c r="H360" s="11" t="str">
        <f>VLOOKUP(C360,[1]匹配!$A:$E,5,0)</f>
        <v>是</v>
      </c>
      <c r="I360" s="11">
        <f>VLOOKUP(C360,[1]匹配!$A:$F,6,0)</f>
        <v>3</v>
      </c>
      <c r="J360" s="11">
        <f>VLOOKUP(C360,'[2]（终）标准制修订项目'!$C:$R,16,0)</f>
        <v>3</v>
      </c>
      <c r="K360" s="11" t="str">
        <f>VLOOKUP(C360,[1]匹配!$A:$H,8,0)</f>
        <v>无</v>
      </c>
      <c r="L360" s="11">
        <f>VLOOKUP(C360,[1]匹配!$A:$I,9,0)</f>
        <v>1</v>
      </c>
      <c r="M360" s="11">
        <f>VLOOKUP(C360,[1]匹配!$A:$J,10,0)</f>
        <v>100</v>
      </c>
      <c r="N360" s="11" t="str">
        <f>VLOOKUP(C360,[1]匹配!$A:$K,11,0)</f>
        <v>深圳中雅机电实业有限公司</v>
      </c>
      <c r="O360" s="11">
        <f>VLOOKUP(C360,[1]匹配!$A:$L,12,0)</f>
        <v>0</v>
      </c>
      <c r="P360" s="11">
        <f>VLOOKUP(C360,[1]匹配!$A:$M,13,0)</f>
        <v>0</v>
      </c>
      <c r="Q360" s="11">
        <f>VLOOKUP(C360,[1]匹配!$A:$N,14,0)</f>
        <v>0</v>
      </c>
      <c r="R360" s="11">
        <f>VLOOKUP(C360,[1]匹配!$A:$O,15,0)</f>
        <v>0</v>
      </c>
      <c r="S360" s="11">
        <f>VLOOKUP(C360,[1]匹配!$A:$P,16,0)</f>
        <v>0</v>
      </c>
      <c r="T360" s="11">
        <f>VLOOKUP(C360,[1]匹配!$A:$Q,17,0)</f>
        <v>0</v>
      </c>
      <c r="U360" s="11">
        <f>VLOOKUP(C360,[1]匹配!$A:$R,18,0)</f>
        <v>0</v>
      </c>
      <c r="V360" s="11">
        <f>VLOOKUP(C360,[1]匹配!$A:$S,19,0)</f>
        <v>0</v>
      </c>
      <c r="W360" s="11">
        <f>VLOOKUP(C360,[1]匹配!$A:$T,20,0)</f>
        <v>0</v>
      </c>
      <c r="X360" s="11">
        <f>VLOOKUP(C360,[1]匹配!$A:$U,21,0)</f>
        <v>0</v>
      </c>
      <c r="Y360" s="11">
        <f>VLOOKUP(C360,[1]匹配!$A:$V,22,0)</f>
        <v>0</v>
      </c>
      <c r="Z360" s="11">
        <f>VLOOKUP(C360,[1]匹配!$A:$W,23,0)</f>
        <v>0</v>
      </c>
      <c r="AA360" s="11">
        <f>VLOOKUP(C360,[1]匹配!$A:$X,24,0)</f>
        <v>0</v>
      </c>
      <c r="AB360" s="11">
        <f>VLOOKUP(C360,[1]匹配!$A:$Y,25,0)</f>
        <v>0</v>
      </c>
      <c r="AC360" s="11">
        <f>VLOOKUP(C360,[1]匹配!$A:$Z,26,0)</f>
        <v>0</v>
      </c>
      <c r="AD360" s="11">
        <f>VLOOKUP(C360,[1]匹配!$A:$AA,27,0)</f>
        <v>0</v>
      </c>
      <c r="AE360" s="11">
        <f>VLOOKUP(C360,[1]匹配!$A:$AB,28,0)</f>
        <v>0</v>
      </c>
      <c r="AF360" s="11">
        <f>VLOOKUP(C360,[1]匹配!$A:$AC,29,0)</f>
        <v>0</v>
      </c>
      <c r="AG360" s="11">
        <f>VLOOKUP(C360,[1]匹配!$A:$AD,30,0)</f>
        <v>0</v>
      </c>
      <c r="AH360" s="11">
        <f>VLOOKUP(C360,[1]匹配!$A:$AE,31,0)</f>
        <v>0</v>
      </c>
      <c r="AI360" s="11">
        <f>VLOOKUP(C360,[1]匹配!$A:$AF,32,0)</f>
        <v>0</v>
      </c>
      <c r="AJ360" s="11" t="s">
        <v>1417</v>
      </c>
      <c r="AK360" s="11" t="s">
        <v>105</v>
      </c>
      <c r="AL360" s="11" t="s">
        <v>48</v>
      </c>
      <c r="AM360" s="11" t="s">
        <v>729</v>
      </c>
    </row>
    <row r="361" ht="36" spans="1:39">
      <c r="A361" s="28">
        <v>358</v>
      </c>
      <c r="B361" s="11" t="s">
        <v>151</v>
      </c>
      <c r="C361" s="11" t="s">
        <v>1425</v>
      </c>
      <c r="D361" s="11" t="s">
        <v>1426</v>
      </c>
      <c r="E361" s="11" t="s">
        <v>1427</v>
      </c>
      <c r="F361" s="11" t="s">
        <v>172</v>
      </c>
      <c r="G361" s="11" t="s">
        <v>1152</v>
      </c>
      <c r="H361" s="11" t="str">
        <f>VLOOKUP(C361,[1]匹配!$A:$E,5,0)</f>
        <v>否</v>
      </c>
      <c r="I361" s="11">
        <f>VLOOKUP(C361,[1]匹配!$A:$F,6,0)</f>
        <v>0</v>
      </c>
      <c r="J361" s="11">
        <f>VLOOKUP(C361,'[2]（终）标准制修订项目'!$C:$R,16,0)</f>
        <v>3</v>
      </c>
      <c r="K361" s="11" t="str">
        <f>VLOOKUP(C361,[1]匹配!$A:$H,8,0)</f>
        <v>无</v>
      </c>
      <c r="L361" s="11">
        <f>VLOOKUP(C361,[1]匹配!$A:$I,9,0)</f>
        <v>3</v>
      </c>
      <c r="M361" s="11">
        <f>VLOOKUP(C361,[1]匹配!$A:$J,10,0)</f>
        <v>100</v>
      </c>
      <c r="N361" s="11" t="str">
        <f>VLOOKUP(C361,[1]匹配!$A:$K,11,0)</f>
        <v>深圳市注成科技股份有限公司</v>
      </c>
      <c r="O361" s="11">
        <f>VLOOKUP(C361,[1]匹配!$A:$L,12,0)</f>
        <v>0</v>
      </c>
      <c r="P361" s="11">
        <f>VLOOKUP(C361,[1]匹配!$A:$M,13,0)</f>
        <v>0</v>
      </c>
      <c r="Q361" s="11">
        <f>VLOOKUP(C361,[1]匹配!$A:$N,14,0)</f>
        <v>0</v>
      </c>
      <c r="R361" s="11">
        <f>VLOOKUP(C361,[1]匹配!$A:$O,15,0)</f>
        <v>0</v>
      </c>
      <c r="S361" s="11">
        <f>VLOOKUP(C361,[1]匹配!$A:$P,16,0)</f>
        <v>0</v>
      </c>
      <c r="T361" s="11">
        <f>VLOOKUP(C361,[1]匹配!$A:$Q,17,0)</f>
        <v>0</v>
      </c>
      <c r="U361" s="11">
        <f>VLOOKUP(C361,[1]匹配!$A:$R,18,0)</f>
        <v>0</v>
      </c>
      <c r="V361" s="11">
        <f>VLOOKUP(C361,[1]匹配!$A:$S,19,0)</f>
        <v>0</v>
      </c>
      <c r="W361" s="11">
        <f>VLOOKUP(C361,[1]匹配!$A:$T,20,0)</f>
        <v>0</v>
      </c>
      <c r="X361" s="11">
        <f>VLOOKUP(C361,[1]匹配!$A:$U,21,0)</f>
        <v>0</v>
      </c>
      <c r="Y361" s="11">
        <f>VLOOKUP(C361,[1]匹配!$A:$V,22,0)</f>
        <v>0</v>
      </c>
      <c r="Z361" s="11">
        <f>VLOOKUP(C361,[1]匹配!$A:$W,23,0)</f>
        <v>0</v>
      </c>
      <c r="AA361" s="11">
        <f>VLOOKUP(C361,[1]匹配!$A:$X,24,0)</f>
        <v>0</v>
      </c>
      <c r="AB361" s="11">
        <f>VLOOKUP(C361,[1]匹配!$A:$Y,25,0)</f>
        <v>0</v>
      </c>
      <c r="AC361" s="11">
        <f>VLOOKUP(C361,[1]匹配!$A:$Z,26,0)</f>
        <v>0</v>
      </c>
      <c r="AD361" s="11">
        <f>VLOOKUP(C361,[1]匹配!$A:$AA,27,0)</f>
        <v>0</v>
      </c>
      <c r="AE361" s="11">
        <f>VLOOKUP(C361,[1]匹配!$A:$AB,28,0)</f>
        <v>0</v>
      </c>
      <c r="AF361" s="11">
        <f>VLOOKUP(C361,[1]匹配!$A:$AC,29,0)</f>
        <v>0</v>
      </c>
      <c r="AG361" s="11">
        <f>VLOOKUP(C361,[1]匹配!$A:$AD,30,0)</f>
        <v>0</v>
      </c>
      <c r="AH361" s="11">
        <f>VLOOKUP(C361,[1]匹配!$A:$AE,31,0)</f>
        <v>0</v>
      </c>
      <c r="AI361" s="11">
        <f>VLOOKUP(C361,[1]匹配!$A:$AF,32,0)</f>
        <v>0</v>
      </c>
      <c r="AJ361" s="11" t="s">
        <v>1417</v>
      </c>
      <c r="AK361" s="11" t="s">
        <v>47</v>
      </c>
      <c r="AL361" s="11" t="s">
        <v>48</v>
      </c>
      <c r="AM361" s="11" t="s">
        <v>729</v>
      </c>
    </row>
    <row r="362" ht="24" spans="1:39">
      <c r="A362" s="28">
        <v>359</v>
      </c>
      <c r="B362" s="11" t="s">
        <v>151</v>
      </c>
      <c r="C362" s="11" t="s">
        <v>1428</v>
      </c>
      <c r="D362" s="11" t="s">
        <v>1429</v>
      </c>
      <c r="E362" s="11" t="s">
        <v>1430</v>
      </c>
      <c r="F362" s="11" t="s">
        <v>402</v>
      </c>
      <c r="G362" s="11" t="s">
        <v>403</v>
      </c>
      <c r="H362" s="11" t="str">
        <f>VLOOKUP(C362,[1]匹配!$A:$E,5,0)</f>
        <v>否</v>
      </c>
      <c r="I362" s="11">
        <f>VLOOKUP(C362,[1]匹配!$A:$F,6,0)</f>
        <v>0</v>
      </c>
      <c r="J362" s="11">
        <f>VLOOKUP(C362,'[2]（终）标准制修订项目'!$C:$R,16,0)</f>
        <v>5</v>
      </c>
      <c r="K362" s="11" t="str">
        <f>VLOOKUP(C362,[1]匹配!$A:$H,8,0)</f>
        <v>无</v>
      </c>
      <c r="L362" s="11">
        <f>VLOOKUP(C362,[1]匹配!$A:$I,9,0)</f>
        <v>5</v>
      </c>
      <c r="M362" s="11">
        <f>VLOOKUP(C362,[1]匹配!$A:$J,10,0)</f>
        <v>100</v>
      </c>
      <c r="N362" s="11" t="str">
        <f>VLOOKUP(C362,[1]匹配!$A:$K,11,0)</f>
        <v>格林美股份有限公司</v>
      </c>
      <c r="O362" s="11">
        <f>VLOOKUP(C362,[1]匹配!$A:$L,12,0)</f>
        <v>0</v>
      </c>
      <c r="P362" s="11">
        <f>VLOOKUP(C362,[1]匹配!$A:$M,13,0)</f>
        <v>0</v>
      </c>
      <c r="Q362" s="11">
        <f>VLOOKUP(C362,[1]匹配!$A:$N,14,0)</f>
        <v>0</v>
      </c>
      <c r="R362" s="11">
        <f>VLOOKUP(C362,[1]匹配!$A:$O,15,0)</f>
        <v>0</v>
      </c>
      <c r="S362" s="11">
        <f>VLOOKUP(C362,[1]匹配!$A:$P,16,0)</f>
        <v>0</v>
      </c>
      <c r="T362" s="11">
        <f>VLOOKUP(C362,[1]匹配!$A:$Q,17,0)</f>
        <v>0</v>
      </c>
      <c r="U362" s="11">
        <f>VLOOKUP(C362,[1]匹配!$A:$R,18,0)</f>
        <v>0</v>
      </c>
      <c r="V362" s="11">
        <f>VLOOKUP(C362,[1]匹配!$A:$S,19,0)</f>
        <v>0</v>
      </c>
      <c r="W362" s="11">
        <f>VLOOKUP(C362,[1]匹配!$A:$T,20,0)</f>
        <v>0</v>
      </c>
      <c r="X362" s="11">
        <f>VLOOKUP(C362,[1]匹配!$A:$U,21,0)</f>
        <v>0</v>
      </c>
      <c r="Y362" s="11">
        <f>VLOOKUP(C362,[1]匹配!$A:$V,22,0)</f>
        <v>0</v>
      </c>
      <c r="Z362" s="11">
        <f>VLOOKUP(C362,[1]匹配!$A:$W,23,0)</f>
        <v>0</v>
      </c>
      <c r="AA362" s="11">
        <f>VLOOKUP(C362,[1]匹配!$A:$X,24,0)</f>
        <v>0</v>
      </c>
      <c r="AB362" s="11">
        <f>VLOOKUP(C362,[1]匹配!$A:$Y,25,0)</f>
        <v>0</v>
      </c>
      <c r="AC362" s="11">
        <f>VLOOKUP(C362,[1]匹配!$A:$Z,26,0)</f>
        <v>0</v>
      </c>
      <c r="AD362" s="11">
        <f>VLOOKUP(C362,[1]匹配!$A:$AA,27,0)</f>
        <v>0</v>
      </c>
      <c r="AE362" s="11">
        <f>VLOOKUP(C362,[1]匹配!$A:$AB,28,0)</f>
        <v>0</v>
      </c>
      <c r="AF362" s="11">
        <f>VLOOKUP(C362,[1]匹配!$A:$AC,29,0)</f>
        <v>0</v>
      </c>
      <c r="AG362" s="11">
        <f>VLOOKUP(C362,[1]匹配!$A:$AD,30,0)</f>
        <v>0</v>
      </c>
      <c r="AH362" s="11">
        <f>VLOOKUP(C362,[1]匹配!$A:$AE,31,0)</f>
        <v>0</v>
      </c>
      <c r="AI362" s="11">
        <f>VLOOKUP(C362,[1]匹配!$A:$AF,32,0)</f>
        <v>0</v>
      </c>
      <c r="AJ362" s="11" t="s">
        <v>1417</v>
      </c>
      <c r="AK362" s="11" t="s">
        <v>47</v>
      </c>
      <c r="AL362" s="11" t="s">
        <v>56</v>
      </c>
      <c r="AM362" s="11" t="s">
        <v>729</v>
      </c>
    </row>
    <row r="363" ht="36" spans="1:39">
      <c r="A363" s="28">
        <v>360</v>
      </c>
      <c r="B363" s="11" t="s">
        <v>151</v>
      </c>
      <c r="C363" s="11" t="s">
        <v>1431</v>
      </c>
      <c r="D363" s="11" t="s">
        <v>1432</v>
      </c>
      <c r="E363" s="11" t="s">
        <v>1433</v>
      </c>
      <c r="F363" s="11" t="s">
        <v>228</v>
      </c>
      <c r="G363" s="11" t="s">
        <v>815</v>
      </c>
      <c r="H363" s="11" t="str">
        <f>VLOOKUP(C363,[1]匹配!$A:$E,5,0)</f>
        <v>否</v>
      </c>
      <c r="I363" s="11">
        <f>VLOOKUP(C363,[1]匹配!$A:$F,6,0)</f>
        <v>0</v>
      </c>
      <c r="J363" s="11">
        <f>VLOOKUP(C363,'[2]（终）标准制修订项目'!$C:$R,16,0)</f>
        <v>5</v>
      </c>
      <c r="K363" s="11" t="str">
        <f>VLOOKUP(C363,[1]匹配!$A:$H,8,0)</f>
        <v>无</v>
      </c>
      <c r="L363" s="11">
        <f>VLOOKUP(C363,[1]匹配!$A:$I,9,0)</f>
        <v>5</v>
      </c>
      <c r="M363" s="11">
        <f>VLOOKUP(C363,[1]匹配!$A:$J,10,0)</f>
        <v>100</v>
      </c>
      <c r="N363" s="11" t="str">
        <f>VLOOKUP(C363,[1]匹配!$A:$K,11,0)</f>
        <v>深圳市标色染料科技有限公司</v>
      </c>
      <c r="O363" s="11">
        <f>VLOOKUP(C363,[1]匹配!$A:$L,12,0)</f>
        <v>0</v>
      </c>
      <c r="P363" s="11">
        <f>VLOOKUP(C363,[1]匹配!$A:$M,13,0)</f>
        <v>0</v>
      </c>
      <c r="Q363" s="11">
        <f>VLOOKUP(C363,[1]匹配!$A:$N,14,0)</f>
        <v>0</v>
      </c>
      <c r="R363" s="11">
        <f>VLOOKUP(C363,[1]匹配!$A:$O,15,0)</f>
        <v>0</v>
      </c>
      <c r="S363" s="11">
        <f>VLOOKUP(C363,[1]匹配!$A:$P,16,0)</f>
        <v>0</v>
      </c>
      <c r="T363" s="11">
        <f>VLOOKUP(C363,[1]匹配!$A:$Q,17,0)</f>
        <v>0</v>
      </c>
      <c r="U363" s="11">
        <f>VLOOKUP(C363,[1]匹配!$A:$R,18,0)</f>
        <v>0</v>
      </c>
      <c r="V363" s="11">
        <f>VLOOKUP(C363,[1]匹配!$A:$S,19,0)</f>
        <v>0</v>
      </c>
      <c r="W363" s="11">
        <f>VLOOKUP(C363,[1]匹配!$A:$T,20,0)</f>
        <v>0</v>
      </c>
      <c r="X363" s="11">
        <f>VLOOKUP(C363,[1]匹配!$A:$U,21,0)</f>
        <v>0</v>
      </c>
      <c r="Y363" s="11">
        <f>VLOOKUP(C363,[1]匹配!$A:$V,22,0)</f>
        <v>0</v>
      </c>
      <c r="Z363" s="11">
        <f>VLOOKUP(C363,[1]匹配!$A:$W,23,0)</f>
        <v>0</v>
      </c>
      <c r="AA363" s="11">
        <f>VLOOKUP(C363,[1]匹配!$A:$X,24,0)</f>
        <v>0</v>
      </c>
      <c r="AB363" s="11">
        <f>VLOOKUP(C363,[1]匹配!$A:$Y,25,0)</f>
        <v>0</v>
      </c>
      <c r="AC363" s="11">
        <f>VLOOKUP(C363,[1]匹配!$A:$Z,26,0)</f>
        <v>0</v>
      </c>
      <c r="AD363" s="11">
        <f>VLOOKUP(C363,[1]匹配!$A:$AA,27,0)</f>
        <v>0</v>
      </c>
      <c r="AE363" s="11">
        <f>VLOOKUP(C363,[1]匹配!$A:$AB,28,0)</f>
        <v>0</v>
      </c>
      <c r="AF363" s="11">
        <f>VLOOKUP(C363,[1]匹配!$A:$AC,29,0)</f>
        <v>0</v>
      </c>
      <c r="AG363" s="11">
        <f>VLOOKUP(C363,[1]匹配!$A:$AD,30,0)</f>
        <v>0</v>
      </c>
      <c r="AH363" s="11">
        <f>VLOOKUP(C363,[1]匹配!$A:$AE,31,0)</f>
        <v>0</v>
      </c>
      <c r="AI363" s="11">
        <f>VLOOKUP(C363,[1]匹配!$A:$AF,32,0)</f>
        <v>0</v>
      </c>
      <c r="AJ363" s="11" t="s">
        <v>1417</v>
      </c>
      <c r="AK363" s="11" t="s">
        <v>47</v>
      </c>
      <c r="AL363" s="11" t="s">
        <v>56</v>
      </c>
      <c r="AM363" s="11" t="s">
        <v>729</v>
      </c>
    </row>
    <row r="364" ht="36" spans="1:39">
      <c r="A364" s="28">
        <v>361</v>
      </c>
      <c r="B364" s="11" t="s">
        <v>151</v>
      </c>
      <c r="C364" s="11" t="s">
        <v>1434</v>
      </c>
      <c r="D364" s="11" t="s">
        <v>1435</v>
      </c>
      <c r="E364" s="11" t="s">
        <v>1436</v>
      </c>
      <c r="F364" s="11" t="s">
        <v>428</v>
      </c>
      <c r="G364" s="11" t="s">
        <v>1437</v>
      </c>
      <c r="H364" s="11" t="str">
        <f>VLOOKUP(C364,[1]匹配!$A:$E,5,0)</f>
        <v>否</v>
      </c>
      <c r="I364" s="11">
        <f>VLOOKUP(C364,[1]匹配!$A:$F,6,0)</f>
        <v>0</v>
      </c>
      <c r="J364" s="11">
        <f>VLOOKUP(C364,'[2]（终）标准制修订项目'!$C:$R,16,0)</f>
        <v>7</v>
      </c>
      <c r="K364" s="11" t="str">
        <f>VLOOKUP(C364,[1]匹配!$A:$H,8,0)</f>
        <v>有</v>
      </c>
      <c r="L364" s="11">
        <f>VLOOKUP(C364,[1]匹配!$A:$I,9,0)</f>
        <v>6</v>
      </c>
      <c r="M364" s="11">
        <f>VLOOKUP(C364,[1]匹配!$A:$J,10,0)</f>
        <v>53.33</v>
      </c>
      <c r="N364" s="11" t="str">
        <f>VLOOKUP(C364,[1]匹配!$A:$K,11,0)</f>
        <v>深圳市安托山混凝土有限公司</v>
      </c>
      <c r="O364" s="11">
        <f>VLOOKUP(C364,[1]匹配!$A:$L,12,0)</f>
        <v>7</v>
      </c>
      <c r="P364" s="11">
        <f>VLOOKUP(C364,[1]匹配!$A:$M,13,0)</f>
        <v>46.66</v>
      </c>
      <c r="Q364" s="11" t="str">
        <f>VLOOKUP(C364,[1]匹配!$A:$N,14,0)</f>
        <v>深圳市为海建材有限公司</v>
      </c>
      <c r="R364" s="11">
        <f>VLOOKUP(C364,[1]匹配!$A:$O,15,0)</f>
        <v>0</v>
      </c>
      <c r="S364" s="11">
        <f>VLOOKUP(C364,[1]匹配!$A:$P,16,0)</f>
        <v>0</v>
      </c>
      <c r="T364" s="11">
        <f>VLOOKUP(C364,[1]匹配!$A:$Q,17,0)</f>
        <v>0</v>
      </c>
      <c r="U364" s="11">
        <f>VLOOKUP(C364,[1]匹配!$A:$R,18,0)</f>
        <v>0</v>
      </c>
      <c r="V364" s="11">
        <f>VLOOKUP(C364,[1]匹配!$A:$S,19,0)</f>
        <v>0</v>
      </c>
      <c r="W364" s="11">
        <f>VLOOKUP(C364,[1]匹配!$A:$T,20,0)</f>
        <v>0</v>
      </c>
      <c r="X364" s="11">
        <f>VLOOKUP(C364,[1]匹配!$A:$U,21,0)</f>
        <v>0</v>
      </c>
      <c r="Y364" s="11">
        <f>VLOOKUP(C364,[1]匹配!$A:$V,22,0)</f>
        <v>0</v>
      </c>
      <c r="Z364" s="11">
        <f>VLOOKUP(C364,[1]匹配!$A:$W,23,0)</f>
        <v>0</v>
      </c>
      <c r="AA364" s="11">
        <f>VLOOKUP(C364,[1]匹配!$A:$X,24,0)</f>
        <v>0</v>
      </c>
      <c r="AB364" s="11">
        <f>VLOOKUP(C364,[1]匹配!$A:$Y,25,0)</f>
        <v>0</v>
      </c>
      <c r="AC364" s="11">
        <f>VLOOKUP(C364,[1]匹配!$A:$Z,26,0)</f>
        <v>0</v>
      </c>
      <c r="AD364" s="11">
        <f>VLOOKUP(C364,[1]匹配!$A:$AA,27,0)</f>
        <v>0</v>
      </c>
      <c r="AE364" s="11">
        <f>VLOOKUP(C364,[1]匹配!$A:$AB,28,0)</f>
        <v>0</v>
      </c>
      <c r="AF364" s="11">
        <f>VLOOKUP(C364,[1]匹配!$A:$AC,29,0)</f>
        <v>0</v>
      </c>
      <c r="AG364" s="11">
        <f>VLOOKUP(C364,[1]匹配!$A:$AD,30,0)</f>
        <v>0</v>
      </c>
      <c r="AH364" s="11">
        <f>VLOOKUP(C364,[1]匹配!$A:$AE,31,0)</f>
        <v>0</v>
      </c>
      <c r="AI364" s="11">
        <f>VLOOKUP(C364,[1]匹配!$A:$AF,32,0)</f>
        <v>0</v>
      </c>
      <c r="AJ364" s="11" t="s">
        <v>1417</v>
      </c>
      <c r="AK364" s="11" t="s">
        <v>47</v>
      </c>
      <c r="AL364" s="11" t="s">
        <v>56</v>
      </c>
      <c r="AM364" s="11" t="s">
        <v>729</v>
      </c>
    </row>
    <row r="365" ht="24" spans="1:39">
      <c r="A365" s="28">
        <v>362</v>
      </c>
      <c r="B365" s="11" t="s">
        <v>151</v>
      </c>
      <c r="C365" s="11" t="s">
        <v>1438</v>
      </c>
      <c r="D365" s="11" t="s">
        <v>1439</v>
      </c>
      <c r="E365" s="11" t="s">
        <v>1440</v>
      </c>
      <c r="F365" s="11" t="s">
        <v>155</v>
      </c>
      <c r="G365" s="11" t="s">
        <v>128</v>
      </c>
      <c r="H365" s="11" t="str">
        <f>VLOOKUP(C365,[1]匹配!$A:$E,5,0)</f>
        <v>否</v>
      </c>
      <c r="I365" s="11">
        <f>VLOOKUP(C365,[1]匹配!$A:$F,6,0)</f>
        <v>0</v>
      </c>
      <c r="J365" s="11">
        <f>VLOOKUP(C365,'[2]（终）标准制修订项目'!$C:$R,16,0)</f>
        <v>5</v>
      </c>
      <c r="K365" s="11" t="str">
        <f>VLOOKUP(C365,[1]匹配!$A:$H,8,0)</f>
        <v>无</v>
      </c>
      <c r="L365" s="11">
        <f>VLOOKUP(C365,[1]匹配!$A:$I,9,0)</f>
        <v>5</v>
      </c>
      <c r="M365" s="11">
        <f>VLOOKUP(C365,[1]匹配!$A:$J,10,0)</f>
        <v>100</v>
      </c>
      <c r="N365" s="11" t="str">
        <f>VLOOKUP(C365,[1]匹配!$A:$K,11,0)</f>
        <v>深圳市标准技术研究院</v>
      </c>
      <c r="O365" s="11">
        <f>VLOOKUP(C365,[1]匹配!$A:$L,12,0)</f>
        <v>0</v>
      </c>
      <c r="P365" s="11">
        <f>VLOOKUP(C365,[1]匹配!$A:$M,13,0)</f>
        <v>0</v>
      </c>
      <c r="Q365" s="11">
        <f>VLOOKUP(C365,[1]匹配!$A:$N,14,0)</f>
        <v>0</v>
      </c>
      <c r="R365" s="11">
        <f>VLOOKUP(C365,[1]匹配!$A:$O,15,0)</f>
        <v>0</v>
      </c>
      <c r="S365" s="11">
        <f>VLOOKUP(C365,[1]匹配!$A:$P,16,0)</f>
        <v>0</v>
      </c>
      <c r="T365" s="11">
        <f>VLOOKUP(C365,[1]匹配!$A:$Q,17,0)</f>
        <v>0</v>
      </c>
      <c r="U365" s="11">
        <f>VLOOKUP(C365,[1]匹配!$A:$R,18,0)</f>
        <v>0</v>
      </c>
      <c r="V365" s="11">
        <f>VLOOKUP(C365,[1]匹配!$A:$S,19,0)</f>
        <v>0</v>
      </c>
      <c r="W365" s="11">
        <f>VLOOKUP(C365,[1]匹配!$A:$T,20,0)</f>
        <v>0</v>
      </c>
      <c r="X365" s="11">
        <f>VLOOKUP(C365,[1]匹配!$A:$U,21,0)</f>
        <v>0</v>
      </c>
      <c r="Y365" s="11">
        <f>VLOOKUP(C365,[1]匹配!$A:$V,22,0)</f>
        <v>0</v>
      </c>
      <c r="Z365" s="11">
        <f>VLOOKUP(C365,[1]匹配!$A:$W,23,0)</f>
        <v>0</v>
      </c>
      <c r="AA365" s="11">
        <f>VLOOKUP(C365,[1]匹配!$A:$X,24,0)</f>
        <v>0</v>
      </c>
      <c r="AB365" s="11">
        <f>VLOOKUP(C365,[1]匹配!$A:$Y,25,0)</f>
        <v>0</v>
      </c>
      <c r="AC365" s="11">
        <f>VLOOKUP(C365,[1]匹配!$A:$Z,26,0)</f>
        <v>0</v>
      </c>
      <c r="AD365" s="11">
        <f>VLOOKUP(C365,[1]匹配!$A:$AA,27,0)</f>
        <v>0</v>
      </c>
      <c r="AE365" s="11">
        <f>VLOOKUP(C365,[1]匹配!$A:$AB,28,0)</f>
        <v>0</v>
      </c>
      <c r="AF365" s="11">
        <f>VLOOKUP(C365,[1]匹配!$A:$AC,29,0)</f>
        <v>0</v>
      </c>
      <c r="AG365" s="11">
        <f>VLOOKUP(C365,[1]匹配!$A:$AD,30,0)</f>
        <v>0</v>
      </c>
      <c r="AH365" s="11">
        <f>VLOOKUP(C365,[1]匹配!$A:$AE,31,0)</f>
        <v>0</v>
      </c>
      <c r="AI365" s="11">
        <f>VLOOKUP(C365,[1]匹配!$A:$AF,32,0)</f>
        <v>0</v>
      </c>
      <c r="AJ365" s="11" t="s">
        <v>1441</v>
      </c>
      <c r="AK365" s="11" t="s">
        <v>47</v>
      </c>
      <c r="AL365" s="11" t="s">
        <v>56</v>
      </c>
      <c r="AM365" s="11" t="s">
        <v>729</v>
      </c>
    </row>
    <row r="366" ht="48" spans="1:39">
      <c r="A366" s="28">
        <v>363</v>
      </c>
      <c r="B366" s="11" t="s">
        <v>151</v>
      </c>
      <c r="C366" s="11" t="s">
        <v>1442</v>
      </c>
      <c r="D366" s="11" t="s">
        <v>1443</v>
      </c>
      <c r="E366" s="11" t="s">
        <v>1444</v>
      </c>
      <c r="F366" s="11" t="s">
        <v>155</v>
      </c>
      <c r="G366" s="11" t="s">
        <v>1445</v>
      </c>
      <c r="H366" s="11" t="str">
        <f>VLOOKUP(C366,[1]匹配!$A:$E,5,0)</f>
        <v>是</v>
      </c>
      <c r="I366" s="11">
        <f>VLOOKUP(C366,[1]匹配!$A:$F,6,0)</f>
        <v>4</v>
      </c>
      <c r="J366" s="11">
        <f>VLOOKUP(C366,'[2]（终）标准制修订项目'!$C:$R,16,0)</f>
        <v>4</v>
      </c>
      <c r="K366" s="11" t="str">
        <f>VLOOKUP(C366,[1]匹配!$A:$H,8,0)</f>
        <v>无</v>
      </c>
      <c r="L366" s="11">
        <f>VLOOKUP(C366,[1]匹配!$A:$I,9,0)</f>
        <v>4</v>
      </c>
      <c r="M366" s="11">
        <f>VLOOKUP(C366,[1]匹配!$A:$J,10,0)</f>
        <v>100</v>
      </c>
      <c r="N366" s="11" t="str">
        <f>VLOOKUP(C366,[1]匹配!$A:$K,11,0)</f>
        <v>深圳市吉安达科技有限公司</v>
      </c>
      <c r="O366" s="11">
        <f>VLOOKUP(C366,[1]匹配!$A:$L,12,0)</f>
        <v>0</v>
      </c>
      <c r="P366" s="11">
        <f>VLOOKUP(C366,[1]匹配!$A:$M,13,0)</f>
        <v>0</v>
      </c>
      <c r="Q366" s="11">
        <f>VLOOKUP(C366,[1]匹配!$A:$N,14,0)</f>
        <v>0</v>
      </c>
      <c r="R366" s="11">
        <f>VLOOKUP(C366,[1]匹配!$A:$O,15,0)</f>
        <v>0</v>
      </c>
      <c r="S366" s="11">
        <f>VLOOKUP(C366,[1]匹配!$A:$P,16,0)</f>
        <v>0</v>
      </c>
      <c r="T366" s="11">
        <f>VLOOKUP(C366,[1]匹配!$A:$Q,17,0)</f>
        <v>0</v>
      </c>
      <c r="U366" s="11">
        <f>VLOOKUP(C366,[1]匹配!$A:$R,18,0)</f>
        <v>0</v>
      </c>
      <c r="V366" s="11">
        <f>VLOOKUP(C366,[1]匹配!$A:$S,19,0)</f>
        <v>0</v>
      </c>
      <c r="W366" s="11">
        <f>VLOOKUP(C366,[1]匹配!$A:$T,20,0)</f>
        <v>0</v>
      </c>
      <c r="X366" s="11">
        <f>VLOOKUP(C366,[1]匹配!$A:$U,21,0)</f>
        <v>0</v>
      </c>
      <c r="Y366" s="11">
        <f>VLOOKUP(C366,[1]匹配!$A:$V,22,0)</f>
        <v>0</v>
      </c>
      <c r="Z366" s="11">
        <f>VLOOKUP(C366,[1]匹配!$A:$W,23,0)</f>
        <v>0</v>
      </c>
      <c r="AA366" s="11">
        <f>VLOOKUP(C366,[1]匹配!$A:$X,24,0)</f>
        <v>0</v>
      </c>
      <c r="AB366" s="11">
        <f>VLOOKUP(C366,[1]匹配!$A:$Y,25,0)</f>
        <v>0</v>
      </c>
      <c r="AC366" s="11">
        <f>VLOOKUP(C366,[1]匹配!$A:$Z,26,0)</f>
        <v>0</v>
      </c>
      <c r="AD366" s="11">
        <f>VLOOKUP(C366,[1]匹配!$A:$AA,27,0)</f>
        <v>0</v>
      </c>
      <c r="AE366" s="11">
        <f>VLOOKUP(C366,[1]匹配!$A:$AB,28,0)</f>
        <v>0</v>
      </c>
      <c r="AF366" s="11">
        <f>VLOOKUP(C366,[1]匹配!$A:$AC,29,0)</f>
        <v>0</v>
      </c>
      <c r="AG366" s="11">
        <f>VLOOKUP(C366,[1]匹配!$A:$AD,30,0)</f>
        <v>0</v>
      </c>
      <c r="AH366" s="11">
        <f>VLOOKUP(C366,[1]匹配!$A:$AE,31,0)</f>
        <v>0</v>
      </c>
      <c r="AI366" s="11">
        <f>VLOOKUP(C366,[1]匹配!$A:$AF,32,0)</f>
        <v>0</v>
      </c>
      <c r="AJ366" s="11" t="s">
        <v>1441</v>
      </c>
      <c r="AK366" s="11" t="s">
        <v>47</v>
      </c>
      <c r="AL366" s="11" t="s">
        <v>56</v>
      </c>
      <c r="AM366" s="11" t="s">
        <v>729</v>
      </c>
    </row>
    <row r="367" ht="36" spans="1:39">
      <c r="A367" s="28">
        <v>364</v>
      </c>
      <c r="B367" s="11" t="s">
        <v>151</v>
      </c>
      <c r="C367" s="11" t="s">
        <v>1446</v>
      </c>
      <c r="D367" s="11" t="s">
        <v>1447</v>
      </c>
      <c r="E367" s="11" t="s">
        <v>1448</v>
      </c>
      <c r="F367" s="11" t="s">
        <v>1407</v>
      </c>
      <c r="G367" s="11" t="s">
        <v>825</v>
      </c>
      <c r="H367" s="11" t="str">
        <f>VLOOKUP(C367,[1]匹配!$A:$E,5,0)</f>
        <v>是</v>
      </c>
      <c r="I367" s="11">
        <f>VLOOKUP(C367,[1]匹配!$A:$F,6,0)</f>
        <v>13</v>
      </c>
      <c r="J367" s="11">
        <f>VLOOKUP(C367,'[2]（终）标准制修订项目'!$C:$R,16,0)</f>
        <v>5</v>
      </c>
      <c r="K367" s="11" t="str">
        <f>VLOOKUP(C367,[1]匹配!$A:$H,8,0)</f>
        <v>无</v>
      </c>
      <c r="L367" s="11">
        <f>VLOOKUP(C367,[1]匹配!$A:$I,9,0)</f>
        <v>5</v>
      </c>
      <c r="M367" s="11">
        <f>VLOOKUP(C367,[1]匹配!$A:$J,10,0)</f>
        <v>100</v>
      </c>
      <c r="N367" s="11" t="str">
        <f>VLOOKUP(C367,[1]匹配!$A:$K,11,0)</f>
        <v>华测检测认证集团股份有限公司</v>
      </c>
      <c r="O367" s="11">
        <f>VLOOKUP(C367,[1]匹配!$A:$L,12,0)</f>
        <v>0</v>
      </c>
      <c r="P367" s="11">
        <f>VLOOKUP(C367,[1]匹配!$A:$M,13,0)</f>
        <v>0</v>
      </c>
      <c r="Q367" s="11">
        <f>VLOOKUP(C367,[1]匹配!$A:$N,14,0)</f>
        <v>0</v>
      </c>
      <c r="R367" s="11">
        <f>VLOOKUP(C367,[1]匹配!$A:$O,15,0)</f>
        <v>0</v>
      </c>
      <c r="S367" s="11">
        <f>VLOOKUP(C367,[1]匹配!$A:$P,16,0)</f>
        <v>0</v>
      </c>
      <c r="T367" s="11">
        <f>VLOOKUP(C367,[1]匹配!$A:$Q,17,0)</f>
        <v>0</v>
      </c>
      <c r="U367" s="11">
        <f>VLOOKUP(C367,[1]匹配!$A:$R,18,0)</f>
        <v>0</v>
      </c>
      <c r="V367" s="11">
        <f>VLOOKUP(C367,[1]匹配!$A:$S,19,0)</f>
        <v>0</v>
      </c>
      <c r="W367" s="11">
        <f>VLOOKUP(C367,[1]匹配!$A:$T,20,0)</f>
        <v>0</v>
      </c>
      <c r="X367" s="11">
        <f>VLOOKUP(C367,[1]匹配!$A:$U,21,0)</f>
        <v>0</v>
      </c>
      <c r="Y367" s="11">
        <f>VLOOKUP(C367,[1]匹配!$A:$V,22,0)</f>
        <v>0</v>
      </c>
      <c r="Z367" s="11">
        <f>VLOOKUP(C367,[1]匹配!$A:$W,23,0)</f>
        <v>0</v>
      </c>
      <c r="AA367" s="11">
        <f>VLOOKUP(C367,[1]匹配!$A:$X,24,0)</f>
        <v>0</v>
      </c>
      <c r="AB367" s="11">
        <f>VLOOKUP(C367,[1]匹配!$A:$Y,25,0)</f>
        <v>0</v>
      </c>
      <c r="AC367" s="11">
        <f>VLOOKUP(C367,[1]匹配!$A:$Z,26,0)</f>
        <v>0</v>
      </c>
      <c r="AD367" s="11">
        <f>VLOOKUP(C367,[1]匹配!$A:$AA,27,0)</f>
        <v>0</v>
      </c>
      <c r="AE367" s="11">
        <f>VLOOKUP(C367,[1]匹配!$A:$AB,28,0)</f>
        <v>0</v>
      </c>
      <c r="AF367" s="11">
        <f>VLOOKUP(C367,[1]匹配!$A:$AC,29,0)</f>
        <v>0</v>
      </c>
      <c r="AG367" s="11">
        <f>VLOOKUP(C367,[1]匹配!$A:$AD,30,0)</f>
        <v>0</v>
      </c>
      <c r="AH367" s="11">
        <f>VLOOKUP(C367,[1]匹配!$A:$AE,31,0)</f>
        <v>0</v>
      </c>
      <c r="AI367" s="11">
        <f>VLOOKUP(C367,[1]匹配!$A:$AF,32,0)</f>
        <v>0</v>
      </c>
      <c r="AJ367" s="11" t="s">
        <v>1441</v>
      </c>
      <c r="AK367" s="11" t="s">
        <v>47</v>
      </c>
      <c r="AL367" s="11" t="s">
        <v>56</v>
      </c>
      <c r="AM367" s="11" t="s">
        <v>729</v>
      </c>
    </row>
    <row r="368" ht="48" spans="1:39">
      <c r="A368" s="28">
        <v>365</v>
      </c>
      <c r="B368" s="11" t="s">
        <v>151</v>
      </c>
      <c r="C368" s="11" t="s">
        <v>1449</v>
      </c>
      <c r="D368" s="11" t="s">
        <v>1450</v>
      </c>
      <c r="E368" s="11" t="s">
        <v>1451</v>
      </c>
      <c r="F368" s="11" t="s">
        <v>172</v>
      </c>
      <c r="G368" s="11" t="s">
        <v>1452</v>
      </c>
      <c r="H368" s="11" t="str">
        <f>VLOOKUP(C368,[1]匹配!$A:$E,5,0)</f>
        <v>否</v>
      </c>
      <c r="I368" s="11">
        <f>VLOOKUP(C368,[1]匹配!$A:$F,6,0)</f>
        <v>0</v>
      </c>
      <c r="J368" s="11">
        <f>VLOOKUP(C368,'[2]（终）标准制修订项目'!$C:$R,16,0)</f>
        <v>8</v>
      </c>
      <c r="K368" s="11" t="str">
        <f>VLOOKUP(C368,[1]匹配!$A:$H,8,0)</f>
        <v>无</v>
      </c>
      <c r="L368" s="11">
        <f>VLOOKUP(C368,[1]匹配!$A:$I,9,0)</f>
        <v>8</v>
      </c>
      <c r="M368" s="11">
        <f>VLOOKUP(C368,[1]匹配!$A:$J,10,0)</f>
        <v>100</v>
      </c>
      <c r="N368" s="11" t="str">
        <f>VLOOKUP(C368,[1]匹配!$A:$K,11,0)</f>
        <v>理光图像技术（上海）有限公司深圳分公司</v>
      </c>
      <c r="O368" s="11">
        <f>VLOOKUP(C368,[1]匹配!$A:$L,12,0)</f>
        <v>0</v>
      </c>
      <c r="P368" s="11">
        <f>VLOOKUP(C368,[1]匹配!$A:$M,13,0)</f>
        <v>0</v>
      </c>
      <c r="Q368" s="11">
        <f>VLOOKUP(C368,[1]匹配!$A:$N,14,0)</f>
        <v>0</v>
      </c>
      <c r="R368" s="11">
        <f>VLOOKUP(C368,[1]匹配!$A:$O,15,0)</f>
        <v>0</v>
      </c>
      <c r="S368" s="11">
        <f>VLOOKUP(C368,[1]匹配!$A:$P,16,0)</f>
        <v>0</v>
      </c>
      <c r="T368" s="11">
        <f>VLOOKUP(C368,[1]匹配!$A:$Q,17,0)</f>
        <v>0</v>
      </c>
      <c r="U368" s="11">
        <f>VLOOKUP(C368,[1]匹配!$A:$R,18,0)</f>
        <v>0</v>
      </c>
      <c r="V368" s="11">
        <f>VLOOKUP(C368,[1]匹配!$A:$S,19,0)</f>
        <v>0</v>
      </c>
      <c r="W368" s="11">
        <f>VLOOKUP(C368,[1]匹配!$A:$T,20,0)</f>
        <v>0</v>
      </c>
      <c r="X368" s="11">
        <f>VLOOKUP(C368,[1]匹配!$A:$U,21,0)</f>
        <v>0</v>
      </c>
      <c r="Y368" s="11">
        <f>VLOOKUP(C368,[1]匹配!$A:$V,22,0)</f>
        <v>0</v>
      </c>
      <c r="Z368" s="11">
        <f>VLOOKUP(C368,[1]匹配!$A:$W,23,0)</f>
        <v>0</v>
      </c>
      <c r="AA368" s="11">
        <f>VLOOKUP(C368,[1]匹配!$A:$X,24,0)</f>
        <v>0</v>
      </c>
      <c r="AB368" s="11">
        <f>VLOOKUP(C368,[1]匹配!$A:$Y,25,0)</f>
        <v>0</v>
      </c>
      <c r="AC368" s="11">
        <f>VLOOKUP(C368,[1]匹配!$A:$Z,26,0)</f>
        <v>0</v>
      </c>
      <c r="AD368" s="11">
        <f>VLOOKUP(C368,[1]匹配!$A:$AA,27,0)</f>
        <v>0</v>
      </c>
      <c r="AE368" s="11">
        <f>VLOOKUP(C368,[1]匹配!$A:$AB,28,0)</f>
        <v>0</v>
      </c>
      <c r="AF368" s="11">
        <f>VLOOKUP(C368,[1]匹配!$A:$AC,29,0)</f>
        <v>0</v>
      </c>
      <c r="AG368" s="11">
        <f>VLOOKUP(C368,[1]匹配!$A:$AD,30,0)</f>
        <v>0</v>
      </c>
      <c r="AH368" s="11">
        <f>VLOOKUP(C368,[1]匹配!$A:$AE,31,0)</f>
        <v>0</v>
      </c>
      <c r="AI368" s="11">
        <f>VLOOKUP(C368,[1]匹配!$A:$AF,32,0)</f>
        <v>0</v>
      </c>
      <c r="AJ368" s="11" t="s">
        <v>1453</v>
      </c>
      <c r="AK368" s="11" t="s">
        <v>105</v>
      </c>
      <c r="AL368" s="11" t="s">
        <v>56</v>
      </c>
      <c r="AM368" s="11" t="s">
        <v>729</v>
      </c>
    </row>
    <row r="369" ht="48" spans="1:39">
      <c r="A369" s="28">
        <v>366</v>
      </c>
      <c r="B369" s="11" t="s">
        <v>151</v>
      </c>
      <c r="C369" s="11" t="s">
        <v>1454</v>
      </c>
      <c r="D369" s="11" t="s">
        <v>1455</v>
      </c>
      <c r="E369" s="11" t="s">
        <v>1456</v>
      </c>
      <c r="F369" s="11" t="s">
        <v>207</v>
      </c>
      <c r="G369" s="11" t="s">
        <v>1178</v>
      </c>
      <c r="H369" s="11" t="str">
        <f>VLOOKUP(C369,[1]匹配!$A:$E,5,0)</f>
        <v>是</v>
      </c>
      <c r="I369" s="11">
        <f>VLOOKUP(C369,[1]匹配!$A:$F,6,0)</f>
        <v>4</v>
      </c>
      <c r="J369" s="11">
        <f>VLOOKUP(C369,'[2]（终）标准制修订项目'!$C:$R,16,0)</f>
        <v>4</v>
      </c>
      <c r="K369" s="11" t="str">
        <f>VLOOKUP(C369,[1]匹配!$A:$H,8,0)</f>
        <v>无</v>
      </c>
      <c r="L369" s="11">
        <f>VLOOKUP(C369,[1]匹配!$A:$I,9,0)</f>
        <v>4</v>
      </c>
      <c r="M369" s="11">
        <f>VLOOKUP(C369,[1]匹配!$A:$J,10,0)</f>
        <v>100</v>
      </c>
      <c r="N369" s="11" t="str">
        <f>VLOOKUP(C369,[1]匹配!$A:$K,11,0)</f>
        <v>深圳市三和电力科技有限公司</v>
      </c>
      <c r="O369" s="11">
        <f>VLOOKUP(C369,[1]匹配!$A:$L,12,0)</f>
        <v>0</v>
      </c>
      <c r="P369" s="11">
        <f>VLOOKUP(C369,[1]匹配!$A:$M,13,0)</f>
        <v>0</v>
      </c>
      <c r="Q369" s="11">
        <f>VLOOKUP(C369,[1]匹配!$A:$N,14,0)</f>
        <v>0</v>
      </c>
      <c r="R369" s="11">
        <f>VLOOKUP(C369,[1]匹配!$A:$O,15,0)</f>
        <v>0</v>
      </c>
      <c r="S369" s="11">
        <f>VLOOKUP(C369,[1]匹配!$A:$P,16,0)</f>
        <v>0</v>
      </c>
      <c r="T369" s="11">
        <f>VLOOKUP(C369,[1]匹配!$A:$Q,17,0)</f>
        <v>0</v>
      </c>
      <c r="U369" s="11">
        <f>VLOOKUP(C369,[1]匹配!$A:$R,18,0)</f>
        <v>0</v>
      </c>
      <c r="V369" s="11">
        <f>VLOOKUP(C369,[1]匹配!$A:$S,19,0)</f>
        <v>0</v>
      </c>
      <c r="W369" s="11">
        <f>VLOOKUP(C369,[1]匹配!$A:$T,20,0)</f>
        <v>0</v>
      </c>
      <c r="X369" s="11">
        <f>VLOOKUP(C369,[1]匹配!$A:$U,21,0)</f>
        <v>0</v>
      </c>
      <c r="Y369" s="11">
        <f>VLOOKUP(C369,[1]匹配!$A:$V,22,0)</f>
        <v>0</v>
      </c>
      <c r="Z369" s="11">
        <f>VLOOKUP(C369,[1]匹配!$A:$W,23,0)</f>
        <v>0</v>
      </c>
      <c r="AA369" s="11">
        <f>VLOOKUP(C369,[1]匹配!$A:$X,24,0)</f>
        <v>0</v>
      </c>
      <c r="AB369" s="11">
        <f>VLOOKUP(C369,[1]匹配!$A:$Y,25,0)</f>
        <v>0</v>
      </c>
      <c r="AC369" s="11">
        <f>VLOOKUP(C369,[1]匹配!$A:$Z,26,0)</f>
        <v>0</v>
      </c>
      <c r="AD369" s="11">
        <f>VLOOKUP(C369,[1]匹配!$A:$AA,27,0)</f>
        <v>0</v>
      </c>
      <c r="AE369" s="11">
        <f>VLOOKUP(C369,[1]匹配!$A:$AB,28,0)</f>
        <v>0</v>
      </c>
      <c r="AF369" s="11">
        <f>VLOOKUP(C369,[1]匹配!$A:$AC,29,0)</f>
        <v>0</v>
      </c>
      <c r="AG369" s="11">
        <f>VLOOKUP(C369,[1]匹配!$A:$AD,30,0)</f>
        <v>0</v>
      </c>
      <c r="AH369" s="11">
        <f>VLOOKUP(C369,[1]匹配!$A:$AE,31,0)</f>
        <v>0</v>
      </c>
      <c r="AI369" s="11">
        <f>VLOOKUP(C369,[1]匹配!$A:$AF,32,0)</f>
        <v>0</v>
      </c>
      <c r="AJ369" s="11" t="s">
        <v>1453</v>
      </c>
      <c r="AK369" s="11" t="s">
        <v>105</v>
      </c>
      <c r="AL369" s="11" t="s">
        <v>56</v>
      </c>
      <c r="AM369" s="11" t="s">
        <v>729</v>
      </c>
    </row>
    <row r="370" ht="24" spans="1:39">
      <c r="A370" s="28">
        <v>367</v>
      </c>
      <c r="B370" s="11" t="s">
        <v>151</v>
      </c>
      <c r="C370" s="11" t="s">
        <v>1457</v>
      </c>
      <c r="D370" s="11" t="s">
        <v>1458</v>
      </c>
      <c r="E370" s="11" t="s">
        <v>1459</v>
      </c>
      <c r="F370" s="11" t="s">
        <v>167</v>
      </c>
      <c r="G370" s="11" t="s">
        <v>651</v>
      </c>
      <c r="H370" s="11" t="str">
        <f>VLOOKUP(C370,[1]匹配!$A:$E,5,0)</f>
        <v>否</v>
      </c>
      <c r="I370" s="11">
        <f>VLOOKUP(C370,[1]匹配!$A:$F,6,0)</f>
        <v>0</v>
      </c>
      <c r="J370" s="11">
        <f>VLOOKUP(C370,'[2]（终）标准制修订项目'!$C:$R,16,0)</f>
        <v>4</v>
      </c>
      <c r="K370" s="11" t="str">
        <f>VLOOKUP(C370,[1]匹配!$A:$H,8,0)</f>
        <v>无</v>
      </c>
      <c r="L370" s="11">
        <f>VLOOKUP(C370,[1]匹配!$A:$I,9,0)</f>
        <v>4</v>
      </c>
      <c r="M370" s="11">
        <f>VLOOKUP(C370,[1]匹配!$A:$J,10,0)</f>
        <v>100</v>
      </c>
      <c r="N370" s="11" t="str">
        <f>VLOOKUP(C370,[1]匹配!$A:$K,11,0)</f>
        <v>深圳国技仪器有限公司</v>
      </c>
      <c r="O370" s="11">
        <f>VLOOKUP(C370,[1]匹配!$A:$L,12,0)</f>
        <v>0</v>
      </c>
      <c r="P370" s="11">
        <f>VLOOKUP(C370,[1]匹配!$A:$M,13,0)</f>
        <v>0</v>
      </c>
      <c r="Q370" s="11">
        <f>VLOOKUP(C370,[1]匹配!$A:$N,14,0)</f>
        <v>0</v>
      </c>
      <c r="R370" s="11">
        <f>VLOOKUP(C370,[1]匹配!$A:$O,15,0)</f>
        <v>0</v>
      </c>
      <c r="S370" s="11">
        <f>VLOOKUP(C370,[1]匹配!$A:$P,16,0)</f>
        <v>0</v>
      </c>
      <c r="T370" s="11">
        <f>VLOOKUP(C370,[1]匹配!$A:$Q,17,0)</f>
        <v>0</v>
      </c>
      <c r="U370" s="11">
        <f>VLOOKUP(C370,[1]匹配!$A:$R,18,0)</f>
        <v>0</v>
      </c>
      <c r="V370" s="11">
        <f>VLOOKUP(C370,[1]匹配!$A:$S,19,0)</f>
        <v>0</v>
      </c>
      <c r="W370" s="11">
        <f>VLOOKUP(C370,[1]匹配!$A:$T,20,0)</f>
        <v>0</v>
      </c>
      <c r="X370" s="11">
        <f>VLOOKUP(C370,[1]匹配!$A:$U,21,0)</f>
        <v>0</v>
      </c>
      <c r="Y370" s="11">
        <f>VLOOKUP(C370,[1]匹配!$A:$V,22,0)</f>
        <v>0</v>
      </c>
      <c r="Z370" s="11">
        <f>VLOOKUP(C370,[1]匹配!$A:$W,23,0)</f>
        <v>0</v>
      </c>
      <c r="AA370" s="11">
        <f>VLOOKUP(C370,[1]匹配!$A:$X,24,0)</f>
        <v>0</v>
      </c>
      <c r="AB370" s="11">
        <f>VLOOKUP(C370,[1]匹配!$A:$Y,25,0)</f>
        <v>0</v>
      </c>
      <c r="AC370" s="11">
        <f>VLOOKUP(C370,[1]匹配!$A:$Z,26,0)</f>
        <v>0</v>
      </c>
      <c r="AD370" s="11">
        <f>VLOOKUP(C370,[1]匹配!$A:$AA,27,0)</f>
        <v>0</v>
      </c>
      <c r="AE370" s="11">
        <f>VLOOKUP(C370,[1]匹配!$A:$AB,28,0)</f>
        <v>0</v>
      </c>
      <c r="AF370" s="11">
        <f>VLOOKUP(C370,[1]匹配!$A:$AC,29,0)</f>
        <v>0</v>
      </c>
      <c r="AG370" s="11">
        <f>VLOOKUP(C370,[1]匹配!$A:$AD,30,0)</f>
        <v>0</v>
      </c>
      <c r="AH370" s="11">
        <f>VLOOKUP(C370,[1]匹配!$A:$AE,31,0)</f>
        <v>0</v>
      </c>
      <c r="AI370" s="11">
        <f>VLOOKUP(C370,[1]匹配!$A:$AF,32,0)</f>
        <v>0</v>
      </c>
      <c r="AJ370" s="11" t="s">
        <v>1453</v>
      </c>
      <c r="AK370" s="11" t="s">
        <v>47</v>
      </c>
      <c r="AL370" s="11" t="s">
        <v>56</v>
      </c>
      <c r="AM370" s="11" t="s">
        <v>729</v>
      </c>
    </row>
    <row r="371" ht="48" spans="1:39">
      <c r="A371" s="28">
        <v>368</v>
      </c>
      <c r="B371" s="11" t="s">
        <v>151</v>
      </c>
      <c r="C371" s="11" t="s">
        <v>1460</v>
      </c>
      <c r="D371" s="11" t="s">
        <v>1461</v>
      </c>
      <c r="E371" s="11" t="s">
        <v>1462</v>
      </c>
      <c r="F371" s="11" t="s">
        <v>155</v>
      </c>
      <c r="G371" s="11" t="s">
        <v>554</v>
      </c>
      <c r="H371" s="11" t="str">
        <f>VLOOKUP(C371,[1]匹配!$A:$E,5,0)</f>
        <v>是</v>
      </c>
      <c r="I371" s="11">
        <f>VLOOKUP(C371,[1]匹配!$A:$F,6,0)</f>
        <v>3</v>
      </c>
      <c r="J371" s="11">
        <f>VLOOKUP(C371,'[2]（终）标准制修订项目'!$C:$R,16,0)</f>
        <v>6</v>
      </c>
      <c r="K371" s="11" t="str">
        <f>VLOOKUP(C371,[1]匹配!$A:$H,8,0)</f>
        <v>无</v>
      </c>
      <c r="L371" s="11">
        <f>VLOOKUP(C371,[1]匹配!$A:$I,9,0)</f>
        <v>6</v>
      </c>
      <c r="M371" s="11">
        <f>VLOOKUP(C371,[1]匹配!$A:$J,10,0)</f>
        <v>100</v>
      </c>
      <c r="N371" s="11" t="str">
        <f>VLOOKUP(C371,[1]匹配!$A:$K,11,0)</f>
        <v>深圳奥特迅电力设备股份有限公司</v>
      </c>
      <c r="O371" s="11">
        <f>VLOOKUP(C371,[1]匹配!$A:$L,12,0)</f>
        <v>0</v>
      </c>
      <c r="P371" s="11">
        <f>VLOOKUP(C371,[1]匹配!$A:$M,13,0)</f>
        <v>0</v>
      </c>
      <c r="Q371" s="11">
        <f>VLOOKUP(C371,[1]匹配!$A:$N,14,0)</f>
        <v>0</v>
      </c>
      <c r="R371" s="11">
        <f>VLOOKUP(C371,[1]匹配!$A:$O,15,0)</f>
        <v>0</v>
      </c>
      <c r="S371" s="11">
        <f>VLOOKUP(C371,[1]匹配!$A:$P,16,0)</f>
        <v>0</v>
      </c>
      <c r="T371" s="11">
        <f>VLOOKUP(C371,[1]匹配!$A:$Q,17,0)</f>
        <v>0</v>
      </c>
      <c r="U371" s="11">
        <f>VLOOKUP(C371,[1]匹配!$A:$R,18,0)</f>
        <v>0</v>
      </c>
      <c r="V371" s="11">
        <f>VLOOKUP(C371,[1]匹配!$A:$S,19,0)</f>
        <v>0</v>
      </c>
      <c r="W371" s="11">
        <f>VLOOKUP(C371,[1]匹配!$A:$T,20,0)</f>
        <v>0</v>
      </c>
      <c r="X371" s="11">
        <f>VLOOKUP(C371,[1]匹配!$A:$U,21,0)</f>
        <v>0</v>
      </c>
      <c r="Y371" s="11">
        <f>VLOOKUP(C371,[1]匹配!$A:$V,22,0)</f>
        <v>0</v>
      </c>
      <c r="Z371" s="11">
        <f>VLOOKUP(C371,[1]匹配!$A:$W,23,0)</f>
        <v>0</v>
      </c>
      <c r="AA371" s="11">
        <f>VLOOKUP(C371,[1]匹配!$A:$X,24,0)</f>
        <v>0</v>
      </c>
      <c r="AB371" s="11">
        <f>VLOOKUP(C371,[1]匹配!$A:$Y,25,0)</f>
        <v>0</v>
      </c>
      <c r="AC371" s="11">
        <f>VLOOKUP(C371,[1]匹配!$A:$Z,26,0)</f>
        <v>0</v>
      </c>
      <c r="AD371" s="11">
        <f>VLOOKUP(C371,[1]匹配!$A:$AA,27,0)</f>
        <v>0</v>
      </c>
      <c r="AE371" s="11">
        <f>VLOOKUP(C371,[1]匹配!$A:$AB,28,0)</f>
        <v>0</v>
      </c>
      <c r="AF371" s="11">
        <f>VLOOKUP(C371,[1]匹配!$A:$AC,29,0)</f>
        <v>0</v>
      </c>
      <c r="AG371" s="11">
        <f>VLOOKUP(C371,[1]匹配!$A:$AD,30,0)</f>
        <v>0</v>
      </c>
      <c r="AH371" s="11">
        <f>VLOOKUP(C371,[1]匹配!$A:$AE,31,0)</f>
        <v>0</v>
      </c>
      <c r="AI371" s="11">
        <f>VLOOKUP(C371,[1]匹配!$A:$AF,32,0)</f>
        <v>0</v>
      </c>
      <c r="AJ371" s="11" t="s">
        <v>1463</v>
      </c>
      <c r="AK371" s="11" t="s">
        <v>105</v>
      </c>
      <c r="AL371" s="11" t="s">
        <v>56</v>
      </c>
      <c r="AM371" s="11" t="s">
        <v>729</v>
      </c>
    </row>
    <row r="372" ht="36" spans="1:39">
      <c r="A372" s="28">
        <v>369</v>
      </c>
      <c r="B372" s="11" t="s">
        <v>151</v>
      </c>
      <c r="C372" s="11" t="s">
        <v>1464</v>
      </c>
      <c r="D372" s="11" t="s">
        <v>1465</v>
      </c>
      <c r="E372" s="11" t="s">
        <v>1466</v>
      </c>
      <c r="F372" s="11" t="s">
        <v>172</v>
      </c>
      <c r="G372" s="11" t="s">
        <v>1152</v>
      </c>
      <c r="H372" s="11" t="str">
        <f>VLOOKUP(C372,[1]匹配!$A:$E,5,0)</f>
        <v>否</v>
      </c>
      <c r="I372" s="11">
        <f>VLOOKUP(C372,[1]匹配!$A:$F,6,0)</f>
        <v>0</v>
      </c>
      <c r="J372" s="11">
        <f>VLOOKUP(C372,'[2]（终）标准制修订项目'!$C:$R,16,0)</f>
        <v>2</v>
      </c>
      <c r="K372" s="11" t="str">
        <f>VLOOKUP(C372,[1]匹配!$A:$H,8,0)</f>
        <v>无</v>
      </c>
      <c r="L372" s="11">
        <f>VLOOKUP(C372,[1]匹配!$A:$I,9,0)</f>
        <v>2</v>
      </c>
      <c r="M372" s="11">
        <f>VLOOKUP(C372,[1]匹配!$A:$J,10,0)</f>
        <v>100</v>
      </c>
      <c r="N372" s="11" t="str">
        <f>VLOOKUP(C372,[1]匹配!$A:$K,11,0)</f>
        <v>深圳市注成科技股份有限公司</v>
      </c>
      <c r="O372" s="11">
        <f>VLOOKUP(C372,[1]匹配!$A:$L,12,0)</f>
        <v>0</v>
      </c>
      <c r="P372" s="11">
        <f>VLOOKUP(C372,[1]匹配!$A:$M,13,0)</f>
        <v>0</v>
      </c>
      <c r="Q372" s="11">
        <f>VLOOKUP(C372,[1]匹配!$A:$N,14,0)</f>
        <v>0</v>
      </c>
      <c r="R372" s="11">
        <f>VLOOKUP(C372,[1]匹配!$A:$O,15,0)</f>
        <v>0</v>
      </c>
      <c r="S372" s="11">
        <f>VLOOKUP(C372,[1]匹配!$A:$P,16,0)</f>
        <v>0</v>
      </c>
      <c r="T372" s="11">
        <f>VLOOKUP(C372,[1]匹配!$A:$Q,17,0)</f>
        <v>0</v>
      </c>
      <c r="U372" s="11">
        <f>VLOOKUP(C372,[1]匹配!$A:$R,18,0)</f>
        <v>0</v>
      </c>
      <c r="V372" s="11">
        <f>VLOOKUP(C372,[1]匹配!$A:$S,19,0)</f>
        <v>0</v>
      </c>
      <c r="W372" s="11">
        <f>VLOOKUP(C372,[1]匹配!$A:$T,20,0)</f>
        <v>0</v>
      </c>
      <c r="X372" s="11">
        <f>VLOOKUP(C372,[1]匹配!$A:$U,21,0)</f>
        <v>0</v>
      </c>
      <c r="Y372" s="11">
        <f>VLOOKUP(C372,[1]匹配!$A:$V,22,0)</f>
        <v>0</v>
      </c>
      <c r="Z372" s="11">
        <f>VLOOKUP(C372,[1]匹配!$A:$W,23,0)</f>
        <v>0</v>
      </c>
      <c r="AA372" s="11">
        <f>VLOOKUP(C372,[1]匹配!$A:$X,24,0)</f>
        <v>0</v>
      </c>
      <c r="AB372" s="11">
        <f>VLOOKUP(C372,[1]匹配!$A:$Y,25,0)</f>
        <v>0</v>
      </c>
      <c r="AC372" s="11">
        <f>VLOOKUP(C372,[1]匹配!$A:$Z,26,0)</f>
        <v>0</v>
      </c>
      <c r="AD372" s="11">
        <f>VLOOKUP(C372,[1]匹配!$A:$AA,27,0)</f>
        <v>0</v>
      </c>
      <c r="AE372" s="11">
        <f>VLOOKUP(C372,[1]匹配!$A:$AB,28,0)</f>
        <v>0</v>
      </c>
      <c r="AF372" s="11">
        <f>VLOOKUP(C372,[1]匹配!$A:$AC,29,0)</f>
        <v>0</v>
      </c>
      <c r="AG372" s="11">
        <f>VLOOKUP(C372,[1]匹配!$A:$AD,30,0)</f>
        <v>0</v>
      </c>
      <c r="AH372" s="11">
        <f>VLOOKUP(C372,[1]匹配!$A:$AE,31,0)</f>
        <v>0</v>
      </c>
      <c r="AI372" s="11">
        <f>VLOOKUP(C372,[1]匹配!$A:$AF,32,0)</f>
        <v>0</v>
      </c>
      <c r="AJ372" s="11" t="s">
        <v>1463</v>
      </c>
      <c r="AK372" s="11" t="s">
        <v>105</v>
      </c>
      <c r="AL372" s="11" t="s">
        <v>48</v>
      </c>
      <c r="AM372" s="11" t="s">
        <v>729</v>
      </c>
    </row>
    <row r="373" ht="48" spans="1:39">
      <c r="A373" s="28">
        <v>370</v>
      </c>
      <c r="B373" s="11" t="s">
        <v>151</v>
      </c>
      <c r="C373" s="11" t="s">
        <v>1467</v>
      </c>
      <c r="D373" s="11" t="s">
        <v>1468</v>
      </c>
      <c r="E373" s="11" t="s">
        <v>1469</v>
      </c>
      <c r="F373" s="11" t="s">
        <v>228</v>
      </c>
      <c r="G373" s="11" t="s">
        <v>829</v>
      </c>
      <c r="H373" s="11" t="str">
        <f>VLOOKUP(C373,[1]匹配!$A:$E,5,0)</f>
        <v>是</v>
      </c>
      <c r="I373" s="11">
        <f>VLOOKUP(C373,[1]匹配!$A:$F,6,0)</f>
        <v>12</v>
      </c>
      <c r="J373" s="11">
        <f>VLOOKUP(C373,'[2]（终）标准制修订项目'!$C:$R,16,0)</f>
        <v>4</v>
      </c>
      <c r="K373" s="11" t="str">
        <f>VLOOKUP(C373,[1]匹配!$A:$H,8,0)</f>
        <v>有</v>
      </c>
      <c r="L373" s="11">
        <f>VLOOKUP(C373,[1]匹配!$A:$I,9,0)</f>
        <v>4</v>
      </c>
      <c r="M373" s="11">
        <f>VLOOKUP(C373,[1]匹配!$A:$J,10,0)</f>
        <v>55.55</v>
      </c>
      <c r="N373" s="11" t="str">
        <f>VLOOKUP(C373,[1]匹配!$A:$K,11,0)</f>
        <v>深圳市科陆电子科技股份有限公司</v>
      </c>
      <c r="O373" s="11">
        <f>VLOOKUP(C373,[1]匹配!$A:$L,12,0)</f>
        <v>6</v>
      </c>
      <c r="P373" s="11">
        <f>VLOOKUP(C373,[1]匹配!$A:$M,13,0)</f>
        <v>44.44</v>
      </c>
      <c r="Q373" s="11" t="str">
        <f>VLOOKUP(C373,[1]匹配!$A:$N,14,0)</f>
        <v>深圳市航天泰瑞捷电子有限公司</v>
      </c>
      <c r="R373" s="11">
        <f>VLOOKUP(C373,[1]匹配!$A:$O,15,0)</f>
        <v>0</v>
      </c>
      <c r="S373" s="11">
        <f>VLOOKUP(C373,[1]匹配!$A:$P,16,0)</f>
        <v>0</v>
      </c>
      <c r="T373" s="11">
        <f>VLOOKUP(C373,[1]匹配!$A:$Q,17,0)</f>
        <v>0</v>
      </c>
      <c r="U373" s="11">
        <f>VLOOKUP(C373,[1]匹配!$A:$R,18,0)</f>
        <v>0</v>
      </c>
      <c r="V373" s="11">
        <f>VLOOKUP(C373,[1]匹配!$A:$S,19,0)</f>
        <v>0</v>
      </c>
      <c r="W373" s="11">
        <f>VLOOKUP(C373,[1]匹配!$A:$T,20,0)</f>
        <v>0</v>
      </c>
      <c r="X373" s="11">
        <f>VLOOKUP(C373,[1]匹配!$A:$U,21,0)</f>
        <v>0</v>
      </c>
      <c r="Y373" s="11">
        <f>VLOOKUP(C373,[1]匹配!$A:$V,22,0)</f>
        <v>0</v>
      </c>
      <c r="Z373" s="11">
        <f>VLOOKUP(C373,[1]匹配!$A:$W,23,0)</f>
        <v>0</v>
      </c>
      <c r="AA373" s="11">
        <f>VLOOKUP(C373,[1]匹配!$A:$X,24,0)</f>
        <v>0</v>
      </c>
      <c r="AB373" s="11">
        <f>VLOOKUP(C373,[1]匹配!$A:$Y,25,0)</f>
        <v>0</v>
      </c>
      <c r="AC373" s="11">
        <f>VLOOKUP(C373,[1]匹配!$A:$Z,26,0)</f>
        <v>0</v>
      </c>
      <c r="AD373" s="11">
        <f>VLOOKUP(C373,[1]匹配!$A:$AA,27,0)</f>
        <v>0</v>
      </c>
      <c r="AE373" s="11">
        <f>VLOOKUP(C373,[1]匹配!$A:$AB,28,0)</f>
        <v>0</v>
      </c>
      <c r="AF373" s="11">
        <f>VLOOKUP(C373,[1]匹配!$A:$AC,29,0)</f>
        <v>0</v>
      </c>
      <c r="AG373" s="11">
        <f>VLOOKUP(C373,[1]匹配!$A:$AD,30,0)</f>
        <v>0</v>
      </c>
      <c r="AH373" s="11">
        <f>VLOOKUP(C373,[1]匹配!$A:$AE,31,0)</f>
        <v>0</v>
      </c>
      <c r="AI373" s="11">
        <f>VLOOKUP(C373,[1]匹配!$A:$AF,32,0)</f>
        <v>0</v>
      </c>
      <c r="AJ373" s="11" t="s">
        <v>1463</v>
      </c>
      <c r="AK373" s="11" t="s">
        <v>105</v>
      </c>
      <c r="AL373" s="11" t="s">
        <v>56</v>
      </c>
      <c r="AM373" s="11" t="s">
        <v>729</v>
      </c>
    </row>
    <row r="374" ht="48" spans="1:39">
      <c r="A374" s="28">
        <v>371</v>
      </c>
      <c r="B374" s="11" t="s">
        <v>151</v>
      </c>
      <c r="C374" s="11" t="s">
        <v>1470</v>
      </c>
      <c r="D374" s="11" t="s">
        <v>1471</v>
      </c>
      <c r="E374" s="11" t="s">
        <v>1472</v>
      </c>
      <c r="F374" s="11" t="s">
        <v>202</v>
      </c>
      <c r="G374" s="11" t="s">
        <v>554</v>
      </c>
      <c r="H374" s="11" t="str">
        <f>VLOOKUP(C374,[1]匹配!$A:$E,5,0)</f>
        <v>否</v>
      </c>
      <c r="I374" s="11">
        <f>VLOOKUP(C374,[1]匹配!$A:$F,6,0)</f>
        <v>0</v>
      </c>
      <c r="J374" s="11">
        <f>VLOOKUP(C374,'[2]（终）标准制修订项目'!$C:$R,16,0)</f>
        <v>8</v>
      </c>
      <c r="K374" s="11" t="str">
        <f>VLOOKUP(C374,[1]匹配!$A:$H,8,0)</f>
        <v>无</v>
      </c>
      <c r="L374" s="11">
        <f>VLOOKUP(C374,[1]匹配!$A:$I,9,0)</f>
        <v>8</v>
      </c>
      <c r="M374" s="11">
        <f>VLOOKUP(C374,[1]匹配!$A:$J,10,0)</f>
        <v>100</v>
      </c>
      <c r="N374" s="11" t="str">
        <f>VLOOKUP(C374,[1]匹配!$A:$K,11,0)</f>
        <v>深圳奥特迅电力设备股份有限公司</v>
      </c>
      <c r="O374" s="11">
        <f>VLOOKUP(C374,[1]匹配!$A:$L,12,0)</f>
        <v>0</v>
      </c>
      <c r="P374" s="11">
        <f>VLOOKUP(C374,[1]匹配!$A:$M,13,0)</f>
        <v>0</v>
      </c>
      <c r="Q374" s="11">
        <f>VLOOKUP(C374,[1]匹配!$A:$N,14,0)</f>
        <v>0</v>
      </c>
      <c r="R374" s="11">
        <f>VLOOKUP(C374,[1]匹配!$A:$O,15,0)</f>
        <v>0</v>
      </c>
      <c r="S374" s="11">
        <f>VLOOKUP(C374,[1]匹配!$A:$P,16,0)</f>
        <v>0</v>
      </c>
      <c r="T374" s="11">
        <f>VLOOKUP(C374,[1]匹配!$A:$Q,17,0)</f>
        <v>0</v>
      </c>
      <c r="U374" s="11">
        <f>VLOOKUP(C374,[1]匹配!$A:$R,18,0)</f>
        <v>0</v>
      </c>
      <c r="V374" s="11">
        <f>VLOOKUP(C374,[1]匹配!$A:$S,19,0)</f>
        <v>0</v>
      </c>
      <c r="W374" s="11">
        <f>VLOOKUP(C374,[1]匹配!$A:$T,20,0)</f>
        <v>0</v>
      </c>
      <c r="X374" s="11">
        <f>VLOOKUP(C374,[1]匹配!$A:$U,21,0)</f>
        <v>0</v>
      </c>
      <c r="Y374" s="11">
        <f>VLOOKUP(C374,[1]匹配!$A:$V,22,0)</f>
        <v>0</v>
      </c>
      <c r="Z374" s="11">
        <f>VLOOKUP(C374,[1]匹配!$A:$W,23,0)</f>
        <v>0</v>
      </c>
      <c r="AA374" s="11">
        <f>VLOOKUP(C374,[1]匹配!$A:$X,24,0)</f>
        <v>0</v>
      </c>
      <c r="AB374" s="11">
        <f>VLOOKUP(C374,[1]匹配!$A:$Y,25,0)</f>
        <v>0</v>
      </c>
      <c r="AC374" s="11">
        <f>VLOOKUP(C374,[1]匹配!$A:$Z,26,0)</f>
        <v>0</v>
      </c>
      <c r="AD374" s="11">
        <f>VLOOKUP(C374,[1]匹配!$A:$AA,27,0)</f>
        <v>0</v>
      </c>
      <c r="AE374" s="11">
        <f>VLOOKUP(C374,[1]匹配!$A:$AB,28,0)</f>
        <v>0</v>
      </c>
      <c r="AF374" s="11">
        <f>VLOOKUP(C374,[1]匹配!$A:$AC,29,0)</f>
        <v>0</v>
      </c>
      <c r="AG374" s="11">
        <f>VLOOKUP(C374,[1]匹配!$A:$AD,30,0)</f>
        <v>0</v>
      </c>
      <c r="AH374" s="11">
        <f>VLOOKUP(C374,[1]匹配!$A:$AE,31,0)</f>
        <v>0</v>
      </c>
      <c r="AI374" s="11">
        <f>VLOOKUP(C374,[1]匹配!$A:$AF,32,0)</f>
        <v>0</v>
      </c>
      <c r="AJ374" s="11" t="s">
        <v>1463</v>
      </c>
      <c r="AK374" s="11" t="s">
        <v>47</v>
      </c>
      <c r="AL374" s="11" t="s">
        <v>56</v>
      </c>
      <c r="AM374" s="11" t="s">
        <v>729</v>
      </c>
    </row>
    <row r="375" ht="24" spans="1:39">
      <c r="A375" s="28">
        <v>372</v>
      </c>
      <c r="B375" s="11" t="s">
        <v>151</v>
      </c>
      <c r="C375" s="11" t="s">
        <v>1473</v>
      </c>
      <c r="D375" s="11" t="s">
        <v>1474</v>
      </c>
      <c r="E375" s="11" t="s">
        <v>1475</v>
      </c>
      <c r="F375" s="11" t="s">
        <v>228</v>
      </c>
      <c r="G375" s="11" t="s">
        <v>1339</v>
      </c>
      <c r="H375" s="11" t="str">
        <f>VLOOKUP(C375,[1]匹配!$A:$E,5,0)</f>
        <v>否</v>
      </c>
      <c r="I375" s="11">
        <f>VLOOKUP(C375,[1]匹配!$A:$F,6,0)</f>
        <v>0</v>
      </c>
      <c r="J375" s="11">
        <f>VLOOKUP(C375,'[2]（终）标准制修订项目'!$C:$R,16,0)</f>
        <v>3</v>
      </c>
      <c r="K375" s="11" t="str">
        <f>VLOOKUP(C375,[1]匹配!$A:$H,8,0)</f>
        <v>无</v>
      </c>
      <c r="L375" s="11">
        <f>VLOOKUP(C375,[1]匹配!$A:$I,9,0)</f>
        <v>3</v>
      </c>
      <c r="M375" s="11">
        <f>VLOOKUP(C375,[1]匹配!$A:$J,10,0)</f>
        <v>100</v>
      </c>
      <c r="N375" s="11" t="str">
        <f>VLOOKUP(C375,[1]匹配!$A:$K,11,0)</f>
        <v>深圳万测试验设备有限公司</v>
      </c>
      <c r="O375" s="11">
        <f>VLOOKUP(C375,[1]匹配!$A:$L,12,0)</f>
        <v>0</v>
      </c>
      <c r="P375" s="11">
        <f>VLOOKUP(C375,[1]匹配!$A:$M,13,0)</f>
        <v>0</v>
      </c>
      <c r="Q375" s="11">
        <f>VLOOKUP(C375,[1]匹配!$A:$N,14,0)</f>
        <v>0</v>
      </c>
      <c r="R375" s="11">
        <f>VLOOKUP(C375,[1]匹配!$A:$O,15,0)</f>
        <v>0</v>
      </c>
      <c r="S375" s="11">
        <f>VLOOKUP(C375,[1]匹配!$A:$P,16,0)</f>
        <v>0</v>
      </c>
      <c r="T375" s="11">
        <f>VLOOKUP(C375,[1]匹配!$A:$Q,17,0)</f>
        <v>0</v>
      </c>
      <c r="U375" s="11">
        <f>VLOOKUP(C375,[1]匹配!$A:$R,18,0)</f>
        <v>0</v>
      </c>
      <c r="V375" s="11">
        <f>VLOOKUP(C375,[1]匹配!$A:$S,19,0)</f>
        <v>0</v>
      </c>
      <c r="W375" s="11">
        <f>VLOOKUP(C375,[1]匹配!$A:$T,20,0)</f>
        <v>0</v>
      </c>
      <c r="X375" s="11">
        <f>VLOOKUP(C375,[1]匹配!$A:$U,21,0)</f>
        <v>0</v>
      </c>
      <c r="Y375" s="11">
        <f>VLOOKUP(C375,[1]匹配!$A:$V,22,0)</f>
        <v>0</v>
      </c>
      <c r="Z375" s="11">
        <f>VLOOKUP(C375,[1]匹配!$A:$W,23,0)</f>
        <v>0</v>
      </c>
      <c r="AA375" s="11">
        <f>VLOOKUP(C375,[1]匹配!$A:$X,24,0)</f>
        <v>0</v>
      </c>
      <c r="AB375" s="11">
        <f>VLOOKUP(C375,[1]匹配!$A:$Y,25,0)</f>
        <v>0</v>
      </c>
      <c r="AC375" s="11">
        <f>VLOOKUP(C375,[1]匹配!$A:$Z,26,0)</f>
        <v>0</v>
      </c>
      <c r="AD375" s="11">
        <f>VLOOKUP(C375,[1]匹配!$A:$AA,27,0)</f>
        <v>0</v>
      </c>
      <c r="AE375" s="11">
        <f>VLOOKUP(C375,[1]匹配!$A:$AB,28,0)</f>
        <v>0</v>
      </c>
      <c r="AF375" s="11">
        <f>VLOOKUP(C375,[1]匹配!$A:$AC,29,0)</f>
        <v>0</v>
      </c>
      <c r="AG375" s="11">
        <f>VLOOKUP(C375,[1]匹配!$A:$AD,30,0)</f>
        <v>0</v>
      </c>
      <c r="AH375" s="11">
        <f>VLOOKUP(C375,[1]匹配!$A:$AE,31,0)</f>
        <v>0</v>
      </c>
      <c r="AI375" s="11">
        <f>VLOOKUP(C375,[1]匹配!$A:$AF,32,0)</f>
        <v>0</v>
      </c>
      <c r="AJ375" s="11" t="s">
        <v>1463</v>
      </c>
      <c r="AK375" s="11" t="s">
        <v>105</v>
      </c>
      <c r="AL375" s="11" t="s">
        <v>48</v>
      </c>
      <c r="AM375" s="11" t="s">
        <v>729</v>
      </c>
    </row>
    <row r="376" ht="24" spans="1:39">
      <c r="A376" s="28">
        <v>373</v>
      </c>
      <c r="B376" s="11" t="s">
        <v>151</v>
      </c>
      <c r="C376" s="11" t="s">
        <v>1476</v>
      </c>
      <c r="D376" s="11" t="s">
        <v>1477</v>
      </c>
      <c r="E376" s="11" t="s">
        <v>1478</v>
      </c>
      <c r="F376" s="11" t="s">
        <v>228</v>
      </c>
      <c r="G376" s="11" t="s">
        <v>833</v>
      </c>
      <c r="H376" s="11" t="str">
        <f>VLOOKUP(C376,[1]匹配!$A:$E,5,0)</f>
        <v>是</v>
      </c>
      <c r="I376" s="11">
        <f>VLOOKUP(C376,[1]匹配!$A:$F,6,0)</f>
        <v>6</v>
      </c>
      <c r="J376" s="11">
        <f>VLOOKUP(C376,'[2]（终）标准制修订项目'!$C:$R,16,0)</f>
        <v>7</v>
      </c>
      <c r="K376" s="11" t="str">
        <f>VLOOKUP(C376,[1]匹配!$A:$H,8,0)</f>
        <v>无</v>
      </c>
      <c r="L376" s="11">
        <f>VLOOKUP(C376,[1]匹配!$A:$I,9,0)</f>
        <v>7</v>
      </c>
      <c r="M376" s="11">
        <f>VLOOKUP(C376,[1]匹配!$A:$J,10,0)</f>
        <v>100</v>
      </c>
      <c r="N376" s="11" t="str">
        <f>VLOOKUP(C376,[1]匹配!$A:$K,11,0)</f>
        <v>深圳市印刷行业协会</v>
      </c>
      <c r="O376" s="11">
        <f>VLOOKUP(C376,[1]匹配!$A:$L,12,0)</f>
        <v>0</v>
      </c>
      <c r="P376" s="11">
        <f>VLOOKUP(C376,[1]匹配!$A:$M,13,0)</f>
        <v>0</v>
      </c>
      <c r="Q376" s="11">
        <f>VLOOKUP(C376,[1]匹配!$A:$N,14,0)</f>
        <v>0</v>
      </c>
      <c r="R376" s="11">
        <f>VLOOKUP(C376,[1]匹配!$A:$O,15,0)</f>
        <v>0</v>
      </c>
      <c r="S376" s="11">
        <f>VLOOKUP(C376,[1]匹配!$A:$P,16,0)</f>
        <v>0</v>
      </c>
      <c r="T376" s="11">
        <f>VLOOKUP(C376,[1]匹配!$A:$Q,17,0)</f>
        <v>0</v>
      </c>
      <c r="U376" s="11">
        <f>VLOOKUP(C376,[1]匹配!$A:$R,18,0)</f>
        <v>0</v>
      </c>
      <c r="V376" s="11">
        <f>VLOOKUP(C376,[1]匹配!$A:$S,19,0)</f>
        <v>0</v>
      </c>
      <c r="W376" s="11">
        <f>VLOOKUP(C376,[1]匹配!$A:$T,20,0)</f>
        <v>0</v>
      </c>
      <c r="X376" s="11">
        <f>VLOOKUP(C376,[1]匹配!$A:$U,21,0)</f>
        <v>0</v>
      </c>
      <c r="Y376" s="11">
        <f>VLOOKUP(C376,[1]匹配!$A:$V,22,0)</f>
        <v>0</v>
      </c>
      <c r="Z376" s="11">
        <f>VLOOKUP(C376,[1]匹配!$A:$W,23,0)</f>
        <v>0</v>
      </c>
      <c r="AA376" s="11">
        <f>VLOOKUP(C376,[1]匹配!$A:$X,24,0)</f>
        <v>0</v>
      </c>
      <c r="AB376" s="11">
        <f>VLOOKUP(C376,[1]匹配!$A:$Y,25,0)</f>
        <v>0</v>
      </c>
      <c r="AC376" s="11">
        <f>VLOOKUP(C376,[1]匹配!$A:$Z,26,0)</f>
        <v>0</v>
      </c>
      <c r="AD376" s="11">
        <f>VLOOKUP(C376,[1]匹配!$A:$AA,27,0)</f>
        <v>0</v>
      </c>
      <c r="AE376" s="11">
        <f>VLOOKUP(C376,[1]匹配!$A:$AB,28,0)</f>
        <v>0</v>
      </c>
      <c r="AF376" s="11">
        <f>VLOOKUP(C376,[1]匹配!$A:$AC,29,0)</f>
        <v>0</v>
      </c>
      <c r="AG376" s="11">
        <f>VLOOKUP(C376,[1]匹配!$A:$AD,30,0)</f>
        <v>0</v>
      </c>
      <c r="AH376" s="11">
        <f>VLOOKUP(C376,[1]匹配!$A:$AE,31,0)</f>
        <v>0</v>
      </c>
      <c r="AI376" s="11">
        <f>VLOOKUP(C376,[1]匹配!$A:$AF,32,0)</f>
        <v>0</v>
      </c>
      <c r="AJ376" s="11" t="s">
        <v>1463</v>
      </c>
      <c r="AK376" s="11" t="s">
        <v>105</v>
      </c>
      <c r="AL376" s="11" t="s">
        <v>56</v>
      </c>
      <c r="AM376" s="11" t="s">
        <v>729</v>
      </c>
    </row>
    <row r="377" ht="36" spans="1:39">
      <c r="A377" s="28">
        <v>374</v>
      </c>
      <c r="B377" s="11" t="s">
        <v>151</v>
      </c>
      <c r="C377" s="11" t="s">
        <v>1479</v>
      </c>
      <c r="D377" s="11" t="s">
        <v>1480</v>
      </c>
      <c r="E377" s="11" t="s">
        <v>1481</v>
      </c>
      <c r="F377" s="11" t="s">
        <v>228</v>
      </c>
      <c r="G377" s="11" t="s">
        <v>1482</v>
      </c>
      <c r="H377" s="11" t="str">
        <f>VLOOKUP(C377,[1]匹配!$A:$E,5,0)</f>
        <v>否</v>
      </c>
      <c r="I377" s="11">
        <f>VLOOKUP(C377,[1]匹配!$A:$F,6,0)</f>
        <v>0</v>
      </c>
      <c r="J377" s="11">
        <f>VLOOKUP(C377,'[2]（终）标准制修订项目'!$C:$R,16,0)</f>
        <v>6</v>
      </c>
      <c r="K377" s="11" t="str">
        <f>VLOOKUP(C377,[1]匹配!$A:$H,8,0)</f>
        <v>无</v>
      </c>
      <c r="L377" s="11">
        <f>VLOOKUP(C377,[1]匹配!$A:$I,9,0)</f>
        <v>6</v>
      </c>
      <c r="M377" s="11">
        <f>VLOOKUP(C377,[1]匹配!$A:$J,10,0)</f>
        <v>100</v>
      </c>
      <c r="N377" s="11" t="str">
        <f>VLOOKUP(C377,[1]匹配!$A:$K,11,0)</f>
        <v>深圳市麦斯达夫科技有限公司</v>
      </c>
      <c r="O377" s="11">
        <f>VLOOKUP(C377,[1]匹配!$A:$L,12,0)</f>
        <v>0</v>
      </c>
      <c r="P377" s="11">
        <f>VLOOKUP(C377,[1]匹配!$A:$M,13,0)</f>
        <v>0</v>
      </c>
      <c r="Q377" s="11">
        <f>VLOOKUP(C377,[1]匹配!$A:$N,14,0)</f>
        <v>0</v>
      </c>
      <c r="R377" s="11">
        <f>VLOOKUP(C377,[1]匹配!$A:$O,15,0)</f>
        <v>0</v>
      </c>
      <c r="S377" s="11">
        <f>VLOOKUP(C377,[1]匹配!$A:$P,16,0)</f>
        <v>0</v>
      </c>
      <c r="T377" s="11">
        <f>VLOOKUP(C377,[1]匹配!$A:$Q,17,0)</f>
        <v>0</v>
      </c>
      <c r="U377" s="11">
        <f>VLOOKUP(C377,[1]匹配!$A:$R,18,0)</f>
        <v>0</v>
      </c>
      <c r="V377" s="11">
        <f>VLOOKUP(C377,[1]匹配!$A:$S,19,0)</f>
        <v>0</v>
      </c>
      <c r="W377" s="11">
        <f>VLOOKUP(C377,[1]匹配!$A:$T,20,0)</f>
        <v>0</v>
      </c>
      <c r="X377" s="11">
        <f>VLOOKUP(C377,[1]匹配!$A:$U,21,0)</f>
        <v>0</v>
      </c>
      <c r="Y377" s="11">
        <f>VLOOKUP(C377,[1]匹配!$A:$V,22,0)</f>
        <v>0</v>
      </c>
      <c r="Z377" s="11">
        <f>VLOOKUP(C377,[1]匹配!$A:$W,23,0)</f>
        <v>0</v>
      </c>
      <c r="AA377" s="11">
        <f>VLOOKUP(C377,[1]匹配!$A:$X,24,0)</f>
        <v>0</v>
      </c>
      <c r="AB377" s="11">
        <f>VLOOKUP(C377,[1]匹配!$A:$Y,25,0)</f>
        <v>0</v>
      </c>
      <c r="AC377" s="11">
        <f>VLOOKUP(C377,[1]匹配!$A:$Z,26,0)</f>
        <v>0</v>
      </c>
      <c r="AD377" s="11">
        <f>VLOOKUP(C377,[1]匹配!$A:$AA,27,0)</f>
        <v>0</v>
      </c>
      <c r="AE377" s="11">
        <f>VLOOKUP(C377,[1]匹配!$A:$AB,28,0)</f>
        <v>0</v>
      </c>
      <c r="AF377" s="11">
        <f>VLOOKUP(C377,[1]匹配!$A:$AC,29,0)</f>
        <v>0</v>
      </c>
      <c r="AG377" s="11">
        <f>VLOOKUP(C377,[1]匹配!$A:$AD,30,0)</f>
        <v>0</v>
      </c>
      <c r="AH377" s="11">
        <f>VLOOKUP(C377,[1]匹配!$A:$AE,31,0)</f>
        <v>0</v>
      </c>
      <c r="AI377" s="11">
        <f>VLOOKUP(C377,[1]匹配!$A:$AF,32,0)</f>
        <v>0</v>
      </c>
      <c r="AJ377" s="11" t="s">
        <v>1463</v>
      </c>
      <c r="AK377" s="11" t="s">
        <v>47</v>
      </c>
      <c r="AL377" s="11" t="s">
        <v>56</v>
      </c>
      <c r="AM377" s="11" t="s">
        <v>729</v>
      </c>
    </row>
    <row r="378" ht="48" spans="1:39">
      <c r="A378" s="28">
        <v>375</v>
      </c>
      <c r="B378" s="11" t="s">
        <v>151</v>
      </c>
      <c r="C378" s="11" t="s">
        <v>1483</v>
      </c>
      <c r="D378" s="11" t="s">
        <v>1484</v>
      </c>
      <c r="E378" s="11" t="s">
        <v>1485</v>
      </c>
      <c r="F378" s="11" t="s">
        <v>196</v>
      </c>
      <c r="G378" s="11" t="s">
        <v>104</v>
      </c>
      <c r="H378" s="11" t="str">
        <f>VLOOKUP(C378,[1]匹配!$A:$E,5,0)</f>
        <v>否</v>
      </c>
      <c r="I378" s="11">
        <f>VLOOKUP(C378,[1]匹配!$A:$F,6,0)</f>
        <v>0</v>
      </c>
      <c r="J378" s="11">
        <f>VLOOKUP(C378,'[2]（终）标准制修订项目'!$C:$R,16,0)</f>
        <v>5</v>
      </c>
      <c r="K378" s="11" t="str">
        <f>VLOOKUP(C378,[1]匹配!$A:$H,8,0)</f>
        <v>有</v>
      </c>
      <c r="L378" s="11">
        <f>VLOOKUP(C378,[1]匹配!$A:$I,9,0)</f>
        <v>5</v>
      </c>
      <c r="M378" s="11">
        <f>VLOOKUP(C378,[1]匹配!$A:$J,10,0)</f>
        <v>50</v>
      </c>
      <c r="N378" s="11" t="str">
        <f>VLOOKUP(C378,[1]匹配!$A:$K,11,0)</f>
        <v>深圳市泰坦时钟表科技有限公司</v>
      </c>
      <c r="O378" s="11">
        <f>VLOOKUP(C378,[1]匹配!$A:$L,12,0)</f>
        <v>7</v>
      </c>
      <c r="P378" s="11">
        <f>VLOOKUP(C378,[1]匹配!$A:$M,13,0)</f>
        <v>30</v>
      </c>
      <c r="Q378" s="11" t="str">
        <f>VLOOKUP(C378,[1]匹配!$A:$N,14,0)</f>
        <v>深圳市飞亚达科技发展有限公司</v>
      </c>
      <c r="R378" s="11">
        <f>VLOOKUP(C378,[1]匹配!$A:$O,15,0)</f>
        <v>8</v>
      </c>
      <c r="S378" s="11">
        <f>VLOOKUP(C378,[1]匹配!$A:$P,16,0)</f>
        <v>20</v>
      </c>
      <c r="T378" s="11" t="str">
        <f>VLOOKUP(C378,[1]匹配!$A:$Q,17,0)</f>
        <v>天王电子（深圳）有限公司</v>
      </c>
      <c r="U378" s="11">
        <f>VLOOKUP(C378,[1]匹配!$A:$R,18,0)</f>
        <v>0</v>
      </c>
      <c r="V378" s="11">
        <f>VLOOKUP(C378,[1]匹配!$A:$S,19,0)</f>
        <v>0</v>
      </c>
      <c r="W378" s="11">
        <f>VLOOKUP(C378,[1]匹配!$A:$T,20,0)</f>
        <v>0</v>
      </c>
      <c r="X378" s="11">
        <f>VLOOKUP(C378,[1]匹配!$A:$U,21,0)</f>
        <v>0</v>
      </c>
      <c r="Y378" s="11">
        <f>VLOOKUP(C378,[1]匹配!$A:$V,22,0)</f>
        <v>0</v>
      </c>
      <c r="Z378" s="11">
        <f>VLOOKUP(C378,[1]匹配!$A:$W,23,0)</f>
        <v>0</v>
      </c>
      <c r="AA378" s="11">
        <f>VLOOKUP(C378,[1]匹配!$A:$X,24,0)</f>
        <v>0</v>
      </c>
      <c r="AB378" s="11">
        <f>VLOOKUP(C378,[1]匹配!$A:$Y,25,0)</f>
        <v>0</v>
      </c>
      <c r="AC378" s="11">
        <f>VLOOKUP(C378,[1]匹配!$A:$Z,26,0)</f>
        <v>0</v>
      </c>
      <c r="AD378" s="11">
        <f>VLOOKUP(C378,[1]匹配!$A:$AA,27,0)</f>
        <v>0</v>
      </c>
      <c r="AE378" s="11">
        <f>VLOOKUP(C378,[1]匹配!$A:$AB,28,0)</f>
        <v>0</v>
      </c>
      <c r="AF378" s="11">
        <f>VLOOKUP(C378,[1]匹配!$A:$AC,29,0)</f>
        <v>0</v>
      </c>
      <c r="AG378" s="11">
        <f>VLOOKUP(C378,[1]匹配!$A:$AD,30,0)</f>
        <v>0</v>
      </c>
      <c r="AH378" s="11">
        <f>VLOOKUP(C378,[1]匹配!$A:$AE,31,0)</f>
        <v>0</v>
      </c>
      <c r="AI378" s="11">
        <f>VLOOKUP(C378,[1]匹配!$A:$AF,32,0)</f>
        <v>0</v>
      </c>
      <c r="AJ378" s="11" t="s">
        <v>1463</v>
      </c>
      <c r="AK378" s="11" t="s">
        <v>47</v>
      </c>
      <c r="AL378" s="11" t="s">
        <v>56</v>
      </c>
      <c r="AM378" s="11" t="s">
        <v>729</v>
      </c>
    </row>
    <row r="379" ht="24" spans="1:39">
      <c r="A379" s="28">
        <v>376</v>
      </c>
      <c r="B379" s="11" t="s">
        <v>151</v>
      </c>
      <c r="C379" s="11" t="s">
        <v>1486</v>
      </c>
      <c r="D379" s="11" t="s">
        <v>1487</v>
      </c>
      <c r="E379" s="11" t="s">
        <v>1488</v>
      </c>
      <c r="F379" s="11" t="s">
        <v>172</v>
      </c>
      <c r="G379" s="11" t="s">
        <v>128</v>
      </c>
      <c r="H379" s="11" t="str">
        <f>VLOOKUP(C379,[1]匹配!$A:$E,5,0)</f>
        <v>否</v>
      </c>
      <c r="I379" s="11">
        <f>VLOOKUP(C379,[1]匹配!$A:$F,6,0)</f>
        <v>0</v>
      </c>
      <c r="J379" s="11">
        <f>VLOOKUP(C379,'[2]（终）标准制修订项目'!$C:$R,16,0)</f>
        <v>4</v>
      </c>
      <c r="K379" s="11" t="str">
        <f>VLOOKUP(C379,[1]匹配!$A:$H,8,0)</f>
        <v>无</v>
      </c>
      <c r="L379" s="11">
        <f>VLOOKUP(C379,[1]匹配!$A:$I,9,0)</f>
        <v>1</v>
      </c>
      <c r="M379" s="11">
        <f>VLOOKUP(C379,[1]匹配!$A:$J,10,0)</f>
        <v>100</v>
      </c>
      <c r="N379" s="11" t="str">
        <f>VLOOKUP(C379,[1]匹配!$A:$K,11,0)</f>
        <v>深圳市标准技术研究院</v>
      </c>
      <c r="O379" s="11">
        <f>VLOOKUP(C379,[1]匹配!$A:$L,12,0)</f>
        <v>2</v>
      </c>
      <c r="P379" s="11">
        <f>VLOOKUP(C379,[1]匹配!$A:$M,13,0)</f>
        <v>0</v>
      </c>
      <c r="Q379" s="11">
        <f>VLOOKUP(C379,[1]匹配!$A:$N,14,0)</f>
        <v>0</v>
      </c>
      <c r="R379" s="11">
        <f>VLOOKUP(C379,[1]匹配!$A:$O,15,0)</f>
        <v>0</v>
      </c>
      <c r="S379" s="11">
        <f>VLOOKUP(C379,[1]匹配!$A:$P,16,0)</f>
        <v>0</v>
      </c>
      <c r="T379" s="11">
        <f>VLOOKUP(C379,[1]匹配!$A:$Q,17,0)</f>
        <v>0</v>
      </c>
      <c r="U379" s="11">
        <f>VLOOKUP(C379,[1]匹配!$A:$R,18,0)</f>
        <v>0</v>
      </c>
      <c r="V379" s="11">
        <f>VLOOKUP(C379,[1]匹配!$A:$S,19,0)</f>
        <v>0</v>
      </c>
      <c r="W379" s="11">
        <f>VLOOKUP(C379,[1]匹配!$A:$T,20,0)</f>
        <v>0</v>
      </c>
      <c r="X379" s="11">
        <f>VLOOKUP(C379,[1]匹配!$A:$U,21,0)</f>
        <v>0</v>
      </c>
      <c r="Y379" s="11">
        <f>VLOOKUP(C379,[1]匹配!$A:$V,22,0)</f>
        <v>0</v>
      </c>
      <c r="Z379" s="11">
        <f>VLOOKUP(C379,[1]匹配!$A:$W,23,0)</f>
        <v>0</v>
      </c>
      <c r="AA379" s="11">
        <f>VLOOKUP(C379,[1]匹配!$A:$X,24,0)</f>
        <v>0</v>
      </c>
      <c r="AB379" s="11">
        <f>VLOOKUP(C379,[1]匹配!$A:$Y,25,0)</f>
        <v>0</v>
      </c>
      <c r="AC379" s="11">
        <f>VLOOKUP(C379,[1]匹配!$A:$Z,26,0)</f>
        <v>0</v>
      </c>
      <c r="AD379" s="11">
        <f>VLOOKUP(C379,[1]匹配!$A:$AA,27,0)</f>
        <v>0</v>
      </c>
      <c r="AE379" s="11">
        <f>VLOOKUP(C379,[1]匹配!$A:$AB,28,0)</f>
        <v>0</v>
      </c>
      <c r="AF379" s="11">
        <f>VLOOKUP(C379,[1]匹配!$A:$AC,29,0)</f>
        <v>0</v>
      </c>
      <c r="AG379" s="11">
        <f>VLOOKUP(C379,[1]匹配!$A:$AD,30,0)</f>
        <v>0</v>
      </c>
      <c r="AH379" s="11">
        <f>VLOOKUP(C379,[1]匹配!$A:$AE,31,0)</f>
        <v>0</v>
      </c>
      <c r="AI379" s="11">
        <f>VLOOKUP(C379,[1]匹配!$A:$AF,32,0)</f>
        <v>0</v>
      </c>
      <c r="AJ379" s="11" t="s">
        <v>1489</v>
      </c>
      <c r="AK379" s="11" t="s">
        <v>47</v>
      </c>
      <c r="AL379" s="11" t="s">
        <v>56</v>
      </c>
      <c r="AM379" s="11" t="s">
        <v>729</v>
      </c>
    </row>
    <row r="380" ht="24" spans="1:39">
      <c r="A380" s="28">
        <v>377</v>
      </c>
      <c r="B380" s="11" t="s">
        <v>151</v>
      </c>
      <c r="C380" s="11" t="s">
        <v>1490</v>
      </c>
      <c r="D380" s="11" t="s">
        <v>1491</v>
      </c>
      <c r="E380" s="11" t="s">
        <v>1492</v>
      </c>
      <c r="F380" s="11" t="s">
        <v>196</v>
      </c>
      <c r="G380" s="11" t="s">
        <v>1421</v>
      </c>
      <c r="H380" s="11" t="str">
        <f>VLOOKUP(C380,[1]匹配!$A:$E,5,0)</f>
        <v>否</v>
      </c>
      <c r="I380" s="11">
        <f>VLOOKUP(C380,[1]匹配!$A:$F,6,0)</f>
        <v>0</v>
      </c>
      <c r="J380" s="11">
        <f>VLOOKUP(C380,'[2]（终）标准制修订项目'!$C:$R,16,0)</f>
        <v>1</v>
      </c>
      <c r="K380" s="11" t="str">
        <f>VLOOKUP(C380,[1]匹配!$A:$H,8,0)</f>
        <v>无</v>
      </c>
      <c r="L380" s="11">
        <f>VLOOKUP(C380,[1]匹配!$A:$I,9,0)</f>
        <v>1</v>
      </c>
      <c r="M380" s="11">
        <f>VLOOKUP(C380,[1]匹配!$A:$J,10,0)</f>
        <v>100</v>
      </c>
      <c r="N380" s="11" t="str">
        <f>VLOOKUP(C380,[1]匹配!$A:$K,11,0)</f>
        <v>深圳准诺检测有限公司</v>
      </c>
      <c r="O380" s="11">
        <f>VLOOKUP(C380,[1]匹配!$A:$L,12,0)</f>
        <v>0</v>
      </c>
      <c r="P380" s="11">
        <f>VLOOKUP(C380,[1]匹配!$A:$M,13,0)</f>
        <v>0</v>
      </c>
      <c r="Q380" s="11">
        <f>VLOOKUP(C380,[1]匹配!$A:$N,14,0)</f>
        <v>0</v>
      </c>
      <c r="R380" s="11">
        <f>VLOOKUP(C380,[1]匹配!$A:$O,15,0)</f>
        <v>0</v>
      </c>
      <c r="S380" s="11">
        <f>VLOOKUP(C380,[1]匹配!$A:$P,16,0)</f>
        <v>0</v>
      </c>
      <c r="T380" s="11">
        <f>VLOOKUP(C380,[1]匹配!$A:$Q,17,0)</f>
        <v>0</v>
      </c>
      <c r="U380" s="11">
        <f>VLOOKUP(C380,[1]匹配!$A:$R,18,0)</f>
        <v>0</v>
      </c>
      <c r="V380" s="11">
        <f>VLOOKUP(C380,[1]匹配!$A:$S,19,0)</f>
        <v>0</v>
      </c>
      <c r="W380" s="11">
        <f>VLOOKUP(C380,[1]匹配!$A:$T,20,0)</f>
        <v>0</v>
      </c>
      <c r="X380" s="11">
        <f>VLOOKUP(C380,[1]匹配!$A:$U,21,0)</f>
        <v>0</v>
      </c>
      <c r="Y380" s="11">
        <f>VLOOKUP(C380,[1]匹配!$A:$V,22,0)</f>
        <v>0</v>
      </c>
      <c r="Z380" s="11">
        <f>VLOOKUP(C380,[1]匹配!$A:$W,23,0)</f>
        <v>0</v>
      </c>
      <c r="AA380" s="11">
        <f>VLOOKUP(C380,[1]匹配!$A:$X,24,0)</f>
        <v>0</v>
      </c>
      <c r="AB380" s="11">
        <f>VLOOKUP(C380,[1]匹配!$A:$Y,25,0)</f>
        <v>0</v>
      </c>
      <c r="AC380" s="11">
        <f>VLOOKUP(C380,[1]匹配!$A:$Z,26,0)</f>
        <v>0</v>
      </c>
      <c r="AD380" s="11">
        <f>VLOOKUP(C380,[1]匹配!$A:$AA,27,0)</f>
        <v>0</v>
      </c>
      <c r="AE380" s="11">
        <f>VLOOKUP(C380,[1]匹配!$A:$AB,28,0)</f>
        <v>0</v>
      </c>
      <c r="AF380" s="11">
        <f>VLOOKUP(C380,[1]匹配!$A:$AC,29,0)</f>
        <v>0</v>
      </c>
      <c r="AG380" s="11">
        <f>VLOOKUP(C380,[1]匹配!$A:$AD,30,0)</f>
        <v>0</v>
      </c>
      <c r="AH380" s="11">
        <f>VLOOKUP(C380,[1]匹配!$A:$AE,31,0)</f>
        <v>0</v>
      </c>
      <c r="AI380" s="11">
        <f>VLOOKUP(C380,[1]匹配!$A:$AF,32,0)</f>
        <v>0</v>
      </c>
      <c r="AJ380" s="11" t="s">
        <v>1489</v>
      </c>
      <c r="AK380" s="11" t="s">
        <v>105</v>
      </c>
      <c r="AL380" s="11" t="s">
        <v>48</v>
      </c>
      <c r="AM380" s="11" t="s">
        <v>729</v>
      </c>
    </row>
    <row r="381" ht="36" spans="1:39">
      <c r="A381" s="28">
        <v>378</v>
      </c>
      <c r="B381" s="11" t="s">
        <v>151</v>
      </c>
      <c r="C381" s="11" t="s">
        <v>1493</v>
      </c>
      <c r="D381" s="11" t="s">
        <v>1494</v>
      </c>
      <c r="E381" s="11" t="s">
        <v>1495</v>
      </c>
      <c r="F381" s="11" t="s">
        <v>155</v>
      </c>
      <c r="G381" s="11" t="s">
        <v>987</v>
      </c>
      <c r="H381" s="11" t="str">
        <f>VLOOKUP(C381,[1]匹配!$A:$E,5,0)</f>
        <v>否</v>
      </c>
      <c r="I381" s="11">
        <f>VLOOKUP(C381,[1]匹配!$A:$F,6,0)</f>
        <v>0</v>
      </c>
      <c r="J381" s="11">
        <f>VLOOKUP(C381,'[2]（终）标准制修订项目'!$C:$R,16,0)</f>
        <v>4</v>
      </c>
      <c r="K381" s="11" t="str">
        <f>VLOOKUP(C381,[1]匹配!$A:$H,8,0)</f>
        <v>无</v>
      </c>
      <c r="L381" s="11">
        <f>VLOOKUP(C381,[1]匹配!$A:$I,9,0)</f>
        <v>4</v>
      </c>
      <c r="M381" s="11">
        <f>VLOOKUP(C381,[1]匹配!$A:$J,10,0)</f>
        <v>100</v>
      </c>
      <c r="N381" s="11" t="str">
        <f>VLOOKUP(C381,[1]匹配!$A:$K,11,0)</f>
        <v>深圳诺普信农化股份有限公司</v>
      </c>
      <c r="O381" s="11">
        <f>VLOOKUP(C381,[1]匹配!$A:$L,12,0)</f>
        <v>0</v>
      </c>
      <c r="P381" s="11">
        <f>VLOOKUP(C381,[1]匹配!$A:$M,13,0)</f>
        <v>0</v>
      </c>
      <c r="Q381" s="11">
        <f>VLOOKUP(C381,[1]匹配!$A:$N,14,0)</f>
        <v>0</v>
      </c>
      <c r="R381" s="11">
        <f>VLOOKUP(C381,[1]匹配!$A:$O,15,0)</f>
        <v>0</v>
      </c>
      <c r="S381" s="11">
        <f>VLOOKUP(C381,[1]匹配!$A:$P,16,0)</f>
        <v>0</v>
      </c>
      <c r="T381" s="11">
        <f>VLOOKUP(C381,[1]匹配!$A:$Q,17,0)</f>
        <v>0</v>
      </c>
      <c r="U381" s="11">
        <f>VLOOKUP(C381,[1]匹配!$A:$R,18,0)</f>
        <v>0</v>
      </c>
      <c r="V381" s="11">
        <f>VLOOKUP(C381,[1]匹配!$A:$S,19,0)</f>
        <v>0</v>
      </c>
      <c r="W381" s="11">
        <f>VLOOKUP(C381,[1]匹配!$A:$T,20,0)</f>
        <v>0</v>
      </c>
      <c r="X381" s="11">
        <f>VLOOKUP(C381,[1]匹配!$A:$U,21,0)</f>
        <v>0</v>
      </c>
      <c r="Y381" s="11">
        <f>VLOOKUP(C381,[1]匹配!$A:$V,22,0)</f>
        <v>0</v>
      </c>
      <c r="Z381" s="11">
        <f>VLOOKUP(C381,[1]匹配!$A:$W,23,0)</f>
        <v>0</v>
      </c>
      <c r="AA381" s="11">
        <f>VLOOKUP(C381,[1]匹配!$A:$X,24,0)</f>
        <v>0</v>
      </c>
      <c r="AB381" s="11">
        <f>VLOOKUP(C381,[1]匹配!$A:$Y,25,0)</f>
        <v>0</v>
      </c>
      <c r="AC381" s="11">
        <f>VLOOKUP(C381,[1]匹配!$A:$Z,26,0)</f>
        <v>0</v>
      </c>
      <c r="AD381" s="11">
        <f>VLOOKUP(C381,[1]匹配!$A:$AA,27,0)</f>
        <v>0</v>
      </c>
      <c r="AE381" s="11">
        <f>VLOOKUP(C381,[1]匹配!$A:$AB,28,0)</f>
        <v>0</v>
      </c>
      <c r="AF381" s="11">
        <f>VLOOKUP(C381,[1]匹配!$A:$AC,29,0)</f>
        <v>0</v>
      </c>
      <c r="AG381" s="11">
        <f>VLOOKUP(C381,[1]匹配!$A:$AD,30,0)</f>
        <v>0</v>
      </c>
      <c r="AH381" s="11">
        <f>VLOOKUP(C381,[1]匹配!$A:$AE,31,0)</f>
        <v>0</v>
      </c>
      <c r="AI381" s="11">
        <f>VLOOKUP(C381,[1]匹配!$A:$AF,32,0)</f>
        <v>0</v>
      </c>
      <c r="AJ381" s="11" t="s">
        <v>1489</v>
      </c>
      <c r="AK381" s="11" t="s">
        <v>47</v>
      </c>
      <c r="AL381" s="11" t="s">
        <v>56</v>
      </c>
      <c r="AM381" s="11" t="s">
        <v>729</v>
      </c>
    </row>
    <row r="382" ht="48" spans="1:39">
      <c r="A382" s="28">
        <v>379</v>
      </c>
      <c r="B382" s="11" t="s">
        <v>151</v>
      </c>
      <c r="C382" s="11" t="s">
        <v>1496</v>
      </c>
      <c r="D382" s="11" t="s">
        <v>1497</v>
      </c>
      <c r="E382" s="11" t="s">
        <v>1498</v>
      </c>
      <c r="F382" s="11" t="s">
        <v>957</v>
      </c>
      <c r="G382" s="11" t="s">
        <v>825</v>
      </c>
      <c r="H382" s="11" t="str">
        <f>VLOOKUP(C382,[1]匹配!$A:$E,5,0)</f>
        <v>是</v>
      </c>
      <c r="I382" s="11">
        <f>VLOOKUP(C382,[1]匹配!$A:$F,6,0)</f>
        <v>6</v>
      </c>
      <c r="J382" s="11">
        <f>VLOOKUP(C382,'[2]（终）标准制修订项目'!$C:$R,16,0)</f>
        <v>3</v>
      </c>
      <c r="K382" s="11" t="str">
        <f>VLOOKUP(C382,[1]匹配!$A:$H,8,0)</f>
        <v>无</v>
      </c>
      <c r="L382" s="11">
        <f>VLOOKUP(C382,[1]匹配!$A:$I,9,0)</f>
        <v>3</v>
      </c>
      <c r="M382" s="11">
        <f>VLOOKUP(C382,[1]匹配!$A:$J,10,0)</f>
        <v>100</v>
      </c>
      <c r="N382" s="11" t="str">
        <f>VLOOKUP(C382,[1]匹配!$A:$K,11,0)</f>
        <v>华测检测认证集团股份有限公司</v>
      </c>
      <c r="O382" s="11">
        <f>VLOOKUP(C382,[1]匹配!$A:$L,12,0)</f>
        <v>0</v>
      </c>
      <c r="P382" s="11">
        <f>VLOOKUP(C382,[1]匹配!$A:$M,13,0)</f>
        <v>0</v>
      </c>
      <c r="Q382" s="11">
        <f>VLOOKUP(C382,[1]匹配!$A:$N,14,0)</f>
        <v>0</v>
      </c>
      <c r="R382" s="11">
        <f>VLOOKUP(C382,[1]匹配!$A:$O,15,0)</f>
        <v>0</v>
      </c>
      <c r="S382" s="11">
        <f>VLOOKUP(C382,[1]匹配!$A:$P,16,0)</f>
        <v>0</v>
      </c>
      <c r="T382" s="11">
        <f>VLOOKUP(C382,[1]匹配!$A:$Q,17,0)</f>
        <v>0</v>
      </c>
      <c r="U382" s="11">
        <f>VLOOKUP(C382,[1]匹配!$A:$R,18,0)</f>
        <v>0</v>
      </c>
      <c r="V382" s="11">
        <f>VLOOKUP(C382,[1]匹配!$A:$S,19,0)</f>
        <v>0</v>
      </c>
      <c r="W382" s="11">
        <f>VLOOKUP(C382,[1]匹配!$A:$T,20,0)</f>
        <v>0</v>
      </c>
      <c r="X382" s="11">
        <f>VLOOKUP(C382,[1]匹配!$A:$U,21,0)</f>
        <v>0</v>
      </c>
      <c r="Y382" s="11">
        <f>VLOOKUP(C382,[1]匹配!$A:$V,22,0)</f>
        <v>0</v>
      </c>
      <c r="Z382" s="11">
        <f>VLOOKUP(C382,[1]匹配!$A:$W,23,0)</f>
        <v>0</v>
      </c>
      <c r="AA382" s="11">
        <f>VLOOKUP(C382,[1]匹配!$A:$X,24,0)</f>
        <v>0</v>
      </c>
      <c r="AB382" s="11">
        <f>VLOOKUP(C382,[1]匹配!$A:$Y,25,0)</f>
        <v>0</v>
      </c>
      <c r="AC382" s="11">
        <f>VLOOKUP(C382,[1]匹配!$A:$Z,26,0)</f>
        <v>0</v>
      </c>
      <c r="AD382" s="11">
        <f>VLOOKUP(C382,[1]匹配!$A:$AA,27,0)</f>
        <v>0</v>
      </c>
      <c r="AE382" s="11">
        <f>VLOOKUP(C382,[1]匹配!$A:$AB,28,0)</f>
        <v>0</v>
      </c>
      <c r="AF382" s="11">
        <f>VLOOKUP(C382,[1]匹配!$A:$AC,29,0)</f>
        <v>0</v>
      </c>
      <c r="AG382" s="11">
        <f>VLOOKUP(C382,[1]匹配!$A:$AD,30,0)</f>
        <v>0</v>
      </c>
      <c r="AH382" s="11">
        <f>VLOOKUP(C382,[1]匹配!$A:$AE,31,0)</f>
        <v>0</v>
      </c>
      <c r="AI382" s="11">
        <f>VLOOKUP(C382,[1]匹配!$A:$AF,32,0)</f>
        <v>0</v>
      </c>
      <c r="AJ382" s="11" t="s">
        <v>1489</v>
      </c>
      <c r="AK382" s="11" t="s">
        <v>105</v>
      </c>
      <c r="AL382" s="11" t="s">
        <v>48</v>
      </c>
      <c r="AM382" s="11" t="s">
        <v>729</v>
      </c>
    </row>
    <row r="383" ht="24" spans="1:39">
      <c r="A383" s="28">
        <v>380</v>
      </c>
      <c r="B383" s="11" t="s">
        <v>151</v>
      </c>
      <c r="C383" s="11" t="s">
        <v>1499</v>
      </c>
      <c r="D383" s="11" t="s">
        <v>1500</v>
      </c>
      <c r="E383" s="11" t="s">
        <v>1501</v>
      </c>
      <c r="F383" s="11" t="s">
        <v>172</v>
      </c>
      <c r="G383" s="11" t="s">
        <v>922</v>
      </c>
      <c r="H383" s="11" t="str">
        <f>VLOOKUP(C383,[1]匹配!$A:$E,5,0)</f>
        <v>否</v>
      </c>
      <c r="I383" s="11">
        <f>VLOOKUP(C383,[1]匹配!$A:$F,6,0)</f>
        <v>0</v>
      </c>
      <c r="J383" s="11">
        <f>VLOOKUP(C383,'[2]（终）标准制修订项目'!$C:$R,16,0)</f>
        <v>5</v>
      </c>
      <c r="K383" s="11" t="str">
        <f>VLOOKUP(C383,[1]匹配!$A:$H,8,0)</f>
        <v>无</v>
      </c>
      <c r="L383" s="11">
        <f>VLOOKUP(C383,[1]匹配!$A:$I,9,0)</f>
        <v>5</v>
      </c>
      <c r="M383" s="11">
        <f>VLOOKUP(C383,[1]匹配!$A:$J,10,0)</f>
        <v>100</v>
      </c>
      <c r="N383" s="11" t="str">
        <f>VLOOKUP(C383,[1]匹配!$A:$K,11,0)</f>
        <v>广东华材实业股份有限公司</v>
      </c>
      <c r="O383" s="11">
        <f>VLOOKUP(C383,[1]匹配!$A:$L,12,0)</f>
        <v>0</v>
      </c>
      <c r="P383" s="11">
        <f>VLOOKUP(C383,[1]匹配!$A:$M,13,0)</f>
        <v>0</v>
      </c>
      <c r="Q383" s="11">
        <f>VLOOKUP(C383,[1]匹配!$A:$N,14,0)</f>
        <v>0</v>
      </c>
      <c r="R383" s="11">
        <f>VLOOKUP(C383,[1]匹配!$A:$O,15,0)</f>
        <v>0</v>
      </c>
      <c r="S383" s="11">
        <f>VLOOKUP(C383,[1]匹配!$A:$P,16,0)</f>
        <v>0</v>
      </c>
      <c r="T383" s="11">
        <f>VLOOKUP(C383,[1]匹配!$A:$Q,17,0)</f>
        <v>0</v>
      </c>
      <c r="U383" s="11">
        <f>VLOOKUP(C383,[1]匹配!$A:$R,18,0)</f>
        <v>0</v>
      </c>
      <c r="V383" s="11">
        <f>VLOOKUP(C383,[1]匹配!$A:$S,19,0)</f>
        <v>0</v>
      </c>
      <c r="W383" s="11">
        <f>VLOOKUP(C383,[1]匹配!$A:$T,20,0)</f>
        <v>0</v>
      </c>
      <c r="X383" s="11">
        <f>VLOOKUP(C383,[1]匹配!$A:$U,21,0)</f>
        <v>0</v>
      </c>
      <c r="Y383" s="11">
        <f>VLOOKUP(C383,[1]匹配!$A:$V,22,0)</f>
        <v>0</v>
      </c>
      <c r="Z383" s="11">
        <f>VLOOKUP(C383,[1]匹配!$A:$W,23,0)</f>
        <v>0</v>
      </c>
      <c r="AA383" s="11">
        <f>VLOOKUP(C383,[1]匹配!$A:$X,24,0)</f>
        <v>0</v>
      </c>
      <c r="AB383" s="11">
        <f>VLOOKUP(C383,[1]匹配!$A:$Y,25,0)</f>
        <v>0</v>
      </c>
      <c r="AC383" s="11">
        <f>VLOOKUP(C383,[1]匹配!$A:$Z,26,0)</f>
        <v>0</v>
      </c>
      <c r="AD383" s="11">
        <f>VLOOKUP(C383,[1]匹配!$A:$AA,27,0)</f>
        <v>0</v>
      </c>
      <c r="AE383" s="11">
        <f>VLOOKUP(C383,[1]匹配!$A:$AB,28,0)</f>
        <v>0</v>
      </c>
      <c r="AF383" s="11">
        <f>VLOOKUP(C383,[1]匹配!$A:$AC,29,0)</f>
        <v>0</v>
      </c>
      <c r="AG383" s="11">
        <f>VLOOKUP(C383,[1]匹配!$A:$AD,30,0)</f>
        <v>0</v>
      </c>
      <c r="AH383" s="11">
        <f>VLOOKUP(C383,[1]匹配!$A:$AE,31,0)</f>
        <v>0</v>
      </c>
      <c r="AI383" s="11">
        <f>VLOOKUP(C383,[1]匹配!$A:$AF,32,0)</f>
        <v>0</v>
      </c>
      <c r="AJ383" s="11" t="s">
        <v>1489</v>
      </c>
      <c r="AK383" s="11" t="s">
        <v>47</v>
      </c>
      <c r="AL383" s="11" t="s">
        <v>56</v>
      </c>
      <c r="AM383" s="11" t="s">
        <v>729</v>
      </c>
    </row>
    <row r="384" ht="36" spans="1:39">
      <c r="A384" s="28">
        <v>381</v>
      </c>
      <c r="B384" s="11" t="s">
        <v>151</v>
      </c>
      <c r="C384" s="11" t="s">
        <v>1502</v>
      </c>
      <c r="D384" s="11" t="s">
        <v>1503</v>
      </c>
      <c r="E384" s="11" t="s">
        <v>1504</v>
      </c>
      <c r="F384" s="11" t="s">
        <v>402</v>
      </c>
      <c r="G384" s="11" t="s">
        <v>1343</v>
      </c>
      <c r="H384" s="11" t="str">
        <f>VLOOKUP(C384,[1]匹配!$A:$E,5,0)</f>
        <v>否</v>
      </c>
      <c r="I384" s="11">
        <f>VLOOKUP(C384,[1]匹配!$A:$F,6,0)</f>
        <v>0</v>
      </c>
      <c r="J384" s="11">
        <f>VLOOKUP(C384,'[2]（终）标准制修订项目'!$C:$R,16,0)</f>
        <v>3</v>
      </c>
      <c r="K384" s="11" t="str">
        <f>VLOOKUP(C384,[1]匹配!$A:$H,8,0)</f>
        <v>有</v>
      </c>
      <c r="L384" s="11">
        <f>VLOOKUP(C384,[1]匹配!$A:$I,9,0)</f>
        <v>3</v>
      </c>
      <c r="M384" s="11">
        <f>VLOOKUP(C384,[1]匹配!$A:$J,10,0)</f>
        <v>70</v>
      </c>
      <c r="N384" s="11" t="str">
        <f>VLOOKUP(C384,[1]匹配!$A:$K,11,0)</f>
        <v>深圳市汉尔信电子科技有限公司</v>
      </c>
      <c r="O384" s="11">
        <f>VLOOKUP(C384,[1]匹配!$A:$L,12,0)</f>
        <v>8</v>
      </c>
      <c r="P384" s="11">
        <f>VLOOKUP(C384,[1]匹配!$A:$M,13,0)</f>
        <v>30</v>
      </c>
      <c r="Q384" s="11" t="str">
        <f>VLOOKUP(C384,[1]匹配!$A:$N,14,0)</f>
        <v>深圳市亿铖达工业有限公司</v>
      </c>
      <c r="R384" s="11">
        <f>VLOOKUP(C384,[1]匹配!$A:$O,15,0)</f>
        <v>0</v>
      </c>
      <c r="S384" s="11">
        <f>VLOOKUP(C384,[1]匹配!$A:$P,16,0)</f>
        <v>0</v>
      </c>
      <c r="T384" s="11">
        <f>VLOOKUP(C384,[1]匹配!$A:$Q,17,0)</f>
        <v>0</v>
      </c>
      <c r="U384" s="11">
        <f>VLOOKUP(C384,[1]匹配!$A:$R,18,0)</f>
        <v>0</v>
      </c>
      <c r="V384" s="11">
        <f>VLOOKUP(C384,[1]匹配!$A:$S,19,0)</f>
        <v>0</v>
      </c>
      <c r="W384" s="11">
        <f>VLOOKUP(C384,[1]匹配!$A:$T,20,0)</f>
        <v>0</v>
      </c>
      <c r="X384" s="11">
        <f>VLOOKUP(C384,[1]匹配!$A:$U,21,0)</f>
        <v>0</v>
      </c>
      <c r="Y384" s="11">
        <f>VLOOKUP(C384,[1]匹配!$A:$V,22,0)</f>
        <v>0</v>
      </c>
      <c r="Z384" s="11">
        <f>VLOOKUP(C384,[1]匹配!$A:$W,23,0)</f>
        <v>0</v>
      </c>
      <c r="AA384" s="11">
        <f>VLOOKUP(C384,[1]匹配!$A:$X,24,0)</f>
        <v>0</v>
      </c>
      <c r="AB384" s="11">
        <f>VLOOKUP(C384,[1]匹配!$A:$Y,25,0)</f>
        <v>0</v>
      </c>
      <c r="AC384" s="11">
        <f>VLOOKUP(C384,[1]匹配!$A:$Z,26,0)</f>
        <v>0</v>
      </c>
      <c r="AD384" s="11">
        <f>VLOOKUP(C384,[1]匹配!$A:$AA,27,0)</f>
        <v>0</v>
      </c>
      <c r="AE384" s="11">
        <f>VLOOKUP(C384,[1]匹配!$A:$AB,28,0)</f>
        <v>0</v>
      </c>
      <c r="AF384" s="11">
        <f>VLOOKUP(C384,[1]匹配!$A:$AC,29,0)</f>
        <v>0</v>
      </c>
      <c r="AG384" s="11">
        <f>VLOOKUP(C384,[1]匹配!$A:$AD,30,0)</f>
        <v>0</v>
      </c>
      <c r="AH384" s="11">
        <f>VLOOKUP(C384,[1]匹配!$A:$AE,31,0)</f>
        <v>0</v>
      </c>
      <c r="AI384" s="11">
        <f>VLOOKUP(C384,[1]匹配!$A:$AF,32,0)</f>
        <v>0</v>
      </c>
      <c r="AJ384" s="11" t="s">
        <v>1489</v>
      </c>
      <c r="AK384" s="11" t="s">
        <v>47</v>
      </c>
      <c r="AL384" s="11" t="s">
        <v>48</v>
      </c>
      <c r="AM384" s="11" t="s">
        <v>729</v>
      </c>
    </row>
    <row r="385" ht="48" spans="1:39">
      <c r="A385" s="28">
        <v>382</v>
      </c>
      <c r="B385" s="11" t="s">
        <v>151</v>
      </c>
      <c r="C385" s="11" t="s">
        <v>1505</v>
      </c>
      <c r="D385" s="11" t="s">
        <v>1506</v>
      </c>
      <c r="E385" s="11" t="s">
        <v>1507</v>
      </c>
      <c r="F385" s="11" t="s">
        <v>167</v>
      </c>
      <c r="G385" s="11" t="s">
        <v>1324</v>
      </c>
      <c r="H385" s="11" t="str">
        <f>VLOOKUP(C385,[1]匹配!$A:$E,5,0)</f>
        <v>是</v>
      </c>
      <c r="I385" s="11">
        <f>VLOOKUP(C385,[1]匹配!$A:$F,6,0)</f>
        <v>21</v>
      </c>
      <c r="J385" s="11">
        <f>VLOOKUP(C385,'[2]（终）标准制修订项目'!$C:$R,16,0)</f>
        <v>5</v>
      </c>
      <c r="K385" s="11" t="str">
        <f>VLOOKUP(C385,[1]匹配!$A:$H,8,0)</f>
        <v>无</v>
      </c>
      <c r="L385" s="11">
        <f>VLOOKUP(C385,[1]匹配!$A:$I,9,0)</f>
        <v>5</v>
      </c>
      <c r="M385" s="11">
        <f>VLOOKUP(C385,[1]匹配!$A:$J,10,0)</f>
        <v>100</v>
      </c>
      <c r="N385" s="11" t="str">
        <f>VLOOKUP(C385,[1]匹配!$A:$K,11,0)</f>
        <v>深圳吉阳智能科技有限公司</v>
      </c>
      <c r="O385" s="11">
        <f>VLOOKUP(C385,[1]匹配!$A:$L,12,0)</f>
        <v>0</v>
      </c>
      <c r="P385" s="11">
        <f>VLOOKUP(C385,[1]匹配!$A:$M,13,0)</f>
        <v>0</v>
      </c>
      <c r="Q385" s="11">
        <f>VLOOKUP(C385,[1]匹配!$A:$N,14,0)</f>
        <v>0</v>
      </c>
      <c r="R385" s="11">
        <f>VLOOKUP(C385,[1]匹配!$A:$O,15,0)</f>
        <v>0</v>
      </c>
      <c r="S385" s="11">
        <f>VLOOKUP(C385,[1]匹配!$A:$P,16,0)</f>
        <v>0</v>
      </c>
      <c r="T385" s="11">
        <f>VLOOKUP(C385,[1]匹配!$A:$Q,17,0)</f>
        <v>0</v>
      </c>
      <c r="U385" s="11">
        <f>VLOOKUP(C385,[1]匹配!$A:$R,18,0)</f>
        <v>0</v>
      </c>
      <c r="V385" s="11">
        <f>VLOOKUP(C385,[1]匹配!$A:$S,19,0)</f>
        <v>0</v>
      </c>
      <c r="W385" s="11">
        <f>VLOOKUP(C385,[1]匹配!$A:$T,20,0)</f>
        <v>0</v>
      </c>
      <c r="X385" s="11">
        <f>VLOOKUP(C385,[1]匹配!$A:$U,21,0)</f>
        <v>0</v>
      </c>
      <c r="Y385" s="11">
        <f>VLOOKUP(C385,[1]匹配!$A:$V,22,0)</f>
        <v>0</v>
      </c>
      <c r="Z385" s="11">
        <f>VLOOKUP(C385,[1]匹配!$A:$W,23,0)</f>
        <v>0</v>
      </c>
      <c r="AA385" s="11">
        <f>VLOOKUP(C385,[1]匹配!$A:$X,24,0)</f>
        <v>0</v>
      </c>
      <c r="AB385" s="11">
        <f>VLOOKUP(C385,[1]匹配!$A:$Y,25,0)</f>
        <v>0</v>
      </c>
      <c r="AC385" s="11">
        <f>VLOOKUP(C385,[1]匹配!$A:$Z,26,0)</f>
        <v>0</v>
      </c>
      <c r="AD385" s="11">
        <f>VLOOKUP(C385,[1]匹配!$A:$AA,27,0)</f>
        <v>0</v>
      </c>
      <c r="AE385" s="11">
        <f>VLOOKUP(C385,[1]匹配!$A:$AB,28,0)</f>
        <v>0</v>
      </c>
      <c r="AF385" s="11">
        <f>VLOOKUP(C385,[1]匹配!$A:$AC,29,0)</f>
        <v>0</v>
      </c>
      <c r="AG385" s="11">
        <f>VLOOKUP(C385,[1]匹配!$A:$AD,30,0)</f>
        <v>0</v>
      </c>
      <c r="AH385" s="11">
        <f>VLOOKUP(C385,[1]匹配!$A:$AE,31,0)</f>
        <v>0</v>
      </c>
      <c r="AI385" s="11">
        <f>VLOOKUP(C385,[1]匹配!$A:$AF,32,0)</f>
        <v>0</v>
      </c>
      <c r="AJ385" s="11" t="s">
        <v>1489</v>
      </c>
      <c r="AK385" s="11" t="s">
        <v>47</v>
      </c>
      <c r="AL385" s="11" t="s">
        <v>56</v>
      </c>
      <c r="AM385" s="11" t="s">
        <v>729</v>
      </c>
    </row>
    <row r="386" ht="36" spans="1:39">
      <c r="A386" s="28">
        <v>383</v>
      </c>
      <c r="B386" s="11" t="s">
        <v>151</v>
      </c>
      <c r="C386" s="11" t="s">
        <v>1508</v>
      </c>
      <c r="D386" s="11" t="s">
        <v>1509</v>
      </c>
      <c r="E386" s="11" t="s">
        <v>1510</v>
      </c>
      <c r="F386" s="11" t="s">
        <v>196</v>
      </c>
      <c r="G386" s="11" t="s">
        <v>417</v>
      </c>
      <c r="H386" s="11" t="str">
        <f>VLOOKUP(C386,[1]匹配!$A:$E,5,0)</f>
        <v>否</v>
      </c>
      <c r="I386" s="11">
        <f>VLOOKUP(C386,[1]匹配!$A:$F,6,0)</f>
        <v>0</v>
      </c>
      <c r="J386" s="11">
        <f>VLOOKUP(C386,'[2]（终）标准制修订项目'!$C:$R,16,0)</f>
        <v>4</v>
      </c>
      <c r="K386" s="11" t="str">
        <f>VLOOKUP(C386,[1]匹配!$A:$H,8,0)</f>
        <v>无</v>
      </c>
      <c r="L386" s="11">
        <f>VLOOKUP(C386,[1]匹配!$A:$I,9,0)</f>
        <v>4</v>
      </c>
      <c r="M386" s="11">
        <f>VLOOKUP(C386,[1]匹配!$A:$J,10,0)</f>
        <v>100</v>
      </c>
      <c r="N386" s="11" t="str">
        <f>VLOOKUP(C386,[1]匹配!$A:$K,11,0)</f>
        <v>深圳市坤鑫国际货运代理有限公司</v>
      </c>
      <c r="O386" s="11">
        <f>VLOOKUP(C386,[1]匹配!$A:$L,12,0)</f>
        <v>0</v>
      </c>
      <c r="P386" s="11">
        <f>VLOOKUP(C386,[1]匹配!$A:$M,13,0)</f>
        <v>0</v>
      </c>
      <c r="Q386" s="11">
        <f>VLOOKUP(C386,[1]匹配!$A:$N,14,0)</f>
        <v>0</v>
      </c>
      <c r="R386" s="11">
        <f>VLOOKUP(C386,[1]匹配!$A:$O,15,0)</f>
        <v>0</v>
      </c>
      <c r="S386" s="11">
        <f>VLOOKUP(C386,[1]匹配!$A:$P,16,0)</f>
        <v>0</v>
      </c>
      <c r="T386" s="11">
        <f>VLOOKUP(C386,[1]匹配!$A:$Q,17,0)</f>
        <v>0</v>
      </c>
      <c r="U386" s="11">
        <f>VLOOKUP(C386,[1]匹配!$A:$R,18,0)</f>
        <v>0</v>
      </c>
      <c r="V386" s="11">
        <f>VLOOKUP(C386,[1]匹配!$A:$S,19,0)</f>
        <v>0</v>
      </c>
      <c r="W386" s="11">
        <f>VLOOKUP(C386,[1]匹配!$A:$T,20,0)</f>
        <v>0</v>
      </c>
      <c r="X386" s="11">
        <f>VLOOKUP(C386,[1]匹配!$A:$U,21,0)</f>
        <v>0</v>
      </c>
      <c r="Y386" s="11">
        <f>VLOOKUP(C386,[1]匹配!$A:$V,22,0)</f>
        <v>0</v>
      </c>
      <c r="Z386" s="11">
        <f>VLOOKUP(C386,[1]匹配!$A:$W,23,0)</f>
        <v>0</v>
      </c>
      <c r="AA386" s="11">
        <f>VLOOKUP(C386,[1]匹配!$A:$X,24,0)</f>
        <v>0</v>
      </c>
      <c r="AB386" s="11">
        <f>VLOOKUP(C386,[1]匹配!$A:$Y,25,0)</f>
        <v>0</v>
      </c>
      <c r="AC386" s="11">
        <f>VLOOKUP(C386,[1]匹配!$A:$Z,26,0)</f>
        <v>0</v>
      </c>
      <c r="AD386" s="11">
        <f>VLOOKUP(C386,[1]匹配!$A:$AA,27,0)</f>
        <v>0</v>
      </c>
      <c r="AE386" s="11">
        <f>VLOOKUP(C386,[1]匹配!$A:$AB,28,0)</f>
        <v>0</v>
      </c>
      <c r="AF386" s="11">
        <f>VLOOKUP(C386,[1]匹配!$A:$AC,29,0)</f>
        <v>0</v>
      </c>
      <c r="AG386" s="11">
        <f>VLOOKUP(C386,[1]匹配!$A:$AD,30,0)</f>
        <v>0</v>
      </c>
      <c r="AH386" s="11">
        <f>VLOOKUP(C386,[1]匹配!$A:$AE,31,0)</f>
        <v>0</v>
      </c>
      <c r="AI386" s="11">
        <f>VLOOKUP(C386,[1]匹配!$A:$AF,32,0)</f>
        <v>0</v>
      </c>
      <c r="AJ386" s="11" t="s">
        <v>1511</v>
      </c>
      <c r="AK386" s="11" t="s">
        <v>47</v>
      </c>
      <c r="AL386" s="11" t="s">
        <v>56</v>
      </c>
      <c r="AM386" s="11" t="s">
        <v>729</v>
      </c>
    </row>
    <row r="387" ht="24" spans="1:39">
      <c r="A387" s="28">
        <v>384</v>
      </c>
      <c r="B387" s="11" t="s">
        <v>151</v>
      </c>
      <c r="C387" s="11" t="s">
        <v>1512</v>
      </c>
      <c r="D387" s="11" t="s">
        <v>1513</v>
      </c>
      <c r="E387" s="11" t="s">
        <v>1514</v>
      </c>
      <c r="F387" s="11" t="s">
        <v>196</v>
      </c>
      <c r="G387" s="11" t="s">
        <v>384</v>
      </c>
      <c r="H387" s="11" t="str">
        <f>VLOOKUP(C387,[1]匹配!$A:$E,5,0)</f>
        <v>否</v>
      </c>
      <c r="I387" s="11">
        <f>VLOOKUP(C387,[1]匹配!$A:$F,6,0)</f>
        <v>0</v>
      </c>
      <c r="J387" s="11">
        <f>VLOOKUP(C387,'[2]（终）标准制修订项目'!$C:$R,16,0)</f>
        <v>4</v>
      </c>
      <c r="K387" s="11" t="str">
        <f>VLOOKUP(C387,[1]匹配!$A:$H,8,0)</f>
        <v>无</v>
      </c>
      <c r="L387" s="11">
        <f>VLOOKUP(C387,[1]匹配!$A:$I,9,0)</f>
        <v>4</v>
      </c>
      <c r="M387" s="11">
        <f>VLOOKUP(C387,[1]匹配!$A:$J,10,0)</f>
        <v>100</v>
      </c>
      <c r="N387" s="11" t="str">
        <f>VLOOKUP(C387,[1]匹配!$A:$K,11,0)</f>
        <v>深圳赛西信息技术有限公司</v>
      </c>
      <c r="O387" s="11">
        <f>VLOOKUP(C387,[1]匹配!$A:$L,12,0)</f>
        <v>0</v>
      </c>
      <c r="P387" s="11">
        <f>VLOOKUP(C387,[1]匹配!$A:$M,13,0)</f>
        <v>0</v>
      </c>
      <c r="Q387" s="11">
        <f>VLOOKUP(C387,[1]匹配!$A:$N,14,0)</f>
        <v>0</v>
      </c>
      <c r="R387" s="11">
        <f>VLOOKUP(C387,[1]匹配!$A:$O,15,0)</f>
        <v>0</v>
      </c>
      <c r="S387" s="11">
        <f>VLOOKUP(C387,[1]匹配!$A:$P,16,0)</f>
        <v>0</v>
      </c>
      <c r="T387" s="11">
        <f>VLOOKUP(C387,[1]匹配!$A:$Q,17,0)</f>
        <v>0</v>
      </c>
      <c r="U387" s="11">
        <f>VLOOKUP(C387,[1]匹配!$A:$R,18,0)</f>
        <v>0</v>
      </c>
      <c r="V387" s="11">
        <f>VLOOKUP(C387,[1]匹配!$A:$S,19,0)</f>
        <v>0</v>
      </c>
      <c r="W387" s="11">
        <f>VLOOKUP(C387,[1]匹配!$A:$T,20,0)</f>
        <v>0</v>
      </c>
      <c r="X387" s="11">
        <f>VLOOKUP(C387,[1]匹配!$A:$U,21,0)</f>
        <v>0</v>
      </c>
      <c r="Y387" s="11">
        <f>VLOOKUP(C387,[1]匹配!$A:$V,22,0)</f>
        <v>0</v>
      </c>
      <c r="Z387" s="11">
        <f>VLOOKUP(C387,[1]匹配!$A:$W,23,0)</f>
        <v>0</v>
      </c>
      <c r="AA387" s="11">
        <f>VLOOKUP(C387,[1]匹配!$A:$X,24,0)</f>
        <v>0</v>
      </c>
      <c r="AB387" s="11">
        <f>VLOOKUP(C387,[1]匹配!$A:$Y,25,0)</f>
        <v>0</v>
      </c>
      <c r="AC387" s="11">
        <f>VLOOKUP(C387,[1]匹配!$A:$Z,26,0)</f>
        <v>0</v>
      </c>
      <c r="AD387" s="11">
        <f>VLOOKUP(C387,[1]匹配!$A:$AA,27,0)</f>
        <v>0</v>
      </c>
      <c r="AE387" s="11">
        <f>VLOOKUP(C387,[1]匹配!$A:$AB,28,0)</f>
        <v>0</v>
      </c>
      <c r="AF387" s="11">
        <f>VLOOKUP(C387,[1]匹配!$A:$AC,29,0)</f>
        <v>0</v>
      </c>
      <c r="AG387" s="11">
        <f>VLOOKUP(C387,[1]匹配!$A:$AD,30,0)</f>
        <v>0</v>
      </c>
      <c r="AH387" s="11">
        <f>VLOOKUP(C387,[1]匹配!$A:$AE,31,0)</f>
        <v>0</v>
      </c>
      <c r="AI387" s="11">
        <f>VLOOKUP(C387,[1]匹配!$A:$AF,32,0)</f>
        <v>0</v>
      </c>
      <c r="AJ387" s="11" t="s">
        <v>1511</v>
      </c>
      <c r="AK387" s="11" t="s">
        <v>47</v>
      </c>
      <c r="AL387" s="11" t="s">
        <v>56</v>
      </c>
      <c r="AM387" s="11" t="s">
        <v>729</v>
      </c>
    </row>
    <row r="388" ht="48" spans="1:39">
      <c r="A388" s="28">
        <v>385</v>
      </c>
      <c r="B388" s="11" t="s">
        <v>151</v>
      </c>
      <c r="C388" s="11" t="s">
        <v>1515</v>
      </c>
      <c r="D388" s="11" t="s">
        <v>1516</v>
      </c>
      <c r="E388" s="11" t="s">
        <v>1517</v>
      </c>
      <c r="F388" s="11" t="s">
        <v>202</v>
      </c>
      <c r="G388" s="11" t="s">
        <v>1152</v>
      </c>
      <c r="H388" s="11" t="str">
        <f>VLOOKUP(C388,[1]匹配!$A:$E,5,0)</f>
        <v>是</v>
      </c>
      <c r="I388" s="11">
        <f>VLOOKUP(C388,[1]匹配!$A:$F,6,0)</f>
        <v>4</v>
      </c>
      <c r="J388" s="11">
        <f>VLOOKUP(C388,'[2]（终）标准制修订项目'!$C:$R,16,0)</f>
        <v>2</v>
      </c>
      <c r="K388" s="11" t="str">
        <f>VLOOKUP(C388,[1]匹配!$A:$H,8,0)</f>
        <v>无</v>
      </c>
      <c r="L388" s="11">
        <f>VLOOKUP(C388,[1]匹配!$A:$I,9,0)</f>
        <v>2</v>
      </c>
      <c r="M388" s="11">
        <f>VLOOKUP(C388,[1]匹配!$A:$J,10,0)</f>
        <v>100</v>
      </c>
      <c r="N388" s="11" t="str">
        <f>VLOOKUP(C388,[1]匹配!$A:$K,11,0)</f>
        <v>深圳市注成科技股份有限公司</v>
      </c>
      <c r="O388" s="11">
        <f>VLOOKUP(C388,[1]匹配!$A:$L,12,0)</f>
        <v>0</v>
      </c>
      <c r="P388" s="11">
        <f>VLOOKUP(C388,[1]匹配!$A:$M,13,0)</f>
        <v>0</v>
      </c>
      <c r="Q388" s="11">
        <f>VLOOKUP(C388,[1]匹配!$A:$N,14,0)</f>
        <v>0</v>
      </c>
      <c r="R388" s="11">
        <f>VLOOKUP(C388,[1]匹配!$A:$O,15,0)</f>
        <v>0</v>
      </c>
      <c r="S388" s="11">
        <f>VLOOKUP(C388,[1]匹配!$A:$P,16,0)</f>
        <v>0</v>
      </c>
      <c r="T388" s="11">
        <f>VLOOKUP(C388,[1]匹配!$A:$Q,17,0)</f>
        <v>0</v>
      </c>
      <c r="U388" s="11">
        <f>VLOOKUP(C388,[1]匹配!$A:$R,18,0)</f>
        <v>0</v>
      </c>
      <c r="V388" s="11">
        <f>VLOOKUP(C388,[1]匹配!$A:$S,19,0)</f>
        <v>0</v>
      </c>
      <c r="W388" s="11">
        <f>VLOOKUP(C388,[1]匹配!$A:$T,20,0)</f>
        <v>0</v>
      </c>
      <c r="X388" s="11">
        <f>VLOOKUP(C388,[1]匹配!$A:$U,21,0)</f>
        <v>0</v>
      </c>
      <c r="Y388" s="11">
        <f>VLOOKUP(C388,[1]匹配!$A:$V,22,0)</f>
        <v>0</v>
      </c>
      <c r="Z388" s="11">
        <f>VLOOKUP(C388,[1]匹配!$A:$W,23,0)</f>
        <v>0</v>
      </c>
      <c r="AA388" s="11">
        <f>VLOOKUP(C388,[1]匹配!$A:$X,24,0)</f>
        <v>0</v>
      </c>
      <c r="AB388" s="11">
        <f>VLOOKUP(C388,[1]匹配!$A:$Y,25,0)</f>
        <v>0</v>
      </c>
      <c r="AC388" s="11">
        <f>VLOOKUP(C388,[1]匹配!$A:$Z,26,0)</f>
        <v>0</v>
      </c>
      <c r="AD388" s="11">
        <f>VLOOKUP(C388,[1]匹配!$A:$AA,27,0)</f>
        <v>0</v>
      </c>
      <c r="AE388" s="11">
        <f>VLOOKUP(C388,[1]匹配!$A:$AB,28,0)</f>
        <v>0</v>
      </c>
      <c r="AF388" s="11">
        <f>VLOOKUP(C388,[1]匹配!$A:$AC,29,0)</f>
        <v>0</v>
      </c>
      <c r="AG388" s="11">
        <f>VLOOKUP(C388,[1]匹配!$A:$AD,30,0)</f>
        <v>0</v>
      </c>
      <c r="AH388" s="11">
        <f>VLOOKUP(C388,[1]匹配!$A:$AE,31,0)</f>
        <v>0</v>
      </c>
      <c r="AI388" s="11">
        <f>VLOOKUP(C388,[1]匹配!$A:$AF,32,0)</f>
        <v>0</v>
      </c>
      <c r="AJ388" s="11" t="s">
        <v>1511</v>
      </c>
      <c r="AK388" s="11" t="s">
        <v>105</v>
      </c>
      <c r="AL388" s="11" t="s">
        <v>48</v>
      </c>
      <c r="AM388" s="11" t="s">
        <v>729</v>
      </c>
    </row>
    <row r="389" ht="36" spans="1:39">
      <c r="A389" s="28">
        <v>386</v>
      </c>
      <c r="B389" s="11" t="s">
        <v>151</v>
      </c>
      <c r="C389" s="11" t="s">
        <v>1518</v>
      </c>
      <c r="D389" s="11" t="s">
        <v>1519</v>
      </c>
      <c r="E389" s="11" t="s">
        <v>1520</v>
      </c>
      <c r="F389" s="11" t="s">
        <v>317</v>
      </c>
      <c r="G389" s="11" t="s">
        <v>651</v>
      </c>
      <c r="H389" s="11" t="str">
        <f>VLOOKUP(C389,[1]匹配!$A:$E,5,0)</f>
        <v>否</v>
      </c>
      <c r="I389" s="11">
        <f>VLOOKUP(C389,[1]匹配!$A:$F,6,0)</f>
        <v>0</v>
      </c>
      <c r="J389" s="11">
        <f>VLOOKUP(C389,'[2]（终）标准制修订项目'!$C:$R,16,0)</f>
        <v>5</v>
      </c>
      <c r="K389" s="11" t="str">
        <f>VLOOKUP(C389,[1]匹配!$A:$H,8,0)</f>
        <v>无</v>
      </c>
      <c r="L389" s="11">
        <f>VLOOKUP(C389,[1]匹配!$A:$I,9,0)</f>
        <v>5</v>
      </c>
      <c r="M389" s="11">
        <f>VLOOKUP(C389,[1]匹配!$A:$J,10,0)</f>
        <v>100</v>
      </c>
      <c r="N389" s="11" t="str">
        <f>VLOOKUP(C389,[1]匹配!$A:$K,11,0)</f>
        <v>深圳国技仪器有限公司</v>
      </c>
      <c r="O389" s="11">
        <f>VLOOKUP(C389,[1]匹配!$A:$L,12,0)</f>
        <v>0</v>
      </c>
      <c r="P389" s="11">
        <f>VLOOKUP(C389,[1]匹配!$A:$M,13,0)</f>
        <v>0</v>
      </c>
      <c r="Q389" s="11">
        <f>VLOOKUP(C389,[1]匹配!$A:$N,14,0)</f>
        <v>0</v>
      </c>
      <c r="R389" s="11">
        <f>VLOOKUP(C389,[1]匹配!$A:$O,15,0)</f>
        <v>0</v>
      </c>
      <c r="S389" s="11">
        <f>VLOOKUP(C389,[1]匹配!$A:$P,16,0)</f>
        <v>0</v>
      </c>
      <c r="T389" s="11">
        <f>VLOOKUP(C389,[1]匹配!$A:$Q,17,0)</f>
        <v>0</v>
      </c>
      <c r="U389" s="11">
        <f>VLOOKUP(C389,[1]匹配!$A:$R,18,0)</f>
        <v>0</v>
      </c>
      <c r="V389" s="11">
        <f>VLOOKUP(C389,[1]匹配!$A:$S,19,0)</f>
        <v>0</v>
      </c>
      <c r="W389" s="11">
        <f>VLOOKUP(C389,[1]匹配!$A:$T,20,0)</f>
        <v>0</v>
      </c>
      <c r="X389" s="11">
        <f>VLOOKUP(C389,[1]匹配!$A:$U,21,0)</f>
        <v>0</v>
      </c>
      <c r="Y389" s="11">
        <f>VLOOKUP(C389,[1]匹配!$A:$V,22,0)</f>
        <v>0</v>
      </c>
      <c r="Z389" s="11">
        <f>VLOOKUP(C389,[1]匹配!$A:$W,23,0)</f>
        <v>0</v>
      </c>
      <c r="AA389" s="11">
        <f>VLOOKUP(C389,[1]匹配!$A:$X,24,0)</f>
        <v>0</v>
      </c>
      <c r="AB389" s="11">
        <f>VLOOKUP(C389,[1]匹配!$A:$Y,25,0)</f>
        <v>0</v>
      </c>
      <c r="AC389" s="11">
        <f>VLOOKUP(C389,[1]匹配!$A:$Z,26,0)</f>
        <v>0</v>
      </c>
      <c r="AD389" s="11">
        <f>VLOOKUP(C389,[1]匹配!$A:$AA,27,0)</f>
        <v>0</v>
      </c>
      <c r="AE389" s="11">
        <f>VLOOKUP(C389,[1]匹配!$A:$AB,28,0)</f>
        <v>0</v>
      </c>
      <c r="AF389" s="11">
        <f>VLOOKUP(C389,[1]匹配!$A:$AC,29,0)</f>
        <v>0</v>
      </c>
      <c r="AG389" s="11">
        <f>VLOOKUP(C389,[1]匹配!$A:$AD,30,0)</f>
        <v>0</v>
      </c>
      <c r="AH389" s="11">
        <f>VLOOKUP(C389,[1]匹配!$A:$AE,31,0)</f>
        <v>0</v>
      </c>
      <c r="AI389" s="11">
        <f>VLOOKUP(C389,[1]匹配!$A:$AF,32,0)</f>
        <v>0</v>
      </c>
      <c r="AJ389" s="11" t="s">
        <v>1511</v>
      </c>
      <c r="AK389" s="11" t="s">
        <v>47</v>
      </c>
      <c r="AL389" s="11" t="s">
        <v>56</v>
      </c>
      <c r="AM389" s="11" t="s">
        <v>729</v>
      </c>
    </row>
    <row r="390" ht="36" spans="1:39">
      <c r="A390" s="28">
        <v>387</v>
      </c>
      <c r="B390" s="11" t="s">
        <v>151</v>
      </c>
      <c r="C390" s="11" t="s">
        <v>1521</v>
      </c>
      <c r="D390" s="11" t="s">
        <v>1522</v>
      </c>
      <c r="E390" s="11" t="s">
        <v>1523</v>
      </c>
      <c r="F390" s="11" t="s">
        <v>172</v>
      </c>
      <c r="G390" s="11" t="s">
        <v>1381</v>
      </c>
      <c r="H390" s="11" t="str">
        <f>VLOOKUP(C390,[1]匹配!$A:$E,5,0)</f>
        <v>否</v>
      </c>
      <c r="I390" s="11">
        <f>VLOOKUP(C390,[1]匹配!$A:$F,6,0)</f>
        <v>0</v>
      </c>
      <c r="J390" s="11">
        <f>VLOOKUP(C390,'[2]（终）标准制修订项目'!$C:$R,16,0)</f>
        <v>3</v>
      </c>
      <c r="K390" s="11" t="str">
        <f>VLOOKUP(C390,[1]匹配!$A:$H,8,0)</f>
        <v>无</v>
      </c>
      <c r="L390" s="11">
        <f>VLOOKUP(C390,[1]匹配!$A:$I,9,0)</f>
        <v>3</v>
      </c>
      <c r="M390" s="11">
        <f>VLOOKUP(C390,[1]匹配!$A:$J,10,0)</f>
        <v>100</v>
      </c>
      <c r="N390" s="11" t="str">
        <f>VLOOKUP(C390,[1]匹配!$A:$K,11,0)</f>
        <v>深圳市北测检测技术有限公司</v>
      </c>
      <c r="O390" s="11">
        <f>VLOOKUP(C390,[1]匹配!$A:$L,12,0)</f>
        <v>0</v>
      </c>
      <c r="P390" s="11">
        <f>VLOOKUP(C390,[1]匹配!$A:$M,13,0)</f>
        <v>0</v>
      </c>
      <c r="Q390" s="11">
        <f>VLOOKUP(C390,[1]匹配!$A:$N,14,0)</f>
        <v>0</v>
      </c>
      <c r="R390" s="11">
        <f>VLOOKUP(C390,[1]匹配!$A:$O,15,0)</f>
        <v>0</v>
      </c>
      <c r="S390" s="11">
        <f>VLOOKUP(C390,[1]匹配!$A:$P,16,0)</f>
        <v>0</v>
      </c>
      <c r="T390" s="11">
        <f>VLOOKUP(C390,[1]匹配!$A:$Q,17,0)</f>
        <v>0</v>
      </c>
      <c r="U390" s="11">
        <f>VLOOKUP(C390,[1]匹配!$A:$R,18,0)</f>
        <v>0</v>
      </c>
      <c r="V390" s="11">
        <f>VLOOKUP(C390,[1]匹配!$A:$S,19,0)</f>
        <v>0</v>
      </c>
      <c r="W390" s="11">
        <f>VLOOKUP(C390,[1]匹配!$A:$T,20,0)</f>
        <v>0</v>
      </c>
      <c r="X390" s="11">
        <f>VLOOKUP(C390,[1]匹配!$A:$U,21,0)</f>
        <v>0</v>
      </c>
      <c r="Y390" s="11">
        <f>VLOOKUP(C390,[1]匹配!$A:$V,22,0)</f>
        <v>0</v>
      </c>
      <c r="Z390" s="11">
        <f>VLOOKUP(C390,[1]匹配!$A:$W,23,0)</f>
        <v>0</v>
      </c>
      <c r="AA390" s="11">
        <f>VLOOKUP(C390,[1]匹配!$A:$X,24,0)</f>
        <v>0</v>
      </c>
      <c r="AB390" s="11">
        <f>VLOOKUP(C390,[1]匹配!$A:$Y,25,0)</f>
        <v>0</v>
      </c>
      <c r="AC390" s="11">
        <f>VLOOKUP(C390,[1]匹配!$A:$Z,26,0)</f>
        <v>0</v>
      </c>
      <c r="AD390" s="11">
        <f>VLOOKUP(C390,[1]匹配!$A:$AA,27,0)</f>
        <v>0</v>
      </c>
      <c r="AE390" s="11">
        <f>VLOOKUP(C390,[1]匹配!$A:$AB,28,0)</f>
        <v>0</v>
      </c>
      <c r="AF390" s="11">
        <f>VLOOKUP(C390,[1]匹配!$A:$AC,29,0)</f>
        <v>0</v>
      </c>
      <c r="AG390" s="11">
        <f>VLOOKUP(C390,[1]匹配!$A:$AD,30,0)</f>
        <v>0</v>
      </c>
      <c r="AH390" s="11">
        <f>VLOOKUP(C390,[1]匹配!$A:$AE,31,0)</f>
        <v>0</v>
      </c>
      <c r="AI390" s="11">
        <f>VLOOKUP(C390,[1]匹配!$A:$AF,32,0)</f>
        <v>0</v>
      </c>
      <c r="AJ390" s="11" t="s">
        <v>1511</v>
      </c>
      <c r="AK390" s="11" t="s">
        <v>47</v>
      </c>
      <c r="AL390" s="11" t="s">
        <v>48</v>
      </c>
      <c r="AM390" s="11" t="s">
        <v>729</v>
      </c>
    </row>
    <row r="391" ht="24" spans="1:39">
      <c r="A391" s="28">
        <v>388</v>
      </c>
      <c r="B391" s="11" t="s">
        <v>151</v>
      </c>
      <c r="C391" s="11" t="s">
        <v>1524</v>
      </c>
      <c r="D391" s="11" t="s">
        <v>1525</v>
      </c>
      <c r="E391" s="11" t="s">
        <v>1526</v>
      </c>
      <c r="F391" s="11" t="s">
        <v>167</v>
      </c>
      <c r="G391" s="11" t="s">
        <v>291</v>
      </c>
      <c r="H391" s="11" t="str">
        <f>VLOOKUP(C391,[1]匹配!$A:$E,5,0)</f>
        <v>否</v>
      </c>
      <c r="I391" s="11">
        <f>VLOOKUP(C391,[1]匹配!$A:$F,6,0)</f>
        <v>0</v>
      </c>
      <c r="J391" s="11">
        <f>VLOOKUP(C391,'[2]（终）标准制修订项目'!$C:$R,16,0)</f>
        <v>5</v>
      </c>
      <c r="K391" s="11" t="str">
        <f>VLOOKUP(C391,[1]匹配!$A:$H,8,0)</f>
        <v>无</v>
      </c>
      <c r="L391" s="11">
        <f>VLOOKUP(C391,[1]匹配!$A:$I,9,0)</f>
        <v>1</v>
      </c>
      <c r="M391" s="11">
        <f>VLOOKUP(C391,[1]匹配!$A:$J,10,0)</f>
        <v>100</v>
      </c>
      <c r="N391" s="11" t="str">
        <f>VLOOKUP(C391,[1]匹配!$A:$K,11,0)</f>
        <v>深圳市宝安区信用促进会</v>
      </c>
      <c r="O391" s="11">
        <f>VLOOKUP(C391,[1]匹配!$A:$L,12,0)</f>
        <v>0</v>
      </c>
      <c r="P391" s="11">
        <f>VLOOKUP(C391,[1]匹配!$A:$M,13,0)</f>
        <v>0</v>
      </c>
      <c r="Q391" s="11">
        <f>VLOOKUP(C391,[1]匹配!$A:$N,14,0)</f>
        <v>0</v>
      </c>
      <c r="R391" s="11">
        <f>VLOOKUP(C391,[1]匹配!$A:$O,15,0)</f>
        <v>0</v>
      </c>
      <c r="S391" s="11">
        <f>VLOOKUP(C391,[1]匹配!$A:$P,16,0)</f>
        <v>0</v>
      </c>
      <c r="T391" s="11">
        <f>VLOOKUP(C391,[1]匹配!$A:$Q,17,0)</f>
        <v>0</v>
      </c>
      <c r="U391" s="11">
        <f>VLOOKUP(C391,[1]匹配!$A:$R,18,0)</f>
        <v>0</v>
      </c>
      <c r="V391" s="11">
        <f>VLOOKUP(C391,[1]匹配!$A:$S,19,0)</f>
        <v>0</v>
      </c>
      <c r="W391" s="11">
        <f>VLOOKUP(C391,[1]匹配!$A:$T,20,0)</f>
        <v>0</v>
      </c>
      <c r="X391" s="11">
        <f>VLOOKUP(C391,[1]匹配!$A:$U,21,0)</f>
        <v>0</v>
      </c>
      <c r="Y391" s="11">
        <f>VLOOKUP(C391,[1]匹配!$A:$V,22,0)</f>
        <v>0</v>
      </c>
      <c r="Z391" s="11">
        <f>VLOOKUP(C391,[1]匹配!$A:$W,23,0)</f>
        <v>0</v>
      </c>
      <c r="AA391" s="11">
        <f>VLOOKUP(C391,[1]匹配!$A:$X,24,0)</f>
        <v>0</v>
      </c>
      <c r="AB391" s="11">
        <f>VLOOKUP(C391,[1]匹配!$A:$Y,25,0)</f>
        <v>0</v>
      </c>
      <c r="AC391" s="11">
        <f>VLOOKUP(C391,[1]匹配!$A:$Z,26,0)</f>
        <v>0</v>
      </c>
      <c r="AD391" s="11">
        <f>VLOOKUP(C391,[1]匹配!$A:$AA,27,0)</f>
        <v>0</v>
      </c>
      <c r="AE391" s="11">
        <f>VLOOKUP(C391,[1]匹配!$A:$AB,28,0)</f>
        <v>0</v>
      </c>
      <c r="AF391" s="11">
        <f>VLOOKUP(C391,[1]匹配!$A:$AC,29,0)</f>
        <v>0</v>
      </c>
      <c r="AG391" s="11">
        <f>VLOOKUP(C391,[1]匹配!$A:$AD,30,0)</f>
        <v>0</v>
      </c>
      <c r="AH391" s="11">
        <f>VLOOKUP(C391,[1]匹配!$A:$AE,31,0)</f>
        <v>0</v>
      </c>
      <c r="AI391" s="11">
        <f>VLOOKUP(C391,[1]匹配!$A:$AF,32,0)</f>
        <v>0</v>
      </c>
      <c r="AJ391" s="11" t="s">
        <v>1511</v>
      </c>
      <c r="AK391" s="11" t="s">
        <v>47</v>
      </c>
      <c r="AL391" s="11" t="s">
        <v>56</v>
      </c>
      <c r="AM391" s="11" t="s">
        <v>729</v>
      </c>
    </row>
    <row r="392" ht="36" spans="1:39">
      <c r="A392" s="28">
        <v>389</v>
      </c>
      <c r="B392" s="11" t="s">
        <v>151</v>
      </c>
      <c r="C392" s="11" t="s">
        <v>1527</v>
      </c>
      <c r="D392" s="11" t="s">
        <v>1528</v>
      </c>
      <c r="E392" s="11" t="s">
        <v>1529</v>
      </c>
      <c r="F392" s="11" t="s">
        <v>202</v>
      </c>
      <c r="G392" s="11" t="s">
        <v>554</v>
      </c>
      <c r="H392" s="11" t="str">
        <f>VLOOKUP(C392,[1]匹配!$A:$E,5,0)</f>
        <v>是</v>
      </c>
      <c r="I392" s="11">
        <f>VLOOKUP(C392,[1]匹配!$A:$F,6,0)</f>
        <v>2</v>
      </c>
      <c r="J392" s="11">
        <f>VLOOKUP(C392,'[2]（终）标准制修订项目'!$C:$R,16,0)</f>
        <v>8</v>
      </c>
      <c r="K392" s="11" t="str">
        <f>VLOOKUP(C392,[1]匹配!$A:$H,8,0)</f>
        <v>无</v>
      </c>
      <c r="L392" s="11">
        <f>VLOOKUP(C392,[1]匹配!$A:$I,9,0)</f>
        <v>8</v>
      </c>
      <c r="M392" s="11">
        <f>VLOOKUP(C392,[1]匹配!$A:$J,10,0)</f>
        <v>100</v>
      </c>
      <c r="N392" s="11" t="str">
        <f>VLOOKUP(C392,[1]匹配!$A:$K,11,0)</f>
        <v>深圳奥特迅电力设备股份有限公司</v>
      </c>
      <c r="O392" s="11">
        <f>VLOOKUP(C392,[1]匹配!$A:$L,12,0)</f>
        <v>0</v>
      </c>
      <c r="P392" s="11">
        <f>VLOOKUP(C392,[1]匹配!$A:$M,13,0)</f>
        <v>0</v>
      </c>
      <c r="Q392" s="11">
        <f>VLOOKUP(C392,[1]匹配!$A:$N,14,0)</f>
        <v>0</v>
      </c>
      <c r="R392" s="11">
        <f>VLOOKUP(C392,[1]匹配!$A:$O,15,0)</f>
        <v>0</v>
      </c>
      <c r="S392" s="11">
        <f>VLOOKUP(C392,[1]匹配!$A:$P,16,0)</f>
        <v>0</v>
      </c>
      <c r="T392" s="11">
        <f>VLOOKUP(C392,[1]匹配!$A:$Q,17,0)</f>
        <v>0</v>
      </c>
      <c r="U392" s="11">
        <f>VLOOKUP(C392,[1]匹配!$A:$R,18,0)</f>
        <v>0</v>
      </c>
      <c r="V392" s="11">
        <f>VLOOKUP(C392,[1]匹配!$A:$S,19,0)</f>
        <v>0</v>
      </c>
      <c r="W392" s="11">
        <f>VLOOKUP(C392,[1]匹配!$A:$T,20,0)</f>
        <v>0</v>
      </c>
      <c r="X392" s="11">
        <f>VLOOKUP(C392,[1]匹配!$A:$U,21,0)</f>
        <v>0</v>
      </c>
      <c r="Y392" s="11">
        <f>VLOOKUP(C392,[1]匹配!$A:$V,22,0)</f>
        <v>0</v>
      </c>
      <c r="Z392" s="11">
        <f>VLOOKUP(C392,[1]匹配!$A:$W,23,0)</f>
        <v>0</v>
      </c>
      <c r="AA392" s="11">
        <f>VLOOKUP(C392,[1]匹配!$A:$X,24,0)</f>
        <v>0</v>
      </c>
      <c r="AB392" s="11">
        <f>VLOOKUP(C392,[1]匹配!$A:$Y,25,0)</f>
        <v>0</v>
      </c>
      <c r="AC392" s="11">
        <f>VLOOKUP(C392,[1]匹配!$A:$Z,26,0)</f>
        <v>0</v>
      </c>
      <c r="AD392" s="11">
        <f>VLOOKUP(C392,[1]匹配!$A:$AA,27,0)</f>
        <v>0</v>
      </c>
      <c r="AE392" s="11">
        <f>VLOOKUP(C392,[1]匹配!$A:$AB,28,0)</f>
        <v>0</v>
      </c>
      <c r="AF392" s="11">
        <f>VLOOKUP(C392,[1]匹配!$A:$AC,29,0)</f>
        <v>0</v>
      </c>
      <c r="AG392" s="11">
        <f>VLOOKUP(C392,[1]匹配!$A:$AD,30,0)</f>
        <v>0</v>
      </c>
      <c r="AH392" s="11">
        <f>VLOOKUP(C392,[1]匹配!$A:$AE,31,0)</f>
        <v>0</v>
      </c>
      <c r="AI392" s="11">
        <f>VLOOKUP(C392,[1]匹配!$A:$AF,32,0)</f>
        <v>0</v>
      </c>
      <c r="AJ392" s="11" t="s">
        <v>1530</v>
      </c>
      <c r="AK392" s="11" t="s">
        <v>47</v>
      </c>
      <c r="AL392" s="11" t="s">
        <v>56</v>
      </c>
      <c r="AM392" s="11" t="s">
        <v>729</v>
      </c>
    </row>
    <row r="393" ht="36" spans="1:39">
      <c r="A393" s="28">
        <v>390</v>
      </c>
      <c r="B393" s="11" t="s">
        <v>151</v>
      </c>
      <c r="C393" s="11" t="s">
        <v>1531</v>
      </c>
      <c r="D393" s="11" t="s">
        <v>1532</v>
      </c>
      <c r="E393" s="11" t="s">
        <v>1533</v>
      </c>
      <c r="F393" s="11" t="s">
        <v>202</v>
      </c>
      <c r="G393" s="11" t="s">
        <v>1152</v>
      </c>
      <c r="H393" s="11" t="str">
        <f>VLOOKUP(C393,[1]匹配!$A:$E,5,0)</f>
        <v>否</v>
      </c>
      <c r="I393" s="11">
        <f>VLOOKUP(C393,[1]匹配!$A:$F,6,0)</f>
        <v>0</v>
      </c>
      <c r="J393" s="11">
        <f>VLOOKUP(C393,'[2]（终）标准制修订项目'!$C:$R,16,0)</f>
        <v>3</v>
      </c>
      <c r="K393" s="11" t="str">
        <f>VLOOKUP(C393,[1]匹配!$A:$H,8,0)</f>
        <v>无</v>
      </c>
      <c r="L393" s="11">
        <f>VLOOKUP(C393,[1]匹配!$A:$I,9,0)</f>
        <v>3</v>
      </c>
      <c r="M393" s="11">
        <f>VLOOKUP(C393,[1]匹配!$A:$J,10,0)</f>
        <v>100</v>
      </c>
      <c r="N393" s="11" t="str">
        <f>VLOOKUP(C393,[1]匹配!$A:$K,11,0)</f>
        <v>深圳市注成科技股份有限公司</v>
      </c>
      <c r="O393" s="11">
        <f>VLOOKUP(C393,[1]匹配!$A:$L,12,0)</f>
        <v>0</v>
      </c>
      <c r="P393" s="11">
        <f>VLOOKUP(C393,[1]匹配!$A:$M,13,0)</f>
        <v>0</v>
      </c>
      <c r="Q393" s="11">
        <f>VLOOKUP(C393,[1]匹配!$A:$N,14,0)</f>
        <v>0</v>
      </c>
      <c r="R393" s="11">
        <f>VLOOKUP(C393,[1]匹配!$A:$O,15,0)</f>
        <v>0</v>
      </c>
      <c r="S393" s="11">
        <f>VLOOKUP(C393,[1]匹配!$A:$P,16,0)</f>
        <v>0</v>
      </c>
      <c r="T393" s="11">
        <f>VLOOKUP(C393,[1]匹配!$A:$Q,17,0)</f>
        <v>0</v>
      </c>
      <c r="U393" s="11">
        <f>VLOOKUP(C393,[1]匹配!$A:$R,18,0)</f>
        <v>0</v>
      </c>
      <c r="V393" s="11">
        <f>VLOOKUP(C393,[1]匹配!$A:$S,19,0)</f>
        <v>0</v>
      </c>
      <c r="W393" s="11">
        <f>VLOOKUP(C393,[1]匹配!$A:$T,20,0)</f>
        <v>0</v>
      </c>
      <c r="X393" s="11">
        <f>VLOOKUP(C393,[1]匹配!$A:$U,21,0)</f>
        <v>0</v>
      </c>
      <c r="Y393" s="11">
        <f>VLOOKUP(C393,[1]匹配!$A:$V,22,0)</f>
        <v>0</v>
      </c>
      <c r="Z393" s="11">
        <f>VLOOKUP(C393,[1]匹配!$A:$W,23,0)</f>
        <v>0</v>
      </c>
      <c r="AA393" s="11">
        <f>VLOOKUP(C393,[1]匹配!$A:$X,24,0)</f>
        <v>0</v>
      </c>
      <c r="AB393" s="11">
        <f>VLOOKUP(C393,[1]匹配!$A:$Y,25,0)</f>
        <v>0</v>
      </c>
      <c r="AC393" s="11">
        <f>VLOOKUP(C393,[1]匹配!$A:$Z,26,0)</f>
        <v>0</v>
      </c>
      <c r="AD393" s="11">
        <f>VLOOKUP(C393,[1]匹配!$A:$AA,27,0)</f>
        <v>0</v>
      </c>
      <c r="AE393" s="11">
        <f>VLOOKUP(C393,[1]匹配!$A:$AB,28,0)</f>
        <v>0</v>
      </c>
      <c r="AF393" s="11">
        <f>VLOOKUP(C393,[1]匹配!$A:$AC,29,0)</f>
        <v>0</v>
      </c>
      <c r="AG393" s="11">
        <f>VLOOKUP(C393,[1]匹配!$A:$AD,30,0)</f>
        <v>0</v>
      </c>
      <c r="AH393" s="11">
        <f>VLOOKUP(C393,[1]匹配!$A:$AE,31,0)</f>
        <v>0</v>
      </c>
      <c r="AI393" s="11">
        <f>VLOOKUP(C393,[1]匹配!$A:$AF,32,0)</f>
        <v>0</v>
      </c>
      <c r="AJ393" s="11" t="s">
        <v>1530</v>
      </c>
      <c r="AK393" s="11" t="s">
        <v>105</v>
      </c>
      <c r="AL393" s="11" t="s">
        <v>48</v>
      </c>
      <c r="AM393" s="11" t="s">
        <v>729</v>
      </c>
    </row>
    <row r="394" ht="24" spans="1:39">
      <c r="A394" s="28">
        <v>391</v>
      </c>
      <c r="B394" s="11" t="s">
        <v>151</v>
      </c>
      <c r="C394" s="11" t="s">
        <v>1534</v>
      </c>
      <c r="D394" s="11" t="s">
        <v>1535</v>
      </c>
      <c r="E394" s="11" t="s">
        <v>1536</v>
      </c>
      <c r="F394" s="11" t="s">
        <v>155</v>
      </c>
      <c r="G394" s="11" t="s">
        <v>128</v>
      </c>
      <c r="H394" s="11" t="str">
        <f>VLOOKUP(C394,[1]匹配!$A:$E,5,0)</f>
        <v>否</v>
      </c>
      <c r="I394" s="11">
        <f>VLOOKUP(C394,[1]匹配!$A:$F,6,0)</f>
        <v>0</v>
      </c>
      <c r="J394" s="11">
        <f>VLOOKUP(C394,'[2]（终）标准制修订项目'!$C:$R,16,0)</f>
        <v>7</v>
      </c>
      <c r="K394" s="11" t="str">
        <f>VLOOKUP(C394,[1]匹配!$A:$H,8,0)</f>
        <v>无</v>
      </c>
      <c r="L394" s="11">
        <f>VLOOKUP(C394,[1]匹配!$A:$I,9,0)</f>
        <v>7</v>
      </c>
      <c r="M394" s="11">
        <f>VLOOKUP(C394,[1]匹配!$A:$J,10,0)</f>
        <v>100</v>
      </c>
      <c r="N394" s="11" t="str">
        <f>VLOOKUP(C394,[1]匹配!$A:$K,11,0)</f>
        <v>深圳市标准技术研究院</v>
      </c>
      <c r="O394" s="11">
        <f>VLOOKUP(C394,[1]匹配!$A:$L,12,0)</f>
        <v>0</v>
      </c>
      <c r="P394" s="11">
        <f>VLOOKUP(C394,[1]匹配!$A:$M,13,0)</f>
        <v>0</v>
      </c>
      <c r="Q394" s="11">
        <f>VLOOKUP(C394,[1]匹配!$A:$N,14,0)</f>
        <v>0</v>
      </c>
      <c r="R394" s="11">
        <f>VLOOKUP(C394,[1]匹配!$A:$O,15,0)</f>
        <v>0</v>
      </c>
      <c r="S394" s="11">
        <f>VLOOKUP(C394,[1]匹配!$A:$P,16,0)</f>
        <v>0</v>
      </c>
      <c r="T394" s="11">
        <f>VLOOKUP(C394,[1]匹配!$A:$Q,17,0)</f>
        <v>0</v>
      </c>
      <c r="U394" s="11">
        <f>VLOOKUP(C394,[1]匹配!$A:$R,18,0)</f>
        <v>0</v>
      </c>
      <c r="V394" s="11">
        <f>VLOOKUP(C394,[1]匹配!$A:$S,19,0)</f>
        <v>0</v>
      </c>
      <c r="W394" s="11">
        <f>VLOOKUP(C394,[1]匹配!$A:$T,20,0)</f>
        <v>0</v>
      </c>
      <c r="X394" s="11">
        <f>VLOOKUP(C394,[1]匹配!$A:$U,21,0)</f>
        <v>0</v>
      </c>
      <c r="Y394" s="11">
        <f>VLOOKUP(C394,[1]匹配!$A:$V,22,0)</f>
        <v>0</v>
      </c>
      <c r="Z394" s="11">
        <f>VLOOKUP(C394,[1]匹配!$A:$W,23,0)</f>
        <v>0</v>
      </c>
      <c r="AA394" s="11">
        <f>VLOOKUP(C394,[1]匹配!$A:$X,24,0)</f>
        <v>0</v>
      </c>
      <c r="AB394" s="11">
        <f>VLOOKUP(C394,[1]匹配!$A:$Y,25,0)</f>
        <v>0</v>
      </c>
      <c r="AC394" s="11">
        <f>VLOOKUP(C394,[1]匹配!$A:$Z,26,0)</f>
        <v>0</v>
      </c>
      <c r="AD394" s="11">
        <f>VLOOKUP(C394,[1]匹配!$A:$AA,27,0)</f>
        <v>0</v>
      </c>
      <c r="AE394" s="11">
        <f>VLOOKUP(C394,[1]匹配!$A:$AB,28,0)</f>
        <v>0</v>
      </c>
      <c r="AF394" s="11">
        <f>VLOOKUP(C394,[1]匹配!$A:$AC,29,0)</f>
        <v>0</v>
      </c>
      <c r="AG394" s="11">
        <f>VLOOKUP(C394,[1]匹配!$A:$AD,30,0)</f>
        <v>0</v>
      </c>
      <c r="AH394" s="11">
        <f>VLOOKUP(C394,[1]匹配!$A:$AE,31,0)</f>
        <v>0</v>
      </c>
      <c r="AI394" s="11">
        <f>VLOOKUP(C394,[1]匹配!$A:$AF,32,0)</f>
        <v>0</v>
      </c>
      <c r="AJ394" s="11" t="s">
        <v>1530</v>
      </c>
      <c r="AK394" s="11" t="s">
        <v>47</v>
      </c>
      <c r="AL394" s="11" t="s">
        <v>56</v>
      </c>
      <c r="AM394" s="11" t="s">
        <v>729</v>
      </c>
    </row>
    <row r="395" ht="24" spans="1:39">
      <c r="A395" s="28">
        <v>392</v>
      </c>
      <c r="B395" s="11" t="s">
        <v>151</v>
      </c>
      <c r="C395" s="11" t="s">
        <v>1537</v>
      </c>
      <c r="D395" s="11" t="s">
        <v>1538</v>
      </c>
      <c r="E395" s="11" t="s">
        <v>1539</v>
      </c>
      <c r="F395" s="11" t="s">
        <v>155</v>
      </c>
      <c r="G395" s="11" t="s">
        <v>128</v>
      </c>
      <c r="H395" s="11" t="str">
        <f>VLOOKUP(C395,[1]匹配!$A:$E,5,0)</f>
        <v>否</v>
      </c>
      <c r="I395" s="11">
        <f>VLOOKUP(C395,[1]匹配!$A:$F,6,0)</f>
        <v>0</v>
      </c>
      <c r="J395" s="11">
        <f>VLOOKUP(C395,'[2]（终）标准制修订项目'!$C:$R,16,0)</f>
        <v>7</v>
      </c>
      <c r="K395" s="11" t="str">
        <f>VLOOKUP(C395,[1]匹配!$A:$H,8,0)</f>
        <v>无</v>
      </c>
      <c r="L395" s="11">
        <f>VLOOKUP(C395,[1]匹配!$A:$I,9,0)</f>
        <v>7</v>
      </c>
      <c r="M395" s="11">
        <f>VLOOKUP(C395,[1]匹配!$A:$J,10,0)</f>
        <v>100</v>
      </c>
      <c r="N395" s="11" t="str">
        <f>VLOOKUP(C395,[1]匹配!$A:$K,11,0)</f>
        <v>深圳市标准技术研究院</v>
      </c>
      <c r="O395" s="11">
        <f>VLOOKUP(C395,[1]匹配!$A:$L,12,0)</f>
        <v>0</v>
      </c>
      <c r="P395" s="11">
        <f>VLOOKUP(C395,[1]匹配!$A:$M,13,0)</f>
        <v>0</v>
      </c>
      <c r="Q395" s="11">
        <f>VLOOKUP(C395,[1]匹配!$A:$N,14,0)</f>
        <v>0</v>
      </c>
      <c r="R395" s="11">
        <f>VLOOKUP(C395,[1]匹配!$A:$O,15,0)</f>
        <v>0</v>
      </c>
      <c r="S395" s="11">
        <f>VLOOKUP(C395,[1]匹配!$A:$P,16,0)</f>
        <v>0</v>
      </c>
      <c r="T395" s="11">
        <f>VLOOKUP(C395,[1]匹配!$A:$Q,17,0)</f>
        <v>0</v>
      </c>
      <c r="U395" s="11">
        <f>VLOOKUP(C395,[1]匹配!$A:$R,18,0)</f>
        <v>0</v>
      </c>
      <c r="V395" s="11">
        <f>VLOOKUP(C395,[1]匹配!$A:$S,19,0)</f>
        <v>0</v>
      </c>
      <c r="W395" s="11">
        <f>VLOOKUP(C395,[1]匹配!$A:$T,20,0)</f>
        <v>0</v>
      </c>
      <c r="X395" s="11">
        <f>VLOOKUP(C395,[1]匹配!$A:$U,21,0)</f>
        <v>0</v>
      </c>
      <c r="Y395" s="11">
        <f>VLOOKUP(C395,[1]匹配!$A:$V,22,0)</f>
        <v>0</v>
      </c>
      <c r="Z395" s="11">
        <f>VLOOKUP(C395,[1]匹配!$A:$W,23,0)</f>
        <v>0</v>
      </c>
      <c r="AA395" s="11">
        <f>VLOOKUP(C395,[1]匹配!$A:$X,24,0)</f>
        <v>0</v>
      </c>
      <c r="AB395" s="11">
        <f>VLOOKUP(C395,[1]匹配!$A:$Y,25,0)</f>
        <v>0</v>
      </c>
      <c r="AC395" s="11">
        <f>VLOOKUP(C395,[1]匹配!$A:$Z,26,0)</f>
        <v>0</v>
      </c>
      <c r="AD395" s="11">
        <f>VLOOKUP(C395,[1]匹配!$A:$AA,27,0)</f>
        <v>0</v>
      </c>
      <c r="AE395" s="11">
        <f>VLOOKUP(C395,[1]匹配!$A:$AB,28,0)</f>
        <v>0</v>
      </c>
      <c r="AF395" s="11">
        <f>VLOOKUP(C395,[1]匹配!$A:$AC,29,0)</f>
        <v>0</v>
      </c>
      <c r="AG395" s="11">
        <f>VLOOKUP(C395,[1]匹配!$A:$AD,30,0)</f>
        <v>0</v>
      </c>
      <c r="AH395" s="11">
        <f>VLOOKUP(C395,[1]匹配!$A:$AE,31,0)</f>
        <v>0</v>
      </c>
      <c r="AI395" s="11">
        <f>VLOOKUP(C395,[1]匹配!$A:$AF,32,0)</f>
        <v>0</v>
      </c>
      <c r="AJ395" s="11" t="s">
        <v>1530</v>
      </c>
      <c r="AK395" s="11" t="s">
        <v>47</v>
      </c>
      <c r="AL395" s="11" t="s">
        <v>56</v>
      </c>
      <c r="AM395" s="11" t="s">
        <v>729</v>
      </c>
    </row>
    <row r="396" ht="36" spans="1:39">
      <c r="A396" s="28">
        <v>393</v>
      </c>
      <c r="B396" s="11" t="s">
        <v>151</v>
      </c>
      <c r="C396" s="11" t="s">
        <v>1540</v>
      </c>
      <c r="D396" s="11" t="s">
        <v>1541</v>
      </c>
      <c r="E396" s="11" t="s">
        <v>1542</v>
      </c>
      <c r="F396" s="11" t="s">
        <v>202</v>
      </c>
      <c r="G396" s="11" t="s">
        <v>1152</v>
      </c>
      <c r="H396" s="11" t="str">
        <f>VLOOKUP(C396,[1]匹配!$A:$E,5,0)</f>
        <v>是</v>
      </c>
      <c r="I396" s="11">
        <f>VLOOKUP(C396,[1]匹配!$A:$F,6,0)</f>
        <v>4</v>
      </c>
      <c r="J396" s="11">
        <f>VLOOKUP(C396,'[2]（终）标准制修订项目'!$C:$R,16,0)</f>
        <v>2</v>
      </c>
      <c r="K396" s="11" t="str">
        <f>VLOOKUP(C396,[1]匹配!$A:$H,8,0)</f>
        <v>无</v>
      </c>
      <c r="L396" s="11">
        <f>VLOOKUP(C396,[1]匹配!$A:$I,9,0)</f>
        <v>2</v>
      </c>
      <c r="M396" s="11">
        <f>VLOOKUP(C396,[1]匹配!$A:$J,10,0)</f>
        <v>100</v>
      </c>
      <c r="N396" s="11" t="str">
        <f>VLOOKUP(C396,[1]匹配!$A:$K,11,0)</f>
        <v>深圳市注成科技股份有限公司</v>
      </c>
      <c r="O396" s="11">
        <f>VLOOKUP(C396,[1]匹配!$A:$L,12,0)</f>
        <v>0</v>
      </c>
      <c r="P396" s="11">
        <f>VLOOKUP(C396,[1]匹配!$A:$M,13,0)</f>
        <v>0</v>
      </c>
      <c r="Q396" s="11">
        <f>VLOOKUP(C396,[1]匹配!$A:$N,14,0)</f>
        <v>0</v>
      </c>
      <c r="R396" s="11">
        <f>VLOOKUP(C396,[1]匹配!$A:$O,15,0)</f>
        <v>0</v>
      </c>
      <c r="S396" s="11">
        <f>VLOOKUP(C396,[1]匹配!$A:$P,16,0)</f>
        <v>0</v>
      </c>
      <c r="T396" s="11">
        <f>VLOOKUP(C396,[1]匹配!$A:$Q,17,0)</f>
        <v>0</v>
      </c>
      <c r="U396" s="11">
        <f>VLOOKUP(C396,[1]匹配!$A:$R,18,0)</f>
        <v>0</v>
      </c>
      <c r="V396" s="11">
        <f>VLOOKUP(C396,[1]匹配!$A:$S,19,0)</f>
        <v>0</v>
      </c>
      <c r="W396" s="11">
        <f>VLOOKUP(C396,[1]匹配!$A:$T,20,0)</f>
        <v>0</v>
      </c>
      <c r="X396" s="11">
        <f>VLOOKUP(C396,[1]匹配!$A:$U,21,0)</f>
        <v>0</v>
      </c>
      <c r="Y396" s="11">
        <f>VLOOKUP(C396,[1]匹配!$A:$V,22,0)</f>
        <v>0</v>
      </c>
      <c r="Z396" s="11">
        <f>VLOOKUP(C396,[1]匹配!$A:$W,23,0)</f>
        <v>0</v>
      </c>
      <c r="AA396" s="11">
        <f>VLOOKUP(C396,[1]匹配!$A:$X,24,0)</f>
        <v>0</v>
      </c>
      <c r="AB396" s="11">
        <f>VLOOKUP(C396,[1]匹配!$A:$Y,25,0)</f>
        <v>0</v>
      </c>
      <c r="AC396" s="11">
        <f>VLOOKUP(C396,[1]匹配!$A:$Z,26,0)</f>
        <v>0</v>
      </c>
      <c r="AD396" s="11">
        <f>VLOOKUP(C396,[1]匹配!$A:$AA,27,0)</f>
        <v>0</v>
      </c>
      <c r="AE396" s="11">
        <f>VLOOKUP(C396,[1]匹配!$A:$AB,28,0)</f>
        <v>0</v>
      </c>
      <c r="AF396" s="11">
        <f>VLOOKUP(C396,[1]匹配!$A:$AC,29,0)</f>
        <v>0</v>
      </c>
      <c r="AG396" s="11">
        <f>VLOOKUP(C396,[1]匹配!$A:$AD,30,0)</f>
        <v>0</v>
      </c>
      <c r="AH396" s="11">
        <f>VLOOKUP(C396,[1]匹配!$A:$AE,31,0)</f>
        <v>0</v>
      </c>
      <c r="AI396" s="11">
        <f>VLOOKUP(C396,[1]匹配!$A:$AF,32,0)</f>
        <v>0</v>
      </c>
      <c r="AJ396" s="11" t="s">
        <v>1530</v>
      </c>
      <c r="AK396" s="11" t="s">
        <v>105</v>
      </c>
      <c r="AL396" s="11" t="s">
        <v>48</v>
      </c>
      <c r="AM396" s="11" t="s">
        <v>729</v>
      </c>
    </row>
    <row r="397" ht="48" spans="1:39">
      <c r="A397" s="28">
        <v>394</v>
      </c>
      <c r="B397" s="11" t="s">
        <v>151</v>
      </c>
      <c r="C397" s="11" t="s">
        <v>1543</v>
      </c>
      <c r="D397" s="11" t="s">
        <v>1544</v>
      </c>
      <c r="E397" s="11" t="s">
        <v>1545</v>
      </c>
      <c r="F397" s="11" t="s">
        <v>196</v>
      </c>
      <c r="G397" s="11" t="s">
        <v>384</v>
      </c>
      <c r="H397" s="11" t="str">
        <f>VLOOKUP(C397,[1]匹配!$A:$E,5,0)</f>
        <v>是</v>
      </c>
      <c r="I397" s="11">
        <f>VLOOKUP(C397,[1]匹配!$A:$F,6,0)</f>
        <v>6</v>
      </c>
      <c r="J397" s="11">
        <f>VLOOKUP(C397,'[2]（终）标准制修订项目'!$C:$R,16,0)</f>
        <v>8</v>
      </c>
      <c r="K397" s="11" t="str">
        <f>VLOOKUP(C397,[1]匹配!$A:$H,8,0)</f>
        <v>有</v>
      </c>
      <c r="L397" s="11">
        <f>VLOOKUP(C397,[1]匹配!$A:$I,9,0)</f>
        <v>4</v>
      </c>
      <c r="M397" s="11">
        <f>VLOOKUP(C397,[1]匹配!$A:$J,10,0)</f>
        <v>0</v>
      </c>
      <c r="N397" s="11" t="str">
        <f>VLOOKUP(C397,[1]匹配!$A:$K,11,0)</f>
        <v>华为技术有限公司</v>
      </c>
      <c r="O397" s="11">
        <f>VLOOKUP(C397,[1]匹配!$A:$L,12,0)</f>
        <v>7</v>
      </c>
      <c r="P397" s="11">
        <f>VLOOKUP(C397,[1]匹配!$A:$M,13,0)</f>
        <v>15</v>
      </c>
      <c r="Q397" s="11" t="str">
        <f>VLOOKUP(C397,[1]匹配!$A:$N,14,0)</f>
        <v>中国科学院深圳先进技术研究院</v>
      </c>
      <c r="R397" s="11">
        <f>VLOOKUP(C397,[1]匹配!$A:$O,15,0)</f>
        <v>8</v>
      </c>
      <c r="S397" s="11">
        <f>VLOOKUP(C397,[1]匹配!$A:$P,16,0)</f>
        <v>85</v>
      </c>
      <c r="T397" s="11" t="str">
        <f>VLOOKUP(C397,[1]匹配!$A:$Q,17,0)</f>
        <v>深圳赛西信息技术有限公司</v>
      </c>
      <c r="U397" s="11">
        <f>VLOOKUP(C397,[1]匹配!$A:$R,18,0)</f>
        <v>0</v>
      </c>
      <c r="V397" s="11">
        <f>VLOOKUP(C397,[1]匹配!$A:$S,19,0)</f>
        <v>0</v>
      </c>
      <c r="W397" s="11">
        <f>VLOOKUP(C397,[1]匹配!$A:$T,20,0)</f>
        <v>0</v>
      </c>
      <c r="X397" s="11">
        <f>VLOOKUP(C397,[1]匹配!$A:$U,21,0)</f>
        <v>0</v>
      </c>
      <c r="Y397" s="11">
        <f>VLOOKUP(C397,[1]匹配!$A:$V,22,0)</f>
        <v>0</v>
      </c>
      <c r="Z397" s="11">
        <f>VLOOKUP(C397,[1]匹配!$A:$W,23,0)</f>
        <v>0</v>
      </c>
      <c r="AA397" s="11">
        <f>VLOOKUP(C397,[1]匹配!$A:$X,24,0)</f>
        <v>0</v>
      </c>
      <c r="AB397" s="11">
        <f>VLOOKUP(C397,[1]匹配!$A:$Y,25,0)</f>
        <v>0</v>
      </c>
      <c r="AC397" s="11">
        <f>VLOOKUP(C397,[1]匹配!$A:$Z,26,0)</f>
        <v>0</v>
      </c>
      <c r="AD397" s="11">
        <f>VLOOKUP(C397,[1]匹配!$A:$AA,27,0)</f>
        <v>0</v>
      </c>
      <c r="AE397" s="11">
        <f>VLOOKUP(C397,[1]匹配!$A:$AB,28,0)</f>
        <v>0</v>
      </c>
      <c r="AF397" s="11">
        <f>VLOOKUP(C397,[1]匹配!$A:$AC,29,0)</f>
        <v>0</v>
      </c>
      <c r="AG397" s="11">
        <f>VLOOKUP(C397,[1]匹配!$A:$AD,30,0)</f>
        <v>0</v>
      </c>
      <c r="AH397" s="11">
        <f>VLOOKUP(C397,[1]匹配!$A:$AE,31,0)</f>
        <v>0</v>
      </c>
      <c r="AI397" s="11">
        <f>VLOOKUP(C397,[1]匹配!$A:$AF,32,0)</f>
        <v>0</v>
      </c>
      <c r="AJ397" s="11" t="s">
        <v>1530</v>
      </c>
      <c r="AK397" s="11" t="s">
        <v>47</v>
      </c>
      <c r="AL397" s="11" t="s">
        <v>56</v>
      </c>
      <c r="AM397" s="11" t="s">
        <v>729</v>
      </c>
    </row>
    <row r="398" ht="36" spans="1:39">
      <c r="A398" s="28">
        <v>395</v>
      </c>
      <c r="B398" s="11" t="s">
        <v>151</v>
      </c>
      <c r="C398" s="11" t="s">
        <v>1546</v>
      </c>
      <c r="D398" s="11" t="s">
        <v>1547</v>
      </c>
      <c r="E398" s="11" t="s">
        <v>1548</v>
      </c>
      <c r="F398" s="11" t="s">
        <v>228</v>
      </c>
      <c r="G398" s="11" t="s">
        <v>883</v>
      </c>
      <c r="H398" s="11" t="str">
        <f>VLOOKUP(C398,[1]匹配!$A:$E,5,0)</f>
        <v>否</v>
      </c>
      <c r="I398" s="11">
        <f>VLOOKUP(C398,[1]匹配!$A:$F,6,0)</f>
        <v>0</v>
      </c>
      <c r="J398" s="11">
        <f>VLOOKUP(C398,'[2]（终）标准制修订项目'!$C:$R,16,0)</f>
        <v>4</v>
      </c>
      <c r="K398" s="11" t="str">
        <f>VLOOKUP(C398,[1]匹配!$A:$H,8,0)</f>
        <v>无</v>
      </c>
      <c r="L398" s="11">
        <f>VLOOKUP(C398,[1]匹配!$A:$I,9,0)</f>
        <v>4</v>
      </c>
      <c r="M398" s="11">
        <f>VLOOKUP(C398,[1]匹配!$A:$J,10,0)</f>
        <v>100</v>
      </c>
      <c r="N398" s="11" t="str">
        <f>VLOOKUP(C398,[1]匹配!$A:$K,11,0)</f>
        <v>深圳市鑫嘉坡国际货运代理有限公司</v>
      </c>
      <c r="O398" s="11">
        <f>VLOOKUP(C398,[1]匹配!$A:$L,12,0)</f>
        <v>0</v>
      </c>
      <c r="P398" s="11">
        <f>VLOOKUP(C398,[1]匹配!$A:$M,13,0)</f>
        <v>0</v>
      </c>
      <c r="Q398" s="11">
        <f>VLOOKUP(C398,[1]匹配!$A:$N,14,0)</f>
        <v>0</v>
      </c>
      <c r="R398" s="11">
        <f>VLOOKUP(C398,[1]匹配!$A:$O,15,0)</f>
        <v>0</v>
      </c>
      <c r="S398" s="11">
        <f>VLOOKUP(C398,[1]匹配!$A:$P,16,0)</f>
        <v>0</v>
      </c>
      <c r="T398" s="11">
        <f>VLOOKUP(C398,[1]匹配!$A:$Q,17,0)</f>
        <v>0</v>
      </c>
      <c r="U398" s="11">
        <f>VLOOKUP(C398,[1]匹配!$A:$R,18,0)</f>
        <v>0</v>
      </c>
      <c r="V398" s="11">
        <f>VLOOKUP(C398,[1]匹配!$A:$S,19,0)</f>
        <v>0</v>
      </c>
      <c r="W398" s="11">
        <f>VLOOKUP(C398,[1]匹配!$A:$T,20,0)</f>
        <v>0</v>
      </c>
      <c r="X398" s="11">
        <f>VLOOKUP(C398,[1]匹配!$A:$U,21,0)</f>
        <v>0</v>
      </c>
      <c r="Y398" s="11">
        <f>VLOOKUP(C398,[1]匹配!$A:$V,22,0)</f>
        <v>0</v>
      </c>
      <c r="Z398" s="11">
        <f>VLOOKUP(C398,[1]匹配!$A:$W,23,0)</f>
        <v>0</v>
      </c>
      <c r="AA398" s="11">
        <f>VLOOKUP(C398,[1]匹配!$A:$X,24,0)</f>
        <v>0</v>
      </c>
      <c r="AB398" s="11">
        <f>VLOOKUP(C398,[1]匹配!$A:$Y,25,0)</f>
        <v>0</v>
      </c>
      <c r="AC398" s="11">
        <f>VLOOKUP(C398,[1]匹配!$A:$Z,26,0)</f>
        <v>0</v>
      </c>
      <c r="AD398" s="11">
        <f>VLOOKUP(C398,[1]匹配!$A:$AA,27,0)</f>
        <v>0</v>
      </c>
      <c r="AE398" s="11">
        <f>VLOOKUP(C398,[1]匹配!$A:$AB,28,0)</f>
        <v>0</v>
      </c>
      <c r="AF398" s="11">
        <f>VLOOKUP(C398,[1]匹配!$A:$AC,29,0)</f>
        <v>0</v>
      </c>
      <c r="AG398" s="11">
        <f>VLOOKUP(C398,[1]匹配!$A:$AD,30,0)</f>
        <v>0</v>
      </c>
      <c r="AH398" s="11">
        <f>VLOOKUP(C398,[1]匹配!$A:$AE,31,0)</f>
        <v>0</v>
      </c>
      <c r="AI398" s="11">
        <f>VLOOKUP(C398,[1]匹配!$A:$AF,32,0)</f>
        <v>0</v>
      </c>
      <c r="AJ398" s="11" t="s">
        <v>1530</v>
      </c>
      <c r="AK398" s="11" t="s">
        <v>47</v>
      </c>
      <c r="AL398" s="11" t="s">
        <v>56</v>
      </c>
      <c r="AM398" s="11" t="s">
        <v>729</v>
      </c>
    </row>
    <row r="399" ht="36" spans="1:39">
      <c r="A399" s="28">
        <v>396</v>
      </c>
      <c r="B399" s="11" t="s">
        <v>151</v>
      </c>
      <c r="C399" s="11" t="s">
        <v>1549</v>
      </c>
      <c r="D399" s="11" t="s">
        <v>1550</v>
      </c>
      <c r="E399" s="11" t="s">
        <v>1551</v>
      </c>
      <c r="F399" s="11" t="s">
        <v>486</v>
      </c>
      <c r="G399" s="11" t="s">
        <v>1152</v>
      </c>
      <c r="H399" s="11" t="str">
        <f>VLOOKUP(C399,[1]匹配!$A:$E,5,0)</f>
        <v>否</v>
      </c>
      <c r="I399" s="11">
        <f>VLOOKUP(C399,[1]匹配!$A:$F,6,0)</f>
        <v>0</v>
      </c>
      <c r="J399" s="11">
        <f>VLOOKUP(C399,'[2]（终）标准制修订项目'!$C:$R,16,0)</f>
        <v>2</v>
      </c>
      <c r="K399" s="11" t="str">
        <f>VLOOKUP(C399,[1]匹配!$A:$H,8,0)</f>
        <v>无</v>
      </c>
      <c r="L399" s="11">
        <f>VLOOKUP(C399,[1]匹配!$A:$I,9,0)</f>
        <v>2</v>
      </c>
      <c r="M399" s="11">
        <f>VLOOKUP(C399,[1]匹配!$A:$J,10,0)</f>
        <v>100</v>
      </c>
      <c r="N399" s="11" t="str">
        <f>VLOOKUP(C399,[1]匹配!$A:$K,11,0)</f>
        <v>深圳市注成科技股份有限公司</v>
      </c>
      <c r="O399" s="11">
        <f>VLOOKUP(C399,[1]匹配!$A:$L,12,0)</f>
        <v>0</v>
      </c>
      <c r="P399" s="11">
        <f>VLOOKUP(C399,[1]匹配!$A:$M,13,0)</f>
        <v>0</v>
      </c>
      <c r="Q399" s="11">
        <f>VLOOKUP(C399,[1]匹配!$A:$N,14,0)</f>
        <v>0</v>
      </c>
      <c r="R399" s="11">
        <f>VLOOKUP(C399,[1]匹配!$A:$O,15,0)</f>
        <v>0</v>
      </c>
      <c r="S399" s="11">
        <f>VLOOKUP(C399,[1]匹配!$A:$P,16,0)</f>
        <v>0</v>
      </c>
      <c r="T399" s="11">
        <f>VLOOKUP(C399,[1]匹配!$A:$Q,17,0)</f>
        <v>0</v>
      </c>
      <c r="U399" s="11">
        <f>VLOOKUP(C399,[1]匹配!$A:$R,18,0)</f>
        <v>0</v>
      </c>
      <c r="V399" s="11">
        <f>VLOOKUP(C399,[1]匹配!$A:$S,19,0)</f>
        <v>0</v>
      </c>
      <c r="W399" s="11">
        <f>VLOOKUP(C399,[1]匹配!$A:$T,20,0)</f>
        <v>0</v>
      </c>
      <c r="X399" s="11">
        <f>VLOOKUP(C399,[1]匹配!$A:$U,21,0)</f>
        <v>0</v>
      </c>
      <c r="Y399" s="11">
        <f>VLOOKUP(C399,[1]匹配!$A:$V,22,0)</f>
        <v>0</v>
      </c>
      <c r="Z399" s="11">
        <f>VLOOKUP(C399,[1]匹配!$A:$W,23,0)</f>
        <v>0</v>
      </c>
      <c r="AA399" s="11">
        <f>VLOOKUP(C399,[1]匹配!$A:$X,24,0)</f>
        <v>0</v>
      </c>
      <c r="AB399" s="11">
        <f>VLOOKUP(C399,[1]匹配!$A:$Y,25,0)</f>
        <v>0</v>
      </c>
      <c r="AC399" s="11">
        <f>VLOOKUP(C399,[1]匹配!$A:$Z,26,0)</f>
        <v>0</v>
      </c>
      <c r="AD399" s="11">
        <f>VLOOKUP(C399,[1]匹配!$A:$AA,27,0)</f>
        <v>0</v>
      </c>
      <c r="AE399" s="11">
        <f>VLOOKUP(C399,[1]匹配!$A:$AB,28,0)</f>
        <v>0</v>
      </c>
      <c r="AF399" s="11">
        <f>VLOOKUP(C399,[1]匹配!$A:$AC,29,0)</f>
        <v>0</v>
      </c>
      <c r="AG399" s="11">
        <f>VLOOKUP(C399,[1]匹配!$A:$AD,30,0)</f>
        <v>0</v>
      </c>
      <c r="AH399" s="11">
        <f>VLOOKUP(C399,[1]匹配!$A:$AE,31,0)</f>
        <v>0</v>
      </c>
      <c r="AI399" s="11">
        <f>VLOOKUP(C399,[1]匹配!$A:$AF,32,0)</f>
        <v>0</v>
      </c>
      <c r="AJ399" s="11" t="s">
        <v>1530</v>
      </c>
      <c r="AK399" s="11" t="s">
        <v>105</v>
      </c>
      <c r="AL399" s="11" t="s">
        <v>48</v>
      </c>
      <c r="AM399" s="11" t="s">
        <v>729</v>
      </c>
    </row>
    <row r="400" ht="60" spans="1:39">
      <c r="A400" s="28">
        <v>397</v>
      </c>
      <c r="B400" s="11" t="s">
        <v>151</v>
      </c>
      <c r="C400" s="11" t="s">
        <v>1552</v>
      </c>
      <c r="D400" s="11" t="s">
        <v>1553</v>
      </c>
      <c r="E400" s="11" t="s">
        <v>1554</v>
      </c>
      <c r="F400" s="11" t="s">
        <v>402</v>
      </c>
      <c r="G400" s="11" t="s">
        <v>1555</v>
      </c>
      <c r="H400" s="11" t="str">
        <f>VLOOKUP(C400,[1]匹配!$A:$E,5,0)</f>
        <v>是</v>
      </c>
      <c r="I400" s="11">
        <f>VLOOKUP(C400,[1]匹配!$A:$F,6,0)</f>
        <v>10</v>
      </c>
      <c r="J400" s="11">
        <f>VLOOKUP(C400,'[2]（终）标准制修订项目'!$C:$R,16,0)</f>
        <v>5</v>
      </c>
      <c r="K400" s="11" t="str">
        <f>VLOOKUP(C400,[1]匹配!$A:$H,8,0)</f>
        <v>有</v>
      </c>
      <c r="L400" s="11">
        <f>VLOOKUP(C400,[1]匹配!$A:$I,9,0)</f>
        <v>5</v>
      </c>
      <c r="M400" s="11">
        <f>VLOOKUP(C400,[1]匹配!$A:$J,10,0)</f>
        <v>100</v>
      </c>
      <c r="N400" s="11" t="str">
        <f>VLOOKUP(C400,[1]匹配!$A:$K,11,0)</f>
        <v>深圳市航盛电子股份有限公司</v>
      </c>
      <c r="O400" s="11">
        <f>VLOOKUP(C400,[1]匹配!$A:$L,12,0)</f>
        <v>0</v>
      </c>
      <c r="P400" s="11">
        <f>VLOOKUP(C400,[1]匹配!$A:$M,13,0)</f>
        <v>0</v>
      </c>
      <c r="Q400" s="11">
        <f>VLOOKUP(C400,[1]匹配!$A:$N,14,0)</f>
        <v>0</v>
      </c>
      <c r="R400" s="11">
        <f>VLOOKUP(C400,[1]匹配!$A:$O,15,0)</f>
        <v>0</v>
      </c>
      <c r="S400" s="11">
        <f>VLOOKUP(C400,[1]匹配!$A:$P,16,0)</f>
        <v>0</v>
      </c>
      <c r="T400" s="11">
        <f>VLOOKUP(C400,[1]匹配!$A:$Q,17,0)</f>
        <v>0</v>
      </c>
      <c r="U400" s="11">
        <f>VLOOKUP(C400,[1]匹配!$A:$R,18,0)</f>
        <v>0</v>
      </c>
      <c r="V400" s="11">
        <f>VLOOKUP(C400,[1]匹配!$A:$S,19,0)</f>
        <v>0</v>
      </c>
      <c r="W400" s="11">
        <f>VLOOKUP(C400,[1]匹配!$A:$T,20,0)</f>
        <v>0</v>
      </c>
      <c r="X400" s="11">
        <f>VLOOKUP(C400,[1]匹配!$A:$U,21,0)</f>
        <v>0</v>
      </c>
      <c r="Y400" s="11">
        <f>VLOOKUP(C400,[1]匹配!$A:$V,22,0)</f>
        <v>0</v>
      </c>
      <c r="Z400" s="11">
        <f>VLOOKUP(C400,[1]匹配!$A:$W,23,0)</f>
        <v>0</v>
      </c>
      <c r="AA400" s="11">
        <f>VLOOKUP(C400,[1]匹配!$A:$X,24,0)</f>
        <v>0</v>
      </c>
      <c r="AB400" s="11">
        <f>VLOOKUP(C400,[1]匹配!$A:$Y,25,0)</f>
        <v>0</v>
      </c>
      <c r="AC400" s="11">
        <f>VLOOKUP(C400,[1]匹配!$A:$Z,26,0)</f>
        <v>0</v>
      </c>
      <c r="AD400" s="11">
        <f>VLOOKUP(C400,[1]匹配!$A:$AA,27,0)</f>
        <v>0</v>
      </c>
      <c r="AE400" s="11">
        <f>VLOOKUP(C400,[1]匹配!$A:$AB,28,0)</f>
        <v>0</v>
      </c>
      <c r="AF400" s="11">
        <f>VLOOKUP(C400,[1]匹配!$A:$AC,29,0)</f>
        <v>0</v>
      </c>
      <c r="AG400" s="11">
        <f>VLOOKUP(C400,[1]匹配!$A:$AD,30,0)</f>
        <v>0</v>
      </c>
      <c r="AH400" s="11">
        <f>VLOOKUP(C400,[1]匹配!$A:$AE,31,0)</f>
        <v>0</v>
      </c>
      <c r="AI400" s="11">
        <f>VLOOKUP(C400,[1]匹配!$A:$AF,32,0)</f>
        <v>0</v>
      </c>
      <c r="AJ400" s="11" t="s">
        <v>1530</v>
      </c>
      <c r="AK400" s="11" t="s">
        <v>47</v>
      </c>
      <c r="AL400" s="11" t="s">
        <v>56</v>
      </c>
      <c r="AM400" s="11" t="s">
        <v>729</v>
      </c>
    </row>
    <row r="401" ht="48" spans="1:39">
      <c r="A401" s="28">
        <v>398</v>
      </c>
      <c r="B401" s="11" t="s">
        <v>151</v>
      </c>
      <c r="C401" s="11" t="s">
        <v>1556</v>
      </c>
      <c r="D401" s="11" t="s">
        <v>1557</v>
      </c>
      <c r="E401" s="11" t="s">
        <v>1558</v>
      </c>
      <c r="F401" s="11" t="s">
        <v>228</v>
      </c>
      <c r="G401" s="11" t="s">
        <v>590</v>
      </c>
      <c r="H401" s="11" t="str">
        <f>VLOOKUP(C401,[1]匹配!$A:$E,5,0)</f>
        <v>否</v>
      </c>
      <c r="I401" s="11">
        <f>VLOOKUP(C401,[1]匹配!$A:$F,6,0)</f>
        <v>0</v>
      </c>
      <c r="J401" s="11">
        <f>VLOOKUP(C401,'[2]（终）标准制修订项目'!$C:$R,16,0)</f>
        <v>6</v>
      </c>
      <c r="K401" s="11" t="str">
        <f>VLOOKUP(C401,[1]匹配!$A:$H,8,0)</f>
        <v>有</v>
      </c>
      <c r="L401" s="11">
        <f>VLOOKUP(C401,[1]匹配!$A:$I,9,0)</f>
        <v>6</v>
      </c>
      <c r="M401" s="11">
        <f>VLOOKUP(C401,[1]匹配!$A:$J,10,0)</f>
        <v>60</v>
      </c>
      <c r="N401" s="11" t="str">
        <f>VLOOKUP(C401,[1]匹配!$A:$K,11,0)</f>
        <v>深圳市新山幕墙技术咨询有限公司</v>
      </c>
      <c r="O401" s="11">
        <f>VLOOKUP(C401,[1]匹配!$A:$L,12,0)</f>
        <v>7</v>
      </c>
      <c r="P401" s="11">
        <f>VLOOKUP(C401,[1]匹配!$A:$M,13,0)</f>
        <v>40</v>
      </c>
      <c r="Q401" s="11" t="str">
        <f>VLOOKUP(C401,[1]匹配!$A:$N,14,0)</f>
        <v>深圳金粤幕墙装饰工程有限公司</v>
      </c>
      <c r="R401" s="11">
        <f>VLOOKUP(C401,[1]匹配!$A:$O,15,0)</f>
        <v>0</v>
      </c>
      <c r="S401" s="11">
        <f>VLOOKUP(C401,[1]匹配!$A:$P,16,0)</f>
        <v>0</v>
      </c>
      <c r="T401" s="11">
        <f>VLOOKUP(C401,[1]匹配!$A:$Q,17,0)</f>
        <v>0</v>
      </c>
      <c r="U401" s="11">
        <f>VLOOKUP(C401,[1]匹配!$A:$R,18,0)</f>
        <v>0</v>
      </c>
      <c r="V401" s="11">
        <f>VLOOKUP(C401,[1]匹配!$A:$S,19,0)</f>
        <v>0</v>
      </c>
      <c r="W401" s="11">
        <f>VLOOKUP(C401,[1]匹配!$A:$T,20,0)</f>
        <v>0</v>
      </c>
      <c r="X401" s="11">
        <f>VLOOKUP(C401,[1]匹配!$A:$U,21,0)</f>
        <v>0</v>
      </c>
      <c r="Y401" s="11">
        <f>VLOOKUP(C401,[1]匹配!$A:$V,22,0)</f>
        <v>0</v>
      </c>
      <c r="Z401" s="11">
        <f>VLOOKUP(C401,[1]匹配!$A:$W,23,0)</f>
        <v>0</v>
      </c>
      <c r="AA401" s="11">
        <f>VLOOKUP(C401,[1]匹配!$A:$X,24,0)</f>
        <v>0</v>
      </c>
      <c r="AB401" s="11">
        <f>VLOOKUP(C401,[1]匹配!$A:$Y,25,0)</f>
        <v>0</v>
      </c>
      <c r="AC401" s="11">
        <f>VLOOKUP(C401,[1]匹配!$A:$Z,26,0)</f>
        <v>0</v>
      </c>
      <c r="AD401" s="11">
        <f>VLOOKUP(C401,[1]匹配!$A:$AA,27,0)</f>
        <v>0</v>
      </c>
      <c r="AE401" s="11">
        <f>VLOOKUP(C401,[1]匹配!$A:$AB,28,0)</f>
        <v>0</v>
      </c>
      <c r="AF401" s="11">
        <f>VLOOKUP(C401,[1]匹配!$A:$AC,29,0)</f>
        <v>0</v>
      </c>
      <c r="AG401" s="11">
        <f>VLOOKUP(C401,[1]匹配!$A:$AD,30,0)</f>
        <v>0</v>
      </c>
      <c r="AH401" s="11">
        <f>VLOOKUP(C401,[1]匹配!$A:$AE,31,0)</f>
        <v>0</v>
      </c>
      <c r="AI401" s="11">
        <f>VLOOKUP(C401,[1]匹配!$A:$AF,32,0)</f>
        <v>0</v>
      </c>
      <c r="AJ401" s="11" t="s">
        <v>1530</v>
      </c>
      <c r="AK401" s="11" t="s">
        <v>47</v>
      </c>
      <c r="AL401" s="11" t="s">
        <v>56</v>
      </c>
      <c r="AM401" s="11" t="s">
        <v>729</v>
      </c>
    </row>
    <row r="402" ht="36" spans="1:39">
      <c r="A402" s="28">
        <v>399</v>
      </c>
      <c r="B402" s="11" t="s">
        <v>151</v>
      </c>
      <c r="C402" s="11" t="s">
        <v>1559</v>
      </c>
      <c r="D402" s="11" t="s">
        <v>1560</v>
      </c>
      <c r="E402" s="11" t="s">
        <v>1561</v>
      </c>
      <c r="F402" s="11" t="s">
        <v>250</v>
      </c>
      <c r="G402" s="11" t="s">
        <v>269</v>
      </c>
      <c r="H402" s="11" t="str">
        <f>VLOOKUP(C402,[1]匹配!$A:$E,5,0)</f>
        <v>否</v>
      </c>
      <c r="I402" s="11">
        <f>VLOOKUP(C402,[1]匹配!$A:$F,6,0)</f>
        <v>0</v>
      </c>
      <c r="J402" s="11">
        <f>VLOOKUP(C402,'[2]（终）标准制修订项目'!$C:$R,16,0)</f>
        <v>7</v>
      </c>
      <c r="K402" s="11" t="str">
        <f>VLOOKUP(C402,[1]匹配!$A:$H,8,0)</f>
        <v>无</v>
      </c>
      <c r="L402" s="11">
        <f>VLOOKUP(C402,[1]匹配!$A:$I,9,0)</f>
        <v>1</v>
      </c>
      <c r="M402" s="11">
        <f>VLOOKUP(C402,[1]匹配!$A:$J,10,0)</f>
        <v>100</v>
      </c>
      <c r="N402" s="11" t="str">
        <f>VLOOKUP(C402,[1]匹配!$A:$K,11,0)</f>
        <v>深圳市飞荣达科技股份有限公司</v>
      </c>
      <c r="O402" s="11">
        <f>VLOOKUP(C402,[1]匹配!$A:$L,12,0)</f>
        <v>0</v>
      </c>
      <c r="P402" s="11">
        <f>VLOOKUP(C402,[1]匹配!$A:$M,13,0)</f>
        <v>0</v>
      </c>
      <c r="Q402" s="11">
        <f>VLOOKUP(C402,[1]匹配!$A:$N,14,0)</f>
        <v>0</v>
      </c>
      <c r="R402" s="11">
        <f>VLOOKUP(C402,[1]匹配!$A:$O,15,0)</f>
        <v>0</v>
      </c>
      <c r="S402" s="11">
        <f>VLOOKUP(C402,[1]匹配!$A:$P,16,0)</f>
        <v>0</v>
      </c>
      <c r="T402" s="11">
        <f>VLOOKUP(C402,[1]匹配!$A:$Q,17,0)</f>
        <v>0</v>
      </c>
      <c r="U402" s="11">
        <f>VLOOKUP(C402,[1]匹配!$A:$R,18,0)</f>
        <v>0</v>
      </c>
      <c r="V402" s="11">
        <f>VLOOKUP(C402,[1]匹配!$A:$S,19,0)</f>
        <v>0</v>
      </c>
      <c r="W402" s="11">
        <f>VLOOKUP(C402,[1]匹配!$A:$T,20,0)</f>
        <v>0</v>
      </c>
      <c r="X402" s="11">
        <f>VLOOKUP(C402,[1]匹配!$A:$U,21,0)</f>
        <v>0</v>
      </c>
      <c r="Y402" s="11">
        <f>VLOOKUP(C402,[1]匹配!$A:$V,22,0)</f>
        <v>0</v>
      </c>
      <c r="Z402" s="11">
        <f>VLOOKUP(C402,[1]匹配!$A:$W,23,0)</f>
        <v>0</v>
      </c>
      <c r="AA402" s="11">
        <f>VLOOKUP(C402,[1]匹配!$A:$X,24,0)</f>
        <v>0</v>
      </c>
      <c r="AB402" s="11">
        <f>VLOOKUP(C402,[1]匹配!$A:$Y,25,0)</f>
        <v>0</v>
      </c>
      <c r="AC402" s="11">
        <f>VLOOKUP(C402,[1]匹配!$A:$Z,26,0)</f>
        <v>0</v>
      </c>
      <c r="AD402" s="11">
        <f>VLOOKUP(C402,[1]匹配!$A:$AA,27,0)</f>
        <v>0</v>
      </c>
      <c r="AE402" s="11">
        <f>VLOOKUP(C402,[1]匹配!$A:$AB,28,0)</f>
        <v>0</v>
      </c>
      <c r="AF402" s="11">
        <f>VLOOKUP(C402,[1]匹配!$A:$AC,29,0)</f>
        <v>0</v>
      </c>
      <c r="AG402" s="11">
        <f>VLOOKUP(C402,[1]匹配!$A:$AD,30,0)</f>
        <v>0</v>
      </c>
      <c r="AH402" s="11">
        <f>VLOOKUP(C402,[1]匹配!$A:$AE,31,0)</f>
        <v>0</v>
      </c>
      <c r="AI402" s="11">
        <f>VLOOKUP(C402,[1]匹配!$A:$AF,32,0)</f>
        <v>0</v>
      </c>
      <c r="AJ402" s="11" t="s">
        <v>1530</v>
      </c>
      <c r="AK402" s="11" t="s">
        <v>47</v>
      </c>
      <c r="AL402" s="11" t="s">
        <v>56</v>
      </c>
      <c r="AM402" s="11" t="s">
        <v>729</v>
      </c>
    </row>
    <row r="403" ht="48" spans="1:39">
      <c r="A403" s="28">
        <v>400</v>
      </c>
      <c r="B403" s="11" t="s">
        <v>151</v>
      </c>
      <c r="C403" s="11" t="s">
        <v>1562</v>
      </c>
      <c r="D403" s="11" t="s">
        <v>1563</v>
      </c>
      <c r="E403" s="11" t="s">
        <v>1564</v>
      </c>
      <c r="F403" s="11" t="s">
        <v>207</v>
      </c>
      <c r="G403" s="11" t="s">
        <v>1178</v>
      </c>
      <c r="H403" s="11" t="str">
        <f>VLOOKUP(C403,[1]匹配!$A:$E,5,0)</f>
        <v>是</v>
      </c>
      <c r="I403" s="11">
        <f>VLOOKUP(C403,[1]匹配!$A:$F,6,0)</f>
        <v>4</v>
      </c>
      <c r="J403" s="11">
        <f>VLOOKUP(C403,'[2]（终）标准制修订项目'!$C:$R,16,0)</f>
        <v>3</v>
      </c>
      <c r="K403" s="11" t="str">
        <f>VLOOKUP(C403,[1]匹配!$A:$H,8,0)</f>
        <v>无</v>
      </c>
      <c r="L403" s="11">
        <f>VLOOKUP(C403,[1]匹配!$A:$I,9,0)</f>
        <v>3</v>
      </c>
      <c r="M403" s="11">
        <f>VLOOKUP(C403,[1]匹配!$A:$J,10,0)</f>
        <v>100</v>
      </c>
      <c r="N403" s="11" t="str">
        <f>VLOOKUP(C403,[1]匹配!$A:$K,11,0)</f>
        <v>深圳市三和电力科技有限公司</v>
      </c>
      <c r="O403" s="11">
        <f>VLOOKUP(C403,[1]匹配!$A:$L,12,0)</f>
        <v>0</v>
      </c>
      <c r="P403" s="11">
        <f>VLOOKUP(C403,[1]匹配!$A:$M,13,0)</f>
        <v>0</v>
      </c>
      <c r="Q403" s="11">
        <f>VLOOKUP(C403,[1]匹配!$A:$N,14,0)</f>
        <v>0</v>
      </c>
      <c r="R403" s="11">
        <f>VLOOKUP(C403,[1]匹配!$A:$O,15,0)</f>
        <v>0</v>
      </c>
      <c r="S403" s="11">
        <f>VLOOKUP(C403,[1]匹配!$A:$P,16,0)</f>
        <v>0</v>
      </c>
      <c r="T403" s="11">
        <f>VLOOKUP(C403,[1]匹配!$A:$Q,17,0)</f>
        <v>0</v>
      </c>
      <c r="U403" s="11">
        <f>VLOOKUP(C403,[1]匹配!$A:$R,18,0)</f>
        <v>0</v>
      </c>
      <c r="V403" s="11">
        <f>VLOOKUP(C403,[1]匹配!$A:$S,19,0)</f>
        <v>0</v>
      </c>
      <c r="W403" s="11">
        <f>VLOOKUP(C403,[1]匹配!$A:$T,20,0)</f>
        <v>0</v>
      </c>
      <c r="X403" s="11">
        <f>VLOOKUP(C403,[1]匹配!$A:$U,21,0)</f>
        <v>0</v>
      </c>
      <c r="Y403" s="11">
        <f>VLOOKUP(C403,[1]匹配!$A:$V,22,0)</f>
        <v>0</v>
      </c>
      <c r="Z403" s="11">
        <f>VLOOKUP(C403,[1]匹配!$A:$W,23,0)</f>
        <v>0</v>
      </c>
      <c r="AA403" s="11">
        <f>VLOOKUP(C403,[1]匹配!$A:$X,24,0)</f>
        <v>0</v>
      </c>
      <c r="AB403" s="11">
        <f>VLOOKUP(C403,[1]匹配!$A:$Y,25,0)</f>
        <v>0</v>
      </c>
      <c r="AC403" s="11">
        <f>VLOOKUP(C403,[1]匹配!$A:$Z,26,0)</f>
        <v>0</v>
      </c>
      <c r="AD403" s="11">
        <f>VLOOKUP(C403,[1]匹配!$A:$AA,27,0)</f>
        <v>0</v>
      </c>
      <c r="AE403" s="11">
        <f>VLOOKUP(C403,[1]匹配!$A:$AB,28,0)</f>
        <v>0</v>
      </c>
      <c r="AF403" s="11">
        <f>VLOOKUP(C403,[1]匹配!$A:$AC,29,0)</f>
        <v>0</v>
      </c>
      <c r="AG403" s="11">
        <f>VLOOKUP(C403,[1]匹配!$A:$AD,30,0)</f>
        <v>0</v>
      </c>
      <c r="AH403" s="11">
        <f>VLOOKUP(C403,[1]匹配!$A:$AE,31,0)</f>
        <v>0</v>
      </c>
      <c r="AI403" s="11">
        <f>VLOOKUP(C403,[1]匹配!$A:$AF,32,0)</f>
        <v>0</v>
      </c>
      <c r="AJ403" s="11" t="s">
        <v>1530</v>
      </c>
      <c r="AK403" s="11" t="s">
        <v>105</v>
      </c>
      <c r="AL403" s="11" t="s">
        <v>48</v>
      </c>
      <c r="AM403" s="11" t="s">
        <v>729</v>
      </c>
    </row>
    <row r="404" ht="36" spans="1:39">
      <c r="A404" s="28">
        <v>401</v>
      </c>
      <c r="B404" s="11" t="s">
        <v>151</v>
      </c>
      <c r="C404" s="11" t="s">
        <v>1565</v>
      </c>
      <c r="D404" s="11" t="s">
        <v>1566</v>
      </c>
      <c r="E404" s="11" t="s">
        <v>1567</v>
      </c>
      <c r="F404" s="11" t="s">
        <v>286</v>
      </c>
      <c r="G404" s="11" t="s">
        <v>947</v>
      </c>
      <c r="H404" s="11" t="str">
        <f>VLOOKUP(C404,[1]匹配!$A:$E,5,0)</f>
        <v>否</v>
      </c>
      <c r="I404" s="11">
        <f>VLOOKUP(C404,[1]匹配!$A:$F,6,0)</f>
        <v>0</v>
      </c>
      <c r="J404" s="11">
        <f>VLOOKUP(C404,'[2]（终）标准制修订项目'!$C:$R,16,0)</f>
        <v>4</v>
      </c>
      <c r="K404" s="11" t="str">
        <f>VLOOKUP(C404,[1]匹配!$A:$H,8,0)</f>
        <v>有</v>
      </c>
      <c r="L404" s="11">
        <f>VLOOKUP(C404,[1]匹配!$A:$I,9,0)</f>
        <v>4</v>
      </c>
      <c r="M404" s="11">
        <f>VLOOKUP(C404,[1]匹配!$A:$J,10,0)</f>
        <v>52.63</v>
      </c>
      <c r="N404" s="11" t="str">
        <f>VLOOKUP(C404,[1]匹配!$A:$K,11,0)</f>
        <v>深圳市中润水工业技术发展有限公司</v>
      </c>
      <c r="O404" s="11">
        <f>VLOOKUP(C404,[1]匹配!$A:$L,12,0)</f>
        <v>5</v>
      </c>
      <c r="P404" s="11">
        <f>VLOOKUP(C404,[1]匹配!$A:$M,13,0)</f>
        <v>47.36</v>
      </c>
      <c r="Q404" s="11" t="str">
        <f>VLOOKUP(C404,[1]匹配!$A:$N,14,0)</f>
        <v>深圳市长隆科技有限公司</v>
      </c>
      <c r="R404" s="11">
        <f>VLOOKUP(C404,[1]匹配!$A:$O,15,0)</f>
        <v>0</v>
      </c>
      <c r="S404" s="11">
        <f>VLOOKUP(C404,[1]匹配!$A:$P,16,0)</f>
        <v>0</v>
      </c>
      <c r="T404" s="11">
        <f>VLOOKUP(C404,[1]匹配!$A:$Q,17,0)</f>
        <v>0</v>
      </c>
      <c r="U404" s="11">
        <f>VLOOKUP(C404,[1]匹配!$A:$R,18,0)</f>
        <v>0</v>
      </c>
      <c r="V404" s="11">
        <f>VLOOKUP(C404,[1]匹配!$A:$S,19,0)</f>
        <v>0</v>
      </c>
      <c r="W404" s="11">
        <f>VLOOKUP(C404,[1]匹配!$A:$T,20,0)</f>
        <v>0</v>
      </c>
      <c r="X404" s="11">
        <f>VLOOKUP(C404,[1]匹配!$A:$U,21,0)</f>
        <v>0</v>
      </c>
      <c r="Y404" s="11">
        <f>VLOOKUP(C404,[1]匹配!$A:$V,22,0)</f>
        <v>0</v>
      </c>
      <c r="Z404" s="11">
        <f>VLOOKUP(C404,[1]匹配!$A:$W,23,0)</f>
        <v>0</v>
      </c>
      <c r="AA404" s="11">
        <f>VLOOKUP(C404,[1]匹配!$A:$X,24,0)</f>
        <v>0</v>
      </c>
      <c r="AB404" s="11">
        <f>VLOOKUP(C404,[1]匹配!$A:$Y,25,0)</f>
        <v>0</v>
      </c>
      <c r="AC404" s="11">
        <f>VLOOKUP(C404,[1]匹配!$A:$Z,26,0)</f>
        <v>0</v>
      </c>
      <c r="AD404" s="11">
        <f>VLOOKUP(C404,[1]匹配!$A:$AA,27,0)</f>
        <v>0</v>
      </c>
      <c r="AE404" s="11">
        <f>VLOOKUP(C404,[1]匹配!$A:$AB,28,0)</f>
        <v>0</v>
      </c>
      <c r="AF404" s="11">
        <f>VLOOKUP(C404,[1]匹配!$A:$AC,29,0)</f>
        <v>0</v>
      </c>
      <c r="AG404" s="11">
        <f>VLOOKUP(C404,[1]匹配!$A:$AD,30,0)</f>
        <v>0</v>
      </c>
      <c r="AH404" s="11">
        <f>VLOOKUP(C404,[1]匹配!$A:$AE,31,0)</f>
        <v>0</v>
      </c>
      <c r="AI404" s="11">
        <f>VLOOKUP(C404,[1]匹配!$A:$AF,32,0)</f>
        <v>0</v>
      </c>
      <c r="AJ404" s="11" t="s">
        <v>1530</v>
      </c>
      <c r="AK404" s="11" t="s">
        <v>47</v>
      </c>
      <c r="AL404" s="11" t="s">
        <v>56</v>
      </c>
      <c r="AM404" s="11" t="s">
        <v>729</v>
      </c>
    </row>
    <row r="405" ht="24" spans="1:39">
      <c r="A405" s="28">
        <v>402</v>
      </c>
      <c r="B405" s="11" t="s">
        <v>151</v>
      </c>
      <c r="C405" s="11" t="s">
        <v>1568</v>
      </c>
      <c r="D405" s="11" t="s">
        <v>1569</v>
      </c>
      <c r="E405" s="11" t="s">
        <v>1570</v>
      </c>
      <c r="F405" s="11" t="s">
        <v>322</v>
      </c>
      <c r="G405" s="11" t="s">
        <v>1324</v>
      </c>
      <c r="H405" s="11" t="str">
        <f>VLOOKUP(C405,[1]匹配!$A:$E,5,0)</f>
        <v>否</v>
      </c>
      <c r="I405" s="11">
        <f>VLOOKUP(C405,[1]匹配!$A:$F,6,0)</f>
        <v>0</v>
      </c>
      <c r="J405" s="11">
        <f>VLOOKUP(C405,'[2]（终）标准制修订项目'!$C:$R,16,0)</f>
        <v>6</v>
      </c>
      <c r="K405" s="11" t="str">
        <f>VLOOKUP(C405,[1]匹配!$A:$H,8,0)</f>
        <v>无</v>
      </c>
      <c r="L405" s="11">
        <f>VLOOKUP(C405,[1]匹配!$A:$I,9,0)</f>
        <v>1</v>
      </c>
      <c r="M405" s="11">
        <f>VLOOKUP(C405,[1]匹配!$A:$J,10,0)</f>
        <v>100</v>
      </c>
      <c r="N405" s="11" t="str">
        <f>VLOOKUP(C405,[1]匹配!$A:$K,11,0)</f>
        <v>深圳吉阳智能科技有限公司</v>
      </c>
      <c r="O405" s="11">
        <f>VLOOKUP(C405,[1]匹配!$A:$L,12,0)</f>
        <v>0</v>
      </c>
      <c r="P405" s="11">
        <f>VLOOKUP(C405,[1]匹配!$A:$M,13,0)</f>
        <v>0</v>
      </c>
      <c r="Q405" s="11">
        <f>VLOOKUP(C405,[1]匹配!$A:$N,14,0)</f>
        <v>0</v>
      </c>
      <c r="R405" s="11">
        <f>VLOOKUP(C405,[1]匹配!$A:$O,15,0)</f>
        <v>0</v>
      </c>
      <c r="S405" s="11">
        <f>VLOOKUP(C405,[1]匹配!$A:$P,16,0)</f>
        <v>0</v>
      </c>
      <c r="T405" s="11">
        <f>VLOOKUP(C405,[1]匹配!$A:$Q,17,0)</f>
        <v>0</v>
      </c>
      <c r="U405" s="11">
        <f>VLOOKUP(C405,[1]匹配!$A:$R,18,0)</f>
        <v>0</v>
      </c>
      <c r="V405" s="11">
        <f>VLOOKUP(C405,[1]匹配!$A:$S,19,0)</f>
        <v>0</v>
      </c>
      <c r="W405" s="11">
        <f>VLOOKUP(C405,[1]匹配!$A:$T,20,0)</f>
        <v>0</v>
      </c>
      <c r="X405" s="11">
        <f>VLOOKUP(C405,[1]匹配!$A:$U,21,0)</f>
        <v>0</v>
      </c>
      <c r="Y405" s="11">
        <f>VLOOKUP(C405,[1]匹配!$A:$V,22,0)</f>
        <v>0</v>
      </c>
      <c r="Z405" s="11">
        <f>VLOOKUP(C405,[1]匹配!$A:$W,23,0)</f>
        <v>0</v>
      </c>
      <c r="AA405" s="11">
        <f>VLOOKUP(C405,[1]匹配!$A:$X,24,0)</f>
        <v>0</v>
      </c>
      <c r="AB405" s="11">
        <f>VLOOKUP(C405,[1]匹配!$A:$Y,25,0)</f>
        <v>0</v>
      </c>
      <c r="AC405" s="11">
        <f>VLOOKUP(C405,[1]匹配!$A:$Z,26,0)</f>
        <v>0</v>
      </c>
      <c r="AD405" s="11">
        <f>VLOOKUP(C405,[1]匹配!$A:$AA,27,0)</f>
        <v>0</v>
      </c>
      <c r="AE405" s="11">
        <f>VLOOKUP(C405,[1]匹配!$A:$AB,28,0)</f>
        <v>0</v>
      </c>
      <c r="AF405" s="11">
        <f>VLOOKUP(C405,[1]匹配!$A:$AC,29,0)</f>
        <v>0</v>
      </c>
      <c r="AG405" s="11">
        <f>VLOOKUP(C405,[1]匹配!$A:$AD,30,0)</f>
        <v>0</v>
      </c>
      <c r="AH405" s="11">
        <f>VLOOKUP(C405,[1]匹配!$A:$AE,31,0)</f>
        <v>0</v>
      </c>
      <c r="AI405" s="11">
        <f>VLOOKUP(C405,[1]匹配!$A:$AF,32,0)</f>
        <v>0</v>
      </c>
      <c r="AJ405" s="11" t="s">
        <v>1530</v>
      </c>
      <c r="AK405" s="11" t="s">
        <v>47</v>
      </c>
      <c r="AL405" s="11" t="s">
        <v>56</v>
      </c>
      <c r="AM405" s="11" t="s">
        <v>729</v>
      </c>
    </row>
    <row r="406" ht="36" spans="1:39">
      <c r="A406" s="28">
        <v>403</v>
      </c>
      <c r="B406" s="11" t="s">
        <v>151</v>
      </c>
      <c r="C406" s="11" t="s">
        <v>1571</v>
      </c>
      <c r="D406" s="11" t="s">
        <v>1572</v>
      </c>
      <c r="E406" s="11" t="s">
        <v>1573</v>
      </c>
      <c r="F406" s="11" t="s">
        <v>228</v>
      </c>
      <c r="G406" s="11" t="s">
        <v>1058</v>
      </c>
      <c r="H406" s="11" t="str">
        <f>VLOOKUP(C406,[1]匹配!$A:$E,5,0)</f>
        <v>否</v>
      </c>
      <c r="I406" s="11">
        <f>VLOOKUP(C406,[1]匹配!$A:$F,6,0)</f>
        <v>0</v>
      </c>
      <c r="J406" s="11">
        <f>VLOOKUP(C406,'[2]（终）标准制修订项目'!$C:$R,16,0)</f>
        <v>4</v>
      </c>
      <c r="K406" s="11" t="str">
        <f>VLOOKUP(C406,[1]匹配!$A:$H,8,0)</f>
        <v>无</v>
      </c>
      <c r="L406" s="11">
        <f>VLOOKUP(C406,[1]匹配!$A:$I,9,0)</f>
        <v>4</v>
      </c>
      <c r="M406" s="11">
        <f>VLOOKUP(C406,[1]匹配!$A:$J,10,0)</f>
        <v>100</v>
      </c>
      <c r="N406" s="11" t="str">
        <f>VLOOKUP(C406,[1]匹配!$A:$K,11,0)</f>
        <v>深圳市芭格美生物科技有限公司</v>
      </c>
      <c r="O406" s="11">
        <f>VLOOKUP(C406,[1]匹配!$A:$L,12,0)</f>
        <v>0</v>
      </c>
      <c r="P406" s="11">
        <f>VLOOKUP(C406,[1]匹配!$A:$M,13,0)</f>
        <v>0</v>
      </c>
      <c r="Q406" s="11">
        <f>VLOOKUP(C406,[1]匹配!$A:$N,14,0)</f>
        <v>0</v>
      </c>
      <c r="R406" s="11">
        <f>VLOOKUP(C406,[1]匹配!$A:$O,15,0)</f>
        <v>0</v>
      </c>
      <c r="S406" s="11">
        <f>VLOOKUP(C406,[1]匹配!$A:$P,16,0)</f>
        <v>0</v>
      </c>
      <c r="T406" s="11">
        <f>VLOOKUP(C406,[1]匹配!$A:$Q,17,0)</f>
        <v>0</v>
      </c>
      <c r="U406" s="11">
        <f>VLOOKUP(C406,[1]匹配!$A:$R,18,0)</f>
        <v>0</v>
      </c>
      <c r="V406" s="11">
        <f>VLOOKUP(C406,[1]匹配!$A:$S,19,0)</f>
        <v>0</v>
      </c>
      <c r="W406" s="11">
        <f>VLOOKUP(C406,[1]匹配!$A:$T,20,0)</f>
        <v>0</v>
      </c>
      <c r="X406" s="11">
        <f>VLOOKUP(C406,[1]匹配!$A:$U,21,0)</f>
        <v>0</v>
      </c>
      <c r="Y406" s="11">
        <f>VLOOKUP(C406,[1]匹配!$A:$V,22,0)</f>
        <v>0</v>
      </c>
      <c r="Z406" s="11">
        <f>VLOOKUP(C406,[1]匹配!$A:$W,23,0)</f>
        <v>0</v>
      </c>
      <c r="AA406" s="11">
        <f>VLOOKUP(C406,[1]匹配!$A:$X,24,0)</f>
        <v>0</v>
      </c>
      <c r="AB406" s="11">
        <f>VLOOKUP(C406,[1]匹配!$A:$Y,25,0)</f>
        <v>0</v>
      </c>
      <c r="AC406" s="11">
        <f>VLOOKUP(C406,[1]匹配!$A:$Z,26,0)</f>
        <v>0</v>
      </c>
      <c r="AD406" s="11">
        <f>VLOOKUP(C406,[1]匹配!$A:$AA,27,0)</f>
        <v>0</v>
      </c>
      <c r="AE406" s="11">
        <f>VLOOKUP(C406,[1]匹配!$A:$AB,28,0)</f>
        <v>0</v>
      </c>
      <c r="AF406" s="11">
        <f>VLOOKUP(C406,[1]匹配!$A:$AC,29,0)</f>
        <v>0</v>
      </c>
      <c r="AG406" s="11">
        <f>VLOOKUP(C406,[1]匹配!$A:$AD,30,0)</f>
        <v>0</v>
      </c>
      <c r="AH406" s="11">
        <f>VLOOKUP(C406,[1]匹配!$A:$AE,31,0)</f>
        <v>0</v>
      </c>
      <c r="AI406" s="11">
        <f>VLOOKUP(C406,[1]匹配!$A:$AF,32,0)</f>
        <v>0</v>
      </c>
      <c r="AJ406" s="11" t="s">
        <v>1574</v>
      </c>
      <c r="AK406" s="11" t="s">
        <v>105</v>
      </c>
      <c r="AL406" s="11" t="s">
        <v>56</v>
      </c>
      <c r="AM406" s="11" t="s">
        <v>729</v>
      </c>
    </row>
    <row r="407" ht="48" spans="1:39">
      <c r="A407" s="28">
        <v>404</v>
      </c>
      <c r="B407" s="11" t="s">
        <v>151</v>
      </c>
      <c r="C407" s="11" t="s">
        <v>1575</v>
      </c>
      <c r="D407" s="11" t="s">
        <v>1576</v>
      </c>
      <c r="E407" s="11" t="s">
        <v>1577</v>
      </c>
      <c r="F407" s="11" t="s">
        <v>814</v>
      </c>
      <c r="G407" s="11" t="s">
        <v>1271</v>
      </c>
      <c r="H407" s="11" t="str">
        <f>VLOOKUP(C407,[1]匹配!$A:$E,5,0)</f>
        <v>否</v>
      </c>
      <c r="I407" s="11">
        <f>VLOOKUP(C407,[1]匹配!$A:$F,6,0)</f>
        <v>0</v>
      </c>
      <c r="J407" s="11">
        <f>VLOOKUP(C407,'[2]（终）标准制修订项目'!$C:$R,16,0)</f>
        <v>7</v>
      </c>
      <c r="K407" s="11" t="str">
        <f>VLOOKUP(C407,[1]匹配!$A:$H,8,0)</f>
        <v>有</v>
      </c>
      <c r="L407" s="11">
        <f>VLOOKUP(C407,[1]匹配!$A:$I,9,0)</f>
        <v>4</v>
      </c>
      <c r="M407" s="11">
        <f>VLOOKUP(C407,[1]匹配!$A:$J,10,0)</f>
        <v>58.82</v>
      </c>
      <c r="N407" s="11" t="str">
        <f>VLOOKUP(C407,[1]匹配!$A:$K,11,0)</f>
        <v>深圳市华夏盛科技有限公司</v>
      </c>
      <c r="O407" s="11">
        <f>VLOOKUP(C407,[1]匹配!$A:$L,12,0)</f>
        <v>7</v>
      </c>
      <c r="P407" s="11">
        <f>VLOOKUP(C407,[1]匹配!$A:$M,13,0)</f>
        <v>41.17</v>
      </c>
      <c r="Q407" s="11" t="str">
        <f>VLOOKUP(C407,[1]匹配!$A:$N,14,0)</f>
        <v>深圳友讯达科技股份有限公司</v>
      </c>
      <c r="R407" s="11">
        <f>VLOOKUP(C407,[1]匹配!$A:$O,15,0)</f>
        <v>0</v>
      </c>
      <c r="S407" s="11">
        <f>VLOOKUP(C407,[1]匹配!$A:$P,16,0)</f>
        <v>0</v>
      </c>
      <c r="T407" s="11">
        <f>VLOOKUP(C407,[1]匹配!$A:$Q,17,0)</f>
        <v>0</v>
      </c>
      <c r="U407" s="11">
        <f>VLOOKUP(C407,[1]匹配!$A:$R,18,0)</f>
        <v>0</v>
      </c>
      <c r="V407" s="11">
        <f>VLOOKUP(C407,[1]匹配!$A:$S,19,0)</f>
        <v>0</v>
      </c>
      <c r="W407" s="11">
        <f>VLOOKUP(C407,[1]匹配!$A:$T,20,0)</f>
        <v>0</v>
      </c>
      <c r="X407" s="11">
        <f>VLOOKUP(C407,[1]匹配!$A:$U,21,0)</f>
        <v>0</v>
      </c>
      <c r="Y407" s="11">
        <f>VLOOKUP(C407,[1]匹配!$A:$V,22,0)</f>
        <v>0</v>
      </c>
      <c r="Z407" s="11">
        <f>VLOOKUP(C407,[1]匹配!$A:$W,23,0)</f>
        <v>0</v>
      </c>
      <c r="AA407" s="11">
        <f>VLOOKUP(C407,[1]匹配!$A:$X,24,0)</f>
        <v>0</v>
      </c>
      <c r="AB407" s="11">
        <f>VLOOKUP(C407,[1]匹配!$A:$Y,25,0)</f>
        <v>0</v>
      </c>
      <c r="AC407" s="11">
        <f>VLOOKUP(C407,[1]匹配!$A:$Z,26,0)</f>
        <v>0</v>
      </c>
      <c r="AD407" s="11">
        <f>VLOOKUP(C407,[1]匹配!$A:$AA,27,0)</f>
        <v>0</v>
      </c>
      <c r="AE407" s="11">
        <f>VLOOKUP(C407,[1]匹配!$A:$AB,28,0)</f>
        <v>0</v>
      </c>
      <c r="AF407" s="11">
        <f>VLOOKUP(C407,[1]匹配!$A:$AC,29,0)</f>
        <v>0</v>
      </c>
      <c r="AG407" s="11">
        <f>VLOOKUP(C407,[1]匹配!$A:$AD,30,0)</f>
        <v>0</v>
      </c>
      <c r="AH407" s="11">
        <f>VLOOKUP(C407,[1]匹配!$A:$AE,31,0)</f>
        <v>0</v>
      </c>
      <c r="AI407" s="11">
        <f>VLOOKUP(C407,[1]匹配!$A:$AF,32,0)</f>
        <v>0</v>
      </c>
      <c r="AJ407" s="11" t="s">
        <v>1574</v>
      </c>
      <c r="AK407" s="11" t="s">
        <v>105</v>
      </c>
      <c r="AL407" s="11" t="s">
        <v>56</v>
      </c>
      <c r="AM407" s="11" t="s">
        <v>729</v>
      </c>
    </row>
    <row r="408" ht="36" spans="1:39">
      <c r="A408" s="28">
        <v>405</v>
      </c>
      <c r="B408" s="11" t="s">
        <v>151</v>
      </c>
      <c r="C408" s="11" t="s">
        <v>1578</v>
      </c>
      <c r="D408" s="11" t="s">
        <v>1579</v>
      </c>
      <c r="E408" s="11" t="s">
        <v>1580</v>
      </c>
      <c r="F408" s="11" t="s">
        <v>202</v>
      </c>
      <c r="G408" s="11" t="s">
        <v>1152</v>
      </c>
      <c r="H408" s="11" t="str">
        <f>VLOOKUP(C408,[1]匹配!$A:$E,5,0)</f>
        <v>否</v>
      </c>
      <c r="I408" s="11">
        <f>VLOOKUP(C408,[1]匹配!$A:$F,6,0)</f>
        <v>0</v>
      </c>
      <c r="J408" s="11">
        <f>VLOOKUP(C408,'[2]（终）标准制修订项目'!$C:$R,16,0)</f>
        <v>3</v>
      </c>
      <c r="K408" s="11" t="str">
        <f>VLOOKUP(C408,[1]匹配!$A:$H,8,0)</f>
        <v>无</v>
      </c>
      <c r="L408" s="11">
        <f>VLOOKUP(C408,[1]匹配!$A:$I,9,0)</f>
        <v>3</v>
      </c>
      <c r="M408" s="11">
        <f>VLOOKUP(C408,[1]匹配!$A:$J,10,0)</f>
        <v>100</v>
      </c>
      <c r="N408" s="11" t="str">
        <f>VLOOKUP(C408,[1]匹配!$A:$K,11,0)</f>
        <v>深圳市注成科技股份有限公司</v>
      </c>
      <c r="O408" s="11">
        <f>VLOOKUP(C408,[1]匹配!$A:$L,12,0)</f>
        <v>0</v>
      </c>
      <c r="P408" s="11">
        <f>VLOOKUP(C408,[1]匹配!$A:$M,13,0)</f>
        <v>0</v>
      </c>
      <c r="Q408" s="11">
        <f>VLOOKUP(C408,[1]匹配!$A:$N,14,0)</f>
        <v>0</v>
      </c>
      <c r="R408" s="11">
        <f>VLOOKUP(C408,[1]匹配!$A:$O,15,0)</f>
        <v>0</v>
      </c>
      <c r="S408" s="11">
        <f>VLOOKUP(C408,[1]匹配!$A:$P,16,0)</f>
        <v>0</v>
      </c>
      <c r="T408" s="11">
        <f>VLOOKUP(C408,[1]匹配!$A:$Q,17,0)</f>
        <v>0</v>
      </c>
      <c r="U408" s="11">
        <f>VLOOKUP(C408,[1]匹配!$A:$R,18,0)</f>
        <v>0</v>
      </c>
      <c r="V408" s="11">
        <f>VLOOKUP(C408,[1]匹配!$A:$S,19,0)</f>
        <v>0</v>
      </c>
      <c r="W408" s="11">
        <f>VLOOKUP(C408,[1]匹配!$A:$T,20,0)</f>
        <v>0</v>
      </c>
      <c r="X408" s="11">
        <f>VLOOKUP(C408,[1]匹配!$A:$U,21,0)</f>
        <v>0</v>
      </c>
      <c r="Y408" s="11">
        <f>VLOOKUP(C408,[1]匹配!$A:$V,22,0)</f>
        <v>0</v>
      </c>
      <c r="Z408" s="11">
        <f>VLOOKUP(C408,[1]匹配!$A:$W,23,0)</f>
        <v>0</v>
      </c>
      <c r="AA408" s="11">
        <f>VLOOKUP(C408,[1]匹配!$A:$X,24,0)</f>
        <v>0</v>
      </c>
      <c r="AB408" s="11">
        <f>VLOOKUP(C408,[1]匹配!$A:$Y,25,0)</f>
        <v>0</v>
      </c>
      <c r="AC408" s="11">
        <f>VLOOKUP(C408,[1]匹配!$A:$Z,26,0)</f>
        <v>0</v>
      </c>
      <c r="AD408" s="11">
        <f>VLOOKUP(C408,[1]匹配!$A:$AA,27,0)</f>
        <v>0</v>
      </c>
      <c r="AE408" s="11">
        <f>VLOOKUP(C408,[1]匹配!$A:$AB,28,0)</f>
        <v>0</v>
      </c>
      <c r="AF408" s="11">
        <f>VLOOKUP(C408,[1]匹配!$A:$AC,29,0)</f>
        <v>0</v>
      </c>
      <c r="AG408" s="11">
        <f>VLOOKUP(C408,[1]匹配!$A:$AD,30,0)</f>
        <v>0</v>
      </c>
      <c r="AH408" s="11">
        <f>VLOOKUP(C408,[1]匹配!$A:$AE,31,0)</f>
        <v>0</v>
      </c>
      <c r="AI408" s="11">
        <f>VLOOKUP(C408,[1]匹配!$A:$AF,32,0)</f>
        <v>0</v>
      </c>
      <c r="AJ408" s="11" t="s">
        <v>1574</v>
      </c>
      <c r="AK408" s="11" t="s">
        <v>105</v>
      </c>
      <c r="AL408" s="11" t="s">
        <v>48</v>
      </c>
      <c r="AM408" s="11" t="s">
        <v>729</v>
      </c>
    </row>
    <row r="409" ht="24" spans="1:39">
      <c r="A409" s="28">
        <v>406</v>
      </c>
      <c r="B409" s="11" t="s">
        <v>151</v>
      </c>
      <c r="C409" s="11" t="s">
        <v>1581</v>
      </c>
      <c r="D409" s="11" t="s">
        <v>1582</v>
      </c>
      <c r="E409" s="11" t="s">
        <v>1583</v>
      </c>
      <c r="F409" s="11" t="s">
        <v>402</v>
      </c>
      <c r="G409" s="11" t="s">
        <v>403</v>
      </c>
      <c r="H409" s="11" t="str">
        <f>VLOOKUP(C409,[1]匹配!$A:$E,5,0)</f>
        <v>否</v>
      </c>
      <c r="I409" s="11">
        <f>VLOOKUP(C409,[1]匹配!$A:$F,6,0)</f>
        <v>0</v>
      </c>
      <c r="J409" s="11">
        <f>VLOOKUP(C409,'[2]（终）标准制修订项目'!$C:$R,16,0)</f>
        <v>6</v>
      </c>
      <c r="K409" s="11" t="str">
        <f>VLOOKUP(C409,[1]匹配!$A:$H,8,0)</f>
        <v>无</v>
      </c>
      <c r="L409" s="11">
        <f>VLOOKUP(C409,[1]匹配!$A:$I,9,0)</f>
        <v>1</v>
      </c>
      <c r="M409" s="11">
        <f>VLOOKUP(C409,[1]匹配!$A:$J,10,0)</f>
        <v>100</v>
      </c>
      <c r="N409" s="11" t="str">
        <f>VLOOKUP(C409,[1]匹配!$A:$K,11,0)</f>
        <v>格林美股份有限公司</v>
      </c>
      <c r="O409" s="11">
        <f>VLOOKUP(C409,[1]匹配!$A:$L,12,0)</f>
        <v>0</v>
      </c>
      <c r="P409" s="11">
        <f>VLOOKUP(C409,[1]匹配!$A:$M,13,0)</f>
        <v>0</v>
      </c>
      <c r="Q409" s="11">
        <f>VLOOKUP(C409,[1]匹配!$A:$N,14,0)</f>
        <v>0</v>
      </c>
      <c r="R409" s="11">
        <f>VLOOKUP(C409,[1]匹配!$A:$O,15,0)</f>
        <v>0</v>
      </c>
      <c r="S409" s="11">
        <f>VLOOKUP(C409,[1]匹配!$A:$P,16,0)</f>
        <v>0</v>
      </c>
      <c r="T409" s="11">
        <f>VLOOKUP(C409,[1]匹配!$A:$Q,17,0)</f>
        <v>0</v>
      </c>
      <c r="U409" s="11">
        <f>VLOOKUP(C409,[1]匹配!$A:$R,18,0)</f>
        <v>0</v>
      </c>
      <c r="V409" s="11">
        <f>VLOOKUP(C409,[1]匹配!$A:$S,19,0)</f>
        <v>0</v>
      </c>
      <c r="W409" s="11">
        <f>VLOOKUP(C409,[1]匹配!$A:$T,20,0)</f>
        <v>0</v>
      </c>
      <c r="X409" s="11">
        <f>VLOOKUP(C409,[1]匹配!$A:$U,21,0)</f>
        <v>0</v>
      </c>
      <c r="Y409" s="11">
        <f>VLOOKUP(C409,[1]匹配!$A:$V,22,0)</f>
        <v>0</v>
      </c>
      <c r="Z409" s="11">
        <f>VLOOKUP(C409,[1]匹配!$A:$W,23,0)</f>
        <v>0</v>
      </c>
      <c r="AA409" s="11">
        <f>VLOOKUP(C409,[1]匹配!$A:$X,24,0)</f>
        <v>0</v>
      </c>
      <c r="AB409" s="11">
        <f>VLOOKUP(C409,[1]匹配!$A:$Y,25,0)</f>
        <v>0</v>
      </c>
      <c r="AC409" s="11">
        <f>VLOOKUP(C409,[1]匹配!$A:$Z,26,0)</f>
        <v>0</v>
      </c>
      <c r="AD409" s="11">
        <f>VLOOKUP(C409,[1]匹配!$A:$AA,27,0)</f>
        <v>0</v>
      </c>
      <c r="AE409" s="11">
        <f>VLOOKUP(C409,[1]匹配!$A:$AB,28,0)</f>
        <v>0</v>
      </c>
      <c r="AF409" s="11">
        <f>VLOOKUP(C409,[1]匹配!$A:$AC,29,0)</f>
        <v>0</v>
      </c>
      <c r="AG409" s="11">
        <f>VLOOKUP(C409,[1]匹配!$A:$AD,30,0)</f>
        <v>0</v>
      </c>
      <c r="AH409" s="11">
        <f>VLOOKUP(C409,[1]匹配!$A:$AE,31,0)</f>
        <v>0</v>
      </c>
      <c r="AI409" s="11">
        <f>VLOOKUP(C409,[1]匹配!$A:$AF,32,0)</f>
        <v>0</v>
      </c>
      <c r="AJ409" s="11" t="s">
        <v>1574</v>
      </c>
      <c r="AK409" s="11" t="s">
        <v>47</v>
      </c>
      <c r="AL409" s="11" t="s">
        <v>56</v>
      </c>
      <c r="AM409" s="11" t="s">
        <v>729</v>
      </c>
    </row>
    <row r="410" ht="36" spans="1:39">
      <c r="A410" s="28">
        <v>407</v>
      </c>
      <c r="B410" s="11" t="s">
        <v>151</v>
      </c>
      <c r="C410" s="11" t="s">
        <v>1584</v>
      </c>
      <c r="D410" s="11" t="s">
        <v>1585</v>
      </c>
      <c r="E410" s="11" t="s">
        <v>1586</v>
      </c>
      <c r="F410" s="11" t="s">
        <v>228</v>
      </c>
      <c r="G410" s="11" t="s">
        <v>1357</v>
      </c>
      <c r="H410" s="11" t="str">
        <f>VLOOKUP(C410,[1]匹配!$A:$E,5,0)</f>
        <v>否</v>
      </c>
      <c r="I410" s="11">
        <f>VLOOKUP(C410,[1]匹配!$A:$F,6,0)</f>
        <v>0</v>
      </c>
      <c r="J410" s="11">
        <f>VLOOKUP(C410,'[2]（终）标准制修订项目'!$C:$R,16,0)</f>
        <v>5</v>
      </c>
      <c r="K410" s="11" t="str">
        <f>VLOOKUP(C410,[1]匹配!$A:$H,8,0)</f>
        <v>无</v>
      </c>
      <c r="L410" s="11">
        <f>VLOOKUP(C410,[1]匹配!$A:$I,9,0)</f>
        <v>5</v>
      </c>
      <c r="M410" s="11">
        <f>VLOOKUP(C410,[1]匹配!$A:$J,10,0)</f>
        <v>100</v>
      </c>
      <c r="N410" s="11" t="str">
        <f>VLOOKUP(C410,[1]匹配!$A:$K,11,0)</f>
        <v>深圳市凯东源现代物流股份有限公司</v>
      </c>
      <c r="O410" s="11">
        <f>VLOOKUP(C410,[1]匹配!$A:$L,12,0)</f>
        <v>0</v>
      </c>
      <c r="P410" s="11">
        <f>VLOOKUP(C410,[1]匹配!$A:$M,13,0)</f>
        <v>0</v>
      </c>
      <c r="Q410" s="11">
        <f>VLOOKUP(C410,[1]匹配!$A:$N,14,0)</f>
        <v>0</v>
      </c>
      <c r="R410" s="11">
        <f>VLOOKUP(C410,[1]匹配!$A:$O,15,0)</f>
        <v>0</v>
      </c>
      <c r="S410" s="11">
        <f>VLOOKUP(C410,[1]匹配!$A:$P,16,0)</f>
        <v>0</v>
      </c>
      <c r="T410" s="11">
        <f>VLOOKUP(C410,[1]匹配!$A:$Q,17,0)</f>
        <v>0</v>
      </c>
      <c r="U410" s="11">
        <f>VLOOKUP(C410,[1]匹配!$A:$R,18,0)</f>
        <v>0</v>
      </c>
      <c r="V410" s="11">
        <f>VLOOKUP(C410,[1]匹配!$A:$S,19,0)</f>
        <v>0</v>
      </c>
      <c r="W410" s="11">
        <f>VLOOKUP(C410,[1]匹配!$A:$T,20,0)</f>
        <v>0</v>
      </c>
      <c r="X410" s="11">
        <f>VLOOKUP(C410,[1]匹配!$A:$U,21,0)</f>
        <v>0</v>
      </c>
      <c r="Y410" s="11">
        <f>VLOOKUP(C410,[1]匹配!$A:$V,22,0)</f>
        <v>0</v>
      </c>
      <c r="Z410" s="11">
        <f>VLOOKUP(C410,[1]匹配!$A:$W,23,0)</f>
        <v>0</v>
      </c>
      <c r="AA410" s="11">
        <f>VLOOKUP(C410,[1]匹配!$A:$X,24,0)</f>
        <v>0</v>
      </c>
      <c r="AB410" s="11">
        <f>VLOOKUP(C410,[1]匹配!$A:$Y,25,0)</f>
        <v>0</v>
      </c>
      <c r="AC410" s="11">
        <f>VLOOKUP(C410,[1]匹配!$A:$Z,26,0)</f>
        <v>0</v>
      </c>
      <c r="AD410" s="11">
        <f>VLOOKUP(C410,[1]匹配!$A:$AA,27,0)</f>
        <v>0</v>
      </c>
      <c r="AE410" s="11">
        <f>VLOOKUP(C410,[1]匹配!$A:$AB,28,0)</f>
        <v>0</v>
      </c>
      <c r="AF410" s="11">
        <f>VLOOKUP(C410,[1]匹配!$A:$AC,29,0)</f>
        <v>0</v>
      </c>
      <c r="AG410" s="11">
        <f>VLOOKUP(C410,[1]匹配!$A:$AD,30,0)</f>
        <v>0</v>
      </c>
      <c r="AH410" s="11">
        <f>VLOOKUP(C410,[1]匹配!$A:$AE,31,0)</f>
        <v>0</v>
      </c>
      <c r="AI410" s="11">
        <f>VLOOKUP(C410,[1]匹配!$A:$AF,32,0)</f>
        <v>0</v>
      </c>
      <c r="AJ410" s="11" t="s">
        <v>1574</v>
      </c>
      <c r="AK410" s="11" t="s">
        <v>47</v>
      </c>
      <c r="AL410" s="11" t="s">
        <v>56</v>
      </c>
      <c r="AM410" s="11" t="s">
        <v>729</v>
      </c>
    </row>
    <row r="411" ht="24" spans="1:39">
      <c r="A411" s="28">
        <v>408</v>
      </c>
      <c r="B411" s="11" t="s">
        <v>151</v>
      </c>
      <c r="C411" s="11" t="s">
        <v>1587</v>
      </c>
      <c r="D411" s="11" t="s">
        <v>1588</v>
      </c>
      <c r="E411" s="11" t="s">
        <v>1589</v>
      </c>
      <c r="F411" s="11" t="s">
        <v>1234</v>
      </c>
      <c r="G411" s="11" t="s">
        <v>1235</v>
      </c>
      <c r="H411" s="11" t="str">
        <f>VLOOKUP(C411,[1]匹配!$A:$E,5,0)</f>
        <v>否</v>
      </c>
      <c r="I411" s="11">
        <f>VLOOKUP(C411,[1]匹配!$A:$F,6,0)</f>
        <v>0</v>
      </c>
      <c r="J411" s="11">
        <f>VLOOKUP(C411,'[2]（终）标准制修订项目'!$C:$R,16,0)</f>
        <v>5</v>
      </c>
      <c r="K411" s="11" t="str">
        <f>VLOOKUP(C411,[1]匹配!$A:$H,8,0)</f>
        <v>无</v>
      </c>
      <c r="L411" s="11">
        <f>VLOOKUP(C411,[1]匹配!$A:$I,9,0)</f>
        <v>5</v>
      </c>
      <c r="M411" s="11">
        <f>VLOOKUP(C411,[1]匹配!$A:$J,10,0)</f>
        <v>100</v>
      </c>
      <c r="N411" s="11" t="str">
        <f>VLOOKUP(C411,[1]匹配!$A:$K,11,0)</f>
        <v>深圳市鑫源通电子有限公司</v>
      </c>
      <c r="O411" s="11">
        <f>VLOOKUP(C411,[1]匹配!$A:$L,12,0)</f>
        <v>0</v>
      </c>
      <c r="P411" s="11">
        <f>VLOOKUP(C411,[1]匹配!$A:$M,13,0)</f>
        <v>0</v>
      </c>
      <c r="Q411" s="11">
        <f>VLOOKUP(C411,[1]匹配!$A:$N,14,0)</f>
        <v>0</v>
      </c>
      <c r="R411" s="11">
        <f>VLOOKUP(C411,[1]匹配!$A:$O,15,0)</f>
        <v>0</v>
      </c>
      <c r="S411" s="11">
        <f>VLOOKUP(C411,[1]匹配!$A:$P,16,0)</f>
        <v>0</v>
      </c>
      <c r="T411" s="11">
        <f>VLOOKUP(C411,[1]匹配!$A:$Q,17,0)</f>
        <v>0</v>
      </c>
      <c r="U411" s="11">
        <f>VLOOKUP(C411,[1]匹配!$A:$R,18,0)</f>
        <v>0</v>
      </c>
      <c r="V411" s="11">
        <f>VLOOKUP(C411,[1]匹配!$A:$S,19,0)</f>
        <v>0</v>
      </c>
      <c r="W411" s="11">
        <f>VLOOKUP(C411,[1]匹配!$A:$T,20,0)</f>
        <v>0</v>
      </c>
      <c r="X411" s="11">
        <f>VLOOKUP(C411,[1]匹配!$A:$U,21,0)</f>
        <v>0</v>
      </c>
      <c r="Y411" s="11">
        <f>VLOOKUP(C411,[1]匹配!$A:$V,22,0)</f>
        <v>0</v>
      </c>
      <c r="Z411" s="11">
        <f>VLOOKUP(C411,[1]匹配!$A:$W,23,0)</f>
        <v>0</v>
      </c>
      <c r="AA411" s="11">
        <f>VLOOKUP(C411,[1]匹配!$A:$X,24,0)</f>
        <v>0</v>
      </c>
      <c r="AB411" s="11">
        <f>VLOOKUP(C411,[1]匹配!$A:$Y,25,0)</f>
        <v>0</v>
      </c>
      <c r="AC411" s="11">
        <f>VLOOKUP(C411,[1]匹配!$A:$Z,26,0)</f>
        <v>0</v>
      </c>
      <c r="AD411" s="11">
        <f>VLOOKUP(C411,[1]匹配!$A:$AA,27,0)</f>
        <v>0</v>
      </c>
      <c r="AE411" s="11">
        <f>VLOOKUP(C411,[1]匹配!$A:$AB,28,0)</f>
        <v>0</v>
      </c>
      <c r="AF411" s="11">
        <f>VLOOKUP(C411,[1]匹配!$A:$AC,29,0)</f>
        <v>0</v>
      </c>
      <c r="AG411" s="11">
        <f>VLOOKUP(C411,[1]匹配!$A:$AD,30,0)</f>
        <v>0</v>
      </c>
      <c r="AH411" s="11">
        <f>VLOOKUP(C411,[1]匹配!$A:$AE,31,0)</f>
        <v>0</v>
      </c>
      <c r="AI411" s="11">
        <f>VLOOKUP(C411,[1]匹配!$A:$AF,32,0)</f>
        <v>0</v>
      </c>
      <c r="AJ411" s="11" t="s">
        <v>1574</v>
      </c>
      <c r="AK411" s="11" t="s">
        <v>105</v>
      </c>
      <c r="AL411" s="11" t="s">
        <v>56</v>
      </c>
      <c r="AM411" s="11" t="s">
        <v>729</v>
      </c>
    </row>
    <row r="412" ht="36" spans="1:39">
      <c r="A412" s="28">
        <v>409</v>
      </c>
      <c r="B412" s="11" t="s">
        <v>151</v>
      </c>
      <c r="C412" s="11" t="s">
        <v>1590</v>
      </c>
      <c r="D412" s="11" t="s">
        <v>1591</v>
      </c>
      <c r="E412" s="11" t="s">
        <v>1592</v>
      </c>
      <c r="F412" s="11" t="s">
        <v>286</v>
      </c>
      <c r="G412" s="11" t="s">
        <v>1593</v>
      </c>
      <c r="H412" s="11" t="str">
        <f>VLOOKUP(C412,[1]匹配!$A:$E,5,0)</f>
        <v>否</v>
      </c>
      <c r="I412" s="11">
        <f>VLOOKUP(C412,[1]匹配!$A:$F,6,0)</f>
        <v>0</v>
      </c>
      <c r="J412" s="11">
        <f>VLOOKUP(C412,'[2]（终）标准制修订项目'!$C:$R,16,0)</f>
        <v>5</v>
      </c>
      <c r="K412" s="11" t="str">
        <f>VLOOKUP(C412,[1]匹配!$A:$H,8,0)</f>
        <v>无</v>
      </c>
      <c r="L412" s="11">
        <f>VLOOKUP(C412,[1]匹配!$A:$I,9,0)</f>
        <v>5</v>
      </c>
      <c r="M412" s="11">
        <f>VLOOKUP(C412,[1]匹配!$A:$J,10,0)</f>
        <v>100</v>
      </c>
      <c r="N412" s="11" t="str">
        <f>VLOOKUP(C412,[1]匹配!$A:$K,11,0)</f>
        <v>深圳市德众科技有限公司</v>
      </c>
      <c r="O412" s="11">
        <f>VLOOKUP(C412,[1]匹配!$A:$L,12,0)</f>
        <v>0</v>
      </c>
      <c r="P412" s="11">
        <f>VLOOKUP(C412,[1]匹配!$A:$M,13,0)</f>
        <v>0</v>
      </c>
      <c r="Q412" s="11">
        <f>VLOOKUP(C412,[1]匹配!$A:$N,14,0)</f>
        <v>0</v>
      </c>
      <c r="R412" s="11">
        <f>VLOOKUP(C412,[1]匹配!$A:$O,15,0)</f>
        <v>0</v>
      </c>
      <c r="S412" s="11">
        <f>VLOOKUP(C412,[1]匹配!$A:$P,16,0)</f>
        <v>0</v>
      </c>
      <c r="T412" s="11">
        <f>VLOOKUP(C412,[1]匹配!$A:$Q,17,0)</f>
        <v>0</v>
      </c>
      <c r="U412" s="11">
        <f>VLOOKUP(C412,[1]匹配!$A:$R,18,0)</f>
        <v>0</v>
      </c>
      <c r="V412" s="11">
        <f>VLOOKUP(C412,[1]匹配!$A:$S,19,0)</f>
        <v>0</v>
      </c>
      <c r="W412" s="11">
        <f>VLOOKUP(C412,[1]匹配!$A:$T,20,0)</f>
        <v>0</v>
      </c>
      <c r="X412" s="11">
        <f>VLOOKUP(C412,[1]匹配!$A:$U,21,0)</f>
        <v>0</v>
      </c>
      <c r="Y412" s="11">
        <f>VLOOKUP(C412,[1]匹配!$A:$V,22,0)</f>
        <v>0</v>
      </c>
      <c r="Z412" s="11">
        <f>VLOOKUP(C412,[1]匹配!$A:$W,23,0)</f>
        <v>0</v>
      </c>
      <c r="AA412" s="11">
        <f>VLOOKUP(C412,[1]匹配!$A:$X,24,0)</f>
        <v>0</v>
      </c>
      <c r="AB412" s="11">
        <f>VLOOKUP(C412,[1]匹配!$A:$Y,25,0)</f>
        <v>0</v>
      </c>
      <c r="AC412" s="11">
        <f>VLOOKUP(C412,[1]匹配!$A:$Z,26,0)</f>
        <v>0</v>
      </c>
      <c r="AD412" s="11">
        <f>VLOOKUP(C412,[1]匹配!$A:$AA,27,0)</f>
        <v>0</v>
      </c>
      <c r="AE412" s="11">
        <f>VLOOKUP(C412,[1]匹配!$A:$AB,28,0)</f>
        <v>0</v>
      </c>
      <c r="AF412" s="11">
        <f>VLOOKUP(C412,[1]匹配!$A:$AC,29,0)</f>
        <v>0</v>
      </c>
      <c r="AG412" s="11">
        <f>VLOOKUP(C412,[1]匹配!$A:$AD,30,0)</f>
        <v>0</v>
      </c>
      <c r="AH412" s="11">
        <f>VLOOKUP(C412,[1]匹配!$A:$AE,31,0)</f>
        <v>0</v>
      </c>
      <c r="AI412" s="11">
        <f>VLOOKUP(C412,[1]匹配!$A:$AF,32,0)</f>
        <v>0</v>
      </c>
      <c r="AJ412" s="11" t="s">
        <v>1574</v>
      </c>
      <c r="AK412" s="11" t="s">
        <v>47</v>
      </c>
      <c r="AL412" s="11" t="s">
        <v>56</v>
      </c>
      <c r="AM412" s="11" t="s">
        <v>729</v>
      </c>
    </row>
    <row r="413" ht="24" spans="1:39">
      <c r="A413" s="28">
        <v>410</v>
      </c>
      <c r="B413" s="11" t="s">
        <v>151</v>
      </c>
      <c r="C413" s="11" t="s">
        <v>1594</v>
      </c>
      <c r="D413" s="11" t="s">
        <v>1595</v>
      </c>
      <c r="E413" s="11" t="s">
        <v>1596</v>
      </c>
      <c r="F413" s="11" t="s">
        <v>424</v>
      </c>
      <c r="G413" s="11" t="s">
        <v>403</v>
      </c>
      <c r="H413" s="11" t="str">
        <f>VLOOKUP(C413,[1]匹配!$A:$E,5,0)</f>
        <v>否</v>
      </c>
      <c r="I413" s="11">
        <f>VLOOKUP(C413,[1]匹配!$A:$F,6,0)</f>
        <v>0</v>
      </c>
      <c r="J413" s="11">
        <f>VLOOKUP(C413,'[2]（终）标准制修订项目'!$C:$R,16,0)</f>
        <v>5</v>
      </c>
      <c r="K413" s="11" t="str">
        <f>VLOOKUP(C413,[1]匹配!$A:$H,8,0)</f>
        <v>无</v>
      </c>
      <c r="L413" s="11">
        <f>VLOOKUP(C413,[1]匹配!$A:$I,9,0)</f>
        <v>1</v>
      </c>
      <c r="M413" s="11">
        <f>VLOOKUP(C413,[1]匹配!$A:$J,10,0)</f>
        <v>100</v>
      </c>
      <c r="N413" s="11" t="str">
        <f>VLOOKUP(C413,[1]匹配!$A:$K,11,0)</f>
        <v>格林美股份有限公司</v>
      </c>
      <c r="O413" s="11">
        <f>VLOOKUP(C413,[1]匹配!$A:$L,12,0)</f>
        <v>0</v>
      </c>
      <c r="P413" s="11">
        <f>VLOOKUP(C413,[1]匹配!$A:$M,13,0)</f>
        <v>0</v>
      </c>
      <c r="Q413" s="11">
        <f>VLOOKUP(C413,[1]匹配!$A:$N,14,0)</f>
        <v>0</v>
      </c>
      <c r="R413" s="11">
        <f>VLOOKUP(C413,[1]匹配!$A:$O,15,0)</f>
        <v>0</v>
      </c>
      <c r="S413" s="11">
        <f>VLOOKUP(C413,[1]匹配!$A:$P,16,0)</f>
        <v>0</v>
      </c>
      <c r="T413" s="11">
        <f>VLOOKUP(C413,[1]匹配!$A:$Q,17,0)</f>
        <v>0</v>
      </c>
      <c r="U413" s="11">
        <f>VLOOKUP(C413,[1]匹配!$A:$R,18,0)</f>
        <v>0</v>
      </c>
      <c r="V413" s="11">
        <f>VLOOKUP(C413,[1]匹配!$A:$S,19,0)</f>
        <v>0</v>
      </c>
      <c r="W413" s="11">
        <f>VLOOKUP(C413,[1]匹配!$A:$T,20,0)</f>
        <v>0</v>
      </c>
      <c r="X413" s="11">
        <f>VLOOKUP(C413,[1]匹配!$A:$U,21,0)</f>
        <v>0</v>
      </c>
      <c r="Y413" s="11">
        <f>VLOOKUP(C413,[1]匹配!$A:$V,22,0)</f>
        <v>0</v>
      </c>
      <c r="Z413" s="11">
        <f>VLOOKUP(C413,[1]匹配!$A:$W,23,0)</f>
        <v>0</v>
      </c>
      <c r="AA413" s="11">
        <f>VLOOKUP(C413,[1]匹配!$A:$X,24,0)</f>
        <v>0</v>
      </c>
      <c r="AB413" s="11">
        <f>VLOOKUP(C413,[1]匹配!$A:$Y,25,0)</f>
        <v>0</v>
      </c>
      <c r="AC413" s="11">
        <f>VLOOKUP(C413,[1]匹配!$A:$Z,26,0)</f>
        <v>0</v>
      </c>
      <c r="AD413" s="11">
        <f>VLOOKUP(C413,[1]匹配!$A:$AA,27,0)</f>
        <v>0</v>
      </c>
      <c r="AE413" s="11">
        <f>VLOOKUP(C413,[1]匹配!$A:$AB,28,0)</f>
        <v>0</v>
      </c>
      <c r="AF413" s="11">
        <f>VLOOKUP(C413,[1]匹配!$A:$AC,29,0)</f>
        <v>0</v>
      </c>
      <c r="AG413" s="11">
        <f>VLOOKUP(C413,[1]匹配!$A:$AD,30,0)</f>
        <v>0</v>
      </c>
      <c r="AH413" s="11">
        <f>VLOOKUP(C413,[1]匹配!$A:$AE,31,0)</f>
        <v>0</v>
      </c>
      <c r="AI413" s="11">
        <f>VLOOKUP(C413,[1]匹配!$A:$AF,32,0)</f>
        <v>0</v>
      </c>
      <c r="AJ413" s="11" t="s">
        <v>1597</v>
      </c>
      <c r="AK413" s="11" t="s">
        <v>47</v>
      </c>
      <c r="AL413" s="11" t="s">
        <v>56</v>
      </c>
      <c r="AM413" s="11" t="s">
        <v>729</v>
      </c>
    </row>
    <row r="414" ht="48" spans="1:39">
      <c r="A414" s="28">
        <v>411</v>
      </c>
      <c r="B414" s="11" t="s">
        <v>151</v>
      </c>
      <c r="C414" s="11" t="s">
        <v>1598</v>
      </c>
      <c r="D414" s="11" t="s">
        <v>1599</v>
      </c>
      <c r="E414" s="11" t="s">
        <v>1600</v>
      </c>
      <c r="F414" s="11" t="s">
        <v>155</v>
      </c>
      <c r="G414" s="11" t="s">
        <v>1271</v>
      </c>
      <c r="H414" s="11" t="str">
        <f>VLOOKUP(C414,[1]匹配!$A:$E,5,0)</f>
        <v>否</v>
      </c>
      <c r="I414" s="11">
        <f>VLOOKUP(C414,[1]匹配!$A:$F,6,0)</f>
        <v>0</v>
      </c>
      <c r="J414" s="11">
        <f>VLOOKUP(C414,'[2]（终）标准制修订项目'!$C:$R,16,0)</f>
        <v>8</v>
      </c>
      <c r="K414" s="11" t="str">
        <f>VLOOKUP(C414,[1]匹配!$A:$H,8,0)</f>
        <v>有</v>
      </c>
      <c r="L414" s="11">
        <f>VLOOKUP(C414,[1]匹配!$A:$I,9,0)</f>
        <v>4</v>
      </c>
      <c r="M414" s="11">
        <f>VLOOKUP(C414,[1]匹配!$A:$J,10,0)</f>
        <v>62.5</v>
      </c>
      <c r="N414" s="11" t="str">
        <f>VLOOKUP(C414,[1]匹配!$A:$K,11,0)</f>
        <v>科立讯通信股份有限公司</v>
      </c>
      <c r="O414" s="11">
        <f>VLOOKUP(C414,[1]匹配!$A:$L,12,0)</f>
        <v>8</v>
      </c>
      <c r="P414" s="11">
        <f>VLOOKUP(C414,[1]匹配!$A:$M,13,0)</f>
        <v>37.5</v>
      </c>
      <c r="Q414" s="11" t="str">
        <f>VLOOKUP(C414,[1]匹配!$A:$N,14,0)</f>
        <v>深圳友讯达科技股份有限公司</v>
      </c>
      <c r="R414" s="11">
        <f>VLOOKUP(C414,[1]匹配!$A:$O,15,0)</f>
        <v>0</v>
      </c>
      <c r="S414" s="11">
        <f>VLOOKUP(C414,[1]匹配!$A:$P,16,0)</f>
        <v>0</v>
      </c>
      <c r="T414" s="11">
        <f>VLOOKUP(C414,[1]匹配!$A:$Q,17,0)</f>
        <v>0</v>
      </c>
      <c r="U414" s="11">
        <f>VLOOKUP(C414,[1]匹配!$A:$R,18,0)</f>
        <v>0</v>
      </c>
      <c r="V414" s="11">
        <f>VLOOKUP(C414,[1]匹配!$A:$S,19,0)</f>
        <v>0</v>
      </c>
      <c r="W414" s="11">
        <f>VLOOKUP(C414,[1]匹配!$A:$T,20,0)</f>
        <v>0</v>
      </c>
      <c r="X414" s="11">
        <f>VLOOKUP(C414,[1]匹配!$A:$U,21,0)</f>
        <v>0</v>
      </c>
      <c r="Y414" s="11">
        <f>VLOOKUP(C414,[1]匹配!$A:$V,22,0)</f>
        <v>0</v>
      </c>
      <c r="Z414" s="11">
        <f>VLOOKUP(C414,[1]匹配!$A:$W,23,0)</f>
        <v>0</v>
      </c>
      <c r="AA414" s="11">
        <f>VLOOKUP(C414,[1]匹配!$A:$X,24,0)</f>
        <v>0</v>
      </c>
      <c r="AB414" s="11">
        <f>VLOOKUP(C414,[1]匹配!$A:$Y,25,0)</f>
        <v>0</v>
      </c>
      <c r="AC414" s="11">
        <f>VLOOKUP(C414,[1]匹配!$A:$Z,26,0)</f>
        <v>0</v>
      </c>
      <c r="AD414" s="11">
        <f>VLOOKUP(C414,[1]匹配!$A:$AA,27,0)</f>
        <v>0</v>
      </c>
      <c r="AE414" s="11">
        <f>VLOOKUP(C414,[1]匹配!$A:$AB,28,0)</f>
        <v>0</v>
      </c>
      <c r="AF414" s="11">
        <f>VLOOKUP(C414,[1]匹配!$A:$AC,29,0)</f>
        <v>0</v>
      </c>
      <c r="AG414" s="11">
        <f>VLOOKUP(C414,[1]匹配!$A:$AD,30,0)</f>
        <v>0</v>
      </c>
      <c r="AH414" s="11">
        <f>VLOOKUP(C414,[1]匹配!$A:$AE,31,0)</f>
        <v>0</v>
      </c>
      <c r="AI414" s="11">
        <f>VLOOKUP(C414,[1]匹配!$A:$AF,32,0)</f>
        <v>0</v>
      </c>
      <c r="AJ414" s="11" t="s">
        <v>1597</v>
      </c>
      <c r="AK414" s="11" t="s">
        <v>105</v>
      </c>
      <c r="AL414" s="11" t="s">
        <v>56</v>
      </c>
      <c r="AM414" s="11" t="s">
        <v>729</v>
      </c>
    </row>
    <row r="415" ht="36" spans="1:39">
      <c r="A415" s="28">
        <v>412</v>
      </c>
      <c r="B415" s="11" t="s">
        <v>151</v>
      </c>
      <c r="C415" s="11" t="s">
        <v>1601</v>
      </c>
      <c r="D415" s="11" t="s">
        <v>231</v>
      </c>
      <c r="E415" s="11" t="s">
        <v>232</v>
      </c>
      <c r="F415" s="11" t="s">
        <v>233</v>
      </c>
      <c r="G415" s="11" t="s">
        <v>1602</v>
      </c>
      <c r="H415" s="11" t="str">
        <f>VLOOKUP(C415,[1]匹配!$A:$E,5,0)</f>
        <v>否</v>
      </c>
      <c r="I415" s="11">
        <f>VLOOKUP(C415,[1]匹配!$A:$F,6,0)</f>
        <v>0</v>
      </c>
      <c r="J415" s="11">
        <f>VLOOKUP(C415,'[2]（终）标准制修订项目'!$C:$R,16,0)</f>
        <v>6</v>
      </c>
      <c r="K415" s="11" t="str">
        <f>VLOOKUP(C415,[1]匹配!$A:$H,8,0)</f>
        <v>有</v>
      </c>
      <c r="L415" s="11">
        <f>VLOOKUP(C415,[1]匹配!$A:$I,9,0)</f>
        <v>2</v>
      </c>
      <c r="M415" s="11">
        <f>VLOOKUP(C415,[1]匹配!$A:$J,10,0)</f>
        <v>71.42</v>
      </c>
      <c r="N415" s="11" t="str">
        <f>VLOOKUP(C415,[1]匹配!$A:$K,11,0)</f>
        <v>海能达通信股份有限公司</v>
      </c>
      <c r="O415" s="11">
        <f>VLOOKUP(C415,[1]匹配!$A:$L,12,0)</f>
        <v>6</v>
      </c>
      <c r="P415" s="11">
        <f>VLOOKUP(C415,[1]匹配!$A:$M,13,0)</f>
        <v>28.57</v>
      </c>
      <c r="Q415" s="11" t="str">
        <f>VLOOKUP(C415,[1]匹配!$A:$N,14,0)</f>
        <v>清华大学深圳国际研究生院</v>
      </c>
      <c r="R415" s="11">
        <f>VLOOKUP(C415,[1]匹配!$A:$O,15,0)</f>
        <v>0</v>
      </c>
      <c r="S415" s="11">
        <f>VLOOKUP(C415,[1]匹配!$A:$P,16,0)</f>
        <v>0</v>
      </c>
      <c r="T415" s="11">
        <f>VLOOKUP(C415,[1]匹配!$A:$Q,17,0)</f>
        <v>0</v>
      </c>
      <c r="U415" s="11">
        <f>VLOOKUP(C415,[1]匹配!$A:$R,18,0)</f>
        <v>0</v>
      </c>
      <c r="V415" s="11">
        <f>VLOOKUP(C415,[1]匹配!$A:$S,19,0)</f>
        <v>0</v>
      </c>
      <c r="W415" s="11">
        <f>VLOOKUP(C415,[1]匹配!$A:$T,20,0)</f>
        <v>0</v>
      </c>
      <c r="X415" s="11">
        <f>VLOOKUP(C415,[1]匹配!$A:$U,21,0)</f>
        <v>0</v>
      </c>
      <c r="Y415" s="11">
        <f>VLOOKUP(C415,[1]匹配!$A:$V,22,0)</f>
        <v>0</v>
      </c>
      <c r="Z415" s="11">
        <f>VLOOKUP(C415,[1]匹配!$A:$W,23,0)</f>
        <v>0</v>
      </c>
      <c r="AA415" s="11">
        <f>VLOOKUP(C415,[1]匹配!$A:$X,24,0)</f>
        <v>0</v>
      </c>
      <c r="AB415" s="11">
        <f>VLOOKUP(C415,[1]匹配!$A:$Y,25,0)</f>
        <v>0</v>
      </c>
      <c r="AC415" s="11">
        <f>VLOOKUP(C415,[1]匹配!$A:$Z,26,0)</f>
        <v>0</v>
      </c>
      <c r="AD415" s="11">
        <f>VLOOKUP(C415,[1]匹配!$A:$AA,27,0)</f>
        <v>0</v>
      </c>
      <c r="AE415" s="11">
        <f>VLOOKUP(C415,[1]匹配!$A:$AB,28,0)</f>
        <v>0</v>
      </c>
      <c r="AF415" s="11">
        <f>VLOOKUP(C415,[1]匹配!$A:$AC,29,0)</f>
        <v>0</v>
      </c>
      <c r="AG415" s="11">
        <f>VLOOKUP(C415,[1]匹配!$A:$AD,30,0)</f>
        <v>0</v>
      </c>
      <c r="AH415" s="11">
        <f>VLOOKUP(C415,[1]匹配!$A:$AE,31,0)</f>
        <v>0</v>
      </c>
      <c r="AI415" s="11">
        <f>VLOOKUP(C415,[1]匹配!$A:$AF,32,0)</f>
        <v>0</v>
      </c>
      <c r="AJ415" s="11" t="s">
        <v>1597</v>
      </c>
      <c r="AK415" s="11" t="s">
        <v>47</v>
      </c>
      <c r="AL415" s="11" t="s">
        <v>56</v>
      </c>
      <c r="AM415" s="11" t="s">
        <v>729</v>
      </c>
    </row>
    <row r="416" ht="36" spans="1:39">
      <c r="A416" s="28">
        <v>413</v>
      </c>
      <c r="B416" s="11" t="s">
        <v>151</v>
      </c>
      <c r="C416" s="11" t="s">
        <v>1603</v>
      </c>
      <c r="D416" s="11" t="s">
        <v>1604</v>
      </c>
      <c r="E416" s="11" t="s">
        <v>1605</v>
      </c>
      <c r="F416" s="11" t="s">
        <v>228</v>
      </c>
      <c r="G416" s="11" t="s">
        <v>987</v>
      </c>
      <c r="H416" s="11" t="str">
        <f>VLOOKUP(C416,[1]匹配!$A:$E,5,0)</f>
        <v>否</v>
      </c>
      <c r="I416" s="11">
        <f>VLOOKUP(C416,[1]匹配!$A:$F,6,0)</f>
        <v>0</v>
      </c>
      <c r="J416" s="11">
        <f>VLOOKUP(C416,'[2]（终）标准制修订项目'!$C:$R,16,0)</f>
        <v>4</v>
      </c>
      <c r="K416" s="11" t="str">
        <f>VLOOKUP(C416,[1]匹配!$A:$H,8,0)</f>
        <v>无</v>
      </c>
      <c r="L416" s="11">
        <f>VLOOKUP(C416,[1]匹配!$A:$I,9,0)</f>
        <v>4</v>
      </c>
      <c r="M416" s="11">
        <f>VLOOKUP(C416,[1]匹配!$A:$J,10,0)</f>
        <v>100</v>
      </c>
      <c r="N416" s="11" t="str">
        <f>VLOOKUP(C416,[1]匹配!$A:$K,11,0)</f>
        <v>深圳诺普信农化股份有限公司</v>
      </c>
      <c r="O416" s="11">
        <f>VLOOKUP(C416,[1]匹配!$A:$L,12,0)</f>
        <v>0</v>
      </c>
      <c r="P416" s="11">
        <f>VLOOKUP(C416,[1]匹配!$A:$M,13,0)</f>
        <v>0</v>
      </c>
      <c r="Q416" s="11">
        <f>VLOOKUP(C416,[1]匹配!$A:$N,14,0)</f>
        <v>0</v>
      </c>
      <c r="R416" s="11">
        <f>VLOOKUP(C416,[1]匹配!$A:$O,15,0)</f>
        <v>0</v>
      </c>
      <c r="S416" s="11">
        <f>VLOOKUP(C416,[1]匹配!$A:$P,16,0)</f>
        <v>0</v>
      </c>
      <c r="T416" s="11">
        <f>VLOOKUP(C416,[1]匹配!$A:$Q,17,0)</f>
        <v>0</v>
      </c>
      <c r="U416" s="11">
        <f>VLOOKUP(C416,[1]匹配!$A:$R,18,0)</f>
        <v>0</v>
      </c>
      <c r="V416" s="11">
        <f>VLOOKUP(C416,[1]匹配!$A:$S,19,0)</f>
        <v>0</v>
      </c>
      <c r="W416" s="11">
        <f>VLOOKUP(C416,[1]匹配!$A:$T,20,0)</f>
        <v>0</v>
      </c>
      <c r="X416" s="11">
        <f>VLOOKUP(C416,[1]匹配!$A:$U,21,0)</f>
        <v>0</v>
      </c>
      <c r="Y416" s="11">
        <f>VLOOKUP(C416,[1]匹配!$A:$V,22,0)</f>
        <v>0</v>
      </c>
      <c r="Z416" s="11">
        <f>VLOOKUP(C416,[1]匹配!$A:$W,23,0)</f>
        <v>0</v>
      </c>
      <c r="AA416" s="11">
        <f>VLOOKUP(C416,[1]匹配!$A:$X,24,0)</f>
        <v>0</v>
      </c>
      <c r="AB416" s="11">
        <f>VLOOKUP(C416,[1]匹配!$A:$Y,25,0)</f>
        <v>0</v>
      </c>
      <c r="AC416" s="11">
        <f>VLOOKUP(C416,[1]匹配!$A:$Z,26,0)</f>
        <v>0</v>
      </c>
      <c r="AD416" s="11">
        <f>VLOOKUP(C416,[1]匹配!$A:$AA,27,0)</f>
        <v>0</v>
      </c>
      <c r="AE416" s="11">
        <f>VLOOKUP(C416,[1]匹配!$A:$AB,28,0)</f>
        <v>0</v>
      </c>
      <c r="AF416" s="11">
        <f>VLOOKUP(C416,[1]匹配!$A:$AC,29,0)</f>
        <v>0</v>
      </c>
      <c r="AG416" s="11">
        <f>VLOOKUP(C416,[1]匹配!$A:$AD,30,0)</f>
        <v>0</v>
      </c>
      <c r="AH416" s="11">
        <f>VLOOKUP(C416,[1]匹配!$A:$AE,31,0)</f>
        <v>0</v>
      </c>
      <c r="AI416" s="11">
        <f>VLOOKUP(C416,[1]匹配!$A:$AF,32,0)</f>
        <v>0</v>
      </c>
      <c r="AJ416" s="11" t="s">
        <v>1597</v>
      </c>
      <c r="AK416" s="11" t="s">
        <v>105</v>
      </c>
      <c r="AL416" s="11" t="s">
        <v>56</v>
      </c>
      <c r="AM416" s="11" t="s">
        <v>729</v>
      </c>
    </row>
    <row r="417" ht="36" spans="1:39">
      <c r="A417" s="28">
        <v>414</v>
      </c>
      <c r="B417" s="11" t="s">
        <v>151</v>
      </c>
      <c r="C417" s="11" t="s">
        <v>1606</v>
      </c>
      <c r="D417" s="11" t="s">
        <v>1607</v>
      </c>
      <c r="E417" s="11" t="s">
        <v>1608</v>
      </c>
      <c r="F417" s="11" t="s">
        <v>196</v>
      </c>
      <c r="G417" s="11" t="s">
        <v>825</v>
      </c>
      <c r="H417" s="11" t="str">
        <f>VLOOKUP(C417,[1]匹配!$A:$E,5,0)</f>
        <v>是</v>
      </c>
      <c r="I417" s="11">
        <f>VLOOKUP(C417,[1]匹配!$A:$F,6,0)</f>
        <v>3</v>
      </c>
      <c r="J417" s="11">
        <f>VLOOKUP(C417,'[2]（终）标准制修订项目'!$C:$R,16,0)</f>
        <v>3</v>
      </c>
      <c r="K417" s="11" t="str">
        <f>VLOOKUP(C417,[1]匹配!$A:$H,8,0)</f>
        <v>无</v>
      </c>
      <c r="L417" s="11">
        <f>VLOOKUP(C417,[1]匹配!$A:$I,9,0)</f>
        <v>3</v>
      </c>
      <c r="M417" s="11">
        <f>VLOOKUP(C417,[1]匹配!$A:$J,10,0)</f>
        <v>100</v>
      </c>
      <c r="N417" s="11" t="str">
        <f>VLOOKUP(C417,[1]匹配!$A:$K,11,0)</f>
        <v>华测检测认证集团股份有限公司</v>
      </c>
      <c r="O417" s="11">
        <f>VLOOKUP(C417,[1]匹配!$A:$L,12,0)</f>
        <v>0</v>
      </c>
      <c r="P417" s="11">
        <f>VLOOKUP(C417,[1]匹配!$A:$M,13,0)</f>
        <v>0</v>
      </c>
      <c r="Q417" s="11">
        <f>VLOOKUP(C417,[1]匹配!$A:$N,14,0)</f>
        <v>0</v>
      </c>
      <c r="R417" s="11">
        <f>VLOOKUP(C417,[1]匹配!$A:$O,15,0)</f>
        <v>0</v>
      </c>
      <c r="S417" s="11">
        <f>VLOOKUP(C417,[1]匹配!$A:$P,16,0)</f>
        <v>0</v>
      </c>
      <c r="T417" s="11">
        <f>VLOOKUP(C417,[1]匹配!$A:$Q,17,0)</f>
        <v>0</v>
      </c>
      <c r="U417" s="11">
        <f>VLOOKUP(C417,[1]匹配!$A:$R,18,0)</f>
        <v>0</v>
      </c>
      <c r="V417" s="11">
        <f>VLOOKUP(C417,[1]匹配!$A:$S,19,0)</f>
        <v>0</v>
      </c>
      <c r="W417" s="11">
        <f>VLOOKUP(C417,[1]匹配!$A:$T,20,0)</f>
        <v>0</v>
      </c>
      <c r="X417" s="11">
        <f>VLOOKUP(C417,[1]匹配!$A:$U,21,0)</f>
        <v>0</v>
      </c>
      <c r="Y417" s="11">
        <f>VLOOKUP(C417,[1]匹配!$A:$V,22,0)</f>
        <v>0</v>
      </c>
      <c r="Z417" s="11">
        <f>VLOOKUP(C417,[1]匹配!$A:$W,23,0)</f>
        <v>0</v>
      </c>
      <c r="AA417" s="11">
        <f>VLOOKUP(C417,[1]匹配!$A:$X,24,0)</f>
        <v>0</v>
      </c>
      <c r="AB417" s="11">
        <f>VLOOKUP(C417,[1]匹配!$A:$Y,25,0)</f>
        <v>0</v>
      </c>
      <c r="AC417" s="11">
        <f>VLOOKUP(C417,[1]匹配!$A:$Z,26,0)</f>
        <v>0</v>
      </c>
      <c r="AD417" s="11">
        <f>VLOOKUP(C417,[1]匹配!$A:$AA,27,0)</f>
        <v>0</v>
      </c>
      <c r="AE417" s="11">
        <f>VLOOKUP(C417,[1]匹配!$A:$AB,28,0)</f>
        <v>0</v>
      </c>
      <c r="AF417" s="11">
        <f>VLOOKUP(C417,[1]匹配!$A:$AC,29,0)</f>
        <v>0</v>
      </c>
      <c r="AG417" s="11">
        <f>VLOOKUP(C417,[1]匹配!$A:$AD,30,0)</f>
        <v>0</v>
      </c>
      <c r="AH417" s="11">
        <f>VLOOKUP(C417,[1]匹配!$A:$AE,31,0)</f>
        <v>0</v>
      </c>
      <c r="AI417" s="11">
        <f>VLOOKUP(C417,[1]匹配!$A:$AF,32,0)</f>
        <v>0</v>
      </c>
      <c r="AJ417" s="11" t="s">
        <v>1597</v>
      </c>
      <c r="AK417" s="11" t="s">
        <v>47</v>
      </c>
      <c r="AL417" s="11" t="s">
        <v>48</v>
      </c>
      <c r="AM417" s="11" t="s">
        <v>729</v>
      </c>
    </row>
    <row r="418" ht="36" spans="1:39">
      <c r="A418" s="28">
        <v>415</v>
      </c>
      <c r="B418" s="11" t="s">
        <v>151</v>
      </c>
      <c r="C418" s="11" t="s">
        <v>1609</v>
      </c>
      <c r="D418" s="11" t="s">
        <v>1610</v>
      </c>
      <c r="E418" s="11" t="s">
        <v>1611</v>
      </c>
      <c r="F418" s="11" t="s">
        <v>191</v>
      </c>
      <c r="G418" s="11" t="s">
        <v>347</v>
      </c>
      <c r="H418" s="11" t="str">
        <f>VLOOKUP(C418,[1]匹配!$A:$E,5,0)</f>
        <v>否</v>
      </c>
      <c r="I418" s="11">
        <f>VLOOKUP(C418,[1]匹配!$A:$F,6,0)</f>
        <v>0</v>
      </c>
      <c r="J418" s="11">
        <f>VLOOKUP(C418,'[2]（终）标准制修订项目'!$C:$R,16,0)</f>
        <v>5</v>
      </c>
      <c r="K418" s="11" t="str">
        <f>VLOOKUP(C418,[1]匹配!$A:$H,8,0)</f>
        <v>无</v>
      </c>
      <c r="L418" s="11">
        <f>VLOOKUP(C418,[1]匹配!$A:$I,9,0)</f>
        <v>5</v>
      </c>
      <c r="M418" s="11">
        <f>VLOOKUP(C418,[1]匹配!$A:$J,10,0)</f>
        <v>100</v>
      </c>
      <c r="N418" s="11" t="str">
        <f>VLOOKUP(C418,[1]匹配!$A:$K,11,0)</f>
        <v>深圳安吉尔饮水产业集团有限公司</v>
      </c>
      <c r="O418" s="11">
        <f>VLOOKUP(C418,[1]匹配!$A:$L,12,0)</f>
        <v>0</v>
      </c>
      <c r="P418" s="11">
        <f>VLOOKUP(C418,[1]匹配!$A:$M,13,0)</f>
        <v>0</v>
      </c>
      <c r="Q418" s="11">
        <f>VLOOKUP(C418,[1]匹配!$A:$N,14,0)</f>
        <v>0</v>
      </c>
      <c r="R418" s="11">
        <f>VLOOKUP(C418,[1]匹配!$A:$O,15,0)</f>
        <v>0</v>
      </c>
      <c r="S418" s="11">
        <f>VLOOKUP(C418,[1]匹配!$A:$P,16,0)</f>
        <v>0</v>
      </c>
      <c r="T418" s="11">
        <f>VLOOKUP(C418,[1]匹配!$A:$Q,17,0)</f>
        <v>0</v>
      </c>
      <c r="U418" s="11">
        <f>VLOOKUP(C418,[1]匹配!$A:$R,18,0)</f>
        <v>0</v>
      </c>
      <c r="V418" s="11">
        <f>VLOOKUP(C418,[1]匹配!$A:$S,19,0)</f>
        <v>0</v>
      </c>
      <c r="W418" s="11">
        <f>VLOOKUP(C418,[1]匹配!$A:$T,20,0)</f>
        <v>0</v>
      </c>
      <c r="X418" s="11">
        <f>VLOOKUP(C418,[1]匹配!$A:$U,21,0)</f>
        <v>0</v>
      </c>
      <c r="Y418" s="11">
        <f>VLOOKUP(C418,[1]匹配!$A:$V,22,0)</f>
        <v>0</v>
      </c>
      <c r="Z418" s="11">
        <f>VLOOKUP(C418,[1]匹配!$A:$W,23,0)</f>
        <v>0</v>
      </c>
      <c r="AA418" s="11">
        <f>VLOOKUP(C418,[1]匹配!$A:$X,24,0)</f>
        <v>0</v>
      </c>
      <c r="AB418" s="11">
        <f>VLOOKUP(C418,[1]匹配!$A:$Y,25,0)</f>
        <v>0</v>
      </c>
      <c r="AC418" s="11">
        <f>VLOOKUP(C418,[1]匹配!$A:$Z,26,0)</f>
        <v>0</v>
      </c>
      <c r="AD418" s="11">
        <f>VLOOKUP(C418,[1]匹配!$A:$AA,27,0)</f>
        <v>0</v>
      </c>
      <c r="AE418" s="11">
        <f>VLOOKUP(C418,[1]匹配!$A:$AB,28,0)</f>
        <v>0</v>
      </c>
      <c r="AF418" s="11">
        <f>VLOOKUP(C418,[1]匹配!$A:$AC,29,0)</f>
        <v>0</v>
      </c>
      <c r="AG418" s="11">
        <f>VLOOKUP(C418,[1]匹配!$A:$AD,30,0)</f>
        <v>0</v>
      </c>
      <c r="AH418" s="11">
        <f>VLOOKUP(C418,[1]匹配!$A:$AE,31,0)</f>
        <v>0</v>
      </c>
      <c r="AI418" s="11">
        <f>VLOOKUP(C418,[1]匹配!$A:$AF,32,0)</f>
        <v>0</v>
      </c>
      <c r="AJ418" s="11" t="s">
        <v>1597</v>
      </c>
      <c r="AK418" s="11" t="s">
        <v>47</v>
      </c>
      <c r="AL418" s="11" t="s">
        <v>56</v>
      </c>
      <c r="AM418" s="11" t="s">
        <v>729</v>
      </c>
    </row>
    <row r="419" ht="48" spans="1:39">
      <c r="A419" s="28">
        <v>416</v>
      </c>
      <c r="B419" s="11" t="s">
        <v>151</v>
      </c>
      <c r="C419" s="11" t="s">
        <v>1612</v>
      </c>
      <c r="D419" s="11" t="s">
        <v>1613</v>
      </c>
      <c r="E419" s="11" t="s">
        <v>1614</v>
      </c>
      <c r="F419" s="11" t="s">
        <v>167</v>
      </c>
      <c r="G419" s="11" t="s">
        <v>1615</v>
      </c>
      <c r="H419" s="11" t="str">
        <f>VLOOKUP(C419,[1]匹配!$A:$E,5,0)</f>
        <v>否</v>
      </c>
      <c r="I419" s="11">
        <f>VLOOKUP(C419,[1]匹配!$A:$F,6,0)</f>
        <v>0</v>
      </c>
      <c r="J419" s="11">
        <f>VLOOKUP(C419,'[2]（终）标准制修订项目'!$C:$R,16,0)</f>
        <v>4</v>
      </c>
      <c r="K419" s="11" t="str">
        <f>VLOOKUP(C419,[1]匹配!$A:$H,8,0)</f>
        <v>有</v>
      </c>
      <c r="L419" s="11">
        <f>VLOOKUP(C419,[1]匹配!$A:$I,9,0)</f>
        <v>1</v>
      </c>
      <c r="M419" s="11">
        <f>VLOOKUP(C419,[1]匹配!$A:$J,10,0)</f>
        <v>45.45</v>
      </c>
      <c r="N419" s="11" t="str">
        <f>VLOOKUP(C419,[1]匹配!$A:$K,11,0)</f>
        <v>招商银行股份有限公司</v>
      </c>
      <c r="O419" s="11">
        <f>VLOOKUP(C419,[1]匹配!$A:$L,12,0)</f>
        <v>2</v>
      </c>
      <c r="P419" s="11">
        <f>VLOOKUP(C419,[1]匹配!$A:$M,13,0)</f>
        <v>36.36</v>
      </c>
      <c r="Q419" s="11" t="str">
        <f>VLOOKUP(C419,[1]匹配!$A:$N,14,0)</f>
        <v>中国平安保险（集团）股份有限公司</v>
      </c>
      <c r="R419" s="11">
        <f>VLOOKUP(C419,[1]匹配!$A:$O,15,0)</f>
        <v>4</v>
      </c>
      <c r="S419" s="11">
        <f>VLOOKUP(C419,[1]匹配!$A:$P,16,0)</f>
        <v>18.18</v>
      </c>
      <c r="T419" s="11" t="str">
        <f>VLOOKUP(C419,[1]匹配!$A:$Q,17,0)</f>
        <v>深信服科技股份有限公司</v>
      </c>
      <c r="U419" s="11">
        <f>VLOOKUP(C419,[1]匹配!$A:$R,18,0)</f>
        <v>0</v>
      </c>
      <c r="V419" s="11">
        <f>VLOOKUP(C419,[1]匹配!$A:$S,19,0)</f>
        <v>0</v>
      </c>
      <c r="W419" s="11">
        <f>VLOOKUP(C419,[1]匹配!$A:$T,20,0)</f>
        <v>0</v>
      </c>
      <c r="X419" s="11">
        <f>VLOOKUP(C419,[1]匹配!$A:$U,21,0)</f>
        <v>0</v>
      </c>
      <c r="Y419" s="11">
        <f>VLOOKUP(C419,[1]匹配!$A:$V,22,0)</f>
        <v>0</v>
      </c>
      <c r="Z419" s="11">
        <f>VLOOKUP(C419,[1]匹配!$A:$W,23,0)</f>
        <v>0</v>
      </c>
      <c r="AA419" s="11">
        <f>VLOOKUP(C419,[1]匹配!$A:$X,24,0)</f>
        <v>0</v>
      </c>
      <c r="AB419" s="11">
        <f>VLOOKUP(C419,[1]匹配!$A:$Y,25,0)</f>
        <v>0</v>
      </c>
      <c r="AC419" s="11">
        <f>VLOOKUP(C419,[1]匹配!$A:$Z,26,0)</f>
        <v>0</v>
      </c>
      <c r="AD419" s="11">
        <f>VLOOKUP(C419,[1]匹配!$A:$AA,27,0)</f>
        <v>0</v>
      </c>
      <c r="AE419" s="11">
        <f>VLOOKUP(C419,[1]匹配!$A:$AB,28,0)</f>
        <v>0</v>
      </c>
      <c r="AF419" s="11">
        <f>VLOOKUP(C419,[1]匹配!$A:$AC,29,0)</f>
        <v>0</v>
      </c>
      <c r="AG419" s="11">
        <f>VLOOKUP(C419,[1]匹配!$A:$AD,30,0)</f>
        <v>0</v>
      </c>
      <c r="AH419" s="11">
        <f>VLOOKUP(C419,[1]匹配!$A:$AE,31,0)</f>
        <v>0</v>
      </c>
      <c r="AI419" s="11">
        <f>VLOOKUP(C419,[1]匹配!$A:$AF,32,0)</f>
        <v>0</v>
      </c>
      <c r="AJ419" s="11" t="s">
        <v>1597</v>
      </c>
      <c r="AK419" s="11" t="s">
        <v>47</v>
      </c>
      <c r="AL419" s="11" t="s">
        <v>56</v>
      </c>
      <c r="AM419" s="11" t="s">
        <v>729</v>
      </c>
    </row>
    <row r="420" ht="60" spans="1:39">
      <c r="A420" s="28">
        <v>417</v>
      </c>
      <c r="B420" s="11" t="s">
        <v>151</v>
      </c>
      <c r="C420" s="11" t="s">
        <v>1616</v>
      </c>
      <c r="D420" s="11" t="s">
        <v>1064</v>
      </c>
      <c r="E420" s="11" t="s">
        <v>1065</v>
      </c>
      <c r="F420" s="11" t="s">
        <v>228</v>
      </c>
      <c r="G420" s="11" t="s">
        <v>429</v>
      </c>
      <c r="H420" s="11" t="str">
        <f>VLOOKUP(C420,[1]匹配!$A:$E,5,0)</f>
        <v>是</v>
      </c>
      <c r="I420" s="11">
        <f>VLOOKUP(C420,[1]匹配!$A:$F,6,0)</f>
        <v>12</v>
      </c>
      <c r="J420" s="11">
        <f>VLOOKUP(C420,'[2]（终）标准制修订项目'!$C:$R,16,0)</f>
        <v>5</v>
      </c>
      <c r="K420" s="11" t="str">
        <f>VLOOKUP(C420,[1]匹配!$A:$H,8,0)</f>
        <v>有</v>
      </c>
      <c r="L420" s="11">
        <f>VLOOKUP(C420,[1]匹配!$A:$I,9,0)</f>
        <v>2</v>
      </c>
      <c r="M420" s="11">
        <f>VLOOKUP(C420,[1]匹配!$A:$J,10,0)</f>
        <v>68.96</v>
      </c>
      <c r="N420" s="11" t="str">
        <f>VLOOKUP(C420,[1]匹配!$A:$K,11,0)</f>
        <v>深圳市科陆电子科技股份有限公司</v>
      </c>
      <c r="O420" s="11">
        <f>VLOOKUP(C420,[1]匹配!$A:$L,12,0)</f>
        <v>5</v>
      </c>
      <c r="P420" s="11">
        <f>VLOOKUP(C420,[1]匹配!$A:$M,13,0)</f>
        <v>31.03</v>
      </c>
      <c r="Q420" s="11" t="str">
        <f>VLOOKUP(C420,[1]匹配!$A:$N,14,0)</f>
        <v>深圳市航天泰瑞捷电子有限公司</v>
      </c>
      <c r="R420" s="11">
        <f>VLOOKUP(C420,[1]匹配!$A:$O,15,0)</f>
        <v>0</v>
      </c>
      <c r="S420" s="11">
        <f>VLOOKUP(C420,[1]匹配!$A:$P,16,0)</f>
        <v>0</v>
      </c>
      <c r="T420" s="11">
        <f>VLOOKUP(C420,[1]匹配!$A:$Q,17,0)</f>
        <v>0</v>
      </c>
      <c r="U420" s="11">
        <f>VLOOKUP(C420,[1]匹配!$A:$R,18,0)</f>
        <v>0</v>
      </c>
      <c r="V420" s="11">
        <f>VLOOKUP(C420,[1]匹配!$A:$S,19,0)</f>
        <v>0</v>
      </c>
      <c r="W420" s="11">
        <f>VLOOKUP(C420,[1]匹配!$A:$T,20,0)</f>
        <v>0</v>
      </c>
      <c r="X420" s="11">
        <f>VLOOKUP(C420,[1]匹配!$A:$U,21,0)</f>
        <v>0</v>
      </c>
      <c r="Y420" s="11">
        <f>VLOOKUP(C420,[1]匹配!$A:$V,22,0)</f>
        <v>0</v>
      </c>
      <c r="Z420" s="11">
        <f>VLOOKUP(C420,[1]匹配!$A:$W,23,0)</f>
        <v>0</v>
      </c>
      <c r="AA420" s="11">
        <f>VLOOKUP(C420,[1]匹配!$A:$X,24,0)</f>
        <v>0</v>
      </c>
      <c r="AB420" s="11">
        <f>VLOOKUP(C420,[1]匹配!$A:$Y,25,0)</f>
        <v>0</v>
      </c>
      <c r="AC420" s="11">
        <f>VLOOKUP(C420,[1]匹配!$A:$Z,26,0)</f>
        <v>0</v>
      </c>
      <c r="AD420" s="11">
        <f>VLOOKUP(C420,[1]匹配!$A:$AA,27,0)</f>
        <v>0</v>
      </c>
      <c r="AE420" s="11">
        <f>VLOOKUP(C420,[1]匹配!$A:$AB,28,0)</f>
        <v>0</v>
      </c>
      <c r="AF420" s="11">
        <f>VLOOKUP(C420,[1]匹配!$A:$AC,29,0)</f>
        <v>0</v>
      </c>
      <c r="AG420" s="11">
        <f>VLOOKUP(C420,[1]匹配!$A:$AD,30,0)</f>
        <v>0</v>
      </c>
      <c r="AH420" s="11">
        <f>VLOOKUP(C420,[1]匹配!$A:$AE,31,0)</f>
        <v>0</v>
      </c>
      <c r="AI420" s="11">
        <f>VLOOKUP(C420,[1]匹配!$A:$AF,32,0)</f>
        <v>0</v>
      </c>
      <c r="AJ420" s="11" t="s">
        <v>1617</v>
      </c>
      <c r="AK420" s="11" t="s">
        <v>47</v>
      </c>
      <c r="AL420" s="11" t="s">
        <v>56</v>
      </c>
      <c r="AM420" s="11" t="s">
        <v>729</v>
      </c>
    </row>
    <row r="421" ht="60" spans="1:39">
      <c r="A421" s="28">
        <v>418</v>
      </c>
      <c r="B421" s="11" t="s">
        <v>151</v>
      </c>
      <c r="C421" s="11" t="s">
        <v>1618</v>
      </c>
      <c r="D421" s="11" t="s">
        <v>1619</v>
      </c>
      <c r="E421" s="11" t="s">
        <v>1620</v>
      </c>
      <c r="F421" s="11" t="s">
        <v>228</v>
      </c>
      <c r="G421" s="11" t="s">
        <v>829</v>
      </c>
      <c r="H421" s="11" t="str">
        <f>VLOOKUP(C421,[1]匹配!$A:$E,5,0)</f>
        <v>是</v>
      </c>
      <c r="I421" s="11">
        <f>VLOOKUP(C421,[1]匹配!$A:$F,6,0)</f>
        <v>12</v>
      </c>
      <c r="J421" s="11">
        <f>VLOOKUP(C421,'[2]（终）标准制修订项目'!$C:$R,16,0)</f>
        <v>8</v>
      </c>
      <c r="K421" s="11" t="str">
        <f>VLOOKUP(C421,[1]匹配!$A:$H,8,0)</f>
        <v>有</v>
      </c>
      <c r="L421" s="11">
        <f>VLOOKUP(C421,[1]匹配!$A:$I,9,0)</f>
        <v>4</v>
      </c>
      <c r="M421" s="11">
        <f>VLOOKUP(C421,[1]匹配!$A:$J,10,0)</f>
        <v>41.66</v>
      </c>
      <c r="N421" s="11" t="str">
        <f>VLOOKUP(C421,[1]匹配!$A:$K,11,0)</f>
        <v>深圳友讯达科技股份有限公司</v>
      </c>
      <c r="O421" s="11">
        <f>VLOOKUP(C421,[1]匹配!$A:$L,12,0)</f>
        <v>6</v>
      </c>
      <c r="P421" s="11">
        <f>VLOOKUP(C421,[1]匹配!$A:$M,13,0)</f>
        <v>33.33</v>
      </c>
      <c r="Q421" s="11" t="str">
        <f>VLOOKUP(C421,[1]匹配!$A:$N,14,0)</f>
        <v>深圳市航天泰瑞捷电子有限公司</v>
      </c>
      <c r="R421" s="11">
        <f>VLOOKUP(C421,[1]匹配!$A:$O,15,0)</f>
        <v>8</v>
      </c>
      <c r="S421" s="11">
        <f>VLOOKUP(C421,[1]匹配!$A:$P,16,0)</f>
        <v>25</v>
      </c>
      <c r="T421" s="11" t="str">
        <f>VLOOKUP(C421,[1]匹配!$A:$Q,17,0)</f>
        <v>深圳市科陆电子科技股份有限公司</v>
      </c>
      <c r="U421" s="11">
        <f>VLOOKUP(C421,[1]匹配!$A:$R,18,0)</f>
        <v>0</v>
      </c>
      <c r="V421" s="11">
        <f>VLOOKUP(C421,[1]匹配!$A:$S,19,0)</f>
        <v>0</v>
      </c>
      <c r="W421" s="11">
        <f>VLOOKUP(C421,[1]匹配!$A:$T,20,0)</f>
        <v>0</v>
      </c>
      <c r="X421" s="11">
        <f>VLOOKUP(C421,[1]匹配!$A:$U,21,0)</f>
        <v>0</v>
      </c>
      <c r="Y421" s="11">
        <f>VLOOKUP(C421,[1]匹配!$A:$V,22,0)</f>
        <v>0</v>
      </c>
      <c r="Z421" s="11">
        <f>VLOOKUP(C421,[1]匹配!$A:$W,23,0)</f>
        <v>0</v>
      </c>
      <c r="AA421" s="11">
        <f>VLOOKUP(C421,[1]匹配!$A:$X,24,0)</f>
        <v>0</v>
      </c>
      <c r="AB421" s="11">
        <f>VLOOKUP(C421,[1]匹配!$A:$Y,25,0)</f>
        <v>0</v>
      </c>
      <c r="AC421" s="11">
        <f>VLOOKUP(C421,[1]匹配!$A:$Z,26,0)</f>
        <v>0</v>
      </c>
      <c r="AD421" s="11">
        <f>VLOOKUP(C421,[1]匹配!$A:$AA,27,0)</f>
        <v>0</v>
      </c>
      <c r="AE421" s="11">
        <f>VLOOKUP(C421,[1]匹配!$A:$AB,28,0)</f>
        <v>0</v>
      </c>
      <c r="AF421" s="11">
        <f>VLOOKUP(C421,[1]匹配!$A:$AC,29,0)</f>
        <v>0</v>
      </c>
      <c r="AG421" s="11">
        <f>VLOOKUP(C421,[1]匹配!$A:$AD,30,0)</f>
        <v>0</v>
      </c>
      <c r="AH421" s="11">
        <f>VLOOKUP(C421,[1]匹配!$A:$AE,31,0)</f>
        <v>0</v>
      </c>
      <c r="AI421" s="11">
        <f>VLOOKUP(C421,[1]匹配!$A:$AF,32,0)</f>
        <v>0</v>
      </c>
      <c r="AJ421" s="11" t="s">
        <v>1617</v>
      </c>
      <c r="AK421" s="11" t="s">
        <v>105</v>
      </c>
      <c r="AL421" s="11" t="s">
        <v>56</v>
      </c>
      <c r="AM421" s="11" t="s">
        <v>729</v>
      </c>
    </row>
    <row r="422" ht="24" spans="1:39">
      <c r="A422" s="28">
        <v>419</v>
      </c>
      <c r="B422" s="11" t="s">
        <v>151</v>
      </c>
      <c r="C422" s="11" t="s">
        <v>1621</v>
      </c>
      <c r="D422" s="11" t="s">
        <v>1622</v>
      </c>
      <c r="E422" s="11" t="s">
        <v>1623</v>
      </c>
      <c r="F422" s="11" t="s">
        <v>250</v>
      </c>
      <c r="G422" s="11" t="s">
        <v>1624</v>
      </c>
      <c r="H422" s="11" t="str">
        <f>VLOOKUP(C422,[1]匹配!$A:$E,5,0)</f>
        <v>否</v>
      </c>
      <c r="I422" s="11">
        <f>VLOOKUP(C422,[1]匹配!$A:$F,6,0)</f>
        <v>0</v>
      </c>
      <c r="J422" s="11">
        <f>VLOOKUP(C422,'[2]（终）标准制修订项目'!$C:$R,16,0)</f>
        <v>6</v>
      </c>
      <c r="K422" s="11" t="str">
        <f>VLOOKUP(C422,[1]匹配!$A:$H,8,0)</f>
        <v>无</v>
      </c>
      <c r="L422" s="11">
        <f>VLOOKUP(C422,[1]匹配!$A:$I,9,0)</f>
        <v>6</v>
      </c>
      <c r="M422" s="11">
        <f>VLOOKUP(C422,[1]匹配!$A:$J,10,0)</f>
        <v>100</v>
      </c>
      <c r="N422" s="11" t="str">
        <f>VLOOKUP(C422,[1]匹配!$A:$K,11,0)</f>
        <v>中华制漆（深圳）有限公司</v>
      </c>
      <c r="O422" s="11">
        <f>VLOOKUP(C422,[1]匹配!$A:$L,12,0)</f>
        <v>0</v>
      </c>
      <c r="P422" s="11">
        <f>VLOOKUP(C422,[1]匹配!$A:$M,13,0)</f>
        <v>0</v>
      </c>
      <c r="Q422" s="11">
        <f>VLOOKUP(C422,[1]匹配!$A:$N,14,0)</f>
        <v>0</v>
      </c>
      <c r="R422" s="11">
        <f>VLOOKUP(C422,[1]匹配!$A:$O,15,0)</f>
        <v>0</v>
      </c>
      <c r="S422" s="11">
        <f>VLOOKUP(C422,[1]匹配!$A:$P,16,0)</f>
        <v>0</v>
      </c>
      <c r="T422" s="11">
        <f>VLOOKUP(C422,[1]匹配!$A:$Q,17,0)</f>
        <v>0</v>
      </c>
      <c r="U422" s="11">
        <f>VLOOKUP(C422,[1]匹配!$A:$R,18,0)</f>
        <v>0</v>
      </c>
      <c r="V422" s="11">
        <f>VLOOKUP(C422,[1]匹配!$A:$S,19,0)</f>
        <v>0</v>
      </c>
      <c r="W422" s="11">
        <f>VLOOKUP(C422,[1]匹配!$A:$T,20,0)</f>
        <v>0</v>
      </c>
      <c r="X422" s="11">
        <f>VLOOKUP(C422,[1]匹配!$A:$U,21,0)</f>
        <v>0</v>
      </c>
      <c r="Y422" s="11">
        <f>VLOOKUP(C422,[1]匹配!$A:$V,22,0)</f>
        <v>0</v>
      </c>
      <c r="Z422" s="11">
        <f>VLOOKUP(C422,[1]匹配!$A:$W,23,0)</f>
        <v>0</v>
      </c>
      <c r="AA422" s="11">
        <f>VLOOKUP(C422,[1]匹配!$A:$X,24,0)</f>
        <v>0</v>
      </c>
      <c r="AB422" s="11">
        <f>VLOOKUP(C422,[1]匹配!$A:$Y,25,0)</f>
        <v>0</v>
      </c>
      <c r="AC422" s="11">
        <f>VLOOKUP(C422,[1]匹配!$A:$Z,26,0)</f>
        <v>0</v>
      </c>
      <c r="AD422" s="11">
        <f>VLOOKUP(C422,[1]匹配!$A:$AA,27,0)</f>
        <v>0</v>
      </c>
      <c r="AE422" s="11">
        <f>VLOOKUP(C422,[1]匹配!$A:$AB,28,0)</f>
        <v>0</v>
      </c>
      <c r="AF422" s="11">
        <f>VLOOKUP(C422,[1]匹配!$A:$AC,29,0)</f>
        <v>0</v>
      </c>
      <c r="AG422" s="11">
        <f>VLOOKUP(C422,[1]匹配!$A:$AD,30,0)</f>
        <v>0</v>
      </c>
      <c r="AH422" s="11">
        <f>VLOOKUP(C422,[1]匹配!$A:$AE,31,0)</f>
        <v>0</v>
      </c>
      <c r="AI422" s="11">
        <f>VLOOKUP(C422,[1]匹配!$A:$AF,32,0)</f>
        <v>0</v>
      </c>
      <c r="AJ422" s="11" t="s">
        <v>1617</v>
      </c>
      <c r="AK422" s="11" t="s">
        <v>47</v>
      </c>
      <c r="AL422" s="11" t="s">
        <v>56</v>
      </c>
      <c r="AM422" s="11" t="s">
        <v>729</v>
      </c>
    </row>
    <row r="423" ht="36" spans="1:39">
      <c r="A423" s="28">
        <v>420</v>
      </c>
      <c r="B423" s="11" t="s">
        <v>151</v>
      </c>
      <c r="C423" s="11" t="s">
        <v>1625</v>
      </c>
      <c r="D423" s="11" t="s">
        <v>1626</v>
      </c>
      <c r="E423" s="11" t="s">
        <v>1627</v>
      </c>
      <c r="F423" s="11" t="s">
        <v>155</v>
      </c>
      <c r="G423" s="11" t="s">
        <v>269</v>
      </c>
      <c r="H423" s="11" t="str">
        <f>VLOOKUP(C423,[1]匹配!$A:$E,5,0)</f>
        <v>否</v>
      </c>
      <c r="I423" s="11">
        <f>VLOOKUP(C423,[1]匹配!$A:$F,6,0)</f>
        <v>0</v>
      </c>
      <c r="J423" s="11">
        <f>VLOOKUP(C423,'[2]（终）标准制修订项目'!$C:$R,16,0)</f>
        <v>6</v>
      </c>
      <c r="K423" s="11" t="str">
        <f>VLOOKUP(C423,[1]匹配!$A:$H,8,0)</f>
        <v>无</v>
      </c>
      <c r="L423" s="11">
        <f>VLOOKUP(C423,[1]匹配!$A:$I,9,0)</f>
        <v>6</v>
      </c>
      <c r="M423" s="11">
        <f>VLOOKUP(C423,[1]匹配!$A:$J,10,0)</f>
        <v>100</v>
      </c>
      <c r="N423" s="11" t="str">
        <f>VLOOKUP(C423,[1]匹配!$A:$K,11,0)</f>
        <v>深圳市飞荣达科技股份有限公司</v>
      </c>
      <c r="O423" s="11">
        <f>VLOOKUP(C423,[1]匹配!$A:$L,12,0)</f>
        <v>0</v>
      </c>
      <c r="P423" s="11">
        <f>VLOOKUP(C423,[1]匹配!$A:$M,13,0)</f>
        <v>0</v>
      </c>
      <c r="Q423" s="11">
        <f>VLOOKUP(C423,[1]匹配!$A:$N,14,0)</f>
        <v>0</v>
      </c>
      <c r="R423" s="11">
        <f>VLOOKUP(C423,[1]匹配!$A:$O,15,0)</f>
        <v>0</v>
      </c>
      <c r="S423" s="11">
        <f>VLOOKUP(C423,[1]匹配!$A:$P,16,0)</f>
        <v>0</v>
      </c>
      <c r="T423" s="11">
        <f>VLOOKUP(C423,[1]匹配!$A:$Q,17,0)</f>
        <v>0</v>
      </c>
      <c r="U423" s="11">
        <f>VLOOKUP(C423,[1]匹配!$A:$R,18,0)</f>
        <v>0</v>
      </c>
      <c r="V423" s="11">
        <f>VLOOKUP(C423,[1]匹配!$A:$S,19,0)</f>
        <v>0</v>
      </c>
      <c r="W423" s="11">
        <f>VLOOKUP(C423,[1]匹配!$A:$T,20,0)</f>
        <v>0</v>
      </c>
      <c r="X423" s="11">
        <f>VLOOKUP(C423,[1]匹配!$A:$U,21,0)</f>
        <v>0</v>
      </c>
      <c r="Y423" s="11">
        <f>VLOOKUP(C423,[1]匹配!$A:$V,22,0)</f>
        <v>0</v>
      </c>
      <c r="Z423" s="11">
        <f>VLOOKUP(C423,[1]匹配!$A:$W,23,0)</f>
        <v>0</v>
      </c>
      <c r="AA423" s="11">
        <f>VLOOKUP(C423,[1]匹配!$A:$X,24,0)</f>
        <v>0</v>
      </c>
      <c r="AB423" s="11">
        <f>VLOOKUP(C423,[1]匹配!$A:$Y,25,0)</f>
        <v>0</v>
      </c>
      <c r="AC423" s="11">
        <f>VLOOKUP(C423,[1]匹配!$A:$Z,26,0)</f>
        <v>0</v>
      </c>
      <c r="AD423" s="11">
        <f>VLOOKUP(C423,[1]匹配!$A:$AA,27,0)</f>
        <v>0</v>
      </c>
      <c r="AE423" s="11">
        <f>VLOOKUP(C423,[1]匹配!$A:$AB,28,0)</f>
        <v>0</v>
      </c>
      <c r="AF423" s="11">
        <f>VLOOKUP(C423,[1]匹配!$A:$AC,29,0)</f>
        <v>0</v>
      </c>
      <c r="AG423" s="11">
        <f>VLOOKUP(C423,[1]匹配!$A:$AD,30,0)</f>
        <v>0</v>
      </c>
      <c r="AH423" s="11">
        <f>VLOOKUP(C423,[1]匹配!$A:$AE,31,0)</f>
        <v>0</v>
      </c>
      <c r="AI423" s="11">
        <f>VLOOKUP(C423,[1]匹配!$A:$AF,32,0)</f>
        <v>0</v>
      </c>
      <c r="AJ423" s="11" t="s">
        <v>1617</v>
      </c>
      <c r="AK423" s="11" t="s">
        <v>47</v>
      </c>
      <c r="AL423" s="11" t="s">
        <v>56</v>
      </c>
      <c r="AM423" s="11" t="s">
        <v>729</v>
      </c>
    </row>
    <row r="424" ht="24" spans="1:39">
      <c r="A424" s="28">
        <v>421</v>
      </c>
      <c r="B424" s="11" t="s">
        <v>151</v>
      </c>
      <c r="C424" s="11" t="s">
        <v>1628</v>
      </c>
      <c r="D424" s="11" t="s">
        <v>1629</v>
      </c>
      <c r="E424" s="11" t="s">
        <v>1630</v>
      </c>
      <c r="F424" s="11" t="s">
        <v>1631</v>
      </c>
      <c r="G424" s="11" t="s">
        <v>1632</v>
      </c>
      <c r="H424" s="11" t="str">
        <f>VLOOKUP(C424,[1]匹配!$A:$E,5,0)</f>
        <v>否</v>
      </c>
      <c r="I424" s="11">
        <f>VLOOKUP(C424,[1]匹配!$A:$F,6,0)</f>
        <v>0</v>
      </c>
      <c r="J424" s="11">
        <f>VLOOKUP(C424,'[2]（终）标准制修订项目'!$C:$R,16,0)</f>
        <v>7</v>
      </c>
      <c r="K424" s="11" t="str">
        <f>VLOOKUP(C424,[1]匹配!$A:$H,8,0)</f>
        <v>无</v>
      </c>
      <c r="L424" s="11">
        <f>VLOOKUP(C424,[1]匹配!$A:$I,9,0)</f>
        <v>7</v>
      </c>
      <c r="M424" s="11">
        <f>VLOOKUP(C424,[1]匹配!$A:$J,10,0)</f>
        <v>100</v>
      </c>
      <c r="N424" s="11" t="str">
        <f>VLOOKUP(C424,[1]匹配!$A:$K,11,0)</f>
        <v>深圳市标识行业协会</v>
      </c>
      <c r="O424" s="11">
        <f>VLOOKUP(C424,[1]匹配!$A:$L,12,0)</f>
        <v>0</v>
      </c>
      <c r="P424" s="11">
        <f>VLOOKUP(C424,[1]匹配!$A:$M,13,0)</f>
        <v>0</v>
      </c>
      <c r="Q424" s="11">
        <f>VLOOKUP(C424,[1]匹配!$A:$N,14,0)</f>
        <v>0</v>
      </c>
      <c r="R424" s="11">
        <f>VLOOKUP(C424,[1]匹配!$A:$O,15,0)</f>
        <v>0</v>
      </c>
      <c r="S424" s="11">
        <f>VLOOKUP(C424,[1]匹配!$A:$P,16,0)</f>
        <v>0</v>
      </c>
      <c r="T424" s="11">
        <f>VLOOKUP(C424,[1]匹配!$A:$Q,17,0)</f>
        <v>0</v>
      </c>
      <c r="U424" s="11">
        <f>VLOOKUP(C424,[1]匹配!$A:$R,18,0)</f>
        <v>0</v>
      </c>
      <c r="V424" s="11">
        <f>VLOOKUP(C424,[1]匹配!$A:$S,19,0)</f>
        <v>0</v>
      </c>
      <c r="W424" s="11">
        <f>VLOOKUP(C424,[1]匹配!$A:$T,20,0)</f>
        <v>0</v>
      </c>
      <c r="X424" s="11">
        <f>VLOOKUP(C424,[1]匹配!$A:$U,21,0)</f>
        <v>0</v>
      </c>
      <c r="Y424" s="11">
        <f>VLOOKUP(C424,[1]匹配!$A:$V,22,0)</f>
        <v>0</v>
      </c>
      <c r="Z424" s="11">
        <f>VLOOKUP(C424,[1]匹配!$A:$W,23,0)</f>
        <v>0</v>
      </c>
      <c r="AA424" s="11">
        <f>VLOOKUP(C424,[1]匹配!$A:$X,24,0)</f>
        <v>0</v>
      </c>
      <c r="AB424" s="11">
        <f>VLOOKUP(C424,[1]匹配!$A:$Y,25,0)</f>
        <v>0</v>
      </c>
      <c r="AC424" s="11">
        <f>VLOOKUP(C424,[1]匹配!$A:$Z,26,0)</f>
        <v>0</v>
      </c>
      <c r="AD424" s="11">
        <f>VLOOKUP(C424,[1]匹配!$A:$AA,27,0)</f>
        <v>0</v>
      </c>
      <c r="AE424" s="11">
        <f>VLOOKUP(C424,[1]匹配!$A:$AB,28,0)</f>
        <v>0</v>
      </c>
      <c r="AF424" s="11">
        <f>VLOOKUP(C424,[1]匹配!$A:$AC,29,0)</f>
        <v>0</v>
      </c>
      <c r="AG424" s="11">
        <f>VLOOKUP(C424,[1]匹配!$A:$AD,30,0)</f>
        <v>0</v>
      </c>
      <c r="AH424" s="11">
        <f>VLOOKUP(C424,[1]匹配!$A:$AE,31,0)</f>
        <v>0</v>
      </c>
      <c r="AI424" s="11">
        <f>VLOOKUP(C424,[1]匹配!$A:$AF,32,0)</f>
        <v>0</v>
      </c>
      <c r="AJ424" s="11" t="s">
        <v>1617</v>
      </c>
      <c r="AK424" s="11" t="s">
        <v>47</v>
      </c>
      <c r="AL424" s="11" t="s">
        <v>56</v>
      </c>
      <c r="AM424" s="11" t="s">
        <v>729</v>
      </c>
    </row>
    <row r="425" ht="48" spans="1:39">
      <c r="A425" s="28">
        <v>422</v>
      </c>
      <c r="B425" s="11" t="s">
        <v>151</v>
      </c>
      <c r="C425" s="11" t="s">
        <v>1633</v>
      </c>
      <c r="D425" s="11" t="s">
        <v>1634</v>
      </c>
      <c r="E425" s="11" t="s">
        <v>1635</v>
      </c>
      <c r="F425" s="11" t="s">
        <v>155</v>
      </c>
      <c r="G425" s="11" t="s">
        <v>1636</v>
      </c>
      <c r="H425" s="11" t="str">
        <f>VLOOKUP(C425,[1]匹配!$A:$E,5,0)</f>
        <v>否</v>
      </c>
      <c r="I425" s="11">
        <f>VLOOKUP(C425,[1]匹配!$A:$F,6,0)</f>
        <v>0</v>
      </c>
      <c r="J425" s="11">
        <f>VLOOKUP(C425,'[2]（终）标准制修订项目'!$C:$R,16,0)</f>
        <v>6</v>
      </c>
      <c r="K425" s="11" t="str">
        <f>VLOOKUP(C425,[1]匹配!$A:$H,8,0)</f>
        <v>有</v>
      </c>
      <c r="L425" s="11">
        <f>VLOOKUP(C425,[1]匹配!$A:$I,9,0)</f>
        <v>4</v>
      </c>
      <c r="M425" s="11">
        <f>VLOOKUP(C425,[1]匹配!$A:$J,10,0)</f>
        <v>37.04</v>
      </c>
      <c r="N425" s="11" t="str">
        <f>VLOOKUP(C425,[1]匹配!$A:$K,11,0)</f>
        <v>佳思德科技（深圳）有限公司</v>
      </c>
      <c r="O425" s="11">
        <f>VLOOKUP(C425,[1]匹配!$A:$L,12,0)</f>
        <v>5</v>
      </c>
      <c r="P425" s="11">
        <f>VLOOKUP(C425,[1]匹配!$A:$M,13,0)</f>
        <v>33.33</v>
      </c>
      <c r="Q425" s="11" t="str">
        <f>VLOOKUP(C425,[1]匹配!$A:$N,14,0)</f>
        <v>深圳市大帝科技发展有限公司</v>
      </c>
      <c r="R425" s="11">
        <f>VLOOKUP(C425,[1]匹配!$A:$O,15,0)</f>
        <v>6</v>
      </c>
      <c r="S425" s="11">
        <f>VLOOKUP(C425,[1]匹配!$A:$P,16,0)</f>
        <v>29.63</v>
      </c>
      <c r="T425" s="11" t="str">
        <f>VLOOKUP(C425,[1]匹配!$A:$Q,17,0)</f>
        <v>深圳市威尔电器有限公司</v>
      </c>
      <c r="U425" s="11">
        <f>VLOOKUP(C425,[1]匹配!$A:$R,18,0)</f>
        <v>0</v>
      </c>
      <c r="V425" s="11">
        <f>VLOOKUP(C425,[1]匹配!$A:$S,19,0)</f>
        <v>0</v>
      </c>
      <c r="W425" s="11">
        <f>VLOOKUP(C425,[1]匹配!$A:$T,20,0)</f>
        <v>0</v>
      </c>
      <c r="X425" s="11">
        <f>VLOOKUP(C425,[1]匹配!$A:$U,21,0)</f>
        <v>0</v>
      </c>
      <c r="Y425" s="11">
        <f>VLOOKUP(C425,[1]匹配!$A:$V,22,0)</f>
        <v>0</v>
      </c>
      <c r="Z425" s="11">
        <f>VLOOKUP(C425,[1]匹配!$A:$W,23,0)</f>
        <v>0</v>
      </c>
      <c r="AA425" s="11">
        <f>VLOOKUP(C425,[1]匹配!$A:$X,24,0)</f>
        <v>0</v>
      </c>
      <c r="AB425" s="11">
        <f>VLOOKUP(C425,[1]匹配!$A:$Y,25,0)</f>
        <v>0</v>
      </c>
      <c r="AC425" s="11">
        <f>VLOOKUP(C425,[1]匹配!$A:$Z,26,0)</f>
        <v>0</v>
      </c>
      <c r="AD425" s="11">
        <f>VLOOKUP(C425,[1]匹配!$A:$AA,27,0)</f>
        <v>0</v>
      </c>
      <c r="AE425" s="11">
        <f>VLOOKUP(C425,[1]匹配!$A:$AB,28,0)</f>
        <v>0</v>
      </c>
      <c r="AF425" s="11">
        <f>VLOOKUP(C425,[1]匹配!$A:$AC,29,0)</f>
        <v>0</v>
      </c>
      <c r="AG425" s="11">
        <f>VLOOKUP(C425,[1]匹配!$A:$AD,30,0)</f>
        <v>0</v>
      </c>
      <c r="AH425" s="11">
        <f>VLOOKUP(C425,[1]匹配!$A:$AE,31,0)</f>
        <v>0</v>
      </c>
      <c r="AI425" s="11">
        <f>VLOOKUP(C425,[1]匹配!$A:$AF,32,0)</f>
        <v>0</v>
      </c>
      <c r="AJ425" s="11" t="s">
        <v>1617</v>
      </c>
      <c r="AK425" s="11" t="s">
        <v>105</v>
      </c>
      <c r="AL425" s="11" t="s">
        <v>56</v>
      </c>
      <c r="AM425" s="11" t="s">
        <v>729</v>
      </c>
    </row>
    <row r="426" ht="48" spans="1:39">
      <c r="A426" s="28">
        <v>423</v>
      </c>
      <c r="B426" s="11" t="s">
        <v>151</v>
      </c>
      <c r="C426" s="11" t="s">
        <v>1637</v>
      </c>
      <c r="D426" s="11" t="s">
        <v>1638</v>
      </c>
      <c r="E426" s="11" t="s">
        <v>1639</v>
      </c>
      <c r="F426" s="11" t="s">
        <v>155</v>
      </c>
      <c r="G426" s="11" t="s">
        <v>1271</v>
      </c>
      <c r="H426" s="11" t="str">
        <f>VLOOKUP(C426,[1]匹配!$A:$E,5,0)</f>
        <v>否</v>
      </c>
      <c r="I426" s="11">
        <f>VLOOKUP(C426,[1]匹配!$A:$F,6,0)</f>
        <v>0</v>
      </c>
      <c r="J426" s="11">
        <f>VLOOKUP(C426,'[2]（终）标准制修订项目'!$C:$R,16,0)</f>
        <v>8</v>
      </c>
      <c r="K426" s="11" t="str">
        <f>VLOOKUP(C426,[1]匹配!$A:$H,8,0)</f>
        <v>有</v>
      </c>
      <c r="L426" s="11">
        <f>VLOOKUP(C426,[1]匹配!$A:$I,9,0)</f>
        <v>4</v>
      </c>
      <c r="M426" s="11">
        <f>VLOOKUP(C426,[1]匹配!$A:$J,10,0)</f>
        <v>62.5</v>
      </c>
      <c r="N426" s="11" t="str">
        <f>VLOOKUP(C426,[1]匹配!$A:$K,11,0)</f>
        <v>科立讯通信股份有限公司</v>
      </c>
      <c r="O426" s="11">
        <f>VLOOKUP(C426,[1]匹配!$A:$L,12,0)</f>
        <v>8</v>
      </c>
      <c r="P426" s="11">
        <f>VLOOKUP(C426,[1]匹配!$A:$M,13,0)</f>
        <v>37.5</v>
      </c>
      <c r="Q426" s="11" t="str">
        <f>VLOOKUP(C426,[1]匹配!$A:$N,14,0)</f>
        <v>深圳友讯达科技股份有限公司</v>
      </c>
      <c r="R426" s="11">
        <f>VLOOKUP(C426,[1]匹配!$A:$O,15,0)</f>
        <v>0</v>
      </c>
      <c r="S426" s="11">
        <f>VLOOKUP(C426,[1]匹配!$A:$P,16,0)</f>
        <v>0</v>
      </c>
      <c r="T426" s="11">
        <f>VLOOKUP(C426,[1]匹配!$A:$Q,17,0)</f>
        <v>0</v>
      </c>
      <c r="U426" s="11">
        <f>VLOOKUP(C426,[1]匹配!$A:$R,18,0)</f>
        <v>0</v>
      </c>
      <c r="V426" s="11">
        <f>VLOOKUP(C426,[1]匹配!$A:$S,19,0)</f>
        <v>0</v>
      </c>
      <c r="W426" s="11">
        <f>VLOOKUP(C426,[1]匹配!$A:$T,20,0)</f>
        <v>0</v>
      </c>
      <c r="X426" s="11">
        <f>VLOOKUP(C426,[1]匹配!$A:$U,21,0)</f>
        <v>0</v>
      </c>
      <c r="Y426" s="11">
        <f>VLOOKUP(C426,[1]匹配!$A:$V,22,0)</f>
        <v>0</v>
      </c>
      <c r="Z426" s="11">
        <f>VLOOKUP(C426,[1]匹配!$A:$W,23,0)</f>
        <v>0</v>
      </c>
      <c r="AA426" s="11">
        <f>VLOOKUP(C426,[1]匹配!$A:$X,24,0)</f>
        <v>0</v>
      </c>
      <c r="AB426" s="11">
        <f>VLOOKUP(C426,[1]匹配!$A:$Y,25,0)</f>
        <v>0</v>
      </c>
      <c r="AC426" s="11">
        <f>VLOOKUP(C426,[1]匹配!$A:$Z,26,0)</f>
        <v>0</v>
      </c>
      <c r="AD426" s="11">
        <f>VLOOKUP(C426,[1]匹配!$A:$AA,27,0)</f>
        <v>0</v>
      </c>
      <c r="AE426" s="11">
        <f>VLOOKUP(C426,[1]匹配!$A:$AB,28,0)</f>
        <v>0</v>
      </c>
      <c r="AF426" s="11">
        <f>VLOOKUP(C426,[1]匹配!$A:$AC,29,0)</f>
        <v>0</v>
      </c>
      <c r="AG426" s="11">
        <f>VLOOKUP(C426,[1]匹配!$A:$AD,30,0)</f>
        <v>0</v>
      </c>
      <c r="AH426" s="11">
        <f>VLOOKUP(C426,[1]匹配!$A:$AE,31,0)</f>
        <v>0</v>
      </c>
      <c r="AI426" s="11">
        <f>VLOOKUP(C426,[1]匹配!$A:$AF,32,0)</f>
        <v>0</v>
      </c>
      <c r="AJ426" s="11" t="s">
        <v>1640</v>
      </c>
      <c r="AK426" s="11" t="s">
        <v>105</v>
      </c>
      <c r="AL426" s="11" t="s">
        <v>56</v>
      </c>
      <c r="AM426" s="11" t="s">
        <v>729</v>
      </c>
    </row>
    <row r="427" ht="60" spans="1:39">
      <c r="A427" s="28">
        <v>424</v>
      </c>
      <c r="B427" s="11" t="s">
        <v>151</v>
      </c>
      <c r="C427" s="11" t="s">
        <v>1641</v>
      </c>
      <c r="D427" s="11" t="s">
        <v>1095</v>
      </c>
      <c r="E427" s="11" t="s">
        <v>1642</v>
      </c>
      <c r="F427" s="11" t="s">
        <v>228</v>
      </c>
      <c r="G427" s="11" t="s">
        <v>429</v>
      </c>
      <c r="H427" s="11" t="str">
        <f>VLOOKUP(C427,[1]匹配!$A:$E,5,0)</f>
        <v>是</v>
      </c>
      <c r="I427" s="11">
        <f>VLOOKUP(C427,[1]匹配!$A:$F,6,0)</f>
        <v>12</v>
      </c>
      <c r="J427" s="11">
        <f>VLOOKUP(C427,'[2]（终）标准制修订项目'!$C:$R,16,0)</f>
        <v>5</v>
      </c>
      <c r="K427" s="11" t="str">
        <f>VLOOKUP(C427,[1]匹配!$A:$H,8,0)</f>
        <v>有</v>
      </c>
      <c r="L427" s="11">
        <f>VLOOKUP(C427,[1]匹配!$A:$I,9,0)</f>
        <v>3</v>
      </c>
      <c r="M427" s="11">
        <f>VLOOKUP(C427,[1]匹配!$A:$J,10,0)</f>
        <v>62.5</v>
      </c>
      <c r="N427" s="11" t="str">
        <f>VLOOKUP(C427,[1]匹配!$A:$K,11,0)</f>
        <v>深圳市科陆电子科技股份有限公司</v>
      </c>
      <c r="O427" s="11">
        <f>VLOOKUP(C427,[1]匹配!$A:$L,12,0)</f>
        <v>5</v>
      </c>
      <c r="P427" s="11">
        <f>VLOOKUP(C427,[1]匹配!$A:$M,13,0)</f>
        <v>37.5</v>
      </c>
      <c r="Q427" s="11" t="str">
        <f>VLOOKUP(C427,[1]匹配!$A:$N,14,0)</f>
        <v>深圳市航天泰瑞捷电子有限公司</v>
      </c>
      <c r="R427" s="11">
        <f>VLOOKUP(C427,[1]匹配!$A:$O,15,0)</f>
        <v>0</v>
      </c>
      <c r="S427" s="11">
        <f>VLOOKUP(C427,[1]匹配!$A:$P,16,0)</f>
        <v>0</v>
      </c>
      <c r="T427" s="11">
        <f>VLOOKUP(C427,[1]匹配!$A:$Q,17,0)</f>
        <v>0</v>
      </c>
      <c r="U427" s="11">
        <f>VLOOKUP(C427,[1]匹配!$A:$R,18,0)</f>
        <v>0</v>
      </c>
      <c r="V427" s="11">
        <f>VLOOKUP(C427,[1]匹配!$A:$S,19,0)</f>
        <v>0</v>
      </c>
      <c r="W427" s="11">
        <f>VLOOKUP(C427,[1]匹配!$A:$T,20,0)</f>
        <v>0</v>
      </c>
      <c r="X427" s="11">
        <f>VLOOKUP(C427,[1]匹配!$A:$U,21,0)</f>
        <v>0</v>
      </c>
      <c r="Y427" s="11">
        <f>VLOOKUP(C427,[1]匹配!$A:$V,22,0)</f>
        <v>0</v>
      </c>
      <c r="Z427" s="11">
        <f>VLOOKUP(C427,[1]匹配!$A:$W,23,0)</f>
        <v>0</v>
      </c>
      <c r="AA427" s="11">
        <f>VLOOKUP(C427,[1]匹配!$A:$X,24,0)</f>
        <v>0</v>
      </c>
      <c r="AB427" s="11">
        <f>VLOOKUP(C427,[1]匹配!$A:$Y,25,0)</f>
        <v>0</v>
      </c>
      <c r="AC427" s="11">
        <f>VLOOKUP(C427,[1]匹配!$A:$Z,26,0)</f>
        <v>0</v>
      </c>
      <c r="AD427" s="11">
        <f>VLOOKUP(C427,[1]匹配!$A:$AA,27,0)</f>
        <v>0</v>
      </c>
      <c r="AE427" s="11">
        <f>VLOOKUP(C427,[1]匹配!$A:$AB,28,0)</f>
        <v>0</v>
      </c>
      <c r="AF427" s="11">
        <f>VLOOKUP(C427,[1]匹配!$A:$AC,29,0)</f>
        <v>0</v>
      </c>
      <c r="AG427" s="11">
        <f>VLOOKUP(C427,[1]匹配!$A:$AD,30,0)</f>
        <v>0</v>
      </c>
      <c r="AH427" s="11">
        <f>VLOOKUP(C427,[1]匹配!$A:$AE,31,0)</f>
        <v>0</v>
      </c>
      <c r="AI427" s="11">
        <f>VLOOKUP(C427,[1]匹配!$A:$AF,32,0)</f>
        <v>0</v>
      </c>
      <c r="AJ427" s="11" t="s">
        <v>1640</v>
      </c>
      <c r="AK427" s="11" t="s">
        <v>47</v>
      </c>
      <c r="AL427" s="11" t="s">
        <v>56</v>
      </c>
      <c r="AM427" s="11" t="s">
        <v>729</v>
      </c>
    </row>
    <row r="428" ht="36" spans="1:39">
      <c r="A428" s="28">
        <v>425</v>
      </c>
      <c r="B428" s="11" t="s">
        <v>151</v>
      </c>
      <c r="C428" s="11" t="s">
        <v>1643</v>
      </c>
      <c r="D428" s="11" t="s">
        <v>1644</v>
      </c>
      <c r="E428" s="11" t="s">
        <v>1645</v>
      </c>
      <c r="F428" s="11" t="s">
        <v>486</v>
      </c>
      <c r="G428" s="11" t="s">
        <v>1218</v>
      </c>
      <c r="H428" s="11" t="str">
        <f>VLOOKUP(C428,[1]匹配!$A:$E,5,0)</f>
        <v>是</v>
      </c>
      <c r="I428" s="11">
        <f>VLOOKUP(C428,[1]匹配!$A:$F,6,0)</f>
        <v>19</v>
      </c>
      <c r="J428" s="11">
        <f>VLOOKUP(C428,'[2]（终）标准制修订项目'!$C:$R,16,0)</f>
        <v>6</v>
      </c>
      <c r="K428" s="11" t="str">
        <f>VLOOKUP(C428,[1]匹配!$A:$H,8,0)</f>
        <v>无</v>
      </c>
      <c r="L428" s="11">
        <f>VLOOKUP(C428,[1]匹配!$A:$I,9,0)</f>
        <v>6</v>
      </c>
      <c r="M428" s="11">
        <f>VLOOKUP(C428,[1]匹配!$A:$J,10,0)</f>
        <v>100</v>
      </c>
      <c r="N428" s="11" t="str">
        <f>VLOOKUP(C428,[1]匹配!$A:$K,11,0)</f>
        <v>深圳中航技术检测所有限公司</v>
      </c>
      <c r="O428" s="11">
        <f>VLOOKUP(C428,[1]匹配!$A:$L,12,0)</f>
        <v>0</v>
      </c>
      <c r="P428" s="11">
        <f>VLOOKUP(C428,[1]匹配!$A:$M,13,0)</f>
        <v>0</v>
      </c>
      <c r="Q428" s="11">
        <f>VLOOKUP(C428,[1]匹配!$A:$N,14,0)</f>
        <v>0</v>
      </c>
      <c r="R428" s="11">
        <f>VLOOKUP(C428,[1]匹配!$A:$O,15,0)</f>
        <v>0</v>
      </c>
      <c r="S428" s="11">
        <f>VLOOKUP(C428,[1]匹配!$A:$P,16,0)</f>
        <v>0</v>
      </c>
      <c r="T428" s="11">
        <f>VLOOKUP(C428,[1]匹配!$A:$Q,17,0)</f>
        <v>0</v>
      </c>
      <c r="U428" s="11">
        <f>VLOOKUP(C428,[1]匹配!$A:$R,18,0)</f>
        <v>0</v>
      </c>
      <c r="V428" s="11">
        <f>VLOOKUP(C428,[1]匹配!$A:$S,19,0)</f>
        <v>0</v>
      </c>
      <c r="W428" s="11">
        <f>VLOOKUP(C428,[1]匹配!$A:$T,20,0)</f>
        <v>0</v>
      </c>
      <c r="X428" s="11">
        <f>VLOOKUP(C428,[1]匹配!$A:$U,21,0)</f>
        <v>0</v>
      </c>
      <c r="Y428" s="11">
        <f>VLOOKUP(C428,[1]匹配!$A:$V,22,0)</f>
        <v>0</v>
      </c>
      <c r="Z428" s="11">
        <f>VLOOKUP(C428,[1]匹配!$A:$W,23,0)</f>
        <v>0</v>
      </c>
      <c r="AA428" s="11">
        <f>VLOOKUP(C428,[1]匹配!$A:$X,24,0)</f>
        <v>0</v>
      </c>
      <c r="AB428" s="11">
        <f>VLOOKUP(C428,[1]匹配!$A:$Y,25,0)</f>
        <v>0</v>
      </c>
      <c r="AC428" s="11">
        <f>VLOOKUP(C428,[1]匹配!$A:$Z,26,0)</f>
        <v>0</v>
      </c>
      <c r="AD428" s="11">
        <f>VLOOKUP(C428,[1]匹配!$A:$AA,27,0)</f>
        <v>0</v>
      </c>
      <c r="AE428" s="11">
        <f>VLOOKUP(C428,[1]匹配!$A:$AB,28,0)</f>
        <v>0</v>
      </c>
      <c r="AF428" s="11">
        <f>VLOOKUP(C428,[1]匹配!$A:$AC,29,0)</f>
        <v>0</v>
      </c>
      <c r="AG428" s="11">
        <f>VLOOKUP(C428,[1]匹配!$A:$AD,30,0)</f>
        <v>0</v>
      </c>
      <c r="AH428" s="11">
        <f>VLOOKUP(C428,[1]匹配!$A:$AE,31,0)</f>
        <v>0</v>
      </c>
      <c r="AI428" s="11">
        <f>VLOOKUP(C428,[1]匹配!$A:$AF,32,0)</f>
        <v>0</v>
      </c>
      <c r="AJ428" s="11" t="s">
        <v>1640</v>
      </c>
      <c r="AK428" s="11" t="s">
        <v>105</v>
      </c>
      <c r="AL428" s="11" t="s">
        <v>56</v>
      </c>
      <c r="AM428" s="11" t="s">
        <v>729</v>
      </c>
    </row>
    <row r="429" ht="48" spans="1:39">
      <c r="A429" s="28">
        <v>426</v>
      </c>
      <c r="B429" s="11" t="s">
        <v>151</v>
      </c>
      <c r="C429" s="11" t="s">
        <v>1646</v>
      </c>
      <c r="D429" s="11" t="s">
        <v>1647</v>
      </c>
      <c r="E429" s="11" t="s">
        <v>1648</v>
      </c>
      <c r="F429" s="11" t="s">
        <v>228</v>
      </c>
      <c r="G429" s="11" t="s">
        <v>829</v>
      </c>
      <c r="H429" s="11" t="str">
        <f>VLOOKUP(C429,[1]匹配!$A:$E,5,0)</f>
        <v>是</v>
      </c>
      <c r="I429" s="11">
        <f>VLOOKUP(C429,[1]匹配!$A:$F,6,0)</f>
        <v>12</v>
      </c>
      <c r="J429" s="11">
        <f>VLOOKUP(C429,'[2]（终）标准制修订项目'!$C:$R,16,0)</f>
        <v>5</v>
      </c>
      <c r="K429" s="11" t="str">
        <f>VLOOKUP(C429,[1]匹配!$A:$H,8,0)</f>
        <v>有</v>
      </c>
      <c r="L429" s="11">
        <f>VLOOKUP(C429,[1]匹配!$A:$I,9,0)</f>
        <v>5</v>
      </c>
      <c r="M429" s="11">
        <f>VLOOKUP(C429,[1]匹配!$A:$J,10,0)</f>
        <v>56.25</v>
      </c>
      <c r="N429" s="11" t="str">
        <f>VLOOKUP(C429,[1]匹配!$A:$K,11,0)</f>
        <v>深圳市科陆电子科技股份有限公司</v>
      </c>
      <c r="O429" s="11">
        <f>VLOOKUP(C429,[1]匹配!$A:$L,12,0)</f>
        <v>7</v>
      </c>
      <c r="P429" s="11">
        <f>VLOOKUP(C429,[1]匹配!$A:$M,13,0)</f>
        <v>43.75</v>
      </c>
      <c r="Q429" s="11" t="str">
        <f>VLOOKUP(C429,[1]匹配!$A:$N,14,0)</f>
        <v>深圳市航天泰瑞捷电子有限公司</v>
      </c>
      <c r="R429" s="11">
        <f>VLOOKUP(C429,[1]匹配!$A:$O,15,0)</f>
        <v>0</v>
      </c>
      <c r="S429" s="11">
        <f>VLOOKUP(C429,[1]匹配!$A:$P,16,0)</f>
        <v>0</v>
      </c>
      <c r="T429" s="11">
        <f>VLOOKUP(C429,[1]匹配!$A:$Q,17,0)</f>
        <v>0</v>
      </c>
      <c r="U429" s="11">
        <f>VLOOKUP(C429,[1]匹配!$A:$R,18,0)</f>
        <v>0</v>
      </c>
      <c r="V429" s="11">
        <f>VLOOKUP(C429,[1]匹配!$A:$S,19,0)</f>
        <v>0</v>
      </c>
      <c r="W429" s="11">
        <f>VLOOKUP(C429,[1]匹配!$A:$T,20,0)</f>
        <v>0</v>
      </c>
      <c r="X429" s="11">
        <f>VLOOKUP(C429,[1]匹配!$A:$U,21,0)</f>
        <v>0</v>
      </c>
      <c r="Y429" s="11">
        <f>VLOOKUP(C429,[1]匹配!$A:$V,22,0)</f>
        <v>0</v>
      </c>
      <c r="Z429" s="11">
        <f>VLOOKUP(C429,[1]匹配!$A:$W,23,0)</f>
        <v>0</v>
      </c>
      <c r="AA429" s="11">
        <f>VLOOKUP(C429,[1]匹配!$A:$X,24,0)</f>
        <v>0</v>
      </c>
      <c r="AB429" s="11">
        <f>VLOOKUP(C429,[1]匹配!$A:$Y,25,0)</f>
        <v>0</v>
      </c>
      <c r="AC429" s="11">
        <f>VLOOKUP(C429,[1]匹配!$A:$Z,26,0)</f>
        <v>0</v>
      </c>
      <c r="AD429" s="11">
        <f>VLOOKUP(C429,[1]匹配!$A:$AA,27,0)</f>
        <v>0</v>
      </c>
      <c r="AE429" s="11">
        <f>VLOOKUP(C429,[1]匹配!$A:$AB,28,0)</f>
        <v>0</v>
      </c>
      <c r="AF429" s="11">
        <f>VLOOKUP(C429,[1]匹配!$A:$AC,29,0)</f>
        <v>0</v>
      </c>
      <c r="AG429" s="11">
        <f>VLOOKUP(C429,[1]匹配!$A:$AD,30,0)</f>
        <v>0</v>
      </c>
      <c r="AH429" s="11">
        <f>VLOOKUP(C429,[1]匹配!$A:$AE,31,0)</f>
        <v>0</v>
      </c>
      <c r="AI429" s="11">
        <f>VLOOKUP(C429,[1]匹配!$A:$AF,32,0)</f>
        <v>0</v>
      </c>
      <c r="AJ429" s="11" t="s">
        <v>1640</v>
      </c>
      <c r="AK429" s="11" t="s">
        <v>105</v>
      </c>
      <c r="AL429" s="11" t="s">
        <v>56</v>
      </c>
      <c r="AM429" s="11" t="s">
        <v>729</v>
      </c>
    </row>
    <row r="430" ht="48" spans="1:39">
      <c r="A430" s="28">
        <v>427</v>
      </c>
      <c r="B430" s="11" t="s">
        <v>151</v>
      </c>
      <c r="C430" s="11" t="s">
        <v>1649</v>
      </c>
      <c r="D430" s="11" t="s">
        <v>1650</v>
      </c>
      <c r="E430" s="11" t="s">
        <v>1651</v>
      </c>
      <c r="F430" s="11" t="s">
        <v>1407</v>
      </c>
      <c r="G430" s="11" t="s">
        <v>825</v>
      </c>
      <c r="H430" s="11" t="str">
        <f>VLOOKUP(C430,[1]匹配!$A:$E,5,0)</f>
        <v>是</v>
      </c>
      <c r="I430" s="11">
        <f>VLOOKUP(C430,[1]匹配!$A:$F,6,0)</f>
        <v>13</v>
      </c>
      <c r="J430" s="11">
        <f>VLOOKUP(C430,'[2]（终）标准制修订项目'!$C:$R,16,0)</f>
        <v>5</v>
      </c>
      <c r="K430" s="11" t="str">
        <f>VLOOKUP(C430,[1]匹配!$A:$H,8,0)</f>
        <v>无</v>
      </c>
      <c r="L430" s="11">
        <f>VLOOKUP(C430,[1]匹配!$A:$I,9,0)</f>
        <v>5</v>
      </c>
      <c r="M430" s="11">
        <f>VLOOKUP(C430,[1]匹配!$A:$J,10,0)</f>
        <v>100</v>
      </c>
      <c r="N430" s="11" t="str">
        <f>VLOOKUP(C430,[1]匹配!$A:$K,11,0)</f>
        <v>华测检测认证集团股份有限公司</v>
      </c>
      <c r="O430" s="11">
        <f>VLOOKUP(C430,[1]匹配!$A:$L,12,0)</f>
        <v>0</v>
      </c>
      <c r="P430" s="11">
        <f>VLOOKUP(C430,[1]匹配!$A:$M,13,0)</f>
        <v>0</v>
      </c>
      <c r="Q430" s="11">
        <f>VLOOKUP(C430,[1]匹配!$A:$N,14,0)</f>
        <v>0</v>
      </c>
      <c r="R430" s="11">
        <f>VLOOKUP(C430,[1]匹配!$A:$O,15,0)</f>
        <v>0</v>
      </c>
      <c r="S430" s="11">
        <f>VLOOKUP(C430,[1]匹配!$A:$P,16,0)</f>
        <v>0</v>
      </c>
      <c r="T430" s="11">
        <f>VLOOKUP(C430,[1]匹配!$A:$Q,17,0)</f>
        <v>0</v>
      </c>
      <c r="U430" s="11">
        <f>VLOOKUP(C430,[1]匹配!$A:$R,18,0)</f>
        <v>0</v>
      </c>
      <c r="V430" s="11">
        <f>VLOOKUP(C430,[1]匹配!$A:$S,19,0)</f>
        <v>0</v>
      </c>
      <c r="W430" s="11">
        <f>VLOOKUP(C430,[1]匹配!$A:$T,20,0)</f>
        <v>0</v>
      </c>
      <c r="X430" s="11">
        <f>VLOOKUP(C430,[1]匹配!$A:$U,21,0)</f>
        <v>0</v>
      </c>
      <c r="Y430" s="11">
        <f>VLOOKUP(C430,[1]匹配!$A:$V,22,0)</f>
        <v>0</v>
      </c>
      <c r="Z430" s="11">
        <f>VLOOKUP(C430,[1]匹配!$A:$W,23,0)</f>
        <v>0</v>
      </c>
      <c r="AA430" s="11">
        <f>VLOOKUP(C430,[1]匹配!$A:$X,24,0)</f>
        <v>0</v>
      </c>
      <c r="AB430" s="11">
        <f>VLOOKUP(C430,[1]匹配!$A:$Y,25,0)</f>
        <v>0</v>
      </c>
      <c r="AC430" s="11">
        <f>VLOOKUP(C430,[1]匹配!$A:$Z,26,0)</f>
        <v>0</v>
      </c>
      <c r="AD430" s="11">
        <f>VLOOKUP(C430,[1]匹配!$A:$AA,27,0)</f>
        <v>0</v>
      </c>
      <c r="AE430" s="11">
        <f>VLOOKUP(C430,[1]匹配!$A:$AB,28,0)</f>
        <v>0</v>
      </c>
      <c r="AF430" s="11">
        <f>VLOOKUP(C430,[1]匹配!$A:$AC,29,0)</f>
        <v>0</v>
      </c>
      <c r="AG430" s="11">
        <f>VLOOKUP(C430,[1]匹配!$A:$AD,30,0)</f>
        <v>0</v>
      </c>
      <c r="AH430" s="11">
        <f>VLOOKUP(C430,[1]匹配!$A:$AE,31,0)</f>
        <v>0</v>
      </c>
      <c r="AI430" s="11">
        <f>VLOOKUP(C430,[1]匹配!$A:$AF,32,0)</f>
        <v>0</v>
      </c>
      <c r="AJ430" s="11" t="s">
        <v>1640</v>
      </c>
      <c r="AK430" s="11" t="s">
        <v>47</v>
      </c>
      <c r="AL430" s="11" t="s">
        <v>56</v>
      </c>
      <c r="AM430" s="11" t="s">
        <v>729</v>
      </c>
    </row>
    <row r="431" ht="48" spans="1:39">
      <c r="A431" s="28">
        <v>428</v>
      </c>
      <c r="B431" s="11" t="s">
        <v>151</v>
      </c>
      <c r="C431" s="11" t="s">
        <v>1652</v>
      </c>
      <c r="D431" s="11" t="s">
        <v>1653</v>
      </c>
      <c r="E431" s="11" t="s">
        <v>1654</v>
      </c>
      <c r="F431" s="11" t="s">
        <v>172</v>
      </c>
      <c r="G431" s="11" t="s">
        <v>1655</v>
      </c>
      <c r="H431" s="11" t="str">
        <f>VLOOKUP(C431,[1]匹配!$A:$E,5,0)</f>
        <v>否</v>
      </c>
      <c r="I431" s="11">
        <f>VLOOKUP(C431,[1]匹配!$A:$F,6,0)</f>
        <v>0</v>
      </c>
      <c r="J431" s="11">
        <f>VLOOKUP(C431,'[2]（终）标准制修订项目'!$C:$R,16,0)</f>
        <v>5</v>
      </c>
      <c r="K431" s="11" t="str">
        <f>VLOOKUP(C431,[1]匹配!$A:$H,8,0)</f>
        <v>有</v>
      </c>
      <c r="L431" s="11">
        <f>VLOOKUP(C431,[1]匹配!$A:$I,9,0)</f>
        <v>5</v>
      </c>
      <c r="M431" s="11">
        <f>VLOOKUP(C431,[1]匹配!$A:$J,10,0)</f>
        <v>60</v>
      </c>
      <c r="N431" s="11" t="str">
        <f>VLOOKUP(C431,[1]匹配!$A:$K,11,0)</f>
        <v>深圳市领航标准化技术有限公司</v>
      </c>
      <c r="O431" s="11">
        <f>VLOOKUP(C431,[1]匹配!$A:$L,12,0)</f>
        <v>7</v>
      </c>
      <c r="P431" s="11">
        <f>VLOOKUP(C431,[1]匹配!$A:$M,13,0)</f>
        <v>40</v>
      </c>
      <c r="Q431" s="11" t="str">
        <f>VLOOKUP(C431,[1]匹配!$A:$N,14,0)</f>
        <v>东芝泰格信息系统（深圳）有限公司</v>
      </c>
      <c r="R431" s="11">
        <f>VLOOKUP(C431,[1]匹配!$A:$O,15,0)</f>
        <v>0</v>
      </c>
      <c r="S431" s="11">
        <f>VLOOKUP(C431,[1]匹配!$A:$P,16,0)</f>
        <v>0</v>
      </c>
      <c r="T431" s="11">
        <f>VLOOKUP(C431,[1]匹配!$A:$Q,17,0)</f>
        <v>0</v>
      </c>
      <c r="U431" s="11">
        <f>VLOOKUP(C431,[1]匹配!$A:$R,18,0)</f>
        <v>0</v>
      </c>
      <c r="V431" s="11">
        <f>VLOOKUP(C431,[1]匹配!$A:$S,19,0)</f>
        <v>0</v>
      </c>
      <c r="W431" s="11">
        <f>VLOOKUP(C431,[1]匹配!$A:$T,20,0)</f>
        <v>0</v>
      </c>
      <c r="X431" s="11">
        <f>VLOOKUP(C431,[1]匹配!$A:$U,21,0)</f>
        <v>0</v>
      </c>
      <c r="Y431" s="11">
        <f>VLOOKUP(C431,[1]匹配!$A:$V,22,0)</f>
        <v>0</v>
      </c>
      <c r="Z431" s="11">
        <f>VLOOKUP(C431,[1]匹配!$A:$W,23,0)</f>
        <v>0</v>
      </c>
      <c r="AA431" s="11">
        <f>VLOOKUP(C431,[1]匹配!$A:$X,24,0)</f>
        <v>0</v>
      </c>
      <c r="AB431" s="11">
        <f>VLOOKUP(C431,[1]匹配!$A:$Y,25,0)</f>
        <v>0</v>
      </c>
      <c r="AC431" s="11">
        <f>VLOOKUP(C431,[1]匹配!$A:$Z,26,0)</f>
        <v>0</v>
      </c>
      <c r="AD431" s="11">
        <f>VLOOKUP(C431,[1]匹配!$A:$AA,27,0)</f>
        <v>0</v>
      </c>
      <c r="AE431" s="11">
        <f>VLOOKUP(C431,[1]匹配!$A:$AB,28,0)</f>
        <v>0</v>
      </c>
      <c r="AF431" s="11">
        <f>VLOOKUP(C431,[1]匹配!$A:$AC,29,0)</f>
        <v>0</v>
      </c>
      <c r="AG431" s="11">
        <f>VLOOKUP(C431,[1]匹配!$A:$AD,30,0)</f>
        <v>0</v>
      </c>
      <c r="AH431" s="11">
        <f>VLOOKUP(C431,[1]匹配!$A:$AE,31,0)</f>
        <v>0</v>
      </c>
      <c r="AI431" s="11">
        <f>VLOOKUP(C431,[1]匹配!$A:$AF,32,0)</f>
        <v>0</v>
      </c>
      <c r="AJ431" s="11" t="s">
        <v>1640</v>
      </c>
      <c r="AK431" s="11" t="s">
        <v>47</v>
      </c>
      <c r="AL431" s="11" t="s">
        <v>56</v>
      </c>
      <c r="AM431" s="11" t="s">
        <v>729</v>
      </c>
    </row>
    <row r="432" ht="36" spans="1:39">
      <c r="A432" s="28">
        <v>429</v>
      </c>
      <c r="B432" s="11" t="s">
        <v>151</v>
      </c>
      <c r="C432" s="11" t="s">
        <v>1656</v>
      </c>
      <c r="D432" s="11" t="s">
        <v>1657</v>
      </c>
      <c r="E432" s="11" t="s">
        <v>1658</v>
      </c>
      <c r="F432" s="11" t="s">
        <v>1407</v>
      </c>
      <c r="G432" s="11" t="s">
        <v>825</v>
      </c>
      <c r="H432" s="11" t="str">
        <f>VLOOKUP(C432,[1]匹配!$A:$E,5,0)</f>
        <v>是</v>
      </c>
      <c r="I432" s="11">
        <f>VLOOKUP(C432,[1]匹配!$A:$F,6,0)</f>
        <v>13</v>
      </c>
      <c r="J432" s="11">
        <f>VLOOKUP(C432,'[2]（终）标准制修订项目'!$C:$R,16,0)</f>
        <v>5</v>
      </c>
      <c r="K432" s="11" t="str">
        <f>VLOOKUP(C432,[1]匹配!$A:$H,8,0)</f>
        <v>无</v>
      </c>
      <c r="L432" s="11">
        <f>VLOOKUP(C432,[1]匹配!$A:$I,9,0)</f>
        <v>5</v>
      </c>
      <c r="M432" s="11">
        <f>VLOOKUP(C432,[1]匹配!$A:$J,10,0)</f>
        <v>100</v>
      </c>
      <c r="N432" s="11" t="str">
        <f>VLOOKUP(C432,[1]匹配!$A:$K,11,0)</f>
        <v>华测检测认证集团股份有限公司</v>
      </c>
      <c r="O432" s="11">
        <f>VLOOKUP(C432,[1]匹配!$A:$L,12,0)</f>
        <v>0</v>
      </c>
      <c r="P432" s="11">
        <f>VLOOKUP(C432,[1]匹配!$A:$M,13,0)</f>
        <v>0</v>
      </c>
      <c r="Q432" s="11">
        <f>VLOOKUP(C432,[1]匹配!$A:$N,14,0)</f>
        <v>0</v>
      </c>
      <c r="R432" s="11">
        <f>VLOOKUP(C432,[1]匹配!$A:$O,15,0)</f>
        <v>0</v>
      </c>
      <c r="S432" s="11">
        <f>VLOOKUP(C432,[1]匹配!$A:$P,16,0)</f>
        <v>0</v>
      </c>
      <c r="T432" s="11">
        <f>VLOOKUP(C432,[1]匹配!$A:$Q,17,0)</f>
        <v>0</v>
      </c>
      <c r="U432" s="11">
        <f>VLOOKUP(C432,[1]匹配!$A:$R,18,0)</f>
        <v>0</v>
      </c>
      <c r="V432" s="11">
        <f>VLOOKUP(C432,[1]匹配!$A:$S,19,0)</f>
        <v>0</v>
      </c>
      <c r="W432" s="11">
        <f>VLOOKUP(C432,[1]匹配!$A:$T,20,0)</f>
        <v>0</v>
      </c>
      <c r="X432" s="11">
        <f>VLOOKUP(C432,[1]匹配!$A:$U,21,0)</f>
        <v>0</v>
      </c>
      <c r="Y432" s="11">
        <f>VLOOKUP(C432,[1]匹配!$A:$V,22,0)</f>
        <v>0</v>
      </c>
      <c r="Z432" s="11">
        <f>VLOOKUP(C432,[1]匹配!$A:$W,23,0)</f>
        <v>0</v>
      </c>
      <c r="AA432" s="11">
        <f>VLOOKUP(C432,[1]匹配!$A:$X,24,0)</f>
        <v>0</v>
      </c>
      <c r="AB432" s="11">
        <f>VLOOKUP(C432,[1]匹配!$A:$Y,25,0)</f>
        <v>0</v>
      </c>
      <c r="AC432" s="11">
        <f>VLOOKUP(C432,[1]匹配!$A:$Z,26,0)</f>
        <v>0</v>
      </c>
      <c r="AD432" s="11">
        <f>VLOOKUP(C432,[1]匹配!$A:$AA,27,0)</f>
        <v>0</v>
      </c>
      <c r="AE432" s="11">
        <f>VLOOKUP(C432,[1]匹配!$A:$AB,28,0)</f>
        <v>0</v>
      </c>
      <c r="AF432" s="11">
        <f>VLOOKUP(C432,[1]匹配!$A:$AC,29,0)</f>
        <v>0</v>
      </c>
      <c r="AG432" s="11">
        <f>VLOOKUP(C432,[1]匹配!$A:$AD,30,0)</f>
        <v>0</v>
      </c>
      <c r="AH432" s="11">
        <f>VLOOKUP(C432,[1]匹配!$A:$AE,31,0)</f>
        <v>0</v>
      </c>
      <c r="AI432" s="11">
        <f>VLOOKUP(C432,[1]匹配!$A:$AF,32,0)</f>
        <v>0</v>
      </c>
      <c r="AJ432" s="11" t="s">
        <v>1640</v>
      </c>
      <c r="AK432" s="11" t="s">
        <v>47</v>
      </c>
      <c r="AL432" s="11" t="s">
        <v>56</v>
      </c>
      <c r="AM432" s="11" t="s">
        <v>729</v>
      </c>
    </row>
    <row r="433" ht="24" spans="1:39">
      <c r="A433" s="28">
        <v>430</v>
      </c>
      <c r="B433" s="11" t="s">
        <v>151</v>
      </c>
      <c r="C433" s="11" t="s">
        <v>1659</v>
      </c>
      <c r="D433" s="11" t="s">
        <v>1660</v>
      </c>
      <c r="E433" s="11" t="s">
        <v>1661</v>
      </c>
      <c r="F433" s="11" t="s">
        <v>428</v>
      </c>
      <c r="G433" s="11" t="s">
        <v>403</v>
      </c>
      <c r="H433" s="11" t="str">
        <f>VLOOKUP(C433,[1]匹配!$A:$E,5,0)</f>
        <v>否</v>
      </c>
      <c r="I433" s="11">
        <f>VLOOKUP(C433,[1]匹配!$A:$F,6,0)</f>
        <v>0</v>
      </c>
      <c r="J433" s="11">
        <f>VLOOKUP(C433,'[2]（终）标准制修订项目'!$C:$R,16,0)</f>
        <v>5</v>
      </c>
      <c r="K433" s="11" t="str">
        <f>VLOOKUP(C433,[1]匹配!$A:$H,8,0)</f>
        <v>无</v>
      </c>
      <c r="L433" s="11">
        <f>VLOOKUP(C433,[1]匹配!$A:$I,9,0)</f>
        <v>1</v>
      </c>
      <c r="M433" s="11">
        <f>VLOOKUP(C433,[1]匹配!$A:$J,10,0)</f>
        <v>100</v>
      </c>
      <c r="N433" s="11" t="str">
        <f>VLOOKUP(C433,[1]匹配!$A:$K,11,0)</f>
        <v>格林美股份有限公司</v>
      </c>
      <c r="O433" s="11">
        <f>VLOOKUP(C433,[1]匹配!$A:$L,12,0)</f>
        <v>0</v>
      </c>
      <c r="P433" s="11">
        <f>VLOOKUP(C433,[1]匹配!$A:$M,13,0)</f>
        <v>0</v>
      </c>
      <c r="Q433" s="11">
        <f>VLOOKUP(C433,[1]匹配!$A:$N,14,0)</f>
        <v>0</v>
      </c>
      <c r="R433" s="11">
        <f>VLOOKUP(C433,[1]匹配!$A:$O,15,0)</f>
        <v>0</v>
      </c>
      <c r="S433" s="11">
        <f>VLOOKUP(C433,[1]匹配!$A:$P,16,0)</f>
        <v>0</v>
      </c>
      <c r="T433" s="11">
        <f>VLOOKUP(C433,[1]匹配!$A:$Q,17,0)</f>
        <v>0</v>
      </c>
      <c r="U433" s="11">
        <f>VLOOKUP(C433,[1]匹配!$A:$R,18,0)</f>
        <v>0</v>
      </c>
      <c r="V433" s="11">
        <f>VLOOKUP(C433,[1]匹配!$A:$S,19,0)</f>
        <v>0</v>
      </c>
      <c r="W433" s="11">
        <f>VLOOKUP(C433,[1]匹配!$A:$T,20,0)</f>
        <v>0</v>
      </c>
      <c r="X433" s="11">
        <f>VLOOKUP(C433,[1]匹配!$A:$U,21,0)</f>
        <v>0</v>
      </c>
      <c r="Y433" s="11">
        <f>VLOOKUP(C433,[1]匹配!$A:$V,22,0)</f>
        <v>0</v>
      </c>
      <c r="Z433" s="11">
        <f>VLOOKUP(C433,[1]匹配!$A:$W,23,0)</f>
        <v>0</v>
      </c>
      <c r="AA433" s="11">
        <f>VLOOKUP(C433,[1]匹配!$A:$X,24,0)</f>
        <v>0</v>
      </c>
      <c r="AB433" s="11">
        <f>VLOOKUP(C433,[1]匹配!$A:$Y,25,0)</f>
        <v>0</v>
      </c>
      <c r="AC433" s="11">
        <f>VLOOKUP(C433,[1]匹配!$A:$Z,26,0)</f>
        <v>0</v>
      </c>
      <c r="AD433" s="11">
        <f>VLOOKUP(C433,[1]匹配!$A:$AA,27,0)</f>
        <v>0</v>
      </c>
      <c r="AE433" s="11">
        <f>VLOOKUP(C433,[1]匹配!$A:$AB,28,0)</f>
        <v>0</v>
      </c>
      <c r="AF433" s="11">
        <f>VLOOKUP(C433,[1]匹配!$A:$AC,29,0)</f>
        <v>0</v>
      </c>
      <c r="AG433" s="11">
        <f>VLOOKUP(C433,[1]匹配!$A:$AD,30,0)</f>
        <v>0</v>
      </c>
      <c r="AH433" s="11">
        <f>VLOOKUP(C433,[1]匹配!$A:$AE,31,0)</f>
        <v>0</v>
      </c>
      <c r="AI433" s="11">
        <f>VLOOKUP(C433,[1]匹配!$A:$AF,32,0)</f>
        <v>0</v>
      </c>
      <c r="AJ433" s="11" t="s">
        <v>1662</v>
      </c>
      <c r="AK433" s="11" t="s">
        <v>47</v>
      </c>
      <c r="AL433" s="11" t="s">
        <v>56</v>
      </c>
      <c r="AM433" s="11" t="s">
        <v>729</v>
      </c>
    </row>
    <row r="434" ht="36" spans="1:39">
      <c r="A434" s="28">
        <v>431</v>
      </c>
      <c r="B434" s="11" t="s">
        <v>151</v>
      </c>
      <c r="C434" s="11" t="s">
        <v>1663</v>
      </c>
      <c r="D434" s="11" t="s">
        <v>1664</v>
      </c>
      <c r="E434" s="11" t="s">
        <v>1665</v>
      </c>
      <c r="F434" s="11" t="s">
        <v>486</v>
      </c>
      <c r="G434" s="11" t="s">
        <v>1218</v>
      </c>
      <c r="H434" s="11" t="str">
        <f>VLOOKUP(C434,[1]匹配!$A:$E,5,0)</f>
        <v>是</v>
      </c>
      <c r="I434" s="11">
        <f>VLOOKUP(C434,[1]匹配!$A:$F,6,0)</f>
        <v>19</v>
      </c>
      <c r="J434" s="11">
        <f>VLOOKUP(C434,'[2]（终）标准制修订项目'!$C:$R,16,0)</f>
        <v>5</v>
      </c>
      <c r="K434" s="11" t="str">
        <f>VLOOKUP(C434,[1]匹配!$A:$H,8,0)</f>
        <v>无</v>
      </c>
      <c r="L434" s="11">
        <f>VLOOKUP(C434,[1]匹配!$A:$I,9,0)</f>
        <v>5</v>
      </c>
      <c r="M434" s="11">
        <f>VLOOKUP(C434,[1]匹配!$A:$J,10,0)</f>
        <v>100</v>
      </c>
      <c r="N434" s="11" t="str">
        <f>VLOOKUP(C434,[1]匹配!$A:$K,11,0)</f>
        <v>深圳中航技术检测所有限公司</v>
      </c>
      <c r="O434" s="11">
        <f>VLOOKUP(C434,[1]匹配!$A:$L,12,0)</f>
        <v>0</v>
      </c>
      <c r="P434" s="11">
        <f>VLOOKUP(C434,[1]匹配!$A:$M,13,0)</f>
        <v>0</v>
      </c>
      <c r="Q434" s="11">
        <f>VLOOKUP(C434,[1]匹配!$A:$N,14,0)</f>
        <v>0</v>
      </c>
      <c r="R434" s="11">
        <f>VLOOKUP(C434,[1]匹配!$A:$O,15,0)</f>
        <v>0</v>
      </c>
      <c r="S434" s="11">
        <f>VLOOKUP(C434,[1]匹配!$A:$P,16,0)</f>
        <v>0</v>
      </c>
      <c r="T434" s="11">
        <f>VLOOKUP(C434,[1]匹配!$A:$Q,17,0)</f>
        <v>0</v>
      </c>
      <c r="U434" s="11">
        <f>VLOOKUP(C434,[1]匹配!$A:$R,18,0)</f>
        <v>0</v>
      </c>
      <c r="V434" s="11">
        <f>VLOOKUP(C434,[1]匹配!$A:$S,19,0)</f>
        <v>0</v>
      </c>
      <c r="W434" s="11">
        <f>VLOOKUP(C434,[1]匹配!$A:$T,20,0)</f>
        <v>0</v>
      </c>
      <c r="X434" s="11">
        <f>VLOOKUP(C434,[1]匹配!$A:$U,21,0)</f>
        <v>0</v>
      </c>
      <c r="Y434" s="11">
        <f>VLOOKUP(C434,[1]匹配!$A:$V,22,0)</f>
        <v>0</v>
      </c>
      <c r="Z434" s="11">
        <f>VLOOKUP(C434,[1]匹配!$A:$W,23,0)</f>
        <v>0</v>
      </c>
      <c r="AA434" s="11">
        <f>VLOOKUP(C434,[1]匹配!$A:$X,24,0)</f>
        <v>0</v>
      </c>
      <c r="AB434" s="11">
        <f>VLOOKUP(C434,[1]匹配!$A:$Y,25,0)</f>
        <v>0</v>
      </c>
      <c r="AC434" s="11">
        <f>VLOOKUP(C434,[1]匹配!$A:$Z,26,0)</f>
        <v>0</v>
      </c>
      <c r="AD434" s="11">
        <f>VLOOKUP(C434,[1]匹配!$A:$AA,27,0)</f>
        <v>0</v>
      </c>
      <c r="AE434" s="11">
        <f>VLOOKUP(C434,[1]匹配!$A:$AB,28,0)</f>
        <v>0</v>
      </c>
      <c r="AF434" s="11">
        <f>VLOOKUP(C434,[1]匹配!$A:$AC,29,0)</f>
        <v>0</v>
      </c>
      <c r="AG434" s="11">
        <f>VLOOKUP(C434,[1]匹配!$A:$AD,30,0)</f>
        <v>0</v>
      </c>
      <c r="AH434" s="11">
        <f>VLOOKUP(C434,[1]匹配!$A:$AE,31,0)</f>
        <v>0</v>
      </c>
      <c r="AI434" s="11">
        <f>VLOOKUP(C434,[1]匹配!$A:$AF,32,0)</f>
        <v>0</v>
      </c>
      <c r="AJ434" s="11" t="s">
        <v>1662</v>
      </c>
      <c r="AK434" s="11" t="s">
        <v>47</v>
      </c>
      <c r="AL434" s="11" t="s">
        <v>56</v>
      </c>
      <c r="AM434" s="11" t="s">
        <v>729</v>
      </c>
    </row>
    <row r="435" ht="36" spans="1:39">
      <c r="A435" s="28">
        <v>432</v>
      </c>
      <c r="B435" s="11" t="s">
        <v>151</v>
      </c>
      <c r="C435" s="11" t="s">
        <v>1666</v>
      </c>
      <c r="D435" s="11" t="s">
        <v>1667</v>
      </c>
      <c r="E435" s="11" t="s">
        <v>1668</v>
      </c>
      <c r="F435" s="11" t="s">
        <v>486</v>
      </c>
      <c r="G435" s="11" t="s">
        <v>1152</v>
      </c>
      <c r="H435" s="11" t="str">
        <f>VLOOKUP(C435,[1]匹配!$A:$E,5,0)</f>
        <v>否</v>
      </c>
      <c r="I435" s="11">
        <f>VLOOKUP(C435,[1]匹配!$A:$F,6,0)</f>
        <v>0</v>
      </c>
      <c r="J435" s="11">
        <f>VLOOKUP(C435,'[2]（终）标准制修订项目'!$C:$R,16,0)</f>
        <v>3</v>
      </c>
      <c r="K435" s="11" t="str">
        <f>VLOOKUP(C435,[1]匹配!$A:$H,8,0)</f>
        <v>无</v>
      </c>
      <c r="L435" s="11">
        <f>VLOOKUP(C435,[1]匹配!$A:$I,9,0)</f>
        <v>3</v>
      </c>
      <c r="M435" s="11">
        <f>VLOOKUP(C435,[1]匹配!$A:$J,10,0)</f>
        <v>100</v>
      </c>
      <c r="N435" s="11" t="str">
        <f>VLOOKUP(C435,[1]匹配!$A:$K,11,0)</f>
        <v>深圳市注成科技股份有限公司</v>
      </c>
      <c r="O435" s="11">
        <f>VLOOKUP(C435,[1]匹配!$A:$L,12,0)</f>
        <v>0</v>
      </c>
      <c r="P435" s="11">
        <f>VLOOKUP(C435,[1]匹配!$A:$M,13,0)</f>
        <v>0</v>
      </c>
      <c r="Q435" s="11">
        <f>VLOOKUP(C435,[1]匹配!$A:$N,14,0)</f>
        <v>0</v>
      </c>
      <c r="R435" s="11">
        <f>VLOOKUP(C435,[1]匹配!$A:$O,15,0)</f>
        <v>0</v>
      </c>
      <c r="S435" s="11">
        <f>VLOOKUP(C435,[1]匹配!$A:$P,16,0)</f>
        <v>0</v>
      </c>
      <c r="T435" s="11">
        <f>VLOOKUP(C435,[1]匹配!$A:$Q,17,0)</f>
        <v>0</v>
      </c>
      <c r="U435" s="11">
        <f>VLOOKUP(C435,[1]匹配!$A:$R,18,0)</f>
        <v>0</v>
      </c>
      <c r="V435" s="11">
        <f>VLOOKUP(C435,[1]匹配!$A:$S,19,0)</f>
        <v>0</v>
      </c>
      <c r="W435" s="11">
        <f>VLOOKUP(C435,[1]匹配!$A:$T,20,0)</f>
        <v>0</v>
      </c>
      <c r="X435" s="11">
        <f>VLOOKUP(C435,[1]匹配!$A:$U,21,0)</f>
        <v>0</v>
      </c>
      <c r="Y435" s="11">
        <f>VLOOKUP(C435,[1]匹配!$A:$V,22,0)</f>
        <v>0</v>
      </c>
      <c r="Z435" s="11">
        <f>VLOOKUP(C435,[1]匹配!$A:$W,23,0)</f>
        <v>0</v>
      </c>
      <c r="AA435" s="11">
        <f>VLOOKUP(C435,[1]匹配!$A:$X,24,0)</f>
        <v>0</v>
      </c>
      <c r="AB435" s="11">
        <f>VLOOKUP(C435,[1]匹配!$A:$Y,25,0)</f>
        <v>0</v>
      </c>
      <c r="AC435" s="11">
        <f>VLOOKUP(C435,[1]匹配!$A:$Z,26,0)</f>
        <v>0</v>
      </c>
      <c r="AD435" s="11">
        <f>VLOOKUP(C435,[1]匹配!$A:$AA,27,0)</f>
        <v>0</v>
      </c>
      <c r="AE435" s="11">
        <f>VLOOKUP(C435,[1]匹配!$A:$AB,28,0)</f>
        <v>0</v>
      </c>
      <c r="AF435" s="11">
        <f>VLOOKUP(C435,[1]匹配!$A:$AC,29,0)</f>
        <v>0</v>
      </c>
      <c r="AG435" s="11">
        <f>VLOOKUP(C435,[1]匹配!$A:$AD,30,0)</f>
        <v>0</v>
      </c>
      <c r="AH435" s="11">
        <f>VLOOKUP(C435,[1]匹配!$A:$AE,31,0)</f>
        <v>0</v>
      </c>
      <c r="AI435" s="11">
        <f>VLOOKUP(C435,[1]匹配!$A:$AF,32,0)</f>
        <v>0</v>
      </c>
      <c r="AJ435" s="11" t="s">
        <v>1662</v>
      </c>
      <c r="AK435" s="11" t="s">
        <v>105</v>
      </c>
      <c r="AL435" s="11" t="s">
        <v>48</v>
      </c>
      <c r="AM435" s="11" t="s">
        <v>729</v>
      </c>
    </row>
    <row r="436" ht="36" spans="1:39">
      <c r="A436" s="28">
        <v>433</v>
      </c>
      <c r="B436" s="11" t="s">
        <v>151</v>
      </c>
      <c r="C436" s="11" t="s">
        <v>1669</v>
      </c>
      <c r="D436" s="11" t="s">
        <v>1670</v>
      </c>
      <c r="E436" s="11" t="s">
        <v>1671</v>
      </c>
      <c r="F436" s="11" t="s">
        <v>155</v>
      </c>
      <c r="G436" s="11" t="s">
        <v>407</v>
      </c>
      <c r="H436" s="11" t="str">
        <f>VLOOKUP(C436,[1]匹配!$A:$E,5,0)</f>
        <v>否</v>
      </c>
      <c r="I436" s="11">
        <f>VLOOKUP(C436,[1]匹配!$A:$F,6,0)</f>
        <v>0</v>
      </c>
      <c r="J436" s="11">
        <f>VLOOKUP(C436,'[2]（终）标准制修订项目'!$C:$R,16,0)</f>
        <v>5</v>
      </c>
      <c r="K436" s="11" t="str">
        <f>VLOOKUP(C436,[1]匹配!$A:$H,8,0)</f>
        <v>无</v>
      </c>
      <c r="L436" s="11">
        <f>VLOOKUP(C436,[1]匹配!$A:$I,9,0)</f>
        <v>5</v>
      </c>
      <c r="M436" s="11">
        <f>VLOOKUP(C436,[1]匹配!$A:$J,10,0)</f>
        <v>100</v>
      </c>
      <c r="N436" s="11" t="str">
        <f>VLOOKUP(C436,[1]匹配!$A:$K,11,0)</f>
        <v>大族激光科技产业集团股份有限公司</v>
      </c>
      <c r="O436" s="11">
        <f>VLOOKUP(C436,[1]匹配!$A:$L,12,0)</f>
        <v>0</v>
      </c>
      <c r="P436" s="11">
        <f>VLOOKUP(C436,[1]匹配!$A:$M,13,0)</f>
        <v>0</v>
      </c>
      <c r="Q436" s="11">
        <f>VLOOKUP(C436,[1]匹配!$A:$N,14,0)</f>
        <v>0</v>
      </c>
      <c r="R436" s="11">
        <f>VLOOKUP(C436,[1]匹配!$A:$O,15,0)</f>
        <v>0</v>
      </c>
      <c r="S436" s="11">
        <f>VLOOKUP(C436,[1]匹配!$A:$P,16,0)</f>
        <v>0</v>
      </c>
      <c r="T436" s="11">
        <f>VLOOKUP(C436,[1]匹配!$A:$Q,17,0)</f>
        <v>0</v>
      </c>
      <c r="U436" s="11">
        <f>VLOOKUP(C436,[1]匹配!$A:$R,18,0)</f>
        <v>0</v>
      </c>
      <c r="V436" s="11">
        <f>VLOOKUP(C436,[1]匹配!$A:$S,19,0)</f>
        <v>0</v>
      </c>
      <c r="W436" s="11">
        <f>VLOOKUP(C436,[1]匹配!$A:$T,20,0)</f>
        <v>0</v>
      </c>
      <c r="X436" s="11">
        <f>VLOOKUP(C436,[1]匹配!$A:$U,21,0)</f>
        <v>0</v>
      </c>
      <c r="Y436" s="11">
        <f>VLOOKUP(C436,[1]匹配!$A:$V,22,0)</f>
        <v>0</v>
      </c>
      <c r="Z436" s="11">
        <f>VLOOKUP(C436,[1]匹配!$A:$W,23,0)</f>
        <v>0</v>
      </c>
      <c r="AA436" s="11">
        <f>VLOOKUP(C436,[1]匹配!$A:$X,24,0)</f>
        <v>0</v>
      </c>
      <c r="AB436" s="11">
        <f>VLOOKUP(C436,[1]匹配!$A:$Y,25,0)</f>
        <v>0</v>
      </c>
      <c r="AC436" s="11">
        <f>VLOOKUP(C436,[1]匹配!$A:$Z,26,0)</f>
        <v>0</v>
      </c>
      <c r="AD436" s="11">
        <f>VLOOKUP(C436,[1]匹配!$A:$AA,27,0)</f>
        <v>0</v>
      </c>
      <c r="AE436" s="11">
        <f>VLOOKUP(C436,[1]匹配!$A:$AB,28,0)</f>
        <v>0</v>
      </c>
      <c r="AF436" s="11">
        <f>VLOOKUP(C436,[1]匹配!$A:$AC,29,0)</f>
        <v>0</v>
      </c>
      <c r="AG436" s="11">
        <f>VLOOKUP(C436,[1]匹配!$A:$AD,30,0)</f>
        <v>0</v>
      </c>
      <c r="AH436" s="11">
        <f>VLOOKUP(C436,[1]匹配!$A:$AE,31,0)</f>
        <v>0</v>
      </c>
      <c r="AI436" s="11">
        <f>VLOOKUP(C436,[1]匹配!$A:$AF,32,0)</f>
        <v>0</v>
      </c>
      <c r="AJ436" s="11" t="s">
        <v>1662</v>
      </c>
      <c r="AK436" s="11" t="s">
        <v>47</v>
      </c>
      <c r="AL436" s="11" t="s">
        <v>56</v>
      </c>
      <c r="AM436" s="11" t="s">
        <v>729</v>
      </c>
    </row>
    <row r="437" ht="60" spans="1:39">
      <c r="A437" s="28">
        <v>434</v>
      </c>
      <c r="B437" s="11" t="s">
        <v>151</v>
      </c>
      <c r="C437" s="11" t="s">
        <v>1672</v>
      </c>
      <c r="D437" s="11" t="s">
        <v>1070</v>
      </c>
      <c r="E437" s="11" t="s">
        <v>1673</v>
      </c>
      <c r="F437" s="11" t="s">
        <v>228</v>
      </c>
      <c r="G437" s="11" t="s">
        <v>829</v>
      </c>
      <c r="H437" s="11" t="str">
        <f>VLOOKUP(C437,[1]匹配!$A:$E,5,0)</f>
        <v>是</v>
      </c>
      <c r="I437" s="11">
        <f>VLOOKUP(C437,[1]匹配!$A:$F,6,0)</f>
        <v>12</v>
      </c>
      <c r="J437" s="11">
        <f>VLOOKUP(C437,'[2]（终）标准制修订项目'!$C:$R,16,0)</f>
        <v>6</v>
      </c>
      <c r="K437" s="11" t="str">
        <f>VLOOKUP(C437,[1]匹配!$A:$H,8,0)</f>
        <v>有</v>
      </c>
      <c r="L437" s="11">
        <f>VLOOKUP(C437,[1]匹配!$A:$I,9,0)</f>
        <v>3</v>
      </c>
      <c r="M437" s="11">
        <f>VLOOKUP(C437,[1]匹配!$A:$J,10,0)</f>
        <v>65.21</v>
      </c>
      <c r="N437" s="11" t="str">
        <f>VLOOKUP(C437,[1]匹配!$A:$K,11,0)</f>
        <v>深圳市航天泰瑞捷电子有限公司</v>
      </c>
      <c r="O437" s="11">
        <f>VLOOKUP(C437,[1]匹配!$A:$L,12,0)</f>
        <v>6</v>
      </c>
      <c r="P437" s="11">
        <f>VLOOKUP(C437,[1]匹配!$A:$M,13,0)</f>
        <v>34.78</v>
      </c>
      <c r="Q437" s="11" t="str">
        <f>VLOOKUP(C437,[1]匹配!$A:$N,14,0)</f>
        <v>深圳市科陆电子科技股份有限公司</v>
      </c>
      <c r="R437" s="11">
        <f>VLOOKUP(C437,[1]匹配!$A:$O,15,0)</f>
        <v>0</v>
      </c>
      <c r="S437" s="11">
        <f>VLOOKUP(C437,[1]匹配!$A:$P,16,0)</f>
        <v>0</v>
      </c>
      <c r="T437" s="11">
        <f>VLOOKUP(C437,[1]匹配!$A:$Q,17,0)</f>
        <v>0</v>
      </c>
      <c r="U437" s="11">
        <f>VLOOKUP(C437,[1]匹配!$A:$R,18,0)</f>
        <v>0</v>
      </c>
      <c r="V437" s="11">
        <f>VLOOKUP(C437,[1]匹配!$A:$S,19,0)</f>
        <v>0</v>
      </c>
      <c r="W437" s="11">
        <f>VLOOKUP(C437,[1]匹配!$A:$T,20,0)</f>
        <v>0</v>
      </c>
      <c r="X437" s="11">
        <f>VLOOKUP(C437,[1]匹配!$A:$U,21,0)</f>
        <v>0</v>
      </c>
      <c r="Y437" s="11">
        <f>VLOOKUP(C437,[1]匹配!$A:$V,22,0)</f>
        <v>0</v>
      </c>
      <c r="Z437" s="11">
        <f>VLOOKUP(C437,[1]匹配!$A:$W,23,0)</f>
        <v>0</v>
      </c>
      <c r="AA437" s="11">
        <f>VLOOKUP(C437,[1]匹配!$A:$X,24,0)</f>
        <v>0</v>
      </c>
      <c r="AB437" s="11">
        <f>VLOOKUP(C437,[1]匹配!$A:$Y,25,0)</f>
        <v>0</v>
      </c>
      <c r="AC437" s="11">
        <f>VLOOKUP(C437,[1]匹配!$A:$Z,26,0)</f>
        <v>0</v>
      </c>
      <c r="AD437" s="11">
        <f>VLOOKUP(C437,[1]匹配!$A:$AA,27,0)</f>
        <v>0</v>
      </c>
      <c r="AE437" s="11">
        <f>VLOOKUP(C437,[1]匹配!$A:$AB,28,0)</f>
        <v>0</v>
      </c>
      <c r="AF437" s="11">
        <f>VLOOKUP(C437,[1]匹配!$A:$AC,29,0)</f>
        <v>0</v>
      </c>
      <c r="AG437" s="11">
        <f>VLOOKUP(C437,[1]匹配!$A:$AD,30,0)</f>
        <v>0</v>
      </c>
      <c r="AH437" s="11">
        <f>VLOOKUP(C437,[1]匹配!$A:$AE,31,0)</f>
        <v>0</v>
      </c>
      <c r="AI437" s="11">
        <f>VLOOKUP(C437,[1]匹配!$A:$AF,32,0)</f>
        <v>0</v>
      </c>
      <c r="AJ437" s="11" t="s">
        <v>1662</v>
      </c>
      <c r="AK437" s="11" t="s">
        <v>105</v>
      </c>
      <c r="AL437" s="11" t="s">
        <v>56</v>
      </c>
      <c r="AM437" s="11" t="s">
        <v>729</v>
      </c>
    </row>
    <row r="438" ht="36" spans="1:39">
      <c r="A438" s="28">
        <v>435</v>
      </c>
      <c r="B438" s="11" t="s">
        <v>151</v>
      </c>
      <c r="C438" s="11" t="s">
        <v>1674</v>
      </c>
      <c r="D438" s="11" t="s">
        <v>1675</v>
      </c>
      <c r="E438" s="11" t="s">
        <v>1676</v>
      </c>
      <c r="F438" s="11" t="s">
        <v>277</v>
      </c>
      <c r="G438" s="11" t="s">
        <v>1339</v>
      </c>
      <c r="H438" s="11" t="str">
        <f>VLOOKUP(C438,[1]匹配!$A:$E,5,0)</f>
        <v>否</v>
      </c>
      <c r="I438" s="11">
        <f>VLOOKUP(C438,[1]匹配!$A:$F,6,0)</f>
        <v>0</v>
      </c>
      <c r="J438" s="11">
        <f>VLOOKUP(C438,'[2]（终）标准制修订项目'!$C:$R,16,0)</f>
        <v>4</v>
      </c>
      <c r="K438" s="11" t="str">
        <f>VLOOKUP(C438,[1]匹配!$A:$H,8,0)</f>
        <v>无</v>
      </c>
      <c r="L438" s="11">
        <f>VLOOKUP(C438,[1]匹配!$A:$I,9,0)</f>
        <v>4</v>
      </c>
      <c r="M438" s="11">
        <f>VLOOKUP(C438,[1]匹配!$A:$J,10,0)</f>
        <v>100</v>
      </c>
      <c r="N438" s="11" t="str">
        <f>VLOOKUP(C438,[1]匹配!$A:$K,11,0)</f>
        <v>深圳万测试验设备有限公司</v>
      </c>
      <c r="O438" s="11">
        <f>VLOOKUP(C438,[1]匹配!$A:$L,12,0)</f>
        <v>0</v>
      </c>
      <c r="P438" s="11">
        <f>VLOOKUP(C438,[1]匹配!$A:$M,13,0)</f>
        <v>0</v>
      </c>
      <c r="Q438" s="11">
        <f>VLOOKUP(C438,[1]匹配!$A:$N,14,0)</f>
        <v>0</v>
      </c>
      <c r="R438" s="11">
        <f>VLOOKUP(C438,[1]匹配!$A:$O,15,0)</f>
        <v>0</v>
      </c>
      <c r="S438" s="11">
        <f>VLOOKUP(C438,[1]匹配!$A:$P,16,0)</f>
        <v>0</v>
      </c>
      <c r="T438" s="11">
        <f>VLOOKUP(C438,[1]匹配!$A:$Q,17,0)</f>
        <v>0</v>
      </c>
      <c r="U438" s="11">
        <f>VLOOKUP(C438,[1]匹配!$A:$R,18,0)</f>
        <v>0</v>
      </c>
      <c r="V438" s="11">
        <f>VLOOKUP(C438,[1]匹配!$A:$S,19,0)</f>
        <v>0</v>
      </c>
      <c r="W438" s="11">
        <f>VLOOKUP(C438,[1]匹配!$A:$T,20,0)</f>
        <v>0</v>
      </c>
      <c r="X438" s="11">
        <f>VLOOKUP(C438,[1]匹配!$A:$U,21,0)</f>
        <v>0</v>
      </c>
      <c r="Y438" s="11">
        <f>VLOOKUP(C438,[1]匹配!$A:$V,22,0)</f>
        <v>0</v>
      </c>
      <c r="Z438" s="11">
        <f>VLOOKUP(C438,[1]匹配!$A:$W,23,0)</f>
        <v>0</v>
      </c>
      <c r="AA438" s="11">
        <f>VLOOKUP(C438,[1]匹配!$A:$X,24,0)</f>
        <v>0</v>
      </c>
      <c r="AB438" s="11">
        <f>VLOOKUP(C438,[1]匹配!$A:$Y,25,0)</f>
        <v>0</v>
      </c>
      <c r="AC438" s="11">
        <f>VLOOKUP(C438,[1]匹配!$A:$Z,26,0)</f>
        <v>0</v>
      </c>
      <c r="AD438" s="11">
        <f>VLOOKUP(C438,[1]匹配!$A:$AA,27,0)</f>
        <v>0</v>
      </c>
      <c r="AE438" s="11">
        <f>VLOOKUP(C438,[1]匹配!$A:$AB,28,0)</f>
        <v>0</v>
      </c>
      <c r="AF438" s="11">
        <f>VLOOKUP(C438,[1]匹配!$A:$AC,29,0)</f>
        <v>0</v>
      </c>
      <c r="AG438" s="11">
        <f>VLOOKUP(C438,[1]匹配!$A:$AD,30,0)</f>
        <v>0</v>
      </c>
      <c r="AH438" s="11">
        <f>VLOOKUP(C438,[1]匹配!$A:$AE,31,0)</f>
        <v>0</v>
      </c>
      <c r="AI438" s="11">
        <f>VLOOKUP(C438,[1]匹配!$A:$AF,32,0)</f>
        <v>0</v>
      </c>
      <c r="AJ438" s="11" t="s">
        <v>1662</v>
      </c>
      <c r="AK438" s="11" t="s">
        <v>47</v>
      </c>
      <c r="AL438" s="11" t="s">
        <v>56</v>
      </c>
      <c r="AM438" s="11" t="s">
        <v>729</v>
      </c>
    </row>
    <row r="439" ht="36" spans="1:39">
      <c r="A439" s="28">
        <v>436</v>
      </c>
      <c r="B439" s="11" t="s">
        <v>151</v>
      </c>
      <c r="C439" s="11" t="s">
        <v>1677</v>
      </c>
      <c r="D439" s="11" t="s">
        <v>1678</v>
      </c>
      <c r="E439" s="11" t="s">
        <v>1679</v>
      </c>
      <c r="F439" s="11" t="s">
        <v>317</v>
      </c>
      <c r="G439" s="11" t="s">
        <v>376</v>
      </c>
      <c r="H439" s="11" t="str">
        <f>VLOOKUP(C439,[1]匹配!$A:$E,5,0)</f>
        <v>否</v>
      </c>
      <c r="I439" s="11">
        <f>VLOOKUP(C439,[1]匹配!$A:$F,6,0)</f>
        <v>0</v>
      </c>
      <c r="J439" s="11">
        <f>VLOOKUP(C439,'[2]（终）标准制修订项目'!$C:$R,16,0)</f>
        <v>8</v>
      </c>
      <c r="K439" s="11" t="str">
        <f>VLOOKUP(C439,[1]匹配!$A:$H,8,0)</f>
        <v>无</v>
      </c>
      <c r="L439" s="11">
        <f>VLOOKUP(C439,[1]匹配!$A:$I,9,0)</f>
        <v>8</v>
      </c>
      <c r="M439" s="11">
        <f>VLOOKUP(C439,[1]匹配!$A:$J,10,0)</f>
        <v>100</v>
      </c>
      <c r="N439" s="11" t="str">
        <f>VLOOKUP(C439,[1]匹配!$A:$K,11,0)</f>
        <v>深圳海川新材料科技股份有限公司</v>
      </c>
      <c r="O439" s="11">
        <f>VLOOKUP(C439,[1]匹配!$A:$L,12,0)</f>
        <v>0</v>
      </c>
      <c r="P439" s="11">
        <f>VLOOKUP(C439,[1]匹配!$A:$M,13,0)</f>
        <v>0</v>
      </c>
      <c r="Q439" s="11">
        <f>VLOOKUP(C439,[1]匹配!$A:$N,14,0)</f>
        <v>0</v>
      </c>
      <c r="R439" s="11">
        <f>VLOOKUP(C439,[1]匹配!$A:$O,15,0)</f>
        <v>0</v>
      </c>
      <c r="S439" s="11">
        <f>VLOOKUP(C439,[1]匹配!$A:$P,16,0)</f>
        <v>0</v>
      </c>
      <c r="T439" s="11">
        <f>VLOOKUP(C439,[1]匹配!$A:$Q,17,0)</f>
        <v>0</v>
      </c>
      <c r="U439" s="11">
        <f>VLOOKUP(C439,[1]匹配!$A:$R,18,0)</f>
        <v>0</v>
      </c>
      <c r="V439" s="11">
        <f>VLOOKUP(C439,[1]匹配!$A:$S,19,0)</f>
        <v>0</v>
      </c>
      <c r="W439" s="11">
        <f>VLOOKUP(C439,[1]匹配!$A:$T,20,0)</f>
        <v>0</v>
      </c>
      <c r="X439" s="11">
        <f>VLOOKUP(C439,[1]匹配!$A:$U,21,0)</f>
        <v>0</v>
      </c>
      <c r="Y439" s="11">
        <f>VLOOKUP(C439,[1]匹配!$A:$V,22,0)</f>
        <v>0</v>
      </c>
      <c r="Z439" s="11">
        <f>VLOOKUP(C439,[1]匹配!$A:$W,23,0)</f>
        <v>0</v>
      </c>
      <c r="AA439" s="11">
        <f>VLOOKUP(C439,[1]匹配!$A:$X,24,0)</f>
        <v>0</v>
      </c>
      <c r="AB439" s="11">
        <f>VLOOKUP(C439,[1]匹配!$A:$Y,25,0)</f>
        <v>0</v>
      </c>
      <c r="AC439" s="11">
        <f>VLOOKUP(C439,[1]匹配!$A:$Z,26,0)</f>
        <v>0</v>
      </c>
      <c r="AD439" s="11">
        <f>VLOOKUP(C439,[1]匹配!$A:$AA,27,0)</f>
        <v>0</v>
      </c>
      <c r="AE439" s="11">
        <f>VLOOKUP(C439,[1]匹配!$A:$AB,28,0)</f>
        <v>0</v>
      </c>
      <c r="AF439" s="11">
        <f>VLOOKUP(C439,[1]匹配!$A:$AC,29,0)</f>
        <v>0</v>
      </c>
      <c r="AG439" s="11">
        <f>VLOOKUP(C439,[1]匹配!$A:$AD,30,0)</f>
        <v>0</v>
      </c>
      <c r="AH439" s="11">
        <f>VLOOKUP(C439,[1]匹配!$A:$AE,31,0)</f>
        <v>0</v>
      </c>
      <c r="AI439" s="11">
        <f>VLOOKUP(C439,[1]匹配!$A:$AF,32,0)</f>
        <v>0</v>
      </c>
      <c r="AJ439" s="11" t="s">
        <v>1662</v>
      </c>
      <c r="AK439" s="11" t="s">
        <v>47</v>
      </c>
      <c r="AL439" s="11" t="s">
        <v>56</v>
      </c>
      <c r="AM439" s="11" t="s">
        <v>729</v>
      </c>
    </row>
    <row r="440" ht="60" spans="1:39">
      <c r="A440" s="28">
        <v>437</v>
      </c>
      <c r="B440" s="11" t="s">
        <v>151</v>
      </c>
      <c r="C440" s="11" t="s">
        <v>1680</v>
      </c>
      <c r="D440" s="11" t="s">
        <v>1681</v>
      </c>
      <c r="E440" s="11" t="s">
        <v>1682</v>
      </c>
      <c r="F440" s="11" t="s">
        <v>207</v>
      </c>
      <c r="G440" s="11" t="s">
        <v>234</v>
      </c>
      <c r="H440" s="11" t="str">
        <f>VLOOKUP(C440,[1]匹配!$A:$E,5,0)</f>
        <v>是</v>
      </c>
      <c r="I440" s="11">
        <f>VLOOKUP(C440,[1]匹配!$A:$F,6,0)</f>
        <v>4</v>
      </c>
      <c r="J440" s="11">
        <f>VLOOKUP(C440,'[2]（终）标准制修订项目'!$C:$R,16,0)</f>
        <v>6</v>
      </c>
      <c r="K440" s="11" t="str">
        <f>VLOOKUP(C440,[1]匹配!$A:$H,8,0)</f>
        <v>无</v>
      </c>
      <c r="L440" s="11">
        <f>VLOOKUP(C440,[1]匹配!$A:$I,9,0)</f>
        <v>6</v>
      </c>
      <c r="M440" s="11">
        <f>VLOOKUP(C440,[1]匹配!$A:$J,10,0)</f>
        <v>100</v>
      </c>
      <c r="N440" s="11" t="str">
        <f>VLOOKUP(C440,[1]匹配!$A:$K,11,0)</f>
        <v>海能达通信股份有限公司</v>
      </c>
      <c r="O440" s="11">
        <f>VLOOKUP(C440,[1]匹配!$A:$L,12,0)</f>
        <v>0</v>
      </c>
      <c r="P440" s="11">
        <f>VLOOKUP(C440,[1]匹配!$A:$M,13,0)</f>
        <v>0</v>
      </c>
      <c r="Q440" s="11">
        <f>VLOOKUP(C440,[1]匹配!$A:$N,14,0)</f>
        <v>0</v>
      </c>
      <c r="R440" s="11">
        <f>VLOOKUP(C440,[1]匹配!$A:$O,15,0)</f>
        <v>0</v>
      </c>
      <c r="S440" s="11">
        <f>VLOOKUP(C440,[1]匹配!$A:$P,16,0)</f>
        <v>0</v>
      </c>
      <c r="T440" s="11">
        <f>VLOOKUP(C440,[1]匹配!$A:$Q,17,0)</f>
        <v>0</v>
      </c>
      <c r="U440" s="11">
        <f>VLOOKUP(C440,[1]匹配!$A:$R,18,0)</f>
        <v>0</v>
      </c>
      <c r="V440" s="11">
        <f>VLOOKUP(C440,[1]匹配!$A:$S,19,0)</f>
        <v>0</v>
      </c>
      <c r="W440" s="11">
        <f>VLOOKUP(C440,[1]匹配!$A:$T,20,0)</f>
        <v>0</v>
      </c>
      <c r="X440" s="11">
        <f>VLOOKUP(C440,[1]匹配!$A:$U,21,0)</f>
        <v>0</v>
      </c>
      <c r="Y440" s="11">
        <f>VLOOKUP(C440,[1]匹配!$A:$V,22,0)</f>
        <v>0</v>
      </c>
      <c r="Z440" s="11">
        <f>VLOOKUP(C440,[1]匹配!$A:$W,23,0)</f>
        <v>0</v>
      </c>
      <c r="AA440" s="11">
        <f>VLOOKUP(C440,[1]匹配!$A:$X,24,0)</f>
        <v>0</v>
      </c>
      <c r="AB440" s="11">
        <f>VLOOKUP(C440,[1]匹配!$A:$Y,25,0)</f>
        <v>0</v>
      </c>
      <c r="AC440" s="11">
        <f>VLOOKUP(C440,[1]匹配!$A:$Z,26,0)</f>
        <v>0</v>
      </c>
      <c r="AD440" s="11">
        <f>VLOOKUP(C440,[1]匹配!$A:$AA,27,0)</f>
        <v>0</v>
      </c>
      <c r="AE440" s="11">
        <f>VLOOKUP(C440,[1]匹配!$A:$AB,28,0)</f>
        <v>0</v>
      </c>
      <c r="AF440" s="11">
        <f>VLOOKUP(C440,[1]匹配!$A:$AC,29,0)</f>
        <v>0</v>
      </c>
      <c r="AG440" s="11">
        <f>VLOOKUP(C440,[1]匹配!$A:$AD,30,0)</f>
        <v>0</v>
      </c>
      <c r="AH440" s="11">
        <f>VLOOKUP(C440,[1]匹配!$A:$AE,31,0)</f>
        <v>0</v>
      </c>
      <c r="AI440" s="11">
        <f>VLOOKUP(C440,[1]匹配!$A:$AF,32,0)</f>
        <v>0</v>
      </c>
      <c r="AJ440" s="11" t="s">
        <v>1662</v>
      </c>
      <c r="AK440" s="11" t="s">
        <v>47</v>
      </c>
      <c r="AL440" s="11" t="s">
        <v>56</v>
      </c>
      <c r="AM440" s="11" t="s">
        <v>729</v>
      </c>
    </row>
    <row r="441" ht="36" spans="1:39">
      <c r="A441" s="28">
        <v>438</v>
      </c>
      <c r="B441" s="11" t="s">
        <v>151</v>
      </c>
      <c r="C441" s="11" t="s">
        <v>1683</v>
      </c>
      <c r="D441" s="11" t="s">
        <v>1684</v>
      </c>
      <c r="E441" s="11" t="s">
        <v>1685</v>
      </c>
      <c r="F441" s="11" t="s">
        <v>260</v>
      </c>
      <c r="G441" s="11" t="s">
        <v>1686</v>
      </c>
      <c r="H441" s="11" t="str">
        <f>VLOOKUP(C441,[1]匹配!$A:$E,5,0)</f>
        <v>否</v>
      </c>
      <c r="I441" s="11">
        <f>VLOOKUP(C441,[1]匹配!$A:$F,6,0)</f>
        <v>0</v>
      </c>
      <c r="J441" s="11">
        <f>VLOOKUP(C441,'[2]（终）标准制修订项目'!$C:$R,16,0)</f>
        <v>5</v>
      </c>
      <c r="K441" s="11" t="str">
        <f>VLOOKUP(C441,[1]匹配!$A:$H,8,0)</f>
        <v>无</v>
      </c>
      <c r="L441" s="11">
        <f>VLOOKUP(C441,[1]匹配!$A:$I,9,0)</f>
        <v>5</v>
      </c>
      <c r="M441" s="11">
        <f>VLOOKUP(C441,[1]匹配!$A:$J,10,0)</f>
        <v>100</v>
      </c>
      <c r="N441" s="11" t="str">
        <f>VLOOKUP(C441,[1]匹配!$A:$K,11,0)</f>
        <v>深圳市安车检测股份有限公司</v>
      </c>
      <c r="O441" s="11">
        <f>VLOOKUP(C441,[1]匹配!$A:$L,12,0)</f>
        <v>0</v>
      </c>
      <c r="P441" s="11">
        <f>VLOOKUP(C441,[1]匹配!$A:$M,13,0)</f>
        <v>0</v>
      </c>
      <c r="Q441" s="11">
        <f>VLOOKUP(C441,[1]匹配!$A:$N,14,0)</f>
        <v>0</v>
      </c>
      <c r="R441" s="11">
        <f>VLOOKUP(C441,[1]匹配!$A:$O,15,0)</f>
        <v>0</v>
      </c>
      <c r="S441" s="11">
        <f>VLOOKUP(C441,[1]匹配!$A:$P,16,0)</f>
        <v>0</v>
      </c>
      <c r="T441" s="11">
        <f>VLOOKUP(C441,[1]匹配!$A:$Q,17,0)</f>
        <v>0</v>
      </c>
      <c r="U441" s="11">
        <f>VLOOKUP(C441,[1]匹配!$A:$R,18,0)</f>
        <v>0</v>
      </c>
      <c r="V441" s="11">
        <f>VLOOKUP(C441,[1]匹配!$A:$S,19,0)</f>
        <v>0</v>
      </c>
      <c r="W441" s="11">
        <f>VLOOKUP(C441,[1]匹配!$A:$T,20,0)</f>
        <v>0</v>
      </c>
      <c r="X441" s="11">
        <f>VLOOKUP(C441,[1]匹配!$A:$U,21,0)</f>
        <v>0</v>
      </c>
      <c r="Y441" s="11">
        <f>VLOOKUP(C441,[1]匹配!$A:$V,22,0)</f>
        <v>0</v>
      </c>
      <c r="Z441" s="11">
        <f>VLOOKUP(C441,[1]匹配!$A:$W,23,0)</f>
        <v>0</v>
      </c>
      <c r="AA441" s="11">
        <f>VLOOKUP(C441,[1]匹配!$A:$X,24,0)</f>
        <v>0</v>
      </c>
      <c r="AB441" s="11">
        <f>VLOOKUP(C441,[1]匹配!$A:$Y,25,0)</f>
        <v>0</v>
      </c>
      <c r="AC441" s="11">
        <f>VLOOKUP(C441,[1]匹配!$A:$Z,26,0)</f>
        <v>0</v>
      </c>
      <c r="AD441" s="11">
        <f>VLOOKUP(C441,[1]匹配!$A:$AA,27,0)</f>
        <v>0</v>
      </c>
      <c r="AE441" s="11">
        <f>VLOOKUP(C441,[1]匹配!$A:$AB,28,0)</f>
        <v>0</v>
      </c>
      <c r="AF441" s="11">
        <f>VLOOKUP(C441,[1]匹配!$A:$AC,29,0)</f>
        <v>0</v>
      </c>
      <c r="AG441" s="11">
        <f>VLOOKUP(C441,[1]匹配!$A:$AD,30,0)</f>
        <v>0</v>
      </c>
      <c r="AH441" s="11">
        <f>VLOOKUP(C441,[1]匹配!$A:$AE,31,0)</f>
        <v>0</v>
      </c>
      <c r="AI441" s="11">
        <f>VLOOKUP(C441,[1]匹配!$A:$AF,32,0)</f>
        <v>0</v>
      </c>
      <c r="AJ441" s="11" t="s">
        <v>1687</v>
      </c>
      <c r="AK441" s="11" t="s">
        <v>47</v>
      </c>
      <c r="AL441" s="11" t="s">
        <v>56</v>
      </c>
      <c r="AM441" s="11" t="s">
        <v>729</v>
      </c>
    </row>
    <row r="442" ht="36" spans="1:39">
      <c r="A442" s="28">
        <v>439</v>
      </c>
      <c r="B442" s="11" t="s">
        <v>151</v>
      </c>
      <c r="C442" s="11" t="s">
        <v>1688</v>
      </c>
      <c r="D442" s="11" t="s">
        <v>1689</v>
      </c>
      <c r="E442" s="11" t="s">
        <v>1690</v>
      </c>
      <c r="F442" s="11" t="s">
        <v>317</v>
      </c>
      <c r="G442" s="11" t="s">
        <v>1691</v>
      </c>
      <c r="H442" s="11" t="str">
        <f>VLOOKUP(C442,[1]匹配!$A:$E,5,0)</f>
        <v>否</v>
      </c>
      <c r="I442" s="11">
        <f>VLOOKUP(C442,[1]匹配!$A:$F,6,0)</f>
        <v>0</v>
      </c>
      <c r="J442" s="11">
        <f>VLOOKUP(C442,'[2]（终）标准制修订项目'!$C:$R,16,0)</f>
        <v>5</v>
      </c>
      <c r="K442" s="11" t="str">
        <f>VLOOKUP(C442,[1]匹配!$A:$H,8,0)</f>
        <v>无</v>
      </c>
      <c r="L442" s="11">
        <f>VLOOKUP(C442,[1]匹配!$A:$I,9,0)</f>
        <v>5</v>
      </c>
      <c r="M442" s="11">
        <f>VLOOKUP(C442,[1]匹配!$A:$J,10,0)</f>
        <v>100</v>
      </c>
      <c r="N442" s="11" t="str">
        <f>VLOOKUP(C442,[1]匹配!$A:$K,11,0)</f>
        <v>周大福珠宝金行（深圳）有限公司</v>
      </c>
      <c r="O442" s="11">
        <f>VLOOKUP(C442,[1]匹配!$A:$L,12,0)</f>
        <v>0</v>
      </c>
      <c r="P442" s="11">
        <f>VLOOKUP(C442,[1]匹配!$A:$M,13,0)</f>
        <v>0</v>
      </c>
      <c r="Q442" s="11">
        <f>VLOOKUP(C442,[1]匹配!$A:$N,14,0)</f>
        <v>0</v>
      </c>
      <c r="R442" s="11">
        <f>VLOOKUP(C442,[1]匹配!$A:$O,15,0)</f>
        <v>0</v>
      </c>
      <c r="S442" s="11">
        <f>VLOOKUP(C442,[1]匹配!$A:$P,16,0)</f>
        <v>0</v>
      </c>
      <c r="T442" s="11">
        <f>VLOOKUP(C442,[1]匹配!$A:$Q,17,0)</f>
        <v>0</v>
      </c>
      <c r="U442" s="11">
        <f>VLOOKUP(C442,[1]匹配!$A:$R,18,0)</f>
        <v>0</v>
      </c>
      <c r="V442" s="11">
        <f>VLOOKUP(C442,[1]匹配!$A:$S,19,0)</f>
        <v>0</v>
      </c>
      <c r="W442" s="11">
        <f>VLOOKUP(C442,[1]匹配!$A:$T,20,0)</f>
        <v>0</v>
      </c>
      <c r="X442" s="11">
        <f>VLOOKUP(C442,[1]匹配!$A:$U,21,0)</f>
        <v>0</v>
      </c>
      <c r="Y442" s="11">
        <f>VLOOKUP(C442,[1]匹配!$A:$V,22,0)</f>
        <v>0</v>
      </c>
      <c r="Z442" s="11">
        <f>VLOOKUP(C442,[1]匹配!$A:$W,23,0)</f>
        <v>0</v>
      </c>
      <c r="AA442" s="11">
        <f>VLOOKUP(C442,[1]匹配!$A:$X,24,0)</f>
        <v>0</v>
      </c>
      <c r="AB442" s="11">
        <f>VLOOKUP(C442,[1]匹配!$A:$Y,25,0)</f>
        <v>0</v>
      </c>
      <c r="AC442" s="11">
        <f>VLOOKUP(C442,[1]匹配!$A:$Z,26,0)</f>
        <v>0</v>
      </c>
      <c r="AD442" s="11">
        <f>VLOOKUP(C442,[1]匹配!$A:$AA,27,0)</f>
        <v>0</v>
      </c>
      <c r="AE442" s="11">
        <f>VLOOKUP(C442,[1]匹配!$A:$AB,28,0)</f>
        <v>0</v>
      </c>
      <c r="AF442" s="11">
        <f>VLOOKUP(C442,[1]匹配!$A:$AC,29,0)</f>
        <v>0</v>
      </c>
      <c r="AG442" s="11">
        <f>VLOOKUP(C442,[1]匹配!$A:$AD,30,0)</f>
        <v>0</v>
      </c>
      <c r="AH442" s="11">
        <f>VLOOKUP(C442,[1]匹配!$A:$AE,31,0)</f>
        <v>0</v>
      </c>
      <c r="AI442" s="11">
        <f>VLOOKUP(C442,[1]匹配!$A:$AF,32,0)</f>
        <v>0</v>
      </c>
      <c r="AJ442" s="11" t="s">
        <v>1687</v>
      </c>
      <c r="AK442" s="11" t="s">
        <v>47</v>
      </c>
      <c r="AL442" s="11" t="s">
        <v>56</v>
      </c>
      <c r="AM442" s="11" t="s">
        <v>729</v>
      </c>
    </row>
    <row r="443" ht="24" spans="1:39">
      <c r="A443" s="28">
        <v>440</v>
      </c>
      <c r="B443" s="11" t="s">
        <v>151</v>
      </c>
      <c r="C443" s="11" t="s">
        <v>1692</v>
      </c>
      <c r="D443" s="11" t="s">
        <v>1693</v>
      </c>
      <c r="E443" s="11" t="s">
        <v>1694</v>
      </c>
      <c r="F443" s="11" t="s">
        <v>172</v>
      </c>
      <c r="G443" s="11" t="s">
        <v>1695</v>
      </c>
      <c r="H443" s="11" t="str">
        <f>VLOOKUP(C443,[1]匹配!$A:$E,5,0)</f>
        <v>是</v>
      </c>
      <c r="I443" s="11">
        <f>VLOOKUP(C443,[1]匹配!$A:$F,6,0)</f>
        <v>2</v>
      </c>
      <c r="J443" s="11">
        <f>VLOOKUP(C443,'[2]（终）标准制修订项目'!$C:$R,16,0)</f>
        <v>5</v>
      </c>
      <c r="K443" s="11" t="str">
        <f>VLOOKUP(C443,[1]匹配!$A:$H,8,0)</f>
        <v>无</v>
      </c>
      <c r="L443" s="11">
        <f>VLOOKUP(C443,[1]匹配!$A:$I,9,0)</f>
        <v>1</v>
      </c>
      <c r="M443" s="11">
        <f>VLOOKUP(C443,[1]匹配!$A:$J,10,0)</f>
        <v>100</v>
      </c>
      <c r="N443" s="11" t="str">
        <f>VLOOKUP(C443,[1]匹配!$A:$K,11,0)</f>
        <v>深圳市国标易技术有限公司</v>
      </c>
      <c r="O443" s="11">
        <f>VLOOKUP(C443,[1]匹配!$A:$L,12,0)</f>
        <v>0</v>
      </c>
      <c r="P443" s="11">
        <f>VLOOKUP(C443,[1]匹配!$A:$M,13,0)</f>
        <v>0</v>
      </c>
      <c r="Q443" s="11">
        <f>VLOOKUP(C443,[1]匹配!$A:$N,14,0)</f>
        <v>0</v>
      </c>
      <c r="R443" s="11">
        <f>VLOOKUP(C443,[1]匹配!$A:$O,15,0)</f>
        <v>0</v>
      </c>
      <c r="S443" s="11">
        <f>VLOOKUP(C443,[1]匹配!$A:$P,16,0)</f>
        <v>0</v>
      </c>
      <c r="T443" s="11">
        <f>VLOOKUP(C443,[1]匹配!$A:$Q,17,0)</f>
        <v>0</v>
      </c>
      <c r="U443" s="11">
        <f>VLOOKUP(C443,[1]匹配!$A:$R,18,0)</f>
        <v>0</v>
      </c>
      <c r="V443" s="11">
        <f>VLOOKUP(C443,[1]匹配!$A:$S,19,0)</f>
        <v>0</v>
      </c>
      <c r="W443" s="11">
        <f>VLOOKUP(C443,[1]匹配!$A:$T,20,0)</f>
        <v>0</v>
      </c>
      <c r="X443" s="11">
        <f>VLOOKUP(C443,[1]匹配!$A:$U,21,0)</f>
        <v>0</v>
      </c>
      <c r="Y443" s="11">
        <f>VLOOKUP(C443,[1]匹配!$A:$V,22,0)</f>
        <v>0</v>
      </c>
      <c r="Z443" s="11">
        <f>VLOOKUP(C443,[1]匹配!$A:$W,23,0)</f>
        <v>0</v>
      </c>
      <c r="AA443" s="11">
        <f>VLOOKUP(C443,[1]匹配!$A:$X,24,0)</f>
        <v>0</v>
      </c>
      <c r="AB443" s="11">
        <f>VLOOKUP(C443,[1]匹配!$A:$Y,25,0)</f>
        <v>0</v>
      </c>
      <c r="AC443" s="11">
        <f>VLOOKUP(C443,[1]匹配!$A:$Z,26,0)</f>
        <v>0</v>
      </c>
      <c r="AD443" s="11">
        <f>VLOOKUP(C443,[1]匹配!$A:$AA,27,0)</f>
        <v>0</v>
      </c>
      <c r="AE443" s="11">
        <f>VLOOKUP(C443,[1]匹配!$A:$AB,28,0)</f>
        <v>0</v>
      </c>
      <c r="AF443" s="11">
        <f>VLOOKUP(C443,[1]匹配!$A:$AC,29,0)</f>
        <v>0</v>
      </c>
      <c r="AG443" s="11">
        <f>VLOOKUP(C443,[1]匹配!$A:$AD,30,0)</f>
        <v>0</v>
      </c>
      <c r="AH443" s="11">
        <f>VLOOKUP(C443,[1]匹配!$A:$AE,31,0)</f>
        <v>0</v>
      </c>
      <c r="AI443" s="11">
        <f>VLOOKUP(C443,[1]匹配!$A:$AF,32,0)</f>
        <v>0</v>
      </c>
      <c r="AJ443" s="11" t="s">
        <v>1687</v>
      </c>
      <c r="AK443" s="11" t="s">
        <v>47</v>
      </c>
      <c r="AL443" s="11" t="s">
        <v>56</v>
      </c>
      <c r="AM443" s="11" t="s">
        <v>729</v>
      </c>
    </row>
    <row r="444" ht="36" spans="1:39">
      <c r="A444" s="28">
        <v>441</v>
      </c>
      <c r="B444" s="11" t="s">
        <v>151</v>
      </c>
      <c r="C444" s="11" t="s">
        <v>1696</v>
      </c>
      <c r="D444" s="11" t="s">
        <v>1697</v>
      </c>
      <c r="E444" s="11" t="s">
        <v>1698</v>
      </c>
      <c r="F444" s="11" t="s">
        <v>228</v>
      </c>
      <c r="G444" s="11" t="s">
        <v>962</v>
      </c>
      <c r="H444" s="11" t="str">
        <f>VLOOKUP(C444,[1]匹配!$A:$E,5,0)</f>
        <v>否</v>
      </c>
      <c r="I444" s="11">
        <f>VLOOKUP(C444,[1]匹配!$A:$F,6,0)</f>
        <v>0</v>
      </c>
      <c r="J444" s="11">
        <f>VLOOKUP(C444,'[2]（终）标准制修订项目'!$C:$R,16,0)</f>
        <v>8</v>
      </c>
      <c r="K444" s="11" t="str">
        <f>VLOOKUP(C444,[1]匹配!$A:$H,8,0)</f>
        <v>无</v>
      </c>
      <c r="L444" s="11">
        <f>VLOOKUP(C444,[1]匹配!$A:$I,9,0)</f>
        <v>8</v>
      </c>
      <c r="M444" s="11">
        <f>VLOOKUP(C444,[1]匹配!$A:$J,10,0)</f>
        <v>100</v>
      </c>
      <c r="N444" s="11" t="str">
        <f>VLOOKUP(C444,[1]匹配!$A:$K,11,0)</f>
        <v>深圳市禾望电气股份有限公司</v>
      </c>
      <c r="O444" s="11">
        <f>VLOOKUP(C444,[1]匹配!$A:$L,12,0)</f>
        <v>0</v>
      </c>
      <c r="P444" s="11">
        <f>VLOOKUP(C444,[1]匹配!$A:$M,13,0)</f>
        <v>0</v>
      </c>
      <c r="Q444" s="11">
        <f>VLOOKUP(C444,[1]匹配!$A:$N,14,0)</f>
        <v>0</v>
      </c>
      <c r="R444" s="11">
        <f>VLOOKUP(C444,[1]匹配!$A:$O,15,0)</f>
        <v>0</v>
      </c>
      <c r="S444" s="11">
        <f>VLOOKUP(C444,[1]匹配!$A:$P,16,0)</f>
        <v>0</v>
      </c>
      <c r="T444" s="11">
        <f>VLOOKUP(C444,[1]匹配!$A:$Q,17,0)</f>
        <v>0</v>
      </c>
      <c r="U444" s="11">
        <f>VLOOKUP(C444,[1]匹配!$A:$R,18,0)</f>
        <v>0</v>
      </c>
      <c r="V444" s="11">
        <f>VLOOKUP(C444,[1]匹配!$A:$S,19,0)</f>
        <v>0</v>
      </c>
      <c r="W444" s="11">
        <f>VLOOKUP(C444,[1]匹配!$A:$T,20,0)</f>
        <v>0</v>
      </c>
      <c r="X444" s="11">
        <f>VLOOKUP(C444,[1]匹配!$A:$U,21,0)</f>
        <v>0</v>
      </c>
      <c r="Y444" s="11">
        <f>VLOOKUP(C444,[1]匹配!$A:$V,22,0)</f>
        <v>0</v>
      </c>
      <c r="Z444" s="11">
        <f>VLOOKUP(C444,[1]匹配!$A:$W,23,0)</f>
        <v>0</v>
      </c>
      <c r="AA444" s="11">
        <f>VLOOKUP(C444,[1]匹配!$A:$X,24,0)</f>
        <v>0</v>
      </c>
      <c r="AB444" s="11">
        <f>VLOOKUP(C444,[1]匹配!$A:$Y,25,0)</f>
        <v>0</v>
      </c>
      <c r="AC444" s="11">
        <f>VLOOKUP(C444,[1]匹配!$A:$Z,26,0)</f>
        <v>0</v>
      </c>
      <c r="AD444" s="11">
        <f>VLOOKUP(C444,[1]匹配!$A:$AA,27,0)</f>
        <v>0</v>
      </c>
      <c r="AE444" s="11">
        <f>VLOOKUP(C444,[1]匹配!$A:$AB,28,0)</f>
        <v>0</v>
      </c>
      <c r="AF444" s="11">
        <f>VLOOKUP(C444,[1]匹配!$A:$AC,29,0)</f>
        <v>0</v>
      </c>
      <c r="AG444" s="11">
        <f>VLOOKUP(C444,[1]匹配!$A:$AD,30,0)</f>
        <v>0</v>
      </c>
      <c r="AH444" s="11">
        <f>VLOOKUP(C444,[1]匹配!$A:$AE,31,0)</f>
        <v>0</v>
      </c>
      <c r="AI444" s="11">
        <f>VLOOKUP(C444,[1]匹配!$A:$AF,32,0)</f>
        <v>0</v>
      </c>
      <c r="AJ444" s="11" t="s">
        <v>1699</v>
      </c>
      <c r="AK444" s="11" t="s">
        <v>47</v>
      </c>
      <c r="AL444" s="11" t="s">
        <v>56</v>
      </c>
      <c r="AM444" s="11" t="s">
        <v>729</v>
      </c>
    </row>
    <row r="445" ht="60" spans="1:39">
      <c r="A445" s="28">
        <v>442</v>
      </c>
      <c r="B445" s="11" t="s">
        <v>151</v>
      </c>
      <c r="C445" s="11" t="s">
        <v>1700</v>
      </c>
      <c r="D445" s="11" t="s">
        <v>1619</v>
      </c>
      <c r="E445" s="11" t="s">
        <v>1701</v>
      </c>
      <c r="F445" s="11" t="s">
        <v>228</v>
      </c>
      <c r="G445" s="11" t="s">
        <v>429</v>
      </c>
      <c r="H445" s="11" t="str">
        <f>VLOOKUP(C445,[1]匹配!$A:$E,5,0)</f>
        <v>是</v>
      </c>
      <c r="I445" s="11">
        <f>VLOOKUP(C445,[1]匹配!$A:$F,6,0)</f>
        <v>12</v>
      </c>
      <c r="J445" s="11">
        <f>VLOOKUP(C445,'[2]（终）标准制修订项目'!$C:$R,16,0)</f>
        <v>6</v>
      </c>
      <c r="K445" s="11" t="str">
        <f>VLOOKUP(C445,[1]匹配!$A:$H,8,0)</f>
        <v>有</v>
      </c>
      <c r="L445" s="11">
        <f>VLOOKUP(C445,[1]匹配!$A:$I,9,0)</f>
        <v>4</v>
      </c>
      <c r="M445" s="11">
        <f>VLOOKUP(C445,[1]匹配!$A:$J,10,0)</f>
        <v>41.66</v>
      </c>
      <c r="N445" s="11" t="str">
        <f>VLOOKUP(C445,[1]匹配!$A:$K,11,0)</f>
        <v>深圳友讯达科技股份有限公司</v>
      </c>
      <c r="O445" s="11">
        <f>VLOOKUP(C445,[1]匹配!$A:$L,12,0)</f>
        <v>6</v>
      </c>
      <c r="P445" s="11">
        <f>VLOOKUP(C445,[1]匹配!$A:$M,13,0)</f>
        <v>33.33</v>
      </c>
      <c r="Q445" s="11" t="str">
        <f>VLOOKUP(C445,[1]匹配!$A:$N,14,0)</f>
        <v>深圳市航天泰瑞捷电子有限公司</v>
      </c>
      <c r="R445" s="11">
        <f>VLOOKUP(C445,[1]匹配!$A:$O,15,0)</f>
        <v>8</v>
      </c>
      <c r="S445" s="11">
        <f>VLOOKUP(C445,[1]匹配!$A:$P,16,0)</f>
        <v>25</v>
      </c>
      <c r="T445" s="11" t="str">
        <f>VLOOKUP(C445,[1]匹配!$A:$Q,17,0)</f>
        <v>深圳市科陆电子科技股份有限公司</v>
      </c>
      <c r="U445" s="11">
        <f>VLOOKUP(C445,[1]匹配!$A:$R,18,0)</f>
        <v>0</v>
      </c>
      <c r="V445" s="11">
        <f>VLOOKUP(C445,[1]匹配!$A:$S,19,0)</f>
        <v>0</v>
      </c>
      <c r="W445" s="11">
        <f>VLOOKUP(C445,[1]匹配!$A:$T,20,0)</f>
        <v>0</v>
      </c>
      <c r="X445" s="11">
        <f>VLOOKUP(C445,[1]匹配!$A:$U,21,0)</f>
        <v>0</v>
      </c>
      <c r="Y445" s="11">
        <f>VLOOKUP(C445,[1]匹配!$A:$V,22,0)</f>
        <v>0</v>
      </c>
      <c r="Z445" s="11">
        <f>VLOOKUP(C445,[1]匹配!$A:$W,23,0)</f>
        <v>0</v>
      </c>
      <c r="AA445" s="11">
        <f>VLOOKUP(C445,[1]匹配!$A:$X,24,0)</f>
        <v>0</v>
      </c>
      <c r="AB445" s="11">
        <f>VLOOKUP(C445,[1]匹配!$A:$Y,25,0)</f>
        <v>0</v>
      </c>
      <c r="AC445" s="11">
        <f>VLOOKUP(C445,[1]匹配!$A:$Z,26,0)</f>
        <v>0</v>
      </c>
      <c r="AD445" s="11">
        <f>VLOOKUP(C445,[1]匹配!$A:$AA,27,0)</f>
        <v>0</v>
      </c>
      <c r="AE445" s="11">
        <f>VLOOKUP(C445,[1]匹配!$A:$AB,28,0)</f>
        <v>0</v>
      </c>
      <c r="AF445" s="11">
        <f>VLOOKUP(C445,[1]匹配!$A:$AC,29,0)</f>
        <v>0</v>
      </c>
      <c r="AG445" s="11">
        <f>VLOOKUP(C445,[1]匹配!$A:$AD,30,0)</f>
        <v>0</v>
      </c>
      <c r="AH445" s="11">
        <f>VLOOKUP(C445,[1]匹配!$A:$AE,31,0)</f>
        <v>0</v>
      </c>
      <c r="AI445" s="11">
        <f>VLOOKUP(C445,[1]匹配!$A:$AF,32,0)</f>
        <v>0</v>
      </c>
      <c r="AJ445" s="11" t="s">
        <v>1699</v>
      </c>
      <c r="AK445" s="11" t="s">
        <v>105</v>
      </c>
      <c r="AL445" s="11" t="s">
        <v>56</v>
      </c>
      <c r="AM445" s="11" t="s">
        <v>729</v>
      </c>
    </row>
    <row r="446" ht="48" spans="1:39">
      <c r="A446" s="28">
        <v>443</v>
      </c>
      <c r="B446" s="11" t="s">
        <v>151</v>
      </c>
      <c r="C446" s="11" t="s">
        <v>1702</v>
      </c>
      <c r="D446" s="11" t="s">
        <v>1703</v>
      </c>
      <c r="E446" s="11" t="s">
        <v>1704</v>
      </c>
      <c r="F446" s="11" t="s">
        <v>172</v>
      </c>
      <c r="G446" s="11" t="s">
        <v>203</v>
      </c>
      <c r="H446" s="11" t="str">
        <f>VLOOKUP(C446,[1]匹配!$A:$E,5,0)</f>
        <v>是</v>
      </c>
      <c r="I446" s="11">
        <f>VLOOKUP(C446,[1]匹配!$A:$F,6,0)</f>
        <v>17</v>
      </c>
      <c r="J446" s="11">
        <f>VLOOKUP(C446,'[2]（终）标准制修订项目'!$C:$R,16,0)</f>
        <v>8</v>
      </c>
      <c r="K446" s="11" t="str">
        <f>VLOOKUP(C446,[1]匹配!$A:$H,8,0)</f>
        <v>无</v>
      </c>
      <c r="L446" s="11">
        <f>VLOOKUP(C446,[1]匹配!$A:$I,9,0)</f>
        <v>8</v>
      </c>
      <c r="M446" s="11">
        <f>VLOOKUP(C446,[1]匹配!$A:$J,10,0)</f>
        <v>100</v>
      </c>
      <c r="N446" s="11" t="str">
        <f>VLOOKUP(C446,[1]匹配!$A:$K,11,0)</f>
        <v>深圳市中金岭南有色金属股份有限公司</v>
      </c>
      <c r="O446" s="11">
        <f>VLOOKUP(C446,[1]匹配!$A:$L,12,0)</f>
        <v>0</v>
      </c>
      <c r="P446" s="11">
        <f>VLOOKUP(C446,[1]匹配!$A:$M,13,0)</f>
        <v>0</v>
      </c>
      <c r="Q446" s="11">
        <f>VLOOKUP(C446,[1]匹配!$A:$N,14,0)</f>
        <v>0</v>
      </c>
      <c r="R446" s="11">
        <f>VLOOKUP(C446,[1]匹配!$A:$O,15,0)</f>
        <v>0</v>
      </c>
      <c r="S446" s="11">
        <f>VLOOKUP(C446,[1]匹配!$A:$P,16,0)</f>
        <v>0</v>
      </c>
      <c r="T446" s="11">
        <f>VLOOKUP(C446,[1]匹配!$A:$Q,17,0)</f>
        <v>0</v>
      </c>
      <c r="U446" s="11">
        <f>VLOOKUP(C446,[1]匹配!$A:$R,18,0)</f>
        <v>0</v>
      </c>
      <c r="V446" s="11">
        <f>VLOOKUP(C446,[1]匹配!$A:$S,19,0)</f>
        <v>0</v>
      </c>
      <c r="W446" s="11">
        <f>VLOOKUP(C446,[1]匹配!$A:$T,20,0)</f>
        <v>0</v>
      </c>
      <c r="X446" s="11">
        <f>VLOOKUP(C446,[1]匹配!$A:$U,21,0)</f>
        <v>0</v>
      </c>
      <c r="Y446" s="11">
        <f>VLOOKUP(C446,[1]匹配!$A:$V,22,0)</f>
        <v>0</v>
      </c>
      <c r="Z446" s="11">
        <f>VLOOKUP(C446,[1]匹配!$A:$W,23,0)</f>
        <v>0</v>
      </c>
      <c r="AA446" s="11">
        <f>VLOOKUP(C446,[1]匹配!$A:$X,24,0)</f>
        <v>0</v>
      </c>
      <c r="AB446" s="11">
        <f>VLOOKUP(C446,[1]匹配!$A:$Y,25,0)</f>
        <v>0</v>
      </c>
      <c r="AC446" s="11">
        <f>VLOOKUP(C446,[1]匹配!$A:$Z,26,0)</f>
        <v>0</v>
      </c>
      <c r="AD446" s="11">
        <f>VLOOKUP(C446,[1]匹配!$A:$AA,27,0)</f>
        <v>0</v>
      </c>
      <c r="AE446" s="11">
        <f>VLOOKUP(C446,[1]匹配!$A:$AB,28,0)</f>
        <v>0</v>
      </c>
      <c r="AF446" s="11">
        <f>VLOOKUP(C446,[1]匹配!$A:$AC,29,0)</f>
        <v>0</v>
      </c>
      <c r="AG446" s="11">
        <f>VLOOKUP(C446,[1]匹配!$A:$AD,30,0)</f>
        <v>0</v>
      </c>
      <c r="AH446" s="11">
        <f>VLOOKUP(C446,[1]匹配!$A:$AE,31,0)</f>
        <v>0</v>
      </c>
      <c r="AI446" s="11">
        <f>VLOOKUP(C446,[1]匹配!$A:$AF,32,0)</f>
        <v>0</v>
      </c>
      <c r="AJ446" s="11" t="s">
        <v>1699</v>
      </c>
      <c r="AK446" s="11" t="s">
        <v>47</v>
      </c>
      <c r="AL446" s="11" t="s">
        <v>56</v>
      </c>
      <c r="AM446" s="11" t="s">
        <v>729</v>
      </c>
    </row>
    <row r="447" ht="60" spans="1:39">
      <c r="A447" s="28">
        <v>444</v>
      </c>
      <c r="B447" s="11" t="s">
        <v>151</v>
      </c>
      <c r="C447" s="11" t="s">
        <v>1705</v>
      </c>
      <c r="D447" s="11" t="s">
        <v>1706</v>
      </c>
      <c r="E447" s="11" t="s">
        <v>1707</v>
      </c>
      <c r="F447" s="11" t="s">
        <v>1407</v>
      </c>
      <c r="G447" s="11" t="s">
        <v>825</v>
      </c>
      <c r="H447" s="11" t="str">
        <f>VLOOKUP(C447,[1]匹配!$A:$E,5,0)</f>
        <v>是</v>
      </c>
      <c r="I447" s="11">
        <f>VLOOKUP(C447,[1]匹配!$A:$F,6,0)</f>
        <v>13</v>
      </c>
      <c r="J447" s="11">
        <f>VLOOKUP(C447,'[2]（终）标准制修订项目'!$C:$R,16,0)</f>
        <v>5</v>
      </c>
      <c r="K447" s="11" t="str">
        <f>VLOOKUP(C447,[1]匹配!$A:$H,8,0)</f>
        <v>无</v>
      </c>
      <c r="L447" s="11">
        <f>VLOOKUP(C447,[1]匹配!$A:$I,9,0)</f>
        <v>5</v>
      </c>
      <c r="M447" s="11">
        <f>VLOOKUP(C447,[1]匹配!$A:$J,10,0)</f>
        <v>100</v>
      </c>
      <c r="N447" s="11" t="str">
        <f>VLOOKUP(C447,[1]匹配!$A:$K,11,0)</f>
        <v>华测检测认证集团股份有限公司</v>
      </c>
      <c r="O447" s="11">
        <f>VLOOKUP(C447,[1]匹配!$A:$L,12,0)</f>
        <v>0</v>
      </c>
      <c r="P447" s="11">
        <f>VLOOKUP(C447,[1]匹配!$A:$M,13,0)</f>
        <v>0</v>
      </c>
      <c r="Q447" s="11">
        <f>VLOOKUP(C447,[1]匹配!$A:$N,14,0)</f>
        <v>0</v>
      </c>
      <c r="R447" s="11">
        <f>VLOOKUP(C447,[1]匹配!$A:$O,15,0)</f>
        <v>0</v>
      </c>
      <c r="S447" s="11">
        <f>VLOOKUP(C447,[1]匹配!$A:$P,16,0)</f>
        <v>0</v>
      </c>
      <c r="T447" s="11">
        <f>VLOOKUP(C447,[1]匹配!$A:$Q,17,0)</f>
        <v>0</v>
      </c>
      <c r="U447" s="11">
        <f>VLOOKUP(C447,[1]匹配!$A:$R,18,0)</f>
        <v>0</v>
      </c>
      <c r="V447" s="11">
        <f>VLOOKUP(C447,[1]匹配!$A:$S,19,0)</f>
        <v>0</v>
      </c>
      <c r="W447" s="11">
        <f>VLOOKUP(C447,[1]匹配!$A:$T,20,0)</f>
        <v>0</v>
      </c>
      <c r="X447" s="11">
        <f>VLOOKUP(C447,[1]匹配!$A:$U,21,0)</f>
        <v>0</v>
      </c>
      <c r="Y447" s="11">
        <f>VLOOKUP(C447,[1]匹配!$A:$V,22,0)</f>
        <v>0</v>
      </c>
      <c r="Z447" s="11">
        <f>VLOOKUP(C447,[1]匹配!$A:$W,23,0)</f>
        <v>0</v>
      </c>
      <c r="AA447" s="11">
        <f>VLOOKUP(C447,[1]匹配!$A:$X,24,0)</f>
        <v>0</v>
      </c>
      <c r="AB447" s="11">
        <f>VLOOKUP(C447,[1]匹配!$A:$Y,25,0)</f>
        <v>0</v>
      </c>
      <c r="AC447" s="11">
        <f>VLOOKUP(C447,[1]匹配!$A:$Z,26,0)</f>
        <v>0</v>
      </c>
      <c r="AD447" s="11">
        <f>VLOOKUP(C447,[1]匹配!$A:$AA,27,0)</f>
        <v>0</v>
      </c>
      <c r="AE447" s="11">
        <f>VLOOKUP(C447,[1]匹配!$A:$AB,28,0)</f>
        <v>0</v>
      </c>
      <c r="AF447" s="11">
        <f>VLOOKUP(C447,[1]匹配!$A:$AC,29,0)</f>
        <v>0</v>
      </c>
      <c r="AG447" s="11">
        <f>VLOOKUP(C447,[1]匹配!$A:$AD,30,0)</f>
        <v>0</v>
      </c>
      <c r="AH447" s="11">
        <f>VLOOKUP(C447,[1]匹配!$A:$AE,31,0)</f>
        <v>0</v>
      </c>
      <c r="AI447" s="11">
        <f>VLOOKUP(C447,[1]匹配!$A:$AF,32,0)</f>
        <v>0</v>
      </c>
      <c r="AJ447" s="11" t="s">
        <v>1699</v>
      </c>
      <c r="AK447" s="11" t="s">
        <v>47</v>
      </c>
      <c r="AL447" s="11" t="s">
        <v>56</v>
      </c>
      <c r="AM447" s="11" t="s">
        <v>729</v>
      </c>
    </row>
    <row r="448" ht="36" spans="1:39">
      <c r="A448" s="28">
        <v>445</v>
      </c>
      <c r="B448" s="11" t="s">
        <v>151</v>
      </c>
      <c r="C448" s="11" t="s">
        <v>1708</v>
      </c>
      <c r="D448" s="11" t="s">
        <v>1709</v>
      </c>
      <c r="E448" s="11" t="s">
        <v>1710</v>
      </c>
      <c r="F448" s="11" t="s">
        <v>196</v>
      </c>
      <c r="G448" s="11" t="s">
        <v>825</v>
      </c>
      <c r="H448" s="11" t="str">
        <f>VLOOKUP(C448,[1]匹配!$A:$E,5,0)</f>
        <v>是</v>
      </c>
      <c r="I448" s="11">
        <f>VLOOKUP(C448,[1]匹配!$A:$F,6,0)</f>
        <v>3</v>
      </c>
      <c r="J448" s="11">
        <f>VLOOKUP(C448,'[2]（终）标准制修订项目'!$C:$R,16,0)</f>
        <v>4</v>
      </c>
      <c r="K448" s="11" t="str">
        <f>VLOOKUP(C448,[1]匹配!$A:$H,8,0)</f>
        <v>无</v>
      </c>
      <c r="L448" s="11">
        <f>VLOOKUP(C448,[1]匹配!$A:$I,9,0)</f>
        <v>4</v>
      </c>
      <c r="M448" s="11">
        <f>VLOOKUP(C448,[1]匹配!$A:$J,10,0)</f>
        <v>100</v>
      </c>
      <c r="N448" s="11" t="str">
        <f>VLOOKUP(C448,[1]匹配!$A:$K,11,0)</f>
        <v>华测检测认证集团股份有限公司</v>
      </c>
      <c r="O448" s="11">
        <f>VLOOKUP(C448,[1]匹配!$A:$L,12,0)</f>
        <v>0</v>
      </c>
      <c r="P448" s="11">
        <f>VLOOKUP(C448,[1]匹配!$A:$M,13,0)</f>
        <v>0</v>
      </c>
      <c r="Q448" s="11">
        <f>VLOOKUP(C448,[1]匹配!$A:$N,14,0)</f>
        <v>0</v>
      </c>
      <c r="R448" s="11">
        <f>VLOOKUP(C448,[1]匹配!$A:$O,15,0)</f>
        <v>0</v>
      </c>
      <c r="S448" s="11">
        <f>VLOOKUP(C448,[1]匹配!$A:$P,16,0)</f>
        <v>0</v>
      </c>
      <c r="T448" s="11">
        <f>VLOOKUP(C448,[1]匹配!$A:$Q,17,0)</f>
        <v>0</v>
      </c>
      <c r="U448" s="11">
        <f>VLOOKUP(C448,[1]匹配!$A:$R,18,0)</f>
        <v>0</v>
      </c>
      <c r="V448" s="11">
        <f>VLOOKUP(C448,[1]匹配!$A:$S,19,0)</f>
        <v>0</v>
      </c>
      <c r="W448" s="11">
        <f>VLOOKUP(C448,[1]匹配!$A:$T,20,0)</f>
        <v>0</v>
      </c>
      <c r="X448" s="11">
        <f>VLOOKUP(C448,[1]匹配!$A:$U,21,0)</f>
        <v>0</v>
      </c>
      <c r="Y448" s="11">
        <f>VLOOKUP(C448,[1]匹配!$A:$V,22,0)</f>
        <v>0</v>
      </c>
      <c r="Z448" s="11">
        <f>VLOOKUP(C448,[1]匹配!$A:$W,23,0)</f>
        <v>0</v>
      </c>
      <c r="AA448" s="11">
        <f>VLOOKUP(C448,[1]匹配!$A:$X,24,0)</f>
        <v>0</v>
      </c>
      <c r="AB448" s="11">
        <f>VLOOKUP(C448,[1]匹配!$A:$Y,25,0)</f>
        <v>0</v>
      </c>
      <c r="AC448" s="11">
        <f>VLOOKUP(C448,[1]匹配!$A:$Z,26,0)</f>
        <v>0</v>
      </c>
      <c r="AD448" s="11">
        <f>VLOOKUP(C448,[1]匹配!$A:$AA,27,0)</f>
        <v>0</v>
      </c>
      <c r="AE448" s="11">
        <f>VLOOKUP(C448,[1]匹配!$A:$AB,28,0)</f>
        <v>0</v>
      </c>
      <c r="AF448" s="11">
        <f>VLOOKUP(C448,[1]匹配!$A:$AC,29,0)</f>
        <v>0</v>
      </c>
      <c r="AG448" s="11">
        <f>VLOOKUP(C448,[1]匹配!$A:$AD,30,0)</f>
        <v>0</v>
      </c>
      <c r="AH448" s="11">
        <f>VLOOKUP(C448,[1]匹配!$A:$AE,31,0)</f>
        <v>0</v>
      </c>
      <c r="AI448" s="11">
        <f>VLOOKUP(C448,[1]匹配!$A:$AF,32,0)</f>
        <v>0</v>
      </c>
      <c r="AJ448" s="11" t="s">
        <v>1699</v>
      </c>
      <c r="AK448" s="11" t="s">
        <v>47</v>
      </c>
      <c r="AL448" s="11" t="s">
        <v>56</v>
      </c>
      <c r="AM448" s="11" t="s">
        <v>729</v>
      </c>
    </row>
    <row r="449" ht="36" spans="1:39">
      <c r="A449" s="28">
        <v>446</v>
      </c>
      <c r="B449" s="11" t="s">
        <v>151</v>
      </c>
      <c r="C449" s="11" t="s">
        <v>1711</v>
      </c>
      <c r="D449" s="11" t="s">
        <v>181</v>
      </c>
      <c r="E449" s="11" t="s">
        <v>182</v>
      </c>
      <c r="F449" s="11" t="s">
        <v>167</v>
      </c>
      <c r="G449" s="11" t="s">
        <v>1615</v>
      </c>
      <c r="H449" s="11" t="str">
        <f>VLOOKUP(C449,[1]匹配!$A:$E,5,0)</f>
        <v>否</v>
      </c>
      <c r="I449" s="11">
        <f>VLOOKUP(C449,[1]匹配!$A:$F,6,0)</f>
        <v>0</v>
      </c>
      <c r="J449" s="11">
        <f>VLOOKUP(C449,'[2]（终）标准制修订项目'!$C:$R,16,0)</f>
        <v>6</v>
      </c>
      <c r="K449" s="11" t="str">
        <f>VLOOKUP(C449,[1]匹配!$A:$H,8,0)</f>
        <v>有</v>
      </c>
      <c r="L449" s="11">
        <f>VLOOKUP(C449,[1]匹配!$A:$I,9,0)</f>
        <v>1</v>
      </c>
      <c r="M449" s="11">
        <f>VLOOKUP(C449,[1]匹配!$A:$J,10,0)</f>
        <v>75.75</v>
      </c>
      <c r="N449" s="11" t="str">
        <f>VLOOKUP(C449,[1]匹配!$A:$K,11,0)</f>
        <v>深圳市金蝶天燕中间件股份有限公司</v>
      </c>
      <c r="O449" s="11">
        <f>VLOOKUP(C449,[1]匹配!$A:$L,12,0)</f>
        <v>6</v>
      </c>
      <c r="P449" s="11">
        <f>VLOOKUP(C449,[1]匹配!$A:$M,13,0)</f>
        <v>24.24</v>
      </c>
      <c r="Q449" s="11" t="str">
        <f>VLOOKUP(C449,[1]匹配!$A:$N,14,0)</f>
        <v>深信服科技股份有限公司</v>
      </c>
      <c r="R449" s="11">
        <f>VLOOKUP(C449,[1]匹配!$A:$O,15,0)</f>
        <v>0</v>
      </c>
      <c r="S449" s="11">
        <f>VLOOKUP(C449,[1]匹配!$A:$P,16,0)</f>
        <v>0</v>
      </c>
      <c r="T449" s="11">
        <f>VLOOKUP(C449,[1]匹配!$A:$Q,17,0)</f>
        <v>0</v>
      </c>
      <c r="U449" s="11">
        <f>VLOOKUP(C449,[1]匹配!$A:$R,18,0)</f>
        <v>0</v>
      </c>
      <c r="V449" s="11">
        <f>VLOOKUP(C449,[1]匹配!$A:$S,19,0)</f>
        <v>0</v>
      </c>
      <c r="W449" s="11">
        <f>VLOOKUP(C449,[1]匹配!$A:$T,20,0)</f>
        <v>0</v>
      </c>
      <c r="X449" s="11">
        <f>VLOOKUP(C449,[1]匹配!$A:$U,21,0)</f>
        <v>0</v>
      </c>
      <c r="Y449" s="11">
        <f>VLOOKUP(C449,[1]匹配!$A:$V,22,0)</f>
        <v>0</v>
      </c>
      <c r="Z449" s="11">
        <f>VLOOKUP(C449,[1]匹配!$A:$W,23,0)</f>
        <v>0</v>
      </c>
      <c r="AA449" s="11">
        <f>VLOOKUP(C449,[1]匹配!$A:$X,24,0)</f>
        <v>0</v>
      </c>
      <c r="AB449" s="11">
        <f>VLOOKUP(C449,[1]匹配!$A:$Y,25,0)</f>
        <v>0</v>
      </c>
      <c r="AC449" s="11">
        <f>VLOOKUP(C449,[1]匹配!$A:$Z,26,0)</f>
        <v>0</v>
      </c>
      <c r="AD449" s="11">
        <f>VLOOKUP(C449,[1]匹配!$A:$AA,27,0)</f>
        <v>0</v>
      </c>
      <c r="AE449" s="11">
        <f>VLOOKUP(C449,[1]匹配!$A:$AB,28,0)</f>
        <v>0</v>
      </c>
      <c r="AF449" s="11">
        <f>VLOOKUP(C449,[1]匹配!$A:$AC,29,0)</f>
        <v>0</v>
      </c>
      <c r="AG449" s="11">
        <f>VLOOKUP(C449,[1]匹配!$A:$AD,30,0)</f>
        <v>0</v>
      </c>
      <c r="AH449" s="11">
        <f>VLOOKUP(C449,[1]匹配!$A:$AE,31,0)</f>
        <v>0</v>
      </c>
      <c r="AI449" s="11">
        <f>VLOOKUP(C449,[1]匹配!$A:$AF,32,0)</f>
        <v>0</v>
      </c>
      <c r="AJ449" s="11" t="s">
        <v>1699</v>
      </c>
      <c r="AK449" s="11" t="s">
        <v>47</v>
      </c>
      <c r="AL449" s="11" t="s">
        <v>56</v>
      </c>
      <c r="AM449" s="11" t="s">
        <v>729</v>
      </c>
    </row>
    <row r="450" ht="72" spans="1:39">
      <c r="A450" s="28">
        <v>447</v>
      </c>
      <c r="B450" s="11" t="s">
        <v>151</v>
      </c>
      <c r="C450" s="11" t="s">
        <v>1712</v>
      </c>
      <c r="D450" s="11" t="s">
        <v>1713</v>
      </c>
      <c r="E450" s="11" t="s">
        <v>1714</v>
      </c>
      <c r="F450" s="11" t="s">
        <v>322</v>
      </c>
      <c r="G450" s="11" t="s">
        <v>1339</v>
      </c>
      <c r="H450" s="11" t="str">
        <f>VLOOKUP(C450,[1]匹配!$A:$E,5,0)</f>
        <v>是</v>
      </c>
      <c r="I450" s="31">
        <v>3</v>
      </c>
      <c r="J450" s="11">
        <f>VLOOKUP(C450,'[2]（终）标准制修订项目'!$C:$R,16,0)</f>
        <v>4</v>
      </c>
      <c r="K450" s="11" t="str">
        <f>VLOOKUP(C450,[1]匹配!$A:$H,8,0)</f>
        <v>无</v>
      </c>
      <c r="L450" s="11">
        <f>VLOOKUP(C450,[1]匹配!$A:$I,9,0)</f>
        <v>1</v>
      </c>
      <c r="M450" s="11">
        <f>VLOOKUP(C450,[1]匹配!$A:$J,10,0)</f>
        <v>100</v>
      </c>
      <c r="N450" s="11" t="str">
        <f>VLOOKUP(C450,[1]匹配!$A:$K,11,0)</f>
        <v>深圳万测试验设备有限公司</v>
      </c>
      <c r="O450" s="11">
        <f>VLOOKUP(C450,[1]匹配!$A:$L,12,0)</f>
        <v>0</v>
      </c>
      <c r="P450" s="11">
        <f>VLOOKUP(C450,[1]匹配!$A:$M,13,0)</f>
        <v>0</v>
      </c>
      <c r="Q450" s="11">
        <f>VLOOKUP(C450,[1]匹配!$A:$N,14,0)</f>
        <v>0</v>
      </c>
      <c r="R450" s="11">
        <f>VLOOKUP(C450,[1]匹配!$A:$O,15,0)</f>
        <v>0</v>
      </c>
      <c r="S450" s="11">
        <f>VLOOKUP(C450,[1]匹配!$A:$P,16,0)</f>
        <v>0</v>
      </c>
      <c r="T450" s="11">
        <f>VLOOKUP(C450,[1]匹配!$A:$Q,17,0)</f>
        <v>0</v>
      </c>
      <c r="U450" s="11">
        <f>VLOOKUP(C450,[1]匹配!$A:$R,18,0)</f>
        <v>0</v>
      </c>
      <c r="V450" s="11">
        <f>VLOOKUP(C450,[1]匹配!$A:$S,19,0)</f>
        <v>0</v>
      </c>
      <c r="W450" s="11">
        <f>VLOOKUP(C450,[1]匹配!$A:$T,20,0)</f>
        <v>0</v>
      </c>
      <c r="X450" s="11">
        <f>VLOOKUP(C450,[1]匹配!$A:$U,21,0)</f>
        <v>0</v>
      </c>
      <c r="Y450" s="11">
        <f>VLOOKUP(C450,[1]匹配!$A:$V,22,0)</f>
        <v>0</v>
      </c>
      <c r="Z450" s="11">
        <f>VLOOKUP(C450,[1]匹配!$A:$W,23,0)</f>
        <v>0</v>
      </c>
      <c r="AA450" s="11">
        <f>VLOOKUP(C450,[1]匹配!$A:$X,24,0)</f>
        <v>0</v>
      </c>
      <c r="AB450" s="11">
        <f>VLOOKUP(C450,[1]匹配!$A:$Y,25,0)</f>
        <v>0</v>
      </c>
      <c r="AC450" s="11">
        <f>VLOOKUP(C450,[1]匹配!$A:$Z,26,0)</f>
        <v>0</v>
      </c>
      <c r="AD450" s="11">
        <f>VLOOKUP(C450,[1]匹配!$A:$AA,27,0)</f>
        <v>0</v>
      </c>
      <c r="AE450" s="11">
        <f>VLOOKUP(C450,[1]匹配!$A:$AB,28,0)</f>
        <v>0</v>
      </c>
      <c r="AF450" s="11">
        <f>VLOOKUP(C450,[1]匹配!$A:$AC,29,0)</f>
        <v>0</v>
      </c>
      <c r="AG450" s="11">
        <f>VLOOKUP(C450,[1]匹配!$A:$AD,30,0)</f>
        <v>0</v>
      </c>
      <c r="AH450" s="11">
        <f>VLOOKUP(C450,[1]匹配!$A:$AE,31,0)</f>
        <v>0</v>
      </c>
      <c r="AI450" s="11">
        <f>VLOOKUP(C450,[1]匹配!$A:$AF,32,0)</f>
        <v>0</v>
      </c>
      <c r="AJ450" s="11" t="s">
        <v>1699</v>
      </c>
      <c r="AK450" s="11" t="s">
        <v>105</v>
      </c>
      <c r="AL450" s="11" t="s">
        <v>56</v>
      </c>
      <c r="AM450" s="11" t="s">
        <v>729</v>
      </c>
    </row>
    <row r="451" ht="24" spans="1:39">
      <c r="A451" s="28">
        <v>448</v>
      </c>
      <c r="B451" s="11" t="s">
        <v>151</v>
      </c>
      <c r="C451" s="11" t="s">
        <v>1715</v>
      </c>
      <c r="D451" s="11" t="s">
        <v>1716</v>
      </c>
      <c r="E451" s="11" t="s">
        <v>1717</v>
      </c>
      <c r="F451" s="11" t="s">
        <v>957</v>
      </c>
      <c r="G451" s="11" t="s">
        <v>1624</v>
      </c>
      <c r="H451" s="11" t="str">
        <f>VLOOKUP(C451,[1]匹配!$A:$E,5,0)</f>
        <v>否</v>
      </c>
      <c r="I451" s="11">
        <f>VLOOKUP(C451,[1]匹配!$A:$F,6,0)</f>
        <v>0</v>
      </c>
      <c r="J451" s="11">
        <f>VLOOKUP(C451,'[2]（终）标准制修订项目'!$C:$R,16,0)</f>
        <v>7</v>
      </c>
      <c r="K451" s="11" t="str">
        <f>VLOOKUP(C451,[1]匹配!$A:$H,8,0)</f>
        <v>无</v>
      </c>
      <c r="L451" s="11">
        <f>VLOOKUP(C451,[1]匹配!$A:$I,9,0)</f>
        <v>7</v>
      </c>
      <c r="M451" s="11">
        <f>VLOOKUP(C451,[1]匹配!$A:$J,10,0)</f>
        <v>100</v>
      </c>
      <c r="N451" s="11" t="str">
        <f>VLOOKUP(C451,[1]匹配!$A:$K,11,0)</f>
        <v>中华制漆（深圳）有限公司</v>
      </c>
      <c r="O451" s="11">
        <f>VLOOKUP(C451,[1]匹配!$A:$L,12,0)</f>
        <v>0</v>
      </c>
      <c r="P451" s="11">
        <f>VLOOKUP(C451,[1]匹配!$A:$M,13,0)</f>
        <v>0</v>
      </c>
      <c r="Q451" s="11">
        <f>VLOOKUP(C451,[1]匹配!$A:$N,14,0)</f>
        <v>0</v>
      </c>
      <c r="R451" s="11">
        <f>VLOOKUP(C451,[1]匹配!$A:$O,15,0)</f>
        <v>0</v>
      </c>
      <c r="S451" s="11">
        <f>VLOOKUP(C451,[1]匹配!$A:$P,16,0)</f>
        <v>0</v>
      </c>
      <c r="T451" s="11">
        <f>VLOOKUP(C451,[1]匹配!$A:$Q,17,0)</f>
        <v>0</v>
      </c>
      <c r="U451" s="11">
        <f>VLOOKUP(C451,[1]匹配!$A:$R,18,0)</f>
        <v>0</v>
      </c>
      <c r="V451" s="11">
        <f>VLOOKUP(C451,[1]匹配!$A:$S,19,0)</f>
        <v>0</v>
      </c>
      <c r="W451" s="11">
        <f>VLOOKUP(C451,[1]匹配!$A:$T,20,0)</f>
        <v>0</v>
      </c>
      <c r="X451" s="11">
        <f>VLOOKUP(C451,[1]匹配!$A:$U,21,0)</f>
        <v>0</v>
      </c>
      <c r="Y451" s="11">
        <f>VLOOKUP(C451,[1]匹配!$A:$V,22,0)</f>
        <v>0</v>
      </c>
      <c r="Z451" s="11">
        <f>VLOOKUP(C451,[1]匹配!$A:$W,23,0)</f>
        <v>0</v>
      </c>
      <c r="AA451" s="11">
        <f>VLOOKUP(C451,[1]匹配!$A:$X,24,0)</f>
        <v>0</v>
      </c>
      <c r="AB451" s="11">
        <f>VLOOKUP(C451,[1]匹配!$A:$Y,25,0)</f>
        <v>0</v>
      </c>
      <c r="AC451" s="11">
        <f>VLOOKUP(C451,[1]匹配!$A:$Z,26,0)</f>
        <v>0</v>
      </c>
      <c r="AD451" s="11">
        <f>VLOOKUP(C451,[1]匹配!$A:$AA,27,0)</f>
        <v>0</v>
      </c>
      <c r="AE451" s="11">
        <f>VLOOKUP(C451,[1]匹配!$A:$AB,28,0)</f>
        <v>0</v>
      </c>
      <c r="AF451" s="11">
        <f>VLOOKUP(C451,[1]匹配!$A:$AC,29,0)</f>
        <v>0</v>
      </c>
      <c r="AG451" s="11">
        <f>VLOOKUP(C451,[1]匹配!$A:$AD,30,0)</f>
        <v>0</v>
      </c>
      <c r="AH451" s="11">
        <f>VLOOKUP(C451,[1]匹配!$A:$AE,31,0)</f>
        <v>0</v>
      </c>
      <c r="AI451" s="11">
        <f>VLOOKUP(C451,[1]匹配!$A:$AF,32,0)</f>
        <v>0</v>
      </c>
      <c r="AJ451" s="11" t="s">
        <v>1718</v>
      </c>
      <c r="AK451" s="11" t="s">
        <v>47</v>
      </c>
      <c r="AL451" s="11" t="s">
        <v>56</v>
      </c>
      <c r="AM451" s="11" t="s">
        <v>729</v>
      </c>
    </row>
    <row r="452" ht="48" spans="1:39">
      <c r="A452" s="28">
        <v>449</v>
      </c>
      <c r="B452" s="11" t="s">
        <v>151</v>
      </c>
      <c r="C452" s="11" t="s">
        <v>1719</v>
      </c>
      <c r="D452" s="11" t="s">
        <v>1720</v>
      </c>
      <c r="E452" s="11" t="s">
        <v>1721</v>
      </c>
      <c r="F452" s="11" t="s">
        <v>228</v>
      </c>
      <c r="G452" s="11" t="s">
        <v>1058</v>
      </c>
      <c r="H452" s="11" t="str">
        <f>VLOOKUP(C452,[1]匹配!$A:$E,5,0)</f>
        <v>否</v>
      </c>
      <c r="I452" s="11">
        <f>VLOOKUP(C452,[1]匹配!$A:$F,6,0)</f>
        <v>0</v>
      </c>
      <c r="J452" s="11">
        <f>VLOOKUP(C452,'[2]（终）标准制修订项目'!$C:$R,16,0)</f>
        <v>5</v>
      </c>
      <c r="K452" s="11" t="str">
        <f>VLOOKUP(C452,[1]匹配!$A:$H,8,0)</f>
        <v>无</v>
      </c>
      <c r="L452" s="11">
        <f>VLOOKUP(C452,[1]匹配!$A:$I,9,0)</f>
        <v>5</v>
      </c>
      <c r="M452" s="11">
        <f>VLOOKUP(C452,[1]匹配!$A:$J,10,0)</f>
        <v>100</v>
      </c>
      <c r="N452" s="11" t="str">
        <f>VLOOKUP(C452,[1]匹配!$A:$K,11,0)</f>
        <v>深圳市芭格美生物科技有限公司</v>
      </c>
      <c r="O452" s="11">
        <f>VLOOKUP(C452,[1]匹配!$A:$L,12,0)</f>
        <v>0</v>
      </c>
      <c r="P452" s="11">
        <f>VLOOKUP(C452,[1]匹配!$A:$M,13,0)</f>
        <v>0</v>
      </c>
      <c r="Q452" s="11">
        <f>VLOOKUP(C452,[1]匹配!$A:$N,14,0)</f>
        <v>0</v>
      </c>
      <c r="R452" s="11">
        <f>VLOOKUP(C452,[1]匹配!$A:$O,15,0)</f>
        <v>0</v>
      </c>
      <c r="S452" s="11">
        <f>VLOOKUP(C452,[1]匹配!$A:$P,16,0)</f>
        <v>0</v>
      </c>
      <c r="T452" s="11">
        <f>VLOOKUP(C452,[1]匹配!$A:$Q,17,0)</f>
        <v>0</v>
      </c>
      <c r="U452" s="11">
        <f>VLOOKUP(C452,[1]匹配!$A:$R,18,0)</f>
        <v>0</v>
      </c>
      <c r="V452" s="11">
        <f>VLOOKUP(C452,[1]匹配!$A:$S,19,0)</f>
        <v>0</v>
      </c>
      <c r="W452" s="11">
        <f>VLOOKUP(C452,[1]匹配!$A:$T,20,0)</f>
        <v>0</v>
      </c>
      <c r="X452" s="11">
        <f>VLOOKUP(C452,[1]匹配!$A:$U,21,0)</f>
        <v>0</v>
      </c>
      <c r="Y452" s="11">
        <f>VLOOKUP(C452,[1]匹配!$A:$V,22,0)</f>
        <v>0</v>
      </c>
      <c r="Z452" s="11">
        <f>VLOOKUP(C452,[1]匹配!$A:$W,23,0)</f>
        <v>0</v>
      </c>
      <c r="AA452" s="11">
        <f>VLOOKUP(C452,[1]匹配!$A:$X,24,0)</f>
        <v>0</v>
      </c>
      <c r="AB452" s="11">
        <f>VLOOKUP(C452,[1]匹配!$A:$Y,25,0)</f>
        <v>0</v>
      </c>
      <c r="AC452" s="11">
        <f>VLOOKUP(C452,[1]匹配!$A:$Z,26,0)</f>
        <v>0</v>
      </c>
      <c r="AD452" s="11">
        <f>VLOOKUP(C452,[1]匹配!$A:$AA,27,0)</f>
        <v>0</v>
      </c>
      <c r="AE452" s="11">
        <f>VLOOKUP(C452,[1]匹配!$A:$AB,28,0)</f>
        <v>0</v>
      </c>
      <c r="AF452" s="11">
        <f>VLOOKUP(C452,[1]匹配!$A:$AC,29,0)</f>
        <v>0</v>
      </c>
      <c r="AG452" s="11">
        <f>VLOOKUP(C452,[1]匹配!$A:$AD,30,0)</f>
        <v>0</v>
      </c>
      <c r="AH452" s="11">
        <f>VLOOKUP(C452,[1]匹配!$A:$AE,31,0)</f>
        <v>0</v>
      </c>
      <c r="AI452" s="11">
        <f>VLOOKUP(C452,[1]匹配!$A:$AF,32,0)</f>
        <v>0</v>
      </c>
      <c r="AJ452" s="11" t="s">
        <v>1718</v>
      </c>
      <c r="AK452" s="11" t="s">
        <v>105</v>
      </c>
      <c r="AL452" s="11" t="s">
        <v>56</v>
      </c>
      <c r="AM452" s="11" t="s">
        <v>729</v>
      </c>
    </row>
    <row r="453" ht="36" spans="1:39">
      <c r="A453" s="28">
        <v>450</v>
      </c>
      <c r="B453" s="11" t="s">
        <v>151</v>
      </c>
      <c r="C453" s="11" t="s">
        <v>1722</v>
      </c>
      <c r="D453" s="11" t="s">
        <v>1723</v>
      </c>
      <c r="E453" s="11" t="s">
        <v>1724</v>
      </c>
      <c r="F453" s="11" t="s">
        <v>486</v>
      </c>
      <c r="G453" s="11" t="s">
        <v>1218</v>
      </c>
      <c r="H453" s="11" t="str">
        <f>VLOOKUP(C453,[1]匹配!$A:$E,5,0)</f>
        <v>是</v>
      </c>
      <c r="I453" s="11">
        <f>VLOOKUP(C453,[1]匹配!$A:$F,6,0)</f>
        <v>19</v>
      </c>
      <c r="J453" s="11">
        <f>VLOOKUP(C453,'[2]（终）标准制修订项目'!$C:$R,16,0)</f>
        <v>5</v>
      </c>
      <c r="K453" s="11" t="str">
        <f>VLOOKUP(C453,[1]匹配!$A:$H,8,0)</f>
        <v>无</v>
      </c>
      <c r="L453" s="11">
        <f>VLOOKUP(C453,[1]匹配!$A:$I,9,0)</f>
        <v>1</v>
      </c>
      <c r="M453" s="11">
        <f>VLOOKUP(C453,[1]匹配!$A:$J,10,0)</f>
        <v>100</v>
      </c>
      <c r="N453" s="11" t="str">
        <f>VLOOKUP(C453,[1]匹配!$A:$K,11,0)</f>
        <v>深圳中航技术检测所有限公司</v>
      </c>
      <c r="O453" s="11">
        <f>VLOOKUP(C453,[1]匹配!$A:$L,12,0)</f>
        <v>0</v>
      </c>
      <c r="P453" s="11">
        <f>VLOOKUP(C453,[1]匹配!$A:$M,13,0)</f>
        <v>0</v>
      </c>
      <c r="Q453" s="11">
        <f>VLOOKUP(C453,[1]匹配!$A:$N,14,0)</f>
        <v>0</v>
      </c>
      <c r="R453" s="11">
        <f>VLOOKUP(C453,[1]匹配!$A:$O,15,0)</f>
        <v>0</v>
      </c>
      <c r="S453" s="11">
        <f>VLOOKUP(C453,[1]匹配!$A:$P,16,0)</f>
        <v>0</v>
      </c>
      <c r="T453" s="11">
        <f>VLOOKUP(C453,[1]匹配!$A:$Q,17,0)</f>
        <v>0</v>
      </c>
      <c r="U453" s="11">
        <f>VLOOKUP(C453,[1]匹配!$A:$R,18,0)</f>
        <v>0</v>
      </c>
      <c r="V453" s="11">
        <f>VLOOKUP(C453,[1]匹配!$A:$S,19,0)</f>
        <v>0</v>
      </c>
      <c r="W453" s="11">
        <f>VLOOKUP(C453,[1]匹配!$A:$T,20,0)</f>
        <v>0</v>
      </c>
      <c r="X453" s="11">
        <f>VLOOKUP(C453,[1]匹配!$A:$U,21,0)</f>
        <v>0</v>
      </c>
      <c r="Y453" s="11">
        <f>VLOOKUP(C453,[1]匹配!$A:$V,22,0)</f>
        <v>0</v>
      </c>
      <c r="Z453" s="11">
        <f>VLOOKUP(C453,[1]匹配!$A:$W,23,0)</f>
        <v>0</v>
      </c>
      <c r="AA453" s="11">
        <f>VLOOKUP(C453,[1]匹配!$A:$X,24,0)</f>
        <v>0</v>
      </c>
      <c r="AB453" s="11">
        <f>VLOOKUP(C453,[1]匹配!$A:$Y,25,0)</f>
        <v>0</v>
      </c>
      <c r="AC453" s="11">
        <f>VLOOKUP(C453,[1]匹配!$A:$Z,26,0)</f>
        <v>0</v>
      </c>
      <c r="AD453" s="11">
        <f>VLOOKUP(C453,[1]匹配!$A:$AA,27,0)</f>
        <v>0</v>
      </c>
      <c r="AE453" s="11">
        <f>VLOOKUP(C453,[1]匹配!$A:$AB,28,0)</f>
        <v>0</v>
      </c>
      <c r="AF453" s="11">
        <f>VLOOKUP(C453,[1]匹配!$A:$AC,29,0)</f>
        <v>0</v>
      </c>
      <c r="AG453" s="11">
        <f>VLOOKUP(C453,[1]匹配!$A:$AD,30,0)</f>
        <v>0</v>
      </c>
      <c r="AH453" s="11">
        <f>VLOOKUP(C453,[1]匹配!$A:$AE,31,0)</f>
        <v>0</v>
      </c>
      <c r="AI453" s="11">
        <f>VLOOKUP(C453,[1]匹配!$A:$AF,32,0)</f>
        <v>0</v>
      </c>
      <c r="AJ453" s="11" t="s">
        <v>1718</v>
      </c>
      <c r="AK453" s="11" t="s">
        <v>105</v>
      </c>
      <c r="AL453" s="11" t="s">
        <v>56</v>
      </c>
      <c r="AM453" s="11" t="s">
        <v>729</v>
      </c>
    </row>
    <row r="454" ht="36" spans="1:39">
      <c r="A454" s="28">
        <v>451</v>
      </c>
      <c r="B454" s="11" t="s">
        <v>151</v>
      </c>
      <c r="C454" s="11" t="s">
        <v>1725</v>
      </c>
      <c r="D454" s="11" t="s">
        <v>1726</v>
      </c>
      <c r="E454" s="11" t="s">
        <v>1727</v>
      </c>
      <c r="F454" s="11" t="s">
        <v>228</v>
      </c>
      <c r="G454" s="11" t="s">
        <v>1728</v>
      </c>
      <c r="H454" s="11" t="str">
        <f>VLOOKUP(C454,[1]匹配!$A:$E,5,0)</f>
        <v>否</v>
      </c>
      <c r="I454" s="11">
        <f>VLOOKUP(C454,[1]匹配!$A:$F,6,0)</f>
        <v>0</v>
      </c>
      <c r="J454" s="11">
        <f>VLOOKUP(C454,'[2]（终）标准制修订项目'!$C:$R,16,0)</f>
        <v>5</v>
      </c>
      <c r="K454" s="11" t="str">
        <f>VLOOKUP(C454,[1]匹配!$A:$H,8,0)</f>
        <v>无</v>
      </c>
      <c r="L454" s="11">
        <f>VLOOKUP(C454,[1]匹配!$A:$I,9,0)</f>
        <v>5</v>
      </c>
      <c r="M454" s="11">
        <f>VLOOKUP(C454,[1]匹配!$A:$J,10,0)</f>
        <v>100</v>
      </c>
      <c r="N454" s="11" t="str">
        <f>VLOOKUP(C454,[1]匹配!$A:$K,11,0)</f>
        <v>深圳市维特耐新材料有限公司</v>
      </c>
      <c r="O454" s="11">
        <f>VLOOKUP(C454,[1]匹配!$A:$L,12,0)</f>
        <v>0</v>
      </c>
      <c r="P454" s="11">
        <f>VLOOKUP(C454,[1]匹配!$A:$M,13,0)</f>
        <v>0</v>
      </c>
      <c r="Q454" s="11">
        <f>VLOOKUP(C454,[1]匹配!$A:$N,14,0)</f>
        <v>0</v>
      </c>
      <c r="R454" s="11">
        <f>VLOOKUP(C454,[1]匹配!$A:$O,15,0)</f>
        <v>0</v>
      </c>
      <c r="S454" s="11">
        <f>VLOOKUP(C454,[1]匹配!$A:$P,16,0)</f>
        <v>0</v>
      </c>
      <c r="T454" s="11">
        <f>VLOOKUP(C454,[1]匹配!$A:$Q,17,0)</f>
        <v>0</v>
      </c>
      <c r="U454" s="11">
        <f>VLOOKUP(C454,[1]匹配!$A:$R,18,0)</f>
        <v>0</v>
      </c>
      <c r="V454" s="11">
        <f>VLOOKUP(C454,[1]匹配!$A:$S,19,0)</f>
        <v>0</v>
      </c>
      <c r="W454" s="11">
        <f>VLOOKUP(C454,[1]匹配!$A:$T,20,0)</f>
        <v>0</v>
      </c>
      <c r="X454" s="11">
        <f>VLOOKUP(C454,[1]匹配!$A:$U,21,0)</f>
        <v>0</v>
      </c>
      <c r="Y454" s="11">
        <f>VLOOKUP(C454,[1]匹配!$A:$V,22,0)</f>
        <v>0</v>
      </c>
      <c r="Z454" s="11">
        <f>VLOOKUP(C454,[1]匹配!$A:$W,23,0)</f>
        <v>0</v>
      </c>
      <c r="AA454" s="11">
        <f>VLOOKUP(C454,[1]匹配!$A:$X,24,0)</f>
        <v>0</v>
      </c>
      <c r="AB454" s="11">
        <f>VLOOKUP(C454,[1]匹配!$A:$Y,25,0)</f>
        <v>0</v>
      </c>
      <c r="AC454" s="11">
        <f>VLOOKUP(C454,[1]匹配!$A:$Z,26,0)</f>
        <v>0</v>
      </c>
      <c r="AD454" s="11">
        <f>VLOOKUP(C454,[1]匹配!$A:$AA,27,0)</f>
        <v>0</v>
      </c>
      <c r="AE454" s="11">
        <f>VLOOKUP(C454,[1]匹配!$A:$AB,28,0)</f>
        <v>0</v>
      </c>
      <c r="AF454" s="11">
        <f>VLOOKUP(C454,[1]匹配!$A:$AC,29,0)</f>
        <v>0</v>
      </c>
      <c r="AG454" s="11">
        <f>VLOOKUP(C454,[1]匹配!$A:$AD,30,0)</f>
        <v>0</v>
      </c>
      <c r="AH454" s="11">
        <f>VLOOKUP(C454,[1]匹配!$A:$AE,31,0)</f>
        <v>0</v>
      </c>
      <c r="AI454" s="11">
        <f>VLOOKUP(C454,[1]匹配!$A:$AF,32,0)</f>
        <v>0</v>
      </c>
      <c r="AJ454" s="11" t="s">
        <v>1718</v>
      </c>
      <c r="AK454" s="11" t="s">
        <v>105</v>
      </c>
      <c r="AL454" s="11" t="s">
        <v>56</v>
      </c>
      <c r="AM454" s="11" t="s">
        <v>729</v>
      </c>
    </row>
    <row r="455" ht="24" spans="1:39">
      <c r="A455" s="28">
        <v>452</v>
      </c>
      <c r="B455" s="11" t="s">
        <v>151</v>
      </c>
      <c r="C455" s="11" t="s">
        <v>1729</v>
      </c>
      <c r="D455" s="11" t="s">
        <v>1730</v>
      </c>
      <c r="E455" s="11" t="s">
        <v>1731</v>
      </c>
      <c r="F455" s="11" t="s">
        <v>172</v>
      </c>
      <c r="G455" s="11" t="s">
        <v>1732</v>
      </c>
      <c r="H455" s="11" t="str">
        <f>VLOOKUP(C455,[1]匹配!$A:$E,5,0)</f>
        <v>否</v>
      </c>
      <c r="I455" s="11">
        <f>VLOOKUP(C455,[1]匹配!$A:$F,6,0)</f>
        <v>0</v>
      </c>
      <c r="J455" s="11">
        <f>VLOOKUP(C455,'[2]（终）标准制修订项目'!$C:$R,16,0)</f>
        <v>7</v>
      </c>
      <c r="K455" s="11" t="str">
        <f>VLOOKUP(C455,[1]匹配!$A:$H,8,0)</f>
        <v>无</v>
      </c>
      <c r="L455" s="11">
        <f>VLOOKUP(C455,[1]匹配!$A:$I,9,0)</f>
        <v>1</v>
      </c>
      <c r="M455" s="11">
        <f>VLOOKUP(C455,[1]匹配!$A:$J,10,0)</f>
        <v>100</v>
      </c>
      <c r="N455" s="11" t="str">
        <f>VLOOKUP(C455,[1]匹配!$A:$K,11,0)</f>
        <v>深圳市佳运通电子有限公司</v>
      </c>
      <c r="O455" s="11">
        <f>VLOOKUP(C455,[1]匹配!$A:$L,12,0)</f>
        <v>0</v>
      </c>
      <c r="P455" s="11">
        <f>VLOOKUP(C455,[1]匹配!$A:$M,13,0)</f>
        <v>0</v>
      </c>
      <c r="Q455" s="11">
        <f>VLOOKUP(C455,[1]匹配!$A:$N,14,0)</f>
        <v>0</v>
      </c>
      <c r="R455" s="11">
        <f>VLOOKUP(C455,[1]匹配!$A:$O,15,0)</f>
        <v>0</v>
      </c>
      <c r="S455" s="11">
        <f>VLOOKUP(C455,[1]匹配!$A:$P,16,0)</f>
        <v>0</v>
      </c>
      <c r="T455" s="11">
        <f>VLOOKUP(C455,[1]匹配!$A:$Q,17,0)</f>
        <v>0</v>
      </c>
      <c r="U455" s="11">
        <f>VLOOKUP(C455,[1]匹配!$A:$R,18,0)</f>
        <v>0</v>
      </c>
      <c r="V455" s="11">
        <f>VLOOKUP(C455,[1]匹配!$A:$S,19,0)</f>
        <v>0</v>
      </c>
      <c r="W455" s="11">
        <f>VLOOKUP(C455,[1]匹配!$A:$T,20,0)</f>
        <v>0</v>
      </c>
      <c r="X455" s="11">
        <f>VLOOKUP(C455,[1]匹配!$A:$U,21,0)</f>
        <v>0</v>
      </c>
      <c r="Y455" s="11">
        <f>VLOOKUP(C455,[1]匹配!$A:$V,22,0)</f>
        <v>0</v>
      </c>
      <c r="Z455" s="11">
        <f>VLOOKUP(C455,[1]匹配!$A:$W,23,0)</f>
        <v>0</v>
      </c>
      <c r="AA455" s="11">
        <f>VLOOKUP(C455,[1]匹配!$A:$X,24,0)</f>
        <v>0</v>
      </c>
      <c r="AB455" s="11">
        <f>VLOOKUP(C455,[1]匹配!$A:$Y,25,0)</f>
        <v>0</v>
      </c>
      <c r="AC455" s="11">
        <f>VLOOKUP(C455,[1]匹配!$A:$Z,26,0)</f>
        <v>0</v>
      </c>
      <c r="AD455" s="11">
        <f>VLOOKUP(C455,[1]匹配!$A:$AA,27,0)</f>
        <v>0</v>
      </c>
      <c r="AE455" s="11">
        <f>VLOOKUP(C455,[1]匹配!$A:$AB,28,0)</f>
        <v>0</v>
      </c>
      <c r="AF455" s="11">
        <f>VLOOKUP(C455,[1]匹配!$A:$AC,29,0)</f>
        <v>0</v>
      </c>
      <c r="AG455" s="11">
        <f>VLOOKUP(C455,[1]匹配!$A:$AD,30,0)</f>
        <v>0</v>
      </c>
      <c r="AH455" s="11">
        <f>VLOOKUP(C455,[1]匹配!$A:$AE,31,0)</f>
        <v>0</v>
      </c>
      <c r="AI455" s="11">
        <f>VLOOKUP(C455,[1]匹配!$A:$AF,32,0)</f>
        <v>0</v>
      </c>
      <c r="AJ455" s="11" t="s">
        <v>1718</v>
      </c>
      <c r="AK455" s="11" t="s">
        <v>47</v>
      </c>
      <c r="AL455" s="11" t="s">
        <v>56</v>
      </c>
      <c r="AM455" s="11" t="s">
        <v>729</v>
      </c>
    </row>
    <row r="456" ht="36" spans="1:39">
      <c r="A456" s="28">
        <v>453</v>
      </c>
      <c r="B456" s="11" t="s">
        <v>151</v>
      </c>
      <c r="C456" s="11" t="s">
        <v>1733</v>
      </c>
      <c r="D456" s="11" t="s">
        <v>1734</v>
      </c>
      <c r="E456" s="11" t="s">
        <v>1735</v>
      </c>
      <c r="F456" s="11" t="s">
        <v>167</v>
      </c>
      <c r="G456" s="11" t="s">
        <v>1615</v>
      </c>
      <c r="H456" s="11" t="str">
        <f>VLOOKUP(C456,[1]匹配!$A:$E,5,0)</f>
        <v>否</v>
      </c>
      <c r="I456" s="11">
        <f>VLOOKUP(C456,[1]匹配!$A:$F,6,0)</f>
        <v>0</v>
      </c>
      <c r="J456" s="11">
        <f>VLOOKUP(C456,'[2]（终）标准制修订项目'!$C:$R,16,0)</f>
        <v>8</v>
      </c>
      <c r="K456" s="11" t="str">
        <f>VLOOKUP(C456,[1]匹配!$A:$H,8,0)</f>
        <v>无</v>
      </c>
      <c r="L456" s="11">
        <f>VLOOKUP(C456,[1]匹配!$A:$I,9,0)</f>
        <v>1</v>
      </c>
      <c r="M456" s="11">
        <f>VLOOKUP(C456,[1]匹配!$A:$J,10,0)</f>
        <v>100</v>
      </c>
      <c r="N456" s="11" t="str">
        <f>VLOOKUP(C456,[1]匹配!$A:$K,11,0)</f>
        <v>深信服科技股份有限公司</v>
      </c>
      <c r="O456" s="11">
        <f>VLOOKUP(C456,[1]匹配!$A:$L,12,0)</f>
        <v>0</v>
      </c>
      <c r="P456" s="11">
        <f>VLOOKUP(C456,[1]匹配!$A:$M,13,0)</f>
        <v>0</v>
      </c>
      <c r="Q456" s="11">
        <f>VLOOKUP(C456,[1]匹配!$A:$N,14,0)</f>
        <v>0</v>
      </c>
      <c r="R456" s="11">
        <f>VLOOKUP(C456,[1]匹配!$A:$O,15,0)</f>
        <v>0</v>
      </c>
      <c r="S456" s="11">
        <f>VLOOKUP(C456,[1]匹配!$A:$P,16,0)</f>
        <v>0</v>
      </c>
      <c r="T456" s="11">
        <f>VLOOKUP(C456,[1]匹配!$A:$Q,17,0)</f>
        <v>0</v>
      </c>
      <c r="U456" s="11">
        <f>VLOOKUP(C456,[1]匹配!$A:$R,18,0)</f>
        <v>0</v>
      </c>
      <c r="V456" s="11">
        <f>VLOOKUP(C456,[1]匹配!$A:$S,19,0)</f>
        <v>0</v>
      </c>
      <c r="W456" s="11">
        <f>VLOOKUP(C456,[1]匹配!$A:$T,20,0)</f>
        <v>0</v>
      </c>
      <c r="X456" s="11">
        <f>VLOOKUP(C456,[1]匹配!$A:$U,21,0)</f>
        <v>0</v>
      </c>
      <c r="Y456" s="11">
        <f>VLOOKUP(C456,[1]匹配!$A:$V,22,0)</f>
        <v>0</v>
      </c>
      <c r="Z456" s="11">
        <f>VLOOKUP(C456,[1]匹配!$A:$W,23,0)</f>
        <v>0</v>
      </c>
      <c r="AA456" s="11">
        <f>VLOOKUP(C456,[1]匹配!$A:$X,24,0)</f>
        <v>0</v>
      </c>
      <c r="AB456" s="11">
        <f>VLOOKUP(C456,[1]匹配!$A:$Y,25,0)</f>
        <v>0</v>
      </c>
      <c r="AC456" s="11">
        <f>VLOOKUP(C456,[1]匹配!$A:$Z,26,0)</f>
        <v>0</v>
      </c>
      <c r="AD456" s="11">
        <f>VLOOKUP(C456,[1]匹配!$A:$AA,27,0)</f>
        <v>0</v>
      </c>
      <c r="AE456" s="11">
        <f>VLOOKUP(C456,[1]匹配!$A:$AB,28,0)</f>
        <v>0</v>
      </c>
      <c r="AF456" s="11">
        <f>VLOOKUP(C456,[1]匹配!$A:$AC,29,0)</f>
        <v>0</v>
      </c>
      <c r="AG456" s="11">
        <f>VLOOKUP(C456,[1]匹配!$A:$AD,30,0)</f>
        <v>0</v>
      </c>
      <c r="AH456" s="11">
        <f>VLOOKUP(C456,[1]匹配!$A:$AE,31,0)</f>
        <v>0</v>
      </c>
      <c r="AI456" s="11">
        <f>VLOOKUP(C456,[1]匹配!$A:$AF,32,0)</f>
        <v>0</v>
      </c>
      <c r="AJ456" s="11" t="s">
        <v>1718</v>
      </c>
      <c r="AK456" s="11" t="s">
        <v>47</v>
      </c>
      <c r="AL456" s="11" t="s">
        <v>56</v>
      </c>
      <c r="AM456" s="11" t="s">
        <v>729</v>
      </c>
    </row>
    <row r="457" ht="36" spans="1:39">
      <c r="A457" s="28">
        <v>454</v>
      </c>
      <c r="B457" s="11" t="s">
        <v>151</v>
      </c>
      <c r="C457" s="11" t="s">
        <v>1736</v>
      </c>
      <c r="D457" s="11" t="s">
        <v>1737</v>
      </c>
      <c r="E457" s="11" t="s">
        <v>1738</v>
      </c>
      <c r="F457" s="11" t="s">
        <v>178</v>
      </c>
      <c r="G457" s="11" t="s">
        <v>1133</v>
      </c>
      <c r="H457" s="11" t="str">
        <f>VLOOKUP(C457,[1]匹配!$A:$E,5,0)</f>
        <v>否</v>
      </c>
      <c r="I457" s="11">
        <f>VLOOKUP(C457,[1]匹配!$A:$F,6,0)</f>
        <v>0</v>
      </c>
      <c r="J457" s="11">
        <f>VLOOKUP(C457,'[2]（终）标准制修订项目'!$C:$R,16,0)</f>
        <v>5</v>
      </c>
      <c r="K457" s="11" t="str">
        <f>VLOOKUP(C457,[1]匹配!$A:$H,8,0)</f>
        <v>无</v>
      </c>
      <c r="L457" s="11">
        <f>VLOOKUP(C457,[1]匹配!$A:$I,9,0)</f>
        <v>5</v>
      </c>
      <c r="M457" s="11">
        <f>VLOOKUP(C457,[1]匹配!$A:$J,10,0)</f>
        <v>100</v>
      </c>
      <c r="N457" s="11" t="str">
        <f>VLOOKUP(C457,[1]匹配!$A:$K,11,0)</f>
        <v>深圳市芭田生态工程股份有限公司</v>
      </c>
      <c r="O457" s="11">
        <f>VLOOKUP(C457,[1]匹配!$A:$L,12,0)</f>
        <v>0</v>
      </c>
      <c r="P457" s="11">
        <f>VLOOKUP(C457,[1]匹配!$A:$M,13,0)</f>
        <v>0</v>
      </c>
      <c r="Q457" s="11">
        <f>VLOOKUP(C457,[1]匹配!$A:$N,14,0)</f>
        <v>0</v>
      </c>
      <c r="R457" s="11">
        <f>VLOOKUP(C457,[1]匹配!$A:$O,15,0)</f>
        <v>0</v>
      </c>
      <c r="S457" s="11">
        <f>VLOOKUP(C457,[1]匹配!$A:$P,16,0)</f>
        <v>0</v>
      </c>
      <c r="T457" s="11">
        <f>VLOOKUP(C457,[1]匹配!$A:$Q,17,0)</f>
        <v>0</v>
      </c>
      <c r="U457" s="11">
        <f>VLOOKUP(C457,[1]匹配!$A:$R,18,0)</f>
        <v>0</v>
      </c>
      <c r="V457" s="11">
        <f>VLOOKUP(C457,[1]匹配!$A:$S,19,0)</f>
        <v>0</v>
      </c>
      <c r="W457" s="11">
        <f>VLOOKUP(C457,[1]匹配!$A:$T,20,0)</f>
        <v>0</v>
      </c>
      <c r="X457" s="11">
        <f>VLOOKUP(C457,[1]匹配!$A:$U,21,0)</f>
        <v>0</v>
      </c>
      <c r="Y457" s="11">
        <f>VLOOKUP(C457,[1]匹配!$A:$V,22,0)</f>
        <v>0</v>
      </c>
      <c r="Z457" s="11">
        <f>VLOOKUP(C457,[1]匹配!$A:$W,23,0)</f>
        <v>0</v>
      </c>
      <c r="AA457" s="11">
        <f>VLOOKUP(C457,[1]匹配!$A:$X,24,0)</f>
        <v>0</v>
      </c>
      <c r="AB457" s="11">
        <f>VLOOKUP(C457,[1]匹配!$A:$Y,25,0)</f>
        <v>0</v>
      </c>
      <c r="AC457" s="11">
        <f>VLOOKUP(C457,[1]匹配!$A:$Z,26,0)</f>
        <v>0</v>
      </c>
      <c r="AD457" s="11">
        <f>VLOOKUP(C457,[1]匹配!$A:$AA,27,0)</f>
        <v>0</v>
      </c>
      <c r="AE457" s="11">
        <f>VLOOKUP(C457,[1]匹配!$A:$AB,28,0)</f>
        <v>0</v>
      </c>
      <c r="AF457" s="11">
        <f>VLOOKUP(C457,[1]匹配!$A:$AC,29,0)</f>
        <v>0</v>
      </c>
      <c r="AG457" s="11">
        <f>VLOOKUP(C457,[1]匹配!$A:$AD,30,0)</f>
        <v>0</v>
      </c>
      <c r="AH457" s="11">
        <f>VLOOKUP(C457,[1]匹配!$A:$AE,31,0)</f>
        <v>0</v>
      </c>
      <c r="AI457" s="11">
        <f>VLOOKUP(C457,[1]匹配!$A:$AF,32,0)</f>
        <v>0</v>
      </c>
      <c r="AJ457" s="11" t="s">
        <v>1718</v>
      </c>
      <c r="AK457" s="11" t="s">
        <v>47</v>
      </c>
      <c r="AL457" s="11" t="s">
        <v>56</v>
      </c>
      <c r="AM457" s="11" t="s">
        <v>729</v>
      </c>
    </row>
    <row r="458" ht="36" spans="1:39">
      <c r="A458" s="28">
        <v>455</v>
      </c>
      <c r="B458" s="11" t="s">
        <v>151</v>
      </c>
      <c r="C458" s="11" t="s">
        <v>1739</v>
      </c>
      <c r="D458" s="11" t="s">
        <v>1740</v>
      </c>
      <c r="E458" s="11" t="s">
        <v>1741</v>
      </c>
      <c r="F458" s="11" t="s">
        <v>196</v>
      </c>
      <c r="G458" s="11" t="s">
        <v>1421</v>
      </c>
      <c r="H458" s="11" t="str">
        <f>VLOOKUP(C458,[1]匹配!$A:$E,5,0)</f>
        <v>否</v>
      </c>
      <c r="I458" s="11">
        <f>VLOOKUP(C458,[1]匹配!$A:$F,6,0)</f>
        <v>0</v>
      </c>
      <c r="J458" s="11">
        <f>VLOOKUP(C458,'[2]（终）标准制修订项目'!$C:$R,16,0)</f>
        <v>2</v>
      </c>
      <c r="K458" s="11" t="str">
        <f>VLOOKUP(C458,[1]匹配!$A:$H,8,0)</f>
        <v>有</v>
      </c>
      <c r="L458" s="11">
        <f>VLOOKUP(C458,[1]匹配!$A:$I,9,0)</f>
        <v>2</v>
      </c>
      <c r="M458" s="11">
        <f>VLOOKUP(C458,[1]匹配!$A:$J,10,0)</f>
        <v>69</v>
      </c>
      <c r="N458" s="11" t="str">
        <f>VLOOKUP(C458,[1]匹配!$A:$K,11,0)</f>
        <v>深圳准诺检测有限公司</v>
      </c>
      <c r="O458" s="11">
        <f>VLOOKUP(C458,[1]匹配!$A:$L,12,0)</f>
        <v>5</v>
      </c>
      <c r="P458" s="11">
        <f>VLOOKUP(C458,[1]匹配!$A:$M,13,0)</f>
        <v>31</v>
      </c>
      <c r="Q458" s="11" t="str">
        <f>VLOOKUP(C458,[1]匹配!$A:$N,14,0)</f>
        <v>中广核工程有限公司</v>
      </c>
      <c r="R458" s="11">
        <f>VLOOKUP(C458,[1]匹配!$A:$O,15,0)</f>
        <v>0</v>
      </c>
      <c r="S458" s="11">
        <f>VLOOKUP(C458,[1]匹配!$A:$P,16,0)</f>
        <v>0</v>
      </c>
      <c r="T458" s="11">
        <f>VLOOKUP(C458,[1]匹配!$A:$Q,17,0)</f>
        <v>0</v>
      </c>
      <c r="U458" s="11">
        <f>VLOOKUP(C458,[1]匹配!$A:$R,18,0)</f>
        <v>0</v>
      </c>
      <c r="V458" s="11">
        <f>VLOOKUP(C458,[1]匹配!$A:$S,19,0)</f>
        <v>0</v>
      </c>
      <c r="W458" s="11">
        <f>VLOOKUP(C458,[1]匹配!$A:$T,20,0)</f>
        <v>0</v>
      </c>
      <c r="X458" s="11">
        <f>VLOOKUP(C458,[1]匹配!$A:$U,21,0)</f>
        <v>0</v>
      </c>
      <c r="Y458" s="11">
        <f>VLOOKUP(C458,[1]匹配!$A:$V,22,0)</f>
        <v>0</v>
      </c>
      <c r="Z458" s="11">
        <f>VLOOKUP(C458,[1]匹配!$A:$W,23,0)</f>
        <v>0</v>
      </c>
      <c r="AA458" s="11">
        <f>VLOOKUP(C458,[1]匹配!$A:$X,24,0)</f>
        <v>0</v>
      </c>
      <c r="AB458" s="11">
        <f>VLOOKUP(C458,[1]匹配!$A:$Y,25,0)</f>
        <v>0</v>
      </c>
      <c r="AC458" s="11">
        <f>VLOOKUP(C458,[1]匹配!$A:$Z,26,0)</f>
        <v>0</v>
      </c>
      <c r="AD458" s="11">
        <f>VLOOKUP(C458,[1]匹配!$A:$AA,27,0)</f>
        <v>0</v>
      </c>
      <c r="AE458" s="11">
        <f>VLOOKUP(C458,[1]匹配!$A:$AB,28,0)</f>
        <v>0</v>
      </c>
      <c r="AF458" s="11">
        <f>VLOOKUP(C458,[1]匹配!$A:$AC,29,0)</f>
        <v>0</v>
      </c>
      <c r="AG458" s="11">
        <f>VLOOKUP(C458,[1]匹配!$A:$AD,30,0)</f>
        <v>0</v>
      </c>
      <c r="AH458" s="11">
        <f>VLOOKUP(C458,[1]匹配!$A:$AE,31,0)</f>
        <v>0</v>
      </c>
      <c r="AI458" s="11">
        <f>VLOOKUP(C458,[1]匹配!$A:$AF,32,0)</f>
        <v>0</v>
      </c>
      <c r="AJ458" s="11" t="s">
        <v>1742</v>
      </c>
      <c r="AK458" s="11" t="s">
        <v>105</v>
      </c>
      <c r="AL458" s="11" t="s">
        <v>48</v>
      </c>
      <c r="AM458" s="11" t="s">
        <v>729</v>
      </c>
    </row>
    <row r="459" ht="24" spans="1:39">
      <c r="A459" s="28">
        <v>456</v>
      </c>
      <c r="B459" s="11" t="s">
        <v>151</v>
      </c>
      <c r="C459" s="11" t="s">
        <v>1743</v>
      </c>
      <c r="D459" s="11" t="s">
        <v>1744</v>
      </c>
      <c r="E459" s="11" t="s">
        <v>1745</v>
      </c>
      <c r="F459" s="11" t="s">
        <v>317</v>
      </c>
      <c r="G459" s="11" t="s">
        <v>436</v>
      </c>
      <c r="H459" s="11" t="str">
        <f>VLOOKUP(C459,[1]匹配!$A:$E,5,0)</f>
        <v>否</v>
      </c>
      <c r="I459" s="11">
        <f>VLOOKUP(C459,[1]匹配!$A:$F,6,0)</f>
        <v>0</v>
      </c>
      <c r="J459" s="11">
        <f>VLOOKUP(C459,'[2]（终）标准制修订项目'!$C:$R,16,0)</f>
        <v>6</v>
      </c>
      <c r="K459" s="11" t="str">
        <f>VLOOKUP(C459,[1]匹配!$A:$H,8,0)</f>
        <v>无</v>
      </c>
      <c r="L459" s="11">
        <f>VLOOKUP(C459,[1]匹配!$A:$I,9,0)</f>
        <v>6</v>
      </c>
      <c r="M459" s="11">
        <f>VLOOKUP(C459,[1]匹配!$A:$J,10,0)</f>
        <v>100</v>
      </c>
      <c r="N459" s="11" t="str">
        <f>VLOOKUP(C459,[1]匹配!$A:$K,11,0)</f>
        <v>深圳市华测检测有限公司</v>
      </c>
      <c r="O459" s="11">
        <f>VLOOKUP(C459,[1]匹配!$A:$L,12,0)</f>
        <v>0</v>
      </c>
      <c r="P459" s="11">
        <f>VLOOKUP(C459,[1]匹配!$A:$M,13,0)</f>
        <v>0</v>
      </c>
      <c r="Q459" s="11">
        <f>VLOOKUP(C459,[1]匹配!$A:$N,14,0)</f>
        <v>0</v>
      </c>
      <c r="R459" s="11">
        <f>VLOOKUP(C459,[1]匹配!$A:$O,15,0)</f>
        <v>0</v>
      </c>
      <c r="S459" s="11">
        <f>VLOOKUP(C459,[1]匹配!$A:$P,16,0)</f>
        <v>0</v>
      </c>
      <c r="T459" s="11">
        <f>VLOOKUP(C459,[1]匹配!$A:$Q,17,0)</f>
        <v>0</v>
      </c>
      <c r="U459" s="11">
        <f>VLOOKUP(C459,[1]匹配!$A:$R,18,0)</f>
        <v>0</v>
      </c>
      <c r="V459" s="11">
        <f>VLOOKUP(C459,[1]匹配!$A:$S,19,0)</f>
        <v>0</v>
      </c>
      <c r="W459" s="11">
        <f>VLOOKUP(C459,[1]匹配!$A:$T,20,0)</f>
        <v>0</v>
      </c>
      <c r="X459" s="11">
        <f>VLOOKUP(C459,[1]匹配!$A:$U,21,0)</f>
        <v>0</v>
      </c>
      <c r="Y459" s="11">
        <f>VLOOKUP(C459,[1]匹配!$A:$V,22,0)</f>
        <v>0</v>
      </c>
      <c r="Z459" s="11">
        <f>VLOOKUP(C459,[1]匹配!$A:$W,23,0)</f>
        <v>0</v>
      </c>
      <c r="AA459" s="11">
        <f>VLOOKUP(C459,[1]匹配!$A:$X,24,0)</f>
        <v>0</v>
      </c>
      <c r="AB459" s="11">
        <f>VLOOKUP(C459,[1]匹配!$A:$Y,25,0)</f>
        <v>0</v>
      </c>
      <c r="AC459" s="11">
        <f>VLOOKUP(C459,[1]匹配!$A:$Z,26,0)</f>
        <v>0</v>
      </c>
      <c r="AD459" s="11">
        <f>VLOOKUP(C459,[1]匹配!$A:$AA,27,0)</f>
        <v>0</v>
      </c>
      <c r="AE459" s="11">
        <f>VLOOKUP(C459,[1]匹配!$A:$AB,28,0)</f>
        <v>0</v>
      </c>
      <c r="AF459" s="11">
        <f>VLOOKUP(C459,[1]匹配!$A:$AC,29,0)</f>
        <v>0</v>
      </c>
      <c r="AG459" s="11">
        <f>VLOOKUP(C459,[1]匹配!$A:$AD,30,0)</f>
        <v>0</v>
      </c>
      <c r="AH459" s="11">
        <f>VLOOKUP(C459,[1]匹配!$A:$AE,31,0)</f>
        <v>0</v>
      </c>
      <c r="AI459" s="11">
        <f>VLOOKUP(C459,[1]匹配!$A:$AF,32,0)</f>
        <v>0</v>
      </c>
      <c r="AJ459" s="11" t="s">
        <v>1742</v>
      </c>
      <c r="AK459" s="11" t="s">
        <v>47</v>
      </c>
      <c r="AL459" s="11" t="s">
        <v>56</v>
      </c>
      <c r="AM459" s="11" t="s">
        <v>729</v>
      </c>
    </row>
    <row r="460" ht="36" spans="1:39">
      <c r="A460" s="28">
        <v>457</v>
      </c>
      <c r="B460" s="11" t="s">
        <v>151</v>
      </c>
      <c r="C460" s="11" t="s">
        <v>1746</v>
      </c>
      <c r="D460" s="11" t="s">
        <v>1747</v>
      </c>
      <c r="E460" s="11" t="s">
        <v>1748</v>
      </c>
      <c r="F460" s="11" t="s">
        <v>428</v>
      </c>
      <c r="G460" s="11" t="s">
        <v>128</v>
      </c>
      <c r="H460" s="11" t="str">
        <f>VLOOKUP(C460,[1]匹配!$A:$E,5,0)</f>
        <v>否</v>
      </c>
      <c r="I460" s="11">
        <f>VLOOKUP(C460,[1]匹配!$A:$F,6,0)</f>
        <v>0</v>
      </c>
      <c r="J460" s="11">
        <f>VLOOKUP(C460,'[2]（终）标准制修订项目'!$C:$R,16,0)</f>
        <v>8</v>
      </c>
      <c r="K460" s="11" t="str">
        <f>VLOOKUP(C460,[1]匹配!$A:$H,8,0)</f>
        <v>无</v>
      </c>
      <c r="L460" s="11">
        <f>VLOOKUP(C460,[1]匹配!$A:$I,9,0)</f>
        <v>8</v>
      </c>
      <c r="M460" s="11">
        <f>VLOOKUP(C460,[1]匹配!$A:$J,10,0)</f>
        <v>100</v>
      </c>
      <c r="N460" s="11" t="str">
        <f>VLOOKUP(C460,[1]匹配!$A:$K,11,0)</f>
        <v>深圳市标准技术研究院</v>
      </c>
      <c r="O460" s="11">
        <f>VLOOKUP(C460,[1]匹配!$A:$L,12,0)</f>
        <v>0</v>
      </c>
      <c r="P460" s="11">
        <f>VLOOKUP(C460,[1]匹配!$A:$M,13,0)</f>
        <v>0</v>
      </c>
      <c r="Q460" s="11">
        <f>VLOOKUP(C460,[1]匹配!$A:$N,14,0)</f>
        <v>0</v>
      </c>
      <c r="R460" s="11">
        <f>VLOOKUP(C460,[1]匹配!$A:$O,15,0)</f>
        <v>0</v>
      </c>
      <c r="S460" s="11">
        <f>VLOOKUP(C460,[1]匹配!$A:$P,16,0)</f>
        <v>0</v>
      </c>
      <c r="T460" s="11">
        <f>VLOOKUP(C460,[1]匹配!$A:$Q,17,0)</f>
        <v>0</v>
      </c>
      <c r="U460" s="11">
        <f>VLOOKUP(C460,[1]匹配!$A:$R,18,0)</f>
        <v>0</v>
      </c>
      <c r="V460" s="11">
        <f>VLOOKUP(C460,[1]匹配!$A:$S,19,0)</f>
        <v>0</v>
      </c>
      <c r="W460" s="11">
        <f>VLOOKUP(C460,[1]匹配!$A:$T,20,0)</f>
        <v>0</v>
      </c>
      <c r="X460" s="11">
        <f>VLOOKUP(C460,[1]匹配!$A:$U,21,0)</f>
        <v>0</v>
      </c>
      <c r="Y460" s="11">
        <f>VLOOKUP(C460,[1]匹配!$A:$V,22,0)</f>
        <v>0</v>
      </c>
      <c r="Z460" s="11">
        <f>VLOOKUP(C460,[1]匹配!$A:$W,23,0)</f>
        <v>0</v>
      </c>
      <c r="AA460" s="11">
        <f>VLOOKUP(C460,[1]匹配!$A:$X,24,0)</f>
        <v>0</v>
      </c>
      <c r="AB460" s="11">
        <f>VLOOKUP(C460,[1]匹配!$A:$Y,25,0)</f>
        <v>0</v>
      </c>
      <c r="AC460" s="11">
        <f>VLOOKUP(C460,[1]匹配!$A:$Z,26,0)</f>
        <v>0</v>
      </c>
      <c r="AD460" s="11">
        <f>VLOOKUP(C460,[1]匹配!$A:$AA,27,0)</f>
        <v>0</v>
      </c>
      <c r="AE460" s="11">
        <f>VLOOKUP(C460,[1]匹配!$A:$AB,28,0)</f>
        <v>0</v>
      </c>
      <c r="AF460" s="11">
        <f>VLOOKUP(C460,[1]匹配!$A:$AC,29,0)</f>
        <v>0</v>
      </c>
      <c r="AG460" s="11">
        <f>VLOOKUP(C460,[1]匹配!$A:$AD,30,0)</f>
        <v>0</v>
      </c>
      <c r="AH460" s="11">
        <f>VLOOKUP(C460,[1]匹配!$A:$AE,31,0)</f>
        <v>0</v>
      </c>
      <c r="AI460" s="11">
        <f>VLOOKUP(C460,[1]匹配!$A:$AF,32,0)</f>
        <v>0</v>
      </c>
      <c r="AJ460" s="11" t="s">
        <v>1742</v>
      </c>
      <c r="AK460" s="11" t="s">
        <v>47</v>
      </c>
      <c r="AL460" s="11" t="s">
        <v>56</v>
      </c>
      <c r="AM460" s="11" t="s">
        <v>729</v>
      </c>
    </row>
    <row r="461" ht="24.75" spans="1:39">
      <c r="A461" s="28">
        <v>458</v>
      </c>
      <c r="B461" s="11" t="s">
        <v>151</v>
      </c>
      <c r="C461" s="11" t="s">
        <v>1749</v>
      </c>
      <c r="D461" s="11" t="s">
        <v>1750</v>
      </c>
      <c r="E461" s="11" t="s">
        <v>1751</v>
      </c>
      <c r="F461" s="11" t="s">
        <v>167</v>
      </c>
      <c r="G461" s="11" t="s">
        <v>242</v>
      </c>
      <c r="H461" s="11" t="str">
        <f>VLOOKUP(C461,[1]匹配!$A:$E,5,0)</f>
        <v>否</v>
      </c>
      <c r="I461" s="11">
        <f>VLOOKUP(C461,[1]匹配!$A:$F,6,0)</f>
        <v>0</v>
      </c>
      <c r="J461" s="11">
        <f>VLOOKUP(C461,'[2]（终）标准制修订项目'!$C:$R,16,0)</f>
        <v>8</v>
      </c>
      <c r="K461" s="11" t="str">
        <f>VLOOKUP(C461,[1]匹配!$A:$H,8,0)</f>
        <v>无</v>
      </c>
      <c r="L461" s="11">
        <f>VLOOKUP(C461,[1]匹配!$A:$I,9,0)</f>
        <v>8</v>
      </c>
      <c r="M461" s="11">
        <f>VLOOKUP(C461,[1]匹配!$A:$J,10,0)</f>
        <v>100</v>
      </c>
      <c r="N461" s="11" t="str">
        <f>VLOOKUP(C461,[1]匹配!$A:$K,11,0)</f>
        <v>香港中文大学（深圳）</v>
      </c>
      <c r="O461" s="11">
        <f>VLOOKUP(C461,[1]匹配!$A:$L,12,0)</f>
        <v>0</v>
      </c>
      <c r="P461" s="11">
        <f>VLOOKUP(C461,[1]匹配!$A:$M,13,0)</f>
        <v>0</v>
      </c>
      <c r="Q461" s="11">
        <f>VLOOKUP(C461,[1]匹配!$A:$N,14,0)</f>
        <v>0</v>
      </c>
      <c r="R461" s="11">
        <f>VLOOKUP(C461,[1]匹配!$A:$O,15,0)</f>
        <v>0</v>
      </c>
      <c r="S461" s="11">
        <f>VLOOKUP(C461,[1]匹配!$A:$P,16,0)</f>
        <v>0</v>
      </c>
      <c r="T461" s="11">
        <f>VLOOKUP(C461,[1]匹配!$A:$Q,17,0)</f>
        <v>0</v>
      </c>
      <c r="U461" s="11">
        <f>VLOOKUP(C461,[1]匹配!$A:$R,18,0)</f>
        <v>0</v>
      </c>
      <c r="V461" s="11">
        <f>VLOOKUP(C461,[1]匹配!$A:$S,19,0)</f>
        <v>0</v>
      </c>
      <c r="W461" s="11">
        <f>VLOOKUP(C461,[1]匹配!$A:$T,20,0)</f>
        <v>0</v>
      </c>
      <c r="X461" s="11">
        <f>VLOOKUP(C461,[1]匹配!$A:$U,21,0)</f>
        <v>0</v>
      </c>
      <c r="Y461" s="11">
        <f>VLOOKUP(C461,[1]匹配!$A:$V,22,0)</f>
        <v>0</v>
      </c>
      <c r="Z461" s="11">
        <f>VLOOKUP(C461,[1]匹配!$A:$W,23,0)</f>
        <v>0</v>
      </c>
      <c r="AA461" s="11">
        <f>VLOOKUP(C461,[1]匹配!$A:$X,24,0)</f>
        <v>0</v>
      </c>
      <c r="AB461" s="11">
        <f>VLOOKUP(C461,[1]匹配!$A:$Y,25,0)</f>
        <v>0</v>
      </c>
      <c r="AC461" s="11">
        <f>VLOOKUP(C461,[1]匹配!$A:$Z,26,0)</f>
        <v>0</v>
      </c>
      <c r="AD461" s="11">
        <f>VLOOKUP(C461,[1]匹配!$A:$AA,27,0)</f>
        <v>0</v>
      </c>
      <c r="AE461" s="11">
        <f>VLOOKUP(C461,[1]匹配!$A:$AB,28,0)</f>
        <v>0</v>
      </c>
      <c r="AF461" s="11">
        <f>VLOOKUP(C461,[1]匹配!$A:$AC,29,0)</f>
        <v>0</v>
      </c>
      <c r="AG461" s="11">
        <f>VLOOKUP(C461,[1]匹配!$A:$AD,30,0)</f>
        <v>0</v>
      </c>
      <c r="AH461" s="11">
        <f>VLOOKUP(C461,[1]匹配!$A:$AE,31,0)</f>
        <v>0</v>
      </c>
      <c r="AI461" s="11">
        <f>VLOOKUP(C461,[1]匹配!$A:$AF,32,0)</f>
        <v>0</v>
      </c>
      <c r="AJ461" s="11" t="s">
        <v>1742</v>
      </c>
      <c r="AK461" s="11" t="s">
        <v>47</v>
      </c>
      <c r="AL461" s="11" t="s">
        <v>56</v>
      </c>
      <c r="AM461" s="11" t="s">
        <v>729</v>
      </c>
    </row>
    <row r="462" ht="24" spans="1:39">
      <c r="A462" s="28">
        <v>459</v>
      </c>
      <c r="B462" s="11" t="s">
        <v>151</v>
      </c>
      <c r="C462" s="11" t="s">
        <v>1752</v>
      </c>
      <c r="D462" s="11" t="s">
        <v>1753</v>
      </c>
      <c r="E462" s="11" t="s">
        <v>1754</v>
      </c>
      <c r="F462" s="11" t="s">
        <v>167</v>
      </c>
      <c r="G462" s="11" t="s">
        <v>1755</v>
      </c>
      <c r="H462" s="11" t="str">
        <f>VLOOKUP(C462,[1]匹配!$A:$E,5,0)</f>
        <v>否</v>
      </c>
      <c r="I462" s="11">
        <f>VLOOKUP(C462,[1]匹配!$A:$F,6,0)</f>
        <v>0</v>
      </c>
      <c r="J462" s="11">
        <f>VLOOKUP(C462,'[2]（终）标准制修订项目'!$C:$R,16,0)</f>
        <v>4</v>
      </c>
      <c r="K462" s="11" t="str">
        <f>VLOOKUP(C462,[1]匹配!$A:$H,8,0)</f>
        <v>无</v>
      </c>
      <c r="L462" s="11">
        <f>VLOOKUP(C462,[1]匹配!$A:$I,9,0)</f>
        <v>4</v>
      </c>
      <c r="M462" s="11">
        <f>VLOOKUP(C462,[1]匹配!$A:$J,10,0)</f>
        <v>100</v>
      </c>
      <c r="N462" s="11" t="str">
        <f>VLOOKUP(C462,[1]匹配!$A:$K,11,0)</f>
        <v>深圳市美信电子有限公司</v>
      </c>
      <c r="O462" s="11">
        <f>VLOOKUP(C462,[1]匹配!$A:$L,12,0)</f>
        <v>0</v>
      </c>
      <c r="P462" s="11">
        <f>VLOOKUP(C462,[1]匹配!$A:$M,13,0)</f>
        <v>0</v>
      </c>
      <c r="Q462" s="11">
        <f>VLOOKUP(C462,[1]匹配!$A:$N,14,0)</f>
        <v>0</v>
      </c>
      <c r="R462" s="11">
        <f>VLOOKUP(C462,[1]匹配!$A:$O,15,0)</f>
        <v>0</v>
      </c>
      <c r="S462" s="11">
        <f>VLOOKUP(C462,[1]匹配!$A:$P,16,0)</f>
        <v>0</v>
      </c>
      <c r="T462" s="11">
        <f>VLOOKUP(C462,[1]匹配!$A:$Q,17,0)</f>
        <v>0</v>
      </c>
      <c r="U462" s="11">
        <f>VLOOKUP(C462,[1]匹配!$A:$R,18,0)</f>
        <v>0</v>
      </c>
      <c r="V462" s="11">
        <f>VLOOKUP(C462,[1]匹配!$A:$S,19,0)</f>
        <v>0</v>
      </c>
      <c r="W462" s="11">
        <f>VLOOKUP(C462,[1]匹配!$A:$T,20,0)</f>
        <v>0</v>
      </c>
      <c r="X462" s="11">
        <f>VLOOKUP(C462,[1]匹配!$A:$U,21,0)</f>
        <v>0</v>
      </c>
      <c r="Y462" s="11">
        <f>VLOOKUP(C462,[1]匹配!$A:$V,22,0)</f>
        <v>0</v>
      </c>
      <c r="Z462" s="11">
        <f>VLOOKUP(C462,[1]匹配!$A:$W,23,0)</f>
        <v>0</v>
      </c>
      <c r="AA462" s="11">
        <f>VLOOKUP(C462,[1]匹配!$A:$X,24,0)</f>
        <v>0</v>
      </c>
      <c r="AB462" s="11">
        <f>VLOOKUP(C462,[1]匹配!$A:$Y,25,0)</f>
        <v>0</v>
      </c>
      <c r="AC462" s="11">
        <f>VLOOKUP(C462,[1]匹配!$A:$Z,26,0)</f>
        <v>0</v>
      </c>
      <c r="AD462" s="11">
        <f>VLOOKUP(C462,[1]匹配!$A:$AA,27,0)</f>
        <v>0</v>
      </c>
      <c r="AE462" s="11">
        <f>VLOOKUP(C462,[1]匹配!$A:$AB,28,0)</f>
        <v>0</v>
      </c>
      <c r="AF462" s="11">
        <f>VLOOKUP(C462,[1]匹配!$A:$AC,29,0)</f>
        <v>0</v>
      </c>
      <c r="AG462" s="11">
        <f>VLOOKUP(C462,[1]匹配!$A:$AD,30,0)</f>
        <v>0</v>
      </c>
      <c r="AH462" s="11">
        <f>VLOOKUP(C462,[1]匹配!$A:$AE,31,0)</f>
        <v>0</v>
      </c>
      <c r="AI462" s="11">
        <f>VLOOKUP(C462,[1]匹配!$A:$AF,32,0)</f>
        <v>0</v>
      </c>
      <c r="AJ462" s="11" t="s">
        <v>1742</v>
      </c>
      <c r="AK462" s="11" t="s">
        <v>47</v>
      </c>
      <c r="AL462" s="11" t="s">
        <v>56</v>
      </c>
      <c r="AM462" s="11" t="s">
        <v>729</v>
      </c>
    </row>
    <row r="463" ht="24" spans="1:39">
      <c r="A463" s="28">
        <v>460</v>
      </c>
      <c r="B463" s="11" t="s">
        <v>151</v>
      </c>
      <c r="C463" s="11" t="s">
        <v>1756</v>
      </c>
      <c r="D463" s="11" t="s">
        <v>1757</v>
      </c>
      <c r="E463" s="11" t="s">
        <v>1758</v>
      </c>
      <c r="F463" s="11" t="s">
        <v>322</v>
      </c>
      <c r="G463" s="11" t="s">
        <v>1759</v>
      </c>
      <c r="H463" s="11" t="str">
        <f>VLOOKUP(C463,[1]匹配!$A:$E,5,0)</f>
        <v>否</v>
      </c>
      <c r="I463" s="11">
        <f>VLOOKUP(C463,[1]匹配!$A:$F,6,0)</f>
        <v>0</v>
      </c>
      <c r="J463" s="11">
        <f>VLOOKUP(C463,'[2]（终）标准制修订项目'!$C:$R,16,0)</f>
        <v>8</v>
      </c>
      <c r="K463" s="11" t="str">
        <f>VLOOKUP(C463,[1]匹配!$A:$H,8,0)</f>
        <v>无</v>
      </c>
      <c r="L463" s="11">
        <f>VLOOKUP(C463,[1]匹配!$A:$I,9,0)</f>
        <v>8</v>
      </c>
      <c r="M463" s="11">
        <f>VLOOKUP(C463,[1]匹配!$A:$J,10,0)</f>
        <v>100</v>
      </c>
      <c r="N463" s="11" t="str">
        <f>VLOOKUP(C463,[1]匹配!$A:$K,11,0)</f>
        <v>深圳斯坦达咨询有限公司</v>
      </c>
      <c r="O463" s="11">
        <f>VLOOKUP(C463,[1]匹配!$A:$L,12,0)</f>
        <v>0</v>
      </c>
      <c r="P463" s="11">
        <f>VLOOKUP(C463,[1]匹配!$A:$M,13,0)</f>
        <v>0</v>
      </c>
      <c r="Q463" s="11">
        <f>VLOOKUP(C463,[1]匹配!$A:$N,14,0)</f>
        <v>0</v>
      </c>
      <c r="R463" s="11">
        <f>VLOOKUP(C463,[1]匹配!$A:$O,15,0)</f>
        <v>0</v>
      </c>
      <c r="S463" s="11">
        <f>VLOOKUP(C463,[1]匹配!$A:$P,16,0)</f>
        <v>0</v>
      </c>
      <c r="T463" s="11">
        <f>VLOOKUP(C463,[1]匹配!$A:$Q,17,0)</f>
        <v>0</v>
      </c>
      <c r="U463" s="11">
        <f>VLOOKUP(C463,[1]匹配!$A:$R,18,0)</f>
        <v>0</v>
      </c>
      <c r="V463" s="11">
        <f>VLOOKUP(C463,[1]匹配!$A:$S,19,0)</f>
        <v>0</v>
      </c>
      <c r="W463" s="11">
        <f>VLOOKUP(C463,[1]匹配!$A:$T,20,0)</f>
        <v>0</v>
      </c>
      <c r="X463" s="11">
        <f>VLOOKUP(C463,[1]匹配!$A:$U,21,0)</f>
        <v>0</v>
      </c>
      <c r="Y463" s="11">
        <f>VLOOKUP(C463,[1]匹配!$A:$V,22,0)</f>
        <v>0</v>
      </c>
      <c r="Z463" s="11">
        <f>VLOOKUP(C463,[1]匹配!$A:$W,23,0)</f>
        <v>0</v>
      </c>
      <c r="AA463" s="11">
        <f>VLOOKUP(C463,[1]匹配!$A:$X,24,0)</f>
        <v>0</v>
      </c>
      <c r="AB463" s="11">
        <f>VLOOKUP(C463,[1]匹配!$A:$Y,25,0)</f>
        <v>0</v>
      </c>
      <c r="AC463" s="11">
        <f>VLOOKUP(C463,[1]匹配!$A:$Z,26,0)</f>
        <v>0</v>
      </c>
      <c r="AD463" s="11">
        <f>VLOOKUP(C463,[1]匹配!$A:$AA,27,0)</f>
        <v>0</v>
      </c>
      <c r="AE463" s="11">
        <f>VLOOKUP(C463,[1]匹配!$A:$AB,28,0)</f>
        <v>0</v>
      </c>
      <c r="AF463" s="11">
        <f>VLOOKUP(C463,[1]匹配!$A:$AC,29,0)</f>
        <v>0</v>
      </c>
      <c r="AG463" s="11">
        <f>VLOOKUP(C463,[1]匹配!$A:$AD,30,0)</f>
        <v>0</v>
      </c>
      <c r="AH463" s="11">
        <f>VLOOKUP(C463,[1]匹配!$A:$AE,31,0)</f>
        <v>0</v>
      </c>
      <c r="AI463" s="11">
        <f>VLOOKUP(C463,[1]匹配!$A:$AF,32,0)</f>
        <v>0</v>
      </c>
      <c r="AJ463" s="11" t="s">
        <v>1742</v>
      </c>
      <c r="AK463" s="11" t="s">
        <v>47</v>
      </c>
      <c r="AL463" s="11" t="s">
        <v>56</v>
      </c>
      <c r="AM463" s="11" t="s">
        <v>729</v>
      </c>
    </row>
    <row r="464" ht="24" spans="1:39">
      <c r="A464" s="28">
        <v>461</v>
      </c>
      <c r="B464" s="11" t="s">
        <v>151</v>
      </c>
      <c r="C464" s="11" t="s">
        <v>1760</v>
      </c>
      <c r="D464" s="11" t="s">
        <v>1761</v>
      </c>
      <c r="E464" s="11" t="s">
        <v>1762</v>
      </c>
      <c r="F464" s="11" t="s">
        <v>317</v>
      </c>
      <c r="G464" s="11" t="s">
        <v>436</v>
      </c>
      <c r="H464" s="11" t="str">
        <f>VLOOKUP(C464,[1]匹配!$A:$E,5,0)</f>
        <v>否</v>
      </c>
      <c r="I464" s="11">
        <f>VLOOKUP(C464,[1]匹配!$A:$F,6,0)</f>
        <v>0</v>
      </c>
      <c r="J464" s="11">
        <f>VLOOKUP(C464,'[2]（终）标准制修订项目'!$C:$R,16,0)</f>
        <v>4</v>
      </c>
      <c r="K464" s="11" t="str">
        <f>VLOOKUP(C464,[1]匹配!$A:$H,8,0)</f>
        <v>无</v>
      </c>
      <c r="L464" s="11">
        <f>VLOOKUP(C464,[1]匹配!$A:$I,9,0)</f>
        <v>4</v>
      </c>
      <c r="M464" s="11">
        <f>VLOOKUP(C464,[1]匹配!$A:$J,10,0)</f>
        <v>100</v>
      </c>
      <c r="N464" s="11" t="str">
        <f>VLOOKUP(C464,[1]匹配!$A:$K,11,0)</f>
        <v>深圳市华测检测有限公司</v>
      </c>
      <c r="O464" s="11">
        <f>VLOOKUP(C464,[1]匹配!$A:$L,12,0)</f>
        <v>0</v>
      </c>
      <c r="P464" s="11">
        <f>VLOOKUP(C464,[1]匹配!$A:$M,13,0)</f>
        <v>0</v>
      </c>
      <c r="Q464" s="11">
        <f>VLOOKUP(C464,[1]匹配!$A:$N,14,0)</f>
        <v>0</v>
      </c>
      <c r="R464" s="11">
        <f>VLOOKUP(C464,[1]匹配!$A:$O,15,0)</f>
        <v>0</v>
      </c>
      <c r="S464" s="11">
        <f>VLOOKUP(C464,[1]匹配!$A:$P,16,0)</f>
        <v>0</v>
      </c>
      <c r="T464" s="11">
        <f>VLOOKUP(C464,[1]匹配!$A:$Q,17,0)</f>
        <v>0</v>
      </c>
      <c r="U464" s="11">
        <f>VLOOKUP(C464,[1]匹配!$A:$R,18,0)</f>
        <v>0</v>
      </c>
      <c r="V464" s="11">
        <f>VLOOKUP(C464,[1]匹配!$A:$S,19,0)</f>
        <v>0</v>
      </c>
      <c r="W464" s="11">
        <f>VLOOKUP(C464,[1]匹配!$A:$T,20,0)</f>
        <v>0</v>
      </c>
      <c r="X464" s="11">
        <f>VLOOKUP(C464,[1]匹配!$A:$U,21,0)</f>
        <v>0</v>
      </c>
      <c r="Y464" s="11">
        <f>VLOOKUP(C464,[1]匹配!$A:$V,22,0)</f>
        <v>0</v>
      </c>
      <c r="Z464" s="11">
        <f>VLOOKUP(C464,[1]匹配!$A:$W,23,0)</f>
        <v>0</v>
      </c>
      <c r="AA464" s="11">
        <f>VLOOKUP(C464,[1]匹配!$A:$X,24,0)</f>
        <v>0</v>
      </c>
      <c r="AB464" s="11">
        <f>VLOOKUP(C464,[1]匹配!$A:$Y,25,0)</f>
        <v>0</v>
      </c>
      <c r="AC464" s="11">
        <f>VLOOKUP(C464,[1]匹配!$A:$Z,26,0)</f>
        <v>0</v>
      </c>
      <c r="AD464" s="11">
        <f>VLOOKUP(C464,[1]匹配!$A:$AA,27,0)</f>
        <v>0</v>
      </c>
      <c r="AE464" s="11">
        <f>VLOOKUP(C464,[1]匹配!$A:$AB,28,0)</f>
        <v>0</v>
      </c>
      <c r="AF464" s="11">
        <f>VLOOKUP(C464,[1]匹配!$A:$AC,29,0)</f>
        <v>0</v>
      </c>
      <c r="AG464" s="11">
        <f>VLOOKUP(C464,[1]匹配!$A:$AD,30,0)</f>
        <v>0</v>
      </c>
      <c r="AH464" s="11">
        <f>VLOOKUP(C464,[1]匹配!$A:$AE,31,0)</f>
        <v>0</v>
      </c>
      <c r="AI464" s="11">
        <f>VLOOKUP(C464,[1]匹配!$A:$AF,32,0)</f>
        <v>0</v>
      </c>
      <c r="AJ464" s="11" t="s">
        <v>1763</v>
      </c>
      <c r="AK464" s="11" t="s">
        <v>47</v>
      </c>
      <c r="AL464" s="11" t="s">
        <v>56</v>
      </c>
      <c r="AM464" s="11" t="s">
        <v>729</v>
      </c>
    </row>
    <row r="465" ht="36" spans="1:39">
      <c r="A465" s="28">
        <v>462</v>
      </c>
      <c r="B465" s="11" t="s">
        <v>151</v>
      </c>
      <c r="C465" s="11" t="s">
        <v>1764</v>
      </c>
      <c r="D465" s="11" t="s">
        <v>1765</v>
      </c>
      <c r="E465" s="11" t="s">
        <v>1766</v>
      </c>
      <c r="F465" s="11" t="s">
        <v>196</v>
      </c>
      <c r="G465" s="11" t="s">
        <v>296</v>
      </c>
      <c r="H465" s="11" t="str">
        <f>VLOOKUP(C465,[1]匹配!$A:$E,5,0)</f>
        <v>否</v>
      </c>
      <c r="I465" s="11">
        <f>VLOOKUP(C465,[1]匹配!$A:$F,6,0)</f>
        <v>0</v>
      </c>
      <c r="J465" s="11">
        <f>VLOOKUP(C465,'[2]（终）标准制修订项目'!$C:$R,16,0)</f>
        <v>5</v>
      </c>
      <c r="K465" s="11" t="str">
        <f>VLOOKUP(C465,[1]匹配!$A:$H,8,0)</f>
        <v>无</v>
      </c>
      <c r="L465" s="11">
        <f>VLOOKUP(C465,[1]匹配!$A:$I,9,0)</f>
        <v>5</v>
      </c>
      <c r="M465" s="11">
        <f>VLOOKUP(C465,[1]匹配!$A:$J,10,0)</f>
        <v>100</v>
      </c>
      <c r="N465" s="11" t="str">
        <f>VLOOKUP(C465,[1]匹配!$A:$K,11,0)</f>
        <v>深圳市华傲数据技术有限公司</v>
      </c>
      <c r="O465" s="11">
        <f>VLOOKUP(C465,[1]匹配!$A:$L,12,0)</f>
        <v>0</v>
      </c>
      <c r="P465" s="11">
        <f>VLOOKUP(C465,[1]匹配!$A:$M,13,0)</f>
        <v>0</v>
      </c>
      <c r="Q465" s="11">
        <f>VLOOKUP(C465,[1]匹配!$A:$N,14,0)</f>
        <v>0</v>
      </c>
      <c r="R465" s="11">
        <f>VLOOKUP(C465,[1]匹配!$A:$O,15,0)</f>
        <v>0</v>
      </c>
      <c r="S465" s="11">
        <f>VLOOKUP(C465,[1]匹配!$A:$P,16,0)</f>
        <v>0</v>
      </c>
      <c r="T465" s="11">
        <f>VLOOKUP(C465,[1]匹配!$A:$Q,17,0)</f>
        <v>0</v>
      </c>
      <c r="U465" s="11">
        <f>VLOOKUP(C465,[1]匹配!$A:$R,18,0)</f>
        <v>0</v>
      </c>
      <c r="V465" s="11">
        <f>VLOOKUP(C465,[1]匹配!$A:$S,19,0)</f>
        <v>0</v>
      </c>
      <c r="W465" s="11">
        <f>VLOOKUP(C465,[1]匹配!$A:$T,20,0)</f>
        <v>0</v>
      </c>
      <c r="X465" s="11">
        <f>VLOOKUP(C465,[1]匹配!$A:$U,21,0)</f>
        <v>0</v>
      </c>
      <c r="Y465" s="11">
        <f>VLOOKUP(C465,[1]匹配!$A:$V,22,0)</f>
        <v>0</v>
      </c>
      <c r="Z465" s="11">
        <f>VLOOKUP(C465,[1]匹配!$A:$W,23,0)</f>
        <v>0</v>
      </c>
      <c r="AA465" s="11">
        <f>VLOOKUP(C465,[1]匹配!$A:$X,24,0)</f>
        <v>0</v>
      </c>
      <c r="AB465" s="11">
        <f>VLOOKUP(C465,[1]匹配!$A:$Y,25,0)</f>
        <v>0</v>
      </c>
      <c r="AC465" s="11">
        <f>VLOOKUP(C465,[1]匹配!$A:$Z,26,0)</f>
        <v>0</v>
      </c>
      <c r="AD465" s="11">
        <f>VLOOKUP(C465,[1]匹配!$A:$AA,27,0)</f>
        <v>0</v>
      </c>
      <c r="AE465" s="11">
        <f>VLOOKUP(C465,[1]匹配!$A:$AB,28,0)</f>
        <v>0</v>
      </c>
      <c r="AF465" s="11">
        <f>VLOOKUP(C465,[1]匹配!$A:$AC,29,0)</f>
        <v>0</v>
      </c>
      <c r="AG465" s="11">
        <f>VLOOKUP(C465,[1]匹配!$A:$AD,30,0)</f>
        <v>0</v>
      </c>
      <c r="AH465" s="11">
        <f>VLOOKUP(C465,[1]匹配!$A:$AE,31,0)</f>
        <v>0</v>
      </c>
      <c r="AI465" s="11">
        <f>VLOOKUP(C465,[1]匹配!$A:$AF,32,0)</f>
        <v>0</v>
      </c>
      <c r="AJ465" s="11" t="s">
        <v>1763</v>
      </c>
      <c r="AK465" s="11" t="s">
        <v>47</v>
      </c>
      <c r="AL465" s="11" t="s">
        <v>56</v>
      </c>
      <c r="AM465" s="11" t="s">
        <v>729</v>
      </c>
    </row>
    <row r="466" ht="60" spans="1:39">
      <c r="A466" s="28">
        <v>463</v>
      </c>
      <c r="B466" s="11" t="s">
        <v>151</v>
      </c>
      <c r="C466" s="11" t="s">
        <v>1767</v>
      </c>
      <c r="D466" s="11" t="s">
        <v>1768</v>
      </c>
      <c r="E466" s="11" t="s">
        <v>1769</v>
      </c>
      <c r="F466" s="11" t="s">
        <v>402</v>
      </c>
      <c r="G466" s="11" t="s">
        <v>1555</v>
      </c>
      <c r="H466" s="11" t="str">
        <f>VLOOKUP(C466,[1]匹配!$A:$E,5,0)</f>
        <v>是</v>
      </c>
      <c r="I466" s="11">
        <f>VLOOKUP(C466,[1]匹配!$A:$F,6,0)</f>
        <v>11</v>
      </c>
      <c r="J466" s="11">
        <f>VLOOKUP(C466,'[2]（终）标准制修订项目'!$C:$R,16,0)</f>
        <v>8</v>
      </c>
      <c r="K466" s="11" t="str">
        <f>VLOOKUP(C466,[1]匹配!$A:$H,8,0)</f>
        <v>有</v>
      </c>
      <c r="L466" s="11">
        <f>VLOOKUP(C466,[1]匹配!$A:$I,9,0)</f>
        <v>8</v>
      </c>
      <c r="M466" s="11">
        <f>VLOOKUP(C466,[1]匹配!$A:$J,10,0)</f>
        <v>100</v>
      </c>
      <c r="N466" s="11" t="str">
        <f>VLOOKUP(C466,[1]匹配!$A:$K,11,0)</f>
        <v>深圳市航盛电子股份有限公司</v>
      </c>
      <c r="O466" s="11">
        <f>VLOOKUP(C466,[1]匹配!$A:$L,12,0)</f>
        <v>0</v>
      </c>
      <c r="P466" s="11">
        <f>VLOOKUP(C466,[1]匹配!$A:$M,13,0)</f>
        <v>0</v>
      </c>
      <c r="Q466" s="11">
        <f>VLOOKUP(C466,[1]匹配!$A:$N,14,0)</f>
        <v>0</v>
      </c>
      <c r="R466" s="11">
        <f>VLOOKUP(C466,[1]匹配!$A:$O,15,0)</f>
        <v>0</v>
      </c>
      <c r="S466" s="11">
        <f>VLOOKUP(C466,[1]匹配!$A:$P,16,0)</f>
        <v>0</v>
      </c>
      <c r="T466" s="11">
        <f>VLOOKUP(C466,[1]匹配!$A:$Q,17,0)</f>
        <v>0</v>
      </c>
      <c r="U466" s="11">
        <f>VLOOKUP(C466,[1]匹配!$A:$R,18,0)</f>
        <v>0</v>
      </c>
      <c r="V466" s="11">
        <f>VLOOKUP(C466,[1]匹配!$A:$S,19,0)</f>
        <v>0</v>
      </c>
      <c r="W466" s="11">
        <f>VLOOKUP(C466,[1]匹配!$A:$T,20,0)</f>
        <v>0</v>
      </c>
      <c r="X466" s="11">
        <f>VLOOKUP(C466,[1]匹配!$A:$U,21,0)</f>
        <v>0</v>
      </c>
      <c r="Y466" s="11">
        <f>VLOOKUP(C466,[1]匹配!$A:$V,22,0)</f>
        <v>0</v>
      </c>
      <c r="Z466" s="11">
        <f>VLOOKUP(C466,[1]匹配!$A:$W,23,0)</f>
        <v>0</v>
      </c>
      <c r="AA466" s="11">
        <f>VLOOKUP(C466,[1]匹配!$A:$X,24,0)</f>
        <v>0</v>
      </c>
      <c r="AB466" s="11">
        <f>VLOOKUP(C466,[1]匹配!$A:$Y,25,0)</f>
        <v>0</v>
      </c>
      <c r="AC466" s="11">
        <f>VLOOKUP(C466,[1]匹配!$A:$Z,26,0)</f>
        <v>0</v>
      </c>
      <c r="AD466" s="11">
        <f>VLOOKUP(C466,[1]匹配!$A:$AA,27,0)</f>
        <v>0</v>
      </c>
      <c r="AE466" s="11">
        <f>VLOOKUP(C466,[1]匹配!$A:$AB,28,0)</f>
        <v>0</v>
      </c>
      <c r="AF466" s="11">
        <f>VLOOKUP(C466,[1]匹配!$A:$AC,29,0)</f>
        <v>0</v>
      </c>
      <c r="AG466" s="11">
        <f>VLOOKUP(C466,[1]匹配!$A:$AD,30,0)</f>
        <v>0</v>
      </c>
      <c r="AH466" s="11">
        <f>VLOOKUP(C466,[1]匹配!$A:$AE,31,0)</f>
        <v>0</v>
      </c>
      <c r="AI466" s="11">
        <f>VLOOKUP(C466,[1]匹配!$A:$AF,32,0)</f>
        <v>0</v>
      </c>
      <c r="AJ466" s="11" t="s">
        <v>1763</v>
      </c>
      <c r="AK466" s="11" t="s">
        <v>47</v>
      </c>
      <c r="AL466" s="11" t="s">
        <v>56</v>
      </c>
      <c r="AM466" s="11" t="s">
        <v>729</v>
      </c>
    </row>
    <row r="467" ht="72" spans="1:39">
      <c r="A467" s="28">
        <v>464</v>
      </c>
      <c r="B467" s="11" t="s">
        <v>151</v>
      </c>
      <c r="C467" s="11" t="s">
        <v>1770</v>
      </c>
      <c r="D467" s="11" t="s">
        <v>1771</v>
      </c>
      <c r="E467" s="11" t="s">
        <v>1772</v>
      </c>
      <c r="F467" s="11" t="s">
        <v>178</v>
      </c>
      <c r="G467" s="11" t="s">
        <v>1773</v>
      </c>
      <c r="H467" s="11" t="str">
        <f>VLOOKUP(C467,[1]匹配!$A:$E,5,0)</f>
        <v>是</v>
      </c>
      <c r="I467" s="11">
        <f>VLOOKUP(C467,[1]匹配!$A:$F,6,0)</f>
        <v>3</v>
      </c>
      <c r="J467" s="11">
        <f>VLOOKUP(C467,'[2]（终）标准制修订项目'!$C:$R,16,0)</f>
        <v>6</v>
      </c>
      <c r="K467" s="11" t="str">
        <f>VLOOKUP(C467,[1]匹配!$A:$H,8,0)</f>
        <v>有</v>
      </c>
      <c r="L467" s="11">
        <f>VLOOKUP(C467,[1]匹配!$A:$I,9,0)</f>
        <v>1</v>
      </c>
      <c r="M467" s="11">
        <f>VLOOKUP(C467,[1]匹配!$A:$J,10,0)</f>
        <v>55.55</v>
      </c>
      <c r="N467" s="11" t="str">
        <f>VLOOKUP(C467,[1]匹配!$A:$K,11,0)</f>
        <v>深圳市计量质量检测研究院</v>
      </c>
      <c r="O467" s="11">
        <f>VLOOKUP(C467,[1]匹配!$A:$L,12,0)</f>
        <v>2</v>
      </c>
      <c r="P467" s="11">
        <f>VLOOKUP(C467,[1]匹配!$A:$M,13,0)</f>
        <v>44.44</v>
      </c>
      <c r="Q467" s="11" t="str">
        <f>VLOOKUP(C467,[1]匹配!$A:$N,14,0)</f>
        <v>中检集团南方测试股份有限公司</v>
      </c>
      <c r="R467" s="11">
        <f>VLOOKUP(C467,[1]匹配!$A:$O,15,0)</f>
        <v>0</v>
      </c>
      <c r="S467" s="11">
        <f>VLOOKUP(C467,[1]匹配!$A:$P,16,0)</f>
        <v>0</v>
      </c>
      <c r="T467" s="11">
        <f>VLOOKUP(C467,[1]匹配!$A:$Q,17,0)</f>
        <v>0</v>
      </c>
      <c r="U467" s="11">
        <f>VLOOKUP(C467,[1]匹配!$A:$R,18,0)</f>
        <v>0</v>
      </c>
      <c r="V467" s="11">
        <f>VLOOKUP(C467,[1]匹配!$A:$S,19,0)</f>
        <v>0</v>
      </c>
      <c r="W467" s="11">
        <f>VLOOKUP(C467,[1]匹配!$A:$T,20,0)</f>
        <v>0</v>
      </c>
      <c r="X467" s="11">
        <f>VLOOKUP(C467,[1]匹配!$A:$U,21,0)</f>
        <v>0</v>
      </c>
      <c r="Y467" s="11">
        <f>VLOOKUP(C467,[1]匹配!$A:$V,22,0)</f>
        <v>0</v>
      </c>
      <c r="Z467" s="11">
        <f>VLOOKUP(C467,[1]匹配!$A:$W,23,0)</f>
        <v>0</v>
      </c>
      <c r="AA467" s="11">
        <f>VLOOKUP(C467,[1]匹配!$A:$X,24,0)</f>
        <v>0</v>
      </c>
      <c r="AB467" s="11">
        <f>VLOOKUP(C467,[1]匹配!$A:$Y,25,0)</f>
        <v>0</v>
      </c>
      <c r="AC467" s="11">
        <f>VLOOKUP(C467,[1]匹配!$A:$Z,26,0)</f>
        <v>0</v>
      </c>
      <c r="AD467" s="11">
        <f>VLOOKUP(C467,[1]匹配!$A:$AA,27,0)</f>
        <v>0</v>
      </c>
      <c r="AE467" s="11">
        <f>VLOOKUP(C467,[1]匹配!$A:$AB,28,0)</f>
        <v>0</v>
      </c>
      <c r="AF467" s="11">
        <f>VLOOKUP(C467,[1]匹配!$A:$AC,29,0)</f>
        <v>0</v>
      </c>
      <c r="AG467" s="11">
        <f>VLOOKUP(C467,[1]匹配!$A:$AD,30,0)</f>
        <v>0</v>
      </c>
      <c r="AH467" s="11">
        <f>VLOOKUP(C467,[1]匹配!$A:$AE,31,0)</f>
        <v>0</v>
      </c>
      <c r="AI467" s="11">
        <f>VLOOKUP(C467,[1]匹配!$A:$AF,32,0)</f>
        <v>0</v>
      </c>
      <c r="AJ467" s="11" t="s">
        <v>1763</v>
      </c>
      <c r="AK467" s="11" t="s">
        <v>47</v>
      </c>
      <c r="AL467" s="11" t="s">
        <v>56</v>
      </c>
      <c r="AM467" s="11" t="s">
        <v>729</v>
      </c>
    </row>
    <row r="468" ht="48" spans="1:39">
      <c r="A468" s="28">
        <v>465</v>
      </c>
      <c r="B468" s="11" t="s">
        <v>151</v>
      </c>
      <c r="C468" s="11" t="s">
        <v>1774</v>
      </c>
      <c r="D468" s="11" t="s">
        <v>1468</v>
      </c>
      <c r="E468" s="11" t="s">
        <v>1469</v>
      </c>
      <c r="F468" s="11" t="s">
        <v>228</v>
      </c>
      <c r="G468" s="11" t="s">
        <v>429</v>
      </c>
      <c r="H468" s="11" t="str">
        <f>VLOOKUP(C468,[1]匹配!$A:$E,5,0)</f>
        <v>是</v>
      </c>
      <c r="I468" s="11">
        <f>VLOOKUP(C468,[1]匹配!$A:$F,6,0)</f>
        <v>12</v>
      </c>
      <c r="J468" s="11">
        <f>VLOOKUP(C468,'[2]（终）标准制修订项目'!$C:$R,16,0)</f>
        <v>6</v>
      </c>
      <c r="K468" s="11" t="str">
        <f>VLOOKUP(C468,[1]匹配!$A:$H,8,0)</f>
        <v>有</v>
      </c>
      <c r="L468" s="11">
        <f>VLOOKUP(C468,[1]匹配!$A:$I,9,0)</f>
        <v>4</v>
      </c>
      <c r="M468" s="11">
        <f>VLOOKUP(C468,[1]匹配!$A:$J,10,0)</f>
        <v>55.55</v>
      </c>
      <c r="N468" s="11" t="str">
        <f>VLOOKUP(C468,[1]匹配!$A:$K,11,0)</f>
        <v>深圳市科陆电子科技股份有限公司</v>
      </c>
      <c r="O468" s="11">
        <f>VLOOKUP(C468,[1]匹配!$A:$L,12,0)</f>
        <v>6</v>
      </c>
      <c r="P468" s="11">
        <f>VLOOKUP(C468,[1]匹配!$A:$M,13,0)</f>
        <v>44.44</v>
      </c>
      <c r="Q468" s="11" t="str">
        <f>VLOOKUP(C468,[1]匹配!$A:$N,14,0)</f>
        <v>深圳市航天泰瑞捷电子有限公司</v>
      </c>
      <c r="R468" s="11">
        <f>VLOOKUP(C468,[1]匹配!$A:$O,15,0)</f>
        <v>0</v>
      </c>
      <c r="S468" s="11">
        <f>VLOOKUP(C468,[1]匹配!$A:$P,16,0)</f>
        <v>0</v>
      </c>
      <c r="T468" s="11">
        <f>VLOOKUP(C468,[1]匹配!$A:$Q,17,0)</f>
        <v>0</v>
      </c>
      <c r="U468" s="11">
        <f>VLOOKUP(C468,[1]匹配!$A:$R,18,0)</f>
        <v>0</v>
      </c>
      <c r="V468" s="11">
        <f>VLOOKUP(C468,[1]匹配!$A:$S,19,0)</f>
        <v>0</v>
      </c>
      <c r="W468" s="11">
        <f>VLOOKUP(C468,[1]匹配!$A:$T,20,0)</f>
        <v>0</v>
      </c>
      <c r="X468" s="11">
        <f>VLOOKUP(C468,[1]匹配!$A:$U,21,0)</f>
        <v>0</v>
      </c>
      <c r="Y468" s="11">
        <f>VLOOKUP(C468,[1]匹配!$A:$V,22,0)</f>
        <v>0</v>
      </c>
      <c r="Z468" s="11">
        <f>VLOOKUP(C468,[1]匹配!$A:$W,23,0)</f>
        <v>0</v>
      </c>
      <c r="AA468" s="11">
        <f>VLOOKUP(C468,[1]匹配!$A:$X,24,0)</f>
        <v>0</v>
      </c>
      <c r="AB468" s="11">
        <f>VLOOKUP(C468,[1]匹配!$A:$Y,25,0)</f>
        <v>0</v>
      </c>
      <c r="AC468" s="11">
        <f>VLOOKUP(C468,[1]匹配!$A:$Z,26,0)</f>
        <v>0</v>
      </c>
      <c r="AD468" s="11">
        <f>VLOOKUP(C468,[1]匹配!$A:$AA,27,0)</f>
        <v>0</v>
      </c>
      <c r="AE468" s="11">
        <f>VLOOKUP(C468,[1]匹配!$A:$AB,28,0)</f>
        <v>0</v>
      </c>
      <c r="AF468" s="11">
        <f>VLOOKUP(C468,[1]匹配!$A:$AC,29,0)</f>
        <v>0</v>
      </c>
      <c r="AG468" s="11">
        <f>VLOOKUP(C468,[1]匹配!$A:$AD,30,0)</f>
        <v>0</v>
      </c>
      <c r="AH468" s="11">
        <f>VLOOKUP(C468,[1]匹配!$A:$AE,31,0)</f>
        <v>0</v>
      </c>
      <c r="AI468" s="11">
        <f>VLOOKUP(C468,[1]匹配!$A:$AF,32,0)</f>
        <v>0</v>
      </c>
      <c r="AJ468" s="11" t="s">
        <v>1775</v>
      </c>
      <c r="AK468" s="11" t="s">
        <v>105</v>
      </c>
      <c r="AL468" s="11" t="s">
        <v>56</v>
      </c>
      <c r="AM468" s="11" t="s">
        <v>729</v>
      </c>
    </row>
    <row r="469" ht="36" spans="1:39">
      <c r="A469" s="28">
        <v>466</v>
      </c>
      <c r="B469" s="11" t="s">
        <v>151</v>
      </c>
      <c r="C469" s="11" t="s">
        <v>1776</v>
      </c>
      <c r="D469" s="11" t="s">
        <v>1777</v>
      </c>
      <c r="E469" s="11" t="s">
        <v>1778</v>
      </c>
      <c r="F469" s="11" t="s">
        <v>202</v>
      </c>
      <c r="G469" s="11" t="s">
        <v>1152</v>
      </c>
      <c r="H469" s="11" t="str">
        <f>VLOOKUP(C469,[1]匹配!$A:$E,5,0)</f>
        <v>否</v>
      </c>
      <c r="I469" s="11">
        <f>VLOOKUP(C469,[1]匹配!$A:$F,6,0)</f>
        <v>0</v>
      </c>
      <c r="J469" s="11">
        <f>VLOOKUP(C469,'[2]（终）标准制修订项目'!$C:$R,16,0)</f>
        <v>4</v>
      </c>
      <c r="K469" s="11" t="str">
        <f>VLOOKUP(C469,[1]匹配!$A:$H,8,0)</f>
        <v>无</v>
      </c>
      <c r="L469" s="11">
        <f>VLOOKUP(C469,[1]匹配!$A:$I,9,0)</f>
        <v>4</v>
      </c>
      <c r="M469" s="11">
        <f>VLOOKUP(C469,[1]匹配!$A:$J,10,0)</f>
        <v>100</v>
      </c>
      <c r="N469" s="11" t="str">
        <f>VLOOKUP(C469,[1]匹配!$A:$K,11,0)</f>
        <v>深圳市注成科技股份有限公司</v>
      </c>
      <c r="O469" s="11">
        <f>VLOOKUP(C469,[1]匹配!$A:$L,12,0)</f>
        <v>0</v>
      </c>
      <c r="P469" s="11">
        <f>VLOOKUP(C469,[1]匹配!$A:$M,13,0)</f>
        <v>0</v>
      </c>
      <c r="Q469" s="11">
        <f>VLOOKUP(C469,[1]匹配!$A:$N,14,0)</f>
        <v>0</v>
      </c>
      <c r="R469" s="11">
        <f>VLOOKUP(C469,[1]匹配!$A:$O,15,0)</f>
        <v>0</v>
      </c>
      <c r="S469" s="11">
        <f>VLOOKUP(C469,[1]匹配!$A:$P,16,0)</f>
        <v>0</v>
      </c>
      <c r="T469" s="11">
        <f>VLOOKUP(C469,[1]匹配!$A:$Q,17,0)</f>
        <v>0</v>
      </c>
      <c r="U469" s="11">
        <f>VLOOKUP(C469,[1]匹配!$A:$R,18,0)</f>
        <v>0</v>
      </c>
      <c r="V469" s="11">
        <f>VLOOKUP(C469,[1]匹配!$A:$S,19,0)</f>
        <v>0</v>
      </c>
      <c r="W469" s="11">
        <f>VLOOKUP(C469,[1]匹配!$A:$T,20,0)</f>
        <v>0</v>
      </c>
      <c r="X469" s="11">
        <f>VLOOKUP(C469,[1]匹配!$A:$U,21,0)</f>
        <v>0</v>
      </c>
      <c r="Y469" s="11">
        <f>VLOOKUP(C469,[1]匹配!$A:$V,22,0)</f>
        <v>0</v>
      </c>
      <c r="Z469" s="11">
        <f>VLOOKUP(C469,[1]匹配!$A:$W,23,0)</f>
        <v>0</v>
      </c>
      <c r="AA469" s="11">
        <f>VLOOKUP(C469,[1]匹配!$A:$X,24,0)</f>
        <v>0</v>
      </c>
      <c r="AB469" s="11">
        <f>VLOOKUP(C469,[1]匹配!$A:$Y,25,0)</f>
        <v>0</v>
      </c>
      <c r="AC469" s="11">
        <f>VLOOKUP(C469,[1]匹配!$A:$Z,26,0)</f>
        <v>0</v>
      </c>
      <c r="AD469" s="11">
        <f>VLOOKUP(C469,[1]匹配!$A:$AA,27,0)</f>
        <v>0</v>
      </c>
      <c r="AE469" s="11">
        <f>VLOOKUP(C469,[1]匹配!$A:$AB,28,0)</f>
        <v>0</v>
      </c>
      <c r="AF469" s="11">
        <f>VLOOKUP(C469,[1]匹配!$A:$AC,29,0)</f>
        <v>0</v>
      </c>
      <c r="AG469" s="11">
        <f>VLOOKUP(C469,[1]匹配!$A:$AD,30,0)</f>
        <v>0</v>
      </c>
      <c r="AH469" s="11">
        <f>VLOOKUP(C469,[1]匹配!$A:$AE,31,0)</f>
        <v>0</v>
      </c>
      <c r="AI469" s="11">
        <f>VLOOKUP(C469,[1]匹配!$A:$AF,32,0)</f>
        <v>0</v>
      </c>
      <c r="AJ469" s="11" t="s">
        <v>1775</v>
      </c>
      <c r="AK469" s="11" t="s">
        <v>105</v>
      </c>
      <c r="AL469" s="11" t="s">
        <v>56</v>
      </c>
      <c r="AM469" s="11" t="s">
        <v>729</v>
      </c>
    </row>
    <row r="470" ht="36" spans="1:39">
      <c r="A470" s="28">
        <v>467</v>
      </c>
      <c r="B470" s="11" t="s">
        <v>151</v>
      </c>
      <c r="C470" s="11" t="s">
        <v>1779</v>
      </c>
      <c r="D470" s="11" t="s">
        <v>1780</v>
      </c>
      <c r="E470" s="11" t="s">
        <v>1781</v>
      </c>
      <c r="F470" s="11" t="s">
        <v>286</v>
      </c>
      <c r="G470" s="11" t="s">
        <v>947</v>
      </c>
      <c r="H470" s="11" t="str">
        <f>VLOOKUP(C470,[1]匹配!$A:$E,5,0)</f>
        <v>否</v>
      </c>
      <c r="I470" s="11">
        <f>VLOOKUP(C470,[1]匹配!$A:$F,6,0)</f>
        <v>0</v>
      </c>
      <c r="J470" s="11">
        <f>VLOOKUP(C470,'[2]（终）标准制修订项目'!$C:$R,16,0)</f>
        <v>5</v>
      </c>
      <c r="K470" s="11" t="str">
        <f>VLOOKUP(C470,[1]匹配!$A:$H,8,0)</f>
        <v>无</v>
      </c>
      <c r="L470" s="11">
        <f>VLOOKUP(C470,[1]匹配!$A:$I,9,0)</f>
        <v>5</v>
      </c>
      <c r="M470" s="11">
        <f>VLOOKUP(C470,[1]匹配!$A:$J,10,0)</f>
        <v>100</v>
      </c>
      <c r="N470" s="11" t="str">
        <f>VLOOKUP(C470,[1]匹配!$A:$K,11,0)</f>
        <v>深圳市中润水工业技术发展有限公司</v>
      </c>
      <c r="O470" s="11">
        <f>VLOOKUP(C470,[1]匹配!$A:$L,12,0)</f>
        <v>0</v>
      </c>
      <c r="P470" s="11">
        <f>VLOOKUP(C470,[1]匹配!$A:$M,13,0)</f>
        <v>0</v>
      </c>
      <c r="Q470" s="11">
        <f>VLOOKUP(C470,[1]匹配!$A:$N,14,0)</f>
        <v>0</v>
      </c>
      <c r="R470" s="11">
        <f>VLOOKUP(C470,[1]匹配!$A:$O,15,0)</f>
        <v>0</v>
      </c>
      <c r="S470" s="11">
        <f>VLOOKUP(C470,[1]匹配!$A:$P,16,0)</f>
        <v>0</v>
      </c>
      <c r="T470" s="11">
        <f>VLOOKUP(C470,[1]匹配!$A:$Q,17,0)</f>
        <v>0</v>
      </c>
      <c r="U470" s="11">
        <f>VLOOKUP(C470,[1]匹配!$A:$R,18,0)</f>
        <v>0</v>
      </c>
      <c r="V470" s="11">
        <f>VLOOKUP(C470,[1]匹配!$A:$S,19,0)</f>
        <v>0</v>
      </c>
      <c r="W470" s="11">
        <f>VLOOKUP(C470,[1]匹配!$A:$T,20,0)</f>
        <v>0</v>
      </c>
      <c r="X470" s="11">
        <f>VLOOKUP(C470,[1]匹配!$A:$U,21,0)</f>
        <v>0</v>
      </c>
      <c r="Y470" s="11">
        <f>VLOOKUP(C470,[1]匹配!$A:$V,22,0)</f>
        <v>0</v>
      </c>
      <c r="Z470" s="11">
        <f>VLOOKUP(C470,[1]匹配!$A:$W,23,0)</f>
        <v>0</v>
      </c>
      <c r="AA470" s="11">
        <f>VLOOKUP(C470,[1]匹配!$A:$X,24,0)</f>
        <v>0</v>
      </c>
      <c r="AB470" s="11">
        <f>VLOOKUP(C470,[1]匹配!$A:$Y,25,0)</f>
        <v>0</v>
      </c>
      <c r="AC470" s="11">
        <f>VLOOKUP(C470,[1]匹配!$A:$Z,26,0)</f>
        <v>0</v>
      </c>
      <c r="AD470" s="11">
        <f>VLOOKUP(C470,[1]匹配!$A:$AA,27,0)</f>
        <v>0</v>
      </c>
      <c r="AE470" s="11">
        <f>VLOOKUP(C470,[1]匹配!$A:$AB,28,0)</f>
        <v>0</v>
      </c>
      <c r="AF470" s="11">
        <f>VLOOKUP(C470,[1]匹配!$A:$AC,29,0)</f>
        <v>0</v>
      </c>
      <c r="AG470" s="11">
        <f>VLOOKUP(C470,[1]匹配!$A:$AD,30,0)</f>
        <v>0</v>
      </c>
      <c r="AH470" s="11">
        <f>VLOOKUP(C470,[1]匹配!$A:$AE,31,0)</f>
        <v>0</v>
      </c>
      <c r="AI470" s="11">
        <f>VLOOKUP(C470,[1]匹配!$A:$AF,32,0)</f>
        <v>0</v>
      </c>
      <c r="AJ470" s="11" t="s">
        <v>1775</v>
      </c>
      <c r="AK470" s="11" t="s">
        <v>47</v>
      </c>
      <c r="AL470" s="11" t="s">
        <v>56</v>
      </c>
      <c r="AM470" s="11" t="s">
        <v>729</v>
      </c>
    </row>
    <row r="471" ht="96" spans="1:39">
      <c r="A471" s="28">
        <v>468</v>
      </c>
      <c r="B471" s="11" t="s">
        <v>151</v>
      </c>
      <c r="C471" s="11" t="s">
        <v>1782</v>
      </c>
      <c r="D471" s="11" t="s">
        <v>1783</v>
      </c>
      <c r="E471" s="11" t="s">
        <v>1784</v>
      </c>
      <c r="F471" s="11" t="s">
        <v>207</v>
      </c>
      <c r="G471" s="11" t="s">
        <v>1339</v>
      </c>
      <c r="H471" s="11" t="str">
        <f>VLOOKUP(C471,[1]匹配!$A:$E,5,0)</f>
        <v>是</v>
      </c>
      <c r="I471" s="11">
        <f>VLOOKUP(C471,[1]匹配!$A:$F,6,0)</f>
        <v>2</v>
      </c>
      <c r="J471" s="11">
        <f>VLOOKUP(C471,'[2]（终）标准制修订项目'!$C:$R,16,0)</f>
        <v>5</v>
      </c>
      <c r="K471" s="11" t="str">
        <f>VLOOKUP(C471,[1]匹配!$A:$H,8,0)</f>
        <v>无</v>
      </c>
      <c r="L471" s="11">
        <f>VLOOKUP(C471,[1]匹配!$A:$I,9,0)</f>
        <v>5</v>
      </c>
      <c r="M471" s="11">
        <f>VLOOKUP(C471,[1]匹配!$A:$J,10,0)</f>
        <v>100</v>
      </c>
      <c r="N471" s="11" t="str">
        <f>VLOOKUP(C471,[1]匹配!$A:$K,11,0)</f>
        <v>深圳万测试验设备有限公司</v>
      </c>
      <c r="O471" s="11">
        <f>VLOOKUP(C471,[1]匹配!$A:$L,12,0)</f>
        <v>0</v>
      </c>
      <c r="P471" s="11">
        <f>VLOOKUP(C471,[1]匹配!$A:$M,13,0)</f>
        <v>0</v>
      </c>
      <c r="Q471" s="11">
        <f>VLOOKUP(C471,[1]匹配!$A:$N,14,0)</f>
        <v>0</v>
      </c>
      <c r="R471" s="11">
        <f>VLOOKUP(C471,[1]匹配!$A:$O,15,0)</f>
        <v>0</v>
      </c>
      <c r="S471" s="11">
        <f>VLOOKUP(C471,[1]匹配!$A:$P,16,0)</f>
        <v>0</v>
      </c>
      <c r="T471" s="11">
        <f>VLOOKUP(C471,[1]匹配!$A:$Q,17,0)</f>
        <v>0</v>
      </c>
      <c r="U471" s="11">
        <f>VLOOKUP(C471,[1]匹配!$A:$R,18,0)</f>
        <v>0</v>
      </c>
      <c r="V471" s="11">
        <f>VLOOKUP(C471,[1]匹配!$A:$S,19,0)</f>
        <v>0</v>
      </c>
      <c r="W471" s="11">
        <f>VLOOKUP(C471,[1]匹配!$A:$T,20,0)</f>
        <v>0</v>
      </c>
      <c r="X471" s="11">
        <f>VLOOKUP(C471,[1]匹配!$A:$U,21,0)</f>
        <v>0</v>
      </c>
      <c r="Y471" s="11">
        <f>VLOOKUP(C471,[1]匹配!$A:$V,22,0)</f>
        <v>0</v>
      </c>
      <c r="Z471" s="11">
        <f>VLOOKUP(C471,[1]匹配!$A:$W,23,0)</f>
        <v>0</v>
      </c>
      <c r="AA471" s="11">
        <f>VLOOKUP(C471,[1]匹配!$A:$X,24,0)</f>
        <v>0</v>
      </c>
      <c r="AB471" s="11">
        <f>VLOOKUP(C471,[1]匹配!$A:$Y,25,0)</f>
        <v>0</v>
      </c>
      <c r="AC471" s="11">
        <f>VLOOKUP(C471,[1]匹配!$A:$Z,26,0)</f>
        <v>0</v>
      </c>
      <c r="AD471" s="11">
        <f>VLOOKUP(C471,[1]匹配!$A:$AA,27,0)</f>
        <v>0</v>
      </c>
      <c r="AE471" s="11">
        <f>VLOOKUP(C471,[1]匹配!$A:$AB,28,0)</f>
        <v>0</v>
      </c>
      <c r="AF471" s="11">
        <f>VLOOKUP(C471,[1]匹配!$A:$AC,29,0)</f>
        <v>0</v>
      </c>
      <c r="AG471" s="11">
        <f>VLOOKUP(C471,[1]匹配!$A:$AD,30,0)</f>
        <v>0</v>
      </c>
      <c r="AH471" s="11">
        <f>VLOOKUP(C471,[1]匹配!$A:$AE,31,0)</f>
        <v>0</v>
      </c>
      <c r="AI471" s="11">
        <f>VLOOKUP(C471,[1]匹配!$A:$AF,32,0)</f>
        <v>0</v>
      </c>
      <c r="AJ471" s="11" t="s">
        <v>1775</v>
      </c>
      <c r="AK471" s="11" t="s">
        <v>47</v>
      </c>
      <c r="AL471" s="11" t="s">
        <v>56</v>
      </c>
      <c r="AM471" s="11" t="s">
        <v>729</v>
      </c>
    </row>
    <row r="472" ht="36" spans="1:39">
      <c r="A472" s="28">
        <v>469</v>
      </c>
      <c r="B472" s="11" t="s">
        <v>151</v>
      </c>
      <c r="C472" s="11" t="s">
        <v>1785</v>
      </c>
      <c r="D472" s="11" t="s">
        <v>1786</v>
      </c>
      <c r="E472" s="11" t="s">
        <v>1787</v>
      </c>
      <c r="F472" s="11" t="s">
        <v>228</v>
      </c>
      <c r="G472" s="11" t="s">
        <v>962</v>
      </c>
      <c r="H472" s="11" t="str">
        <f>VLOOKUP(C472,[1]匹配!$A:$E,5,0)</f>
        <v>否</v>
      </c>
      <c r="I472" s="11">
        <f>VLOOKUP(C472,[1]匹配!$A:$F,6,0)</f>
        <v>0</v>
      </c>
      <c r="J472" s="11">
        <f>VLOOKUP(C472,'[2]（终）标准制修订项目'!$C:$R,16,0)</f>
        <v>8</v>
      </c>
      <c r="K472" s="11" t="str">
        <f>VLOOKUP(C472,[1]匹配!$A:$H,8,0)</f>
        <v>无</v>
      </c>
      <c r="L472" s="11">
        <f>VLOOKUP(C472,[1]匹配!$A:$I,9,0)</f>
        <v>8</v>
      </c>
      <c r="M472" s="11">
        <f>VLOOKUP(C472,[1]匹配!$A:$J,10,0)</f>
        <v>100</v>
      </c>
      <c r="N472" s="11" t="str">
        <f>VLOOKUP(C472,[1]匹配!$A:$K,11,0)</f>
        <v>深圳市禾望电气股份有限公司</v>
      </c>
      <c r="O472" s="11">
        <f>VLOOKUP(C472,[1]匹配!$A:$L,12,0)</f>
        <v>0</v>
      </c>
      <c r="P472" s="11">
        <f>VLOOKUP(C472,[1]匹配!$A:$M,13,0)</f>
        <v>0</v>
      </c>
      <c r="Q472" s="11">
        <f>VLOOKUP(C472,[1]匹配!$A:$N,14,0)</f>
        <v>0</v>
      </c>
      <c r="R472" s="11">
        <f>VLOOKUP(C472,[1]匹配!$A:$O,15,0)</f>
        <v>0</v>
      </c>
      <c r="S472" s="11">
        <f>VLOOKUP(C472,[1]匹配!$A:$P,16,0)</f>
        <v>0</v>
      </c>
      <c r="T472" s="11">
        <f>VLOOKUP(C472,[1]匹配!$A:$Q,17,0)</f>
        <v>0</v>
      </c>
      <c r="U472" s="11">
        <f>VLOOKUP(C472,[1]匹配!$A:$R,18,0)</f>
        <v>0</v>
      </c>
      <c r="V472" s="11">
        <f>VLOOKUP(C472,[1]匹配!$A:$S,19,0)</f>
        <v>0</v>
      </c>
      <c r="W472" s="11">
        <f>VLOOKUP(C472,[1]匹配!$A:$T,20,0)</f>
        <v>0</v>
      </c>
      <c r="X472" s="11">
        <f>VLOOKUP(C472,[1]匹配!$A:$U,21,0)</f>
        <v>0</v>
      </c>
      <c r="Y472" s="11">
        <f>VLOOKUP(C472,[1]匹配!$A:$V,22,0)</f>
        <v>0</v>
      </c>
      <c r="Z472" s="11">
        <f>VLOOKUP(C472,[1]匹配!$A:$W,23,0)</f>
        <v>0</v>
      </c>
      <c r="AA472" s="11">
        <f>VLOOKUP(C472,[1]匹配!$A:$X,24,0)</f>
        <v>0</v>
      </c>
      <c r="AB472" s="11">
        <f>VLOOKUP(C472,[1]匹配!$A:$Y,25,0)</f>
        <v>0</v>
      </c>
      <c r="AC472" s="11">
        <f>VLOOKUP(C472,[1]匹配!$A:$Z,26,0)</f>
        <v>0</v>
      </c>
      <c r="AD472" s="11">
        <f>VLOOKUP(C472,[1]匹配!$A:$AA,27,0)</f>
        <v>0</v>
      </c>
      <c r="AE472" s="11">
        <f>VLOOKUP(C472,[1]匹配!$A:$AB,28,0)</f>
        <v>0</v>
      </c>
      <c r="AF472" s="11">
        <f>VLOOKUP(C472,[1]匹配!$A:$AC,29,0)</f>
        <v>0</v>
      </c>
      <c r="AG472" s="11">
        <f>VLOOKUP(C472,[1]匹配!$A:$AD,30,0)</f>
        <v>0</v>
      </c>
      <c r="AH472" s="11">
        <f>VLOOKUP(C472,[1]匹配!$A:$AE,31,0)</f>
        <v>0</v>
      </c>
      <c r="AI472" s="11">
        <f>VLOOKUP(C472,[1]匹配!$A:$AF,32,0)</f>
        <v>0</v>
      </c>
      <c r="AJ472" s="11" t="s">
        <v>1788</v>
      </c>
      <c r="AK472" s="11" t="s">
        <v>47</v>
      </c>
      <c r="AL472" s="11" t="s">
        <v>56</v>
      </c>
      <c r="AM472" s="11" t="s">
        <v>729</v>
      </c>
    </row>
    <row r="473" ht="36" spans="1:39">
      <c r="A473" s="28">
        <v>470</v>
      </c>
      <c r="B473" s="11" t="s">
        <v>151</v>
      </c>
      <c r="C473" s="11" t="s">
        <v>1789</v>
      </c>
      <c r="D473" s="11" t="s">
        <v>1790</v>
      </c>
      <c r="E473" s="11" t="s">
        <v>1791</v>
      </c>
      <c r="F473" s="11" t="s">
        <v>172</v>
      </c>
      <c r="G473" s="11" t="s">
        <v>1152</v>
      </c>
      <c r="H473" s="11" t="str">
        <f>VLOOKUP(C473,[1]匹配!$A:$E,5,0)</f>
        <v>否</v>
      </c>
      <c r="I473" s="11">
        <f>VLOOKUP(C473,[1]匹配!$A:$F,6,0)</f>
        <v>0</v>
      </c>
      <c r="J473" s="11">
        <f>VLOOKUP(C473,'[2]（终）标准制修订项目'!$C:$R,16,0)</f>
        <v>4</v>
      </c>
      <c r="K473" s="11" t="str">
        <f>VLOOKUP(C473,[1]匹配!$A:$H,8,0)</f>
        <v>无</v>
      </c>
      <c r="L473" s="11">
        <f>VLOOKUP(C473,[1]匹配!$A:$I,9,0)</f>
        <v>4</v>
      </c>
      <c r="M473" s="11">
        <f>VLOOKUP(C473,[1]匹配!$A:$J,10,0)</f>
        <v>100</v>
      </c>
      <c r="N473" s="11" t="str">
        <f>VLOOKUP(C473,[1]匹配!$A:$K,11,0)</f>
        <v>深圳市注成科技股份有限公司</v>
      </c>
      <c r="O473" s="11">
        <f>VLOOKUP(C473,[1]匹配!$A:$L,12,0)</f>
        <v>0</v>
      </c>
      <c r="P473" s="11">
        <f>VLOOKUP(C473,[1]匹配!$A:$M,13,0)</f>
        <v>0</v>
      </c>
      <c r="Q473" s="11">
        <f>VLOOKUP(C473,[1]匹配!$A:$N,14,0)</f>
        <v>0</v>
      </c>
      <c r="R473" s="11">
        <f>VLOOKUP(C473,[1]匹配!$A:$O,15,0)</f>
        <v>0</v>
      </c>
      <c r="S473" s="11">
        <f>VLOOKUP(C473,[1]匹配!$A:$P,16,0)</f>
        <v>0</v>
      </c>
      <c r="T473" s="11">
        <f>VLOOKUP(C473,[1]匹配!$A:$Q,17,0)</f>
        <v>0</v>
      </c>
      <c r="U473" s="11">
        <f>VLOOKUP(C473,[1]匹配!$A:$R,18,0)</f>
        <v>0</v>
      </c>
      <c r="V473" s="11">
        <f>VLOOKUP(C473,[1]匹配!$A:$S,19,0)</f>
        <v>0</v>
      </c>
      <c r="W473" s="11">
        <f>VLOOKUP(C473,[1]匹配!$A:$T,20,0)</f>
        <v>0</v>
      </c>
      <c r="X473" s="11">
        <f>VLOOKUP(C473,[1]匹配!$A:$U,21,0)</f>
        <v>0</v>
      </c>
      <c r="Y473" s="11">
        <f>VLOOKUP(C473,[1]匹配!$A:$V,22,0)</f>
        <v>0</v>
      </c>
      <c r="Z473" s="11">
        <f>VLOOKUP(C473,[1]匹配!$A:$W,23,0)</f>
        <v>0</v>
      </c>
      <c r="AA473" s="11">
        <f>VLOOKUP(C473,[1]匹配!$A:$X,24,0)</f>
        <v>0</v>
      </c>
      <c r="AB473" s="11">
        <f>VLOOKUP(C473,[1]匹配!$A:$Y,25,0)</f>
        <v>0</v>
      </c>
      <c r="AC473" s="11">
        <f>VLOOKUP(C473,[1]匹配!$A:$Z,26,0)</f>
        <v>0</v>
      </c>
      <c r="AD473" s="11">
        <f>VLOOKUP(C473,[1]匹配!$A:$AA,27,0)</f>
        <v>0</v>
      </c>
      <c r="AE473" s="11">
        <f>VLOOKUP(C473,[1]匹配!$A:$AB,28,0)</f>
        <v>0</v>
      </c>
      <c r="AF473" s="11">
        <f>VLOOKUP(C473,[1]匹配!$A:$AC,29,0)</f>
        <v>0</v>
      </c>
      <c r="AG473" s="11">
        <f>VLOOKUP(C473,[1]匹配!$A:$AD,30,0)</f>
        <v>0</v>
      </c>
      <c r="AH473" s="11">
        <f>VLOOKUP(C473,[1]匹配!$A:$AE,31,0)</f>
        <v>0</v>
      </c>
      <c r="AI473" s="11">
        <f>VLOOKUP(C473,[1]匹配!$A:$AF,32,0)</f>
        <v>0</v>
      </c>
      <c r="AJ473" s="11" t="s">
        <v>1788</v>
      </c>
      <c r="AK473" s="11" t="s">
        <v>105</v>
      </c>
      <c r="AL473" s="11" t="s">
        <v>56</v>
      </c>
      <c r="AM473" s="11" t="s">
        <v>729</v>
      </c>
    </row>
    <row r="474" ht="36" spans="1:39">
      <c r="A474" s="28">
        <v>471</v>
      </c>
      <c r="B474" s="11" t="s">
        <v>151</v>
      </c>
      <c r="C474" s="11" t="s">
        <v>1792</v>
      </c>
      <c r="D474" s="11" t="s">
        <v>1793</v>
      </c>
      <c r="E474" s="11" t="s">
        <v>1794</v>
      </c>
      <c r="F474" s="11" t="s">
        <v>317</v>
      </c>
      <c r="G474" s="11" t="s">
        <v>708</v>
      </c>
      <c r="H474" s="11" t="str">
        <f>VLOOKUP(C474,[1]匹配!$A:$E,5,0)</f>
        <v>否</v>
      </c>
      <c r="I474" s="11">
        <f>VLOOKUP(C474,[1]匹配!$A:$F,6,0)</f>
        <v>0</v>
      </c>
      <c r="J474" s="11">
        <f>VLOOKUP(C474,'[2]（终）标准制修订项目'!$C:$R,16,0)</f>
        <v>7</v>
      </c>
      <c r="K474" s="11" t="str">
        <f>VLOOKUP(C474,[1]匹配!$A:$H,8,0)</f>
        <v>无</v>
      </c>
      <c r="L474" s="11">
        <f>VLOOKUP(C474,[1]匹配!$A:$I,9,0)</f>
        <v>7</v>
      </c>
      <c r="M474" s="11">
        <f>VLOOKUP(C474,[1]匹配!$A:$J,10,0)</f>
        <v>100</v>
      </c>
      <c r="N474" s="11" t="str">
        <f>VLOOKUP(C474,[1]匹配!$A:$K,11,0)</f>
        <v>深圳市特种设备安全检验研究院</v>
      </c>
      <c r="O474" s="11">
        <f>VLOOKUP(C474,[1]匹配!$A:$L,12,0)</f>
        <v>0</v>
      </c>
      <c r="P474" s="11">
        <f>VLOOKUP(C474,[1]匹配!$A:$M,13,0)</f>
        <v>0</v>
      </c>
      <c r="Q474" s="11">
        <f>VLOOKUP(C474,[1]匹配!$A:$N,14,0)</f>
        <v>0</v>
      </c>
      <c r="R474" s="11">
        <f>VLOOKUP(C474,[1]匹配!$A:$O,15,0)</f>
        <v>0</v>
      </c>
      <c r="S474" s="11">
        <f>VLOOKUP(C474,[1]匹配!$A:$P,16,0)</f>
        <v>0</v>
      </c>
      <c r="T474" s="11">
        <f>VLOOKUP(C474,[1]匹配!$A:$Q,17,0)</f>
        <v>0</v>
      </c>
      <c r="U474" s="11">
        <f>VLOOKUP(C474,[1]匹配!$A:$R,18,0)</f>
        <v>0</v>
      </c>
      <c r="V474" s="11">
        <f>VLOOKUP(C474,[1]匹配!$A:$S,19,0)</f>
        <v>0</v>
      </c>
      <c r="W474" s="11">
        <f>VLOOKUP(C474,[1]匹配!$A:$T,20,0)</f>
        <v>0</v>
      </c>
      <c r="X474" s="11">
        <f>VLOOKUP(C474,[1]匹配!$A:$U,21,0)</f>
        <v>0</v>
      </c>
      <c r="Y474" s="11">
        <f>VLOOKUP(C474,[1]匹配!$A:$V,22,0)</f>
        <v>0</v>
      </c>
      <c r="Z474" s="11">
        <f>VLOOKUP(C474,[1]匹配!$A:$W,23,0)</f>
        <v>0</v>
      </c>
      <c r="AA474" s="11">
        <f>VLOOKUP(C474,[1]匹配!$A:$X,24,0)</f>
        <v>0</v>
      </c>
      <c r="AB474" s="11">
        <f>VLOOKUP(C474,[1]匹配!$A:$Y,25,0)</f>
        <v>0</v>
      </c>
      <c r="AC474" s="11">
        <f>VLOOKUP(C474,[1]匹配!$A:$Z,26,0)</f>
        <v>0</v>
      </c>
      <c r="AD474" s="11">
        <f>VLOOKUP(C474,[1]匹配!$A:$AA,27,0)</f>
        <v>0</v>
      </c>
      <c r="AE474" s="11">
        <f>VLOOKUP(C474,[1]匹配!$A:$AB,28,0)</f>
        <v>0</v>
      </c>
      <c r="AF474" s="11">
        <f>VLOOKUP(C474,[1]匹配!$A:$AC,29,0)</f>
        <v>0</v>
      </c>
      <c r="AG474" s="11">
        <f>VLOOKUP(C474,[1]匹配!$A:$AD,30,0)</f>
        <v>0</v>
      </c>
      <c r="AH474" s="11">
        <f>VLOOKUP(C474,[1]匹配!$A:$AE,31,0)</f>
        <v>0</v>
      </c>
      <c r="AI474" s="11">
        <f>VLOOKUP(C474,[1]匹配!$A:$AF,32,0)</f>
        <v>0</v>
      </c>
      <c r="AJ474" s="11" t="s">
        <v>1788</v>
      </c>
      <c r="AK474" s="11" t="s">
        <v>105</v>
      </c>
      <c r="AL474" s="11" t="s">
        <v>56</v>
      </c>
      <c r="AM474" s="11" t="s">
        <v>729</v>
      </c>
    </row>
    <row r="475" ht="72" spans="1:39">
      <c r="A475" s="28">
        <v>472</v>
      </c>
      <c r="B475" s="11" t="s">
        <v>151</v>
      </c>
      <c r="C475" s="11" t="s">
        <v>1795</v>
      </c>
      <c r="D475" s="11" t="s">
        <v>1796</v>
      </c>
      <c r="E475" s="11" t="s">
        <v>1797</v>
      </c>
      <c r="F475" s="11" t="s">
        <v>178</v>
      </c>
      <c r="G475" s="11" t="s">
        <v>841</v>
      </c>
      <c r="H475" s="11" t="str">
        <f>VLOOKUP(C475,[1]匹配!$A:$E,5,0)</f>
        <v>是</v>
      </c>
      <c r="I475" s="11">
        <f>VLOOKUP(C475,[1]匹配!$A:$F,6,0)</f>
        <v>14</v>
      </c>
      <c r="J475" s="11">
        <f>VLOOKUP(C475,'[2]（终）标准制修订项目'!$C:$R,16,0)</f>
        <v>8</v>
      </c>
      <c r="K475" s="11" t="str">
        <f>VLOOKUP(C475,[1]匹配!$A:$H,8,0)</f>
        <v>无</v>
      </c>
      <c r="L475" s="11">
        <f>VLOOKUP(C475,[1]匹配!$A:$I,9,0)</f>
        <v>1</v>
      </c>
      <c r="M475" s="11">
        <f>VLOOKUP(C475,[1]匹配!$A:$J,10,0)</f>
        <v>100</v>
      </c>
      <c r="N475" s="11" t="str">
        <f>VLOOKUP(C475,[1]匹配!$A:$K,11,0)</f>
        <v>华津国检（深圳）金银珠宝检验中心有限公司</v>
      </c>
      <c r="O475" s="11">
        <f>VLOOKUP(C475,[1]匹配!$A:$L,12,0)</f>
        <v>0</v>
      </c>
      <c r="P475" s="11">
        <f>VLOOKUP(C475,[1]匹配!$A:$M,13,0)</f>
        <v>0</v>
      </c>
      <c r="Q475" s="11">
        <f>VLOOKUP(C475,[1]匹配!$A:$N,14,0)</f>
        <v>0</v>
      </c>
      <c r="R475" s="11">
        <f>VLOOKUP(C475,[1]匹配!$A:$O,15,0)</f>
        <v>0</v>
      </c>
      <c r="S475" s="11">
        <f>VLOOKUP(C475,[1]匹配!$A:$P,16,0)</f>
        <v>0</v>
      </c>
      <c r="T475" s="11">
        <f>VLOOKUP(C475,[1]匹配!$A:$Q,17,0)</f>
        <v>0</v>
      </c>
      <c r="U475" s="11">
        <f>VLOOKUP(C475,[1]匹配!$A:$R,18,0)</f>
        <v>0</v>
      </c>
      <c r="V475" s="11">
        <f>VLOOKUP(C475,[1]匹配!$A:$S,19,0)</f>
        <v>0</v>
      </c>
      <c r="W475" s="11">
        <f>VLOOKUP(C475,[1]匹配!$A:$T,20,0)</f>
        <v>0</v>
      </c>
      <c r="X475" s="11">
        <f>VLOOKUP(C475,[1]匹配!$A:$U,21,0)</f>
        <v>0</v>
      </c>
      <c r="Y475" s="11">
        <f>VLOOKUP(C475,[1]匹配!$A:$V,22,0)</f>
        <v>0</v>
      </c>
      <c r="Z475" s="11">
        <f>VLOOKUP(C475,[1]匹配!$A:$W,23,0)</f>
        <v>0</v>
      </c>
      <c r="AA475" s="11">
        <f>VLOOKUP(C475,[1]匹配!$A:$X,24,0)</f>
        <v>0</v>
      </c>
      <c r="AB475" s="11">
        <f>VLOOKUP(C475,[1]匹配!$A:$Y,25,0)</f>
        <v>0</v>
      </c>
      <c r="AC475" s="11">
        <f>VLOOKUP(C475,[1]匹配!$A:$Z,26,0)</f>
        <v>0</v>
      </c>
      <c r="AD475" s="11">
        <f>VLOOKUP(C475,[1]匹配!$A:$AA,27,0)</f>
        <v>0</v>
      </c>
      <c r="AE475" s="11">
        <f>VLOOKUP(C475,[1]匹配!$A:$AB,28,0)</f>
        <v>0</v>
      </c>
      <c r="AF475" s="11">
        <f>VLOOKUP(C475,[1]匹配!$A:$AC,29,0)</f>
        <v>0</v>
      </c>
      <c r="AG475" s="11">
        <f>VLOOKUP(C475,[1]匹配!$A:$AD,30,0)</f>
        <v>0</v>
      </c>
      <c r="AH475" s="11">
        <f>VLOOKUP(C475,[1]匹配!$A:$AE,31,0)</f>
        <v>0</v>
      </c>
      <c r="AI475" s="11">
        <f>VLOOKUP(C475,[1]匹配!$A:$AF,32,0)</f>
        <v>0</v>
      </c>
      <c r="AJ475" s="11" t="s">
        <v>1788</v>
      </c>
      <c r="AK475" s="11" t="s">
        <v>47</v>
      </c>
      <c r="AL475" s="11" t="s">
        <v>56</v>
      </c>
      <c r="AM475" s="11" t="s">
        <v>729</v>
      </c>
    </row>
    <row r="476" ht="36" spans="1:39">
      <c r="A476" s="28">
        <v>473</v>
      </c>
      <c r="B476" s="11" t="s">
        <v>151</v>
      </c>
      <c r="C476" s="11" t="s">
        <v>1798</v>
      </c>
      <c r="D476" s="11" t="s">
        <v>1799</v>
      </c>
      <c r="E476" s="11" t="s">
        <v>1800</v>
      </c>
      <c r="F476" s="11" t="s">
        <v>207</v>
      </c>
      <c r="G476" s="11" t="s">
        <v>376</v>
      </c>
      <c r="H476" s="11" t="str">
        <f>VLOOKUP(C476,[1]匹配!$A:$E,5,0)</f>
        <v>否</v>
      </c>
      <c r="I476" s="11">
        <f>VLOOKUP(C476,[1]匹配!$A:$F,6,0)</f>
        <v>0</v>
      </c>
      <c r="J476" s="11">
        <f>VLOOKUP(C476,'[2]（终）标准制修订项目'!$C:$R,16,0)</f>
        <v>6</v>
      </c>
      <c r="K476" s="11" t="str">
        <f>VLOOKUP(C476,[1]匹配!$A:$H,8,0)</f>
        <v>无</v>
      </c>
      <c r="L476" s="11">
        <f>VLOOKUP(C476,[1]匹配!$A:$I,9,0)</f>
        <v>6</v>
      </c>
      <c r="M476" s="11">
        <f>VLOOKUP(C476,[1]匹配!$A:$J,10,0)</f>
        <v>100</v>
      </c>
      <c r="N476" s="11" t="str">
        <f>VLOOKUP(C476,[1]匹配!$A:$K,11,0)</f>
        <v>深圳海川新材料科技股份有限公司</v>
      </c>
      <c r="O476" s="11">
        <f>VLOOKUP(C476,[1]匹配!$A:$L,12,0)</f>
        <v>0</v>
      </c>
      <c r="P476" s="11">
        <f>VLOOKUP(C476,[1]匹配!$A:$M,13,0)</f>
        <v>0</v>
      </c>
      <c r="Q476" s="11">
        <f>VLOOKUP(C476,[1]匹配!$A:$N,14,0)</f>
        <v>0</v>
      </c>
      <c r="R476" s="11">
        <f>VLOOKUP(C476,[1]匹配!$A:$O,15,0)</f>
        <v>0</v>
      </c>
      <c r="S476" s="11">
        <f>VLOOKUP(C476,[1]匹配!$A:$P,16,0)</f>
        <v>0</v>
      </c>
      <c r="T476" s="11">
        <f>VLOOKUP(C476,[1]匹配!$A:$Q,17,0)</f>
        <v>0</v>
      </c>
      <c r="U476" s="11">
        <f>VLOOKUP(C476,[1]匹配!$A:$R,18,0)</f>
        <v>0</v>
      </c>
      <c r="V476" s="11">
        <f>VLOOKUP(C476,[1]匹配!$A:$S,19,0)</f>
        <v>0</v>
      </c>
      <c r="W476" s="11">
        <f>VLOOKUP(C476,[1]匹配!$A:$T,20,0)</f>
        <v>0</v>
      </c>
      <c r="X476" s="11">
        <f>VLOOKUP(C476,[1]匹配!$A:$U,21,0)</f>
        <v>0</v>
      </c>
      <c r="Y476" s="11">
        <f>VLOOKUP(C476,[1]匹配!$A:$V,22,0)</f>
        <v>0</v>
      </c>
      <c r="Z476" s="11">
        <f>VLOOKUP(C476,[1]匹配!$A:$W,23,0)</f>
        <v>0</v>
      </c>
      <c r="AA476" s="11">
        <f>VLOOKUP(C476,[1]匹配!$A:$X,24,0)</f>
        <v>0</v>
      </c>
      <c r="AB476" s="11">
        <f>VLOOKUP(C476,[1]匹配!$A:$Y,25,0)</f>
        <v>0</v>
      </c>
      <c r="AC476" s="11">
        <f>VLOOKUP(C476,[1]匹配!$A:$Z,26,0)</f>
        <v>0</v>
      </c>
      <c r="AD476" s="11">
        <f>VLOOKUP(C476,[1]匹配!$A:$AA,27,0)</f>
        <v>0</v>
      </c>
      <c r="AE476" s="11">
        <f>VLOOKUP(C476,[1]匹配!$A:$AB,28,0)</f>
        <v>0</v>
      </c>
      <c r="AF476" s="11">
        <f>VLOOKUP(C476,[1]匹配!$A:$AC,29,0)</f>
        <v>0</v>
      </c>
      <c r="AG476" s="11">
        <f>VLOOKUP(C476,[1]匹配!$A:$AD,30,0)</f>
        <v>0</v>
      </c>
      <c r="AH476" s="11">
        <f>VLOOKUP(C476,[1]匹配!$A:$AE,31,0)</f>
        <v>0</v>
      </c>
      <c r="AI476" s="11">
        <f>VLOOKUP(C476,[1]匹配!$A:$AF,32,0)</f>
        <v>0</v>
      </c>
      <c r="AJ476" s="11" t="s">
        <v>1788</v>
      </c>
      <c r="AK476" s="11" t="s">
        <v>47</v>
      </c>
      <c r="AL476" s="11" t="s">
        <v>56</v>
      </c>
      <c r="AM476" s="11" t="s">
        <v>729</v>
      </c>
    </row>
    <row r="477" ht="36" spans="1:39">
      <c r="A477" s="28">
        <v>474</v>
      </c>
      <c r="B477" s="11" t="s">
        <v>151</v>
      </c>
      <c r="C477" s="11" t="s">
        <v>1801</v>
      </c>
      <c r="D477" s="11" t="s">
        <v>1802</v>
      </c>
      <c r="E477" s="11" t="s">
        <v>1803</v>
      </c>
      <c r="F477" s="11" t="s">
        <v>196</v>
      </c>
      <c r="G477" s="11" t="s">
        <v>1421</v>
      </c>
      <c r="H477" s="11" t="str">
        <f>VLOOKUP(C477,[1]匹配!$A:$E,5,0)</f>
        <v>否</v>
      </c>
      <c r="I477" s="11">
        <f>VLOOKUP(C477,[1]匹配!$A:$F,6,0)</f>
        <v>0</v>
      </c>
      <c r="J477" s="11">
        <f>VLOOKUP(C477,'[2]（终）标准制修订项目'!$C:$R,16,0)</f>
        <v>6</v>
      </c>
      <c r="K477" s="11" t="str">
        <f>VLOOKUP(C477,[1]匹配!$A:$H,8,0)</f>
        <v>无</v>
      </c>
      <c r="L477" s="11">
        <f>VLOOKUP(C477,[1]匹配!$A:$I,9,0)</f>
        <v>6</v>
      </c>
      <c r="M477" s="11">
        <f>VLOOKUP(C477,[1]匹配!$A:$J,10,0)</f>
        <v>100</v>
      </c>
      <c r="N477" s="11" t="str">
        <f>VLOOKUP(C477,[1]匹配!$A:$K,11,0)</f>
        <v>深圳准诺检测有限公司</v>
      </c>
      <c r="O477" s="11">
        <f>VLOOKUP(C477,[1]匹配!$A:$L,12,0)</f>
        <v>0</v>
      </c>
      <c r="P477" s="11">
        <f>VLOOKUP(C477,[1]匹配!$A:$M,13,0)</f>
        <v>0</v>
      </c>
      <c r="Q477" s="11">
        <f>VLOOKUP(C477,[1]匹配!$A:$N,14,0)</f>
        <v>0</v>
      </c>
      <c r="R477" s="11">
        <f>VLOOKUP(C477,[1]匹配!$A:$O,15,0)</f>
        <v>0</v>
      </c>
      <c r="S477" s="11">
        <f>VLOOKUP(C477,[1]匹配!$A:$P,16,0)</f>
        <v>0</v>
      </c>
      <c r="T477" s="11">
        <f>VLOOKUP(C477,[1]匹配!$A:$Q,17,0)</f>
        <v>0</v>
      </c>
      <c r="U477" s="11">
        <f>VLOOKUP(C477,[1]匹配!$A:$R,18,0)</f>
        <v>0</v>
      </c>
      <c r="V477" s="11">
        <f>VLOOKUP(C477,[1]匹配!$A:$S,19,0)</f>
        <v>0</v>
      </c>
      <c r="W477" s="11">
        <f>VLOOKUP(C477,[1]匹配!$A:$T,20,0)</f>
        <v>0</v>
      </c>
      <c r="X477" s="11">
        <f>VLOOKUP(C477,[1]匹配!$A:$U,21,0)</f>
        <v>0</v>
      </c>
      <c r="Y477" s="11">
        <f>VLOOKUP(C477,[1]匹配!$A:$V,22,0)</f>
        <v>0</v>
      </c>
      <c r="Z477" s="11">
        <f>VLOOKUP(C477,[1]匹配!$A:$W,23,0)</f>
        <v>0</v>
      </c>
      <c r="AA477" s="11">
        <f>VLOOKUP(C477,[1]匹配!$A:$X,24,0)</f>
        <v>0</v>
      </c>
      <c r="AB477" s="11">
        <f>VLOOKUP(C477,[1]匹配!$A:$Y,25,0)</f>
        <v>0</v>
      </c>
      <c r="AC477" s="11">
        <f>VLOOKUP(C477,[1]匹配!$A:$Z,26,0)</f>
        <v>0</v>
      </c>
      <c r="AD477" s="11">
        <f>VLOOKUP(C477,[1]匹配!$A:$AA,27,0)</f>
        <v>0</v>
      </c>
      <c r="AE477" s="11">
        <f>VLOOKUP(C477,[1]匹配!$A:$AB,28,0)</f>
        <v>0</v>
      </c>
      <c r="AF477" s="11">
        <f>VLOOKUP(C477,[1]匹配!$A:$AC,29,0)</f>
        <v>0</v>
      </c>
      <c r="AG477" s="11">
        <f>VLOOKUP(C477,[1]匹配!$A:$AD,30,0)</f>
        <v>0</v>
      </c>
      <c r="AH477" s="11">
        <f>VLOOKUP(C477,[1]匹配!$A:$AE,31,0)</f>
        <v>0</v>
      </c>
      <c r="AI477" s="11">
        <f>VLOOKUP(C477,[1]匹配!$A:$AF,32,0)</f>
        <v>0</v>
      </c>
      <c r="AJ477" s="11" t="s">
        <v>1804</v>
      </c>
      <c r="AK477" s="11" t="s">
        <v>47</v>
      </c>
      <c r="AL477" s="11" t="s">
        <v>56</v>
      </c>
      <c r="AM477" s="11" t="s">
        <v>729</v>
      </c>
    </row>
    <row r="478" ht="36" spans="1:39">
      <c r="A478" s="28">
        <v>475</v>
      </c>
      <c r="B478" s="11" t="s">
        <v>151</v>
      </c>
      <c r="C478" s="11" t="s">
        <v>1805</v>
      </c>
      <c r="D478" s="11" t="s">
        <v>1806</v>
      </c>
      <c r="E478" s="11" t="s">
        <v>1807</v>
      </c>
      <c r="F478" s="11" t="s">
        <v>250</v>
      </c>
      <c r="G478" s="11" t="s">
        <v>1624</v>
      </c>
      <c r="H478" s="11" t="str">
        <f>VLOOKUP(C478,[1]匹配!$A:$E,5,0)</f>
        <v>否</v>
      </c>
      <c r="I478" s="11">
        <f>VLOOKUP(C478,[1]匹配!$A:$F,6,0)</f>
        <v>0</v>
      </c>
      <c r="J478" s="11">
        <f>VLOOKUP(C478,'[2]（终）标准制修订项目'!$C:$R,16,0)</f>
        <v>8</v>
      </c>
      <c r="K478" s="11" t="str">
        <f>VLOOKUP(C478,[1]匹配!$A:$H,8,0)</f>
        <v>无</v>
      </c>
      <c r="L478" s="11">
        <f>VLOOKUP(C478,[1]匹配!$A:$I,9,0)</f>
        <v>8</v>
      </c>
      <c r="M478" s="11">
        <f>VLOOKUP(C478,[1]匹配!$A:$J,10,0)</f>
        <v>100</v>
      </c>
      <c r="N478" s="11" t="str">
        <f>VLOOKUP(C478,[1]匹配!$A:$K,11,0)</f>
        <v>中华制漆（深圳）有限公司</v>
      </c>
      <c r="O478" s="11">
        <f>VLOOKUP(C478,[1]匹配!$A:$L,12,0)</f>
        <v>0</v>
      </c>
      <c r="P478" s="11">
        <f>VLOOKUP(C478,[1]匹配!$A:$M,13,0)</f>
        <v>0</v>
      </c>
      <c r="Q478" s="11">
        <f>VLOOKUP(C478,[1]匹配!$A:$N,14,0)</f>
        <v>0</v>
      </c>
      <c r="R478" s="11">
        <f>VLOOKUP(C478,[1]匹配!$A:$O,15,0)</f>
        <v>0</v>
      </c>
      <c r="S478" s="11">
        <f>VLOOKUP(C478,[1]匹配!$A:$P,16,0)</f>
        <v>0</v>
      </c>
      <c r="T478" s="11">
        <f>VLOOKUP(C478,[1]匹配!$A:$Q,17,0)</f>
        <v>0</v>
      </c>
      <c r="U478" s="11">
        <f>VLOOKUP(C478,[1]匹配!$A:$R,18,0)</f>
        <v>0</v>
      </c>
      <c r="V478" s="11">
        <f>VLOOKUP(C478,[1]匹配!$A:$S,19,0)</f>
        <v>0</v>
      </c>
      <c r="W478" s="11">
        <f>VLOOKUP(C478,[1]匹配!$A:$T,20,0)</f>
        <v>0</v>
      </c>
      <c r="X478" s="11">
        <f>VLOOKUP(C478,[1]匹配!$A:$U,21,0)</f>
        <v>0</v>
      </c>
      <c r="Y478" s="11">
        <f>VLOOKUP(C478,[1]匹配!$A:$V,22,0)</f>
        <v>0</v>
      </c>
      <c r="Z478" s="11">
        <f>VLOOKUP(C478,[1]匹配!$A:$W,23,0)</f>
        <v>0</v>
      </c>
      <c r="AA478" s="11">
        <f>VLOOKUP(C478,[1]匹配!$A:$X,24,0)</f>
        <v>0</v>
      </c>
      <c r="AB478" s="11">
        <f>VLOOKUP(C478,[1]匹配!$A:$Y,25,0)</f>
        <v>0</v>
      </c>
      <c r="AC478" s="11">
        <f>VLOOKUP(C478,[1]匹配!$A:$Z,26,0)</f>
        <v>0</v>
      </c>
      <c r="AD478" s="11">
        <f>VLOOKUP(C478,[1]匹配!$A:$AA,27,0)</f>
        <v>0</v>
      </c>
      <c r="AE478" s="11">
        <f>VLOOKUP(C478,[1]匹配!$A:$AB,28,0)</f>
        <v>0</v>
      </c>
      <c r="AF478" s="11">
        <f>VLOOKUP(C478,[1]匹配!$A:$AC,29,0)</f>
        <v>0</v>
      </c>
      <c r="AG478" s="11">
        <f>VLOOKUP(C478,[1]匹配!$A:$AD,30,0)</f>
        <v>0</v>
      </c>
      <c r="AH478" s="11">
        <f>VLOOKUP(C478,[1]匹配!$A:$AE,31,0)</f>
        <v>0</v>
      </c>
      <c r="AI478" s="11">
        <f>VLOOKUP(C478,[1]匹配!$A:$AF,32,0)</f>
        <v>0</v>
      </c>
      <c r="AJ478" s="11" t="s">
        <v>1804</v>
      </c>
      <c r="AK478" s="11" t="s">
        <v>47</v>
      </c>
      <c r="AL478" s="11" t="s">
        <v>56</v>
      </c>
      <c r="AM478" s="11" t="s">
        <v>729</v>
      </c>
    </row>
    <row r="479" ht="48" spans="1:39">
      <c r="A479" s="28">
        <v>476</v>
      </c>
      <c r="B479" s="11" t="s">
        <v>151</v>
      </c>
      <c r="C479" s="11" t="s">
        <v>1808</v>
      </c>
      <c r="D479" s="11" t="s">
        <v>1809</v>
      </c>
      <c r="E479" s="11" t="s">
        <v>1810</v>
      </c>
      <c r="F479" s="11" t="s">
        <v>486</v>
      </c>
      <c r="G479" s="11" t="s">
        <v>1313</v>
      </c>
      <c r="H479" s="11" t="str">
        <f>VLOOKUP(C479,[1]匹配!$A:$E,5,0)</f>
        <v>是</v>
      </c>
      <c r="I479" s="11">
        <f>VLOOKUP(C479,[1]匹配!$A:$F,6,0)</f>
        <v>2</v>
      </c>
      <c r="J479" s="11">
        <f>VLOOKUP(C479,'[2]（终）标准制修订项目'!$C:$R,16,0)</f>
        <v>7</v>
      </c>
      <c r="K479" s="11" t="str">
        <f>VLOOKUP(C479,[1]匹配!$A:$H,8,0)</f>
        <v>无</v>
      </c>
      <c r="L479" s="11">
        <f>VLOOKUP(C479,[1]匹配!$A:$I,9,0)</f>
        <v>7</v>
      </c>
      <c r="M479" s="11">
        <f>VLOOKUP(C479,[1]匹配!$A:$J,10,0)</f>
        <v>100</v>
      </c>
      <c r="N479" s="11" t="str">
        <f>VLOOKUP(C479,[1]匹配!$A:$K,11,0)</f>
        <v>深圳市恒绿低碳发展促进中心</v>
      </c>
      <c r="O479" s="11">
        <f>VLOOKUP(C479,[1]匹配!$A:$L,12,0)</f>
        <v>0</v>
      </c>
      <c r="P479" s="11">
        <f>VLOOKUP(C479,[1]匹配!$A:$M,13,0)</f>
        <v>0</v>
      </c>
      <c r="Q479" s="11">
        <f>VLOOKUP(C479,[1]匹配!$A:$N,14,0)</f>
        <v>0</v>
      </c>
      <c r="R479" s="11">
        <f>VLOOKUP(C479,[1]匹配!$A:$O,15,0)</f>
        <v>0</v>
      </c>
      <c r="S479" s="11">
        <f>VLOOKUP(C479,[1]匹配!$A:$P,16,0)</f>
        <v>0</v>
      </c>
      <c r="T479" s="11">
        <f>VLOOKUP(C479,[1]匹配!$A:$Q,17,0)</f>
        <v>0</v>
      </c>
      <c r="U479" s="11">
        <f>VLOOKUP(C479,[1]匹配!$A:$R,18,0)</f>
        <v>0</v>
      </c>
      <c r="V479" s="11">
        <f>VLOOKUP(C479,[1]匹配!$A:$S,19,0)</f>
        <v>0</v>
      </c>
      <c r="W479" s="11">
        <f>VLOOKUP(C479,[1]匹配!$A:$T,20,0)</f>
        <v>0</v>
      </c>
      <c r="X479" s="11">
        <f>VLOOKUP(C479,[1]匹配!$A:$U,21,0)</f>
        <v>0</v>
      </c>
      <c r="Y479" s="11">
        <f>VLOOKUP(C479,[1]匹配!$A:$V,22,0)</f>
        <v>0</v>
      </c>
      <c r="Z479" s="11">
        <f>VLOOKUP(C479,[1]匹配!$A:$W,23,0)</f>
        <v>0</v>
      </c>
      <c r="AA479" s="11">
        <f>VLOOKUP(C479,[1]匹配!$A:$X,24,0)</f>
        <v>0</v>
      </c>
      <c r="AB479" s="11">
        <f>VLOOKUP(C479,[1]匹配!$A:$Y,25,0)</f>
        <v>0</v>
      </c>
      <c r="AC479" s="11">
        <f>VLOOKUP(C479,[1]匹配!$A:$Z,26,0)</f>
        <v>0</v>
      </c>
      <c r="AD479" s="11">
        <f>VLOOKUP(C479,[1]匹配!$A:$AA,27,0)</f>
        <v>0</v>
      </c>
      <c r="AE479" s="11">
        <f>VLOOKUP(C479,[1]匹配!$A:$AB,28,0)</f>
        <v>0</v>
      </c>
      <c r="AF479" s="11">
        <f>VLOOKUP(C479,[1]匹配!$A:$AC,29,0)</f>
        <v>0</v>
      </c>
      <c r="AG479" s="11">
        <f>VLOOKUP(C479,[1]匹配!$A:$AD,30,0)</f>
        <v>0</v>
      </c>
      <c r="AH479" s="11">
        <f>VLOOKUP(C479,[1]匹配!$A:$AE,31,0)</f>
        <v>0</v>
      </c>
      <c r="AI479" s="11">
        <f>VLOOKUP(C479,[1]匹配!$A:$AF,32,0)</f>
        <v>0</v>
      </c>
      <c r="AJ479" s="11" t="s">
        <v>1804</v>
      </c>
      <c r="AK479" s="11" t="s">
        <v>47</v>
      </c>
      <c r="AL479" s="11" t="s">
        <v>56</v>
      </c>
      <c r="AM479" s="11" t="s">
        <v>729</v>
      </c>
    </row>
    <row r="480" ht="48" spans="1:39">
      <c r="A480" s="28">
        <v>477</v>
      </c>
      <c r="B480" s="11" t="s">
        <v>151</v>
      </c>
      <c r="C480" s="11" t="s">
        <v>1811</v>
      </c>
      <c r="D480" s="11" t="s">
        <v>1812</v>
      </c>
      <c r="E480" s="11" t="s">
        <v>1813</v>
      </c>
      <c r="F480" s="11" t="s">
        <v>155</v>
      </c>
      <c r="G480" s="11" t="s">
        <v>1445</v>
      </c>
      <c r="H480" s="11" t="str">
        <f>VLOOKUP(C480,[1]匹配!$A:$E,5,0)</f>
        <v>是</v>
      </c>
      <c r="I480" s="11">
        <f>VLOOKUP(C480,[1]匹配!$A:$F,6,0)</f>
        <v>4</v>
      </c>
      <c r="J480" s="11">
        <f>VLOOKUP(C480,'[2]（终）标准制修订项目'!$C:$R,16,0)</f>
        <v>6</v>
      </c>
      <c r="K480" s="11" t="str">
        <f>VLOOKUP(C480,[1]匹配!$A:$H,8,0)</f>
        <v>有</v>
      </c>
      <c r="L480" s="11">
        <f>VLOOKUP(C480,[1]匹配!$A:$I,9,0)</f>
        <v>4</v>
      </c>
      <c r="M480" s="11">
        <f>VLOOKUP(C480,[1]匹配!$A:$J,10,0)</f>
        <v>55.55</v>
      </c>
      <c r="N480" s="11" t="str">
        <f>VLOOKUP(C480,[1]匹配!$A:$K,11,0)</f>
        <v>深圳市特安电子有限公司</v>
      </c>
      <c r="O480" s="11">
        <f>VLOOKUP(C480,[1]匹配!$A:$L,12,0)</f>
        <v>6</v>
      </c>
      <c r="P480" s="11">
        <f>VLOOKUP(C480,[1]匹配!$A:$M,13,0)</f>
        <v>44.44</v>
      </c>
      <c r="Q480" s="11" t="str">
        <f>VLOOKUP(C480,[1]匹配!$A:$N,14,0)</f>
        <v>深圳市吉安达科技有限公司</v>
      </c>
      <c r="R480" s="11">
        <f>VLOOKUP(C480,[1]匹配!$A:$O,15,0)</f>
        <v>0</v>
      </c>
      <c r="S480" s="11">
        <f>VLOOKUP(C480,[1]匹配!$A:$P,16,0)</f>
        <v>0</v>
      </c>
      <c r="T480" s="11">
        <f>VLOOKUP(C480,[1]匹配!$A:$Q,17,0)</f>
        <v>0</v>
      </c>
      <c r="U480" s="11">
        <f>VLOOKUP(C480,[1]匹配!$A:$R,18,0)</f>
        <v>0</v>
      </c>
      <c r="V480" s="11">
        <f>VLOOKUP(C480,[1]匹配!$A:$S,19,0)</f>
        <v>0</v>
      </c>
      <c r="W480" s="11">
        <f>VLOOKUP(C480,[1]匹配!$A:$T,20,0)</f>
        <v>0</v>
      </c>
      <c r="X480" s="11">
        <f>VLOOKUP(C480,[1]匹配!$A:$U,21,0)</f>
        <v>0</v>
      </c>
      <c r="Y480" s="11">
        <f>VLOOKUP(C480,[1]匹配!$A:$V,22,0)</f>
        <v>0</v>
      </c>
      <c r="Z480" s="11">
        <f>VLOOKUP(C480,[1]匹配!$A:$W,23,0)</f>
        <v>0</v>
      </c>
      <c r="AA480" s="11">
        <f>VLOOKUP(C480,[1]匹配!$A:$X,24,0)</f>
        <v>0</v>
      </c>
      <c r="AB480" s="11">
        <f>VLOOKUP(C480,[1]匹配!$A:$Y,25,0)</f>
        <v>0</v>
      </c>
      <c r="AC480" s="11">
        <f>VLOOKUP(C480,[1]匹配!$A:$Z,26,0)</f>
        <v>0</v>
      </c>
      <c r="AD480" s="11">
        <f>VLOOKUP(C480,[1]匹配!$A:$AA,27,0)</f>
        <v>0</v>
      </c>
      <c r="AE480" s="11">
        <f>VLOOKUP(C480,[1]匹配!$A:$AB,28,0)</f>
        <v>0</v>
      </c>
      <c r="AF480" s="11">
        <f>VLOOKUP(C480,[1]匹配!$A:$AC,29,0)</f>
        <v>0</v>
      </c>
      <c r="AG480" s="11">
        <f>VLOOKUP(C480,[1]匹配!$A:$AD,30,0)</f>
        <v>0</v>
      </c>
      <c r="AH480" s="11">
        <f>VLOOKUP(C480,[1]匹配!$A:$AE,31,0)</f>
        <v>0</v>
      </c>
      <c r="AI480" s="11">
        <f>VLOOKUP(C480,[1]匹配!$A:$AF,32,0)</f>
        <v>0</v>
      </c>
      <c r="AJ480" s="11" t="s">
        <v>1804</v>
      </c>
      <c r="AK480" s="11" t="s">
        <v>105</v>
      </c>
      <c r="AL480" s="11" t="s">
        <v>56</v>
      </c>
      <c r="AM480" s="11" t="s">
        <v>729</v>
      </c>
    </row>
    <row r="481" ht="36" spans="1:39">
      <c r="A481" s="28">
        <v>478</v>
      </c>
      <c r="B481" s="11" t="s">
        <v>151</v>
      </c>
      <c r="C481" s="11" t="s">
        <v>1814</v>
      </c>
      <c r="D481" s="11" t="s">
        <v>1815</v>
      </c>
      <c r="E481" s="11" t="s">
        <v>1816</v>
      </c>
      <c r="F481" s="11" t="s">
        <v>202</v>
      </c>
      <c r="G481" s="11" t="s">
        <v>1152</v>
      </c>
      <c r="H481" s="11" t="str">
        <f>VLOOKUP(C481,[1]匹配!$A:$E,5,0)</f>
        <v>否</v>
      </c>
      <c r="I481" s="11">
        <f>VLOOKUP(C481,[1]匹配!$A:$F,6,0)</f>
        <v>0</v>
      </c>
      <c r="J481" s="11">
        <f>VLOOKUP(C481,'[2]（终）标准制修订项目'!$C:$R,16,0)</f>
        <v>3</v>
      </c>
      <c r="K481" s="11" t="str">
        <f>VLOOKUP(C481,[1]匹配!$A:$H,8,0)</f>
        <v>无</v>
      </c>
      <c r="L481" s="11">
        <f>VLOOKUP(C481,[1]匹配!$A:$I,9,0)</f>
        <v>3</v>
      </c>
      <c r="M481" s="11">
        <f>VLOOKUP(C481,[1]匹配!$A:$J,10,0)</f>
        <v>100</v>
      </c>
      <c r="N481" s="11" t="str">
        <f>VLOOKUP(C481,[1]匹配!$A:$K,11,0)</f>
        <v>深圳市注成科技股份有限公司</v>
      </c>
      <c r="O481" s="11">
        <f>VLOOKUP(C481,[1]匹配!$A:$L,12,0)</f>
        <v>0</v>
      </c>
      <c r="P481" s="11">
        <f>VLOOKUP(C481,[1]匹配!$A:$M,13,0)</f>
        <v>0</v>
      </c>
      <c r="Q481" s="11">
        <f>VLOOKUP(C481,[1]匹配!$A:$N,14,0)</f>
        <v>0</v>
      </c>
      <c r="R481" s="11">
        <f>VLOOKUP(C481,[1]匹配!$A:$O,15,0)</f>
        <v>0</v>
      </c>
      <c r="S481" s="11">
        <f>VLOOKUP(C481,[1]匹配!$A:$P,16,0)</f>
        <v>0</v>
      </c>
      <c r="T481" s="11">
        <f>VLOOKUP(C481,[1]匹配!$A:$Q,17,0)</f>
        <v>0</v>
      </c>
      <c r="U481" s="11">
        <f>VLOOKUP(C481,[1]匹配!$A:$R,18,0)</f>
        <v>0</v>
      </c>
      <c r="V481" s="11">
        <f>VLOOKUP(C481,[1]匹配!$A:$S,19,0)</f>
        <v>0</v>
      </c>
      <c r="W481" s="11">
        <f>VLOOKUP(C481,[1]匹配!$A:$T,20,0)</f>
        <v>0</v>
      </c>
      <c r="X481" s="11">
        <f>VLOOKUP(C481,[1]匹配!$A:$U,21,0)</f>
        <v>0</v>
      </c>
      <c r="Y481" s="11">
        <f>VLOOKUP(C481,[1]匹配!$A:$V,22,0)</f>
        <v>0</v>
      </c>
      <c r="Z481" s="11">
        <f>VLOOKUP(C481,[1]匹配!$A:$W,23,0)</f>
        <v>0</v>
      </c>
      <c r="AA481" s="11">
        <f>VLOOKUP(C481,[1]匹配!$A:$X,24,0)</f>
        <v>0</v>
      </c>
      <c r="AB481" s="11">
        <f>VLOOKUP(C481,[1]匹配!$A:$Y,25,0)</f>
        <v>0</v>
      </c>
      <c r="AC481" s="11">
        <f>VLOOKUP(C481,[1]匹配!$A:$Z,26,0)</f>
        <v>0</v>
      </c>
      <c r="AD481" s="11">
        <f>VLOOKUP(C481,[1]匹配!$A:$AA,27,0)</f>
        <v>0</v>
      </c>
      <c r="AE481" s="11">
        <f>VLOOKUP(C481,[1]匹配!$A:$AB,28,0)</f>
        <v>0</v>
      </c>
      <c r="AF481" s="11">
        <f>VLOOKUP(C481,[1]匹配!$A:$AC,29,0)</f>
        <v>0</v>
      </c>
      <c r="AG481" s="11">
        <f>VLOOKUP(C481,[1]匹配!$A:$AD,30,0)</f>
        <v>0</v>
      </c>
      <c r="AH481" s="11">
        <f>VLOOKUP(C481,[1]匹配!$A:$AE,31,0)</f>
        <v>0</v>
      </c>
      <c r="AI481" s="11">
        <f>VLOOKUP(C481,[1]匹配!$A:$AF,32,0)</f>
        <v>0</v>
      </c>
      <c r="AJ481" s="11" t="s">
        <v>1817</v>
      </c>
      <c r="AK481" s="11" t="s">
        <v>105</v>
      </c>
      <c r="AL481" s="11" t="s">
        <v>48</v>
      </c>
      <c r="AM481" s="11" t="s">
        <v>729</v>
      </c>
    </row>
    <row r="482" ht="36" spans="1:39">
      <c r="A482" s="28">
        <v>479</v>
      </c>
      <c r="B482" s="11" t="s">
        <v>151</v>
      </c>
      <c r="C482" s="11" t="s">
        <v>1818</v>
      </c>
      <c r="D482" s="11" t="s">
        <v>1819</v>
      </c>
      <c r="E482" s="11" t="s">
        <v>1820</v>
      </c>
      <c r="F482" s="11" t="s">
        <v>155</v>
      </c>
      <c r="G482" s="11" t="s">
        <v>1686</v>
      </c>
      <c r="H482" s="11" t="str">
        <f>VLOOKUP(C482,[1]匹配!$A:$E,5,0)</f>
        <v>否</v>
      </c>
      <c r="I482" s="11">
        <f>VLOOKUP(C482,[1]匹配!$A:$F,6,0)</f>
        <v>0</v>
      </c>
      <c r="J482" s="11">
        <f>VLOOKUP(C482,'[2]（终）标准制修订项目'!$C:$R,16,0)</f>
        <v>5</v>
      </c>
      <c r="K482" s="11" t="str">
        <f>VLOOKUP(C482,[1]匹配!$A:$H,8,0)</f>
        <v>无</v>
      </c>
      <c r="L482" s="11">
        <f>VLOOKUP(C482,[1]匹配!$A:$I,9,0)</f>
        <v>5</v>
      </c>
      <c r="M482" s="11">
        <f>VLOOKUP(C482,[1]匹配!$A:$J,10,0)</f>
        <v>100</v>
      </c>
      <c r="N482" s="11" t="str">
        <f>VLOOKUP(C482,[1]匹配!$A:$K,11,0)</f>
        <v>深圳市安车检测股份有限公司</v>
      </c>
      <c r="O482" s="11">
        <f>VLOOKUP(C482,[1]匹配!$A:$L,12,0)</f>
        <v>0</v>
      </c>
      <c r="P482" s="11">
        <f>VLOOKUP(C482,[1]匹配!$A:$M,13,0)</f>
        <v>0</v>
      </c>
      <c r="Q482" s="11">
        <f>VLOOKUP(C482,[1]匹配!$A:$N,14,0)</f>
        <v>0</v>
      </c>
      <c r="R482" s="11">
        <f>VLOOKUP(C482,[1]匹配!$A:$O,15,0)</f>
        <v>0</v>
      </c>
      <c r="S482" s="11">
        <f>VLOOKUP(C482,[1]匹配!$A:$P,16,0)</f>
        <v>0</v>
      </c>
      <c r="T482" s="11">
        <f>VLOOKUP(C482,[1]匹配!$A:$Q,17,0)</f>
        <v>0</v>
      </c>
      <c r="U482" s="11">
        <f>VLOOKUP(C482,[1]匹配!$A:$R,18,0)</f>
        <v>0</v>
      </c>
      <c r="V482" s="11">
        <f>VLOOKUP(C482,[1]匹配!$A:$S,19,0)</f>
        <v>0</v>
      </c>
      <c r="W482" s="11">
        <f>VLOOKUP(C482,[1]匹配!$A:$T,20,0)</f>
        <v>0</v>
      </c>
      <c r="X482" s="11">
        <f>VLOOKUP(C482,[1]匹配!$A:$U,21,0)</f>
        <v>0</v>
      </c>
      <c r="Y482" s="11">
        <f>VLOOKUP(C482,[1]匹配!$A:$V,22,0)</f>
        <v>0</v>
      </c>
      <c r="Z482" s="11">
        <f>VLOOKUP(C482,[1]匹配!$A:$W,23,0)</f>
        <v>0</v>
      </c>
      <c r="AA482" s="11">
        <f>VLOOKUP(C482,[1]匹配!$A:$X,24,0)</f>
        <v>0</v>
      </c>
      <c r="AB482" s="11">
        <f>VLOOKUP(C482,[1]匹配!$A:$Y,25,0)</f>
        <v>0</v>
      </c>
      <c r="AC482" s="11">
        <f>VLOOKUP(C482,[1]匹配!$A:$Z,26,0)</f>
        <v>0</v>
      </c>
      <c r="AD482" s="11">
        <f>VLOOKUP(C482,[1]匹配!$A:$AA,27,0)</f>
        <v>0</v>
      </c>
      <c r="AE482" s="11">
        <f>VLOOKUP(C482,[1]匹配!$A:$AB,28,0)</f>
        <v>0</v>
      </c>
      <c r="AF482" s="11">
        <f>VLOOKUP(C482,[1]匹配!$A:$AC,29,0)</f>
        <v>0</v>
      </c>
      <c r="AG482" s="11">
        <f>VLOOKUP(C482,[1]匹配!$A:$AD,30,0)</f>
        <v>0</v>
      </c>
      <c r="AH482" s="11">
        <f>VLOOKUP(C482,[1]匹配!$A:$AE,31,0)</f>
        <v>0</v>
      </c>
      <c r="AI482" s="11">
        <f>VLOOKUP(C482,[1]匹配!$A:$AF,32,0)</f>
        <v>0</v>
      </c>
      <c r="AJ482" s="11" t="s">
        <v>1817</v>
      </c>
      <c r="AK482" s="11" t="s">
        <v>47</v>
      </c>
      <c r="AL482" s="11" t="s">
        <v>56</v>
      </c>
      <c r="AM482" s="11" t="s">
        <v>729</v>
      </c>
    </row>
    <row r="483" ht="24" spans="1:39">
      <c r="A483" s="28">
        <v>480</v>
      </c>
      <c r="B483" s="11" t="s">
        <v>151</v>
      </c>
      <c r="C483" s="11" t="s">
        <v>1821</v>
      </c>
      <c r="D483" s="11" t="s">
        <v>1822</v>
      </c>
      <c r="E483" s="11" t="s">
        <v>1823</v>
      </c>
      <c r="F483" s="11" t="s">
        <v>228</v>
      </c>
      <c r="G483" s="11" t="s">
        <v>1824</v>
      </c>
      <c r="H483" s="11" t="str">
        <f>VLOOKUP(C483,[1]匹配!$A:$E,5,0)</f>
        <v>否</v>
      </c>
      <c r="I483" s="11">
        <f>VLOOKUP(C483,[1]匹配!$A:$F,6,0)</f>
        <v>0</v>
      </c>
      <c r="J483" s="11">
        <f>VLOOKUP(C483,'[2]（终）标准制修订项目'!$C:$R,16,0)</f>
        <v>6</v>
      </c>
      <c r="K483" s="11" t="str">
        <f>VLOOKUP(C483,[1]匹配!$A:$H,8,0)</f>
        <v>无</v>
      </c>
      <c r="L483" s="11">
        <f>VLOOKUP(C483,[1]匹配!$A:$I,9,0)</f>
        <v>6</v>
      </c>
      <c r="M483" s="11">
        <f>VLOOKUP(C483,[1]匹配!$A:$J,10,0)</f>
        <v>100</v>
      </c>
      <c r="N483" s="11" t="str">
        <f>VLOOKUP(C483,[1]匹配!$A:$K,11,0)</f>
        <v>深圳市妍倩科技有限公司</v>
      </c>
      <c r="O483" s="11">
        <f>VLOOKUP(C483,[1]匹配!$A:$L,12,0)</f>
        <v>0</v>
      </c>
      <c r="P483" s="11">
        <f>VLOOKUP(C483,[1]匹配!$A:$M,13,0)</f>
        <v>0</v>
      </c>
      <c r="Q483" s="11">
        <f>VLOOKUP(C483,[1]匹配!$A:$N,14,0)</f>
        <v>0</v>
      </c>
      <c r="R483" s="11">
        <f>VLOOKUP(C483,[1]匹配!$A:$O,15,0)</f>
        <v>0</v>
      </c>
      <c r="S483" s="11">
        <f>VLOOKUP(C483,[1]匹配!$A:$P,16,0)</f>
        <v>0</v>
      </c>
      <c r="T483" s="11">
        <f>VLOOKUP(C483,[1]匹配!$A:$Q,17,0)</f>
        <v>0</v>
      </c>
      <c r="U483" s="11">
        <f>VLOOKUP(C483,[1]匹配!$A:$R,18,0)</f>
        <v>0</v>
      </c>
      <c r="V483" s="11">
        <f>VLOOKUP(C483,[1]匹配!$A:$S,19,0)</f>
        <v>0</v>
      </c>
      <c r="W483" s="11">
        <f>VLOOKUP(C483,[1]匹配!$A:$T,20,0)</f>
        <v>0</v>
      </c>
      <c r="X483" s="11">
        <f>VLOOKUP(C483,[1]匹配!$A:$U,21,0)</f>
        <v>0</v>
      </c>
      <c r="Y483" s="11">
        <f>VLOOKUP(C483,[1]匹配!$A:$V,22,0)</f>
        <v>0</v>
      </c>
      <c r="Z483" s="11">
        <f>VLOOKUP(C483,[1]匹配!$A:$W,23,0)</f>
        <v>0</v>
      </c>
      <c r="AA483" s="11">
        <f>VLOOKUP(C483,[1]匹配!$A:$X,24,0)</f>
        <v>0</v>
      </c>
      <c r="AB483" s="11">
        <f>VLOOKUP(C483,[1]匹配!$A:$Y,25,0)</f>
        <v>0</v>
      </c>
      <c r="AC483" s="11">
        <f>VLOOKUP(C483,[1]匹配!$A:$Z,26,0)</f>
        <v>0</v>
      </c>
      <c r="AD483" s="11">
        <f>VLOOKUP(C483,[1]匹配!$A:$AA,27,0)</f>
        <v>0</v>
      </c>
      <c r="AE483" s="11">
        <f>VLOOKUP(C483,[1]匹配!$A:$AB,28,0)</f>
        <v>0</v>
      </c>
      <c r="AF483" s="11">
        <f>VLOOKUP(C483,[1]匹配!$A:$AC,29,0)</f>
        <v>0</v>
      </c>
      <c r="AG483" s="11">
        <f>VLOOKUP(C483,[1]匹配!$A:$AD,30,0)</f>
        <v>0</v>
      </c>
      <c r="AH483" s="11">
        <f>VLOOKUP(C483,[1]匹配!$A:$AE,31,0)</f>
        <v>0</v>
      </c>
      <c r="AI483" s="11">
        <f>VLOOKUP(C483,[1]匹配!$A:$AF,32,0)</f>
        <v>0</v>
      </c>
      <c r="AJ483" s="11" t="s">
        <v>1817</v>
      </c>
      <c r="AK483" s="11" t="s">
        <v>47</v>
      </c>
      <c r="AL483" s="11" t="s">
        <v>56</v>
      </c>
      <c r="AM483" s="11" t="s">
        <v>729</v>
      </c>
    </row>
    <row r="484" ht="36" spans="1:39">
      <c r="A484" s="28">
        <v>481</v>
      </c>
      <c r="B484" s="11" t="s">
        <v>151</v>
      </c>
      <c r="C484" s="11" t="s">
        <v>1825</v>
      </c>
      <c r="D484" s="11" t="s">
        <v>1826</v>
      </c>
      <c r="E484" s="11" t="s">
        <v>1827</v>
      </c>
      <c r="F484" s="11" t="s">
        <v>178</v>
      </c>
      <c r="G484" s="11" t="s">
        <v>1373</v>
      </c>
      <c r="H484" s="11" t="str">
        <f>VLOOKUP(C484,[1]匹配!$A:$E,5,0)</f>
        <v>否</v>
      </c>
      <c r="I484" s="11">
        <f>VLOOKUP(C484,[1]匹配!$A:$F,6,0)</f>
        <v>0</v>
      </c>
      <c r="J484" s="11">
        <f>VLOOKUP(C484,'[2]（终）标准制修订项目'!$C:$R,16,0)</f>
        <v>6</v>
      </c>
      <c r="K484" s="11" t="str">
        <f>VLOOKUP(C484,[1]匹配!$A:$H,8,0)</f>
        <v>无</v>
      </c>
      <c r="L484" s="11">
        <f>VLOOKUP(C484,[1]匹配!$A:$I,9,0)</f>
        <v>6</v>
      </c>
      <c r="M484" s="11">
        <f>VLOOKUP(C484,[1]匹配!$A:$J,10,0)</f>
        <v>100</v>
      </c>
      <c r="N484" s="11" t="str">
        <f>VLOOKUP(C484,[1]匹配!$A:$K,11,0)</f>
        <v>深圳成武金石农业开发有限公司</v>
      </c>
      <c r="O484" s="11">
        <f>VLOOKUP(C484,[1]匹配!$A:$L,12,0)</f>
        <v>0</v>
      </c>
      <c r="P484" s="11">
        <f>VLOOKUP(C484,[1]匹配!$A:$M,13,0)</f>
        <v>0</v>
      </c>
      <c r="Q484" s="11">
        <f>VLOOKUP(C484,[1]匹配!$A:$N,14,0)</f>
        <v>0</v>
      </c>
      <c r="R484" s="11">
        <f>VLOOKUP(C484,[1]匹配!$A:$O,15,0)</f>
        <v>0</v>
      </c>
      <c r="S484" s="11">
        <f>VLOOKUP(C484,[1]匹配!$A:$P,16,0)</f>
        <v>0</v>
      </c>
      <c r="T484" s="11">
        <f>VLOOKUP(C484,[1]匹配!$A:$Q,17,0)</f>
        <v>0</v>
      </c>
      <c r="U484" s="11">
        <f>VLOOKUP(C484,[1]匹配!$A:$R,18,0)</f>
        <v>0</v>
      </c>
      <c r="V484" s="11">
        <f>VLOOKUP(C484,[1]匹配!$A:$S,19,0)</f>
        <v>0</v>
      </c>
      <c r="W484" s="11">
        <f>VLOOKUP(C484,[1]匹配!$A:$T,20,0)</f>
        <v>0</v>
      </c>
      <c r="X484" s="11">
        <f>VLOOKUP(C484,[1]匹配!$A:$U,21,0)</f>
        <v>0</v>
      </c>
      <c r="Y484" s="11">
        <f>VLOOKUP(C484,[1]匹配!$A:$V,22,0)</f>
        <v>0</v>
      </c>
      <c r="Z484" s="11">
        <f>VLOOKUP(C484,[1]匹配!$A:$W,23,0)</f>
        <v>0</v>
      </c>
      <c r="AA484" s="11">
        <f>VLOOKUP(C484,[1]匹配!$A:$X,24,0)</f>
        <v>0</v>
      </c>
      <c r="AB484" s="11">
        <f>VLOOKUP(C484,[1]匹配!$A:$Y,25,0)</f>
        <v>0</v>
      </c>
      <c r="AC484" s="11">
        <f>VLOOKUP(C484,[1]匹配!$A:$Z,26,0)</f>
        <v>0</v>
      </c>
      <c r="AD484" s="11">
        <f>VLOOKUP(C484,[1]匹配!$A:$AA,27,0)</f>
        <v>0</v>
      </c>
      <c r="AE484" s="11">
        <f>VLOOKUP(C484,[1]匹配!$A:$AB,28,0)</f>
        <v>0</v>
      </c>
      <c r="AF484" s="11">
        <f>VLOOKUP(C484,[1]匹配!$A:$AC,29,0)</f>
        <v>0</v>
      </c>
      <c r="AG484" s="11">
        <f>VLOOKUP(C484,[1]匹配!$A:$AD,30,0)</f>
        <v>0</v>
      </c>
      <c r="AH484" s="11">
        <f>VLOOKUP(C484,[1]匹配!$A:$AE,31,0)</f>
        <v>0</v>
      </c>
      <c r="AI484" s="11">
        <f>VLOOKUP(C484,[1]匹配!$A:$AF,32,0)</f>
        <v>0</v>
      </c>
      <c r="AJ484" s="11" t="s">
        <v>1817</v>
      </c>
      <c r="AK484" s="11" t="s">
        <v>47</v>
      </c>
      <c r="AL484" s="11" t="s">
        <v>56</v>
      </c>
      <c r="AM484" s="11" t="s">
        <v>729</v>
      </c>
    </row>
    <row r="485" ht="24" spans="1:39">
      <c r="A485" s="28">
        <v>482</v>
      </c>
      <c r="B485" s="11" t="s">
        <v>151</v>
      </c>
      <c r="C485" s="11" t="s">
        <v>1828</v>
      </c>
      <c r="D485" s="11" t="s">
        <v>1829</v>
      </c>
      <c r="E485" s="11" t="s">
        <v>1830</v>
      </c>
      <c r="F485" s="11" t="s">
        <v>167</v>
      </c>
      <c r="G485" s="11" t="s">
        <v>1759</v>
      </c>
      <c r="H485" s="11" t="str">
        <f>VLOOKUP(C485,[1]匹配!$A:$E,5,0)</f>
        <v>否</v>
      </c>
      <c r="I485" s="11">
        <f>VLOOKUP(C485,[1]匹配!$A:$F,6,0)</f>
        <v>0</v>
      </c>
      <c r="J485" s="11">
        <f>VLOOKUP(C485,'[2]（终）标准制修订项目'!$C:$R,16,0)</f>
        <v>7</v>
      </c>
      <c r="K485" s="11" t="str">
        <f>VLOOKUP(C485,[1]匹配!$A:$H,8,0)</f>
        <v>无</v>
      </c>
      <c r="L485" s="11">
        <f>VLOOKUP(C485,[1]匹配!$A:$I,9,0)</f>
        <v>7</v>
      </c>
      <c r="M485" s="11">
        <f>VLOOKUP(C485,[1]匹配!$A:$J,10,0)</f>
        <v>100</v>
      </c>
      <c r="N485" s="11" t="str">
        <f>VLOOKUP(C485,[1]匹配!$A:$K,11,0)</f>
        <v>深圳斯坦达咨询有限公司</v>
      </c>
      <c r="O485" s="11">
        <f>VLOOKUP(C485,[1]匹配!$A:$L,12,0)</f>
        <v>0</v>
      </c>
      <c r="P485" s="11">
        <f>VLOOKUP(C485,[1]匹配!$A:$M,13,0)</f>
        <v>0</v>
      </c>
      <c r="Q485" s="11">
        <f>VLOOKUP(C485,[1]匹配!$A:$N,14,0)</f>
        <v>0</v>
      </c>
      <c r="R485" s="11">
        <f>VLOOKUP(C485,[1]匹配!$A:$O,15,0)</f>
        <v>0</v>
      </c>
      <c r="S485" s="11">
        <f>VLOOKUP(C485,[1]匹配!$A:$P,16,0)</f>
        <v>0</v>
      </c>
      <c r="T485" s="11">
        <f>VLOOKUP(C485,[1]匹配!$A:$Q,17,0)</f>
        <v>0</v>
      </c>
      <c r="U485" s="11">
        <f>VLOOKUP(C485,[1]匹配!$A:$R,18,0)</f>
        <v>0</v>
      </c>
      <c r="V485" s="11">
        <f>VLOOKUP(C485,[1]匹配!$A:$S,19,0)</f>
        <v>0</v>
      </c>
      <c r="W485" s="11">
        <f>VLOOKUP(C485,[1]匹配!$A:$T,20,0)</f>
        <v>0</v>
      </c>
      <c r="X485" s="11">
        <f>VLOOKUP(C485,[1]匹配!$A:$U,21,0)</f>
        <v>0</v>
      </c>
      <c r="Y485" s="11">
        <f>VLOOKUP(C485,[1]匹配!$A:$V,22,0)</f>
        <v>0</v>
      </c>
      <c r="Z485" s="11">
        <f>VLOOKUP(C485,[1]匹配!$A:$W,23,0)</f>
        <v>0</v>
      </c>
      <c r="AA485" s="11">
        <f>VLOOKUP(C485,[1]匹配!$A:$X,24,0)</f>
        <v>0</v>
      </c>
      <c r="AB485" s="11">
        <f>VLOOKUP(C485,[1]匹配!$A:$Y,25,0)</f>
        <v>0</v>
      </c>
      <c r="AC485" s="11">
        <f>VLOOKUP(C485,[1]匹配!$A:$Z,26,0)</f>
        <v>0</v>
      </c>
      <c r="AD485" s="11">
        <f>VLOOKUP(C485,[1]匹配!$A:$AA,27,0)</f>
        <v>0</v>
      </c>
      <c r="AE485" s="11">
        <f>VLOOKUP(C485,[1]匹配!$A:$AB,28,0)</f>
        <v>0</v>
      </c>
      <c r="AF485" s="11">
        <f>VLOOKUP(C485,[1]匹配!$A:$AC,29,0)</f>
        <v>0</v>
      </c>
      <c r="AG485" s="11">
        <f>VLOOKUP(C485,[1]匹配!$A:$AD,30,0)</f>
        <v>0</v>
      </c>
      <c r="AH485" s="11">
        <f>VLOOKUP(C485,[1]匹配!$A:$AE,31,0)</f>
        <v>0</v>
      </c>
      <c r="AI485" s="11">
        <f>VLOOKUP(C485,[1]匹配!$A:$AF,32,0)</f>
        <v>0</v>
      </c>
      <c r="AJ485" s="11" t="s">
        <v>1817</v>
      </c>
      <c r="AK485" s="11" t="s">
        <v>47</v>
      </c>
      <c r="AL485" s="11" t="s">
        <v>56</v>
      </c>
      <c r="AM485" s="11" t="s">
        <v>729</v>
      </c>
    </row>
    <row r="486" ht="36" spans="1:39">
      <c r="A486" s="28">
        <v>483</v>
      </c>
      <c r="B486" s="11" t="s">
        <v>151</v>
      </c>
      <c r="C486" s="11" t="s">
        <v>1831</v>
      </c>
      <c r="D486" s="11" t="s">
        <v>1832</v>
      </c>
      <c r="E486" s="11" t="s">
        <v>1833</v>
      </c>
      <c r="F486" s="11" t="s">
        <v>155</v>
      </c>
      <c r="G486" s="11" t="s">
        <v>1194</v>
      </c>
      <c r="H486" s="11" t="str">
        <f>VLOOKUP(C486,[1]匹配!$A:$E,5,0)</f>
        <v>否</v>
      </c>
      <c r="I486" s="11">
        <f>VLOOKUP(C486,[1]匹配!$A:$F,6,0)</f>
        <v>0</v>
      </c>
      <c r="J486" s="11">
        <f>VLOOKUP(C486,'[2]（终）标准制修订项目'!$C:$R,16,0)</f>
        <v>5</v>
      </c>
      <c r="K486" s="11" t="str">
        <f>VLOOKUP(C486,[1]匹配!$A:$H,8,0)</f>
        <v>有</v>
      </c>
      <c r="L486" s="11">
        <f>VLOOKUP(C486,[1]匹配!$A:$I,9,0)</f>
        <v>5</v>
      </c>
      <c r="M486" s="11">
        <f>VLOOKUP(C486,[1]匹配!$A:$J,10,0)</f>
        <v>53</v>
      </c>
      <c r="N486" s="11" t="str">
        <f>VLOOKUP(C486,[1]匹配!$A:$K,11,0)</f>
        <v>深圳市裕同包装科技股份有限公司</v>
      </c>
      <c r="O486" s="11">
        <f>VLOOKUP(C486,[1]匹配!$A:$L,12,0)</f>
        <v>6</v>
      </c>
      <c r="P486" s="11">
        <f>VLOOKUP(C486,[1]匹配!$A:$M,13,0)</f>
        <v>47</v>
      </c>
      <c r="Q486" s="11" t="str">
        <f>VLOOKUP(C486,[1]匹配!$A:$N,14,0)</f>
        <v>深圳劲嘉集团股份有限公司</v>
      </c>
      <c r="R486" s="11">
        <f>VLOOKUP(C486,[1]匹配!$A:$O,15,0)</f>
        <v>0</v>
      </c>
      <c r="S486" s="11">
        <f>VLOOKUP(C486,[1]匹配!$A:$P,16,0)</f>
        <v>0</v>
      </c>
      <c r="T486" s="11">
        <f>VLOOKUP(C486,[1]匹配!$A:$Q,17,0)</f>
        <v>0</v>
      </c>
      <c r="U486" s="11">
        <f>VLOOKUP(C486,[1]匹配!$A:$R,18,0)</f>
        <v>0</v>
      </c>
      <c r="V486" s="11">
        <f>VLOOKUP(C486,[1]匹配!$A:$S,19,0)</f>
        <v>0</v>
      </c>
      <c r="W486" s="11">
        <f>VLOOKUP(C486,[1]匹配!$A:$T,20,0)</f>
        <v>0</v>
      </c>
      <c r="X486" s="11">
        <f>VLOOKUP(C486,[1]匹配!$A:$U,21,0)</f>
        <v>0</v>
      </c>
      <c r="Y486" s="11">
        <f>VLOOKUP(C486,[1]匹配!$A:$V,22,0)</f>
        <v>0</v>
      </c>
      <c r="Z486" s="11">
        <f>VLOOKUP(C486,[1]匹配!$A:$W,23,0)</f>
        <v>0</v>
      </c>
      <c r="AA486" s="11">
        <f>VLOOKUP(C486,[1]匹配!$A:$X,24,0)</f>
        <v>0</v>
      </c>
      <c r="AB486" s="11">
        <f>VLOOKUP(C486,[1]匹配!$A:$Y,25,0)</f>
        <v>0</v>
      </c>
      <c r="AC486" s="11">
        <f>VLOOKUP(C486,[1]匹配!$A:$Z,26,0)</f>
        <v>0</v>
      </c>
      <c r="AD486" s="11">
        <f>VLOOKUP(C486,[1]匹配!$A:$AA,27,0)</f>
        <v>0</v>
      </c>
      <c r="AE486" s="11">
        <f>VLOOKUP(C486,[1]匹配!$A:$AB,28,0)</f>
        <v>0</v>
      </c>
      <c r="AF486" s="11">
        <f>VLOOKUP(C486,[1]匹配!$A:$AC,29,0)</f>
        <v>0</v>
      </c>
      <c r="AG486" s="11">
        <f>VLOOKUP(C486,[1]匹配!$A:$AD,30,0)</f>
        <v>0</v>
      </c>
      <c r="AH486" s="11">
        <f>VLOOKUP(C486,[1]匹配!$A:$AE,31,0)</f>
        <v>0</v>
      </c>
      <c r="AI486" s="11">
        <f>VLOOKUP(C486,[1]匹配!$A:$AF,32,0)</f>
        <v>0</v>
      </c>
      <c r="AJ486" s="11" t="s">
        <v>1834</v>
      </c>
      <c r="AK486" s="11" t="s">
        <v>47</v>
      </c>
      <c r="AL486" s="11" t="s">
        <v>56</v>
      </c>
      <c r="AM486" s="11" t="s">
        <v>729</v>
      </c>
    </row>
    <row r="487" ht="36" spans="1:39">
      <c r="A487" s="28">
        <v>484</v>
      </c>
      <c r="B487" s="11" t="s">
        <v>151</v>
      </c>
      <c r="C487" s="11" t="s">
        <v>1835</v>
      </c>
      <c r="D487" s="11" t="s">
        <v>1836</v>
      </c>
      <c r="E487" s="11" t="s">
        <v>1837</v>
      </c>
      <c r="F487" s="11" t="s">
        <v>1838</v>
      </c>
      <c r="G487" s="11" t="s">
        <v>407</v>
      </c>
      <c r="H487" s="11" t="str">
        <f>VLOOKUP(C487,[1]匹配!$A:$E,5,0)</f>
        <v>是</v>
      </c>
      <c r="I487" s="11">
        <f>VLOOKUP(C487,[1]匹配!$A:$F,6,0)</f>
        <v>6</v>
      </c>
      <c r="J487" s="11">
        <f>VLOOKUP(C487,'[2]（终）标准制修订项目'!$C:$R,16,0)</f>
        <v>7</v>
      </c>
      <c r="K487" s="11" t="str">
        <f>VLOOKUP(C487,[1]匹配!$A:$H,8,0)</f>
        <v>无</v>
      </c>
      <c r="L487" s="11">
        <f>VLOOKUP(C487,[1]匹配!$A:$I,9,0)</f>
        <v>7</v>
      </c>
      <c r="M487" s="11">
        <f>VLOOKUP(C487,[1]匹配!$A:$J,10,0)</f>
        <v>100</v>
      </c>
      <c r="N487" s="11" t="str">
        <f>VLOOKUP(C487,[1]匹配!$A:$K,11,0)</f>
        <v>大族激光科技产业集团股份有限公司</v>
      </c>
      <c r="O487" s="11">
        <f>VLOOKUP(C487,[1]匹配!$A:$L,12,0)</f>
        <v>0</v>
      </c>
      <c r="P487" s="11">
        <f>VLOOKUP(C487,[1]匹配!$A:$M,13,0)</f>
        <v>0</v>
      </c>
      <c r="Q487" s="11">
        <f>VLOOKUP(C487,[1]匹配!$A:$N,14,0)</f>
        <v>0</v>
      </c>
      <c r="R487" s="11">
        <f>VLOOKUP(C487,[1]匹配!$A:$O,15,0)</f>
        <v>0</v>
      </c>
      <c r="S487" s="11">
        <f>VLOOKUP(C487,[1]匹配!$A:$P,16,0)</f>
        <v>0</v>
      </c>
      <c r="T487" s="11">
        <f>VLOOKUP(C487,[1]匹配!$A:$Q,17,0)</f>
        <v>0</v>
      </c>
      <c r="U487" s="11">
        <f>VLOOKUP(C487,[1]匹配!$A:$R,18,0)</f>
        <v>0</v>
      </c>
      <c r="V487" s="11">
        <f>VLOOKUP(C487,[1]匹配!$A:$S,19,0)</f>
        <v>0</v>
      </c>
      <c r="W487" s="11">
        <f>VLOOKUP(C487,[1]匹配!$A:$T,20,0)</f>
        <v>0</v>
      </c>
      <c r="X487" s="11">
        <f>VLOOKUP(C487,[1]匹配!$A:$U,21,0)</f>
        <v>0</v>
      </c>
      <c r="Y487" s="11">
        <f>VLOOKUP(C487,[1]匹配!$A:$V,22,0)</f>
        <v>0</v>
      </c>
      <c r="Z487" s="11">
        <f>VLOOKUP(C487,[1]匹配!$A:$W,23,0)</f>
        <v>0</v>
      </c>
      <c r="AA487" s="11">
        <f>VLOOKUP(C487,[1]匹配!$A:$X,24,0)</f>
        <v>0</v>
      </c>
      <c r="AB487" s="11">
        <f>VLOOKUP(C487,[1]匹配!$A:$Y,25,0)</f>
        <v>0</v>
      </c>
      <c r="AC487" s="11">
        <f>VLOOKUP(C487,[1]匹配!$A:$Z,26,0)</f>
        <v>0</v>
      </c>
      <c r="AD487" s="11">
        <f>VLOOKUP(C487,[1]匹配!$A:$AA,27,0)</f>
        <v>0</v>
      </c>
      <c r="AE487" s="11">
        <f>VLOOKUP(C487,[1]匹配!$A:$AB,28,0)</f>
        <v>0</v>
      </c>
      <c r="AF487" s="11">
        <f>VLOOKUP(C487,[1]匹配!$A:$AC,29,0)</f>
        <v>0</v>
      </c>
      <c r="AG487" s="11">
        <f>VLOOKUP(C487,[1]匹配!$A:$AD,30,0)</f>
        <v>0</v>
      </c>
      <c r="AH487" s="11">
        <f>VLOOKUP(C487,[1]匹配!$A:$AE,31,0)</f>
        <v>0</v>
      </c>
      <c r="AI487" s="11">
        <f>VLOOKUP(C487,[1]匹配!$A:$AF,32,0)</f>
        <v>0</v>
      </c>
      <c r="AJ487" s="11" t="s">
        <v>1839</v>
      </c>
      <c r="AK487" s="11" t="s">
        <v>47</v>
      </c>
      <c r="AL487" s="11" t="s">
        <v>56</v>
      </c>
      <c r="AM487" s="11" t="s">
        <v>729</v>
      </c>
    </row>
    <row r="488" ht="36" spans="1:39">
      <c r="A488" s="28">
        <v>485</v>
      </c>
      <c r="B488" s="11" t="s">
        <v>151</v>
      </c>
      <c r="C488" s="11" t="s">
        <v>1840</v>
      </c>
      <c r="D488" s="11" t="s">
        <v>1841</v>
      </c>
      <c r="E488" s="11" t="s">
        <v>1842</v>
      </c>
      <c r="F488" s="11" t="s">
        <v>191</v>
      </c>
      <c r="G488" s="11" t="s">
        <v>1058</v>
      </c>
      <c r="H488" s="11" t="str">
        <f>VLOOKUP(C488,[1]匹配!$A:$E,5,0)</f>
        <v>否</v>
      </c>
      <c r="I488" s="11">
        <f>VLOOKUP(C488,[1]匹配!$A:$F,6,0)</f>
        <v>0</v>
      </c>
      <c r="J488" s="11">
        <f>VLOOKUP(C488,'[2]（终）标准制修订项目'!$C:$R,16,0)</f>
        <v>8</v>
      </c>
      <c r="K488" s="11" t="str">
        <f>VLOOKUP(C488,[1]匹配!$A:$H,8,0)</f>
        <v>无</v>
      </c>
      <c r="L488" s="11">
        <f>VLOOKUP(C488,[1]匹配!$A:$I,9,0)</f>
        <v>8</v>
      </c>
      <c r="M488" s="11">
        <f>VLOOKUP(C488,[1]匹配!$A:$J,10,0)</f>
        <v>100</v>
      </c>
      <c r="N488" s="11" t="str">
        <f>VLOOKUP(C488,[1]匹配!$A:$K,11,0)</f>
        <v>深圳市芭格美生物科技有限公司</v>
      </c>
      <c r="O488" s="11">
        <f>VLOOKUP(C488,[1]匹配!$A:$L,12,0)</f>
        <v>0</v>
      </c>
      <c r="P488" s="11">
        <f>VLOOKUP(C488,[1]匹配!$A:$M,13,0)</f>
        <v>0</v>
      </c>
      <c r="Q488" s="11">
        <f>VLOOKUP(C488,[1]匹配!$A:$N,14,0)</f>
        <v>0</v>
      </c>
      <c r="R488" s="11">
        <f>VLOOKUP(C488,[1]匹配!$A:$O,15,0)</f>
        <v>0</v>
      </c>
      <c r="S488" s="11">
        <f>VLOOKUP(C488,[1]匹配!$A:$P,16,0)</f>
        <v>0</v>
      </c>
      <c r="T488" s="11">
        <f>VLOOKUP(C488,[1]匹配!$A:$Q,17,0)</f>
        <v>0</v>
      </c>
      <c r="U488" s="11">
        <f>VLOOKUP(C488,[1]匹配!$A:$R,18,0)</f>
        <v>0</v>
      </c>
      <c r="V488" s="11">
        <f>VLOOKUP(C488,[1]匹配!$A:$S,19,0)</f>
        <v>0</v>
      </c>
      <c r="W488" s="11">
        <f>VLOOKUP(C488,[1]匹配!$A:$T,20,0)</f>
        <v>0</v>
      </c>
      <c r="X488" s="11">
        <f>VLOOKUP(C488,[1]匹配!$A:$U,21,0)</f>
        <v>0</v>
      </c>
      <c r="Y488" s="11">
        <f>VLOOKUP(C488,[1]匹配!$A:$V,22,0)</f>
        <v>0</v>
      </c>
      <c r="Z488" s="11">
        <f>VLOOKUP(C488,[1]匹配!$A:$W,23,0)</f>
        <v>0</v>
      </c>
      <c r="AA488" s="11">
        <f>VLOOKUP(C488,[1]匹配!$A:$X,24,0)</f>
        <v>0</v>
      </c>
      <c r="AB488" s="11">
        <f>VLOOKUP(C488,[1]匹配!$A:$Y,25,0)</f>
        <v>0</v>
      </c>
      <c r="AC488" s="11">
        <f>VLOOKUP(C488,[1]匹配!$A:$Z,26,0)</f>
        <v>0</v>
      </c>
      <c r="AD488" s="11">
        <f>VLOOKUP(C488,[1]匹配!$A:$AA,27,0)</f>
        <v>0</v>
      </c>
      <c r="AE488" s="11">
        <f>VLOOKUP(C488,[1]匹配!$A:$AB,28,0)</f>
        <v>0</v>
      </c>
      <c r="AF488" s="11">
        <f>VLOOKUP(C488,[1]匹配!$A:$AC,29,0)</f>
        <v>0</v>
      </c>
      <c r="AG488" s="11">
        <f>VLOOKUP(C488,[1]匹配!$A:$AD,30,0)</f>
        <v>0</v>
      </c>
      <c r="AH488" s="11">
        <f>VLOOKUP(C488,[1]匹配!$A:$AE,31,0)</f>
        <v>0</v>
      </c>
      <c r="AI488" s="11">
        <f>VLOOKUP(C488,[1]匹配!$A:$AF,32,0)</f>
        <v>0</v>
      </c>
      <c r="AJ488" s="11" t="s">
        <v>1839</v>
      </c>
      <c r="AK488" s="11" t="s">
        <v>47</v>
      </c>
      <c r="AL488" s="11" t="s">
        <v>56</v>
      </c>
      <c r="AM488" s="11" t="s">
        <v>729</v>
      </c>
    </row>
    <row r="489" ht="36" spans="1:39">
      <c r="A489" s="28">
        <v>486</v>
      </c>
      <c r="B489" s="11" t="s">
        <v>151</v>
      </c>
      <c r="C489" s="11" t="s">
        <v>1843</v>
      </c>
      <c r="D489" s="11" t="s">
        <v>1844</v>
      </c>
      <c r="E489" s="11" t="s">
        <v>1845</v>
      </c>
      <c r="F489" s="11" t="s">
        <v>277</v>
      </c>
      <c r="G489" s="11" t="s">
        <v>1846</v>
      </c>
      <c r="H489" s="11" t="str">
        <f>VLOOKUP(C489,[1]匹配!$A:$E,5,0)</f>
        <v>是</v>
      </c>
      <c r="I489" s="11">
        <f>VLOOKUP(C489,[1]匹配!$A:$F,6,0)</f>
        <v>16</v>
      </c>
      <c r="J489" s="11">
        <f>VLOOKUP(C489,'[2]（终）标准制修订项目'!$C:$R,16,0)</f>
        <v>7</v>
      </c>
      <c r="K489" s="11" t="str">
        <f>VLOOKUP(C489,[1]匹配!$A:$H,8,0)</f>
        <v>无</v>
      </c>
      <c r="L489" s="11">
        <f>VLOOKUP(C489,[1]匹配!$A:$I,9,0)</f>
        <v>7</v>
      </c>
      <c r="M489" s="11">
        <f>VLOOKUP(C489,[1]匹配!$A:$J,10,0)</f>
        <v>100</v>
      </c>
      <c r="N489" s="11" t="str">
        <f>VLOOKUP(C489,[1]匹配!$A:$K,11,0)</f>
        <v>深圳市宜丽环保科技股份有限公司</v>
      </c>
      <c r="O489" s="11">
        <f>VLOOKUP(C489,[1]匹配!$A:$L,12,0)</f>
        <v>0</v>
      </c>
      <c r="P489" s="11">
        <f>VLOOKUP(C489,[1]匹配!$A:$M,13,0)</f>
        <v>0</v>
      </c>
      <c r="Q489" s="11">
        <f>VLOOKUP(C489,[1]匹配!$A:$N,14,0)</f>
        <v>0</v>
      </c>
      <c r="R489" s="11">
        <f>VLOOKUP(C489,[1]匹配!$A:$O,15,0)</f>
        <v>0</v>
      </c>
      <c r="S489" s="11">
        <f>VLOOKUP(C489,[1]匹配!$A:$P,16,0)</f>
        <v>0</v>
      </c>
      <c r="T489" s="11">
        <f>VLOOKUP(C489,[1]匹配!$A:$Q,17,0)</f>
        <v>0</v>
      </c>
      <c r="U489" s="11">
        <f>VLOOKUP(C489,[1]匹配!$A:$R,18,0)</f>
        <v>0</v>
      </c>
      <c r="V489" s="11">
        <f>VLOOKUP(C489,[1]匹配!$A:$S,19,0)</f>
        <v>0</v>
      </c>
      <c r="W489" s="11">
        <f>VLOOKUP(C489,[1]匹配!$A:$T,20,0)</f>
        <v>0</v>
      </c>
      <c r="X489" s="11">
        <f>VLOOKUP(C489,[1]匹配!$A:$U,21,0)</f>
        <v>0</v>
      </c>
      <c r="Y489" s="11">
        <f>VLOOKUP(C489,[1]匹配!$A:$V,22,0)</f>
        <v>0</v>
      </c>
      <c r="Z489" s="11">
        <f>VLOOKUP(C489,[1]匹配!$A:$W,23,0)</f>
        <v>0</v>
      </c>
      <c r="AA489" s="11">
        <f>VLOOKUP(C489,[1]匹配!$A:$X,24,0)</f>
        <v>0</v>
      </c>
      <c r="AB489" s="11">
        <f>VLOOKUP(C489,[1]匹配!$A:$Y,25,0)</f>
        <v>0</v>
      </c>
      <c r="AC489" s="11">
        <f>VLOOKUP(C489,[1]匹配!$A:$Z,26,0)</f>
        <v>0</v>
      </c>
      <c r="AD489" s="11">
        <f>VLOOKUP(C489,[1]匹配!$A:$AA,27,0)</f>
        <v>0</v>
      </c>
      <c r="AE489" s="11">
        <f>VLOOKUP(C489,[1]匹配!$A:$AB,28,0)</f>
        <v>0</v>
      </c>
      <c r="AF489" s="11">
        <f>VLOOKUP(C489,[1]匹配!$A:$AC,29,0)</f>
        <v>0</v>
      </c>
      <c r="AG489" s="11">
        <f>VLOOKUP(C489,[1]匹配!$A:$AD,30,0)</f>
        <v>0</v>
      </c>
      <c r="AH489" s="11">
        <f>VLOOKUP(C489,[1]匹配!$A:$AE,31,0)</f>
        <v>0</v>
      </c>
      <c r="AI489" s="11">
        <f>VLOOKUP(C489,[1]匹配!$A:$AF,32,0)</f>
        <v>0</v>
      </c>
      <c r="AJ489" s="11" t="s">
        <v>1839</v>
      </c>
      <c r="AK489" s="11" t="s">
        <v>47</v>
      </c>
      <c r="AL489" s="11" t="s">
        <v>56</v>
      </c>
      <c r="AM489" s="11" t="s">
        <v>729</v>
      </c>
    </row>
    <row r="490" ht="36" spans="1:39">
      <c r="A490" s="28">
        <v>487</v>
      </c>
      <c r="B490" s="11" t="s">
        <v>151</v>
      </c>
      <c r="C490" s="11" t="s">
        <v>1847</v>
      </c>
      <c r="D490" s="11" t="s">
        <v>1848</v>
      </c>
      <c r="E490" s="11" t="s">
        <v>1849</v>
      </c>
      <c r="F490" s="11" t="s">
        <v>196</v>
      </c>
      <c r="G490" s="11" t="s">
        <v>809</v>
      </c>
      <c r="H490" s="11" t="str">
        <f>VLOOKUP(C490,[1]匹配!$A:$E,5,0)</f>
        <v>否</v>
      </c>
      <c r="I490" s="11">
        <f>VLOOKUP(C490,[1]匹配!$A:$F,6,0)</f>
        <v>0</v>
      </c>
      <c r="J490" s="11">
        <f>VLOOKUP(C490,'[2]（终）标准制修订项目'!$C:$R,16,0)</f>
        <v>8</v>
      </c>
      <c r="K490" s="11" t="str">
        <f>VLOOKUP(C490,[1]匹配!$A:$H,8,0)</f>
        <v>无</v>
      </c>
      <c r="L490" s="11">
        <f>VLOOKUP(C490,[1]匹配!$A:$I,9,0)</f>
        <v>1</v>
      </c>
      <c r="M490" s="11">
        <f>VLOOKUP(C490,[1]匹配!$A:$J,10,0)</f>
        <v>100</v>
      </c>
      <c r="N490" s="11" t="str">
        <f>VLOOKUP(C490,[1]匹配!$A:$K,11,0)</f>
        <v>深圳市标利科技开发有限公司</v>
      </c>
      <c r="O490" s="11">
        <f>VLOOKUP(C490,[1]匹配!$A:$L,12,0)</f>
        <v>0</v>
      </c>
      <c r="P490" s="11">
        <f>VLOOKUP(C490,[1]匹配!$A:$M,13,0)</f>
        <v>0</v>
      </c>
      <c r="Q490" s="11">
        <f>VLOOKUP(C490,[1]匹配!$A:$N,14,0)</f>
        <v>0</v>
      </c>
      <c r="R490" s="11">
        <f>VLOOKUP(C490,[1]匹配!$A:$O,15,0)</f>
        <v>0</v>
      </c>
      <c r="S490" s="11">
        <f>VLOOKUP(C490,[1]匹配!$A:$P,16,0)</f>
        <v>0</v>
      </c>
      <c r="T490" s="11">
        <f>VLOOKUP(C490,[1]匹配!$A:$Q,17,0)</f>
        <v>0</v>
      </c>
      <c r="U490" s="11">
        <f>VLOOKUP(C490,[1]匹配!$A:$R,18,0)</f>
        <v>0</v>
      </c>
      <c r="V490" s="11">
        <f>VLOOKUP(C490,[1]匹配!$A:$S,19,0)</f>
        <v>0</v>
      </c>
      <c r="W490" s="11">
        <f>VLOOKUP(C490,[1]匹配!$A:$T,20,0)</f>
        <v>0</v>
      </c>
      <c r="X490" s="11">
        <f>VLOOKUP(C490,[1]匹配!$A:$U,21,0)</f>
        <v>0</v>
      </c>
      <c r="Y490" s="11">
        <f>VLOOKUP(C490,[1]匹配!$A:$V,22,0)</f>
        <v>0</v>
      </c>
      <c r="Z490" s="11">
        <f>VLOOKUP(C490,[1]匹配!$A:$W,23,0)</f>
        <v>0</v>
      </c>
      <c r="AA490" s="11">
        <f>VLOOKUP(C490,[1]匹配!$A:$X,24,0)</f>
        <v>0</v>
      </c>
      <c r="AB490" s="11">
        <f>VLOOKUP(C490,[1]匹配!$A:$Y,25,0)</f>
        <v>0</v>
      </c>
      <c r="AC490" s="11">
        <f>VLOOKUP(C490,[1]匹配!$A:$Z,26,0)</f>
        <v>0</v>
      </c>
      <c r="AD490" s="11">
        <f>VLOOKUP(C490,[1]匹配!$A:$AA,27,0)</f>
        <v>0</v>
      </c>
      <c r="AE490" s="11">
        <f>VLOOKUP(C490,[1]匹配!$A:$AB,28,0)</f>
        <v>0</v>
      </c>
      <c r="AF490" s="11">
        <f>VLOOKUP(C490,[1]匹配!$A:$AC,29,0)</f>
        <v>0</v>
      </c>
      <c r="AG490" s="11">
        <f>VLOOKUP(C490,[1]匹配!$A:$AD,30,0)</f>
        <v>0</v>
      </c>
      <c r="AH490" s="11">
        <f>VLOOKUP(C490,[1]匹配!$A:$AE,31,0)</f>
        <v>0</v>
      </c>
      <c r="AI490" s="11">
        <f>VLOOKUP(C490,[1]匹配!$A:$AF,32,0)</f>
        <v>0</v>
      </c>
      <c r="AJ490" s="11" t="s">
        <v>1839</v>
      </c>
      <c r="AK490" s="11" t="s">
        <v>47</v>
      </c>
      <c r="AL490" s="11" t="s">
        <v>56</v>
      </c>
      <c r="AM490" s="11" t="s">
        <v>729</v>
      </c>
    </row>
    <row r="491" ht="36" spans="1:39">
      <c r="A491" s="28">
        <v>488</v>
      </c>
      <c r="B491" s="11" t="s">
        <v>151</v>
      </c>
      <c r="C491" s="11" t="s">
        <v>1850</v>
      </c>
      <c r="D491" s="11" t="s">
        <v>1851</v>
      </c>
      <c r="E491" s="11" t="s">
        <v>1852</v>
      </c>
      <c r="F491" s="11" t="s">
        <v>486</v>
      </c>
      <c r="G491" s="11" t="s">
        <v>1218</v>
      </c>
      <c r="H491" s="11" t="str">
        <f>VLOOKUP(C491,[1]匹配!$A:$E,5,0)</f>
        <v>是</v>
      </c>
      <c r="I491" s="11">
        <f>VLOOKUP(C491,[1]匹配!$A:$F,6,0)</f>
        <v>19</v>
      </c>
      <c r="J491" s="11">
        <f>VLOOKUP(C491,'[2]（终）标准制修订项目'!$C:$R,16,0)</f>
        <v>5</v>
      </c>
      <c r="K491" s="11" t="str">
        <f>VLOOKUP(C491,[1]匹配!$A:$H,8,0)</f>
        <v>无</v>
      </c>
      <c r="L491" s="11">
        <f>VLOOKUP(C491,[1]匹配!$A:$I,9,0)</f>
        <v>5</v>
      </c>
      <c r="M491" s="11">
        <f>VLOOKUP(C491,[1]匹配!$A:$J,10,0)</f>
        <v>100</v>
      </c>
      <c r="N491" s="11" t="str">
        <f>VLOOKUP(C491,[1]匹配!$A:$K,11,0)</f>
        <v>深圳中航技术检测所有限公司</v>
      </c>
      <c r="O491" s="11">
        <f>VLOOKUP(C491,[1]匹配!$A:$L,12,0)</f>
        <v>0</v>
      </c>
      <c r="P491" s="11">
        <f>VLOOKUP(C491,[1]匹配!$A:$M,13,0)</f>
        <v>0</v>
      </c>
      <c r="Q491" s="11">
        <f>VLOOKUP(C491,[1]匹配!$A:$N,14,0)</f>
        <v>0</v>
      </c>
      <c r="R491" s="11">
        <f>VLOOKUP(C491,[1]匹配!$A:$O,15,0)</f>
        <v>0</v>
      </c>
      <c r="S491" s="11">
        <f>VLOOKUP(C491,[1]匹配!$A:$P,16,0)</f>
        <v>0</v>
      </c>
      <c r="T491" s="11">
        <f>VLOOKUP(C491,[1]匹配!$A:$Q,17,0)</f>
        <v>0</v>
      </c>
      <c r="U491" s="11">
        <f>VLOOKUP(C491,[1]匹配!$A:$R,18,0)</f>
        <v>0</v>
      </c>
      <c r="V491" s="11">
        <f>VLOOKUP(C491,[1]匹配!$A:$S,19,0)</f>
        <v>0</v>
      </c>
      <c r="W491" s="11">
        <f>VLOOKUP(C491,[1]匹配!$A:$T,20,0)</f>
        <v>0</v>
      </c>
      <c r="X491" s="11">
        <f>VLOOKUP(C491,[1]匹配!$A:$U,21,0)</f>
        <v>0</v>
      </c>
      <c r="Y491" s="11">
        <f>VLOOKUP(C491,[1]匹配!$A:$V,22,0)</f>
        <v>0</v>
      </c>
      <c r="Z491" s="11">
        <f>VLOOKUP(C491,[1]匹配!$A:$W,23,0)</f>
        <v>0</v>
      </c>
      <c r="AA491" s="11">
        <f>VLOOKUP(C491,[1]匹配!$A:$X,24,0)</f>
        <v>0</v>
      </c>
      <c r="AB491" s="11">
        <f>VLOOKUP(C491,[1]匹配!$A:$Y,25,0)</f>
        <v>0</v>
      </c>
      <c r="AC491" s="11">
        <f>VLOOKUP(C491,[1]匹配!$A:$Z,26,0)</f>
        <v>0</v>
      </c>
      <c r="AD491" s="11">
        <f>VLOOKUP(C491,[1]匹配!$A:$AA,27,0)</f>
        <v>0</v>
      </c>
      <c r="AE491" s="11">
        <f>VLOOKUP(C491,[1]匹配!$A:$AB,28,0)</f>
        <v>0</v>
      </c>
      <c r="AF491" s="11">
        <f>VLOOKUP(C491,[1]匹配!$A:$AC,29,0)</f>
        <v>0</v>
      </c>
      <c r="AG491" s="11">
        <f>VLOOKUP(C491,[1]匹配!$A:$AD,30,0)</f>
        <v>0</v>
      </c>
      <c r="AH491" s="11">
        <f>VLOOKUP(C491,[1]匹配!$A:$AE,31,0)</f>
        <v>0</v>
      </c>
      <c r="AI491" s="11">
        <f>VLOOKUP(C491,[1]匹配!$A:$AF,32,0)</f>
        <v>0</v>
      </c>
      <c r="AJ491" s="11" t="s">
        <v>1853</v>
      </c>
      <c r="AK491" s="11" t="s">
        <v>105</v>
      </c>
      <c r="AL491" s="11" t="s">
        <v>56</v>
      </c>
      <c r="AM491" s="11" t="s">
        <v>729</v>
      </c>
    </row>
    <row r="492" ht="24" spans="1:39">
      <c r="A492" s="28">
        <v>489</v>
      </c>
      <c r="B492" s="11" t="s">
        <v>151</v>
      </c>
      <c r="C492" s="11" t="s">
        <v>1854</v>
      </c>
      <c r="D492" s="11" t="s">
        <v>1855</v>
      </c>
      <c r="E492" s="11" t="s">
        <v>1856</v>
      </c>
      <c r="F492" s="11" t="s">
        <v>957</v>
      </c>
      <c r="G492" s="11" t="s">
        <v>394</v>
      </c>
      <c r="H492" s="11" t="str">
        <f>VLOOKUP(C492,[1]匹配!$A:$E,5,0)</f>
        <v>否</v>
      </c>
      <c r="I492" s="11">
        <f>VLOOKUP(C492,[1]匹配!$A:$F,6,0)</f>
        <v>0</v>
      </c>
      <c r="J492" s="11">
        <f>VLOOKUP(C492,'[2]（终）标准制修订项目'!$C:$R,16,0)</f>
        <v>6</v>
      </c>
      <c r="K492" s="11" t="str">
        <f>VLOOKUP(C492,[1]匹配!$A:$H,8,0)</f>
        <v>无</v>
      </c>
      <c r="L492" s="11">
        <f>VLOOKUP(C492,[1]匹配!$A:$I,9,0)</f>
        <v>6</v>
      </c>
      <c r="M492" s="11">
        <f>VLOOKUP(C492,[1]匹配!$A:$J,10,0)</f>
        <v>100</v>
      </c>
      <c r="N492" s="11" t="str">
        <f>VLOOKUP(C492,[1]匹配!$A:$K,11,0)</f>
        <v>深圳领威科技有限公司</v>
      </c>
      <c r="O492" s="11">
        <f>VLOOKUP(C492,[1]匹配!$A:$L,12,0)</f>
        <v>0</v>
      </c>
      <c r="P492" s="11">
        <f>VLOOKUP(C492,[1]匹配!$A:$M,13,0)</f>
        <v>0</v>
      </c>
      <c r="Q492" s="11">
        <f>VLOOKUP(C492,[1]匹配!$A:$N,14,0)</f>
        <v>0</v>
      </c>
      <c r="R492" s="11">
        <f>VLOOKUP(C492,[1]匹配!$A:$O,15,0)</f>
        <v>0</v>
      </c>
      <c r="S492" s="11">
        <f>VLOOKUP(C492,[1]匹配!$A:$P,16,0)</f>
        <v>0</v>
      </c>
      <c r="T492" s="11">
        <f>VLOOKUP(C492,[1]匹配!$A:$Q,17,0)</f>
        <v>0</v>
      </c>
      <c r="U492" s="11">
        <f>VLOOKUP(C492,[1]匹配!$A:$R,18,0)</f>
        <v>0</v>
      </c>
      <c r="V492" s="11">
        <f>VLOOKUP(C492,[1]匹配!$A:$S,19,0)</f>
        <v>0</v>
      </c>
      <c r="W492" s="11">
        <f>VLOOKUP(C492,[1]匹配!$A:$T,20,0)</f>
        <v>0</v>
      </c>
      <c r="X492" s="11">
        <f>VLOOKUP(C492,[1]匹配!$A:$U,21,0)</f>
        <v>0</v>
      </c>
      <c r="Y492" s="11">
        <f>VLOOKUP(C492,[1]匹配!$A:$V,22,0)</f>
        <v>0</v>
      </c>
      <c r="Z492" s="11">
        <f>VLOOKUP(C492,[1]匹配!$A:$W,23,0)</f>
        <v>0</v>
      </c>
      <c r="AA492" s="11">
        <f>VLOOKUP(C492,[1]匹配!$A:$X,24,0)</f>
        <v>0</v>
      </c>
      <c r="AB492" s="11">
        <f>VLOOKUP(C492,[1]匹配!$A:$Y,25,0)</f>
        <v>0</v>
      </c>
      <c r="AC492" s="11">
        <f>VLOOKUP(C492,[1]匹配!$A:$Z,26,0)</f>
        <v>0</v>
      </c>
      <c r="AD492" s="11">
        <f>VLOOKUP(C492,[1]匹配!$A:$AA,27,0)</f>
        <v>0</v>
      </c>
      <c r="AE492" s="11">
        <f>VLOOKUP(C492,[1]匹配!$A:$AB,28,0)</f>
        <v>0</v>
      </c>
      <c r="AF492" s="11">
        <f>VLOOKUP(C492,[1]匹配!$A:$AC,29,0)</f>
        <v>0</v>
      </c>
      <c r="AG492" s="11">
        <f>VLOOKUP(C492,[1]匹配!$A:$AD,30,0)</f>
        <v>0</v>
      </c>
      <c r="AH492" s="11">
        <f>VLOOKUP(C492,[1]匹配!$A:$AE,31,0)</f>
        <v>0</v>
      </c>
      <c r="AI492" s="11">
        <f>VLOOKUP(C492,[1]匹配!$A:$AF,32,0)</f>
        <v>0</v>
      </c>
      <c r="AJ492" s="11" t="s">
        <v>1853</v>
      </c>
      <c r="AK492" s="11" t="s">
        <v>105</v>
      </c>
      <c r="AL492" s="11" t="s">
        <v>56</v>
      </c>
      <c r="AM492" s="11" t="s">
        <v>729</v>
      </c>
    </row>
    <row r="493" ht="24" spans="1:39">
      <c r="A493" s="28">
        <v>490</v>
      </c>
      <c r="B493" s="11" t="s">
        <v>151</v>
      </c>
      <c r="C493" s="11" t="s">
        <v>1857</v>
      </c>
      <c r="D493" s="11" t="s">
        <v>1858</v>
      </c>
      <c r="E493" s="11" t="s">
        <v>1859</v>
      </c>
      <c r="F493" s="11" t="s">
        <v>196</v>
      </c>
      <c r="G493" s="11" t="s">
        <v>1421</v>
      </c>
      <c r="H493" s="11" t="str">
        <f>VLOOKUP(C493,[1]匹配!$A:$E,5,0)</f>
        <v>否</v>
      </c>
      <c r="I493" s="11">
        <f>VLOOKUP(C493,[1]匹配!$A:$F,6,0)</f>
        <v>0</v>
      </c>
      <c r="J493" s="11">
        <f>VLOOKUP(C493,'[2]（终）标准制修订项目'!$C:$R,16,0)</f>
        <v>5</v>
      </c>
      <c r="K493" s="11" t="str">
        <f>VLOOKUP(C493,[1]匹配!$A:$H,8,0)</f>
        <v>无</v>
      </c>
      <c r="L493" s="11">
        <f>VLOOKUP(C493,[1]匹配!$A:$I,9,0)</f>
        <v>5</v>
      </c>
      <c r="M493" s="11">
        <f>VLOOKUP(C493,[1]匹配!$A:$J,10,0)</f>
        <v>100</v>
      </c>
      <c r="N493" s="11" t="str">
        <f>VLOOKUP(C493,[1]匹配!$A:$K,11,0)</f>
        <v>深圳准诺检测有限公司</v>
      </c>
      <c r="O493" s="11">
        <f>VLOOKUP(C493,[1]匹配!$A:$L,12,0)</f>
        <v>0</v>
      </c>
      <c r="P493" s="11">
        <f>VLOOKUP(C493,[1]匹配!$A:$M,13,0)</f>
        <v>0</v>
      </c>
      <c r="Q493" s="11">
        <f>VLOOKUP(C493,[1]匹配!$A:$N,14,0)</f>
        <v>0</v>
      </c>
      <c r="R493" s="11">
        <f>VLOOKUP(C493,[1]匹配!$A:$O,15,0)</f>
        <v>0</v>
      </c>
      <c r="S493" s="11">
        <f>VLOOKUP(C493,[1]匹配!$A:$P,16,0)</f>
        <v>0</v>
      </c>
      <c r="T493" s="11">
        <f>VLOOKUP(C493,[1]匹配!$A:$Q,17,0)</f>
        <v>0</v>
      </c>
      <c r="U493" s="11">
        <f>VLOOKUP(C493,[1]匹配!$A:$R,18,0)</f>
        <v>0</v>
      </c>
      <c r="V493" s="11">
        <f>VLOOKUP(C493,[1]匹配!$A:$S,19,0)</f>
        <v>0</v>
      </c>
      <c r="W493" s="11">
        <f>VLOOKUP(C493,[1]匹配!$A:$T,20,0)</f>
        <v>0</v>
      </c>
      <c r="X493" s="11">
        <f>VLOOKUP(C493,[1]匹配!$A:$U,21,0)</f>
        <v>0</v>
      </c>
      <c r="Y493" s="11">
        <f>VLOOKUP(C493,[1]匹配!$A:$V,22,0)</f>
        <v>0</v>
      </c>
      <c r="Z493" s="11">
        <f>VLOOKUP(C493,[1]匹配!$A:$W,23,0)</f>
        <v>0</v>
      </c>
      <c r="AA493" s="11">
        <f>VLOOKUP(C493,[1]匹配!$A:$X,24,0)</f>
        <v>0</v>
      </c>
      <c r="AB493" s="11">
        <f>VLOOKUP(C493,[1]匹配!$A:$Y,25,0)</f>
        <v>0</v>
      </c>
      <c r="AC493" s="11">
        <f>VLOOKUP(C493,[1]匹配!$A:$Z,26,0)</f>
        <v>0</v>
      </c>
      <c r="AD493" s="11">
        <f>VLOOKUP(C493,[1]匹配!$A:$AA,27,0)</f>
        <v>0</v>
      </c>
      <c r="AE493" s="11">
        <f>VLOOKUP(C493,[1]匹配!$A:$AB,28,0)</f>
        <v>0</v>
      </c>
      <c r="AF493" s="11">
        <f>VLOOKUP(C493,[1]匹配!$A:$AC,29,0)</f>
        <v>0</v>
      </c>
      <c r="AG493" s="11">
        <f>VLOOKUP(C493,[1]匹配!$A:$AD,30,0)</f>
        <v>0</v>
      </c>
      <c r="AH493" s="11">
        <f>VLOOKUP(C493,[1]匹配!$A:$AE,31,0)</f>
        <v>0</v>
      </c>
      <c r="AI493" s="11">
        <f>VLOOKUP(C493,[1]匹配!$A:$AF,32,0)</f>
        <v>0</v>
      </c>
      <c r="AJ493" s="11" t="s">
        <v>1860</v>
      </c>
      <c r="AK493" s="11" t="s">
        <v>105</v>
      </c>
      <c r="AL493" s="11" t="s">
        <v>56</v>
      </c>
      <c r="AM493" s="11" t="s">
        <v>729</v>
      </c>
    </row>
    <row r="494" ht="36" spans="1:39">
      <c r="A494" s="28">
        <v>491</v>
      </c>
      <c r="B494" s="11" t="s">
        <v>151</v>
      </c>
      <c r="C494" s="11" t="s">
        <v>1861</v>
      </c>
      <c r="D494" s="11" t="s">
        <v>1862</v>
      </c>
      <c r="E494" s="11" t="s">
        <v>1863</v>
      </c>
      <c r="F494" s="11" t="s">
        <v>228</v>
      </c>
      <c r="G494" s="11" t="s">
        <v>1686</v>
      </c>
      <c r="H494" s="11" t="str">
        <f>VLOOKUP(C494,[1]匹配!$A:$E,5,0)</f>
        <v>否</v>
      </c>
      <c r="I494" s="11">
        <f>VLOOKUP(C494,[1]匹配!$A:$F,6,0)</f>
        <v>0</v>
      </c>
      <c r="J494" s="11">
        <f>VLOOKUP(C494,'[2]（终）标准制修订项目'!$C:$R,16,0)</f>
        <v>7</v>
      </c>
      <c r="K494" s="11" t="str">
        <f>VLOOKUP(C494,[1]匹配!$A:$H,8,0)</f>
        <v>无</v>
      </c>
      <c r="L494" s="11">
        <f>VLOOKUP(C494,[1]匹配!$A:$I,9,0)</f>
        <v>7</v>
      </c>
      <c r="M494" s="11">
        <f>VLOOKUP(C494,[1]匹配!$A:$J,10,0)</f>
        <v>100</v>
      </c>
      <c r="N494" s="11" t="str">
        <f>VLOOKUP(C494,[1]匹配!$A:$K,11,0)</f>
        <v>深圳市安车检测股份有限公司</v>
      </c>
      <c r="O494" s="11">
        <f>VLOOKUP(C494,[1]匹配!$A:$L,12,0)</f>
        <v>0</v>
      </c>
      <c r="P494" s="11">
        <f>VLOOKUP(C494,[1]匹配!$A:$M,13,0)</f>
        <v>0</v>
      </c>
      <c r="Q494" s="11">
        <f>VLOOKUP(C494,[1]匹配!$A:$N,14,0)</f>
        <v>0</v>
      </c>
      <c r="R494" s="11">
        <f>VLOOKUP(C494,[1]匹配!$A:$O,15,0)</f>
        <v>0</v>
      </c>
      <c r="S494" s="11">
        <f>VLOOKUP(C494,[1]匹配!$A:$P,16,0)</f>
        <v>0</v>
      </c>
      <c r="T494" s="11">
        <f>VLOOKUP(C494,[1]匹配!$A:$Q,17,0)</f>
        <v>0</v>
      </c>
      <c r="U494" s="11">
        <f>VLOOKUP(C494,[1]匹配!$A:$R,18,0)</f>
        <v>0</v>
      </c>
      <c r="V494" s="11">
        <f>VLOOKUP(C494,[1]匹配!$A:$S,19,0)</f>
        <v>0</v>
      </c>
      <c r="W494" s="11">
        <f>VLOOKUP(C494,[1]匹配!$A:$T,20,0)</f>
        <v>0</v>
      </c>
      <c r="X494" s="11">
        <f>VLOOKUP(C494,[1]匹配!$A:$U,21,0)</f>
        <v>0</v>
      </c>
      <c r="Y494" s="11">
        <f>VLOOKUP(C494,[1]匹配!$A:$V,22,0)</f>
        <v>0</v>
      </c>
      <c r="Z494" s="11">
        <f>VLOOKUP(C494,[1]匹配!$A:$W,23,0)</f>
        <v>0</v>
      </c>
      <c r="AA494" s="11">
        <f>VLOOKUP(C494,[1]匹配!$A:$X,24,0)</f>
        <v>0</v>
      </c>
      <c r="AB494" s="11">
        <f>VLOOKUP(C494,[1]匹配!$A:$Y,25,0)</f>
        <v>0</v>
      </c>
      <c r="AC494" s="11">
        <f>VLOOKUP(C494,[1]匹配!$A:$Z,26,0)</f>
        <v>0</v>
      </c>
      <c r="AD494" s="11">
        <f>VLOOKUP(C494,[1]匹配!$A:$AA,27,0)</f>
        <v>0</v>
      </c>
      <c r="AE494" s="11">
        <f>VLOOKUP(C494,[1]匹配!$A:$AB,28,0)</f>
        <v>0</v>
      </c>
      <c r="AF494" s="11">
        <f>VLOOKUP(C494,[1]匹配!$A:$AC,29,0)</f>
        <v>0</v>
      </c>
      <c r="AG494" s="11">
        <f>VLOOKUP(C494,[1]匹配!$A:$AD,30,0)</f>
        <v>0</v>
      </c>
      <c r="AH494" s="11">
        <f>VLOOKUP(C494,[1]匹配!$A:$AE,31,0)</f>
        <v>0</v>
      </c>
      <c r="AI494" s="11">
        <f>VLOOKUP(C494,[1]匹配!$A:$AF,32,0)</f>
        <v>0</v>
      </c>
      <c r="AJ494" s="11" t="s">
        <v>1860</v>
      </c>
      <c r="AK494" s="11" t="s">
        <v>47</v>
      </c>
      <c r="AL494" s="11" t="s">
        <v>56</v>
      </c>
      <c r="AM494" s="11" t="s">
        <v>729</v>
      </c>
    </row>
    <row r="495" ht="36" spans="1:39">
      <c r="A495" s="28">
        <v>492</v>
      </c>
      <c r="B495" s="11" t="s">
        <v>151</v>
      </c>
      <c r="C495" s="11" t="s">
        <v>1864</v>
      </c>
      <c r="D495" s="11" t="s">
        <v>1865</v>
      </c>
      <c r="E495" s="11" t="s">
        <v>1866</v>
      </c>
      <c r="F495" s="11" t="s">
        <v>277</v>
      </c>
      <c r="G495" s="11" t="s">
        <v>825</v>
      </c>
      <c r="H495" s="11" t="str">
        <f>VLOOKUP(C495,[1]匹配!$A:$E,5,0)</f>
        <v>否</v>
      </c>
      <c r="I495" s="11">
        <f>VLOOKUP(C495,[1]匹配!$A:$F,6,0)</f>
        <v>0</v>
      </c>
      <c r="J495" s="11">
        <f>VLOOKUP(C495,'[2]（终）标准制修订项目'!$C:$R,16,0)</f>
        <v>8</v>
      </c>
      <c r="K495" s="11" t="str">
        <f>VLOOKUP(C495,[1]匹配!$A:$H,8,0)</f>
        <v>无</v>
      </c>
      <c r="L495" s="11">
        <f>VLOOKUP(C495,[1]匹配!$A:$I,9,0)</f>
        <v>8</v>
      </c>
      <c r="M495" s="11">
        <f>VLOOKUP(C495,[1]匹配!$A:$J,10,0)</f>
        <v>100</v>
      </c>
      <c r="N495" s="11" t="str">
        <f>VLOOKUP(C495,[1]匹配!$A:$K,11,0)</f>
        <v>华测检测认证集团股份有限公司</v>
      </c>
      <c r="O495" s="11">
        <f>VLOOKUP(C495,[1]匹配!$A:$L,12,0)</f>
        <v>0</v>
      </c>
      <c r="P495" s="11">
        <f>VLOOKUP(C495,[1]匹配!$A:$M,13,0)</f>
        <v>0</v>
      </c>
      <c r="Q495" s="11">
        <f>VLOOKUP(C495,[1]匹配!$A:$N,14,0)</f>
        <v>0</v>
      </c>
      <c r="R495" s="11">
        <f>VLOOKUP(C495,[1]匹配!$A:$O,15,0)</f>
        <v>0</v>
      </c>
      <c r="S495" s="11">
        <f>VLOOKUP(C495,[1]匹配!$A:$P,16,0)</f>
        <v>0</v>
      </c>
      <c r="T495" s="11">
        <f>VLOOKUP(C495,[1]匹配!$A:$Q,17,0)</f>
        <v>0</v>
      </c>
      <c r="U495" s="11">
        <f>VLOOKUP(C495,[1]匹配!$A:$R,18,0)</f>
        <v>0</v>
      </c>
      <c r="V495" s="11">
        <f>VLOOKUP(C495,[1]匹配!$A:$S,19,0)</f>
        <v>0</v>
      </c>
      <c r="W495" s="11">
        <f>VLOOKUP(C495,[1]匹配!$A:$T,20,0)</f>
        <v>0</v>
      </c>
      <c r="X495" s="11">
        <f>VLOOKUP(C495,[1]匹配!$A:$U,21,0)</f>
        <v>0</v>
      </c>
      <c r="Y495" s="11">
        <f>VLOOKUP(C495,[1]匹配!$A:$V,22,0)</f>
        <v>0</v>
      </c>
      <c r="Z495" s="11">
        <f>VLOOKUP(C495,[1]匹配!$A:$W,23,0)</f>
        <v>0</v>
      </c>
      <c r="AA495" s="11">
        <f>VLOOKUP(C495,[1]匹配!$A:$X,24,0)</f>
        <v>0</v>
      </c>
      <c r="AB495" s="11">
        <f>VLOOKUP(C495,[1]匹配!$A:$Y,25,0)</f>
        <v>0</v>
      </c>
      <c r="AC495" s="11">
        <f>VLOOKUP(C495,[1]匹配!$A:$Z,26,0)</f>
        <v>0</v>
      </c>
      <c r="AD495" s="11">
        <f>VLOOKUP(C495,[1]匹配!$A:$AA,27,0)</f>
        <v>0</v>
      </c>
      <c r="AE495" s="11">
        <f>VLOOKUP(C495,[1]匹配!$A:$AB,28,0)</f>
        <v>0</v>
      </c>
      <c r="AF495" s="11">
        <f>VLOOKUP(C495,[1]匹配!$A:$AC,29,0)</f>
        <v>0</v>
      </c>
      <c r="AG495" s="11">
        <f>VLOOKUP(C495,[1]匹配!$A:$AD,30,0)</f>
        <v>0</v>
      </c>
      <c r="AH495" s="11">
        <f>VLOOKUP(C495,[1]匹配!$A:$AE,31,0)</f>
        <v>0</v>
      </c>
      <c r="AI495" s="11">
        <f>VLOOKUP(C495,[1]匹配!$A:$AF,32,0)</f>
        <v>0</v>
      </c>
      <c r="AJ495" s="11" t="s">
        <v>1860</v>
      </c>
      <c r="AK495" s="11" t="s">
        <v>47</v>
      </c>
      <c r="AL495" s="11" t="s">
        <v>56</v>
      </c>
      <c r="AM495" s="11" t="s">
        <v>729</v>
      </c>
    </row>
    <row r="496" ht="36" spans="1:39">
      <c r="A496" s="28">
        <v>493</v>
      </c>
      <c r="B496" s="11" t="s">
        <v>151</v>
      </c>
      <c r="C496" s="11" t="s">
        <v>1867</v>
      </c>
      <c r="D496" s="11" t="s">
        <v>1868</v>
      </c>
      <c r="E496" s="11" t="s">
        <v>1869</v>
      </c>
      <c r="F496" s="11" t="s">
        <v>178</v>
      </c>
      <c r="G496" s="11" t="s">
        <v>1133</v>
      </c>
      <c r="H496" s="11" t="str">
        <f>VLOOKUP(C496,[1]匹配!$A:$E,5,0)</f>
        <v>否</v>
      </c>
      <c r="I496" s="11">
        <f>VLOOKUP(C496,[1]匹配!$A:$F,6,0)</f>
        <v>0</v>
      </c>
      <c r="J496" s="11">
        <f>VLOOKUP(C496,'[2]（终）标准制修订项目'!$C:$R,16,0)</f>
        <v>7</v>
      </c>
      <c r="K496" s="11" t="str">
        <f>VLOOKUP(C496,[1]匹配!$A:$H,8,0)</f>
        <v>无</v>
      </c>
      <c r="L496" s="11">
        <f>VLOOKUP(C496,[1]匹配!$A:$I,9,0)</f>
        <v>7</v>
      </c>
      <c r="M496" s="11">
        <f>VLOOKUP(C496,[1]匹配!$A:$J,10,0)</f>
        <v>100</v>
      </c>
      <c r="N496" s="11" t="str">
        <f>VLOOKUP(C496,[1]匹配!$A:$K,11,0)</f>
        <v>深圳市芭田生态工程股份有限公司</v>
      </c>
      <c r="O496" s="11">
        <f>VLOOKUP(C496,[1]匹配!$A:$L,12,0)</f>
        <v>0</v>
      </c>
      <c r="P496" s="11">
        <f>VLOOKUP(C496,[1]匹配!$A:$M,13,0)</f>
        <v>0</v>
      </c>
      <c r="Q496" s="11">
        <f>VLOOKUP(C496,[1]匹配!$A:$N,14,0)</f>
        <v>0</v>
      </c>
      <c r="R496" s="11">
        <f>VLOOKUP(C496,[1]匹配!$A:$O,15,0)</f>
        <v>0</v>
      </c>
      <c r="S496" s="11">
        <f>VLOOKUP(C496,[1]匹配!$A:$P,16,0)</f>
        <v>0</v>
      </c>
      <c r="T496" s="11">
        <f>VLOOKUP(C496,[1]匹配!$A:$Q,17,0)</f>
        <v>0</v>
      </c>
      <c r="U496" s="11">
        <f>VLOOKUP(C496,[1]匹配!$A:$R,18,0)</f>
        <v>0</v>
      </c>
      <c r="V496" s="11">
        <f>VLOOKUP(C496,[1]匹配!$A:$S,19,0)</f>
        <v>0</v>
      </c>
      <c r="W496" s="11">
        <f>VLOOKUP(C496,[1]匹配!$A:$T,20,0)</f>
        <v>0</v>
      </c>
      <c r="X496" s="11">
        <f>VLOOKUP(C496,[1]匹配!$A:$U,21,0)</f>
        <v>0</v>
      </c>
      <c r="Y496" s="11">
        <f>VLOOKUP(C496,[1]匹配!$A:$V,22,0)</f>
        <v>0</v>
      </c>
      <c r="Z496" s="11">
        <f>VLOOKUP(C496,[1]匹配!$A:$W,23,0)</f>
        <v>0</v>
      </c>
      <c r="AA496" s="11">
        <f>VLOOKUP(C496,[1]匹配!$A:$X,24,0)</f>
        <v>0</v>
      </c>
      <c r="AB496" s="11">
        <f>VLOOKUP(C496,[1]匹配!$A:$Y,25,0)</f>
        <v>0</v>
      </c>
      <c r="AC496" s="11">
        <f>VLOOKUP(C496,[1]匹配!$A:$Z,26,0)</f>
        <v>0</v>
      </c>
      <c r="AD496" s="11">
        <f>VLOOKUP(C496,[1]匹配!$A:$AA,27,0)</f>
        <v>0</v>
      </c>
      <c r="AE496" s="11">
        <f>VLOOKUP(C496,[1]匹配!$A:$AB,28,0)</f>
        <v>0</v>
      </c>
      <c r="AF496" s="11">
        <f>VLOOKUP(C496,[1]匹配!$A:$AC,29,0)</f>
        <v>0</v>
      </c>
      <c r="AG496" s="11">
        <f>VLOOKUP(C496,[1]匹配!$A:$AD,30,0)</f>
        <v>0</v>
      </c>
      <c r="AH496" s="11">
        <f>VLOOKUP(C496,[1]匹配!$A:$AE,31,0)</f>
        <v>0</v>
      </c>
      <c r="AI496" s="11">
        <f>VLOOKUP(C496,[1]匹配!$A:$AF,32,0)</f>
        <v>0</v>
      </c>
      <c r="AJ496" s="11" t="s">
        <v>1860</v>
      </c>
      <c r="AK496" s="11" t="s">
        <v>47</v>
      </c>
      <c r="AL496" s="11" t="s">
        <v>56</v>
      </c>
      <c r="AM496" s="11" t="s">
        <v>729</v>
      </c>
    </row>
    <row r="497" ht="24" spans="1:39">
      <c r="A497" s="28">
        <v>494</v>
      </c>
      <c r="B497" s="11" t="s">
        <v>151</v>
      </c>
      <c r="C497" s="11" t="s">
        <v>1870</v>
      </c>
      <c r="D497" s="11" t="s">
        <v>1871</v>
      </c>
      <c r="E497" s="11" t="s">
        <v>1872</v>
      </c>
      <c r="F497" s="11" t="s">
        <v>957</v>
      </c>
      <c r="G497" s="11" t="s">
        <v>394</v>
      </c>
      <c r="H497" s="11" t="str">
        <f>VLOOKUP(C497,[1]匹配!$A:$E,5,0)</f>
        <v>否</v>
      </c>
      <c r="I497" s="11">
        <f>VLOOKUP(C497,[1]匹配!$A:$F,6,0)</f>
        <v>0</v>
      </c>
      <c r="J497" s="11">
        <f>VLOOKUP(C497,'[2]（终）标准制修订项目'!$C:$R,16,0)</f>
        <v>7</v>
      </c>
      <c r="K497" s="11" t="str">
        <f>VLOOKUP(C497,[1]匹配!$A:$H,8,0)</f>
        <v>无</v>
      </c>
      <c r="L497" s="11">
        <f>VLOOKUP(C497,[1]匹配!$A:$I,9,0)</f>
        <v>7</v>
      </c>
      <c r="M497" s="11">
        <f>VLOOKUP(C497,[1]匹配!$A:$J,10,0)</f>
        <v>100</v>
      </c>
      <c r="N497" s="11" t="str">
        <f>VLOOKUP(C497,[1]匹配!$A:$K,11,0)</f>
        <v>深圳领威科技有限公司</v>
      </c>
      <c r="O497" s="11">
        <f>VLOOKUP(C497,[1]匹配!$A:$L,12,0)</f>
        <v>0</v>
      </c>
      <c r="P497" s="11">
        <f>VLOOKUP(C497,[1]匹配!$A:$M,13,0)</f>
        <v>0</v>
      </c>
      <c r="Q497" s="11">
        <f>VLOOKUP(C497,[1]匹配!$A:$N,14,0)</f>
        <v>0</v>
      </c>
      <c r="R497" s="11">
        <f>VLOOKUP(C497,[1]匹配!$A:$O,15,0)</f>
        <v>0</v>
      </c>
      <c r="S497" s="11">
        <f>VLOOKUP(C497,[1]匹配!$A:$P,16,0)</f>
        <v>0</v>
      </c>
      <c r="T497" s="11">
        <f>VLOOKUP(C497,[1]匹配!$A:$Q,17,0)</f>
        <v>0</v>
      </c>
      <c r="U497" s="11">
        <f>VLOOKUP(C497,[1]匹配!$A:$R,18,0)</f>
        <v>0</v>
      </c>
      <c r="V497" s="11">
        <f>VLOOKUP(C497,[1]匹配!$A:$S,19,0)</f>
        <v>0</v>
      </c>
      <c r="W497" s="11">
        <f>VLOOKUP(C497,[1]匹配!$A:$T,20,0)</f>
        <v>0</v>
      </c>
      <c r="X497" s="11">
        <f>VLOOKUP(C497,[1]匹配!$A:$U,21,0)</f>
        <v>0</v>
      </c>
      <c r="Y497" s="11">
        <f>VLOOKUP(C497,[1]匹配!$A:$V,22,0)</f>
        <v>0</v>
      </c>
      <c r="Z497" s="11">
        <f>VLOOKUP(C497,[1]匹配!$A:$W,23,0)</f>
        <v>0</v>
      </c>
      <c r="AA497" s="11">
        <f>VLOOKUP(C497,[1]匹配!$A:$X,24,0)</f>
        <v>0</v>
      </c>
      <c r="AB497" s="11">
        <f>VLOOKUP(C497,[1]匹配!$A:$Y,25,0)</f>
        <v>0</v>
      </c>
      <c r="AC497" s="11">
        <f>VLOOKUP(C497,[1]匹配!$A:$Z,26,0)</f>
        <v>0</v>
      </c>
      <c r="AD497" s="11">
        <f>VLOOKUP(C497,[1]匹配!$A:$AA,27,0)</f>
        <v>0</v>
      </c>
      <c r="AE497" s="11">
        <f>VLOOKUP(C497,[1]匹配!$A:$AB,28,0)</f>
        <v>0</v>
      </c>
      <c r="AF497" s="11">
        <f>VLOOKUP(C497,[1]匹配!$A:$AC,29,0)</f>
        <v>0</v>
      </c>
      <c r="AG497" s="11">
        <f>VLOOKUP(C497,[1]匹配!$A:$AD,30,0)</f>
        <v>0</v>
      </c>
      <c r="AH497" s="11">
        <f>VLOOKUP(C497,[1]匹配!$A:$AE,31,0)</f>
        <v>0</v>
      </c>
      <c r="AI497" s="11">
        <f>VLOOKUP(C497,[1]匹配!$A:$AF,32,0)</f>
        <v>0</v>
      </c>
      <c r="AJ497" s="11" t="s">
        <v>1873</v>
      </c>
      <c r="AK497" s="11" t="s">
        <v>105</v>
      </c>
      <c r="AL497" s="11" t="s">
        <v>56</v>
      </c>
      <c r="AM497" s="11" t="s">
        <v>729</v>
      </c>
    </row>
    <row r="498" ht="48" spans="1:39">
      <c r="A498" s="28">
        <v>495</v>
      </c>
      <c r="B498" s="11" t="s">
        <v>151</v>
      </c>
      <c r="C498" s="11" t="s">
        <v>1874</v>
      </c>
      <c r="D498" s="11" t="s">
        <v>1875</v>
      </c>
      <c r="E498" s="11" t="s">
        <v>1876</v>
      </c>
      <c r="F498" s="11" t="s">
        <v>250</v>
      </c>
      <c r="G498" s="11" t="s">
        <v>1877</v>
      </c>
      <c r="H498" s="11" t="str">
        <f>VLOOKUP(C498,[1]匹配!$A:$E,5,0)</f>
        <v>否</v>
      </c>
      <c r="I498" s="11">
        <f>VLOOKUP(C498,[1]匹配!$A:$F,6,0)</f>
        <v>0</v>
      </c>
      <c r="J498" s="11">
        <f>VLOOKUP(C498,'[2]（终）标准制修订项目'!$C:$R,16,0)</f>
        <v>7</v>
      </c>
      <c r="K498" s="11" t="str">
        <f>VLOOKUP(C498,[1]匹配!$A:$H,8,0)</f>
        <v>无</v>
      </c>
      <c r="L498" s="11">
        <f>VLOOKUP(C498,[1]匹配!$A:$I,9,0)</f>
        <v>7</v>
      </c>
      <c r="M498" s="11">
        <f>VLOOKUP(C498,[1]匹配!$A:$J,10,0)</f>
        <v>100</v>
      </c>
      <c r="N498" s="11" t="str">
        <f>VLOOKUP(C498,[1]匹配!$A:$K,11,0)</f>
        <v>深圳市光辉电器实业有限公司</v>
      </c>
      <c r="O498" s="11">
        <f>VLOOKUP(C498,[1]匹配!$A:$L,12,0)</f>
        <v>0</v>
      </c>
      <c r="P498" s="11">
        <f>VLOOKUP(C498,[1]匹配!$A:$M,13,0)</f>
        <v>0</v>
      </c>
      <c r="Q498" s="11">
        <f>VLOOKUP(C498,[1]匹配!$A:$N,14,0)</f>
        <v>0</v>
      </c>
      <c r="R498" s="11">
        <f>VLOOKUP(C498,[1]匹配!$A:$O,15,0)</f>
        <v>0</v>
      </c>
      <c r="S498" s="11">
        <f>VLOOKUP(C498,[1]匹配!$A:$P,16,0)</f>
        <v>0</v>
      </c>
      <c r="T498" s="11">
        <f>VLOOKUP(C498,[1]匹配!$A:$Q,17,0)</f>
        <v>0</v>
      </c>
      <c r="U498" s="11">
        <f>VLOOKUP(C498,[1]匹配!$A:$R,18,0)</f>
        <v>0</v>
      </c>
      <c r="V498" s="11">
        <f>VLOOKUP(C498,[1]匹配!$A:$S,19,0)</f>
        <v>0</v>
      </c>
      <c r="W498" s="11">
        <f>VLOOKUP(C498,[1]匹配!$A:$T,20,0)</f>
        <v>0</v>
      </c>
      <c r="X498" s="11">
        <f>VLOOKUP(C498,[1]匹配!$A:$U,21,0)</f>
        <v>0</v>
      </c>
      <c r="Y498" s="11">
        <f>VLOOKUP(C498,[1]匹配!$A:$V,22,0)</f>
        <v>0</v>
      </c>
      <c r="Z498" s="11">
        <f>VLOOKUP(C498,[1]匹配!$A:$W,23,0)</f>
        <v>0</v>
      </c>
      <c r="AA498" s="11">
        <f>VLOOKUP(C498,[1]匹配!$A:$X,24,0)</f>
        <v>0</v>
      </c>
      <c r="AB498" s="11">
        <f>VLOOKUP(C498,[1]匹配!$A:$Y,25,0)</f>
        <v>0</v>
      </c>
      <c r="AC498" s="11">
        <f>VLOOKUP(C498,[1]匹配!$A:$Z,26,0)</f>
        <v>0</v>
      </c>
      <c r="AD498" s="11">
        <f>VLOOKUP(C498,[1]匹配!$A:$AA,27,0)</f>
        <v>0</v>
      </c>
      <c r="AE498" s="11">
        <f>VLOOKUP(C498,[1]匹配!$A:$AB,28,0)</f>
        <v>0</v>
      </c>
      <c r="AF498" s="11">
        <f>VLOOKUP(C498,[1]匹配!$A:$AC,29,0)</f>
        <v>0</v>
      </c>
      <c r="AG498" s="11">
        <f>VLOOKUP(C498,[1]匹配!$A:$AD,30,0)</f>
        <v>0</v>
      </c>
      <c r="AH498" s="11">
        <f>VLOOKUP(C498,[1]匹配!$A:$AE,31,0)</f>
        <v>0</v>
      </c>
      <c r="AI498" s="11">
        <f>VLOOKUP(C498,[1]匹配!$A:$AF,32,0)</f>
        <v>0</v>
      </c>
      <c r="AJ498" s="11" t="s">
        <v>1873</v>
      </c>
      <c r="AK498" s="11" t="s">
        <v>105</v>
      </c>
      <c r="AL498" s="11" t="s">
        <v>56</v>
      </c>
      <c r="AM498" s="11" t="s">
        <v>729</v>
      </c>
    </row>
    <row r="499" ht="60" spans="1:39">
      <c r="A499" s="28">
        <v>496</v>
      </c>
      <c r="B499" s="11" t="s">
        <v>151</v>
      </c>
      <c r="C499" s="11" t="s">
        <v>1878</v>
      </c>
      <c r="D499" s="11" t="s">
        <v>1029</v>
      </c>
      <c r="E499" s="11" t="s">
        <v>1879</v>
      </c>
      <c r="F499" s="11" t="s">
        <v>424</v>
      </c>
      <c r="G499" s="11" t="s">
        <v>429</v>
      </c>
      <c r="H499" s="11" t="str">
        <f>VLOOKUP(C499,[1]匹配!$A:$E,5,0)</f>
        <v>是</v>
      </c>
      <c r="I499" s="11">
        <f>VLOOKUP(C499,[1]匹配!$A:$F,6,0)</f>
        <v>10</v>
      </c>
      <c r="J499" s="11">
        <f>VLOOKUP(C499,'[2]（终）标准制修订项目'!$C:$R,16,0)</f>
        <v>7</v>
      </c>
      <c r="K499" s="11" t="str">
        <f>VLOOKUP(C499,[1]匹配!$A:$H,8,0)</f>
        <v>有</v>
      </c>
      <c r="L499" s="11">
        <f>VLOOKUP(C499,[1]匹配!$A:$I,9,0)</f>
        <v>3</v>
      </c>
      <c r="M499" s="11">
        <f>VLOOKUP(C499,[1]匹配!$A:$J,10,0)</f>
        <v>68.18</v>
      </c>
      <c r="N499" s="11" t="str">
        <f>VLOOKUP(C499,[1]匹配!$A:$K,11,0)</f>
        <v>深圳市科陆电子科技股份有限公司</v>
      </c>
      <c r="O499" s="11">
        <f>VLOOKUP(C499,[1]匹配!$A:$L,12,0)</f>
        <v>7</v>
      </c>
      <c r="P499" s="11">
        <f>VLOOKUP(C499,[1]匹配!$A:$M,13,0)</f>
        <v>31.81</v>
      </c>
      <c r="Q499" s="11" t="str">
        <f>VLOOKUP(C499,[1]匹配!$A:$N,14,0)</f>
        <v>深圳市航天泰瑞捷电子有限公司</v>
      </c>
      <c r="R499" s="11">
        <f>VLOOKUP(C499,[1]匹配!$A:$O,15,0)</f>
        <v>0</v>
      </c>
      <c r="S499" s="11">
        <f>VLOOKUP(C499,[1]匹配!$A:$P,16,0)</f>
        <v>0</v>
      </c>
      <c r="T499" s="11">
        <f>VLOOKUP(C499,[1]匹配!$A:$Q,17,0)</f>
        <v>0</v>
      </c>
      <c r="U499" s="11">
        <f>VLOOKUP(C499,[1]匹配!$A:$R,18,0)</f>
        <v>0</v>
      </c>
      <c r="V499" s="11">
        <f>VLOOKUP(C499,[1]匹配!$A:$S,19,0)</f>
        <v>0</v>
      </c>
      <c r="W499" s="11">
        <f>VLOOKUP(C499,[1]匹配!$A:$T,20,0)</f>
        <v>0</v>
      </c>
      <c r="X499" s="11">
        <f>VLOOKUP(C499,[1]匹配!$A:$U,21,0)</f>
        <v>0</v>
      </c>
      <c r="Y499" s="11">
        <f>VLOOKUP(C499,[1]匹配!$A:$V,22,0)</f>
        <v>0</v>
      </c>
      <c r="Z499" s="11">
        <f>VLOOKUP(C499,[1]匹配!$A:$W,23,0)</f>
        <v>0</v>
      </c>
      <c r="AA499" s="11">
        <f>VLOOKUP(C499,[1]匹配!$A:$X,24,0)</f>
        <v>0</v>
      </c>
      <c r="AB499" s="11">
        <f>VLOOKUP(C499,[1]匹配!$A:$Y,25,0)</f>
        <v>0</v>
      </c>
      <c r="AC499" s="11">
        <f>VLOOKUP(C499,[1]匹配!$A:$Z,26,0)</f>
        <v>0</v>
      </c>
      <c r="AD499" s="11">
        <f>VLOOKUP(C499,[1]匹配!$A:$AA,27,0)</f>
        <v>0</v>
      </c>
      <c r="AE499" s="11">
        <f>VLOOKUP(C499,[1]匹配!$A:$AB,28,0)</f>
        <v>0</v>
      </c>
      <c r="AF499" s="11">
        <f>VLOOKUP(C499,[1]匹配!$A:$AC,29,0)</f>
        <v>0</v>
      </c>
      <c r="AG499" s="11">
        <f>VLOOKUP(C499,[1]匹配!$A:$AD,30,0)</f>
        <v>0</v>
      </c>
      <c r="AH499" s="11">
        <f>VLOOKUP(C499,[1]匹配!$A:$AE,31,0)</f>
        <v>0</v>
      </c>
      <c r="AI499" s="11">
        <f>VLOOKUP(C499,[1]匹配!$A:$AF,32,0)</f>
        <v>0</v>
      </c>
      <c r="AJ499" s="11" t="s">
        <v>1880</v>
      </c>
      <c r="AK499" s="11" t="s">
        <v>47</v>
      </c>
      <c r="AL499" s="11" t="s">
        <v>56</v>
      </c>
      <c r="AM499" s="11" t="s">
        <v>729</v>
      </c>
    </row>
    <row r="500" ht="48" spans="1:39">
      <c r="A500" s="28">
        <v>497</v>
      </c>
      <c r="B500" s="11" t="s">
        <v>151</v>
      </c>
      <c r="C500" s="11" t="s">
        <v>1881</v>
      </c>
      <c r="D500" s="11" t="s">
        <v>1882</v>
      </c>
      <c r="E500" s="11" t="s">
        <v>1883</v>
      </c>
      <c r="F500" s="11" t="s">
        <v>228</v>
      </c>
      <c r="G500" s="11" t="s">
        <v>429</v>
      </c>
      <c r="H500" s="11" t="str">
        <f>VLOOKUP(C500,[1]匹配!$A:$E,5,0)</f>
        <v>是</v>
      </c>
      <c r="I500" s="11">
        <f>VLOOKUP(C500,[1]匹配!$A:$F,6,0)</f>
        <v>12</v>
      </c>
      <c r="J500" s="11">
        <f>VLOOKUP(C500,'[2]（终）标准制修订项目'!$C:$R,16,0)</f>
        <v>7</v>
      </c>
      <c r="K500" s="11" t="str">
        <f>VLOOKUP(C500,[1]匹配!$A:$H,8,0)</f>
        <v>有</v>
      </c>
      <c r="L500" s="11">
        <f>VLOOKUP(C500,[1]匹配!$A:$I,9,0)</f>
        <v>5</v>
      </c>
      <c r="M500" s="11">
        <f>VLOOKUP(C500,[1]匹配!$A:$J,10,0)</f>
        <v>56.25</v>
      </c>
      <c r="N500" s="11" t="str">
        <f>VLOOKUP(C500,[1]匹配!$A:$K,11,0)</f>
        <v>深圳市科陆电子科技股份有限公司</v>
      </c>
      <c r="O500" s="11">
        <f>VLOOKUP(C500,[1]匹配!$A:$L,12,0)</f>
        <v>7</v>
      </c>
      <c r="P500" s="11">
        <f>VLOOKUP(C500,[1]匹配!$A:$M,13,0)</f>
        <v>43.75</v>
      </c>
      <c r="Q500" s="11" t="str">
        <f>VLOOKUP(C500,[1]匹配!$A:$N,14,0)</f>
        <v>深圳市航天泰瑞捷电子有限公司</v>
      </c>
      <c r="R500" s="11">
        <f>VLOOKUP(C500,[1]匹配!$A:$O,15,0)</f>
        <v>0</v>
      </c>
      <c r="S500" s="11">
        <f>VLOOKUP(C500,[1]匹配!$A:$P,16,0)</f>
        <v>0</v>
      </c>
      <c r="T500" s="11">
        <f>VLOOKUP(C500,[1]匹配!$A:$Q,17,0)</f>
        <v>0</v>
      </c>
      <c r="U500" s="11">
        <f>VLOOKUP(C500,[1]匹配!$A:$R,18,0)</f>
        <v>0</v>
      </c>
      <c r="V500" s="11">
        <f>VLOOKUP(C500,[1]匹配!$A:$S,19,0)</f>
        <v>0</v>
      </c>
      <c r="W500" s="11">
        <f>VLOOKUP(C500,[1]匹配!$A:$T,20,0)</f>
        <v>0</v>
      </c>
      <c r="X500" s="11">
        <f>VLOOKUP(C500,[1]匹配!$A:$U,21,0)</f>
        <v>0</v>
      </c>
      <c r="Y500" s="11">
        <f>VLOOKUP(C500,[1]匹配!$A:$V,22,0)</f>
        <v>0</v>
      </c>
      <c r="Z500" s="11">
        <f>VLOOKUP(C500,[1]匹配!$A:$W,23,0)</f>
        <v>0</v>
      </c>
      <c r="AA500" s="11">
        <f>VLOOKUP(C500,[1]匹配!$A:$X,24,0)</f>
        <v>0</v>
      </c>
      <c r="AB500" s="11">
        <f>VLOOKUP(C500,[1]匹配!$A:$Y,25,0)</f>
        <v>0</v>
      </c>
      <c r="AC500" s="11">
        <f>VLOOKUP(C500,[1]匹配!$A:$Z,26,0)</f>
        <v>0</v>
      </c>
      <c r="AD500" s="11">
        <f>VLOOKUP(C500,[1]匹配!$A:$AA,27,0)</f>
        <v>0</v>
      </c>
      <c r="AE500" s="11">
        <f>VLOOKUP(C500,[1]匹配!$A:$AB,28,0)</f>
        <v>0</v>
      </c>
      <c r="AF500" s="11">
        <f>VLOOKUP(C500,[1]匹配!$A:$AC,29,0)</f>
        <v>0</v>
      </c>
      <c r="AG500" s="11">
        <f>VLOOKUP(C500,[1]匹配!$A:$AD,30,0)</f>
        <v>0</v>
      </c>
      <c r="AH500" s="11">
        <f>VLOOKUP(C500,[1]匹配!$A:$AE,31,0)</f>
        <v>0</v>
      </c>
      <c r="AI500" s="11">
        <f>VLOOKUP(C500,[1]匹配!$A:$AF,32,0)</f>
        <v>0</v>
      </c>
      <c r="AJ500" s="11" t="s">
        <v>1884</v>
      </c>
      <c r="AK500" s="11" t="s">
        <v>105</v>
      </c>
      <c r="AL500" s="11" t="s">
        <v>56</v>
      </c>
      <c r="AM500" s="11" t="s">
        <v>729</v>
      </c>
    </row>
    <row r="501" ht="36" spans="1:39">
      <c r="A501" s="28">
        <v>498</v>
      </c>
      <c r="B501" s="11" t="s">
        <v>151</v>
      </c>
      <c r="C501" s="11" t="s">
        <v>1885</v>
      </c>
      <c r="D501" s="11" t="s">
        <v>1886</v>
      </c>
      <c r="E501" s="11" t="s">
        <v>1887</v>
      </c>
      <c r="F501" s="11" t="s">
        <v>178</v>
      </c>
      <c r="G501" s="11" t="s">
        <v>1373</v>
      </c>
      <c r="H501" s="11" t="str">
        <f>VLOOKUP(C501,[1]匹配!$A:$E,5,0)</f>
        <v>否</v>
      </c>
      <c r="I501" s="11">
        <f>VLOOKUP(C501,[1]匹配!$A:$F,6,0)</f>
        <v>0</v>
      </c>
      <c r="J501" s="11">
        <f>VLOOKUP(C501,'[2]（终）标准制修订项目'!$C:$R,16,0)</f>
        <v>6</v>
      </c>
      <c r="K501" s="11" t="str">
        <f>VLOOKUP(C501,[1]匹配!$A:$H,8,0)</f>
        <v>无</v>
      </c>
      <c r="L501" s="11">
        <f>VLOOKUP(C501,[1]匹配!$A:$I,9,0)</f>
        <v>1</v>
      </c>
      <c r="M501" s="11">
        <f>VLOOKUP(C501,[1]匹配!$A:$J,10,0)</f>
        <v>100</v>
      </c>
      <c r="N501" s="11" t="str">
        <f>VLOOKUP(C501,[1]匹配!$A:$K,11,0)</f>
        <v>深圳成武金石农业开发有限公司</v>
      </c>
      <c r="O501" s="11">
        <f>VLOOKUP(C501,[1]匹配!$A:$L,12,0)</f>
        <v>0</v>
      </c>
      <c r="P501" s="11">
        <f>VLOOKUP(C501,[1]匹配!$A:$M,13,0)</f>
        <v>0</v>
      </c>
      <c r="Q501" s="11">
        <f>VLOOKUP(C501,[1]匹配!$A:$N,14,0)</f>
        <v>0</v>
      </c>
      <c r="R501" s="11">
        <f>VLOOKUP(C501,[1]匹配!$A:$O,15,0)</f>
        <v>0</v>
      </c>
      <c r="S501" s="11">
        <f>VLOOKUP(C501,[1]匹配!$A:$P,16,0)</f>
        <v>0</v>
      </c>
      <c r="T501" s="11">
        <f>VLOOKUP(C501,[1]匹配!$A:$Q,17,0)</f>
        <v>0</v>
      </c>
      <c r="U501" s="11">
        <f>VLOOKUP(C501,[1]匹配!$A:$R,18,0)</f>
        <v>0</v>
      </c>
      <c r="V501" s="11">
        <f>VLOOKUP(C501,[1]匹配!$A:$S,19,0)</f>
        <v>0</v>
      </c>
      <c r="W501" s="11">
        <f>VLOOKUP(C501,[1]匹配!$A:$T,20,0)</f>
        <v>0</v>
      </c>
      <c r="X501" s="11">
        <f>VLOOKUP(C501,[1]匹配!$A:$U,21,0)</f>
        <v>0</v>
      </c>
      <c r="Y501" s="11">
        <f>VLOOKUP(C501,[1]匹配!$A:$V,22,0)</f>
        <v>0</v>
      </c>
      <c r="Z501" s="11">
        <f>VLOOKUP(C501,[1]匹配!$A:$W,23,0)</f>
        <v>0</v>
      </c>
      <c r="AA501" s="11">
        <f>VLOOKUP(C501,[1]匹配!$A:$X,24,0)</f>
        <v>0</v>
      </c>
      <c r="AB501" s="11">
        <f>VLOOKUP(C501,[1]匹配!$A:$Y,25,0)</f>
        <v>0</v>
      </c>
      <c r="AC501" s="11">
        <f>VLOOKUP(C501,[1]匹配!$A:$Z,26,0)</f>
        <v>0</v>
      </c>
      <c r="AD501" s="11">
        <f>VLOOKUP(C501,[1]匹配!$A:$AA,27,0)</f>
        <v>0</v>
      </c>
      <c r="AE501" s="11">
        <f>VLOOKUP(C501,[1]匹配!$A:$AB,28,0)</f>
        <v>0</v>
      </c>
      <c r="AF501" s="11">
        <f>VLOOKUP(C501,[1]匹配!$A:$AC,29,0)</f>
        <v>0</v>
      </c>
      <c r="AG501" s="11">
        <f>VLOOKUP(C501,[1]匹配!$A:$AD,30,0)</f>
        <v>0</v>
      </c>
      <c r="AH501" s="11">
        <f>VLOOKUP(C501,[1]匹配!$A:$AE,31,0)</f>
        <v>0</v>
      </c>
      <c r="AI501" s="11">
        <f>VLOOKUP(C501,[1]匹配!$A:$AF,32,0)</f>
        <v>0</v>
      </c>
      <c r="AJ501" s="11" t="s">
        <v>1884</v>
      </c>
      <c r="AK501" s="11" t="s">
        <v>47</v>
      </c>
      <c r="AL501" s="11" t="s">
        <v>56</v>
      </c>
      <c r="AM501" s="11" t="s">
        <v>729</v>
      </c>
    </row>
    <row r="502" ht="36" spans="1:39">
      <c r="A502" s="28">
        <v>499</v>
      </c>
      <c r="B502" s="11" t="s">
        <v>151</v>
      </c>
      <c r="C502" s="11" t="s">
        <v>1888</v>
      </c>
      <c r="D502" s="11" t="s">
        <v>1889</v>
      </c>
      <c r="E502" s="11" t="s">
        <v>1890</v>
      </c>
      <c r="F502" s="11" t="s">
        <v>178</v>
      </c>
      <c r="G502" s="11" t="s">
        <v>1133</v>
      </c>
      <c r="H502" s="11" t="str">
        <f>VLOOKUP(C502,[1]匹配!$A:$E,5,0)</f>
        <v>否</v>
      </c>
      <c r="I502" s="11">
        <f>VLOOKUP(C502,[1]匹配!$A:$F,6,0)</f>
        <v>0</v>
      </c>
      <c r="J502" s="11">
        <f>VLOOKUP(C502,'[2]（终）标准制修订项目'!$C:$R,16,0)</f>
        <v>8</v>
      </c>
      <c r="K502" s="11" t="str">
        <f>VLOOKUP(C502,[1]匹配!$A:$H,8,0)</f>
        <v>无</v>
      </c>
      <c r="L502" s="11">
        <f>VLOOKUP(C502,[1]匹配!$A:$I,9,0)</f>
        <v>8</v>
      </c>
      <c r="M502" s="11">
        <f>VLOOKUP(C502,[1]匹配!$A:$J,10,0)</f>
        <v>100</v>
      </c>
      <c r="N502" s="11" t="str">
        <f>VLOOKUP(C502,[1]匹配!$A:$K,11,0)</f>
        <v>深圳市芭田生态工程股份有限公司</v>
      </c>
      <c r="O502" s="11">
        <f>VLOOKUP(C502,[1]匹配!$A:$L,12,0)</f>
        <v>0</v>
      </c>
      <c r="P502" s="11">
        <f>VLOOKUP(C502,[1]匹配!$A:$M,13,0)</f>
        <v>0</v>
      </c>
      <c r="Q502" s="11">
        <f>VLOOKUP(C502,[1]匹配!$A:$N,14,0)</f>
        <v>0</v>
      </c>
      <c r="R502" s="11">
        <f>VLOOKUP(C502,[1]匹配!$A:$O,15,0)</f>
        <v>0</v>
      </c>
      <c r="S502" s="11">
        <f>VLOOKUP(C502,[1]匹配!$A:$P,16,0)</f>
        <v>0</v>
      </c>
      <c r="T502" s="11">
        <f>VLOOKUP(C502,[1]匹配!$A:$Q,17,0)</f>
        <v>0</v>
      </c>
      <c r="U502" s="11">
        <f>VLOOKUP(C502,[1]匹配!$A:$R,18,0)</f>
        <v>0</v>
      </c>
      <c r="V502" s="11">
        <f>VLOOKUP(C502,[1]匹配!$A:$S,19,0)</f>
        <v>0</v>
      </c>
      <c r="W502" s="11">
        <f>VLOOKUP(C502,[1]匹配!$A:$T,20,0)</f>
        <v>0</v>
      </c>
      <c r="X502" s="11">
        <f>VLOOKUP(C502,[1]匹配!$A:$U,21,0)</f>
        <v>0</v>
      </c>
      <c r="Y502" s="11">
        <f>VLOOKUP(C502,[1]匹配!$A:$V,22,0)</f>
        <v>0</v>
      </c>
      <c r="Z502" s="11">
        <f>VLOOKUP(C502,[1]匹配!$A:$W,23,0)</f>
        <v>0</v>
      </c>
      <c r="AA502" s="11">
        <f>VLOOKUP(C502,[1]匹配!$A:$X,24,0)</f>
        <v>0</v>
      </c>
      <c r="AB502" s="11">
        <f>VLOOKUP(C502,[1]匹配!$A:$Y,25,0)</f>
        <v>0</v>
      </c>
      <c r="AC502" s="11">
        <f>VLOOKUP(C502,[1]匹配!$A:$Z,26,0)</f>
        <v>0</v>
      </c>
      <c r="AD502" s="11">
        <f>VLOOKUP(C502,[1]匹配!$A:$AA,27,0)</f>
        <v>0</v>
      </c>
      <c r="AE502" s="11">
        <f>VLOOKUP(C502,[1]匹配!$A:$AB,28,0)</f>
        <v>0</v>
      </c>
      <c r="AF502" s="11">
        <f>VLOOKUP(C502,[1]匹配!$A:$AC,29,0)</f>
        <v>0</v>
      </c>
      <c r="AG502" s="11">
        <f>VLOOKUP(C502,[1]匹配!$A:$AD,30,0)</f>
        <v>0</v>
      </c>
      <c r="AH502" s="11">
        <f>VLOOKUP(C502,[1]匹配!$A:$AE,31,0)</f>
        <v>0</v>
      </c>
      <c r="AI502" s="11">
        <f>VLOOKUP(C502,[1]匹配!$A:$AF,32,0)</f>
        <v>0</v>
      </c>
      <c r="AJ502" s="11" t="s">
        <v>1891</v>
      </c>
      <c r="AK502" s="11" t="s">
        <v>47</v>
      </c>
      <c r="AL502" s="11" t="s">
        <v>56</v>
      </c>
      <c r="AM502" s="11" t="s">
        <v>729</v>
      </c>
    </row>
    <row r="503" ht="36" spans="1:39">
      <c r="A503" s="28">
        <v>500</v>
      </c>
      <c r="B503" s="11" t="s">
        <v>151</v>
      </c>
      <c r="C503" s="11" t="s">
        <v>1892</v>
      </c>
      <c r="D503" s="11" t="s">
        <v>1893</v>
      </c>
      <c r="E503" s="11" t="s">
        <v>1894</v>
      </c>
      <c r="F503" s="11" t="s">
        <v>196</v>
      </c>
      <c r="G503" s="11" t="s">
        <v>1421</v>
      </c>
      <c r="H503" s="11" t="str">
        <f>VLOOKUP(C503,[1]匹配!$A:$E,5,0)</f>
        <v>否</v>
      </c>
      <c r="I503" s="11">
        <f>VLOOKUP(C503,[1]匹配!$A:$F,6,0)</f>
        <v>0</v>
      </c>
      <c r="J503" s="11">
        <f>VLOOKUP(C503,'[2]（终）标准制修订项目'!$C:$R,16,0)</f>
        <v>5</v>
      </c>
      <c r="K503" s="11" t="str">
        <f>VLOOKUP(C503,[1]匹配!$A:$H,8,0)</f>
        <v>无</v>
      </c>
      <c r="L503" s="11">
        <f>VLOOKUP(C503,[1]匹配!$A:$I,9,0)</f>
        <v>5</v>
      </c>
      <c r="M503" s="11">
        <f>VLOOKUP(C503,[1]匹配!$A:$J,10,0)</f>
        <v>100</v>
      </c>
      <c r="N503" s="11" t="str">
        <f>VLOOKUP(C503,[1]匹配!$A:$K,11,0)</f>
        <v>深圳准诺检测有限公司</v>
      </c>
      <c r="O503" s="11">
        <f>VLOOKUP(C503,[1]匹配!$A:$L,12,0)</f>
        <v>0</v>
      </c>
      <c r="P503" s="11">
        <f>VLOOKUP(C503,[1]匹配!$A:$M,13,0)</f>
        <v>0</v>
      </c>
      <c r="Q503" s="11">
        <f>VLOOKUP(C503,[1]匹配!$A:$N,14,0)</f>
        <v>0</v>
      </c>
      <c r="R503" s="11">
        <f>VLOOKUP(C503,[1]匹配!$A:$O,15,0)</f>
        <v>0</v>
      </c>
      <c r="S503" s="11">
        <f>VLOOKUP(C503,[1]匹配!$A:$P,16,0)</f>
        <v>0</v>
      </c>
      <c r="T503" s="11">
        <f>VLOOKUP(C503,[1]匹配!$A:$Q,17,0)</f>
        <v>0</v>
      </c>
      <c r="U503" s="11">
        <f>VLOOKUP(C503,[1]匹配!$A:$R,18,0)</f>
        <v>0</v>
      </c>
      <c r="V503" s="11">
        <f>VLOOKUP(C503,[1]匹配!$A:$S,19,0)</f>
        <v>0</v>
      </c>
      <c r="W503" s="11">
        <f>VLOOKUP(C503,[1]匹配!$A:$T,20,0)</f>
        <v>0</v>
      </c>
      <c r="X503" s="11">
        <f>VLOOKUP(C503,[1]匹配!$A:$U,21,0)</f>
        <v>0</v>
      </c>
      <c r="Y503" s="11">
        <f>VLOOKUP(C503,[1]匹配!$A:$V,22,0)</f>
        <v>0</v>
      </c>
      <c r="Z503" s="11">
        <f>VLOOKUP(C503,[1]匹配!$A:$W,23,0)</f>
        <v>0</v>
      </c>
      <c r="AA503" s="11">
        <f>VLOOKUP(C503,[1]匹配!$A:$X,24,0)</f>
        <v>0</v>
      </c>
      <c r="AB503" s="11">
        <f>VLOOKUP(C503,[1]匹配!$A:$Y,25,0)</f>
        <v>0</v>
      </c>
      <c r="AC503" s="11">
        <f>VLOOKUP(C503,[1]匹配!$A:$Z,26,0)</f>
        <v>0</v>
      </c>
      <c r="AD503" s="11">
        <f>VLOOKUP(C503,[1]匹配!$A:$AA,27,0)</f>
        <v>0</v>
      </c>
      <c r="AE503" s="11">
        <f>VLOOKUP(C503,[1]匹配!$A:$AB,28,0)</f>
        <v>0</v>
      </c>
      <c r="AF503" s="11">
        <f>VLOOKUP(C503,[1]匹配!$A:$AC,29,0)</f>
        <v>0</v>
      </c>
      <c r="AG503" s="11">
        <f>VLOOKUP(C503,[1]匹配!$A:$AD,30,0)</f>
        <v>0</v>
      </c>
      <c r="AH503" s="11">
        <f>VLOOKUP(C503,[1]匹配!$A:$AE,31,0)</f>
        <v>0</v>
      </c>
      <c r="AI503" s="11">
        <f>VLOOKUP(C503,[1]匹配!$A:$AF,32,0)</f>
        <v>0</v>
      </c>
      <c r="AJ503" s="11" t="s">
        <v>1895</v>
      </c>
      <c r="AK503" s="11" t="s">
        <v>105</v>
      </c>
      <c r="AL503" s="11" t="s">
        <v>56</v>
      </c>
      <c r="AM503" s="11" t="s">
        <v>729</v>
      </c>
    </row>
    <row r="504" ht="36" spans="1:39">
      <c r="A504" s="28">
        <v>501</v>
      </c>
      <c r="B504" s="11" t="s">
        <v>151</v>
      </c>
      <c r="C504" s="11" t="s">
        <v>1896</v>
      </c>
      <c r="D504" s="11" t="s">
        <v>1897</v>
      </c>
      <c r="E504" s="11" t="s">
        <v>1898</v>
      </c>
      <c r="F504" s="11" t="s">
        <v>202</v>
      </c>
      <c r="G504" s="11" t="s">
        <v>339</v>
      </c>
      <c r="H504" s="11" t="str">
        <f>VLOOKUP(C504,[1]匹配!$A:$E,5,0)</f>
        <v>否</v>
      </c>
      <c r="I504" s="11">
        <f>VLOOKUP(C504,[1]匹配!$A:$F,6,0)</f>
        <v>0</v>
      </c>
      <c r="J504" s="11">
        <f>VLOOKUP(C504,'[2]（终）标准制修订项目'!$C:$R,16,0)</f>
        <v>8</v>
      </c>
      <c r="K504" s="11" t="str">
        <f>VLOOKUP(C504,[1]匹配!$A:$H,8,0)</f>
        <v>无</v>
      </c>
      <c r="L504" s="11">
        <f>VLOOKUP(C504,[1]匹配!$A:$I,9,0)</f>
        <v>1</v>
      </c>
      <c r="M504" s="11">
        <f>VLOOKUP(C504,[1]匹配!$A:$J,10,0)</f>
        <v>100</v>
      </c>
      <c r="N504" s="11" t="str">
        <f>VLOOKUP(C504,[1]匹配!$A:$K,11,0)</f>
        <v>深圳市检验检疫科学研究院</v>
      </c>
      <c r="O504" s="11">
        <f>VLOOKUP(C504,[1]匹配!$A:$L,12,0)</f>
        <v>0</v>
      </c>
      <c r="P504" s="11">
        <f>VLOOKUP(C504,[1]匹配!$A:$M,13,0)</f>
        <v>0</v>
      </c>
      <c r="Q504" s="11">
        <f>VLOOKUP(C504,[1]匹配!$A:$N,14,0)</f>
        <v>0</v>
      </c>
      <c r="R504" s="11">
        <f>VLOOKUP(C504,[1]匹配!$A:$O,15,0)</f>
        <v>0</v>
      </c>
      <c r="S504" s="11">
        <f>VLOOKUP(C504,[1]匹配!$A:$P,16,0)</f>
        <v>0</v>
      </c>
      <c r="T504" s="11">
        <f>VLOOKUP(C504,[1]匹配!$A:$Q,17,0)</f>
        <v>0</v>
      </c>
      <c r="U504" s="11">
        <f>VLOOKUP(C504,[1]匹配!$A:$R,18,0)</f>
        <v>0</v>
      </c>
      <c r="V504" s="11">
        <f>VLOOKUP(C504,[1]匹配!$A:$S,19,0)</f>
        <v>0</v>
      </c>
      <c r="W504" s="11">
        <f>VLOOKUP(C504,[1]匹配!$A:$T,20,0)</f>
        <v>0</v>
      </c>
      <c r="X504" s="11">
        <f>VLOOKUP(C504,[1]匹配!$A:$U,21,0)</f>
        <v>0</v>
      </c>
      <c r="Y504" s="11">
        <f>VLOOKUP(C504,[1]匹配!$A:$V,22,0)</f>
        <v>0</v>
      </c>
      <c r="Z504" s="11">
        <f>VLOOKUP(C504,[1]匹配!$A:$W,23,0)</f>
        <v>0</v>
      </c>
      <c r="AA504" s="11">
        <f>VLOOKUP(C504,[1]匹配!$A:$X,24,0)</f>
        <v>0</v>
      </c>
      <c r="AB504" s="11">
        <f>VLOOKUP(C504,[1]匹配!$A:$Y,25,0)</f>
        <v>0</v>
      </c>
      <c r="AC504" s="11">
        <f>VLOOKUP(C504,[1]匹配!$A:$Z,26,0)</f>
        <v>0</v>
      </c>
      <c r="AD504" s="11">
        <f>VLOOKUP(C504,[1]匹配!$A:$AA,27,0)</f>
        <v>0</v>
      </c>
      <c r="AE504" s="11">
        <f>VLOOKUP(C504,[1]匹配!$A:$AB,28,0)</f>
        <v>0</v>
      </c>
      <c r="AF504" s="11">
        <f>VLOOKUP(C504,[1]匹配!$A:$AC,29,0)</f>
        <v>0</v>
      </c>
      <c r="AG504" s="11">
        <f>VLOOKUP(C504,[1]匹配!$A:$AD,30,0)</f>
        <v>0</v>
      </c>
      <c r="AH504" s="11">
        <f>VLOOKUP(C504,[1]匹配!$A:$AE,31,0)</f>
        <v>0</v>
      </c>
      <c r="AI504" s="11">
        <f>VLOOKUP(C504,[1]匹配!$A:$AF,32,0)</f>
        <v>0</v>
      </c>
      <c r="AJ504" s="11" t="s">
        <v>1899</v>
      </c>
      <c r="AK504" s="11" t="s">
        <v>47</v>
      </c>
      <c r="AL504" s="11" t="s">
        <v>56</v>
      </c>
      <c r="AM504" s="11" t="s">
        <v>729</v>
      </c>
    </row>
    <row r="505" ht="36" spans="1:39">
      <c r="A505" s="28">
        <v>502</v>
      </c>
      <c r="B505" s="11" t="s">
        <v>151</v>
      </c>
      <c r="C505" s="11" t="s">
        <v>1900</v>
      </c>
      <c r="D505" s="11" t="s">
        <v>1010</v>
      </c>
      <c r="E505" s="11" t="s">
        <v>1011</v>
      </c>
      <c r="F505" s="11" t="s">
        <v>402</v>
      </c>
      <c r="G505" s="11" t="s">
        <v>403</v>
      </c>
      <c r="H505" s="11" t="str">
        <f>VLOOKUP(C505,[1]匹配!$A:$E,5,0)</f>
        <v>否</v>
      </c>
      <c r="I505" s="11">
        <f>VLOOKUP(C505,[1]匹配!$A:$F,6,0)</f>
        <v>0</v>
      </c>
      <c r="J505" s="11">
        <f>VLOOKUP(C505,'[2]（终）标准制修订项目'!$C:$R,16,0)</f>
        <v>4</v>
      </c>
      <c r="K505" s="11" t="str">
        <f>VLOOKUP(C505,[1]匹配!$A:$H,8,0)</f>
        <v>有</v>
      </c>
      <c r="L505" s="11">
        <f>VLOOKUP(C505,[1]匹配!$A:$I,9,0)</f>
        <v>4</v>
      </c>
      <c r="M505" s="11">
        <f>VLOOKUP(C505,[1]匹配!$A:$J,10,0)</f>
        <v>55.55</v>
      </c>
      <c r="N505" s="11" t="str">
        <f>VLOOKUP(C505,[1]匹配!$A:$K,11,0)</f>
        <v>格林美股份有限公司</v>
      </c>
      <c r="O505" s="11">
        <f>VLOOKUP(C505,[1]匹配!$A:$L,12,0)</f>
        <v>6</v>
      </c>
      <c r="P505" s="11">
        <f>VLOOKUP(C505,[1]匹配!$A:$M,13,0)</f>
        <v>44.44</v>
      </c>
      <c r="Q505" s="11" t="str">
        <f>VLOOKUP(C505,[1]匹配!$A:$N,14,0)</f>
        <v>深圳市豪鹏科技有限公司</v>
      </c>
      <c r="R505" s="11">
        <f>VLOOKUP(C505,[1]匹配!$A:$O,15,0)</f>
        <v>0</v>
      </c>
      <c r="S505" s="11">
        <f>VLOOKUP(C505,[1]匹配!$A:$P,16,0)</f>
        <v>0</v>
      </c>
      <c r="T505" s="11">
        <f>VLOOKUP(C505,[1]匹配!$A:$Q,17,0)</f>
        <v>0</v>
      </c>
      <c r="U505" s="11">
        <f>VLOOKUP(C505,[1]匹配!$A:$R,18,0)</f>
        <v>0</v>
      </c>
      <c r="V505" s="11">
        <f>VLOOKUP(C505,[1]匹配!$A:$S,19,0)</f>
        <v>0</v>
      </c>
      <c r="W505" s="11">
        <f>VLOOKUP(C505,[1]匹配!$A:$T,20,0)</f>
        <v>0</v>
      </c>
      <c r="X505" s="11">
        <f>VLOOKUP(C505,[1]匹配!$A:$U,21,0)</f>
        <v>0</v>
      </c>
      <c r="Y505" s="11">
        <f>VLOOKUP(C505,[1]匹配!$A:$V,22,0)</f>
        <v>0</v>
      </c>
      <c r="Z505" s="11">
        <f>VLOOKUP(C505,[1]匹配!$A:$W,23,0)</f>
        <v>0</v>
      </c>
      <c r="AA505" s="11">
        <f>VLOOKUP(C505,[1]匹配!$A:$X,24,0)</f>
        <v>0</v>
      </c>
      <c r="AB505" s="11">
        <f>VLOOKUP(C505,[1]匹配!$A:$Y,25,0)</f>
        <v>0</v>
      </c>
      <c r="AC505" s="11">
        <f>VLOOKUP(C505,[1]匹配!$A:$Z,26,0)</f>
        <v>0</v>
      </c>
      <c r="AD505" s="11">
        <f>VLOOKUP(C505,[1]匹配!$A:$AA,27,0)</f>
        <v>0</v>
      </c>
      <c r="AE505" s="11">
        <f>VLOOKUP(C505,[1]匹配!$A:$AB,28,0)</f>
        <v>0</v>
      </c>
      <c r="AF505" s="11">
        <f>VLOOKUP(C505,[1]匹配!$A:$AC,29,0)</f>
        <v>0</v>
      </c>
      <c r="AG505" s="11">
        <f>VLOOKUP(C505,[1]匹配!$A:$AD,30,0)</f>
        <v>0</v>
      </c>
      <c r="AH505" s="11">
        <f>VLOOKUP(C505,[1]匹配!$A:$AE,31,0)</f>
        <v>0</v>
      </c>
      <c r="AI505" s="11">
        <f>VLOOKUP(C505,[1]匹配!$A:$AF,32,0)</f>
        <v>0</v>
      </c>
      <c r="AJ505" s="11" t="s">
        <v>1901</v>
      </c>
      <c r="AK505" s="11" t="s">
        <v>47</v>
      </c>
      <c r="AL505" s="11" t="s">
        <v>56</v>
      </c>
      <c r="AM505" s="11" t="s">
        <v>729</v>
      </c>
    </row>
    <row r="506" ht="60" spans="1:39">
      <c r="A506" s="28">
        <v>503</v>
      </c>
      <c r="B506" s="11" t="s">
        <v>494</v>
      </c>
      <c r="C506" s="11" t="s">
        <v>1902</v>
      </c>
      <c r="D506" s="11" t="s">
        <v>1903</v>
      </c>
      <c r="E506" s="11" t="s">
        <v>1904</v>
      </c>
      <c r="F506" s="30" t="s">
        <v>1905</v>
      </c>
      <c r="G506" s="11" t="s">
        <v>1906</v>
      </c>
      <c r="H506" s="11" t="str">
        <f>VLOOKUP(C506,[1]匹配!$A:$E,5,0)</f>
        <v>是</v>
      </c>
      <c r="I506" s="11">
        <f>VLOOKUP(C506,[1]匹配!$A:$F,6,0)</f>
        <v>4</v>
      </c>
      <c r="J506" s="11">
        <f>VLOOKUP(C506,'[2]（终）标准制修订项目'!$C:$R,16,0)</f>
        <v>2</v>
      </c>
      <c r="K506" s="11" t="str">
        <f>VLOOKUP(C506,[1]匹配!$A:$H,8,0)</f>
        <v>无</v>
      </c>
      <c r="L506" s="11">
        <f>VLOOKUP(C506,[1]匹配!$A:$I,9,0)</f>
        <v>2</v>
      </c>
      <c r="M506" s="11">
        <f>VLOOKUP(C506,[1]匹配!$A:$J,10,0)</f>
        <v>100</v>
      </c>
      <c r="N506" s="11" t="str">
        <f>VLOOKUP(C506,[1]匹配!$A:$K,11,0)</f>
        <v>稳健医疗用品股份有限公司</v>
      </c>
      <c r="O506" s="11">
        <f>VLOOKUP(C506,[1]匹配!$A:$L,12,0)</f>
        <v>0</v>
      </c>
      <c r="P506" s="11">
        <f>VLOOKUP(C506,[1]匹配!$A:$M,13,0)</f>
        <v>0</v>
      </c>
      <c r="Q506" s="11">
        <f>VLOOKUP(C506,[1]匹配!$A:$N,14,0)</f>
        <v>0</v>
      </c>
      <c r="R506" s="11">
        <f>VLOOKUP(C506,[1]匹配!$A:$O,15,0)</f>
        <v>0</v>
      </c>
      <c r="S506" s="11">
        <f>VLOOKUP(C506,[1]匹配!$A:$P,16,0)</f>
        <v>0</v>
      </c>
      <c r="T506" s="11">
        <f>VLOOKUP(C506,[1]匹配!$A:$Q,17,0)</f>
        <v>0</v>
      </c>
      <c r="U506" s="11">
        <f>VLOOKUP(C506,[1]匹配!$A:$R,18,0)</f>
        <v>0</v>
      </c>
      <c r="V506" s="11">
        <f>VLOOKUP(C506,[1]匹配!$A:$S,19,0)</f>
        <v>0</v>
      </c>
      <c r="W506" s="11">
        <f>VLOOKUP(C506,[1]匹配!$A:$T,20,0)</f>
        <v>0</v>
      </c>
      <c r="X506" s="11">
        <f>VLOOKUP(C506,[1]匹配!$A:$U,21,0)</f>
        <v>0</v>
      </c>
      <c r="Y506" s="11">
        <f>VLOOKUP(C506,[1]匹配!$A:$V,22,0)</f>
        <v>0</v>
      </c>
      <c r="Z506" s="11">
        <f>VLOOKUP(C506,[1]匹配!$A:$W,23,0)</f>
        <v>0</v>
      </c>
      <c r="AA506" s="11">
        <f>VLOOKUP(C506,[1]匹配!$A:$X,24,0)</f>
        <v>0</v>
      </c>
      <c r="AB506" s="11">
        <f>VLOOKUP(C506,[1]匹配!$A:$Y,25,0)</f>
        <v>0</v>
      </c>
      <c r="AC506" s="11">
        <f>VLOOKUP(C506,[1]匹配!$A:$Z,26,0)</f>
        <v>0</v>
      </c>
      <c r="AD506" s="11">
        <f>VLOOKUP(C506,[1]匹配!$A:$AA,27,0)</f>
        <v>0</v>
      </c>
      <c r="AE506" s="11">
        <f>VLOOKUP(C506,[1]匹配!$A:$AB,28,0)</f>
        <v>0</v>
      </c>
      <c r="AF506" s="11">
        <f>VLOOKUP(C506,[1]匹配!$A:$AC,29,0)</f>
        <v>0</v>
      </c>
      <c r="AG506" s="11">
        <f>VLOOKUP(C506,[1]匹配!$A:$AD,30,0)</f>
        <v>0</v>
      </c>
      <c r="AH506" s="11">
        <f>VLOOKUP(C506,[1]匹配!$A:$AE,31,0)</f>
        <v>0</v>
      </c>
      <c r="AI506" s="11">
        <f>VLOOKUP(C506,[1]匹配!$A:$AF,32,0)</f>
        <v>0</v>
      </c>
      <c r="AJ506" s="11" t="s">
        <v>1907</v>
      </c>
      <c r="AK506" s="11" t="s">
        <v>47</v>
      </c>
      <c r="AL506" s="11" t="s">
        <v>48</v>
      </c>
      <c r="AM506" s="11" t="s">
        <v>729</v>
      </c>
    </row>
    <row r="507" ht="24" spans="1:39">
      <c r="A507" s="28">
        <v>504</v>
      </c>
      <c r="B507" s="11" t="s">
        <v>494</v>
      </c>
      <c r="C507" s="11" t="s">
        <v>1908</v>
      </c>
      <c r="D507" s="11" t="s">
        <v>1909</v>
      </c>
      <c r="E507" s="11" t="s">
        <v>1910</v>
      </c>
      <c r="F507" s="11" t="s">
        <v>1911</v>
      </c>
      <c r="G507" s="11" t="s">
        <v>1912</v>
      </c>
      <c r="H507" s="11" t="str">
        <f>VLOOKUP(C507,[1]匹配!$A:$E,5,0)</f>
        <v>否</v>
      </c>
      <c r="I507" s="11">
        <f>VLOOKUP(C507,[1]匹配!$A:$F,6,0)</f>
        <v>0</v>
      </c>
      <c r="J507" s="11">
        <f>VLOOKUP(C507,'[2]（终）标准制修订项目'!$C:$R,16,0)</f>
        <v>3</v>
      </c>
      <c r="K507" s="11" t="str">
        <f>VLOOKUP(C507,[1]匹配!$A:$H,8,0)</f>
        <v>无</v>
      </c>
      <c r="L507" s="11">
        <f>VLOOKUP(C507,[1]匹配!$A:$I,9,0)</f>
        <v>3</v>
      </c>
      <c r="M507" s="11">
        <f>VLOOKUP(C507,[1]匹配!$A:$J,10,0)</f>
        <v>100</v>
      </c>
      <c r="N507" s="11" t="str">
        <f>VLOOKUP(C507,[1]匹配!$A:$K,11,0)</f>
        <v>中金辐照股份有限公司</v>
      </c>
      <c r="O507" s="11">
        <f>VLOOKUP(C507,[1]匹配!$A:$L,12,0)</f>
        <v>0</v>
      </c>
      <c r="P507" s="11">
        <f>VLOOKUP(C507,[1]匹配!$A:$M,13,0)</f>
        <v>0</v>
      </c>
      <c r="Q507" s="11">
        <f>VLOOKUP(C507,[1]匹配!$A:$N,14,0)</f>
        <v>0</v>
      </c>
      <c r="R507" s="11">
        <f>VLOOKUP(C507,[1]匹配!$A:$O,15,0)</f>
        <v>0</v>
      </c>
      <c r="S507" s="11">
        <f>VLOOKUP(C507,[1]匹配!$A:$P,16,0)</f>
        <v>0</v>
      </c>
      <c r="T507" s="11">
        <f>VLOOKUP(C507,[1]匹配!$A:$Q,17,0)</f>
        <v>0</v>
      </c>
      <c r="U507" s="11">
        <f>VLOOKUP(C507,[1]匹配!$A:$R,18,0)</f>
        <v>0</v>
      </c>
      <c r="V507" s="11">
        <f>VLOOKUP(C507,[1]匹配!$A:$S,19,0)</f>
        <v>0</v>
      </c>
      <c r="W507" s="11">
        <f>VLOOKUP(C507,[1]匹配!$A:$T,20,0)</f>
        <v>0</v>
      </c>
      <c r="X507" s="11">
        <f>VLOOKUP(C507,[1]匹配!$A:$U,21,0)</f>
        <v>0</v>
      </c>
      <c r="Y507" s="11">
        <f>VLOOKUP(C507,[1]匹配!$A:$V,22,0)</f>
        <v>0</v>
      </c>
      <c r="Z507" s="11">
        <f>VLOOKUP(C507,[1]匹配!$A:$W,23,0)</f>
        <v>0</v>
      </c>
      <c r="AA507" s="11">
        <f>VLOOKUP(C507,[1]匹配!$A:$X,24,0)</f>
        <v>0</v>
      </c>
      <c r="AB507" s="11">
        <f>VLOOKUP(C507,[1]匹配!$A:$Y,25,0)</f>
        <v>0</v>
      </c>
      <c r="AC507" s="11">
        <f>VLOOKUP(C507,[1]匹配!$A:$Z,26,0)</f>
        <v>0</v>
      </c>
      <c r="AD507" s="11">
        <f>VLOOKUP(C507,[1]匹配!$A:$AA,27,0)</f>
        <v>0</v>
      </c>
      <c r="AE507" s="11">
        <f>VLOOKUP(C507,[1]匹配!$A:$AB,28,0)</f>
        <v>0</v>
      </c>
      <c r="AF507" s="11">
        <f>VLOOKUP(C507,[1]匹配!$A:$AC,29,0)</f>
        <v>0</v>
      </c>
      <c r="AG507" s="11">
        <f>VLOOKUP(C507,[1]匹配!$A:$AD,30,0)</f>
        <v>0</v>
      </c>
      <c r="AH507" s="11">
        <f>VLOOKUP(C507,[1]匹配!$A:$AE,31,0)</f>
        <v>0</v>
      </c>
      <c r="AI507" s="11">
        <f>VLOOKUP(C507,[1]匹配!$A:$AF,32,0)</f>
        <v>0</v>
      </c>
      <c r="AJ507" s="11" t="s">
        <v>728</v>
      </c>
      <c r="AK507" s="11" t="s">
        <v>47</v>
      </c>
      <c r="AL507" s="11" t="s">
        <v>48</v>
      </c>
      <c r="AM507" s="11" t="s">
        <v>729</v>
      </c>
    </row>
    <row r="508" ht="24" spans="1:39">
      <c r="A508" s="28">
        <v>505</v>
      </c>
      <c r="B508" s="11" t="s">
        <v>494</v>
      </c>
      <c r="C508" s="11" t="s">
        <v>1913</v>
      </c>
      <c r="D508" s="11" t="s">
        <v>1914</v>
      </c>
      <c r="E508" s="11" t="s">
        <v>1915</v>
      </c>
      <c r="F508" s="11" t="s">
        <v>1916</v>
      </c>
      <c r="G508" s="11" t="s">
        <v>339</v>
      </c>
      <c r="H508" s="11" t="str">
        <f>VLOOKUP(C508,[1]匹配!$A:$E,5,0)</f>
        <v>否</v>
      </c>
      <c r="I508" s="11">
        <f>VLOOKUP(C508,[1]匹配!$A:$F,6,0)</f>
        <v>0</v>
      </c>
      <c r="J508" s="11">
        <f>VLOOKUP(C508,'[2]（终）标准制修订项目'!$C:$R,16,0)</f>
        <v>2</v>
      </c>
      <c r="K508" s="11" t="str">
        <f>VLOOKUP(C508,[1]匹配!$A:$H,8,0)</f>
        <v>无</v>
      </c>
      <c r="L508" s="11">
        <f>VLOOKUP(C508,[1]匹配!$A:$I,9,0)</f>
        <v>2</v>
      </c>
      <c r="M508" s="11">
        <f>VLOOKUP(C508,[1]匹配!$A:$J,10,0)</f>
        <v>100</v>
      </c>
      <c r="N508" s="11" t="str">
        <f>VLOOKUP(C508,[1]匹配!$A:$K,11,0)</f>
        <v>深圳市检验检疫科学研究院</v>
      </c>
      <c r="O508" s="11">
        <f>VLOOKUP(C508,[1]匹配!$A:$L,12,0)</f>
        <v>0</v>
      </c>
      <c r="P508" s="11">
        <f>VLOOKUP(C508,[1]匹配!$A:$M,13,0)</f>
        <v>0</v>
      </c>
      <c r="Q508" s="11">
        <f>VLOOKUP(C508,[1]匹配!$A:$N,14,0)</f>
        <v>0</v>
      </c>
      <c r="R508" s="11">
        <f>VLOOKUP(C508,[1]匹配!$A:$O,15,0)</f>
        <v>0</v>
      </c>
      <c r="S508" s="11">
        <f>VLOOKUP(C508,[1]匹配!$A:$P,16,0)</f>
        <v>0</v>
      </c>
      <c r="T508" s="11">
        <f>VLOOKUP(C508,[1]匹配!$A:$Q,17,0)</f>
        <v>0</v>
      </c>
      <c r="U508" s="11">
        <f>VLOOKUP(C508,[1]匹配!$A:$R,18,0)</f>
        <v>0</v>
      </c>
      <c r="V508" s="11">
        <f>VLOOKUP(C508,[1]匹配!$A:$S,19,0)</f>
        <v>0</v>
      </c>
      <c r="W508" s="11">
        <f>VLOOKUP(C508,[1]匹配!$A:$T,20,0)</f>
        <v>0</v>
      </c>
      <c r="X508" s="11">
        <f>VLOOKUP(C508,[1]匹配!$A:$U,21,0)</f>
        <v>0</v>
      </c>
      <c r="Y508" s="11">
        <f>VLOOKUP(C508,[1]匹配!$A:$V,22,0)</f>
        <v>0</v>
      </c>
      <c r="Z508" s="11">
        <f>VLOOKUP(C508,[1]匹配!$A:$W,23,0)</f>
        <v>0</v>
      </c>
      <c r="AA508" s="11">
        <f>VLOOKUP(C508,[1]匹配!$A:$X,24,0)</f>
        <v>0</v>
      </c>
      <c r="AB508" s="11">
        <f>VLOOKUP(C508,[1]匹配!$A:$Y,25,0)</f>
        <v>0</v>
      </c>
      <c r="AC508" s="11">
        <f>VLOOKUP(C508,[1]匹配!$A:$Z,26,0)</f>
        <v>0</v>
      </c>
      <c r="AD508" s="11">
        <f>VLOOKUP(C508,[1]匹配!$A:$AA,27,0)</f>
        <v>0</v>
      </c>
      <c r="AE508" s="11">
        <f>VLOOKUP(C508,[1]匹配!$A:$AB,28,0)</f>
        <v>0</v>
      </c>
      <c r="AF508" s="11">
        <f>VLOOKUP(C508,[1]匹配!$A:$AC,29,0)</f>
        <v>0</v>
      </c>
      <c r="AG508" s="11">
        <f>VLOOKUP(C508,[1]匹配!$A:$AD,30,0)</f>
        <v>0</v>
      </c>
      <c r="AH508" s="11">
        <f>VLOOKUP(C508,[1]匹配!$A:$AE,31,0)</f>
        <v>0</v>
      </c>
      <c r="AI508" s="11">
        <f>VLOOKUP(C508,[1]匹配!$A:$AF,32,0)</f>
        <v>0</v>
      </c>
      <c r="AJ508" s="11" t="s">
        <v>728</v>
      </c>
      <c r="AK508" s="11" t="s">
        <v>105</v>
      </c>
      <c r="AL508" s="11" t="s">
        <v>48</v>
      </c>
      <c r="AM508" s="11" t="s">
        <v>729</v>
      </c>
    </row>
    <row r="509" ht="24" spans="1:39">
      <c r="A509" s="28">
        <v>506</v>
      </c>
      <c r="B509" s="11" t="s">
        <v>494</v>
      </c>
      <c r="C509" s="11" t="s">
        <v>1917</v>
      </c>
      <c r="D509" s="11" t="s">
        <v>1918</v>
      </c>
      <c r="E509" s="11" t="s">
        <v>1919</v>
      </c>
      <c r="F509" s="11" t="s">
        <v>1916</v>
      </c>
      <c r="G509" s="11" t="s">
        <v>339</v>
      </c>
      <c r="H509" s="11" t="str">
        <f>VLOOKUP(C509,[1]匹配!$A:$E,5,0)</f>
        <v>否</v>
      </c>
      <c r="I509" s="11">
        <f>VLOOKUP(C509,[1]匹配!$A:$F,6,0)</f>
        <v>0</v>
      </c>
      <c r="J509" s="11">
        <f>VLOOKUP(C509,'[2]（终）标准制修订项目'!$C:$R,16,0)</f>
        <v>2</v>
      </c>
      <c r="K509" s="11" t="str">
        <f>VLOOKUP(C509,[1]匹配!$A:$H,8,0)</f>
        <v>无</v>
      </c>
      <c r="L509" s="11">
        <f>VLOOKUP(C509,[1]匹配!$A:$I,9,0)</f>
        <v>1</v>
      </c>
      <c r="M509" s="11">
        <f>VLOOKUP(C509,[1]匹配!$A:$J,10,0)</f>
        <v>100</v>
      </c>
      <c r="N509" s="11" t="str">
        <f>VLOOKUP(C509,[1]匹配!$A:$K,11,0)</f>
        <v>深圳市检验检疫科学研究院</v>
      </c>
      <c r="O509" s="11">
        <f>VLOOKUP(C509,[1]匹配!$A:$L,12,0)</f>
        <v>0</v>
      </c>
      <c r="P509" s="11">
        <f>VLOOKUP(C509,[1]匹配!$A:$M,13,0)</f>
        <v>0</v>
      </c>
      <c r="Q509" s="11">
        <f>VLOOKUP(C509,[1]匹配!$A:$N,14,0)</f>
        <v>0</v>
      </c>
      <c r="R509" s="11">
        <f>VLOOKUP(C509,[1]匹配!$A:$O,15,0)</f>
        <v>0</v>
      </c>
      <c r="S509" s="11">
        <f>VLOOKUP(C509,[1]匹配!$A:$P,16,0)</f>
        <v>0</v>
      </c>
      <c r="T509" s="11">
        <f>VLOOKUP(C509,[1]匹配!$A:$Q,17,0)</f>
        <v>0</v>
      </c>
      <c r="U509" s="11">
        <f>VLOOKUP(C509,[1]匹配!$A:$R,18,0)</f>
        <v>0</v>
      </c>
      <c r="V509" s="11">
        <f>VLOOKUP(C509,[1]匹配!$A:$S,19,0)</f>
        <v>0</v>
      </c>
      <c r="W509" s="11">
        <f>VLOOKUP(C509,[1]匹配!$A:$T,20,0)</f>
        <v>0</v>
      </c>
      <c r="X509" s="11">
        <f>VLOOKUP(C509,[1]匹配!$A:$U,21,0)</f>
        <v>0</v>
      </c>
      <c r="Y509" s="11">
        <f>VLOOKUP(C509,[1]匹配!$A:$V,22,0)</f>
        <v>0</v>
      </c>
      <c r="Z509" s="11">
        <f>VLOOKUP(C509,[1]匹配!$A:$W,23,0)</f>
        <v>0</v>
      </c>
      <c r="AA509" s="11">
        <f>VLOOKUP(C509,[1]匹配!$A:$X,24,0)</f>
        <v>0</v>
      </c>
      <c r="AB509" s="11">
        <f>VLOOKUP(C509,[1]匹配!$A:$Y,25,0)</f>
        <v>0</v>
      </c>
      <c r="AC509" s="11">
        <f>VLOOKUP(C509,[1]匹配!$A:$Z,26,0)</f>
        <v>0</v>
      </c>
      <c r="AD509" s="11">
        <f>VLOOKUP(C509,[1]匹配!$A:$AA,27,0)</f>
        <v>0</v>
      </c>
      <c r="AE509" s="11">
        <f>VLOOKUP(C509,[1]匹配!$A:$AB,28,0)</f>
        <v>0</v>
      </c>
      <c r="AF509" s="11">
        <f>VLOOKUP(C509,[1]匹配!$A:$AC,29,0)</f>
        <v>0</v>
      </c>
      <c r="AG509" s="11">
        <f>VLOOKUP(C509,[1]匹配!$A:$AD,30,0)</f>
        <v>0</v>
      </c>
      <c r="AH509" s="11">
        <f>VLOOKUP(C509,[1]匹配!$A:$AE,31,0)</f>
        <v>0</v>
      </c>
      <c r="AI509" s="11">
        <f>VLOOKUP(C509,[1]匹配!$A:$AF,32,0)</f>
        <v>0</v>
      </c>
      <c r="AJ509" s="11" t="s">
        <v>728</v>
      </c>
      <c r="AK509" s="11" t="s">
        <v>47</v>
      </c>
      <c r="AL509" s="11" t="s">
        <v>48</v>
      </c>
      <c r="AM509" s="11" t="s">
        <v>729</v>
      </c>
    </row>
    <row r="510" ht="24" spans="1:39">
      <c r="A510" s="28">
        <v>507</v>
      </c>
      <c r="B510" s="11" t="s">
        <v>494</v>
      </c>
      <c r="C510" s="11" t="s">
        <v>1920</v>
      </c>
      <c r="D510" s="11" t="s">
        <v>1921</v>
      </c>
      <c r="E510" s="11" t="s">
        <v>1922</v>
      </c>
      <c r="F510" s="30" t="s">
        <v>1905</v>
      </c>
      <c r="G510" s="11" t="s">
        <v>1923</v>
      </c>
      <c r="H510" s="11" t="str">
        <f>VLOOKUP(C510,[1]匹配!$A:$E,5,0)</f>
        <v>否</v>
      </c>
      <c r="I510" s="11">
        <f>VLOOKUP(C510,[1]匹配!$A:$F,6,0)</f>
        <v>0</v>
      </c>
      <c r="J510" s="11">
        <f>VLOOKUP(C510,'[2]（终）标准制修订项目'!$C:$R,16,0)</f>
        <v>2</v>
      </c>
      <c r="K510" s="11" t="str">
        <f>VLOOKUP(C510,[1]匹配!$A:$H,8,0)</f>
        <v>无</v>
      </c>
      <c r="L510" s="11">
        <f>VLOOKUP(C510,[1]匹配!$A:$I,9,0)</f>
        <v>2</v>
      </c>
      <c r="M510" s="11">
        <f>VLOOKUP(C510,[1]匹配!$A:$J,10,0)</f>
        <v>100</v>
      </c>
      <c r="N510" s="11" t="str">
        <f>VLOOKUP(C510,[1]匹配!$A:$K,11,0)</f>
        <v>深圳普门科技股份有限公司</v>
      </c>
      <c r="O510" s="11">
        <f>VLOOKUP(C510,[1]匹配!$A:$L,12,0)</f>
        <v>0</v>
      </c>
      <c r="P510" s="11">
        <f>VLOOKUP(C510,[1]匹配!$A:$M,13,0)</f>
        <v>0</v>
      </c>
      <c r="Q510" s="11">
        <f>VLOOKUP(C510,[1]匹配!$A:$N,14,0)</f>
        <v>0</v>
      </c>
      <c r="R510" s="11">
        <f>VLOOKUP(C510,[1]匹配!$A:$O,15,0)</f>
        <v>0</v>
      </c>
      <c r="S510" s="11">
        <f>VLOOKUP(C510,[1]匹配!$A:$P,16,0)</f>
        <v>0</v>
      </c>
      <c r="T510" s="11">
        <f>VLOOKUP(C510,[1]匹配!$A:$Q,17,0)</f>
        <v>0</v>
      </c>
      <c r="U510" s="11">
        <f>VLOOKUP(C510,[1]匹配!$A:$R,18,0)</f>
        <v>0</v>
      </c>
      <c r="V510" s="11">
        <f>VLOOKUP(C510,[1]匹配!$A:$S,19,0)</f>
        <v>0</v>
      </c>
      <c r="W510" s="11">
        <f>VLOOKUP(C510,[1]匹配!$A:$T,20,0)</f>
        <v>0</v>
      </c>
      <c r="X510" s="11">
        <f>VLOOKUP(C510,[1]匹配!$A:$U,21,0)</f>
        <v>0</v>
      </c>
      <c r="Y510" s="11">
        <f>VLOOKUP(C510,[1]匹配!$A:$V,22,0)</f>
        <v>0</v>
      </c>
      <c r="Z510" s="11">
        <f>VLOOKUP(C510,[1]匹配!$A:$W,23,0)</f>
        <v>0</v>
      </c>
      <c r="AA510" s="11">
        <f>VLOOKUP(C510,[1]匹配!$A:$X,24,0)</f>
        <v>0</v>
      </c>
      <c r="AB510" s="11">
        <f>VLOOKUP(C510,[1]匹配!$A:$Y,25,0)</f>
        <v>0</v>
      </c>
      <c r="AC510" s="11">
        <f>VLOOKUP(C510,[1]匹配!$A:$Z,26,0)</f>
        <v>0</v>
      </c>
      <c r="AD510" s="11">
        <f>VLOOKUP(C510,[1]匹配!$A:$AA,27,0)</f>
        <v>0</v>
      </c>
      <c r="AE510" s="11">
        <f>VLOOKUP(C510,[1]匹配!$A:$AB,28,0)</f>
        <v>0</v>
      </c>
      <c r="AF510" s="11">
        <f>VLOOKUP(C510,[1]匹配!$A:$AC,29,0)</f>
        <v>0</v>
      </c>
      <c r="AG510" s="11">
        <f>VLOOKUP(C510,[1]匹配!$A:$AD,30,0)</f>
        <v>0</v>
      </c>
      <c r="AH510" s="11">
        <f>VLOOKUP(C510,[1]匹配!$A:$AE,31,0)</f>
        <v>0</v>
      </c>
      <c r="AI510" s="11">
        <f>VLOOKUP(C510,[1]匹配!$A:$AF,32,0)</f>
        <v>0</v>
      </c>
      <c r="AJ510" s="11" t="s">
        <v>733</v>
      </c>
      <c r="AK510" s="11" t="s">
        <v>47</v>
      </c>
      <c r="AL510" s="11" t="s">
        <v>48</v>
      </c>
      <c r="AM510" s="11" t="s">
        <v>729</v>
      </c>
    </row>
    <row r="511" ht="24" spans="1:39">
      <c r="A511" s="28">
        <v>508</v>
      </c>
      <c r="B511" s="11" t="s">
        <v>494</v>
      </c>
      <c r="C511" s="11" t="s">
        <v>1924</v>
      </c>
      <c r="D511" s="11" t="s">
        <v>1925</v>
      </c>
      <c r="E511" s="11" t="s">
        <v>1926</v>
      </c>
      <c r="F511" s="30" t="s">
        <v>1927</v>
      </c>
      <c r="G511" s="11" t="s">
        <v>545</v>
      </c>
      <c r="H511" s="11" t="str">
        <f>VLOOKUP(C511,[1]匹配!$A:$E,5,0)</f>
        <v>否</v>
      </c>
      <c r="I511" s="11">
        <f>VLOOKUP(C511,[1]匹配!$A:$F,6,0)</f>
        <v>0</v>
      </c>
      <c r="J511" s="11">
        <f>VLOOKUP(C511,'[2]（终）标准制修订项目'!$C:$R,16,0)</f>
        <v>1</v>
      </c>
      <c r="K511" s="11" t="str">
        <f>VLOOKUP(C511,[1]匹配!$A:$H,8,0)</f>
        <v>无</v>
      </c>
      <c r="L511" s="11">
        <f>VLOOKUP(C511,[1]匹配!$A:$I,9,0)</f>
        <v>1</v>
      </c>
      <c r="M511" s="11">
        <f>VLOOKUP(C511,[1]匹配!$A:$J,10,0)</f>
        <v>100</v>
      </c>
      <c r="N511" s="11" t="str">
        <f>VLOOKUP(C511,[1]匹配!$A:$K,11,0)</f>
        <v>国民技术股份有限公司</v>
      </c>
      <c r="O511" s="11">
        <f>VLOOKUP(C511,[1]匹配!$A:$L,12,0)</f>
        <v>0</v>
      </c>
      <c r="P511" s="11">
        <f>VLOOKUP(C511,[1]匹配!$A:$M,13,0)</f>
        <v>0</v>
      </c>
      <c r="Q511" s="11">
        <f>VLOOKUP(C511,[1]匹配!$A:$N,14,0)</f>
        <v>0</v>
      </c>
      <c r="R511" s="11">
        <f>VLOOKUP(C511,[1]匹配!$A:$O,15,0)</f>
        <v>0</v>
      </c>
      <c r="S511" s="11">
        <f>VLOOKUP(C511,[1]匹配!$A:$P,16,0)</f>
        <v>0</v>
      </c>
      <c r="T511" s="11">
        <f>VLOOKUP(C511,[1]匹配!$A:$Q,17,0)</f>
        <v>0</v>
      </c>
      <c r="U511" s="11">
        <f>VLOOKUP(C511,[1]匹配!$A:$R,18,0)</f>
        <v>0</v>
      </c>
      <c r="V511" s="11">
        <f>VLOOKUP(C511,[1]匹配!$A:$S,19,0)</f>
        <v>0</v>
      </c>
      <c r="W511" s="11">
        <f>VLOOKUP(C511,[1]匹配!$A:$T,20,0)</f>
        <v>0</v>
      </c>
      <c r="X511" s="11">
        <f>VLOOKUP(C511,[1]匹配!$A:$U,21,0)</f>
        <v>0</v>
      </c>
      <c r="Y511" s="11">
        <f>VLOOKUP(C511,[1]匹配!$A:$V,22,0)</f>
        <v>0</v>
      </c>
      <c r="Z511" s="11">
        <f>VLOOKUP(C511,[1]匹配!$A:$W,23,0)</f>
        <v>0</v>
      </c>
      <c r="AA511" s="11">
        <f>VLOOKUP(C511,[1]匹配!$A:$X,24,0)</f>
        <v>0</v>
      </c>
      <c r="AB511" s="11">
        <f>VLOOKUP(C511,[1]匹配!$A:$Y,25,0)</f>
        <v>0</v>
      </c>
      <c r="AC511" s="11">
        <f>VLOOKUP(C511,[1]匹配!$A:$Z,26,0)</f>
        <v>0</v>
      </c>
      <c r="AD511" s="11">
        <f>VLOOKUP(C511,[1]匹配!$A:$AA,27,0)</f>
        <v>0</v>
      </c>
      <c r="AE511" s="11">
        <f>VLOOKUP(C511,[1]匹配!$A:$AB,28,0)</f>
        <v>0</v>
      </c>
      <c r="AF511" s="11">
        <f>VLOOKUP(C511,[1]匹配!$A:$AC,29,0)</f>
        <v>0</v>
      </c>
      <c r="AG511" s="11">
        <f>VLOOKUP(C511,[1]匹配!$A:$AD,30,0)</f>
        <v>0</v>
      </c>
      <c r="AH511" s="11">
        <f>VLOOKUP(C511,[1]匹配!$A:$AE,31,0)</f>
        <v>0</v>
      </c>
      <c r="AI511" s="11">
        <f>VLOOKUP(C511,[1]匹配!$A:$AF,32,0)</f>
        <v>0</v>
      </c>
      <c r="AJ511" s="11" t="s">
        <v>733</v>
      </c>
      <c r="AK511" s="11" t="s">
        <v>47</v>
      </c>
      <c r="AL511" s="11" t="s">
        <v>48</v>
      </c>
      <c r="AM511" s="11" t="s">
        <v>729</v>
      </c>
    </row>
    <row r="512" ht="24" spans="1:39">
      <c r="A512" s="28">
        <v>509</v>
      </c>
      <c r="B512" s="11" t="s">
        <v>494</v>
      </c>
      <c r="C512" s="11" t="s">
        <v>1928</v>
      </c>
      <c r="D512" s="11" t="s">
        <v>1929</v>
      </c>
      <c r="E512" s="11" t="s">
        <v>1930</v>
      </c>
      <c r="F512" s="11" t="s">
        <v>503</v>
      </c>
      <c r="G512" s="11" t="s">
        <v>504</v>
      </c>
      <c r="H512" s="11" t="str">
        <f>VLOOKUP(C512,[1]匹配!$A:$E,5,0)</f>
        <v>否</v>
      </c>
      <c r="I512" s="11">
        <f>VLOOKUP(C512,[1]匹配!$A:$F,6,0)</f>
        <v>0</v>
      </c>
      <c r="J512" s="11">
        <f>VLOOKUP(C512,'[2]（终）标准制修订项目'!$C:$R,16,0)</f>
        <v>2</v>
      </c>
      <c r="K512" s="11" t="str">
        <f>VLOOKUP(C512,[1]匹配!$A:$H,8,0)</f>
        <v>无</v>
      </c>
      <c r="L512" s="11">
        <f>VLOOKUP(C512,[1]匹配!$A:$I,9,0)</f>
        <v>2</v>
      </c>
      <c r="M512" s="11">
        <f>VLOOKUP(C512,[1]匹配!$A:$J,10,0)</f>
        <v>100</v>
      </c>
      <c r="N512" s="11" t="str">
        <f>VLOOKUP(C512,[1]匹配!$A:$K,11,0)</f>
        <v>中广核工程有限公司</v>
      </c>
      <c r="O512" s="11">
        <f>VLOOKUP(C512,[1]匹配!$A:$L,12,0)</f>
        <v>0</v>
      </c>
      <c r="P512" s="11">
        <f>VLOOKUP(C512,[1]匹配!$A:$M,13,0)</f>
        <v>0</v>
      </c>
      <c r="Q512" s="11">
        <f>VLOOKUP(C512,[1]匹配!$A:$N,14,0)</f>
        <v>0</v>
      </c>
      <c r="R512" s="11">
        <f>VLOOKUP(C512,[1]匹配!$A:$O,15,0)</f>
        <v>0</v>
      </c>
      <c r="S512" s="11">
        <f>VLOOKUP(C512,[1]匹配!$A:$P,16,0)</f>
        <v>0</v>
      </c>
      <c r="T512" s="11">
        <f>VLOOKUP(C512,[1]匹配!$A:$Q,17,0)</f>
        <v>0</v>
      </c>
      <c r="U512" s="11">
        <f>VLOOKUP(C512,[1]匹配!$A:$R,18,0)</f>
        <v>0</v>
      </c>
      <c r="V512" s="11">
        <f>VLOOKUP(C512,[1]匹配!$A:$S,19,0)</f>
        <v>0</v>
      </c>
      <c r="W512" s="11">
        <f>VLOOKUP(C512,[1]匹配!$A:$T,20,0)</f>
        <v>0</v>
      </c>
      <c r="X512" s="11">
        <f>VLOOKUP(C512,[1]匹配!$A:$U,21,0)</f>
        <v>0</v>
      </c>
      <c r="Y512" s="11">
        <f>VLOOKUP(C512,[1]匹配!$A:$V,22,0)</f>
        <v>0</v>
      </c>
      <c r="Z512" s="11">
        <f>VLOOKUP(C512,[1]匹配!$A:$W,23,0)</f>
        <v>0</v>
      </c>
      <c r="AA512" s="11">
        <f>VLOOKUP(C512,[1]匹配!$A:$X,24,0)</f>
        <v>0</v>
      </c>
      <c r="AB512" s="11">
        <f>VLOOKUP(C512,[1]匹配!$A:$Y,25,0)</f>
        <v>0</v>
      </c>
      <c r="AC512" s="11">
        <f>VLOOKUP(C512,[1]匹配!$A:$Z,26,0)</f>
        <v>0</v>
      </c>
      <c r="AD512" s="11">
        <f>VLOOKUP(C512,[1]匹配!$A:$AA,27,0)</f>
        <v>0</v>
      </c>
      <c r="AE512" s="11">
        <f>VLOOKUP(C512,[1]匹配!$A:$AB,28,0)</f>
        <v>0</v>
      </c>
      <c r="AF512" s="11">
        <f>VLOOKUP(C512,[1]匹配!$A:$AC,29,0)</f>
        <v>0</v>
      </c>
      <c r="AG512" s="11">
        <f>VLOOKUP(C512,[1]匹配!$A:$AD,30,0)</f>
        <v>0</v>
      </c>
      <c r="AH512" s="11">
        <f>VLOOKUP(C512,[1]匹配!$A:$AE,31,0)</f>
        <v>0</v>
      </c>
      <c r="AI512" s="11">
        <f>VLOOKUP(C512,[1]匹配!$A:$AF,32,0)</f>
        <v>0</v>
      </c>
      <c r="AJ512" s="11" t="s">
        <v>733</v>
      </c>
      <c r="AK512" s="11" t="s">
        <v>47</v>
      </c>
      <c r="AL512" s="11" t="s">
        <v>48</v>
      </c>
      <c r="AM512" s="11" t="s">
        <v>729</v>
      </c>
    </row>
    <row r="513" ht="48" spans="1:39">
      <c r="A513" s="28">
        <v>510</v>
      </c>
      <c r="B513" s="11" t="s">
        <v>494</v>
      </c>
      <c r="C513" s="11" t="s">
        <v>1931</v>
      </c>
      <c r="D513" s="11" t="s">
        <v>1932</v>
      </c>
      <c r="E513" s="11" t="s">
        <v>1933</v>
      </c>
      <c r="F513" s="11" t="s">
        <v>1934</v>
      </c>
      <c r="G513" s="11" t="s">
        <v>1935</v>
      </c>
      <c r="H513" s="11" t="str">
        <f>VLOOKUP(C513,[1]匹配!$A:$E,5,0)</f>
        <v>是</v>
      </c>
      <c r="I513" s="11">
        <f>VLOOKUP(C513,[1]匹配!$A:$F,6,0)</f>
        <v>2</v>
      </c>
      <c r="J513" s="11">
        <f>VLOOKUP(C513,'[2]（终）标准制修订项目'!$C:$R,16,0)</f>
        <v>2</v>
      </c>
      <c r="K513" s="11" t="str">
        <f>VLOOKUP(C513,[1]匹配!$A:$H,8,0)</f>
        <v>无</v>
      </c>
      <c r="L513" s="11">
        <f>VLOOKUP(C513,[1]匹配!$A:$I,9,0)</f>
        <v>2</v>
      </c>
      <c r="M513" s="11">
        <f>VLOOKUP(C513,[1]匹配!$A:$J,10,0)</f>
        <v>100</v>
      </c>
      <c r="N513" s="11" t="str">
        <f>VLOOKUP(C513,[1]匹配!$A:$K,11,0)</f>
        <v>深圳市桑达无线通讯技术有限公司</v>
      </c>
      <c r="O513" s="11">
        <f>VLOOKUP(C513,[1]匹配!$A:$L,12,0)</f>
        <v>0</v>
      </c>
      <c r="P513" s="11">
        <f>VLOOKUP(C513,[1]匹配!$A:$M,13,0)</f>
        <v>0</v>
      </c>
      <c r="Q513" s="11">
        <f>VLOOKUP(C513,[1]匹配!$A:$N,14,0)</f>
        <v>0</v>
      </c>
      <c r="R513" s="11">
        <f>VLOOKUP(C513,[1]匹配!$A:$O,15,0)</f>
        <v>0</v>
      </c>
      <c r="S513" s="11">
        <f>VLOOKUP(C513,[1]匹配!$A:$P,16,0)</f>
        <v>0</v>
      </c>
      <c r="T513" s="11">
        <f>VLOOKUP(C513,[1]匹配!$A:$Q,17,0)</f>
        <v>0</v>
      </c>
      <c r="U513" s="11">
        <f>VLOOKUP(C513,[1]匹配!$A:$R,18,0)</f>
        <v>0</v>
      </c>
      <c r="V513" s="11">
        <f>VLOOKUP(C513,[1]匹配!$A:$S,19,0)</f>
        <v>0</v>
      </c>
      <c r="W513" s="11">
        <f>VLOOKUP(C513,[1]匹配!$A:$T,20,0)</f>
        <v>0</v>
      </c>
      <c r="X513" s="11">
        <f>VLOOKUP(C513,[1]匹配!$A:$U,21,0)</f>
        <v>0</v>
      </c>
      <c r="Y513" s="11">
        <f>VLOOKUP(C513,[1]匹配!$A:$V,22,0)</f>
        <v>0</v>
      </c>
      <c r="Z513" s="11">
        <f>VLOOKUP(C513,[1]匹配!$A:$W,23,0)</f>
        <v>0</v>
      </c>
      <c r="AA513" s="11">
        <f>VLOOKUP(C513,[1]匹配!$A:$X,24,0)</f>
        <v>0</v>
      </c>
      <c r="AB513" s="11">
        <f>VLOOKUP(C513,[1]匹配!$A:$Y,25,0)</f>
        <v>0</v>
      </c>
      <c r="AC513" s="11">
        <f>VLOOKUP(C513,[1]匹配!$A:$Z,26,0)</f>
        <v>0</v>
      </c>
      <c r="AD513" s="11">
        <f>VLOOKUP(C513,[1]匹配!$A:$AA,27,0)</f>
        <v>0</v>
      </c>
      <c r="AE513" s="11">
        <f>VLOOKUP(C513,[1]匹配!$A:$AB,28,0)</f>
        <v>0</v>
      </c>
      <c r="AF513" s="11">
        <f>VLOOKUP(C513,[1]匹配!$A:$AC,29,0)</f>
        <v>0</v>
      </c>
      <c r="AG513" s="11">
        <f>VLOOKUP(C513,[1]匹配!$A:$AD,30,0)</f>
        <v>0</v>
      </c>
      <c r="AH513" s="11">
        <f>VLOOKUP(C513,[1]匹配!$A:$AE,31,0)</f>
        <v>0</v>
      </c>
      <c r="AI513" s="11">
        <f>VLOOKUP(C513,[1]匹配!$A:$AF,32,0)</f>
        <v>0</v>
      </c>
      <c r="AJ513" s="11" t="s">
        <v>733</v>
      </c>
      <c r="AK513" s="11" t="s">
        <v>47</v>
      </c>
      <c r="AL513" s="11" t="s">
        <v>48</v>
      </c>
      <c r="AM513" s="11" t="s">
        <v>729</v>
      </c>
    </row>
    <row r="514" ht="36" spans="1:39">
      <c r="A514" s="28">
        <v>511</v>
      </c>
      <c r="B514" s="11" t="s">
        <v>494</v>
      </c>
      <c r="C514" s="11" t="s">
        <v>1936</v>
      </c>
      <c r="D514" s="11" t="s">
        <v>1937</v>
      </c>
      <c r="E514" s="11" t="s">
        <v>1938</v>
      </c>
      <c r="F514" s="11" t="s">
        <v>594</v>
      </c>
      <c r="G514" s="11" t="s">
        <v>1939</v>
      </c>
      <c r="H514" s="11" t="str">
        <f>VLOOKUP(C514,[1]匹配!$A:$E,5,0)</f>
        <v>否</v>
      </c>
      <c r="I514" s="11">
        <f>VLOOKUP(C514,[1]匹配!$A:$F,6,0)</f>
        <v>0</v>
      </c>
      <c r="J514" s="11">
        <f>VLOOKUP(C514,'[2]（终）标准制修订项目'!$C:$R,16,0)</f>
        <v>6</v>
      </c>
      <c r="K514" s="11" t="str">
        <f>VLOOKUP(C514,[1]匹配!$A:$H,8,0)</f>
        <v>有</v>
      </c>
      <c r="L514" s="11">
        <f>VLOOKUP(C514,[1]匹配!$A:$I,9,0)</f>
        <v>4</v>
      </c>
      <c r="M514" s="11">
        <f>VLOOKUP(C514,[1]匹配!$A:$J,10,0)</f>
        <v>41.66</v>
      </c>
      <c r="N514" s="11" t="str">
        <f>VLOOKUP(C514,[1]匹配!$A:$K,11,0)</f>
        <v>海思半导体有限公司</v>
      </c>
      <c r="O514" s="11">
        <f>VLOOKUP(C514,[1]匹配!$A:$L,12,0)</f>
        <v>6</v>
      </c>
      <c r="P514" s="11">
        <f>VLOOKUP(C514,[1]匹配!$A:$M,13,0)</f>
        <v>33.33</v>
      </c>
      <c r="Q514" s="11" t="str">
        <f>VLOOKUP(C514,[1]匹配!$A:$N,14,0)</f>
        <v>深圳创维-RGB电子有限公司</v>
      </c>
      <c r="R514" s="11">
        <f>VLOOKUP(C514,[1]匹配!$A:$O,15,0)</f>
        <v>8</v>
      </c>
      <c r="S514" s="11">
        <f>VLOOKUP(C514,[1]匹配!$A:$P,16,0)</f>
        <v>25</v>
      </c>
      <c r="T514" s="11" t="str">
        <f>VLOOKUP(C514,[1]匹配!$A:$Q,17,0)</f>
        <v>深圳TCL新技术公司</v>
      </c>
      <c r="U514" s="11">
        <f>VLOOKUP(C514,[1]匹配!$A:$R,18,0)</f>
        <v>0</v>
      </c>
      <c r="V514" s="11">
        <f>VLOOKUP(C514,[1]匹配!$A:$S,19,0)</f>
        <v>0</v>
      </c>
      <c r="W514" s="11">
        <f>VLOOKUP(C514,[1]匹配!$A:$T,20,0)</f>
        <v>0</v>
      </c>
      <c r="X514" s="11">
        <f>VLOOKUP(C514,[1]匹配!$A:$U,21,0)</f>
        <v>0</v>
      </c>
      <c r="Y514" s="11">
        <f>VLOOKUP(C514,[1]匹配!$A:$V,22,0)</f>
        <v>0</v>
      </c>
      <c r="Z514" s="11">
        <f>VLOOKUP(C514,[1]匹配!$A:$W,23,0)</f>
        <v>0</v>
      </c>
      <c r="AA514" s="11">
        <f>VLOOKUP(C514,[1]匹配!$A:$X,24,0)</f>
        <v>0</v>
      </c>
      <c r="AB514" s="11">
        <f>VLOOKUP(C514,[1]匹配!$A:$Y,25,0)</f>
        <v>0</v>
      </c>
      <c r="AC514" s="11">
        <f>VLOOKUP(C514,[1]匹配!$A:$Z,26,0)</f>
        <v>0</v>
      </c>
      <c r="AD514" s="11">
        <f>VLOOKUP(C514,[1]匹配!$A:$AA,27,0)</f>
        <v>0</v>
      </c>
      <c r="AE514" s="11">
        <f>VLOOKUP(C514,[1]匹配!$A:$AB,28,0)</f>
        <v>0</v>
      </c>
      <c r="AF514" s="11">
        <f>VLOOKUP(C514,[1]匹配!$A:$AC,29,0)</f>
        <v>0</v>
      </c>
      <c r="AG514" s="11">
        <f>VLOOKUP(C514,[1]匹配!$A:$AD,30,0)</f>
        <v>0</v>
      </c>
      <c r="AH514" s="11">
        <f>VLOOKUP(C514,[1]匹配!$A:$AE,31,0)</f>
        <v>0</v>
      </c>
      <c r="AI514" s="11">
        <f>VLOOKUP(C514,[1]匹配!$A:$AF,32,0)</f>
        <v>0</v>
      </c>
      <c r="AJ514" s="11" t="s">
        <v>733</v>
      </c>
      <c r="AK514" s="11" t="s">
        <v>47</v>
      </c>
      <c r="AL514" s="11" t="s">
        <v>56</v>
      </c>
      <c r="AM514" s="11" t="s">
        <v>729</v>
      </c>
    </row>
    <row r="515" ht="36" spans="1:39">
      <c r="A515" s="28">
        <v>512</v>
      </c>
      <c r="B515" s="11" t="s">
        <v>494</v>
      </c>
      <c r="C515" s="11" t="s">
        <v>1940</v>
      </c>
      <c r="D515" s="11" t="s">
        <v>1941</v>
      </c>
      <c r="E515" s="11" t="s">
        <v>1942</v>
      </c>
      <c r="F515" s="30" t="s">
        <v>599</v>
      </c>
      <c r="G515" s="11" t="s">
        <v>499</v>
      </c>
      <c r="H515" s="11" t="str">
        <f>VLOOKUP(C515,[1]匹配!$A:$E,5,0)</f>
        <v>否</v>
      </c>
      <c r="I515" s="11">
        <f>VLOOKUP(C515,[1]匹配!$A:$F,6,0)</f>
        <v>0</v>
      </c>
      <c r="J515" s="11">
        <f>VLOOKUP(C515,'[2]（终）标准制修订项目'!$C:$R,16,0)</f>
        <v>1</v>
      </c>
      <c r="K515" s="11" t="str">
        <f>VLOOKUP(C515,[1]匹配!$A:$H,8,0)</f>
        <v>无</v>
      </c>
      <c r="L515" s="11">
        <f>VLOOKUP(C515,[1]匹配!$A:$I,9,0)</f>
        <v>1</v>
      </c>
      <c r="M515" s="11">
        <f>VLOOKUP(C515,[1]匹配!$A:$J,10,0)</f>
        <v>100</v>
      </c>
      <c r="N515" s="11" t="str">
        <f>VLOOKUP(C515,[1]匹配!$A:$K,11,0)</f>
        <v>深圳迈瑞生物医疗电子股份有限公司</v>
      </c>
      <c r="O515" s="11">
        <f>VLOOKUP(C515,[1]匹配!$A:$L,12,0)</f>
        <v>0</v>
      </c>
      <c r="P515" s="11">
        <f>VLOOKUP(C515,[1]匹配!$A:$M,13,0)</f>
        <v>0</v>
      </c>
      <c r="Q515" s="11">
        <f>VLOOKUP(C515,[1]匹配!$A:$N,14,0)</f>
        <v>0</v>
      </c>
      <c r="R515" s="11">
        <f>VLOOKUP(C515,[1]匹配!$A:$O,15,0)</f>
        <v>0</v>
      </c>
      <c r="S515" s="11">
        <f>VLOOKUP(C515,[1]匹配!$A:$P,16,0)</f>
        <v>0</v>
      </c>
      <c r="T515" s="11">
        <f>VLOOKUP(C515,[1]匹配!$A:$Q,17,0)</f>
        <v>0</v>
      </c>
      <c r="U515" s="11">
        <f>VLOOKUP(C515,[1]匹配!$A:$R,18,0)</f>
        <v>0</v>
      </c>
      <c r="V515" s="11">
        <f>VLOOKUP(C515,[1]匹配!$A:$S,19,0)</f>
        <v>0</v>
      </c>
      <c r="W515" s="11">
        <f>VLOOKUP(C515,[1]匹配!$A:$T,20,0)</f>
        <v>0</v>
      </c>
      <c r="X515" s="11">
        <f>VLOOKUP(C515,[1]匹配!$A:$U,21,0)</f>
        <v>0</v>
      </c>
      <c r="Y515" s="11">
        <f>VLOOKUP(C515,[1]匹配!$A:$V,22,0)</f>
        <v>0</v>
      </c>
      <c r="Z515" s="11">
        <f>VLOOKUP(C515,[1]匹配!$A:$W,23,0)</f>
        <v>0</v>
      </c>
      <c r="AA515" s="11">
        <f>VLOOKUP(C515,[1]匹配!$A:$X,24,0)</f>
        <v>0</v>
      </c>
      <c r="AB515" s="11">
        <f>VLOOKUP(C515,[1]匹配!$A:$Y,25,0)</f>
        <v>0</v>
      </c>
      <c r="AC515" s="11">
        <f>VLOOKUP(C515,[1]匹配!$A:$Z,26,0)</f>
        <v>0</v>
      </c>
      <c r="AD515" s="11">
        <f>VLOOKUP(C515,[1]匹配!$A:$AA,27,0)</f>
        <v>0</v>
      </c>
      <c r="AE515" s="11">
        <f>VLOOKUP(C515,[1]匹配!$A:$AB,28,0)</f>
        <v>0</v>
      </c>
      <c r="AF515" s="11">
        <f>VLOOKUP(C515,[1]匹配!$A:$AC,29,0)</f>
        <v>0</v>
      </c>
      <c r="AG515" s="11">
        <f>VLOOKUP(C515,[1]匹配!$A:$AD,30,0)</f>
        <v>0</v>
      </c>
      <c r="AH515" s="11">
        <f>VLOOKUP(C515,[1]匹配!$A:$AE,31,0)</f>
        <v>0</v>
      </c>
      <c r="AI515" s="11">
        <f>VLOOKUP(C515,[1]匹配!$A:$AF,32,0)</f>
        <v>0</v>
      </c>
      <c r="AJ515" s="11" t="s">
        <v>810</v>
      </c>
      <c r="AK515" s="11" t="s">
        <v>47</v>
      </c>
      <c r="AL515" s="11" t="s">
        <v>48</v>
      </c>
      <c r="AM515" s="11" t="s">
        <v>729</v>
      </c>
    </row>
    <row r="516" ht="48" spans="1:39">
      <c r="A516" s="28">
        <v>513</v>
      </c>
      <c r="B516" s="11" t="s">
        <v>494</v>
      </c>
      <c r="C516" s="11" t="s">
        <v>1943</v>
      </c>
      <c r="D516" s="11" t="s">
        <v>1944</v>
      </c>
      <c r="E516" s="11" t="s">
        <v>1945</v>
      </c>
      <c r="F516" s="11" t="s">
        <v>1934</v>
      </c>
      <c r="G516" s="11" t="s">
        <v>1935</v>
      </c>
      <c r="H516" s="11" t="str">
        <f>VLOOKUP(C516,[1]匹配!$A:$E,5,0)</f>
        <v>是</v>
      </c>
      <c r="I516" s="11">
        <f>VLOOKUP(C516,[1]匹配!$A:$F,6,0)</f>
        <v>2</v>
      </c>
      <c r="J516" s="11">
        <f>VLOOKUP(C516,'[2]（终）标准制修订项目'!$C:$R,16,0)</f>
        <v>2</v>
      </c>
      <c r="K516" s="11" t="str">
        <f>VLOOKUP(C516,[1]匹配!$A:$H,8,0)</f>
        <v>无</v>
      </c>
      <c r="L516" s="11">
        <f>VLOOKUP(C516,[1]匹配!$A:$I,9,0)</f>
        <v>2</v>
      </c>
      <c r="M516" s="11">
        <f>VLOOKUP(C516,[1]匹配!$A:$J,10,0)</f>
        <v>100</v>
      </c>
      <c r="N516" s="11" t="str">
        <f>VLOOKUP(C516,[1]匹配!$A:$K,11,0)</f>
        <v>深圳市桑达无线通讯技术有限公司</v>
      </c>
      <c r="O516" s="11">
        <f>VLOOKUP(C516,[1]匹配!$A:$L,12,0)</f>
        <v>0</v>
      </c>
      <c r="P516" s="11">
        <f>VLOOKUP(C516,[1]匹配!$A:$M,13,0)</f>
        <v>0</v>
      </c>
      <c r="Q516" s="11">
        <f>VLOOKUP(C516,[1]匹配!$A:$N,14,0)</f>
        <v>0</v>
      </c>
      <c r="R516" s="11">
        <f>VLOOKUP(C516,[1]匹配!$A:$O,15,0)</f>
        <v>0</v>
      </c>
      <c r="S516" s="11">
        <f>VLOOKUP(C516,[1]匹配!$A:$P,16,0)</f>
        <v>0</v>
      </c>
      <c r="T516" s="11">
        <f>VLOOKUP(C516,[1]匹配!$A:$Q,17,0)</f>
        <v>0</v>
      </c>
      <c r="U516" s="11">
        <f>VLOOKUP(C516,[1]匹配!$A:$R,18,0)</f>
        <v>0</v>
      </c>
      <c r="V516" s="11">
        <f>VLOOKUP(C516,[1]匹配!$A:$S,19,0)</f>
        <v>0</v>
      </c>
      <c r="W516" s="11">
        <f>VLOOKUP(C516,[1]匹配!$A:$T,20,0)</f>
        <v>0</v>
      </c>
      <c r="X516" s="11">
        <f>VLOOKUP(C516,[1]匹配!$A:$U,21,0)</f>
        <v>0</v>
      </c>
      <c r="Y516" s="11">
        <f>VLOOKUP(C516,[1]匹配!$A:$V,22,0)</f>
        <v>0</v>
      </c>
      <c r="Z516" s="11">
        <f>VLOOKUP(C516,[1]匹配!$A:$W,23,0)</f>
        <v>0</v>
      </c>
      <c r="AA516" s="11">
        <f>VLOOKUP(C516,[1]匹配!$A:$X,24,0)</f>
        <v>0</v>
      </c>
      <c r="AB516" s="11">
        <f>VLOOKUP(C516,[1]匹配!$A:$Y,25,0)</f>
        <v>0</v>
      </c>
      <c r="AC516" s="11">
        <f>VLOOKUP(C516,[1]匹配!$A:$Z,26,0)</f>
        <v>0</v>
      </c>
      <c r="AD516" s="11">
        <f>VLOOKUP(C516,[1]匹配!$A:$AA,27,0)</f>
        <v>0</v>
      </c>
      <c r="AE516" s="11">
        <f>VLOOKUP(C516,[1]匹配!$A:$AB,28,0)</f>
        <v>0</v>
      </c>
      <c r="AF516" s="11">
        <f>VLOOKUP(C516,[1]匹配!$A:$AC,29,0)</f>
        <v>0</v>
      </c>
      <c r="AG516" s="11">
        <f>VLOOKUP(C516,[1]匹配!$A:$AD,30,0)</f>
        <v>0</v>
      </c>
      <c r="AH516" s="11">
        <f>VLOOKUP(C516,[1]匹配!$A:$AE,31,0)</f>
        <v>0</v>
      </c>
      <c r="AI516" s="11">
        <f>VLOOKUP(C516,[1]匹配!$A:$AF,32,0)</f>
        <v>0</v>
      </c>
      <c r="AJ516" s="11" t="s">
        <v>810</v>
      </c>
      <c r="AK516" s="11" t="s">
        <v>47</v>
      </c>
      <c r="AL516" s="11" t="s">
        <v>48</v>
      </c>
      <c r="AM516" s="11" t="s">
        <v>729</v>
      </c>
    </row>
    <row r="517" ht="48" spans="1:39">
      <c r="A517" s="28">
        <v>514</v>
      </c>
      <c r="B517" s="11" t="s">
        <v>494</v>
      </c>
      <c r="C517" s="11" t="s">
        <v>1946</v>
      </c>
      <c r="D517" s="11" t="s">
        <v>1947</v>
      </c>
      <c r="E517" s="11" t="s">
        <v>1948</v>
      </c>
      <c r="F517" s="11" t="s">
        <v>540</v>
      </c>
      <c r="G517" s="11" t="s">
        <v>504</v>
      </c>
      <c r="H517" s="11" t="str">
        <f>VLOOKUP(C517,[1]匹配!$A:$E,5,0)</f>
        <v>否</v>
      </c>
      <c r="I517" s="11">
        <f>VLOOKUP(C517,[1]匹配!$A:$F,6,0)</f>
        <v>0</v>
      </c>
      <c r="J517" s="11">
        <f>VLOOKUP(C517,'[2]（终）标准制修订项目'!$C:$R,16,0)</f>
        <v>1</v>
      </c>
      <c r="K517" s="11" t="str">
        <f>VLOOKUP(C517,[1]匹配!$A:$H,8,0)</f>
        <v>有</v>
      </c>
      <c r="L517" s="11">
        <f>VLOOKUP(C517,[1]匹配!$A:$I,9,0)</f>
        <v>1</v>
      </c>
      <c r="M517" s="11">
        <f>VLOOKUP(C517,[1]匹配!$A:$J,10,0)</f>
        <v>60</v>
      </c>
      <c r="N517" s="11" t="str">
        <f>VLOOKUP(C517,[1]匹配!$A:$K,11,0)</f>
        <v>中广核工程有限公司</v>
      </c>
      <c r="O517" s="11">
        <f>VLOOKUP(C517,[1]匹配!$A:$L,12,0)</f>
        <v>7</v>
      </c>
      <c r="P517" s="11">
        <f>VLOOKUP(C517,[1]匹配!$A:$M,13,0)</f>
        <v>40</v>
      </c>
      <c r="Q517" s="11" t="str">
        <f>VLOOKUP(C517,[1]匹配!$A:$N,14,0)</f>
        <v>深圳中广核工程设计有限公司</v>
      </c>
      <c r="R517" s="11">
        <f>VLOOKUP(C517,[1]匹配!$A:$O,15,0)</f>
        <v>0</v>
      </c>
      <c r="S517" s="11">
        <f>VLOOKUP(C517,[1]匹配!$A:$P,16,0)</f>
        <v>0</v>
      </c>
      <c r="T517" s="11">
        <f>VLOOKUP(C517,[1]匹配!$A:$Q,17,0)</f>
        <v>0</v>
      </c>
      <c r="U517" s="11">
        <f>VLOOKUP(C517,[1]匹配!$A:$R,18,0)</f>
        <v>0</v>
      </c>
      <c r="V517" s="11">
        <f>VLOOKUP(C517,[1]匹配!$A:$S,19,0)</f>
        <v>0</v>
      </c>
      <c r="W517" s="11">
        <f>VLOOKUP(C517,[1]匹配!$A:$T,20,0)</f>
        <v>0</v>
      </c>
      <c r="X517" s="11">
        <f>VLOOKUP(C517,[1]匹配!$A:$U,21,0)</f>
        <v>0</v>
      </c>
      <c r="Y517" s="11">
        <f>VLOOKUP(C517,[1]匹配!$A:$V,22,0)</f>
        <v>0</v>
      </c>
      <c r="Z517" s="11">
        <f>VLOOKUP(C517,[1]匹配!$A:$W,23,0)</f>
        <v>0</v>
      </c>
      <c r="AA517" s="11">
        <f>VLOOKUP(C517,[1]匹配!$A:$X,24,0)</f>
        <v>0</v>
      </c>
      <c r="AB517" s="11">
        <f>VLOOKUP(C517,[1]匹配!$A:$Y,25,0)</f>
        <v>0</v>
      </c>
      <c r="AC517" s="11">
        <f>VLOOKUP(C517,[1]匹配!$A:$Z,26,0)</f>
        <v>0</v>
      </c>
      <c r="AD517" s="11">
        <f>VLOOKUP(C517,[1]匹配!$A:$AA,27,0)</f>
        <v>0</v>
      </c>
      <c r="AE517" s="11">
        <f>VLOOKUP(C517,[1]匹配!$A:$AB,28,0)</f>
        <v>0</v>
      </c>
      <c r="AF517" s="11">
        <f>VLOOKUP(C517,[1]匹配!$A:$AC,29,0)</f>
        <v>0</v>
      </c>
      <c r="AG517" s="11">
        <f>VLOOKUP(C517,[1]匹配!$A:$AD,30,0)</f>
        <v>0</v>
      </c>
      <c r="AH517" s="11">
        <f>VLOOKUP(C517,[1]匹配!$A:$AE,31,0)</f>
        <v>0</v>
      </c>
      <c r="AI517" s="11">
        <f>VLOOKUP(C517,[1]匹配!$A:$AF,32,0)</f>
        <v>0</v>
      </c>
      <c r="AJ517" s="11" t="s">
        <v>810</v>
      </c>
      <c r="AK517" s="11" t="s">
        <v>47</v>
      </c>
      <c r="AL517" s="11" t="s">
        <v>48</v>
      </c>
      <c r="AM517" s="11" t="s">
        <v>729</v>
      </c>
    </row>
    <row r="518" ht="24" spans="1:39">
      <c r="A518" s="28">
        <v>515</v>
      </c>
      <c r="B518" s="11" t="s">
        <v>494</v>
      </c>
      <c r="C518" s="11" t="s">
        <v>1949</v>
      </c>
      <c r="D518" s="11" t="s">
        <v>1950</v>
      </c>
      <c r="E518" s="11" t="s">
        <v>1951</v>
      </c>
      <c r="F518" s="30" t="s">
        <v>1927</v>
      </c>
      <c r="G518" s="11" t="s">
        <v>545</v>
      </c>
      <c r="H518" s="11" t="str">
        <f>VLOOKUP(C518,[1]匹配!$A:$E,5,0)</f>
        <v>否</v>
      </c>
      <c r="I518" s="11">
        <f>VLOOKUP(C518,[1]匹配!$A:$F,6,0)</f>
        <v>0</v>
      </c>
      <c r="J518" s="11">
        <f>VLOOKUP(C518,'[2]（终）标准制修订项目'!$C:$R,16,0)</f>
        <v>6</v>
      </c>
      <c r="K518" s="11" t="str">
        <f>VLOOKUP(C518,[1]匹配!$A:$H,8,0)</f>
        <v>无</v>
      </c>
      <c r="L518" s="11">
        <f>VLOOKUP(C518,[1]匹配!$A:$I,9,0)</f>
        <v>1</v>
      </c>
      <c r="M518" s="11">
        <f>VLOOKUP(C518,[1]匹配!$A:$J,10,0)</f>
        <v>100</v>
      </c>
      <c r="N518" s="11" t="str">
        <f>VLOOKUP(C518,[1]匹配!$A:$K,11,0)</f>
        <v>国民技术股份有限公司</v>
      </c>
      <c r="O518" s="11">
        <f>VLOOKUP(C518,[1]匹配!$A:$L,12,0)</f>
        <v>0</v>
      </c>
      <c r="P518" s="11">
        <f>VLOOKUP(C518,[1]匹配!$A:$M,13,0)</f>
        <v>0</v>
      </c>
      <c r="Q518" s="11">
        <f>VLOOKUP(C518,[1]匹配!$A:$N,14,0)</f>
        <v>0</v>
      </c>
      <c r="R518" s="11">
        <f>VLOOKUP(C518,[1]匹配!$A:$O,15,0)</f>
        <v>0</v>
      </c>
      <c r="S518" s="11">
        <f>VLOOKUP(C518,[1]匹配!$A:$P,16,0)</f>
        <v>0</v>
      </c>
      <c r="T518" s="11">
        <f>VLOOKUP(C518,[1]匹配!$A:$Q,17,0)</f>
        <v>0</v>
      </c>
      <c r="U518" s="11">
        <f>VLOOKUP(C518,[1]匹配!$A:$R,18,0)</f>
        <v>0</v>
      </c>
      <c r="V518" s="11">
        <f>VLOOKUP(C518,[1]匹配!$A:$S,19,0)</f>
        <v>0</v>
      </c>
      <c r="W518" s="11">
        <f>VLOOKUP(C518,[1]匹配!$A:$T,20,0)</f>
        <v>0</v>
      </c>
      <c r="X518" s="11">
        <f>VLOOKUP(C518,[1]匹配!$A:$U,21,0)</f>
        <v>0</v>
      </c>
      <c r="Y518" s="11">
        <f>VLOOKUP(C518,[1]匹配!$A:$V,22,0)</f>
        <v>0</v>
      </c>
      <c r="Z518" s="11">
        <f>VLOOKUP(C518,[1]匹配!$A:$W,23,0)</f>
        <v>0</v>
      </c>
      <c r="AA518" s="11">
        <f>VLOOKUP(C518,[1]匹配!$A:$X,24,0)</f>
        <v>0</v>
      </c>
      <c r="AB518" s="11">
        <f>VLOOKUP(C518,[1]匹配!$A:$Y,25,0)</f>
        <v>0</v>
      </c>
      <c r="AC518" s="11">
        <f>VLOOKUP(C518,[1]匹配!$A:$Z,26,0)</f>
        <v>0</v>
      </c>
      <c r="AD518" s="11">
        <f>VLOOKUP(C518,[1]匹配!$A:$AA,27,0)</f>
        <v>0</v>
      </c>
      <c r="AE518" s="11">
        <f>VLOOKUP(C518,[1]匹配!$A:$AB,28,0)</f>
        <v>0</v>
      </c>
      <c r="AF518" s="11">
        <f>VLOOKUP(C518,[1]匹配!$A:$AC,29,0)</f>
        <v>0</v>
      </c>
      <c r="AG518" s="11">
        <f>VLOOKUP(C518,[1]匹配!$A:$AD,30,0)</f>
        <v>0</v>
      </c>
      <c r="AH518" s="11">
        <f>VLOOKUP(C518,[1]匹配!$A:$AE,31,0)</f>
        <v>0</v>
      </c>
      <c r="AI518" s="11">
        <f>VLOOKUP(C518,[1]匹配!$A:$AF,32,0)</f>
        <v>0</v>
      </c>
      <c r="AJ518" s="11" t="s">
        <v>737</v>
      </c>
      <c r="AK518" s="11" t="s">
        <v>47</v>
      </c>
      <c r="AL518" s="11" t="s">
        <v>56</v>
      </c>
      <c r="AM518" s="11" t="s">
        <v>729</v>
      </c>
    </row>
    <row r="519" ht="48" spans="1:39">
      <c r="A519" s="28">
        <v>516</v>
      </c>
      <c r="B519" s="11" t="s">
        <v>494</v>
      </c>
      <c r="C519" s="11" t="s">
        <v>1952</v>
      </c>
      <c r="D519" s="11" t="s">
        <v>1953</v>
      </c>
      <c r="E519" s="11" t="s">
        <v>1954</v>
      </c>
      <c r="F519" s="30" t="s">
        <v>528</v>
      </c>
      <c r="G519" s="11" t="s">
        <v>636</v>
      </c>
      <c r="H519" s="11" t="str">
        <f>VLOOKUP(C519,[1]匹配!$A:$E,5,0)</f>
        <v>是</v>
      </c>
      <c r="I519" s="11">
        <f>VLOOKUP(C519,[1]匹配!$A:$F,6,0)</f>
        <v>4</v>
      </c>
      <c r="J519" s="11">
        <f>VLOOKUP(C519,'[2]（终）标准制修订项目'!$C:$R,16,0)</f>
        <v>1</v>
      </c>
      <c r="K519" s="11" t="str">
        <f>VLOOKUP(C519,[1]匹配!$A:$H,8,0)</f>
        <v>有</v>
      </c>
      <c r="L519" s="11">
        <f>VLOOKUP(C519,[1]匹配!$A:$I,9,0)</f>
        <v>1</v>
      </c>
      <c r="M519" s="11">
        <f>VLOOKUP(C519,[1]匹配!$A:$J,10,0)</f>
        <v>50</v>
      </c>
      <c r="N519" s="11" t="str">
        <f>VLOOKUP(C519,[1]匹配!$A:$K,11,0)</f>
        <v>深圳新飞通光电子技术有限公司</v>
      </c>
      <c r="O519" s="11">
        <f>VLOOKUP(C519,[1]匹配!$A:$L,12,0)</f>
        <v>2</v>
      </c>
      <c r="P519" s="11">
        <f>VLOOKUP(C519,[1]匹配!$A:$M,13,0)</f>
        <v>50</v>
      </c>
      <c r="Q519" s="11" t="str">
        <f>VLOOKUP(C519,[1]匹配!$A:$N,14,0)</f>
        <v>中兴通讯股份有限公司</v>
      </c>
      <c r="R519" s="11">
        <f>VLOOKUP(C519,[1]匹配!$A:$O,15,0)</f>
        <v>0</v>
      </c>
      <c r="S519" s="11">
        <f>VLOOKUP(C519,[1]匹配!$A:$P,16,0)</f>
        <v>0</v>
      </c>
      <c r="T519" s="11">
        <f>VLOOKUP(C519,[1]匹配!$A:$Q,17,0)</f>
        <v>0</v>
      </c>
      <c r="U519" s="11">
        <f>VLOOKUP(C519,[1]匹配!$A:$R,18,0)</f>
        <v>0</v>
      </c>
      <c r="V519" s="11">
        <f>VLOOKUP(C519,[1]匹配!$A:$S,19,0)</f>
        <v>0</v>
      </c>
      <c r="W519" s="11">
        <f>VLOOKUP(C519,[1]匹配!$A:$T,20,0)</f>
        <v>0</v>
      </c>
      <c r="X519" s="11">
        <f>VLOOKUP(C519,[1]匹配!$A:$U,21,0)</f>
        <v>0</v>
      </c>
      <c r="Y519" s="11">
        <f>VLOOKUP(C519,[1]匹配!$A:$V,22,0)</f>
        <v>0</v>
      </c>
      <c r="Z519" s="11">
        <f>VLOOKUP(C519,[1]匹配!$A:$W,23,0)</f>
        <v>0</v>
      </c>
      <c r="AA519" s="11">
        <f>VLOOKUP(C519,[1]匹配!$A:$X,24,0)</f>
        <v>0</v>
      </c>
      <c r="AB519" s="11">
        <f>VLOOKUP(C519,[1]匹配!$A:$Y,25,0)</f>
        <v>0</v>
      </c>
      <c r="AC519" s="11">
        <f>VLOOKUP(C519,[1]匹配!$A:$Z,26,0)</f>
        <v>0</v>
      </c>
      <c r="AD519" s="11">
        <f>VLOOKUP(C519,[1]匹配!$A:$AA,27,0)</f>
        <v>0</v>
      </c>
      <c r="AE519" s="11">
        <f>VLOOKUP(C519,[1]匹配!$A:$AB,28,0)</f>
        <v>0</v>
      </c>
      <c r="AF519" s="11">
        <f>VLOOKUP(C519,[1]匹配!$A:$AC,29,0)</f>
        <v>0</v>
      </c>
      <c r="AG519" s="11">
        <f>VLOOKUP(C519,[1]匹配!$A:$AD,30,0)</f>
        <v>0</v>
      </c>
      <c r="AH519" s="11">
        <f>VLOOKUP(C519,[1]匹配!$A:$AE,31,0)</f>
        <v>0</v>
      </c>
      <c r="AI519" s="11">
        <f>VLOOKUP(C519,[1]匹配!$A:$AF,32,0)</f>
        <v>0</v>
      </c>
      <c r="AJ519" s="11" t="s">
        <v>737</v>
      </c>
      <c r="AK519" s="11" t="s">
        <v>47</v>
      </c>
      <c r="AL519" s="11" t="s">
        <v>48</v>
      </c>
      <c r="AM519" s="11" t="s">
        <v>729</v>
      </c>
    </row>
    <row r="520" ht="36" spans="1:39">
      <c r="A520" s="28">
        <v>517</v>
      </c>
      <c r="B520" s="11" t="s">
        <v>494</v>
      </c>
      <c r="C520" s="11" t="s">
        <v>1955</v>
      </c>
      <c r="D520" s="11" t="s">
        <v>1956</v>
      </c>
      <c r="E520" s="11" t="s">
        <v>1957</v>
      </c>
      <c r="F520" s="11" t="s">
        <v>519</v>
      </c>
      <c r="G520" s="11" t="s">
        <v>578</v>
      </c>
      <c r="H520" s="11" t="str">
        <f>VLOOKUP(C520,[1]匹配!$A:$E,5,0)</f>
        <v>否</v>
      </c>
      <c r="I520" s="11">
        <f>VLOOKUP(C520,[1]匹配!$A:$F,6,0)</f>
        <v>0</v>
      </c>
      <c r="J520" s="11">
        <f>VLOOKUP(C520,'[2]（终）标准制修订项目'!$C:$R,16,0)</f>
        <v>1</v>
      </c>
      <c r="K520" s="11" t="str">
        <f>VLOOKUP(C520,[1]匹配!$A:$H,8,0)</f>
        <v>无</v>
      </c>
      <c r="L520" s="11">
        <f>VLOOKUP(C520,[1]匹配!$A:$I,9,0)</f>
        <v>1</v>
      </c>
      <c r="M520" s="11">
        <f>VLOOKUP(C520,[1]匹配!$A:$J,10,0)</f>
        <v>100</v>
      </c>
      <c r="N520" s="11" t="str">
        <f>VLOOKUP(C520,[1]匹配!$A:$K,11,0)</f>
        <v>深圳市深投环保科技有限公司</v>
      </c>
      <c r="O520" s="11">
        <f>VLOOKUP(C520,[1]匹配!$A:$L,12,0)</f>
        <v>0</v>
      </c>
      <c r="P520" s="11">
        <f>VLOOKUP(C520,[1]匹配!$A:$M,13,0)</f>
        <v>0</v>
      </c>
      <c r="Q520" s="11">
        <f>VLOOKUP(C520,[1]匹配!$A:$N,14,0)</f>
        <v>0</v>
      </c>
      <c r="R520" s="11">
        <f>VLOOKUP(C520,[1]匹配!$A:$O,15,0)</f>
        <v>0</v>
      </c>
      <c r="S520" s="11">
        <f>VLOOKUP(C520,[1]匹配!$A:$P,16,0)</f>
        <v>0</v>
      </c>
      <c r="T520" s="11">
        <f>VLOOKUP(C520,[1]匹配!$A:$Q,17,0)</f>
        <v>0</v>
      </c>
      <c r="U520" s="11">
        <f>VLOOKUP(C520,[1]匹配!$A:$R,18,0)</f>
        <v>0</v>
      </c>
      <c r="V520" s="11">
        <f>VLOOKUP(C520,[1]匹配!$A:$S,19,0)</f>
        <v>0</v>
      </c>
      <c r="W520" s="11">
        <f>VLOOKUP(C520,[1]匹配!$A:$T,20,0)</f>
        <v>0</v>
      </c>
      <c r="X520" s="11">
        <f>VLOOKUP(C520,[1]匹配!$A:$U,21,0)</f>
        <v>0</v>
      </c>
      <c r="Y520" s="11">
        <f>VLOOKUP(C520,[1]匹配!$A:$V,22,0)</f>
        <v>0</v>
      </c>
      <c r="Z520" s="11">
        <f>VLOOKUP(C520,[1]匹配!$A:$W,23,0)</f>
        <v>0</v>
      </c>
      <c r="AA520" s="11">
        <f>VLOOKUP(C520,[1]匹配!$A:$X,24,0)</f>
        <v>0</v>
      </c>
      <c r="AB520" s="11">
        <f>VLOOKUP(C520,[1]匹配!$A:$Y,25,0)</f>
        <v>0</v>
      </c>
      <c r="AC520" s="11">
        <f>VLOOKUP(C520,[1]匹配!$A:$Z,26,0)</f>
        <v>0</v>
      </c>
      <c r="AD520" s="11">
        <f>VLOOKUP(C520,[1]匹配!$A:$AA,27,0)</f>
        <v>0</v>
      </c>
      <c r="AE520" s="11">
        <f>VLOOKUP(C520,[1]匹配!$A:$AB,28,0)</f>
        <v>0</v>
      </c>
      <c r="AF520" s="11">
        <f>VLOOKUP(C520,[1]匹配!$A:$AC,29,0)</f>
        <v>0</v>
      </c>
      <c r="AG520" s="11">
        <f>VLOOKUP(C520,[1]匹配!$A:$AD,30,0)</f>
        <v>0</v>
      </c>
      <c r="AH520" s="11">
        <f>VLOOKUP(C520,[1]匹配!$A:$AE,31,0)</f>
        <v>0</v>
      </c>
      <c r="AI520" s="11">
        <f>VLOOKUP(C520,[1]匹配!$A:$AF,32,0)</f>
        <v>0</v>
      </c>
      <c r="AJ520" s="11" t="s">
        <v>737</v>
      </c>
      <c r="AK520" s="11" t="s">
        <v>47</v>
      </c>
      <c r="AL520" s="11" t="s">
        <v>48</v>
      </c>
      <c r="AM520" s="11" t="s">
        <v>729</v>
      </c>
    </row>
    <row r="521" ht="24" spans="1:39">
      <c r="A521" s="28">
        <v>518</v>
      </c>
      <c r="B521" s="11" t="s">
        <v>494</v>
      </c>
      <c r="C521" s="11" t="s">
        <v>1958</v>
      </c>
      <c r="D521" s="11" t="s">
        <v>1959</v>
      </c>
      <c r="E521" s="11" t="s">
        <v>1960</v>
      </c>
      <c r="F521" s="30" t="s">
        <v>508</v>
      </c>
      <c r="G521" s="11" t="s">
        <v>394</v>
      </c>
      <c r="H521" s="11" t="str">
        <f>VLOOKUP(C521,[1]匹配!$A:$E,5,0)</f>
        <v>否</v>
      </c>
      <c r="I521" s="11">
        <f>VLOOKUP(C521,[1]匹配!$A:$F,6,0)</f>
        <v>0</v>
      </c>
      <c r="J521" s="11">
        <f>VLOOKUP(C521,'[2]（终）标准制修订项目'!$C:$R,16,0)</f>
        <v>3</v>
      </c>
      <c r="K521" s="11" t="str">
        <f>VLOOKUP(C521,[1]匹配!$A:$H,8,0)</f>
        <v>无</v>
      </c>
      <c r="L521" s="11">
        <f>VLOOKUP(C521,[1]匹配!$A:$I,9,0)</f>
        <v>3</v>
      </c>
      <c r="M521" s="11">
        <f>VLOOKUP(C521,[1]匹配!$A:$J,10,0)</f>
        <v>100</v>
      </c>
      <c r="N521" s="11" t="str">
        <f>VLOOKUP(C521,[1]匹配!$A:$K,11,0)</f>
        <v>深圳领威科技有限公司</v>
      </c>
      <c r="O521" s="11">
        <f>VLOOKUP(C521,[1]匹配!$A:$L,12,0)</f>
        <v>0</v>
      </c>
      <c r="P521" s="11">
        <f>VLOOKUP(C521,[1]匹配!$A:$M,13,0)</f>
        <v>0</v>
      </c>
      <c r="Q521" s="11">
        <f>VLOOKUP(C521,[1]匹配!$A:$N,14,0)</f>
        <v>0</v>
      </c>
      <c r="R521" s="11">
        <f>VLOOKUP(C521,[1]匹配!$A:$O,15,0)</f>
        <v>0</v>
      </c>
      <c r="S521" s="11">
        <f>VLOOKUP(C521,[1]匹配!$A:$P,16,0)</f>
        <v>0</v>
      </c>
      <c r="T521" s="11">
        <f>VLOOKUP(C521,[1]匹配!$A:$Q,17,0)</f>
        <v>0</v>
      </c>
      <c r="U521" s="11">
        <f>VLOOKUP(C521,[1]匹配!$A:$R,18,0)</f>
        <v>0</v>
      </c>
      <c r="V521" s="11">
        <f>VLOOKUP(C521,[1]匹配!$A:$S,19,0)</f>
        <v>0</v>
      </c>
      <c r="W521" s="11">
        <f>VLOOKUP(C521,[1]匹配!$A:$T,20,0)</f>
        <v>0</v>
      </c>
      <c r="X521" s="11">
        <f>VLOOKUP(C521,[1]匹配!$A:$U,21,0)</f>
        <v>0</v>
      </c>
      <c r="Y521" s="11">
        <f>VLOOKUP(C521,[1]匹配!$A:$V,22,0)</f>
        <v>0</v>
      </c>
      <c r="Z521" s="11">
        <f>VLOOKUP(C521,[1]匹配!$A:$W,23,0)</f>
        <v>0</v>
      </c>
      <c r="AA521" s="11">
        <f>VLOOKUP(C521,[1]匹配!$A:$X,24,0)</f>
        <v>0</v>
      </c>
      <c r="AB521" s="11">
        <f>VLOOKUP(C521,[1]匹配!$A:$Y,25,0)</f>
        <v>0</v>
      </c>
      <c r="AC521" s="11">
        <f>VLOOKUP(C521,[1]匹配!$A:$Z,26,0)</f>
        <v>0</v>
      </c>
      <c r="AD521" s="11">
        <f>VLOOKUP(C521,[1]匹配!$A:$AA,27,0)</f>
        <v>0</v>
      </c>
      <c r="AE521" s="11">
        <f>VLOOKUP(C521,[1]匹配!$A:$AB,28,0)</f>
        <v>0</v>
      </c>
      <c r="AF521" s="11">
        <f>VLOOKUP(C521,[1]匹配!$A:$AC,29,0)</f>
        <v>0</v>
      </c>
      <c r="AG521" s="11">
        <f>VLOOKUP(C521,[1]匹配!$A:$AD,30,0)</f>
        <v>0</v>
      </c>
      <c r="AH521" s="11">
        <f>VLOOKUP(C521,[1]匹配!$A:$AE,31,0)</f>
        <v>0</v>
      </c>
      <c r="AI521" s="11">
        <f>VLOOKUP(C521,[1]匹配!$A:$AF,32,0)</f>
        <v>0</v>
      </c>
      <c r="AJ521" s="11" t="s">
        <v>741</v>
      </c>
      <c r="AK521" s="11" t="s">
        <v>47</v>
      </c>
      <c r="AL521" s="11" t="s">
        <v>48</v>
      </c>
      <c r="AM521" s="11" t="s">
        <v>729</v>
      </c>
    </row>
    <row r="522" ht="36" spans="1:39">
      <c r="A522" s="28">
        <v>519</v>
      </c>
      <c r="B522" s="11" t="s">
        <v>494</v>
      </c>
      <c r="C522" s="11" t="s">
        <v>1961</v>
      </c>
      <c r="D522" s="11" t="s">
        <v>1962</v>
      </c>
      <c r="E522" s="11" t="s">
        <v>1963</v>
      </c>
      <c r="F522" s="11" t="s">
        <v>503</v>
      </c>
      <c r="G522" s="11" t="s">
        <v>504</v>
      </c>
      <c r="H522" s="11" t="str">
        <f>VLOOKUP(C522,[1]匹配!$A:$E,5,0)</f>
        <v>否</v>
      </c>
      <c r="I522" s="11">
        <f>VLOOKUP(C522,[1]匹配!$A:$F,6,0)</f>
        <v>0</v>
      </c>
      <c r="J522" s="11">
        <f>VLOOKUP(C522,'[2]（终）标准制修订项目'!$C:$R,16,0)</f>
        <v>1</v>
      </c>
      <c r="K522" s="11" t="str">
        <f>VLOOKUP(C522,[1]匹配!$A:$H,8,0)</f>
        <v>无</v>
      </c>
      <c r="L522" s="11">
        <f>VLOOKUP(C522,[1]匹配!$A:$I,9,0)</f>
        <v>1</v>
      </c>
      <c r="M522" s="11">
        <f>VLOOKUP(C522,[1]匹配!$A:$J,10,0)</f>
        <v>100</v>
      </c>
      <c r="N522" s="11" t="str">
        <f>VLOOKUP(C522,[1]匹配!$A:$K,11,0)</f>
        <v>中广核工程有限公司</v>
      </c>
      <c r="O522" s="11">
        <f>VLOOKUP(C522,[1]匹配!$A:$L,12,0)</f>
        <v>0</v>
      </c>
      <c r="P522" s="11">
        <f>VLOOKUP(C522,[1]匹配!$A:$M,13,0)</f>
        <v>0</v>
      </c>
      <c r="Q522" s="11">
        <f>VLOOKUP(C522,[1]匹配!$A:$N,14,0)</f>
        <v>0</v>
      </c>
      <c r="R522" s="11">
        <f>VLOOKUP(C522,[1]匹配!$A:$O,15,0)</f>
        <v>0</v>
      </c>
      <c r="S522" s="11">
        <f>VLOOKUP(C522,[1]匹配!$A:$P,16,0)</f>
        <v>0</v>
      </c>
      <c r="T522" s="11">
        <f>VLOOKUP(C522,[1]匹配!$A:$Q,17,0)</f>
        <v>0</v>
      </c>
      <c r="U522" s="11">
        <f>VLOOKUP(C522,[1]匹配!$A:$R,18,0)</f>
        <v>0</v>
      </c>
      <c r="V522" s="11">
        <f>VLOOKUP(C522,[1]匹配!$A:$S,19,0)</f>
        <v>0</v>
      </c>
      <c r="W522" s="11">
        <f>VLOOKUP(C522,[1]匹配!$A:$T,20,0)</f>
        <v>0</v>
      </c>
      <c r="X522" s="11">
        <f>VLOOKUP(C522,[1]匹配!$A:$U,21,0)</f>
        <v>0</v>
      </c>
      <c r="Y522" s="11">
        <f>VLOOKUP(C522,[1]匹配!$A:$V,22,0)</f>
        <v>0</v>
      </c>
      <c r="Z522" s="11">
        <f>VLOOKUP(C522,[1]匹配!$A:$W,23,0)</f>
        <v>0</v>
      </c>
      <c r="AA522" s="11">
        <f>VLOOKUP(C522,[1]匹配!$A:$X,24,0)</f>
        <v>0</v>
      </c>
      <c r="AB522" s="11">
        <f>VLOOKUP(C522,[1]匹配!$A:$Y,25,0)</f>
        <v>0</v>
      </c>
      <c r="AC522" s="11">
        <f>VLOOKUP(C522,[1]匹配!$A:$Z,26,0)</f>
        <v>0</v>
      </c>
      <c r="AD522" s="11">
        <f>VLOOKUP(C522,[1]匹配!$A:$AA,27,0)</f>
        <v>0</v>
      </c>
      <c r="AE522" s="11">
        <f>VLOOKUP(C522,[1]匹配!$A:$AB,28,0)</f>
        <v>0</v>
      </c>
      <c r="AF522" s="11">
        <f>VLOOKUP(C522,[1]匹配!$A:$AC,29,0)</f>
        <v>0</v>
      </c>
      <c r="AG522" s="11">
        <f>VLOOKUP(C522,[1]匹配!$A:$AD,30,0)</f>
        <v>0</v>
      </c>
      <c r="AH522" s="11">
        <f>VLOOKUP(C522,[1]匹配!$A:$AE,31,0)</f>
        <v>0</v>
      </c>
      <c r="AI522" s="11">
        <f>VLOOKUP(C522,[1]匹配!$A:$AF,32,0)</f>
        <v>0</v>
      </c>
      <c r="AJ522" s="11" t="s">
        <v>741</v>
      </c>
      <c r="AK522" s="11" t="s">
        <v>47</v>
      </c>
      <c r="AL522" s="11" t="s">
        <v>48</v>
      </c>
      <c r="AM522" s="11" t="s">
        <v>729</v>
      </c>
    </row>
    <row r="523" ht="24" spans="1:39">
      <c r="A523" s="28">
        <v>520</v>
      </c>
      <c r="B523" s="11" t="s">
        <v>494</v>
      </c>
      <c r="C523" s="11" t="s">
        <v>1964</v>
      </c>
      <c r="D523" s="11" t="s">
        <v>1965</v>
      </c>
      <c r="E523" s="11" t="s">
        <v>1966</v>
      </c>
      <c r="F523" s="11" t="s">
        <v>503</v>
      </c>
      <c r="G523" s="11" t="s">
        <v>504</v>
      </c>
      <c r="H523" s="11" t="str">
        <f>VLOOKUP(C523,[1]匹配!$A:$E,5,0)</f>
        <v>否</v>
      </c>
      <c r="I523" s="11">
        <f>VLOOKUP(C523,[1]匹配!$A:$F,6,0)</f>
        <v>0</v>
      </c>
      <c r="J523" s="11">
        <f>VLOOKUP(C523,'[2]（终）标准制修订项目'!$C:$R,16,0)</f>
        <v>1</v>
      </c>
      <c r="K523" s="11" t="str">
        <f>VLOOKUP(C523,[1]匹配!$A:$H,8,0)</f>
        <v>无</v>
      </c>
      <c r="L523" s="11">
        <f>VLOOKUP(C523,[1]匹配!$A:$I,9,0)</f>
        <v>1</v>
      </c>
      <c r="M523" s="11">
        <f>VLOOKUP(C523,[1]匹配!$A:$J,10,0)</f>
        <v>100</v>
      </c>
      <c r="N523" s="11" t="str">
        <f>VLOOKUP(C523,[1]匹配!$A:$K,11,0)</f>
        <v>中广核工程有限公司</v>
      </c>
      <c r="O523" s="11">
        <f>VLOOKUP(C523,[1]匹配!$A:$L,12,0)</f>
        <v>0</v>
      </c>
      <c r="P523" s="11">
        <f>VLOOKUP(C523,[1]匹配!$A:$M,13,0)</f>
        <v>0</v>
      </c>
      <c r="Q523" s="11">
        <f>VLOOKUP(C523,[1]匹配!$A:$N,14,0)</f>
        <v>0</v>
      </c>
      <c r="R523" s="11">
        <f>VLOOKUP(C523,[1]匹配!$A:$O,15,0)</f>
        <v>0</v>
      </c>
      <c r="S523" s="11">
        <f>VLOOKUP(C523,[1]匹配!$A:$P,16,0)</f>
        <v>0</v>
      </c>
      <c r="T523" s="11">
        <f>VLOOKUP(C523,[1]匹配!$A:$Q,17,0)</f>
        <v>0</v>
      </c>
      <c r="U523" s="11">
        <f>VLOOKUP(C523,[1]匹配!$A:$R,18,0)</f>
        <v>0</v>
      </c>
      <c r="V523" s="11">
        <f>VLOOKUP(C523,[1]匹配!$A:$S,19,0)</f>
        <v>0</v>
      </c>
      <c r="W523" s="11">
        <f>VLOOKUP(C523,[1]匹配!$A:$T,20,0)</f>
        <v>0</v>
      </c>
      <c r="X523" s="11">
        <f>VLOOKUP(C523,[1]匹配!$A:$U,21,0)</f>
        <v>0</v>
      </c>
      <c r="Y523" s="11">
        <f>VLOOKUP(C523,[1]匹配!$A:$V,22,0)</f>
        <v>0</v>
      </c>
      <c r="Z523" s="11">
        <f>VLOOKUP(C523,[1]匹配!$A:$W,23,0)</f>
        <v>0</v>
      </c>
      <c r="AA523" s="11">
        <f>VLOOKUP(C523,[1]匹配!$A:$X,24,0)</f>
        <v>0</v>
      </c>
      <c r="AB523" s="11">
        <f>VLOOKUP(C523,[1]匹配!$A:$Y,25,0)</f>
        <v>0</v>
      </c>
      <c r="AC523" s="11">
        <f>VLOOKUP(C523,[1]匹配!$A:$Z,26,0)</f>
        <v>0</v>
      </c>
      <c r="AD523" s="11">
        <f>VLOOKUP(C523,[1]匹配!$A:$AA,27,0)</f>
        <v>0</v>
      </c>
      <c r="AE523" s="11">
        <f>VLOOKUP(C523,[1]匹配!$A:$AB,28,0)</f>
        <v>0</v>
      </c>
      <c r="AF523" s="11">
        <f>VLOOKUP(C523,[1]匹配!$A:$AC,29,0)</f>
        <v>0</v>
      </c>
      <c r="AG523" s="11">
        <f>VLOOKUP(C523,[1]匹配!$A:$AD,30,0)</f>
        <v>0</v>
      </c>
      <c r="AH523" s="11">
        <f>VLOOKUP(C523,[1]匹配!$A:$AE,31,0)</f>
        <v>0</v>
      </c>
      <c r="AI523" s="11">
        <f>VLOOKUP(C523,[1]匹配!$A:$AF,32,0)</f>
        <v>0</v>
      </c>
      <c r="AJ523" s="11" t="s">
        <v>741</v>
      </c>
      <c r="AK523" s="11" t="s">
        <v>47</v>
      </c>
      <c r="AL523" s="11" t="s">
        <v>48</v>
      </c>
      <c r="AM523" s="11" t="s">
        <v>729</v>
      </c>
    </row>
    <row r="524" ht="36" spans="1:39">
      <c r="A524" s="28">
        <v>521</v>
      </c>
      <c r="B524" s="11" t="s">
        <v>494</v>
      </c>
      <c r="C524" s="11" t="s">
        <v>1967</v>
      </c>
      <c r="D524" s="11" t="s">
        <v>1968</v>
      </c>
      <c r="E524" s="11" t="s">
        <v>1969</v>
      </c>
      <c r="F524" s="30" t="s">
        <v>528</v>
      </c>
      <c r="G524" s="11" t="s">
        <v>636</v>
      </c>
      <c r="H524" s="11" t="str">
        <f>VLOOKUP(C524,[1]匹配!$A:$E,5,0)</f>
        <v>否</v>
      </c>
      <c r="I524" s="11">
        <f>VLOOKUP(C524,[1]匹配!$A:$F,6,0)</f>
        <v>0</v>
      </c>
      <c r="J524" s="11">
        <f>VLOOKUP(C524,'[2]（终）标准制修订项目'!$C:$R,16,0)</f>
        <v>2</v>
      </c>
      <c r="K524" s="11" t="str">
        <f>VLOOKUP(C524,[1]匹配!$A:$H,8,0)</f>
        <v>无</v>
      </c>
      <c r="L524" s="11">
        <f>VLOOKUP(C524,[1]匹配!$A:$I,9,0)</f>
        <v>2</v>
      </c>
      <c r="M524" s="11">
        <f>VLOOKUP(C524,[1]匹配!$A:$J,10,0)</f>
        <v>100</v>
      </c>
      <c r="N524" s="11" t="str">
        <f>VLOOKUP(C524,[1]匹配!$A:$K,11,0)</f>
        <v>深圳新飞通光电子技术有限公司</v>
      </c>
      <c r="O524" s="11">
        <f>VLOOKUP(C524,[1]匹配!$A:$L,12,0)</f>
        <v>0</v>
      </c>
      <c r="P524" s="11">
        <f>VLOOKUP(C524,[1]匹配!$A:$M,13,0)</f>
        <v>0</v>
      </c>
      <c r="Q524" s="11">
        <f>VLOOKUP(C524,[1]匹配!$A:$N,14,0)</f>
        <v>0</v>
      </c>
      <c r="R524" s="11">
        <f>VLOOKUP(C524,[1]匹配!$A:$O,15,0)</f>
        <v>0</v>
      </c>
      <c r="S524" s="11">
        <f>VLOOKUP(C524,[1]匹配!$A:$P,16,0)</f>
        <v>0</v>
      </c>
      <c r="T524" s="11">
        <f>VLOOKUP(C524,[1]匹配!$A:$Q,17,0)</f>
        <v>0</v>
      </c>
      <c r="U524" s="11">
        <f>VLOOKUP(C524,[1]匹配!$A:$R,18,0)</f>
        <v>0</v>
      </c>
      <c r="V524" s="11">
        <f>VLOOKUP(C524,[1]匹配!$A:$S,19,0)</f>
        <v>0</v>
      </c>
      <c r="W524" s="11">
        <f>VLOOKUP(C524,[1]匹配!$A:$T,20,0)</f>
        <v>0</v>
      </c>
      <c r="X524" s="11">
        <f>VLOOKUP(C524,[1]匹配!$A:$U,21,0)</f>
        <v>0</v>
      </c>
      <c r="Y524" s="11">
        <f>VLOOKUP(C524,[1]匹配!$A:$V,22,0)</f>
        <v>0</v>
      </c>
      <c r="Z524" s="11">
        <f>VLOOKUP(C524,[1]匹配!$A:$W,23,0)</f>
        <v>0</v>
      </c>
      <c r="AA524" s="11">
        <f>VLOOKUP(C524,[1]匹配!$A:$X,24,0)</f>
        <v>0</v>
      </c>
      <c r="AB524" s="11">
        <f>VLOOKUP(C524,[1]匹配!$A:$Y,25,0)</f>
        <v>0</v>
      </c>
      <c r="AC524" s="11">
        <f>VLOOKUP(C524,[1]匹配!$A:$Z,26,0)</f>
        <v>0</v>
      </c>
      <c r="AD524" s="11">
        <f>VLOOKUP(C524,[1]匹配!$A:$AA,27,0)</f>
        <v>0</v>
      </c>
      <c r="AE524" s="11">
        <f>VLOOKUP(C524,[1]匹配!$A:$AB,28,0)</f>
        <v>0</v>
      </c>
      <c r="AF524" s="11">
        <f>VLOOKUP(C524,[1]匹配!$A:$AC,29,0)</f>
        <v>0</v>
      </c>
      <c r="AG524" s="11">
        <f>VLOOKUP(C524,[1]匹配!$A:$AD,30,0)</f>
        <v>0</v>
      </c>
      <c r="AH524" s="11">
        <f>VLOOKUP(C524,[1]匹配!$A:$AE,31,0)</f>
        <v>0</v>
      </c>
      <c r="AI524" s="11">
        <f>VLOOKUP(C524,[1]匹配!$A:$AF,32,0)</f>
        <v>0</v>
      </c>
      <c r="AJ524" s="11" t="s">
        <v>746</v>
      </c>
      <c r="AK524" s="11" t="s">
        <v>105</v>
      </c>
      <c r="AL524" s="11" t="s">
        <v>48</v>
      </c>
      <c r="AM524" s="11" t="s">
        <v>729</v>
      </c>
    </row>
    <row r="525" ht="48" spans="1:39">
      <c r="A525" s="28">
        <v>522</v>
      </c>
      <c r="B525" s="11" t="s">
        <v>494</v>
      </c>
      <c r="C525" s="11" t="s">
        <v>1970</v>
      </c>
      <c r="D525" s="11" t="s">
        <v>1971</v>
      </c>
      <c r="E525" s="11" t="s">
        <v>1972</v>
      </c>
      <c r="F525" s="11" t="s">
        <v>519</v>
      </c>
      <c r="G525" s="11" t="s">
        <v>636</v>
      </c>
      <c r="H525" s="11" t="str">
        <f>VLOOKUP(C525,[1]匹配!$A:$E,5,0)</f>
        <v>是</v>
      </c>
      <c r="I525" s="11">
        <f>VLOOKUP(C525,[1]匹配!$A:$F,6,0)</f>
        <v>2</v>
      </c>
      <c r="J525" s="11">
        <f>VLOOKUP(C525,'[2]（终）标准制修订项目'!$C:$R,16,0)</f>
        <v>1</v>
      </c>
      <c r="K525" s="11" t="str">
        <f>VLOOKUP(C525,[1]匹配!$A:$H,8,0)</f>
        <v>有</v>
      </c>
      <c r="L525" s="11">
        <f>VLOOKUP(C525,[1]匹配!$A:$I,9,0)</f>
        <v>1</v>
      </c>
      <c r="M525" s="11">
        <f>VLOOKUP(C525,[1]匹配!$A:$J,10,0)</f>
        <v>50</v>
      </c>
      <c r="N525" s="11" t="str">
        <f>VLOOKUP(C525,[1]匹配!$A:$K,11,0)</f>
        <v>深圳新飞通光电子技术有限公司</v>
      </c>
      <c r="O525" s="11">
        <f>VLOOKUP(C525,[1]匹配!$A:$L,12,0)</f>
        <v>3</v>
      </c>
      <c r="P525" s="11">
        <f>VLOOKUP(C525,[1]匹配!$A:$M,13,0)</f>
        <v>50</v>
      </c>
      <c r="Q525" s="11" t="str">
        <f>VLOOKUP(C525,[1]匹配!$A:$N,14,0)</f>
        <v>中兴通讯股份有限公司</v>
      </c>
      <c r="R525" s="11">
        <f>VLOOKUP(C525,[1]匹配!$A:$O,15,0)</f>
        <v>0</v>
      </c>
      <c r="S525" s="11">
        <f>VLOOKUP(C525,[1]匹配!$A:$P,16,0)</f>
        <v>0</v>
      </c>
      <c r="T525" s="11">
        <f>VLOOKUP(C525,[1]匹配!$A:$Q,17,0)</f>
        <v>0</v>
      </c>
      <c r="U525" s="11">
        <f>VLOOKUP(C525,[1]匹配!$A:$R,18,0)</f>
        <v>0</v>
      </c>
      <c r="V525" s="11">
        <f>VLOOKUP(C525,[1]匹配!$A:$S,19,0)</f>
        <v>0</v>
      </c>
      <c r="W525" s="11">
        <f>VLOOKUP(C525,[1]匹配!$A:$T,20,0)</f>
        <v>0</v>
      </c>
      <c r="X525" s="11">
        <f>VLOOKUP(C525,[1]匹配!$A:$U,21,0)</f>
        <v>0</v>
      </c>
      <c r="Y525" s="11">
        <f>VLOOKUP(C525,[1]匹配!$A:$V,22,0)</f>
        <v>0</v>
      </c>
      <c r="Z525" s="11">
        <f>VLOOKUP(C525,[1]匹配!$A:$W,23,0)</f>
        <v>0</v>
      </c>
      <c r="AA525" s="11">
        <f>VLOOKUP(C525,[1]匹配!$A:$X,24,0)</f>
        <v>0</v>
      </c>
      <c r="AB525" s="11">
        <f>VLOOKUP(C525,[1]匹配!$A:$Y,25,0)</f>
        <v>0</v>
      </c>
      <c r="AC525" s="11">
        <f>VLOOKUP(C525,[1]匹配!$A:$Z,26,0)</f>
        <v>0</v>
      </c>
      <c r="AD525" s="11">
        <f>VLOOKUP(C525,[1]匹配!$A:$AA,27,0)</f>
        <v>0</v>
      </c>
      <c r="AE525" s="11">
        <f>VLOOKUP(C525,[1]匹配!$A:$AB,28,0)</f>
        <v>0</v>
      </c>
      <c r="AF525" s="11">
        <f>VLOOKUP(C525,[1]匹配!$A:$AC,29,0)</f>
        <v>0</v>
      </c>
      <c r="AG525" s="11">
        <f>VLOOKUP(C525,[1]匹配!$A:$AD,30,0)</f>
        <v>0</v>
      </c>
      <c r="AH525" s="11">
        <f>VLOOKUP(C525,[1]匹配!$A:$AE,31,0)</f>
        <v>0</v>
      </c>
      <c r="AI525" s="11">
        <f>VLOOKUP(C525,[1]匹配!$A:$AF,32,0)</f>
        <v>0</v>
      </c>
      <c r="AJ525" s="11" t="s">
        <v>746</v>
      </c>
      <c r="AK525" s="11" t="s">
        <v>47</v>
      </c>
      <c r="AL525" s="11" t="s">
        <v>48</v>
      </c>
      <c r="AM525" s="11" t="s">
        <v>729</v>
      </c>
    </row>
    <row r="526" ht="36" spans="1:39">
      <c r="A526" s="28">
        <v>523</v>
      </c>
      <c r="B526" s="11" t="s">
        <v>494</v>
      </c>
      <c r="C526" s="11" t="s">
        <v>1973</v>
      </c>
      <c r="D526" s="11" t="s">
        <v>1974</v>
      </c>
      <c r="E526" s="11" t="s">
        <v>1975</v>
      </c>
      <c r="F526" s="11" t="s">
        <v>1976</v>
      </c>
      <c r="G526" s="11" t="s">
        <v>1977</v>
      </c>
      <c r="H526" s="11" t="str">
        <f>VLOOKUP(C526,[1]匹配!$A:$E,5,0)</f>
        <v>否</v>
      </c>
      <c r="I526" s="11">
        <f>VLOOKUP(C526,[1]匹配!$A:$F,6,0)</f>
        <v>0</v>
      </c>
      <c r="J526" s="11">
        <f>VLOOKUP(C526,'[2]（终）标准制修订项目'!$C:$R,16,0)</f>
        <v>2</v>
      </c>
      <c r="K526" s="11" t="str">
        <f>VLOOKUP(C526,[1]匹配!$A:$H,8,0)</f>
        <v>无</v>
      </c>
      <c r="L526" s="11">
        <f>VLOOKUP(C526,[1]匹配!$A:$I,9,0)</f>
        <v>2</v>
      </c>
      <c r="M526" s="11">
        <f>VLOOKUP(C526,[1]匹配!$A:$J,10,0)</f>
        <v>100</v>
      </c>
      <c r="N526" s="11" t="str">
        <f>VLOOKUP(C526,[1]匹配!$A:$K,11,0)</f>
        <v>深圳安科高技术股份有限公司</v>
      </c>
      <c r="O526" s="11">
        <f>VLOOKUP(C526,[1]匹配!$A:$L,12,0)</f>
        <v>0</v>
      </c>
      <c r="P526" s="11">
        <f>VLOOKUP(C526,[1]匹配!$A:$M,13,0)</f>
        <v>0</v>
      </c>
      <c r="Q526" s="11">
        <f>VLOOKUP(C526,[1]匹配!$A:$N,14,0)</f>
        <v>0</v>
      </c>
      <c r="R526" s="11">
        <f>VLOOKUP(C526,[1]匹配!$A:$O,15,0)</f>
        <v>0</v>
      </c>
      <c r="S526" s="11">
        <f>VLOOKUP(C526,[1]匹配!$A:$P,16,0)</f>
        <v>0</v>
      </c>
      <c r="T526" s="11">
        <f>VLOOKUP(C526,[1]匹配!$A:$Q,17,0)</f>
        <v>0</v>
      </c>
      <c r="U526" s="11">
        <f>VLOOKUP(C526,[1]匹配!$A:$R,18,0)</f>
        <v>0</v>
      </c>
      <c r="V526" s="11">
        <f>VLOOKUP(C526,[1]匹配!$A:$S,19,0)</f>
        <v>0</v>
      </c>
      <c r="W526" s="11">
        <f>VLOOKUP(C526,[1]匹配!$A:$T,20,0)</f>
        <v>0</v>
      </c>
      <c r="X526" s="11">
        <f>VLOOKUP(C526,[1]匹配!$A:$U,21,0)</f>
        <v>0</v>
      </c>
      <c r="Y526" s="11">
        <f>VLOOKUP(C526,[1]匹配!$A:$V,22,0)</f>
        <v>0</v>
      </c>
      <c r="Z526" s="11">
        <f>VLOOKUP(C526,[1]匹配!$A:$W,23,0)</f>
        <v>0</v>
      </c>
      <c r="AA526" s="11">
        <f>VLOOKUP(C526,[1]匹配!$A:$X,24,0)</f>
        <v>0</v>
      </c>
      <c r="AB526" s="11">
        <f>VLOOKUP(C526,[1]匹配!$A:$Y,25,0)</f>
        <v>0</v>
      </c>
      <c r="AC526" s="11">
        <f>VLOOKUP(C526,[1]匹配!$A:$Z,26,0)</f>
        <v>0</v>
      </c>
      <c r="AD526" s="11">
        <f>VLOOKUP(C526,[1]匹配!$A:$AA,27,0)</f>
        <v>0</v>
      </c>
      <c r="AE526" s="11">
        <f>VLOOKUP(C526,[1]匹配!$A:$AB,28,0)</f>
        <v>0</v>
      </c>
      <c r="AF526" s="11">
        <f>VLOOKUP(C526,[1]匹配!$A:$AC,29,0)</f>
        <v>0</v>
      </c>
      <c r="AG526" s="11">
        <f>VLOOKUP(C526,[1]匹配!$A:$AD,30,0)</f>
        <v>0</v>
      </c>
      <c r="AH526" s="11">
        <f>VLOOKUP(C526,[1]匹配!$A:$AE,31,0)</f>
        <v>0</v>
      </c>
      <c r="AI526" s="11">
        <f>VLOOKUP(C526,[1]匹配!$A:$AF,32,0)</f>
        <v>0</v>
      </c>
      <c r="AJ526" s="11" t="s">
        <v>746</v>
      </c>
      <c r="AK526" s="11" t="s">
        <v>47</v>
      </c>
      <c r="AL526" s="11" t="s">
        <v>48</v>
      </c>
      <c r="AM526" s="11" t="s">
        <v>729</v>
      </c>
    </row>
    <row r="527" ht="24" spans="1:39">
      <c r="A527" s="28">
        <v>524</v>
      </c>
      <c r="B527" s="11" t="s">
        <v>494</v>
      </c>
      <c r="C527" s="11" t="s">
        <v>1978</v>
      </c>
      <c r="D527" s="11" t="s">
        <v>1979</v>
      </c>
      <c r="E527" s="11" t="s">
        <v>1980</v>
      </c>
      <c r="F527" s="11" t="s">
        <v>624</v>
      </c>
      <c r="G527" s="11" t="s">
        <v>625</v>
      </c>
      <c r="H527" s="11" t="str">
        <f>VLOOKUP(C527,[1]匹配!$A:$E,5,0)</f>
        <v>否</v>
      </c>
      <c r="I527" s="11">
        <f>VLOOKUP(C527,[1]匹配!$A:$F,6,0)</f>
        <v>0</v>
      </c>
      <c r="J527" s="11">
        <f>VLOOKUP(C527,'[2]（终）标准制修订项目'!$C:$R,16,0)</f>
        <v>5</v>
      </c>
      <c r="K527" s="11" t="str">
        <f>VLOOKUP(C527,[1]匹配!$A:$H,8,0)</f>
        <v>无</v>
      </c>
      <c r="L527" s="11">
        <f>VLOOKUP(C527,[1]匹配!$A:$I,9,0)</f>
        <v>5</v>
      </c>
      <c r="M527" s="11">
        <f>VLOOKUP(C527,[1]匹配!$A:$J,10,0)</f>
        <v>100</v>
      </c>
      <c r="N527" s="11" t="str">
        <f>VLOOKUP(C527,[1]匹配!$A:$K,11,0)</f>
        <v>康佳集团股份有限公司</v>
      </c>
      <c r="O527" s="11">
        <f>VLOOKUP(C527,[1]匹配!$A:$L,12,0)</f>
        <v>0</v>
      </c>
      <c r="P527" s="11">
        <f>VLOOKUP(C527,[1]匹配!$A:$M,13,0)</f>
        <v>0</v>
      </c>
      <c r="Q527" s="11">
        <f>VLOOKUP(C527,[1]匹配!$A:$N,14,0)</f>
        <v>0</v>
      </c>
      <c r="R527" s="11">
        <f>VLOOKUP(C527,[1]匹配!$A:$O,15,0)</f>
        <v>0</v>
      </c>
      <c r="S527" s="11">
        <f>VLOOKUP(C527,[1]匹配!$A:$P,16,0)</f>
        <v>0</v>
      </c>
      <c r="T527" s="11">
        <f>VLOOKUP(C527,[1]匹配!$A:$Q,17,0)</f>
        <v>0</v>
      </c>
      <c r="U527" s="11">
        <f>VLOOKUP(C527,[1]匹配!$A:$R,18,0)</f>
        <v>0</v>
      </c>
      <c r="V527" s="11">
        <f>VLOOKUP(C527,[1]匹配!$A:$S,19,0)</f>
        <v>0</v>
      </c>
      <c r="W527" s="11">
        <f>VLOOKUP(C527,[1]匹配!$A:$T,20,0)</f>
        <v>0</v>
      </c>
      <c r="X527" s="11">
        <f>VLOOKUP(C527,[1]匹配!$A:$U,21,0)</f>
        <v>0</v>
      </c>
      <c r="Y527" s="11">
        <f>VLOOKUP(C527,[1]匹配!$A:$V,22,0)</f>
        <v>0</v>
      </c>
      <c r="Z527" s="11">
        <f>VLOOKUP(C527,[1]匹配!$A:$W,23,0)</f>
        <v>0</v>
      </c>
      <c r="AA527" s="11">
        <f>VLOOKUP(C527,[1]匹配!$A:$X,24,0)</f>
        <v>0</v>
      </c>
      <c r="AB527" s="11">
        <f>VLOOKUP(C527,[1]匹配!$A:$Y,25,0)</f>
        <v>0</v>
      </c>
      <c r="AC527" s="11">
        <f>VLOOKUP(C527,[1]匹配!$A:$Z,26,0)</f>
        <v>0</v>
      </c>
      <c r="AD527" s="11">
        <f>VLOOKUP(C527,[1]匹配!$A:$AA,27,0)</f>
        <v>0</v>
      </c>
      <c r="AE527" s="11">
        <f>VLOOKUP(C527,[1]匹配!$A:$AB,28,0)</f>
        <v>0</v>
      </c>
      <c r="AF527" s="11">
        <f>VLOOKUP(C527,[1]匹配!$A:$AC,29,0)</f>
        <v>0</v>
      </c>
      <c r="AG527" s="11">
        <f>VLOOKUP(C527,[1]匹配!$A:$AD,30,0)</f>
        <v>0</v>
      </c>
      <c r="AH527" s="11">
        <f>VLOOKUP(C527,[1]匹配!$A:$AE,31,0)</f>
        <v>0</v>
      </c>
      <c r="AI527" s="11">
        <f>VLOOKUP(C527,[1]匹配!$A:$AF,32,0)</f>
        <v>0</v>
      </c>
      <c r="AJ527" s="11" t="s">
        <v>746</v>
      </c>
      <c r="AK527" s="11" t="s">
        <v>105</v>
      </c>
      <c r="AL527" s="11" t="s">
        <v>56</v>
      </c>
      <c r="AM527" s="11" t="s">
        <v>729</v>
      </c>
    </row>
    <row r="528" ht="36" spans="1:39">
      <c r="A528" s="28">
        <v>525</v>
      </c>
      <c r="B528" s="11" t="s">
        <v>494</v>
      </c>
      <c r="C528" s="11" t="s">
        <v>1981</v>
      </c>
      <c r="D528" s="11" t="s">
        <v>1982</v>
      </c>
      <c r="E528" s="11" t="s">
        <v>1983</v>
      </c>
      <c r="F528" s="30" t="s">
        <v>508</v>
      </c>
      <c r="G528" s="11" t="s">
        <v>825</v>
      </c>
      <c r="H528" s="11" t="str">
        <f>VLOOKUP(C528,[1]匹配!$A:$E,5,0)</f>
        <v>否</v>
      </c>
      <c r="I528" s="11">
        <f>VLOOKUP(C528,[1]匹配!$A:$F,6,0)</f>
        <v>0</v>
      </c>
      <c r="J528" s="11">
        <f>VLOOKUP(C528,'[2]（终）标准制修订项目'!$C:$R,16,0)</f>
        <v>6</v>
      </c>
      <c r="K528" s="11" t="str">
        <f>VLOOKUP(C528,[1]匹配!$A:$H,8,0)</f>
        <v>无</v>
      </c>
      <c r="L528" s="11">
        <f>VLOOKUP(C528,[1]匹配!$A:$I,9,0)</f>
        <v>6</v>
      </c>
      <c r="M528" s="11">
        <f>VLOOKUP(C528,[1]匹配!$A:$J,10,0)</f>
        <v>100</v>
      </c>
      <c r="N528" s="11" t="str">
        <f>VLOOKUP(C528,[1]匹配!$A:$K,11,0)</f>
        <v>华测检测认证集团股份有限公司</v>
      </c>
      <c r="O528" s="11">
        <f>VLOOKUP(C528,[1]匹配!$A:$L,12,0)</f>
        <v>0</v>
      </c>
      <c r="P528" s="11">
        <f>VLOOKUP(C528,[1]匹配!$A:$M,13,0)</f>
        <v>0</v>
      </c>
      <c r="Q528" s="11">
        <f>VLOOKUP(C528,[1]匹配!$A:$N,14,0)</f>
        <v>0</v>
      </c>
      <c r="R528" s="11">
        <f>VLOOKUP(C528,[1]匹配!$A:$O,15,0)</f>
        <v>0</v>
      </c>
      <c r="S528" s="11">
        <f>VLOOKUP(C528,[1]匹配!$A:$P,16,0)</f>
        <v>0</v>
      </c>
      <c r="T528" s="11">
        <f>VLOOKUP(C528,[1]匹配!$A:$Q,17,0)</f>
        <v>0</v>
      </c>
      <c r="U528" s="11">
        <f>VLOOKUP(C528,[1]匹配!$A:$R,18,0)</f>
        <v>0</v>
      </c>
      <c r="V528" s="11">
        <f>VLOOKUP(C528,[1]匹配!$A:$S,19,0)</f>
        <v>0</v>
      </c>
      <c r="W528" s="11">
        <f>VLOOKUP(C528,[1]匹配!$A:$T,20,0)</f>
        <v>0</v>
      </c>
      <c r="X528" s="11">
        <f>VLOOKUP(C528,[1]匹配!$A:$U,21,0)</f>
        <v>0</v>
      </c>
      <c r="Y528" s="11">
        <f>VLOOKUP(C528,[1]匹配!$A:$V,22,0)</f>
        <v>0</v>
      </c>
      <c r="Z528" s="11">
        <f>VLOOKUP(C528,[1]匹配!$A:$W,23,0)</f>
        <v>0</v>
      </c>
      <c r="AA528" s="11">
        <f>VLOOKUP(C528,[1]匹配!$A:$X,24,0)</f>
        <v>0</v>
      </c>
      <c r="AB528" s="11">
        <f>VLOOKUP(C528,[1]匹配!$A:$Y,25,0)</f>
        <v>0</v>
      </c>
      <c r="AC528" s="11">
        <f>VLOOKUP(C528,[1]匹配!$A:$Z,26,0)</f>
        <v>0</v>
      </c>
      <c r="AD528" s="11">
        <f>VLOOKUP(C528,[1]匹配!$A:$AA,27,0)</f>
        <v>0</v>
      </c>
      <c r="AE528" s="11">
        <f>VLOOKUP(C528,[1]匹配!$A:$AB,28,0)</f>
        <v>0</v>
      </c>
      <c r="AF528" s="11">
        <f>VLOOKUP(C528,[1]匹配!$A:$AC,29,0)</f>
        <v>0</v>
      </c>
      <c r="AG528" s="11">
        <f>VLOOKUP(C528,[1]匹配!$A:$AD,30,0)</f>
        <v>0</v>
      </c>
      <c r="AH528" s="11">
        <f>VLOOKUP(C528,[1]匹配!$A:$AE,31,0)</f>
        <v>0</v>
      </c>
      <c r="AI528" s="11">
        <f>VLOOKUP(C528,[1]匹配!$A:$AF,32,0)</f>
        <v>0</v>
      </c>
      <c r="AJ528" s="11" t="s">
        <v>750</v>
      </c>
      <c r="AK528" s="11" t="s">
        <v>47</v>
      </c>
      <c r="AL528" s="11" t="s">
        <v>56</v>
      </c>
      <c r="AM528" s="11" t="s">
        <v>729</v>
      </c>
    </row>
    <row r="529" ht="24" spans="1:39">
      <c r="A529" s="28">
        <v>526</v>
      </c>
      <c r="B529" s="11" t="s">
        <v>494</v>
      </c>
      <c r="C529" s="11" t="s">
        <v>1984</v>
      </c>
      <c r="D529" s="11" t="s">
        <v>1985</v>
      </c>
      <c r="E529" s="11" t="s">
        <v>1986</v>
      </c>
      <c r="F529" s="30" t="s">
        <v>582</v>
      </c>
      <c r="G529" s="11" t="s">
        <v>403</v>
      </c>
      <c r="H529" s="11" t="str">
        <f>VLOOKUP(C529,[1]匹配!$A:$E,5,0)</f>
        <v>否</v>
      </c>
      <c r="I529" s="11">
        <f>VLOOKUP(C529,[1]匹配!$A:$F,6,0)</f>
        <v>0</v>
      </c>
      <c r="J529" s="11">
        <f>VLOOKUP(C529,'[2]（终）标准制修订项目'!$C:$R,16,0)</f>
        <v>1</v>
      </c>
      <c r="K529" s="11" t="str">
        <f>VLOOKUP(C529,[1]匹配!$A:$H,8,0)</f>
        <v>无</v>
      </c>
      <c r="L529" s="11">
        <f>VLOOKUP(C529,[1]匹配!$A:$I,9,0)</f>
        <v>1</v>
      </c>
      <c r="M529" s="11">
        <f>VLOOKUP(C529,[1]匹配!$A:$J,10,0)</f>
        <v>100</v>
      </c>
      <c r="N529" s="11" t="str">
        <f>VLOOKUP(C529,[1]匹配!$A:$K,11,0)</f>
        <v>格林美股份有限公司</v>
      </c>
      <c r="O529" s="11">
        <f>VLOOKUP(C529,[1]匹配!$A:$L,12,0)</f>
        <v>0</v>
      </c>
      <c r="P529" s="11">
        <f>VLOOKUP(C529,[1]匹配!$A:$M,13,0)</f>
        <v>0</v>
      </c>
      <c r="Q529" s="11">
        <f>VLOOKUP(C529,[1]匹配!$A:$N,14,0)</f>
        <v>0</v>
      </c>
      <c r="R529" s="11">
        <f>VLOOKUP(C529,[1]匹配!$A:$O,15,0)</f>
        <v>0</v>
      </c>
      <c r="S529" s="11">
        <f>VLOOKUP(C529,[1]匹配!$A:$P,16,0)</f>
        <v>0</v>
      </c>
      <c r="T529" s="11">
        <f>VLOOKUP(C529,[1]匹配!$A:$Q,17,0)</f>
        <v>0</v>
      </c>
      <c r="U529" s="11">
        <f>VLOOKUP(C529,[1]匹配!$A:$R,18,0)</f>
        <v>0</v>
      </c>
      <c r="V529" s="11">
        <f>VLOOKUP(C529,[1]匹配!$A:$S,19,0)</f>
        <v>0</v>
      </c>
      <c r="W529" s="11">
        <f>VLOOKUP(C529,[1]匹配!$A:$T,20,0)</f>
        <v>0</v>
      </c>
      <c r="X529" s="11">
        <f>VLOOKUP(C529,[1]匹配!$A:$U,21,0)</f>
        <v>0</v>
      </c>
      <c r="Y529" s="11">
        <f>VLOOKUP(C529,[1]匹配!$A:$V,22,0)</f>
        <v>0</v>
      </c>
      <c r="Z529" s="11">
        <f>VLOOKUP(C529,[1]匹配!$A:$W,23,0)</f>
        <v>0</v>
      </c>
      <c r="AA529" s="11">
        <f>VLOOKUP(C529,[1]匹配!$A:$X,24,0)</f>
        <v>0</v>
      </c>
      <c r="AB529" s="11">
        <f>VLOOKUP(C529,[1]匹配!$A:$Y,25,0)</f>
        <v>0</v>
      </c>
      <c r="AC529" s="11">
        <f>VLOOKUP(C529,[1]匹配!$A:$Z,26,0)</f>
        <v>0</v>
      </c>
      <c r="AD529" s="11">
        <f>VLOOKUP(C529,[1]匹配!$A:$AA,27,0)</f>
        <v>0</v>
      </c>
      <c r="AE529" s="11">
        <f>VLOOKUP(C529,[1]匹配!$A:$AB,28,0)</f>
        <v>0</v>
      </c>
      <c r="AF529" s="11">
        <f>VLOOKUP(C529,[1]匹配!$A:$AC,29,0)</f>
        <v>0</v>
      </c>
      <c r="AG529" s="11">
        <f>VLOOKUP(C529,[1]匹配!$A:$AD,30,0)</f>
        <v>0</v>
      </c>
      <c r="AH529" s="11">
        <f>VLOOKUP(C529,[1]匹配!$A:$AE,31,0)</f>
        <v>0</v>
      </c>
      <c r="AI529" s="11">
        <f>VLOOKUP(C529,[1]匹配!$A:$AF,32,0)</f>
        <v>0</v>
      </c>
      <c r="AJ529" s="11" t="s">
        <v>750</v>
      </c>
      <c r="AK529" s="11" t="s">
        <v>47</v>
      </c>
      <c r="AL529" s="11" t="s">
        <v>48</v>
      </c>
      <c r="AM529" s="11" t="s">
        <v>729</v>
      </c>
    </row>
    <row r="530" ht="36" spans="1:39">
      <c r="A530" s="28">
        <v>527</v>
      </c>
      <c r="B530" s="11" t="s">
        <v>494</v>
      </c>
      <c r="C530" s="11" t="s">
        <v>1987</v>
      </c>
      <c r="D530" s="11" t="s">
        <v>1988</v>
      </c>
      <c r="E530" s="11" t="s">
        <v>1989</v>
      </c>
      <c r="F530" s="30" t="s">
        <v>528</v>
      </c>
      <c r="G530" s="11" t="s">
        <v>636</v>
      </c>
      <c r="H530" s="11" t="str">
        <f>VLOOKUP(C530,[1]匹配!$A:$E,5,0)</f>
        <v>是</v>
      </c>
      <c r="I530" s="11">
        <f>VLOOKUP(C530,[1]匹配!$A:$F,6,0)</f>
        <v>2</v>
      </c>
      <c r="J530" s="11">
        <f>VLOOKUP(C530,'[2]（终）标准制修订项目'!$C:$R,16,0)</f>
        <v>1</v>
      </c>
      <c r="K530" s="11" t="str">
        <f>VLOOKUP(C530,[1]匹配!$A:$H,8,0)</f>
        <v>有</v>
      </c>
      <c r="L530" s="11">
        <f>VLOOKUP(C530,[1]匹配!$A:$I,9,0)</f>
        <v>1</v>
      </c>
      <c r="M530" s="11">
        <f>VLOOKUP(C530,[1]匹配!$A:$J,10,0)</f>
        <v>50</v>
      </c>
      <c r="N530" s="11" t="str">
        <f>VLOOKUP(C530,[1]匹配!$A:$K,11,0)</f>
        <v>深圳新飞通光电子技术有限公司</v>
      </c>
      <c r="O530" s="11">
        <f>VLOOKUP(C530,[1]匹配!$A:$L,12,0)</f>
        <v>2</v>
      </c>
      <c r="P530" s="11">
        <f>VLOOKUP(C530,[1]匹配!$A:$M,13,0)</f>
        <v>50</v>
      </c>
      <c r="Q530" s="11" t="str">
        <f>VLOOKUP(C530,[1]匹配!$A:$N,14,0)</f>
        <v>中兴通讯股份有限公司</v>
      </c>
      <c r="R530" s="11">
        <f>VLOOKUP(C530,[1]匹配!$A:$O,15,0)</f>
        <v>0</v>
      </c>
      <c r="S530" s="11">
        <f>VLOOKUP(C530,[1]匹配!$A:$P,16,0)</f>
        <v>0</v>
      </c>
      <c r="T530" s="11">
        <f>VLOOKUP(C530,[1]匹配!$A:$Q,17,0)</f>
        <v>0</v>
      </c>
      <c r="U530" s="11">
        <f>VLOOKUP(C530,[1]匹配!$A:$R,18,0)</f>
        <v>0</v>
      </c>
      <c r="V530" s="11">
        <f>VLOOKUP(C530,[1]匹配!$A:$S,19,0)</f>
        <v>0</v>
      </c>
      <c r="W530" s="11">
        <f>VLOOKUP(C530,[1]匹配!$A:$T,20,0)</f>
        <v>0</v>
      </c>
      <c r="X530" s="11">
        <f>VLOOKUP(C530,[1]匹配!$A:$U,21,0)</f>
        <v>0</v>
      </c>
      <c r="Y530" s="11">
        <f>VLOOKUP(C530,[1]匹配!$A:$V,22,0)</f>
        <v>0</v>
      </c>
      <c r="Z530" s="11">
        <f>VLOOKUP(C530,[1]匹配!$A:$W,23,0)</f>
        <v>0</v>
      </c>
      <c r="AA530" s="11">
        <f>VLOOKUP(C530,[1]匹配!$A:$X,24,0)</f>
        <v>0</v>
      </c>
      <c r="AB530" s="11">
        <f>VLOOKUP(C530,[1]匹配!$A:$Y,25,0)</f>
        <v>0</v>
      </c>
      <c r="AC530" s="11">
        <f>VLOOKUP(C530,[1]匹配!$A:$Z,26,0)</f>
        <v>0</v>
      </c>
      <c r="AD530" s="11">
        <f>VLOOKUP(C530,[1]匹配!$A:$AA,27,0)</f>
        <v>0</v>
      </c>
      <c r="AE530" s="11">
        <f>VLOOKUP(C530,[1]匹配!$A:$AB,28,0)</f>
        <v>0</v>
      </c>
      <c r="AF530" s="11">
        <f>VLOOKUP(C530,[1]匹配!$A:$AC,29,0)</f>
        <v>0</v>
      </c>
      <c r="AG530" s="11">
        <f>VLOOKUP(C530,[1]匹配!$A:$AD,30,0)</f>
        <v>0</v>
      </c>
      <c r="AH530" s="11">
        <f>VLOOKUP(C530,[1]匹配!$A:$AE,31,0)</f>
        <v>0</v>
      </c>
      <c r="AI530" s="11">
        <f>VLOOKUP(C530,[1]匹配!$A:$AF,32,0)</f>
        <v>0</v>
      </c>
      <c r="AJ530" s="11" t="s">
        <v>750</v>
      </c>
      <c r="AK530" s="11" t="s">
        <v>47</v>
      </c>
      <c r="AL530" s="11" t="s">
        <v>48</v>
      </c>
      <c r="AM530" s="11" t="s">
        <v>729</v>
      </c>
    </row>
    <row r="531" ht="24" spans="1:39">
      <c r="A531" s="28">
        <v>528</v>
      </c>
      <c r="B531" s="11" t="s">
        <v>494</v>
      </c>
      <c r="C531" s="11" t="s">
        <v>1990</v>
      </c>
      <c r="D531" s="11" t="s">
        <v>1991</v>
      </c>
      <c r="E531" s="11" t="s">
        <v>1992</v>
      </c>
      <c r="F531" s="30" t="s">
        <v>1916</v>
      </c>
      <c r="G531" s="11" t="s">
        <v>339</v>
      </c>
      <c r="H531" s="11" t="str">
        <f>VLOOKUP(C531,[1]匹配!$A:$E,5,0)</f>
        <v>否</v>
      </c>
      <c r="I531" s="11">
        <f>VLOOKUP(C531,[1]匹配!$A:$F,6,0)</f>
        <v>0</v>
      </c>
      <c r="J531" s="11">
        <f>VLOOKUP(C531,'[2]（终）标准制修订项目'!$C:$R,16,0)</f>
        <v>1</v>
      </c>
      <c r="K531" s="11" t="str">
        <f>VLOOKUP(C531,[1]匹配!$A:$H,8,0)</f>
        <v>无</v>
      </c>
      <c r="L531" s="11">
        <f>VLOOKUP(C531,[1]匹配!$A:$I,9,0)</f>
        <v>1</v>
      </c>
      <c r="M531" s="11">
        <f>VLOOKUP(C531,[1]匹配!$A:$J,10,0)</f>
        <v>100</v>
      </c>
      <c r="N531" s="11" t="str">
        <f>VLOOKUP(C531,[1]匹配!$A:$K,11,0)</f>
        <v>深圳市检验检疫科学研究院</v>
      </c>
      <c r="O531" s="11">
        <f>VLOOKUP(C531,[1]匹配!$A:$L,12,0)</f>
        <v>0</v>
      </c>
      <c r="P531" s="11">
        <f>VLOOKUP(C531,[1]匹配!$A:$M,13,0)</f>
        <v>0</v>
      </c>
      <c r="Q531" s="11">
        <f>VLOOKUP(C531,[1]匹配!$A:$N,14,0)</f>
        <v>0</v>
      </c>
      <c r="R531" s="11">
        <f>VLOOKUP(C531,[1]匹配!$A:$O,15,0)</f>
        <v>0</v>
      </c>
      <c r="S531" s="11">
        <f>VLOOKUP(C531,[1]匹配!$A:$P,16,0)</f>
        <v>0</v>
      </c>
      <c r="T531" s="11">
        <f>VLOOKUP(C531,[1]匹配!$A:$Q,17,0)</f>
        <v>0</v>
      </c>
      <c r="U531" s="11">
        <f>VLOOKUP(C531,[1]匹配!$A:$R,18,0)</f>
        <v>0</v>
      </c>
      <c r="V531" s="11">
        <f>VLOOKUP(C531,[1]匹配!$A:$S,19,0)</f>
        <v>0</v>
      </c>
      <c r="W531" s="11">
        <f>VLOOKUP(C531,[1]匹配!$A:$T,20,0)</f>
        <v>0</v>
      </c>
      <c r="X531" s="11">
        <f>VLOOKUP(C531,[1]匹配!$A:$U,21,0)</f>
        <v>0</v>
      </c>
      <c r="Y531" s="11">
        <f>VLOOKUP(C531,[1]匹配!$A:$V,22,0)</f>
        <v>0</v>
      </c>
      <c r="Z531" s="11">
        <f>VLOOKUP(C531,[1]匹配!$A:$W,23,0)</f>
        <v>0</v>
      </c>
      <c r="AA531" s="11">
        <f>VLOOKUP(C531,[1]匹配!$A:$X,24,0)</f>
        <v>0</v>
      </c>
      <c r="AB531" s="11">
        <f>VLOOKUP(C531,[1]匹配!$A:$Y,25,0)</f>
        <v>0</v>
      </c>
      <c r="AC531" s="11">
        <f>VLOOKUP(C531,[1]匹配!$A:$Z,26,0)</f>
        <v>0</v>
      </c>
      <c r="AD531" s="11">
        <f>VLOOKUP(C531,[1]匹配!$A:$AA,27,0)</f>
        <v>0</v>
      </c>
      <c r="AE531" s="11">
        <f>VLOOKUP(C531,[1]匹配!$A:$AB,28,0)</f>
        <v>0</v>
      </c>
      <c r="AF531" s="11">
        <f>VLOOKUP(C531,[1]匹配!$A:$AC,29,0)</f>
        <v>0</v>
      </c>
      <c r="AG531" s="11">
        <f>VLOOKUP(C531,[1]匹配!$A:$AD,30,0)</f>
        <v>0</v>
      </c>
      <c r="AH531" s="11">
        <f>VLOOKUP(C531,[1]匹配!$A:$AE,31,0)</f>
        <v>0</v>
      </c>
      <c r="AI531" s="11">
        <f>VLOOKUP(C531,[1]匹配!$A:$AF,32,0)</f>
        <v>0</v>
      </c>
      <c r="AJ531" s="11" t="s">
        <v>750</v>
      </c>
      <c r="AK531" s="11" t="s">
        <v>47</v>
      </c>
      <c r="AL531" s="11" t="s">
        <v>48</v>
      </c>
      <c r="AM531" s="11" t="s">
        <v>729</v>
      </c>
    </row>
    <row r="532" ht="36" spans="1:39">
      <c r="A532" s="28">
        <v>529</v>
      </c>
      <c r="B532" s="11" t="s">
        <v>494</v>
      </c>
      <c r="C532" s="11" t="s">
        <v>1993</v>
      </c>
      <c r="D532" s="11" t="s">
        <v>1994</v>
      </c>
      <c r="E532" s="11" t="s">
        <v>1995</v>
      </c>
      <c r="F532" s="11" t="s">
        <v>624</v>
      </c>
      <c r="G532" s="11" t="s">
        <v>1939</v>
      </c>
      <c r="H532" s="11" t="str">
        <f>VLOOKUP(C532,[1]匹配!$A:$E,5,0)</f>
        <v>否</v>
      </c>
      <c r="I532" s="11">
        <f>VLOOKUP(C532,[1]匹配!$A:$F,6,0)</f>
        <v>0</v>
      </c>
      <c r="J532" s="11">
        <f>VLOOKUP(C532,'[2]（终）标准制修订项目'!$C:$R,16,0)</f>
        <v>6</v>
      </c>
      <c r="K532" s="11" t="str">
        <f>VLOOKUP(C532,[1]匹配!$A:$H,8,0)</f>
        <v>有</v>
      </c>
      <c r="L532" s="11">
        <f>VLOOKUP(C532,[1]匹配!$A:$I,9,0)</f>
        <v>5</v>
      </c>
      <c r="M532" s="11">
        <f>VLOOKUP(C532,[1]匹配!$A:$J,10,0)</f>
        <v>40</v>
      </c>
      <c r="N532" s="11" t="str">
        <f>VLOOKUP(C532,[1]匹配!$A:$K,11,0)</f>
        <v>深圳数字电视国家工程实验室股份有限公司</v>
      </c>
      <c r="O532" s="11">
        <f>VLOOKUP(C532,[1]匹配!$A:$L,12,0)</f>
        <v>6</v>
      </c>
      <c r="P532" s="11">
        <f>VLOOKUP(C532,[1]匹配!$A:$M,13,0)</f>
        <v>60</v>
      </c>
      <c r="Q532" s="11" t="str">
        <f>VLOOKUP(C532,[1]匹配!$A:$N,14,0)</f>
        <v>深圳创维-RGB电子有限公司</v>
      </c>
      <c r="R532" s="11">
        <f>VLOOKUP(C532,[1]匹配!$A:$O,15,0)</f>
        <v>0</v>
      </c>
      <c r="S532" s="11">
        <f>VLOOKUP(C532,[1]匹配!$A:$P,16,0)</f>
        <v>0</v>
      </c>
      <c r="T532" s="11">
        <f>VLOOKUP(C532,[1]匹配!$A:$Q,17,0)</f>
        <v>0</v>
      </c>
      <c r="U532" s="11">
        <f>VLOOKUP(C532,[1]匹配!$A:$R,18,0)</f>
        <v>0</v>
      </c>
      <c r="V532" s="11">
        <f>VLOOKUP(C532,[1]匹配!$A:$S,19,0)</f>
        <v>0</v>
      </c>
      <c r="W532" s="11">
        <f>VLOOKUP(C532,[1]匹配!$A:$T,20,0)</f>
        <v>0</v>
      </c>
      <c r="X532" s="11">
        <f>VLOOKUP(C532,[1]匹配!$A:$U,21,0)</f>
        <v>0</v>
      </c>
      <c r="Y532" s="11">
        <f>VLOOKUP(C532,[1]匹配!$A:$V,22,0)</f>
        <v>0</v>
      </c>
      <c r="Z532" s="11">
        <f>VLOOKUP(C532,[1]匹配!$A:$W,23,0)</f>
        <v>0</v>
      </c>
      <c r="AA532" s="11">
        <f>VLOOKUP(C532,[1]匹配!$A:$X,24,0)</f>
        <v>0</v>
      </c>
      <c r="AB532" s="11">
        <f>VLOOKUP(C532,[1]匹配!$A:$Y,25,0)</f>
        <v>0</v>
      </c>
      <c r="AC532" s="11">
        <f>VLOOKUP(C532,[1]匹配!$A:$Z,26,0)</f>
        <v>0</v>
      </c>
      <c r="AD532" s="11">
        <f>VLOOKUP(C532,[1]匹配!$A:$AA,27,0)</f>
        <v>0</v>
      </c>
      <c r="AE532" s="11">
        <f>VLOOKUP(C532,[1]匹配!$A:$AB,28,0)</f>
        <v>0</v>
      </c>
      <c r="AF532" s="11">
        <f>VLOOKUP(C532,[1]匹配!$A:$AC,29,0)</f>
        <v>0</v>
      </c>
      <c r="AG532" s="11">
        <f>VLOOKUP(C532,[1]匹配!$A:$AD,30,0)</f>
        <v>0</v>
      </c>
      <c r="AH532" s="11">
        <f>VLOOKUP(C532,[1]匹配!$A:$AE,31,0)</f>
        <v>0</v>
      </c>
      <c r="AI532" s="11">
        <f>VLOOKUP(C532,[1]匹配!$A:$AF,32,0)</f>
        <v>0</v>
      </c>
      <c r="AJ532" s="11" t="s">
        <v>750</v>
      </c>
      <c r="AK532" s="11" t="s">
        <v>47</v>
      </c>
      <c r="AL532" s="11" t="s">
        <v>56</v>
      </c>
      <c r="AM532" s="11" t="s">
        <v>729</v>
      </c>
    </row>
    <row r="533" ht="60" spans="1:39">
      <c r="A533" s="85">
        <v>530</v>
      </c>
      <c r="B533" s="11" t="s">
        <v>494</v>
      </c>
      <c r="C533" s="11" t="s">
        <v>1996</v>
      </c>
      <c r="D533" s="11" t="s">
        <v>1997</v>
      </c>
      <c r="E533" s="11" t="s">
        <v>1998</v>
      </c>
      <c r="F533" s="37" t="s">
        <v>519</v>
      </c>
      <c r="G533" s="11" t="s">
        <v>1275</v>
      </c>
      <c r="H533" s="11" t="str">
        <f>VLOOKUP(C533,[1]匹配!$A:$E,5,0)</f>
        <v>否</v>
      </c>
      <c r="I533" s="11">
        <f>VLOOKUP(C533,[1]匹配!$A:$F,6,0)</f>
        <v>0</v>
      </c>
      <c r="J533" s="11">
        <f>VLOOKUP(C533,'[2]（终）标准制修订项目'!$C:$R,16,0)</f>
        <v>1</v>
      </c>
      <c r="K533" s="11" t="str">
        <f>VLOOKUP(C533,[1]匹配!$A:$H,8,0)</f>
        <v>有</v>
      </c>
      <c r="L533" s="11">
        <f>VLOOKUP(C533,[1]匹配!$A:$I,9,0)</f>
        <v>1</v>
      </c>
      <c r="M533" s="11">
        <f>VLOOKUP(C533,[1]匹配!$A:$J,10,0)</f>
        <v>34</v>
      </c>
      <c r="N533" s="11" t="str">
        <f>VLOOKUP(C533,[1]匹配!$A:$K,11,0)</f>
        <v>安莉芳（中国）服装有限公司</v>
      </c>
      <c r="O533" s="11">
        <f>VLOOKUP(C533,[1]匹配!$A:$L,12,0)</f>
        <v>3</v>
      </c>
      <c r="P533" s="11">
        <f>VLOOKUP(C533,[1]匹配!$A:$M,13,0)</f>
        <v>33</v>
      </c>
      <c r="Q533" s="11" t="str">
        <f>VLOOKUP(C533,[1]匹配!$A:$N,14,0)</f>
        <v>深圳汇洁集团股份有限公司</v>
      </c>
      <c r="R533" s="11">
        <f>VLOOKUP(C533,[1]匹配!$A:$O,15,0)</f>
        <v>6</v>
      </c>
      <c r="S533" s="11">
        <f>VLOOKUP(C533,[1]匹配!$A:$P,16,0)</f>
        <v>33</v>
      </c>
      <c r="T533" s="11" t="str">
        <f>VLOOKUP(C533,[1]匹配!$A:$Q,17,0)</f>
        <v>丽晶维珍妮内衣（深圳）有限公司</v>
      </c>
      <c r="U533" s="11">
        <f>VLOOKUP(C533,[1]匹配!$A:$R,18,0)</f>
        <v>0</v>
      </c>
      <c r="V533" s="11">
        <f>VLOOKUP(C533,[1]匹配!$A:$S,19,0)</f>
        <v>0</v>
      </c>
      <c r="W533" s="11">
        <f>VLOOKUP(C533,[1]匹配!$A:$T,20,0)</f>
        <v>0</v>
      </c>
      <c r="X533" s="11">
        <f>VLOOKUP(C533,[1]匹配!$A:$U,21,0)</f>
        <v>0</v>
      </c>
      <c r="Y533" s="11">
        <f>VLOOKUP(C533,[1]匹配!$A:$V,22,0)</f>
        <v>0</v>
      </c>
      <c r="Z533" s="11">
        <f>VLOOKUP(C533,[1]匹配!$A:$W,23,0)</f>
        <v>0</v>
      </c>
      <c r="AA533" s="11">
        <f>VLOOKUP(C533,[1]匹配!$A:$X,24,0)</f>
        <v>0</v>
      </c>
      <c r="AB533" s="11">
        <f>VLOOKUP(C533,[1]匹配!$A:$Y,25,0)</f>
        <v>0</v>
      </c>
      <c r="AC533" s="11">
        <f>VLOOKUP(C533,[1]匹配!$A:$Z,26,0)</f>
        <v>0</v>
      </c>
      <c r="AD533" s="11">
        <f>VLOOKUP(C533,[1]匹配!$A:$AA,27,0)</f>
        <v>0</v>
      </c>
      <c r="AE533" s="11">
        <f>VLOOKUP(C533,[1]匹配!$A:$AB,28,0)</f>
        <v>0</v>
      </c>
      <c r="AF533" s="11">
        <f>VLOOKUP(C533,[1]匹配!$A:$AC,29,0)</f>
        <v>0</v>
      </c>
      <c r="AG533" s="11">
        <f>VLOOKUP(C533,[1]匹配!$A:$AD,30,0)</f>
        <v>0</v>
      </c>
      <c r="AH533" s="11">
        <f>VLOOKUP(C533,[1]匹配!$A:$AE,31,0)</f>
        <v>0</v>
      </c>
      <c r="AI533" s="11">
        <f>VLOOKUP(C533,[1]匹配!$A:$AF,32,0)</f>
        <v>0</v>
      </c>
      <c r="AJ533" s="11" t="s">
        <v>750</v>
      </c>
      <c r="AK533" s="11" t="s">
        <v>105</v>
      </c>
      <c r="AL533" s="11" t="s">
        <v>48</v>
      </c>
      <c r="AM533" s="11" t="s">
        <v>729</v>
      </c>
    </row>
    <row r="534" ht="24" spans="1:39">
      <c r="A534" s="28">
        <v>531</v>
      </c>
      <c r="B534" s="11" t="s">
        <v>494</v>
      </c>
      <c r="C534" s="11" t="s">
        <v>1999</v>
      </c>
      <c r="D534" s="11" t="s">
        <v>2000</v>
      </c>
      <c r="E534" s="11" t="s">
        <v>2001</v>
      </c>
      <c r="F534" s="30" t="s">
        <v>2002</v>
      </c>
      <c r="G534" s="11" t="s">
        <v>354</v>
      </c>
      <c r="H534" s="11" t="str">
        <f>VLOOKUP(C534,[1]匹配!$A:$E,5,0)</f>
        <v>是</v>
      </c>
      <c r="I534" s="11">
        <f>VLOOKUP(C534,[1]匹配!$A:$F,6,0)</f>
        <v>2</v>
      </c>
      <c r="J534" s="11">
        <f>VLOOKUP(C534,'[2]（终）标准制修订项目'!$C:$R,16,0)</f>
        <v>3</v>
      </c>
      <c r="K534" s="11" t="str">
        <f>VLOOKUP(C534,[1]匹配!$A:$H,8,0)</f>
        <v>无</v>
      </c>
      <c r="L534" s="11">
        <f>VLOOKUP(C534,[1]匹配!$A:$I,9,0)</f>
        <v>3</v>
      </c>
      <c r="M534" s="11">
        <f>VLOOKUP(C534,[1]匹配!$A:$J,10,0)</f>
        <v>100</v>
      </c>
      <c r="N534" s="11" t="str">
        <f>VLOOKUP(C534,[1]匹配!$A:$K,11,0)</f>
        <v>顺丰速运有限公司</v>
      </c>
      <c r="O534" s="11">
        <f>VLOOKUP(C534,[1]匹配!$A:$L,12,0)</f>
        <v>0</v>
      </c>
      <c r="P534" s="11">
        <f>VLOOKUP(C534,[1]匹配!$A:$M,13,0)</f>
        <v>0</v>
      </c>
      <c r="Q534" s="11">
        <f>VLOOKUP(C534,[1]匹配!$A:$N,14,0)</f>
        <v>0</v>
      </c>
      <c r="R534" s="11">
        <f>VLOOKUP(C534,[1]匹配!$A:$O,15,0)</f>
        <v>0</v>
      </c>
      <c r="S534" s="11">
        <f>VLOOKUP(C534,[1]匹配!$A:$P,16,0)</f>
        <v>0</v>
      </c>
      <c r="T534" s="11">
        <f>VLOOKUP(C534,[1]匹配!$A:$Q,17,0)</f>
        <v>0</v>
      </c>
      <c r="U534" s="11">
        <f>VLOOKUP(C534,[1]匹配!$A:$R,18,0)</f>
        <v>0</v>
      </c>
      <c r="V534" s="11">
        <f>VLOOKUP(C534,[1]匹配!$A:$S,19,0)</f>
        <v>0</v>
      </c>
      <c r="W534" s="11">
        <f>VLOOKUP(C534,[1]匹配!$A:$T,20,0)</f>
        <v>0</v>
      </c>
      <c r="X534" s="11">
        <f>VLOOKUP(C534,[1]匹配!$A:$U,21,0)</f>
        <v>0</v>
      </c>
      <c r="Y534" s="11">
        <f>VLOOKUP(C534,[1]匹配!$A:$V,22,0)</f>
        <v>0</v>
      </c>
      <c r="Z534" s="11">
        <f>VLOOKUP(C534,[1]匹配!$A:$W,23,0)</f>
        <v>0</v>
      </c>
      <c r="AA534" s="11">
        <f>VLOOKUP(C534,[1]匹配!$A:$X,24,0)</f>
        <v>0</v>
      </c>
      <c r="AB534" s="11">
        <f>VLOOKUP(C534,[1]匹配!$A:$Y,25,0)</f>
        <v>0</v>
      </c>
      <c r="AC534" s="11">
        <f>VLOOKUP(C534,[1]匹配!$A:$Z,26,0)</f>
        <v>0</v>
      </c>
      <c r="AD534" s="11">
        <f>VLOOKUP(C534,[1]匹配!$A:$AA,27,0)</f>
        <v>0</v>
      </c>
      <c r="AE534" s="11">
        <f>VLOOKUP(C534,[1]匹配!$A:$AB,28,0)</f>
        <v>0</v>
      </c>
      <c r="AF534" s="11">
        <f>VLOOKUP(C534,[1]匹配!$A:$AC,29,0)</f>
        <v>0</v>
      </c>
      <c r="AG534" s="11">
        <f>VLOOKUP(C534,[1]匹配!$A:$AD,30,0)</f>
        <v>0</v>
      </c>
      <c r="AH534" s="11">
        <f>VLOOKUP(C534,[1]匹配!$A:$AE,31,0)</f>
        <v>0</v>
      </c>
      <c r="AI534" s="11">
        <f>VLOOKUP(C534,[1]匹配!$A:$AF,32,0)</f>
        <v>0</v>
      </c>
      <c r="AJ534" s="11" t="s">
        <v>869</v>
      </c>
      <c r="AK534" s="11" t="s">
        <v>47</v>
      </c>
      <c r="AL534" s="11" t="s">
        <v>48</v>
      </c>
      <c r="AM534" s="11" t="s">
        <v>729</v>
      </c>
    </row>
    <row r="535" ht="36" spans="1:39">
      <c r="A535" s="28">
        <v>532</v>
      </c>
      <c r="B535" s="11" t="s">
        <v>494</v>
      </c>
      <c r="C535" s="11" t="s">
        <v>2003</v>
      </c>
      <c r="D535" s="11" t="s">
        <v>2004</v>
      </c>
      <c r="E535" s="11" t="s">
        <v>2005</v>
      </c>
      <c r="F535" s="11" t="s">
        <v>594</v>
      </c>
      <c r="G535" s="11" t="s">
        <v>1939</v>
      </c>
      <c r="H535" s="11" t="str">
        <f>VLOOKUP(C535,[1]匹配!$A:$E,5,0)</f>
        <v>否</v>
      </c>
      <c r="I535" s="11">
        <f>VLOOKUP(C535,[1]匹配!$A:$F,6,0)</f>
        <v>0</v>
      </c>
      <c r="J535" s="11">
        <f>VLOOKUP(C535,'[2]（终）标准制修订项目'!$C:$R,16,0)</f>
        <v>6</v>
      </c>
      <c r="K535" s="11" t="str">
        <f>VLOOKUP(C535,[1]匹配!$A:$H,8,0)</f>
        <v>有</v>
      </c>
      <c r="L535" s="11">
        <f>VLOOKUP(C535,[1]匹配!$A:$I,9,0)</f>
        <v>4</v>
      </c>
      <c r="M535" s="11">
        <f>VLOOKUP(C535,[1]匹配!$A:$J,10,0)</f>
        <v>41.66</v>
      </c>
      <c r="N535" s="11" t="str">
        <f>VLOOKUP(C535,[1]匹配!$A:$K,11,0)</f>
        <v>海思半导体有限公司</v>
      </c>
      <c r="O535" s="11">
        <f>VLOOKUP(C535,[1]匹配!$A:$L,12,0)</f>
        <v>6</v>
      </c>
      <c r="P535" s="11">
        <f>VLOOKUP(C535,[1]匹配!$A:$M,13,0)</f>
        <v>33.33</v>
      </c>
      <c r="Q535" s="11" t="str">
        <f>VLOOKUP(C535,[1]匹配!$A:$N,14,0)</f>
        <v>深圳创维-RGB电子有限公司</v>
      </c>
      <c r="R535" s="11">
        <f>VLOOKUP(C535,[1]匹配!$A:$O,15,0)</f>
        <v>8</v>
      </c>
      <c r="S535" s="11">
        <f>VLOOKUP(C535,[1]匹配!$A:$P,16,0)</f>
        <v>25</v>
      </c>
      <c r="T535" s="11" t="str">
        <f>VLOOKUP(C535,[1]匹配!$A:$Q,17,0)</f>
        <v>深圳TCL新技术公司</v>
      </c>
      <c r="U535" s="11">
        <f>VLOOKUP(C535,[1]匹配!$A:$R,18,0)</f>
        <v>0</v>
      </c>
      <c r="V535" s="11">
        <f>VLOOKUP(C535,[1]匹配!$A:$S,19,0)</f>
        <v>0</v>
      </c>
      <c r="W535" s="11">
        <f>VLOOKUP(C535,[1]匹配!$A:$T,20,0)</f>
        <v>0</v>
      </c>
      <c r="X535" s="11">
        <f>VLOOKUP(C535,[1]匹配!$A:$U,21,0)</f>
        <v>0</v>
      </c>
      <c r="Y535" s="11">
        <f>VLOOKUP(C535,[1]匹配!$A:$V,22,0)</f>
        <v>0</v>
      </c>
      <c r="Z535" s="11">
        <f>VLOOKUP(C535,[1]匹配!$A:$W,23,0)</f>
        <v>0</v>
      </c>
      <c r="AA535" s="11">
        <f>VLOOKUP(C535,[1]匹配!$A:$X,24,0)</f>
        <v>0</v>
      </c>
      <c r="AB535" s="11">
        <f>VLOOKUP(C535,[1]匹配!$A:$Y,25,0)</f>
        <v>0</v>
      </c>
      <c r="AC535" s="11">
        <f>VLOOKUP(C535,[1]匹配!$A:$Z,26,0)</f>
        <v>0</v>
      </c>
      <c r="AD535" s="11">
        <f>VLOOKUP(C535,[1]匹配!$A:$AA,27,0)</f>
        <v>0</v>
      </c>
      <c r="AE535" s="11">
        <f>VLOOKUP(C535,[1]匹配!$A:$AB,28,0)</f>
        <v>0</v>
      </c>
      <c r="AF535" s="11">
        <f>VLOOKUP(C535,[1]匹配!$A:$AC,29,0)</f>
        <v>0</v>
      </c>
      <c r="AG535" s="11">
        <f>VLOOKUP(C535,[1]匹配!$A:$AD,30,0)</f>
        <v>0</v>
      </c>
      <c r="AH535" s="11">
        <f>VLOOKUP(C535,[1]匹配!$A:$AE,31,0)</f>
        <v>0</v>
      </c>
      <c r="AI535" s="11">
        <f>VLOOKUP(C535,[1]匹配!$A:$AF,32,0)</f>
        <v>0</v>
      </c>
      <c r="AJ535" s="11" t="s">
        <v>869</v>
      </c>
      <c r="AK535" s="11" t="s">
        <v>47</v>
      </c>
      <c r="AL535" s="11" t="s">
        <v>56</v>
      </c>
      <c r="AM535" s="11" t="s">
        <v>729</v>
      </c>
    </row>
    <row r="536" ht="36" spans="1:39">
      <c r="A536" s="28">
        <v>533</v>
      </c>
      <c r="B536" s="11" t="s">
        <v>494</v>
      </c>
      <c r="C536" s="11" t="s">
        <v>2006</v>
      </c>
      <c r="D536" s="11" t="s">
        <v>2007</v>
      </c>
      <c r="E536" s="11" t="s">
        <v>2008</v>
      </c>
      <c r="F536" s="11" t="s">
        <v>540</v>
      </c>
      <c r="G536" s="11" t="s">
        <v>504</v>
      </c>
      <c r="H536" s="11" t="str">
        <f>VLOOKUP(C536,[1]匹配!$A:$E,5,0)</f>
        <v>否</v>
      </c>
      <c r="I536" s="11">
        <f>VLOOKUP(C536,[1]匹配!$A:$F,6,0)</f>
        <v>0</v>
      </c>
      <c r="J536" s="11">
        <f>VLOOKUP(C536,'[2]（终）标准制修订项目'!$C:$R,16,0)</f>
        <v>1</v>
      </c>
      <c r="K536" s="11" t="str">
        <f>VLOOKUP(C536,[1]匹配!$A:$H,8,0)</f>
        <v>无</v>
      </c>
      <c r="L536" s="11">
        <f>VLOOKUP(C536,[1]匹配!$A:$I,9,0)</f>
        <v>1</v>
      </c>
      <c r="M536" s="11">
        <f>VLOOKUP(C536,[1]匹配!$A:$J,10,0)</f>
        <v>100</v>
      </c>
      <c r="N536" s="11" t="str">
        <f>VLOOKUP(C536,[1]匹配!$A:$K,11,0)</f>
        <v>中广核工程有限公司</v>
      </c>
      <c r="O536" s="11">
        <f>VLOOKUP(C536,[1]匹配!$A:$L,12,0)</f>
        <v>0</v>
      </c>
      <c r="P536" s="11">
        <f>VLOOKUP(C536,[1]匹配!$A:$M,13,0)</f>
        <v>0</v>
      </c>
      <c r="Q536" s="11">
        <f>VLOOKUP(C536,[1]匹配!$A:$N,14,0)</f>
        <v>0</v>
      </c>
      <c r="R536" s="11">
        <f>VLOOKUP(C536,[1]匹配!$A:$O,15,0)</f>
        <v>0</v>
      </c>
      <c r="S536" s="11">
        <f>VLOOKUP(C536,[1]匹配!$A:$P,16,0)</f>
        <v>0</v>
      </c>
      <c r="T536" s="11">
        <f>VLOOKUP(C536,[1]匹配!$A:$Q,17,0)</f>
        <v>0</v>
      </c>
      <c r="U536" s="11">
        <f>VLOOKUP(C536,[1]匹配!$A:$R,18,0)</f>
        <v>0</v>
      </c>
      <c r="V536" s="11">
        <f>VLOOKUP(C536,[1]匹配!$A:$S,19,0)</f>
        <v>0</v>
      </c>
      <c r="W536" s="11">
        <f>VLOOKUP(C536,[1]匹配!$A:$T,20,0)</f>
        <v>0</v>
      </c>
      <c r="X536" s="11">
        <f>VLOOKUP(C536,[1]匹配!$A:$U,21,0)</f>
        <v>0</v>
      </c>
      <c r="Y536" s="11">
        <f>VLOOKUP(C536,[1]匹配!$A:$V,22,0)</f>
        <v>0</v>
      </c>
      <c r="Z536" s="11">
        <f>VLOOKUP(C536,[1]匹配!$A:$W,23,0)</f>
        <v>0</v>
      </c>
      <c r="AA536" s="11">
        <f>VLOOKUP(C536,[1]匹配!$A:$X,24,0)</f>
        <v>0</v>
      </c>
      <c r="AB536" s="11">
        <f>VLOOKUP(C536,[1]匹配!$A:$Y,25,0)</f>
        <v>0</v>
      </c>
      <c r="AC536" s="11">
        <f>VLOOKUP(C536,[1]匹配!$A:$Z,26,0)</f>
        <v>0</v>
      </c>
      <c r="AD536" s="11">
        <f>VLOOKUP(C536,[1]匹配!$A:$AA,27,0)</f>
        <v>0</v>
      </c>
      <c r="AE536" s="11">
        <f>VLOOKUP(C536,[1]匹配!$A:$AB,28,0)</f>
        <v>0</v>
      </c>
      <c r="AF536" s="11">
        <f>VLOOKUP(C536,[1]匹配!$A:$AC,29,0)</f>
        <v>0</v>
      </c>
      <c r="AG536" s="11">
        <f>VLOOKUP(C536,[1]匹配!$A:$AD,30,0)</f>
        <v>0</v>
      </c>
      <c r="AH536" s="11">
        <f>VLOOKUP(C536,[1]匹配!$A:$AE,31,0)</f>
        <v>0</v>
      </c>
      <c r="AI536" s="11">
        <f>VLOOKUP(C536,[1]匹配!$A:$AF,32,0)</f>
        <v>0</v>
      </c>
      <c r="AJ536" s="11" t="s">
        <v>869</v>
      </c>
      <c r="AK536" s="11" t="s">
        <v>47</v>
      </c>
      <c r="AL536" s="11" t="s">
        <v>48</v>
      </c>
      <c r="AM536" s="11" t="s">
        <v>729</v>
      </c>
    </row>
    <row r="537" ht="60" spans="1:39">
      <c r="A537" s="28">
        <v>534</v>
      </c>
      <c r="B537" s="11" t="s">
        <v>494</v>
      </c>
      <c r="C537" s="11" t="s">
        <v>2009</v>
      </c>
      <c r="D537" s="11" t="s">
        <v>2010</v>
      </c>
      <c r="E537" s="11" t="s">
        <v>2011</v>
      </c>
      <c r="F537" s="11" t="s">
        <v>655</v>
      </c>
      <c r="G537" s="11" t="s">
        <v>1275</v>
      </c>
      <c r="H537" s="11" t="str">
        <f>VLOOKUP(C537,[1]匹配!$A:$E,5,0)</f>
        <v>否</v>
      </c>
      <c r="I537" s="11">
        <f>VLOOKUP(C537,[1]匹配!$A:$F,6,0)</f>
        <v>0</v>
      </c>
      <c r="J537" s="11">
        <f>VLOOKUP(C537,'[2]（终）标准制修订项目'!$C:$R,16,0)</f>
        <v>1</v>
      </c>
      <c r="K537" s="11" t="str">
        <f>VLOOKUP(C537,[1]匹配!$A:$H,8,0)</f>
        <v>有</v>
      </c>
      <c r="L537" s="11">
        <f>VLOOKUP(C537,[1]匹配!$A:$I,9,0)</f>
        <v>1</v>
      </c>
      <c r="M537" s="11">
        <f>VLOOKUP(C537,[1]匹配!$A:$J,10,0)</f>
        <v>50</v>
      </c>
      <c r="N537" s="11" t="str">
        <f>VLOOKUP(C537,[1]匹配!$A:$K,11,0)</f>
        <v>安莉芳（中国）服装有限公司</v>
      </c>
      <c r="O537" s="11">
        <f>VLOOKUP(C537,[1]匹配!$A:$L,12,0)</f>
        <v>5</v>
      </c>
      <c r="P537" s="11">
        <f>VLOOKUP(C537,[1]匹配!$A:$M,13,0)</f>
        <v>50</v>
      </c>
      <c r="Q537" s="11" t="str">
        <f>VLOOKUP(C537,[1]匹配!$A:$N,14,0)</f>
        <v>天纺标（深圳）检测认证股份有限公司</v>
      </c>
      <c r="R537" s="11">
        <f>VLOOKUP(C537,[1]匹配!$A:$O,15,0)</f>
        <v>0</v>
      </c>
      <c r="S537" s="11">
        <f>VLOOKUP(C537,[1]匹配!$A:$P,16,0)</f>
        <v>0</v>
      </c>
      <c r="T537" s="11">
        <f>VLOOKUP(C537,[1]匹配!$A:$Q,17,0)</f>
        <v>0</v>
      </c>
      <c r="U537" s="11">
        <f>VLOOKUP(C537,[1]匹配!$A:$R,18,0)</f>
        <v>0</v>
      </c>
      <c r="V537" s="11">
        <f>VLOOKUP(C537,[1]匹配!$A:$S,19,0)</f>
        <v>0</v>
      </c>
      <c r="W537" s="11">
        <f>VLOOKUP(C537,[1]匹配!$A:$T,20,0)</f>
        <v>0</v>
      </c>
      <c r="X537" s="11">
        <f>VLOOKUP(C537,[1]匹配!$A:$U,21,0)</f>
        <v>0</v>
      </c>
      <c r="Y537" s="11">
        <f>VLOOKUP(C537,[1]匹配!$A:$V,22,0)</f>
        <v>0</v>
      </c>
      <c r="Z537" s="11">
        <f>VLOOKUP(C537,[1]匹配!$A:$W,23,0)</f>
        <v>0</v>
      </c>
      <c r="AA537" s="11">
        <f>VLOOKUP(C537,[1]匹配!$A:$X,24,0)</f>
        <v>0</v>
      </c>
      <c r="AB537" s="11">
        <f>VLOOKUP(C537,[1]匹配!$A:$Y,25,0)</f>
        <v>0</v>
      </c>
      <c r="AC537" s="11">
        <f>VLOOKUP(C537,[1]匹配!$A:$Z,26,0)</f>
        <v>0</v>
      </c>
      <c r="AD537" s="11">
        <f>VLOOKUP(C537,[1]匹配!$A:$AA,27,0)</f>
        <v>0</v>
      </c>
      <c r="AE537" s="11">
        <f>VLOOKUP(C537,[1]匹配!$A:$AB,28,0)</f>
        <v>0</v>
      </c>
      <c r="AF537" s="11">
        <f>VLOOKUP(C537,[1]匹配!$A:$AC,29,0)</f>
        <v>0</v>
      </c>
      <c r="AG537" s="11">
        <f>VLOOKUP(C537,[1]匹配!$A:$AD,30,0)</f>
        <v>0</v>
      </c>
      <c r="AH537" s="11">
        <f>VLOOKUP(C537,[1]匹配!$A:$AE,31,0)</f>
        <v>0</v>
      </c>
      <c r="AI537" s="11">
        <f>VLOOKUP(C537,[1]匹配!$A:$AF,32,0)</f>
        <v>0</v>
      </c>
      <c r="AJ537" s="11" t="s">
        <v>869</v>
      </c>
      <c r="AK537" s="11" t="s">
        <v>47</v>
      </c>
      <c r="AL537" s="11" t="s">
        <v>48</v>
      </c>
      <c r="AM537" s="11" t="s">
        <v>729</v>
      </c>
    </row>
    <row r="538" ht="36" spans="1:39">
      <c r="A538" s="28">
        <v>535</v>
      </c>
      <c r="B538" s="11" t="s">
        <v>494</v>
      </c>
      <c r="C538" s="11" t="s">
        <v>2012</v>
      </c>
      <c r="D538" s="11" t="s">
        <v>2013</v>
      </c>
      <c r="E538" s="11" t="s">
        <v>2014</v>
      </c>
      <c r="F538" s="30" t="s">
        <v>582</v>
      </c>
      <c r="G538" s="11" t="s">
        <v>1152</v>
      </c>
      <c r="H538" s="11" t="str">
        <f>VLOOKUP(C538,[1]匹配!$A:$E,5,0)</f>
        <v>否</v>
      </c>
      <c r="I538" s="11">
        <f>VLOOKUP(C538,[1]匹配!$A:$F,6,0)</f>
        <v>0</v>
      </c>
      <c r="J538" s="11">
        <f>VLOOKUP(C538,'[2]（终）标准制修订项目'!$C:$R,16,0)</f>
        <v>3</v>
      </c>
      <c r="K538" s="11" t="str">
        <f>VLOOKUP(C538,[1]匹配!$A:$H,8,0)</f>
        <v>无</v>
      </c>
      <c r="L538" s="11">
        <f>VLOOKUP(C538,[1]匹配!$A:$I,9,0)</f>
        <v>3</v>
      </c>
      <c r="M538" s="11">
        <f>VLOOKUP(C538,[1]匹配!$A:$J,10,0)</f>
        <v>100</v>
      </c>
      <c r="N538" s="11" t="str">
        <f>VLOOKUP(C538,[1]匹配!$A:$K,11,0)</f>
        <v>深圳市注成科技股份有限公司</v>
      </c>
      <c r="O538" s="11">
        <f>VLOOKUP(C538,[1]匹配!$A:$L,12,0)</f>
        <v>0</v>
      </c>
      <c r="P538" s="11">
        <f>VLOOKUP(C538,[1]匹配!$A:$M,13,0)</f>
        <v>0</v>
      </c>
      <c r="Q538" s="11">
        <f>VLOOKUP(C538,[1]匹配!$A:$N,14,0)</f>
        <v>0</v>
      </c>
      <c r="R538" s="11">
        <f>VLOOKUP(C538,[1]匹配!$A:$O,15,0)</f>
        <v>0</v>
      </c>
      <c r="S538" s="11">
        <f>VLOOKUP(C538,[1]匹配!$A:$P,16,0)</f>
        <v>0</v>
      </c>
      <c r="T538" s="11">
        <f>VLOOKUP(C538,[1]匹配!$A:$Q,17,0)</f>
        <v>0</v>
      </c>
      <c r="U538" s="11">
        <f>VLOOKUP(C538,[1]匹配!$A:$R,18,0)</f>
        <v>0</v>
      </c>
      <c r="V538" s="11">
        <f>VLOOKUP(C538,[1]匹配!$A:$S,19,0)</f>
        <v>0</v>
      </c>
      <c r="W538" s="11">
        <f>VLOOKUP(C538,[1]匹配!$A:$T,20,0)</f>
        <v>0</v>
      </c>
      <c r="X538" s="11">
        <f>VLOOKUP(C538,[1]匹配!$A:$U,21,0)</f>
        <v>0</v>
      </c>
      <c r="Y538" s="11">
        <f>VLOOKUP(C538,[1]匹配!$A:$V,22,0)</f>
        <v>0</v>
      </c>
      <c r="Z538" s="11">
        <f>VLOOKUP(C538,[1]匹配!$A:$W,23,0)</f>
        <v>0</v>
      </c>
      <c r="AA538" s="11">
        <f>VLOOKUP(C538,[1]匹配!$A:$X,24,0)</f>
        <v>0</v>
      </c>
      <c r="AB538" s="11">
        <f>VLOOKUP(C538,[1]匹配!$A:$Y,25,0)</f>
        <v>0</v>
      </c>
      <c r="AC538" s="11">
        <f>VLOOKUP(C538,[1]匹配!$A:$Z,26,0)</f>
        <v>0</v>
      </c>
      <c r="AD538" s="11">
        <f>VLOOKUP(C538,[1]匹配!$A:$AA,27,0)</f>
        <v>0</v>
      </c>
      <c r="AE538" s="11">
        <f>VLOOKUP(C538,[1]匹配!$A:$AB,28,0)</f>
        <v>0</v>
      </c>
      <c r="AF538" s="11">
        <f>VLOOKUP(C538,[1]匹配!$A:$AC,29,0)</f>
        <v>0</v>
      </c>
      <c r="AG538" s="11">
        <f>VLOOKUP(C538,[1]匹配!$A:$AD,30,0)</f>
        <v>0</v>
      </c>
      <c r="AH538" s="11">
        <f>VLOOKUP(C538,[1]匹配!$A:$AE,31,0)</f>
        <v>0</v>
      </c>
      <c r="AI538" s="11">
        <f>VLOOKUP(C538,[1]匹配!$A:$AF,32,0)</f>
        <v>0</v>
      </c>
      <c r="AJ538" s="11" t="s">
        <v>898</v>
      </c>
      <c r="AK538" s="11" t="s">
        <v>47</v>
      </c>
      <c r="AL538" s="11" t="s">
        <v>48</v>
      </c>
      <c r="AM538" s="11" t="s">
        <v>729</v>
      </c>
    </row>
    <row r="539" ht="48" spans="1:39">
      <c r="A539" s="28">
        <v>536</v>
      </c>
      <c r="B539" s="11" t="s">
        <v>494</v>
      </c>
      <c r="C539" s="11" t="s">
        <v>2015</v>
      </c>
      <c r="D539" s="11" t="s">
        <v>2016</v>
      </c>
      <c r="E539" s="11" t="s">
        <v>2017</v>
      </c>
      <c r="F539" s="30" t="s">
        <v>2018</v>
      </c>
      <c r="G539" s="11" t="s">
        <v>2019</v>
      </c>
      <c r="H539" s="11" t="str">
        <f>VLOOKUP(C539,[1]匹配!$A:$E,5,0)</f>
        <v>否</v>
      </c>
      <c r="I539" s="11">
        <f>VLOOKUP(C539,[1]匹配!$A:$F,6,0)</f>
        <v>0</v>
      </c>
      <c r="J539" s="11">
        <f>VLOOKUP(C539,'[2]（终）标准制修订项目'!$C:$R,16,0)</f>
        <v>1</v>
      </c>
      <c r="K539" s="11" t="str">
        <f>VLOOKUP(C539,[1]匹配!$A:$H,8,0)</f>
        <v>有</v>
      </c>
      <c r="L539" s="11">
        <f>VLOOKUP(C539,[1]匹配!$A:$I,9,0)</f>
        <v>1</v>
      </c>
      <c r="M539" s="11">
        <f>VLOOKUP(C539,[1]匹配!$A:$J,10,0)</f>
        <v>90</v>
      </c>
      <c r="N539" s="11" t="str">
        <f>VLOOKUP(C539,[1]匹配!$A:$K,11,0)</f>
        <v>深圳市嘉达产业投资控股集团有限公司</v>
      </c>
      <c r="O539" s="11">
        <f>VLOOKUP(C539,[1]匹配!$A:$L,12,0)</f>
        <v>3</v>
      </c>
      <c r="P539" s="11">
        <f>VLOOKUP(C539,[1]匹配!$A:$M,13,0)</f>
        <v>5</v>
      </c>
      <c r="Q539" s="11" t="str">
        <f>VLOOKUP(C539,[1]匹配!$A:$N,14,0)</f>
        <v>深圳市嘉达节能环保科技有限公司</v>
      </c>
      <c r="R539" s="11">
        <f>VLOOKUP(C539,[1]匹配!$A:$O,15,0)</f>
        <v>5</v>
      </c>
      <c r="S539" s="11">
        <f>VLOOKUP(C539,[1]匹配!$A:$P,16,0)</f>
        <v>5</v>
      </c>
      <c r="T539" s="11" t="str">
        <f>VLOOKUP(C539,[1]匹配!$A:$Q,17,0)</f>
        <v>深圳市标准技术研究院</v>
      </c>
      <c r="U539" s="11">
        <f>VLOOKUP(C539,[1]匹配!$A:$R,18,0)</f>
        <v>0</v>
      </c>
      <c r="V539" s="11">
        <f>VLOOKUP(C539,[1]匹配!$A:$S,19,0)</f>
        <v>0</v>
      </c>
      <c r="W539" s="11">
        <f>VLOOKUP(C539,[1]匹配!$A:$T,20,0)</f>
        <v>0</v>
      </c>
      <c r="X539" s="11">
        <f>VLOOKUP(C539,[1]匹配!$A:$U,21,0)</f>
        <v>0</v>
      </c>
      <c r="Y539" s="11">
        <f>VLOOKUP(C539,[1]匹配!$A:$V,22,0)</f>
        <v>0</v>
      </c>
      <c r="Z539" s="11">
        <f>VLOOKUP(C539,[1]匹配!$A:$W,23,0)</f>
        <v>0</v>
      </c>
      <c r="AA539" s="11">
        <f>VLOOKUP(C539,[1]匹配!$A:$X,24,0)</f>
        <v>0</v>
      </c>
      <c r="AB539" s="11">
        <f>VLOOKUP(C539,[1]匹配!$A:$Y,25,0)</f>
        <v>0</v>
      </c>
      <c r="AC539" s="11">
        <f>VLOOKUP(C539,[1]匹配!$A:$Z,26,0)</f>
        <v>0</v>
      </c>
      <c r="AD539" s="11">
        <f>VLOOKUP(C539,[1]匹配!$A:$AA,27,0)</f>
        <v>0</v>
      </c>
      <c r="AE539" s="11">
        <f>VLOOKUP(C539,[1]匹配!$A:$AB,28,0)</f>
        <v>0</v>
      </c>
      <c r="AF539" s="11">
        <f>VLOOKUP(C539,[1]匹配!$A:$AC,29,0)</f>
        <v>0</v>
      </c>
      <c r="AG539" s="11">
        <f>VLOOKUP(C539,[1]匹配!$A:$AD,30,0)</f>
        <v>0</v>
      </c>
      <c r="AH539" s="11">
        <f>VLOOKUP(C539,[1]匹配!$A:$AE,31,0)</f>
        <v>0</v>
      </c>
      <c r="AI539" s="11">
        <f>VLOOKUP(C539,[1]匹配!$A:$AF,32,0)</f>
        <v>0</v>
      </c>
      <c r="AJ539" s="11" t="s">
        <v>898</v>
      </c>
      <c r="AK539" s="11" t="s">
        <v>105</v>
      </c>
      <c r="AL539" s="11" t="s">
        <v>48</v>
      </c>
      <c r="AM539" s="11" t="s">
        <v>729</v>
      </c>
    </row>
    <row r="540" ht="24" spans="1:39">
      <c r="A540" s="28">
        <v>537</v>
      </c>
      <c r="B540" s="11" t="s">
        <v>494</v>
      </c>
      <c r="C540" s="11" t="s">
        <v>2020</v>
      </c>
      <c r="D540" s="11" t="s">
        <v>2021</v>
      </c>
      <c r="E540" s="11" t="s">
        <v>2022</v>
      </c>
      <c r="F540" s="11" t="s">
        <v>540</v>
      </c>
      <c r="G540" s="11" t="s">
        <v>504</v>
      </c>
      <c r="H540" s="11" t="str">
        <f>VLOOKUP(C540,[1]匹配!$A:$E,5,0)</f>
        <v>否</v>
      </c>
      <c r="I540" s="11">
        <f>VLOOKUP(C540,[1]匹配!$A:$F,6,0)</f>
        <v>0</v>
      </c>
      <c r="J540" s="11">
        <f>VLOOKUP(C540,'[2]（终）标准制修订项目'!$C:$R,16,0)</f>
        <v>1</v>
      </c>
      <c r="K540" s="11" t="str">
        <f>VLOOKUP(C540,[1]匹配!$A:$H,8,0)</f>
        <v>无</v>
      </c>
      <c r="L540" s="11">
        <f>VLOOKUP(C540,[1]匹配!$A:$I,9,0)</f>
        <v>1</v>
      </c>
      <c r="M540" s="11">
        <f>VLOOKUP(C540,[1]匹配!$A:$J,10,0)</f>
        <v>100</v>
      </c>
      <c r="N540" s="11" t="str">
        <f>VLOOKUP(C540,[1]匹配!$A:$K,11,0)</f>
        <v>中广核工程有限公司</v>
      </c>
      <c r="O540" s="11">
        <f>VLOOKUP(C540,[1]匹配!$A:$L,12,0)</f>
        <v>0</v>
      </c>
      <c r="P540" s="11">
        <f>VLOOKUP(C540,[1]匹配!$A:$M,13,0)</f>
        <v>0</v>
      </c>
      <c r="Q540" s="11">
        <f>VLOOKUP(C540,[1]匹配!$A:$N,14,0)</f>
        <v>0</v>
      </c>
      <c r="R540" s="11">
        <f>VLOOKUP(C540,[1]匹配!$A:$O,15,0)</f>
        <v>0</v>
      </c>
      <c r="S540" s="11">
        <f>VLOOKUP(C540,[1]匹配!$A:$P,16,0)</f>
        <v>0</v>
      </c>
      <c r="T540" s="11">
        <f>VLOOKUP(C540,[1]匹配!$A:$Q,17,0)</f>
        <v>0</v>
      </c>
      <c r="U540" s="11">
        <f>VLOOKUP(C540,[1]匹配!$A:$R,18,0)</f>
        <v>0</v>
      </c>
      <c r="V540" s="11">
        <f>VLOOKUP(C540,[1]匹配!$A:$S,19,0)</f>
        <v>0</v>
      </c>
      <c r="W540" s="11">
        <f>VLOOKUP(C540,[1]匹配!$A:$T,20,0)</f>
        <v>0</v>
      </c>
      <c r="X540" s="11">
        <f>VLOOKUP(C540,[1]匹配!$A:$U,21,0)</f>
        <v>0</v>
      </c>
      <c r="Y540" s="11">
        <f>VLOOKUP(C540,[1]匹配!$A:$V,22,0)</f>
        <v>0</v>
      </c>
      <c r="Z540" s="11">
        <f>VLOOKUP(C540,[1]匹配!$A:$W,23,0)</f>
        <v>0</v>
      </c>
      <c r="AA540" s="11">
        <f>VLOOKUP(C540,[1]匹配!$A:$X,24,0)</f>
        <v>0</v>
      </c>
      <c r="AB540" s="11">
        <f>VLOOKUP(C540,[1]匹配!$A:$Y,25,0)</f>
        <v>0</v>
      </c>
      <c r="AC540" s="11">
        <f>VLOOKUP(C540,[1]匹配!$A:$Z,26,0)</f>
        <v>0</v>
      </c>
      <c r="AD540" s="11">
        <f>VLOOKUP(C540,[1]匹配!$A:$AA,27,0)</f>
        <v>0</v>
      </c>
      <c r="AE540" s="11">
        <f>VLOOKUP(C540,[1]匹配!$A:$AB,28,0)</f>
        <v>0</v>
      </c>
      <c r="AF540" s="11">
        <f>VLOOKUP(C540,[1]匹配!$A:$AC,29,0)</f>
        <v>0</v>
      </c>
      <c r="AG540" s="11">
        <f>VLOOKUP(C540,[1]匹配!$A:$AD,30,0)</f>
        <v>0</v>
      </c>
      <c r="AH540" s="11">
        <f>VLOOKUP(C540,[1]匹配!$A:$AE,31,0)</f>
        <v>0</v>
      </c>
      <c r="AI540" s="11">
        <f>VLOOKUP(C540,[1]匹配!$A:$AF,32,0)</f>
        <v>0</v>
      </c>
      <c r="AJ540" s="11" t="s">
        <v>898</v>
      </c>
      <c r="AK540" s="11" t="s">
        <v>47</v>
      </c>
      <c r="AL540" s="11" t="s">
        <v>48</v>
      </c>
      <c r="AM540" s="11" t="s">
        <v>729</v>
      </c>
    </row>
    <row r="541" ht="36" spans="1:39">
      <c r="A541" s="28">
        <v>538</v>
      </c>
      <c r="B541" s="11" t="s">
        <v>494</v>
      </c>
      <c r="C541" s="11" t="s">
        <v>2023</v>
      </c>
      <c r="D541" s="11" t="s">
        <v>2024</v>
      </c>
      <c r="E541" s="11" t="s">
        <v>2025</v>
      </c>
      <c r="F541" s="30" t="s">
        <v>2026</v>
      </c>
      <c r="G541" s="11" t="s">
        <v>339</v>
      </c>
      <c r="H541" s="11" t="str">
        <f>VLOOKUP(C541,[1]匹配!$A:$E,5,0)</f>
        <v>是</v>
      </c>
      <c r="I541" s="11">
        <f>VLOOKUP(C541,[1]匹配!$A:$F,6,0)</f>
        <v>3</v>
      </c>
      <c r="J541" s="11">
        <f>VLOOKUP(C541,'[2]（终）标准制修订项目'!$C:$R,16,0)</f>
        <v>1</v>
      </c>
      <c r="K541" s="11" t="str">
        <f>VLOOKUP(C541,[1]匹配!$A:$H,8,0)</f>
        <v>无</v>
      </c>
      <c r="L541" s="11">
        <f>VLOOKUP(C541,[1]匹配!$A:$I,9,0)</f>
        <v>1</v>
      </c>
      <c r="M541" s="11">
        <f>VLOOKUP(C541,[1]匹配!$A:$J,10,0)</f>
        <v>100</v>
      </c>
      <c r="N541" s="11" t="str">
        <f>VLOOKUP(C541,[1]匹配!$A:$K,11,0)</f>
        <v>深圳市检验检疫科学研究院</v>
      </c>
      <c r="O541" s="11">
        <f>VLOOKUP(C541,[1]匹配!$A:$L,12,0)</f>
        <v>0</v>
      </c>
      <c r="P541" s="11">
        <f>VLOOKUP(C541,[1]匹配!$A:$M,13,0)</f>
        <v>0</v>
      </c>
      <c r="Q541" s="11">
        <f>VLOOKUP(C541,[1]匹配!$A:$N,14,0)</f>
        <v>0</v>
      </c>
      <c r="R541" s="11">
        <f>VLOOKUP(C541,[1]匹配!$A:$O,15,0)</f>
        <v>0</v>
      </c>
      <c r="S541" s="11">
        <f>VLOOKUP(C541,[1]匹配!$A:$P,16,0)</f>
        <v>0</v>
      </c>
      <c r="T541" s="11">
        <f>VLOOKUP(C541,[1]匹配!$A:$Q,17,0)</f>
        <v>0</v>
      </c>
      <c r="U541" s="11">
        <f>VLOOKUP(C541,[1]匹配!$A:$R,18,0)</f>
        <v>0</v>
      </c>
      <c r="V541" s="11">
        <f>VLOOKUP(C541,[1]匹配!$A:$S,19,0)</f>
        <v>0</v>
      </c>
      <c r="W541" s="11">
        <f>VLOOKUP(C541,[1]匹配!$A:$T,20,0)</f>
        <v>0</v>
      </c>
      <c r="X541" s="11">
        <f>VLOOKUP(C541,[1]匹配!$A:$U,21,0)</f>
        <v>0</v>
      </c>
      <c r="Y541" s="11">
        <f>VLOOKUP(C541,[1]匹配!$A:$V,22,0)</f>
        <v>0</v>
      </c>
      <c r="Z541" s="11">
        <f>VLOOKUP(C541,[1]匹配!$A:$W,23,0)</f>
        <v>0</v>
      </c>
      <c r="AA541" s="11">
        <f>VLOOKUP(C541,[1]匹配!$A:$X,24,0)</f>
        <v>0</v>
      </c>
      <c r="AB541" s="11">
        <f>VLOOKUP(C541,[1]匹配!$A:$Y,25,0)</f>
        <v>0</v>
      </c>
      <c r="AC541" s="11">
        <f>VLOOKUP(C541,[1]匹配!$A:$Z,26,0)</f>
        <v>0</v>
      </c>
      <c r="AD541" s="11">
        <f>VLOOKUP(C541,[1]匹配!$A:$AA,27,0)</f>
        <v>0</v>
      </c>
      <c r="AE541" s="11">
        <f>VLOOKUP(C541,[1]匹配!$A:$AB,28,0)</f>
        <v>0</v>
      </c>
      <c r="AF541" s="11">
        <f>VLOOKUP(C541,[1]匹配!$A:$AC,29,0)</f>
        <v>0</v>
      </c>
      <c r="AG541" s="11">
        <f>VLOOKUP(C541,[1]匹配!$A:$AD,30,0)</f>
        <v>0</v>
      </c>
      <c r="AH541" s="11">
        <f>VLOOKUP(C541,[1]匹配!$A:$AE,31,0)</f>
        <v>0</v>
      </c>
      <c r="AI541" s="11">
        <f>VLOOKUP(C541,[1]匹配!$A:$AF,32,0)</f>
        <v>0</v>
      </c>
      <c r="AJ541" s="11" t="s">
        <v>754</v>
      </c>
      <c r="AK541" s="11" t="s">
        <v>47</v>
      </c>
      <c r="AL541" s="11" t="s">
        <v>48</v>
      </c>
      <c r="AM541" s="11" t="s">
        <v>729</v>
      </c>
    </row>
    <row r="542" ht="36" spans="1:39">
      <c r="A542" s="28">
        <v>539</v>
      </c>
      <c r="B542" s="11" t="s">
        <v>494</v>
      </c>
      <c r="C542" s="11" t="s">
        <v>2027</v>
      </c>
      <c r="D542" s="11" t="s">
        <v>2028</v>
      </c>
      <c r="E542" s="11" t="s">
        <v>2029</v>
      </c>
      <c r="F542" s="11" t="s">
        <v>503</v>
      </c>
      <c r="G542" s="11" t="s">
        <v>504</v>
      </c>
      <c r="H542" s="11" t="str">
        <f>VLOOKUP(C542,[1]匹配!$A:$E,5,0)</f>
        <v>否</v>
      </c>
      <c r="I542" s="11">
        <f>VLOOKUP(C542,[1]匹配!$A:$F,6,0)</f>
        <v>0</v>
      </c>
      <c r="J542" s="11">
        <f>VLOOKUP(C542,'[2]（终）标准制修订项目'!$C:$R,16,0)</f>
        <v>1</v>
      </c>
      <c r="K542" s="11" t="str">
        <f>VLOOKUP(C542,[1]匹配!$A:$H,8,0)</f>
        <v>无</v>
      </c>
      <c r="L542" s="11">
        <f>VLOOKUP(C542,[1]匹配!$A:$I,9,0)</f>
        <v>1</v>
      </c>
      <c r="M542" s="11">
        <f>VLOOKUP(C542,[1]匹配!$A:$J,10,0)</f>
        <v>100</v>
      </c>
      <c r="N542" s="11" t="str">
        <f>VLOOKUP(C542,[1]匹配!$A:$K,11,0)</f>
        <v>中广核工程有限公司</v>
      </c>
      <c r="O542" s="11">
        <f>VLOOKUP(C542,[1]匹配!$A:$L,12,0)</f>
        <v>0</v>
      </c>
      <c r="P542" s="11">
        <f>VLOOKUP(C542,[1]匹配!$A:$M,13,0)</f>
        <v>0</v>
      </c>
      <c r="Q542" s="11">
        <f>VLOOKUP(C542,[1]匹配!$A:$N,14,0)</f>
        <v>0</v>
      </c>
      <c r="R542" s="11">
        <f>VLOOKUP(C542,[1]匹配!$A:$O,15,0)</f>
        <v>0</v>
      </c>
      <c r="S542" s="11">
        <f>VLOOKUP(C542,[1]匹配!$A:$P,16,0)</f>
        <v>0</v>
      </c>
      <c r="T542" s="11">
        <f>VLOOKUP(C542,[1]匹配!$A:$Q,17,0)</f>
        <v>0</v>
      </c>
      <c r="U542" s="11">
        <f>VLOOKUP(C542,[1]匹配!$A:$R,18,0)</f>
        <v>0</v>
      </c>
      <c r="V542" s="11">
        <f>VLOOKUP(C542,[1]匹配!$A:$S,19,0)</f>
        <v>0</v>
      </c>
      <c r="W542" s="11">
        <f>VLOOKUP(C542,[1]匹配!$A:$T,20,0)</f>
        <v>0</v>
      </c>
      <c r="X542" s="11">
        <f>VLOOKUP(C542,[1]匹配!$A:$U,21,0)</f>
        <v>0</v>
      </c>
      <c r="Y542" s="11">
        <f>VLOOKUP(C542,[1]匹配!$A:$V,22,0)</f>
        <v>0</v>
      </c>
      <c r="Z542" s="11">
        <f>VLOOKUP(C542,[1]匹配!$A:$W,23,0)</f>
        <v>0</v>
      </c>
      <c r="AA542" s="11">
        <f>VLOOKUP(C542,[1]匹配!$A:$X,24,0)</f>
        <v>0</v>
      </c>
      <c r="AB542" s="11">
        <f>VLOOKUP(C542,[1]匹配!$A:$Y,25,0)</f>
        <v>0</v>
      </c>
      <c r="AC542" s="11">
        <f>VLOOKUP(C542,[1]匹配!$A:$Z,26,0)</f>
        <v>0</v>
      </c>
      <c r="AD542" s="11">
        <f>VLOOKUP(C542,[1]匹配!$A:$AA,27,0)</f>
        <v>0</v>
      </c>
      <c r="AE542" s="11">
        <f>VLOOKUP(C542,[1]匹配!$A:$AB,28,0)</f>
        <v>0</v>
      </c>
      <c r="AF542" s="11">
        <f>VLOOKUP(C542,[1]匹配!$A:$AC,29,0)</f>
        <v>0</v>
      </c>
      <c r="AG542" s="11">
        <f>VLOOKUP(C542,[1]匹配!$A:$AD,30,0)</f>
        <v>0</v>
      </c>
      <c r="AH542" s="11">
        <f>VLOOKUP(C542,[1]匹配!$A:$AE,31,0)</f>
        <v>0</v>
      </c>
      <c r="AI542" s="11">
        <f>VLOOKUP(C542,[1]匹配!$A:$AF,32,0)</f>
        <v>0</v>
      </c>
      <c r="AJ542" s="11" t="s">
        <v>754</v>
      </c>
      <c r="AK542" s="11" t="s">
        <v>47</v>
      </c>
      <c r="AL542" s="11" t="s">
        <v>48</v>
      </c>
      <c r="AM542" s="11" t="s">
        <v>729</v>
      </c>
    </row>
    <row r="543" ht="48" spans="1:39">
      <c r="A543" s="28">
        <v>540</v>
      </c>
      <c r="B543" s="11" t="s">
        <v>494</v>
      </c>
      <c r="C543" s="11" t="s">
        <v>2030</v>
      </c>
      <c r="D543" s="11" t="s">
        <v>2031</v>
      </c>
      <c r="E543" s="11" t="s">
        <v>2032</v>
      </c>
      <c r="F543" s="11" t="s">
        <v>582</v>
      </c>
      <c r="G543" s="11" t="s">
        <v>407</v>
      </c>
      <c r="H543" s="11" t="str">
        <f>VLOOKUP(C543,[1]匹配!$A:$E,5,0)</f>
        <v>是</v>
      </c>
      <c r="I543" s="11">
        <f>VLOOKUP(C543,[1]匹配!$A:$F,6,0)</f>
        <v>2</v>
      </c>
      <c r="J543" s="11">
        <f>VLOOKUP(C543,'[2]（终）标准制修订项目'!$C:$R,16,0)</f>
        <v>1</v>
      </c>
      <c r="K543" s="11" t="str">
        <f>VLOOKUP(C543,[1]匹配!$A:$H,8,0)</f>
        <v>有</v>
      </c>
      <c r="L543" s="11">
        <f>VLOOKUP(C543,[1]匹配!$A:$I,9,0)</f>
        <v>1</v>
      </c>
      <c r="M543" s="11">
        <f>VLOOKUP(C543,[1]匹配!$A:$J,10,0)</f>
        <v>100</v>
      </c>
      <c r="N543" s="11" t="str">
        <f>VLOOKUP(C543,[1]匹配!$A:$K,11,0)</f>
        <v>大族激光科技产业集团股份有限公司</v>
      </c>
      <c r="O543" s="11">
        <f>VLOOKUP(C543,[1]匹配!$A:$L,12,0)</f>
        <v>3</v>
      </c>
      <c r="P543" s="11">
        <f>VLOOKUP(C543,[1]匹配!$A:$M,13,0)</f>
        <v>0</v>
      </c>
      <c r="Q543" s="11" t="str">
        <f>VLOOKUP(C543,[1]匹配!$A:$N,14,0)</f>
        <v>大族激光智能装备集团有限公司</v>
      </c>
      <c r="R543" s="11">
        <f>VLOOKUP(C543,[1]匹配!$A:$O,15,0)</f>
        <v>0</v>
      </c>
      <c r="S543" s="11">
        <f>VLOOKUP(C543,[1]匹配!$A:$P,16,0)</f>
        <v>0</v>
      </c>
      <c r="T543" s="11">
        <f>VLOOKUP(C543,[1]匹配!$A:$Q,17,0)</f>
        <v>0</v>
      </c>
      <c r="U543" s="11">
        <f>VLOOKUP(C543,[1]匹配!$A:$R,18,0)</f>
        <v>0</v>
      </c>
      <c r="V543" s="11">
        <f>VLOOKUP(C543,[1]匹配!$A:$S,19,0)</f>
        <v>0</v>
      </c>
      <c r="W543" s="11">
        <f>VLOOKUP(C543,[1]匹配!$A:$T,20,0)</f>
        <v>0</v>
      </c>
      <c r="X543" s="11">
        <f>VLOOKUP(C543,[1]匹配!$A:$U,21,0)</f>
        <v>0</v>
      </c>
      <c r="Y543" s="11">
        <f>VLOOKUP(C543,[1]匹配!$A:$V,22,0)</f>
        <v>0</v>
      </c>
      <c r="Z543" s="11">
        <f>VLOOKUP(C543,[1]匹配!$A:$W,23,0)</f>
        <v>0</v>
      </c>
      <c r="AA543" s="11">
        <f>VLOOKUP(C543,[1]匹配!$A:$X,24,0)</f>
        <v>0</v>
      </c>
      <c r="AB543" s="11">
        <f>VLOOKUP(C543,[1]匹配!$A:$Y,25,0)</f>
        <v>0</v>
      </c>
      <c r="AC543" s="11">
        <f>VLOOKUP(C543,[1]匹配!$A:$Z,26,0)</f>
        <v>0</v>
      </c>
      <c r="AD543" s="11">
        <f>VLOOKUP(C543,[1]匹配!$A:$AA,27,0)</f>
        <v>0</v>
      </c>
      <c r="AE543" s="11">
        <f>VLOOKUP(C543,[1]匹配!$A:$AB,28,0)</f>
        <v>0</v>
      </c>
      <c r="AF543" s="11">
        <f>VLOOKUP(C543,[1]匹配!$A:$AC,29,0)</f>
        <v>0</v>
      </c>
      <c r="AG543" s="11">
        <f>VLOOKUP(C543,[1]匹配!$A:$AD,30,0)</f>
        <v>0</v>
      </c>
      <c r="AH543" s="11">
        <f>VLOOKUP(C543,[1]匹配!$A:$AE,31,0)</f>
        <v>0</v>
      </c>
      <c r="AI543" s="11">
        <f>VLOOKUP(C543,[1]匹配!$A:$AF,32,0)</f>
        <v>0</v>
      </c>
      <c r="AJ543" s="11" t="s">
        <v>754</v>
      </c>
      <c r="AK543" s="11" t="s">
        <v>47</v>
      </c>
      <c r="AL543" s="11" t="s">
        <v>48</v>
      </c>
      <c r="AM543" s="11" t="s">
        <v>729</v>
      </c>
    </row>
    <row r="544" ht="24" spans="1:39">
      <c r="A544" s="28">
        <v>541</v>
      </c>
      <c r="B544" s="11" t="s">
        <v>494</v>
      </c>
      <c r="C544" s="11" t="s">
        <v>2033</v>
      </c>
      <c r="D544" s="11" t="s">
        <v>2034</v>
      </c>
      <c r="E544" s="11" t="s">
        <v>2035</v>
      </c>
      <c r="F544" s="30" t="s">
        <v>524</v>
      </c>
      <c r="G544" s="11" t="s">
        <v>384</v>
      </c>
      <c r="H544" s="11" t="str">
        <f>VLOOKUP(C544,[1]匹配!$A:$E,5,0)</f>
        <v>否</v>
      </c>
      <c r="I544" s="11">
        <f>VLOOKUP(C544,[1]匹配!$A:$F,6,0)</f>
        <v>0</v>
      </c>
      <c r="J544" s="11">
        <f>VLOOKUP(C544,'[2]（终）标准制修订项目'!$C:$R,16,0)</f>
        <v>2</v>
      </c>
      <c r="K544" s="11" t="str">
        <f>VLOOKUP(C544,[1]匹配!$A:$H,8,0)</f>
        <v>有</v>
      </c>
      <c r="L544" s="11">
        <f>VLOOKUP(C544,[1]匹配!$A:$I,9,0)</f>
        <v>2</v>
      </c>
      <c r="M544" s="11">
        <f>VLOOKUP(C544,[1]匹配!$A:$J,10,0)</f>
        <v>74.07</v>
      </c>
      <c r="N544" s="11" t="str">
        <f>VLOOKUP(C544,[1]匹配!$A:$K,11,0)</f>
        <v>深圳赛西信息技术有限公司</v>
      </c>
      <c r="O544" s="11">
        <f>VLOOKUP(C544,[1]匹配!$A:$L,12,0)</f>
        <v>7</v>
      </c>
      <c r="P544" s="11">
        <f>VLOOKUP(C544,[1]匹配!$A:$M,13,0)</f>
        <v>25.92</v>
      </c>
      <c r="Q544" s="11" t="str">
        <f>VLOOKUP(C544,[1]匹配!$A:$N,14,0)</f>
        <v>华为技术有限公司</v>
      </c>
      <c r="R544" s="11">
        <f>VLOOKUP(C544,[1]匹配!$A:$O,15,0)</f>
        <v>0</v>
      </c>
      <c r="S544" s="11">
        <f>VLOOKUP(C544,[1]匹配!$A:$P,16,0)</f>
        <v>0</v>
      </c>
      <c r="T544" s="11">
        <f>VLOOKUP(C544,[1]匹配!$A:$Q,17,0)</f>
        <v>0</v>
      </c>
      <c r="U544" s="11">
        <f>VLOOKUP(C544,[1]匹配!$A:$R,18,0)</f>
        <v>0</v>
      </c>
      <c r="V544" s="11">
        <f>VLOOKUP(C544,[1]匹配!$A:$S,19,0)</f>
        <v>0</v>
      </c>
      <c r="W544" s="11">
        <f>VLOOKUP(C544,[1]匹配!$A:$T,20,0)</f>
        <v>0</v>
      </c>
      <c r="X544" s="11">
        <f>VLOOKUP(C544,[1]匹配!$A:$U,21,0)</f>
        <v>0</v>
      </c>
      <c r="Y544" s="11">
        <f>VLOOKUP(C544,[1]匹配!$A:$V,22,0)</f>
        <v>0</v>
      </c>
      <c r="Z544" s="11">
        <f>VLOOKUP(C544,[1]匹配!$A:$W,23,0)</f>
        <v>0</v>
      </c>
      <c r="AA544" s="11">
        <f>VLOOKUP(C544,[1]匹配!$A:$X,24,0)</f>
        <v>0</v>
      </c>
      <c r="AB544" s="11">
        <f>VLOOKUP(C544,[1]匹配!$A:$Y,25,0)</f>
        <v>0</v>
      </c>
      <c r="AC544" s="11">
        <f>VLOOKUP(C544,[1]匹配!$A:$Z,26,0)</f>
        <v>0</v>
      </c>
      <c r="AD544" s="11">
        <f>VLOOKUP(C544,[1]匹配!$A:$AA,27,0)</f>
        <v>0</v>
      </c>
      <c r="AE544" s="11">
        <f>VLOOKUP(C544,[1]匹配!$A:$AB,28,0)</f>
        <v>0</v>
      </c>
      <c r="AF544" s="11">
        <f>VLOOKUP(C544,[1]匹配!$A:$AC,29,0)</f>
        <v>0</v>
      </c>
      <c r="AG544" s="11">
        <f>VLOOKUP(C544,[1]匹配!$A:$AD,30,0)</f>
        <v>0</v>
      </c>
      <c r="AH544" s="11">
        <f>VLOOKUP(C544,[1]匹配!$A:$AE,31,0)</f>
        <v>0</v>
      </c>
      <c r="AI544" s="11">
        <f>VLOOKUP(C544,[1]匹配!$A:$AF,32,0)</f>
        <v>0</v>
      </c>
      <c r="AJ544" s="11" t="s">
        <v>759</v>
      </c>
      <c r="AK544" s="11" t="s">
        <v>47</v>
      </c>
      <c r="AL544" s="11" t="s">
        <v>48</v>
      </c>
      <c r="AM544" s="11" t="s">
        <v>729</v>
      </c>
    </row>
    <row r="545" ht="36" spans="1:39">
      <c r="A545" s="28">
        <v>542</v>
      </c>
      <c r="B545" s="11" t="s">
        <v>494</v>
      </c>
      <c r="C545" s="11" t="s">
        <v>2036</v>
      </c>
      <c r="D545" s="11" t="s">
        <v>2037</v>
      </c>
      <c r="E545" s="11" t="s">
        <v>2038</v>
      </c>
      <c r="F545" s="11" t="s">
        <v>620</v>
      </c>
      <c r="G545" s="11" t="s">
        <v>554</v>
      </c>
      <c r="H545" s="11" t="str">
        <f>VLOOKUP(C545,[1]匹配!$A:$E,5,0)</f>
        <v>否</v>
      </c>
      <c r="I545" s="11">
        <f>VLOOKUP(C545,[1]匹配!$A:$F,6,0)</f>
        <v>0</v>
      </c>
      <c r="J545" s="11">
        <f>VLOOKUP(C545,'[2]（终）标准制修订项目'!$C:$R,16,0)</f>
        <v>4</v>
      </c>
      <c r="K545" s="11" t="str">
        <f>VLOOKUP(C545,[1]匹配!$A:$H,8,0)</f>
        <v>无</v>
      </c>
      <c r="L545" s="11">
        <f>VLOOKUP(C545,[1]匹配!$A:$I,9,0)</f>
        <v>4</v>
      </c>
      <c r="M545" s="11">
        <f>VLOOKUP(C545,[1]匹配!$A:$J,10,0)</f>
        <v>100</v>
      </c>
      <c r="N545" s="11" t="str">
        <f>VLOOKUP(C545,[1]匹配!$A:$K,11,0)</f>
        <v>深圳奥特迅电力设备股份有限公司</v>
      </c>
      <c r="O545" s="11">
        <f>VLOOKUP(C545,[1]匹配!$A:$L,12,0)</f>
        <v>0</v>
      </c>
      <c r="P545" s="11">
        <f>VLOOKUP(C545,[1]匹配!$A:$M,13,0)</f>
        <v>0</v>
      </c>
      <c r="Q545" s="11">
        <f>VLOOKUP(C545,[1]匹配!$A:$N,14,0)</f>
        <v>0</v>
      </c>
      <c r="R545" s="11">
        <f>VLOOKUP(C545,[1]匹配!$A:$O,15,0)</f>
        <v>0</v>
      </c>
      <c r="S545" s="11">
        <f>VLOOKUP(C545,[1]匹配!$A:$P,16,0)</f>
        <v>0</v>
      </c>
      <c r="T545" s="11">
        <f>VLOOKUP(C545,[1]匹配!$A:$Q,17,0)</f>
        <v>0</v>
      </c>
      <c r="U545" s="11">
        <f>VLOOKUP(C545,[1]匹配!$A:$R,18,0)</f>
        <v>0</v>
      </c>
      <c r="V545" s="11">
        <f>VLOOKUP(C545,[1]匹配!$A:$S,19,0)</f>
        <v>0</v>
      </c>
      <c r="W545" s="11">
        <f>VLOOKUP(C545,[1]匹配!$A:$T,20,0)</f>
        <v>0</v>
      </c>
      <c r="X545" s="11">
        <f>VLOOKUP(C545,[1]匹配!$A:$U,21,0)</f>
        <v>0</v>
      </c>
      <c r="Y545" s="11">
        <f>VLOOKUP(C545,[1]匹配!$A:$V,22,0)</f>
        <v>0</v>
      </c>
      <c r="Z545" s="11">
        <f>VLOOKUP(C545,[1]匹配!$A:$W,23,0)</f>
        <v>0</v>
      </c>
      <c r="AA545" s="11">
        <f>VLOOKUP(C545,[1]匹配!$A:$X,24,0)</f>
        <v>0</v>
      </c>
      <c r="AB545" s="11">
        <f>VLOOKUP(C545,[1]匹配!$A:$Y,25,0)</f>
        <v>0</v>
      </c>
      <c r="AC545" s="11">
        <f>VLOOKUP(C545,[1]匹配!$A:$Z,26,0)</f>
        <v>0</v>
      </c>
      <c r="AD545" s="11">
        <f>VLOOKUP(C545,[1]匹配!$A:$AA,27,0)</f>
        <v>0</v>
      </c>
      <c r="AE545" s="11">
        <f>VLOOKUP(C545,[1]匹配!$A:$AB,28,0)</f>
        <v>0</v>
      </c>
      <c r="AF545" s="11">
        <f>VLOOKUP(C545,[1]匹配!$A:$AC,29,0)</f>
        <v>0</v>
      </c>
      <c r="AG545" s="11">
        <f>VLOOKUP(C545,[1]匹配!$A:$AD,30,0)</f>
        <v>0</v>
      </c>
      <c r="AH545" s="11">
        <f>VLOOKUP(C545,[1]匹配!$A:$AE,31,0)</f>
        <v>0</v>
      </c>
      <c r="AI545" s="11">
        <f>VLOOKUP(C545,[1]匹配!$A:$AF,32,0)</f>
        <v>0</v>
      </c>
      <c r="AJ545" s="11" t="s">
        <v>759</v>
      </c>
      <c r="AK545" s="11" t="s">
        <v>105</v>
      </c>
      <c r="AL545" s="11" t="s">
        <v>56</v>
      </c>
      <c r="AM545" s="11" t="s">
        <v>729</v>
      </c>
    </row>
    <row r="546" ht="36" spans="1:39">
      <c r="A546" s="28">
        <v>543</v>
      </c>
      <c r="B546" s="11" t="s">
        <v>494</v>
      </c>
      <c r="C546" s="11" t="s">
        <v>2039</v>
      </c>
      <c r="D546" s="11" t="s">
        <v>2040</v>
      </c>
      <c r="E546" s="11" t="s">
        <v>2041</v>
      </c>
      <c r="F546" s="11" t="s">
        <v>2042</v>
      </c>
      <c r="G546" s="11" t="s">
        <v>504</v>
      </c>
      <c r="H546" s="11" t="str">
        <f>VLOOKUP(C546,[1]匹配!$A:$E,5,0)</f>
        <v>否</v>
      </c>
      <c r="I546" s="11">
        <f>VLOOKUP(C546,[1]匹配!$A:$F,6,0)</f>
        <v>0</v>
      </c>
      <c r="J546" s="11">
        <f>VLOOKUP(C546,'[2]（终）标准制修订项目'!$C:$R,16,0)</f>
        <v>1</v>
      </c>
      <c r="K546" s="11" t="str">
        <f>VLOOKUP(C546,[1]匹配!$A:$H,8,0)</f>
        <v>无</v>
      </c>
      <c r="L546" s="11">
        <f>VLOOKUP(C546,[1]匹配!$A:$I,9,0)</f>
        <v>1</v>
      </c>
      <c r="M546" s="11">
        <f>VLOOKUP(C546,[1]匹配!$A:$J,10,0)</f>
        <v>100</v>
      </c>
      <c r="N546" s="11" t="str">
        <f>VLOOKUP(C546,[1]匹配!$A:$K,11,0)</f>
        <v>中广核工程有限公司</v>
      </c>
      <c r="O546" s="11">
        <f>VLOOKUP(C546,[1]匹配!$A:$L,12,0)</f>
        <v>0</v>
      </c>
      <c r="P546" s="11">
        <f>VLOOKUP(C546,[1]匹配!$A:$M,13,0)</f>
        <v>0</v>
      </c>
      <c r="Q546" s="11">
        <f>VLOOKUP(C546,[1]匹配!$A:$N,14,0)</f>
        <v>0</v>
      </c>
      <c r="R546" s="11">
        <f>VLOOKUP(C546,[1]匹配!$A:$O,15,0)</f>
        <v>0</v>
      </c>
      <c r="S546" s="11">
        <f>VLOOKUP(C546,[1]匹配!$A:$P,16,0)</f>
        <v>0</v>
      </c>
      <c r="T546" s="11">
        <f>VLOOKUP(C546,[1]匹配!$A:$Q,17,0)</f>
        <v>0</v>
      </c>
      <c r="U546" s="11">
        <f>VLOOKUP(C546,[1]匹配!$A:$R,18,0)</f>
        <v>0</v>
      </c>
      <c r="V546" s="11">
        <f>VLOOKUP(C546,[1]匹配!$A:$S,19,0)</f>
        <v>0</v>
      </c>
      <c r="W546" s="11">
        <f>VLOOKUP(C546,[1]匹配!$A:$T,20,0)</f>
        <v>0</v>
      </c>
      <c r="X546" s="11">
        <f>VLOOKUP(C546,[1]匹配!$A:$U,21,0)</f>
        <v>0</v>
      </c>
      <c r="Y546" s="11">
        <f>VLOOKUP(C546,[1]匹配!$A:$V,22,0)</f>
        <v>0</v>
      </c>
      <c r="Z546" s="11">
        <f>VLOOKUP(C546,[1]匹配!$A:$W,23,0)</f>
        <v>0</v>
      </c>
      <c r="AA546" s="11">
        <f>VLOOKUP(C546,[1]匹配!$A:$X,24,0)</f>
        <v>0</v>
      </c>
      <c r="AB546" s="11">
        <f>VLOOKUP(C546,[1]匹配!$A:$Y,25,0)</f>
        <v>0</v>
      </c>
      <c r="AC546" s="11">
        <f>VLOOKUP(C546,[1]匹配!$A:$Z,26,0)</f>
        <v>0</v>
      </c>
      <c r="AD546" s="11">
        <f>VLOOKUP(C546,[1]匹配!$A:$AA,27,0)</f>
        <v>0</v>
      </c>
      <c r="AE546" s="11">
        <f>VLOOKUP(C546,[1]匹配!$A:$AB,28,0)</f>
        <v>0</v>
      </c>
      <c r="AF546" s="11">
        <f>VLOOKUP(C546,[1]匹配!$A:$AC,29,0)</f>
        <v>0</v>
      </c>
      <c r="AG546" s="11">
        <f>VLOOKUP(C546,[1]匹配!$A:$AD,30,0)</f>
        <v>0</v>
      </c>
      <c r="AH546" s="11">
        <f>VLOOKUP(C546,[1]匹配!$A:$AE,31,0)</f>
        <v>0</v>
      </c>
      <c r="AI546" s="11">
        <f>VLOOKUP(C546,[1]匹配!$A:$AF,32,0)</f>
        <v>0</v>
      </c>
      <c r="AJ546" s="11" t="s">
        <v>759</v>
      </c>
      <c r="AK546" s="11" t="s">
        <v>47</v>
      </c>
      <c r="AL546" s="11" t="s">
        <v>48</v>
      </c>
      <c r="AM546" s="11" t="s">
        <v>729</v>
      </c>
    </row>
    <row r="547" ht="24" spans="1:39">
      <c r="A547" s="28">
        <v>544</v>
      </c>
      <c r="B547" s="11" t="s">
        <v>494</v>
      </c>
      <c r="C547" s="11" t="s">
        <v>2043</v>
      </c>
      <c r="D547" s="11" t="s">
        <v>2044</v>
      </c>
      <c r="E547" s="11" t="s">
        <v>2045</v>
      </c>
      <c r="F547" s="11" t="s">
        <v>1128</v>
      </c>
      <c r="G547" s="11" t="s">
        <v>208</v>
      </c>
      <c r="H547" s="11" t="str">
        <f>VLOOKUP(C547,[1]匹配!$A:$E,5,0)</f>
        <v>否</v>
      </c>
      <c r="I547" s="11">
        <f>VLOOKUP(C547,[1]匹配!$A:$F,6,0)</f>
        <v>0</v>
      </c>
      <c r="J547" s="11">
        <f>VLOOKUP(C547,'[2]（终）标准制修订项目'!$C:$R,16,0)</f>
        <v>5</v>
      </c>
      <c r="K547" s="11" t="str">
        <f>VLOOKUP(C547,[1]匹配!$A:$H,8,0)</f>
        <v>无</v>
      </c>
      <c r="L547" s="11">
        <f>VLOOKUP(C547,[1]匹配!$A:$I,9,0)</f>
        <v>5</v>
      </c>
      <c r="M547" s="11">
        <f>VLOOKUP(C547,[1]匹配!$A:$J,10,0)</f>
        <v>100</v>
      </c>
      <c r="N547" s="11" t="str">
        <f>VLOOKUP(C547,[1]匹配!$A:$K,11,0)</f>
        <v>比亚迪汽车工业有限公司</v>
      </c>
      <c r="O547" s="11">
        <f>VLOOKUP(C547,[1]匹配!$A:$L,12,0)</f>
        <v>0</v>
      </c>
      <c r="P547" s="11">
        <f>VLOOKUP(C547,[1]匹配!$A:$M,13,0)</f>
        <v>0</v>
      </c>
      <c r="Q547" s="11">
        <f>VLOOKUP(C547,[1]匹配!$A:$N,14,0)</f>
        <v>0</v>
      </c>
      <c r="R547" s="11">
        <f>VLOOKUP(C547,[1]匹配!$A:$O,15,0)</f>
        <v>0</v>
      </c>
      <c r="S547" s="11">
        <f>VLOOKUP(C547,[1]匹配!$A:$P,16,0)</f>
        <v>0</v>
      </c>
      <c r="T547" s="11">
        <f>VLOOKUP(C547,[1]匹配!$A:$Q,17,0)</f>
        <v>0</v>
      </c>
      <c r="U547" s="11">
        <f>VLOOKUP(C547,[1]匹配!$A:$R,18,0)</f>
        <v>0</v>
      </c>
      <c r="V547" s="11">
        <f>VLOOKUP(C547,[1]匹配!$A:$S,19,0)</f>
        <v>0</v>
      </c>
      <c r="W547" s="11">
        <f>VLOOKUP(C547,[1]匹配!$A:$T,20,0)</f>
        <v>0</v>
      </c>
      <c r="X547" s="11">
        <f>VLOOKUP(C547,[1]匹配!$A:$U,21,0)</f>
        <v>0</v>
      </c>
      <c r="Y547" s="11">
        <f>VLOOKUP(C547,[1]匹配!$A:$V,22,0)</f>
        <v>0</v>
      </c>
      <c r="Z547" s="11">
        <f>VLOOKUP(C547,[1]匹配!$A:$W,23,0)</f>
        <v>0</v>
      </c>
      <c r="AA547" s="11">
        <f>VLOOKUP(C547,[1]匹配!$A:$X,24,0)</f>
        <v>0</v>
      </c>
      <c r="AB547" s="11">
        <f>VLOOKUP(C547,[1]匹配!$A:$Y,25,0)</f>
        <v>0</v>
      </c>
      <c r="AC547" s="11">
        <f>VLOOKUP(C547,[1]匹配!$A:$Z,26,0)</f>
        <v>0</v>
      </c>
      <c r="AD547" s="11">
        <f>VLOOKUP(C547,[1]匹配!$A:$AA,27,0)</f>
        <v>0</v>
      </c>
      <c r="AE547" s="11">
        <f>VLOOKUP(C547,[1]匹配!$A:$AB,28,0)</f>
        <v>0</v>
      </c>
      <c r="AF547" s="11">
        <f>VLOOKUP(C547,[1]匹配!$A:$AC,29,0)</f>
        <v>0</v>
      </c>
      <c r="AG547" s="11">
        <f>VLOOKUP(C547,[1]匹配!$A:$AD,30,0)</f>
        <v>0</v>
      </c>
      <c r="AH547" s="11">
        <f>VLOOKUP(C547,[1]匹配!$A:$AE,31,0)</f>
        <v>0</v>
      </c>
      <c r="AI547" s="11">
        <f>VLOOKUP(C547,[1]匹配!$A:$AF,32,0)</f>
        <v>0</v>
      </c>
      <c r="AJ547" s="11" t="s">
        <v>759</v>
      </c>
      <c r="AK547" s="11" t="s">
        <v>47</v>
      </c>
      <c r="AL547" s="11" t="s">
        <v>56</v>
      </c>
      <c r="AM547" s="11" t="s">
        <v>729</v>
      </c>
    </row>
    <row r="548" ht="24" spans="1:39">
      <c r="A548" s="28">
        <v>545</v>
      </c>
      <c r="B548" s="11" t="s">
        <v>494</v>
      </c>
      <c r="C548" s="11" t="s">
        <v>2046</v>
      </c>
      <c r="D548" s="11" t="s">
        <v>2047</v>
      </c>
      <c r="E548" s="11" t="s">
        <v>2048</v>
      </c>
      <c r="F548" s="11" t="s">
        <v>646</v>
      </c>
      <c r="G548" s="11" t="s">
        <v>403</v>
      </c>
      <c r="H548" s="11" t="str">
        <f>VLOOKUP(C548,[1]匹配!$A:$E,5,0)</f>
        <v>否</v>
      </c>
      <c r="I548" s="11">
        <f>VLOOKUP(C548,[1]匹配!$A:$F,6,0)</f>
        <v>0</v>
      </c>
      <c r="J548" s="11">
        <f>VLOOKUP(C548,'[2]（终）标准制修订项目'!$C:$R,16,0)</f>
        <v>1</v>
      </c>
      <c r="K548" s="11" t="str">
        <f>VLOOKUP(C548,[1]匹配!$A:$H,8,0)</f>
        <v>无</v>
      </c>
      <c r="L548" s="11">
        <f>VLOOKUP(C548,[1]匹配!$A:$I,9,0)</f>
        <v>1</v>
      </c>
      <c r="M548" s="11">
        <f>VLOOKUP(C548,[1]匹配!$A:$J,10,0)</f>
        <v>100</v>
      </c>
      <c r="N548" s="11" t="str">
        <f>VLOOKUP(C548,[1]匹配!$A:$K,11,0)</f>
        <v>格林美股份有限公司</v>
      </c>
      <c r="O548" s="11">
        <f>VLOOKUP(C548,[1]匹配!$A:$L,12,0)</f>
        <v>0</v>
      </c>
      <c r="P548" s="11">
        <f>VLOOKUP(C548,[1]匹配!$A:$M,13,0)</f>
        <v>0</v>
      </c>
      <c r="Q548" s="11">
        <f>VLOOKUP(C548,[1]匹配!$A:$N,14,0)</f>
        <v>0</v>
      </c>
      <c r="R548" s="11">
        <f>VLOOKUP(C548,[1]匹配!$A:$O,15,0)</f>
        <v>0</v>
      </c>
      <c r="S548" s="11">
        <f>VLOOKUP(C548,[1]匹配!$A:$P,16,0)</f>
        <v>0</v>
      </c>
      <c r="T548" s="11">
        <f>VLOOKUP(C548,[1]匹配!$A:$Q,17,0)</f>
        <v>0</v>
      </c>
      <c r="U548" s="11">
        <f>VLOOKUP(C548,[1]匹配!$A:$R,18,0)</f>
        <v>0</v>
      </c>
      <c r="V548" s="11">
        <f>VLOOKUP(C548,[1]匹配!$A:$S,19,0)</f>
        <v>0</v>
      </c>
      <c r="W548" s="11">
        <f>VLOOKUP(C548,[1]匹配!$A:$T,20,0)</f>
        <v>0</v>
      </c>
      <c r="X548" s="11">
        <f>VLOOKUP(C548,[1]匹配!$A:$U,21,0)</f>
        <v>0</v>
      </c>
      <c r="Y548" s="11">
        <f>VLOOKUP(C548,[1]匹配!$A:$V,22,0)</f>
        <v>0</v>
      </c>
      <c r="Z548" s="11">
        <f>VLOOKUP(C548,[1]匹配!$A:$W,23,0)</f>
        <v>0</v>
      </c>
      <c r="AA548" s="11">
        <f>VLOOKUP(C548,[1]匹配!$A:$X,24,0)</f>
        <v>0</v>
      </c>
      <c r="AB548" s="11">
        <f>VLOOKUP(C548,[1]匹配!$A:$Y,25,0)</f>
        <v>0</v>
      </c>
      <c r="AC548" s="11">
        <f>VLOOKUP(C548,[1]匹配!$A:$Z,26,0)</f>
        <v>0</v>
      </c>
      <c r="AD548" s="11">
        <f>VLOOKUP(C548,[1]匹配!$A:$AA,27,0)</f>
        <v>0</v>
      </c>
      <c r="AE548" s="11">
        <f>VLOOKUP(C548,[1]匹配!$A:$AB,28,0)</f>
        <v>0</v>
      </c>
      <c r="AF548" s="11">
        <f>VLOOKUP(C548,[1]匹配!$A:$AC,29,0)</f>
        <v>0</v>
      </c>
      <c r="AG548" s="11">
        <f>VLOOKUP(C548,[1]匹配!$A:$AD,30,0)</f>
        <v>0</v>
      </c>
      <c r="AH548" s="11">
        <f>VLOOKUP(C548,[1]匹配!$A:$AE,31,0)</f>
        <v>0</v>
      </c>
      <c r="AI548" s="11">
        <f>VLOOKUP(C548,[1]匹配!$A:$AF,32,0)</f>
        <v>0</v>
      </c>
      <c r="AJ548" s="11" t="s">
        <v>759</v>
      </c>
      <c r="AK548" s="11" t="s">
        <v>47</v>
      </c>
      <c r="AL548" s="11" t="s">
        <v>48</v>
      </c>
      <c r="AM548" s="11" t="s">
        <v>729</v>
      </c>
    </row>
    <row r="549" ht="24" spans="1:39">
      <c r="A549" s="28">
        <v>546</v>
      </c>
      <c r="B549" s="11" t="s">
        <v>494</v>
      </c>
      <c r="C549" s="11" t="s">
        <v>2049</v>
      </c>
      <c r="D549" s="11" t="s">
        <v>2050</v>
      </c>
      <c r="E549" s="11" t="s">
        <v>2051</v>
      </c>
      <c r="F549" s="30" t="s">
        <v>582</v>
      </c>
      <c r="G549" s="11" t="s">
        <v>1016</v>
      </c>
      <c r="H549" s="11" t="str">
        <f>VLOOKUP(C549,[1]匹配!$A:$E,5,0)</f>
        <v>否</v>
      </c>
      <c r="I549" s="11">
        <f>VLOOKUP(C549,[1]匹配!$A:$F,6,0)</f>
        <v>0</v>
      </c>
      <c r="J549" s="11">
        <f>VLOOKUP(C549,'[2]（终）标准制修订项目'!$C:$R,16,0)</f>
        <v>3</v>
      </c>
      <c r="K549" s="11" t="str">
        <f>VLOOKUP(C549,[1]匹配!$A:$H,8,0)</f>
        <v>无</v>
      </c>
      <c r="L549" s="11">
        <f>VLOOKUP(C549,[1]匹配!$A:$I,9,0)</f>
        <v>3</v>
      </c>
      <c r="M549" s="11">
        <f>VLOOKUP(C549,[1]匹配!$A:$J,10,0)</f>
        <v>100</v>
      </c>
      <c r="N549" s="11" t="str">
        <f>VLOOKUP(C549,[1]匹配!$A:$K,11,0)</f>
        <v>深圳市贝利爽实业有限公司</v>
      </c>
      <c r="O549" s="11">
        <f>VLOOKUP(C549,[1]匹配!$A:$L,12,0)</f>
        <v>0</v>
      </c>
      <c r="P549" s="11">
        <f>VLOOKUP(C549,[1]匹配!$A:$M,13,0)</f>
        <v>0</v>
      </c>
      <c r="Q549" s="11">
        <f>VLOOKUP(C549,[1]匹配!$A:$N,14,0)</f>
        <v>0</v>
      </c>
      <c r="R549" s="11">
        <f>VLOOKUP(C549,[1]匹配!$A:$O,15,0)</f>
        <v>0</v>
      </c>
      <c r="S549" s="11">
        <f>VLOOKUP(C549,[1]匹配!$A:$P,16,0)</f>
        <v>0</v>
      </c>
      <c r="T549" s="11">
        <f>VLOOKUP(C549,[1]匹配!$A:$Q,17,0)</f>
        <v>0</v>
      </c>
      <c r="U549" s="11">
        <f>VLOOKUP(C549,[1]匹配!$A:$R,18,0)</f>
        <v>0</v>
      </c>
      <c r="V549" s="11">
        <f>VLOOKUP(C549,[1]匹配!$A:$S,19,0)</f>
        <v>0</v>
      </c>
      <c r="W549" s="11">
        <f>VLOOKUP(C549,[1]匹配!$A:$T,20,0)</f>
        <v>0</v>
      </c>
      <c r="X549" s="11">
        <f>VLOOKUP(C549,[1]匹配!$A:$U,21,0)</f>
        <v>0</v>
      </c>
      <c r="Y549" s="11">
        <f>VLOOKUP(C549,[1]匹配!$A:$V,22,0)</f>
        <v>0</v>
      </c>
      <c r="Z549" s="11">
        <f>VLOOKUP(C549,[1]匹配!$A:$W,23,0)</f>
        <v>0</v>
      </c>
      <c r="AA549" s="11">
        <f>VLOOKUP(C549,[1]匹配!$A:$X,24,0)</f>
        <v>0</v>
      </c>
      <c r="AB549" s="11">
        <f>VLOOKUP(C549,[1]匹配!$A:$Y,25,0)</f>
        <v>0</v>
      </c>
      <c r="AC549" s="11">
        <f>VLOOKUP(C549,[1]匹配!$A:$Z,26,0)</f>
        <v>0</v>
      </c>
      <c r="AD549" s="11">
        <f>VLOOKUP(C549,[1]匹配!$A:$AA,27,0)</f>
        <v>0</v>
      </c>
      <c r="AE549" s="11">
        <f>VLOOKUP(C549,[1]匹配!$A:$AB,28,0)</f>
        <v>0</v>
      </c>
      <c r="AF549" s="11">
        <f>VLOOKUP(C549,[1]匹配!$A:$AC,29,0)</f>
        <v>0</v>
      </c>
      <c r="AG549" s="11">
        <f>VLOOKUP(C549,[1]匹配!$A:$AD,30,0)</f>
        <v>0</v>
      </c>
      <c r="AH549" s="11">
        <f>VLOOKUP(C549,[1]匹配!$A:$AE,31,0)</f>
        <v>0</v>
      </c>
      <c r="AI549" s="11">
        <f>VLOOKUP(C549,[1]匹配!$A:$AF,32,0)</f>
        <v>0</v>
      </c>
      <c r="AJ549" s="11" t="s">
        <v>980</v>
      </c>
      <c r="AK549" s="11" t="s">
        <v>47</v>
      </c>
      <c r="AL549" s="11" t="s">
        <v>48</v>
      </c>
      <c r="AM549" s="11" t="s">
        <v>729</v>
      </c>
    </row>
    <row r="550" ht="48" spans="1:39">
      <c r="A550" s="28">
        <v>547</v>
      </c>
      <c r="B550" s="11" t="s">
        <v>494</v>
      </c>
      <c r="C550" s="11" t="s">
        <v>2052</v>
      </c>
      <c r="D550" s="11" t="s">
        <v>2053</v>
      </c>
      <c r="E550" s="11" t="s">
        <v>2054</v>
      </c>
      <c r="F550" s="30" t="s">
        <v>2055</v>
      </c>
      <c r="G550" s="11" t="s">
        <v>2056</v>
      </c>
      <c r="H550" s="11" t="str">
        <f>VLOOKUP(C550,[1]匹配!$A:$E,5,0)</f>
        <v>否</v>
      </c>
      <c r="I550" s="11">
        <f>VLOOKUP(C550,[1]匹配!$A:$F,6,0)</f>
        <v>0</v>
      </c>
      <c r="J550" s="11">
        <f>VLOOKUP(C550,'[2]（终）标准制修订项目'!$C:$R,16,0)</f>
        <v>3</v>
      </c>
      <c r="K550" s="11" t="str">
        <f>VLOOKUP(C550,[1]匹配!$A:$H,8,0)</f>
        <v>有</v>
      </c>
      <c r="L550" s="11">
        <f>VLOOKUP(C550,[1]匹配!$A:$I,9,0)</f>
        <v>1</v>
      </c>
      <c r="M550" s="11">
        <f>VLOOKUP(C550,[1]匹配!$A:$J,10,0)</f>
        <v>0</v>
      </c>
      <c r="N550" s="11" t="str">
        <f>VLOOKUP(C550,[1]匹配!$A:$K,11,0)</f>
        <v>深圳职业技术学院</v>
      </c>
      <c r="O550" s="11">
        <f>VLOOKUP(C550,[1]匹配!$A:$L,12,0)</f>
        <v>3</v>
      </c>
      <c r="P550" s="11">
        <f>VLOOKUP(C550,[1]匹配!$A:$M,13,0)</f>
        <v>100</v>
      </c>
      <c r="Q550" s="11" t="str">
        <f>VLOOKUP(C550,[1]匹配!$A:$N,14,0)</f>
        <v>深圳市铁汉生态环境股份有限公司</v>
      </c>
      <c r="R550" s="11">
        <f>VLOOKUP(C550,[1]匹配!$A:$O,15,0)</f>
        <v>0</v>
      </c>
      <c r="S550" s="11">
        <f>VLOOKUP(C550,[1]匹配!$A:$P,16,0)</f>
        <v>0</v>
      </c>
      <c r="T550" s="11">
        <f>VLOOKUP(C550,[1]匹配!$A:$Q,17,0)</f>
        <v>0</v>
      </c>
      <c r="U550" s="11">
        <f>VLOOKUP(C550,[1]匹配!$A:$R,18,0)</f>
        <v>0</v>
      </c>
      <c r="V550" s="11">
        <f>VLOOKUP(C550,[1]匹配!$A:$S,19,0)</f>
        <v>0</v>
      </c>
      <c r="W550" s="11">
        <f>VLOOKUP(C550,[1]匹配!$A:$T,20,0)</f>
        <v>0</v>
      </c>
      <c r="X550" s="11">
        <f>VLOOKUP(C550,[1]匹配!$A:$U,21,0)</f>
        <v>0</v>
      </c>
      <c r="Y550" s="11">
        <f>VLOOKUP(C550,[1]匹配!$A:$V,22,0)</f>
        <v>0</v>
      </c>
      <c r="Z550" s="11">
        <f>VLOOKUP(C550,[1]匹配!$A:$W,23,0)</f>
        <v>0</v>
      </c>
      <c r="AA550" s="11">
        <f>VLOOKUP(C550,[1]匹配!$A:$X,24,0)</f>
        <v>0</v>
      </c>
      <c r="AB550" s="11">
        <f>VLOOKUP(C550,[1]匹配!$A:$Y,25,0)</f>
        <v>0</v>
      </c>
      <c r="AC550" s="11">
        <f>VLOOKUP(C550,[1]匹配!$A:$Z,26,0)</f>
        <v>0</v>
      </c>
      <c r="AD550" s="11">
        <f>VLOOKUP(C550,[1]匹配!$A:$AA,27,0)</f>
        <v>0</v>
      </c>
      <c r="AE550" s="11">
        <f>VLOOKUP(C550,[1]匹配!$A:$AB,28,0)</f>
        <v>0</v>
      </c>
      <c r="AF550" s="11">
        <f>VLOOKUP(C550,[1]匹配!$A:$AC,29,0)</f>
        <v>0</v>
      </c>
      <c r="AG550" s="11">
        <f>VLOOKUP(C550,[1]匹配!$A:$AD,30,0)</f>
        <v>0</v>
      </c>
      <c r="AH550" s="11">
        <f>VLOOKUP(C550,[1]匹配!$A:$AE,31,0)</f>
        <v>0</v>
      </c>
      <c r="AI550" s="11">
        <f>VLOOKUP(C550,[1]匹配!$A:$AF,32,0)</f>
        <v>0</v>
      </c>
      <c r="AJ550" s="11" t="s">
        <v>980</v>
      </c>
      <c r="AK550" s="11" t="s">
        <v>47</v>
      </c>
      <c r="AL550" s="11" t="s">
        <v>48</v>
      </c>
      <c r="AM550" s="11" t="s">
        <v>729</v>
      </c>
    </row>
    <row r="551" ht="48" spans="1:39">
      <c r="A551" s="28">
        <v>548</v>
      </c>
      <c r="B551" s="11" t="s">
        <v>494</v>
      </c>
      <c r="C551" s="11" t="s">
        <v>2057</v>
      </c>
      <c r="D551" s="11" t="s">
        <v>2058</v>
      </c>
      <c r="E551" s="11" t="s">
        <v>2059</v>
      </c>
      <c r="F551" s="30" t="s">
        <v>519</v>
      </c>
      <c r="G551" s="11" t="s">
        <v>384</v>
      </c>
      <c r="H551" s="11" t="str">
        <f>VLOOKUP(C551,[1]匹配!$A:$E,5,0)</f>
        <v>否</v>
      </c>
      <c r="I551" s="11">
        <f>VLOOKUP(C551,[1]匹配!$A:$F,6,0)</f>
        <v>0</v>
      </c>
      <c r="J551" s="11">
        <f>VLOOKUP(C551,'[2]（终）标准制修订项目'!$C:$R,16,0)</f>
        <v>3</v>
      </c>
      <c r="K551" s="11" t="str">
        <f>VLOOKUP(C551,[1]匹配!$A:$H,8,0)</f>
        <v>有</v>
      </c>
      <c r="L551" s="11">
        <f>VLOOKUP(C551,[1]匹配!$A:$I,9,0)</f>
        <v>3</v>
      </c>
      <c r="M551" s="11">
        <f>VLOOKUP(C551,[1]匹配!$A:$J,10,0)</f>
        <v>48.38</v>
      </c>
      <c r="N551" s="11" t="str">
        <f>VLOOKUP(C551,[1]匹配!$A:$K,11,0)</f>
        <v>深圳赛西信息技术有限公司</v>
      </c>
      <c r="O551" s="11">
        <f>VLOOKUP(C551,[1]匹配!$A:$L,12,0)</f>
        <v>5</v>
      </c>
      <c r="P551" s="11">
        <f>VLOOKUP(C551,[1]匹配!$A:$M,13,0)</f>
        <v>29.03</v>
      </c>
      <c r="Q551" s="11" t="str">
        <f>VLOOKUP(C551,[1]匹配!$A:$N,14,0)</f>
        <v>海思半导体有限公司</v>
      </c>
      <c r="R551" s="11">
        <f>VLOOKUP(C551,[1]匹配!$A:$O,15,0)</f>
        <v>7</v>
      </c>
      <c r="S551" s="11">
        <f>VLOOKUP(C551,[1]匹配!$A:$P,16,0)</f>
        <v>22.58</v>
      </c>
      <c r="T551" s="11" t="str">
        <f>VLOOKUP(C551,[1]匹配!$A:$Q,17,0)</f>
        <v>深圳创维-RGB电子有限公司</v>
      </c>
      <c r="U551" s="11">
        <f>VLOOKUP(C551,[1]匹配!$A:$R,18,0)</f>
        <v>0</v>
      </c>
      <c r="V551" s="11">
        <f>VLOOKUP(C551,[1]匹配!$A:$S,19,0)</f>
        <v>0</v>
      </c>
      <c r="W551" s="11">
        <f>VLOOKUP(C551,[1]匹配!$A:$T,20,0)</f>
        <v>0</v>
      </c>
      <c r="X551" s="11">
        <f>VLOOKUP(C551,[1]匹配!$A:$U,21,0)</f>
        <v>0</v>
      </c>
      <c r="Y551" s="11">
        <f>VLOOKUP(C551,[1]匹配!$A:$V,22,0)</f>
        <v>0</v>
      </c>
      <c r="Z551" s="11">
        <f>VLOOKUP(C551,[1]匹配!$A:$W,23,0)</f>
        <v>0</v>
      </c>
      <c r="AA551" s="11">
        <f>VLOOKUP(C551,[1]匹配!$A:$X,24,0)</f>
        <v>0</v>
      </c>
      <c r="AB551" s="11">
        <f>VLOOKUP(C551,[1]匹配!$A:$Y,25,0)</f>
        <v>0</v>
      </c>
      <c r="AC551" s="11">
        <f>VLOOKUP(C551,[1]匹配!$A:$Z,26,0)</f>
        <v>0</v>
      </c>
      <c r="AD551" s="11">
        <f>VLOOKUP(C551,[1]匹配!$A:$AA,27,0)</f>
        <v>0</v>
      </c>
      <c r="AE551" s="11">
        <f>VLOOKUP(C551,[1]匹配!$A:$AB,28,0)</f>
        <v>0</v>
      </c>
      <c r="AF551" s="11">
        <f>VLOOKUP(C551,[1]匹配!$A:$AC,29,0)</f>
        <v>0</v>
      </c>
      <c r="AG551" s="11">
        <f>VLOOKUP(C551,[1]匹配!$A:$AD,30,0)</f>
        <v>0</v>
      </c>
      <c r="AH551" s="11">
        <f>VLOOKUP(C551,[1]匹配!$A:$AE,31,0)</f>
        <v>0</v>
      </c>
      <c r="AI551" s="11">
        <f>VLOOKUP(C551,[1]匹配!$A:$AF,32,0)</f>
        <v>0</v>
      </c>
      <c r="AJ551" s="11" t="s">
        <v>980</v>
      </c>
      <c r="AK551" s="11" t="s">
        <v>47</v>
      </c>
      <c r="AL551" s="11" t="s">
        <v>48</v>
      </c>
      <c r="AM551" s="11" t="s">
        <v>729</v>
      </c>
    </row>
    <row r="552" ht="60" spans="1:39">
      <c r="A552" s="28">
        <v>549</v>
      </c>
      <c r="B552" s="11" t="s">
        <v>494</v>
      </c>
      <c r="C552" s="11" t="s">
        <v>2060</v>
      </c>
      <c r="D552" s="11" t="s">
        <v>2061</v>
      </c>
      <c r="E552" s="11" t="s">
        <v>2062</v>
      </c>
      <c r="F552" s="11" t="s">
        <v>519</v>
      </c>
      <c r="G552" s="11" t="s">
        <v>203</v>
      </c>
      <c r="H552" s="11" t="str">
        <f>VLOOKUP(C552,[1]匹配!$A:$E,5,0)</f>
        <v>是</v>
      </c>
      <c r="I552" s="11">
        <f>VLOOKUP(C552,[1]匹配!$A:$F,6,0)</f>
        <v>10</v>
      </c>
      <c r="J552" s="11">
        <f>VLOOKUP(C552,'[2]（终）标准制修订项目'!$C:$R,16,0)</f>
        <v>6</v>
      </c>
      <c r="K552" s="11" t="str">
        <f>VLOOKUP(C552,[1]匹配!$A:$H,8,0)</f>
        <v>无</v>
      </c>
      <c r="L552" s="11">
        <f>VLOOKUP(C552,[1]匹配!$A:$I,9,0)</f>
        <v>1</v>
      </c>
      <c r="M552" s="11">
        <f>VLOOKUP(C552,[1]匹配!$A:$J,10,0)</f>
        <v>100</v>
      </c>
      <c r="N552" s="11" t="str">
        <f>VLOOKUP(C552,[1]匹配!$A:$K,11,0)</f>
        <v>深圳市中金岭南有色金属股份有限公司</v>
      </c>
      <c r="O552" s="11">
        <f>VLOOKUP(C552,[1]匹配!$A:$L,12,0)</f>
        <v>0</v>
      </c>
      <c r="P552" s="11">
        <f>VLOOKUP(C552,[1]匹配!$A:$M,13,0)</f>
        <v>0</v>
      </c>
      <c r="Q552" s="11">
        <f>VLOOKUP(C552,[1]匹配!$A:$N,14,0)</f>
        <v>0</v>
      </c>
      <c r="R552" s="11">
        <f>VLOOKUP(C552,[1]匹配!$A:$O,15,0)</f>
        <v>0</v>
      </c>
      <c r="S552" s="11">
        <f>VLOOKUP(C552,[1]匹配!$A:$P,16,0)</f>
        <v>0</v>
      </c>
      <c r="T552" s="11">
        <f>VLOOKUP(C552,[1]匹配!$A:$Q,17,0)</f>
        <v>0</v>
      </c>
      <c r="U552" s="11">
        <f>VLOOKUP(C552,[1]匹配!$A:$R,18,0)</f>
        <v>0</v>
      </c>
      <c r="V552" s="11">
        <f>VLOOKUP(C552,[1]匹配!$A:$S,19,0)</f>
        <v>0</v>
      </c>
      <c r="W552" s="11">
        <f>VLOOKUP(C552,[1]匹配!$A:$T,20,0)</f>
        <v>0</v>
      </c>
      <c r="X552" s="11">
        <f>VLOOKUP(C552,[1]匹配!$A:$U,21,0)</f>
        <v>0</v>
      </c>
      <c r="Y552" s="11">
        <f>VLOOKUP(C552,[1]匹配!$A:$V,22,0)</f>
        <v>0</v>
      </c>
      <c r="Z552" s="11">
        <f>VLOOKUP(C552,[1]匹配!$A:$W,23,0)</f>
        <v>0</v>
      </c>
      <c r="AA552" s="11">
        <f>VLOOKUP(C552,[1]匹配!$A:$X,24,0)</f>
        <v>0</v>
      </c>
      <c r="AB552" s="11">
        <f>VLOOKUP(C552,[1]匹配!$A:$Y,25,0)</f>
        <v>0</v>
      </c>
      <c r="AC552" s="11">
        <f>VLOOKUP(C552,[1]匹配!$A:$Z,26,0)</f>
        <v>0</v>
      </c>
      <c r="AD552" s="11">
        <f>VLOOKUP(C552,[1]匹配!$A:$AA,27,0)</f>
        <v>0</v>
      </c>
      <c r="AE552" s="11">
        <f>VLOOKUP(C552,[1]匹配!$A:$AB,28,0)</f>
        <v>0</v>
      </c>
      <c r="AF552" s="11">
        <f>VLOOKUP(C552,[1]匹配!$A:$AC,29,0)</f>
        <v>0</v>
      </c>
      <c r="AG552" s="11">
        <f>VLOOKUP(C552,[1]匹配!$A:$AD,30,0)</f>
        <v>0</v>
      </c>
      <c r="AH552" s="11">
        <f>VLOOKUP(C552,[1]匹配!$A:$AE,31,0)</f>
        <v>0</v>
      </c>
      <c r="AI552" s="11">
        <f>VLOOKUP(C552,[1]匹配!$A:$AF,32,0)</f>
        <v>0</v>
      </c>
      <c r="AJ552" s="11" t="s">
        <v>980</v>
      </c>
      <c r="AK552" s="11" t="s">
        <v>47</v>
      </c>
      <c r="AL552" s="11" t="s">
        <v>56</v>
      </c>
      <c r="AM552" s="11" t="s">
        <v>729</v>
      </c>
    </row>
    <row r="553" ht="36" spans="1:39">
      <c r="A553" s="28">
        <v>550</v>
      </c>
      <c r="B553" s="11" t="s">
        <v>494</v>
      </c>
      <c r="C553" s="11" t="s">
        <v>2063</v>
      </c>
      <c r="D553" s="11" t="s">
        <v>2064</v>
      </c>
      <c r="E553" s="11" t="s">
        <v>2065</v>
      </c>
      <c r="F553" s="11" t="s">
        <v>503</v>
      </c>
      <c r="G553" s="11" t="s">
        <v>504</v>
      </c>
      <c r="H553" s="11" t="str">
        <f>VLOOKUP(C553,[1]匹配!$A:$E,5,0)</f>
        <v>否</v>
      </c>
      <c r="I553" s="11">
        <f>VLOOKUP(C553,[1]匹配!$A:$F,6,0)</f>
        <v>0</v>
      </c>
      <c r="J553" s="11">
        <f>VLOOKUP(C553,'[2]（终）标准制修订项目'!$C:$R,16,0)</f>
        <v>1</v>
      </c>
      <c r="K553" s="11" t="str">
        <f>VLOOKUP(C553,[1]匹配!$A:$H,8,0)</f>
        <v>无</v>
      </c>
      <c r="L553" s="11">
        <f>VLOOKUP(C553,[1]匹配!$A:$I,9,0)</f>
        <v>1</v>
      </c>
      <c r="M553" s="11">
        <f>VLOOKUP(C553,[1]匹配!$A:$J,10,0)</f>
        <v>100</v>
      </c>
      <c r="N553" s="11" t="str">
        <f>VLOOKUP(C553,[1]匹配!$A:$K,11,0)</f>
        <v>中广核工程有限公司</v>
      </c>
      <c r="O553" s="11">
        <f>VLOOKUP(C553,[1]匹配!$A:$L,12,0)</f>
        <v>0</v>
      </c>
      <c r="P553" s="11">
        <f>VLOOKUP(C553,[1]匹配!$A:$M,13,0)</f>
        <v>0</v>
      </c>
      <c r="Q553" s="11">
        <f>VLOOKUP(C553,[1]匹配!$A:$N,14,0)</f>
        <v>0</v>
      </c>
      <c r="R553" s="11">
        <f>VLOOKUP(C553,[1]匹配!$A:$O,15,0)</f>
        <v>0</v>
      </c>
      <c r="S553" s="11">
        <f>VLOOKUP(C553,[1]匹配!$A:$P,16,0)</f>
        <v>0</v>
      </c>
      <c r="T553" s="11">
        <f>VLOOKUP(C553,[1]匹配!$A:$Q,17,0)</f>
        <v>0</v>
      </c>
      <c r="U553" s="11">
        <f>VLOOKUP(C553,[1]匹配!$A:$R,18,0)</f>
        <v>0</v>
      </c>
      <c r="V553" s="11">
        <f>VLOOKUP(C553,[1]匹配!$A:$S,19,0)</f>
        <v>0</v>
      </c>
      <c r="W553" s="11">
        <f>VLOOKUP(C553,[1]匹配!$A:$T,20,0)</f>
        <v>0</v>
      </c>
      <c r="X553" s="11">
        <f>VLOOKUP(C553,[1]匹配!$A:$U,21,0)</f>
        <v>0</v>
      </c>
      <c r="Y553" s="11">
        <f>VLOOKUP(C553,[1]匹配!$A:$V,22,0)</f>
        <v>0</v>
      </c>
      <c r="Z553" s="11">
        <f>VLOOKUP(C553,[1]匹配!$A:$W,23,0)</f>
        <v>0</v>
      </c>
      <c r="AA553" s="11">
        <f>VLOOKUP(C553,[1]匹配!$A:$X,24,0)</f>
        <v>0</v>
      </c>
      <c r="AB553" s="11">
        <f>VLOOKUP(C553,[1]匹配!$A:$Y,25,0)</f>
        <v>0</v>
      </c>
      <c r="AC553" s="11">
        <f>VLOOKUP(C553,[1]匹配!$A:$Z,26,0)</f>
        <v>0</v>
      </c>
      <c r="AD553" s="11">
        <f>VLOOKUP(C553,[1]匹配!$A:$AA,27,0)</f>
        <v>0</v>
      </c>
      <c r="AE553" s="11">
        <f>VLOOKUP(C553,[1]匹配!$A:$AB,28,0)</f>
        <v>0</v>
      </c>
      <c r="AF553" s="11">
        <f>VLOOKUP(C553,[1]匹配!$A:$AC,29,0)</f>
        <v>0</v>
      </c>
      <c r="AG553" s="11">
        <f>VLOOKUP(C553,[1]匹配!$A:$AD,30,0)</f>
        <v>0</v>
      </c>
      <c r="AH553" s="11">
        <f>VLOOKUP(C553,[1]匹配!$A:$AE,31,0)</f>
        <v>0</v>
      </c>
      <c r="AI553" s="11">
        <f>VLOOKUP(C553,[1]匹配!$A:$AF,32,0)</f>
        <v>0</v>
      </c>
      <c r="AJ553" s="11" t="s">
        <v>980</v>
      </c>
      <c r="AK553" s="11" t="s">
        <v>47</v>
      </c>
      <c r="AL553" s="11" t="s">
        <v>48</v>
      </c>
      <c r="AM553" s="11" t="s">
        <v>729</v>
      </c>
    </row>
    <row r="554" ht="60" spans="1:39">
      <c r="A554" s="28">
        <v>551</v>
      </c>
      <c r="B554" s="11" t="s">
        <v>494</v>
      </c>
      <c r="C554" s="11" t="s">
        <v>2066</v>
      </c>
      <c r="D554" s="11" t="s">
        <v>2067</v>
      </c>
      <c r="E554" s="11" t="s">
        <v>2068</v>
      </c>
      <c r="F554" s="11" t="s">
        <v>519</v>
      </c>
      <c r="G554" s="11" t="s">
        <v>203</v>
      </c>
      <c r="H554" s="11" t="str">
        <f>VLOOKUP(C554,[1]匹配!$A:$E,5,0)</f>
        <v>是</v>
      </c>
      <c r="I554" s="11">
        <f>VLOOKUP(C554,[1]匹配!$A:$F,6,0)</f>
        <v>10</v>
      </c>
      <c r="J554" s="11">
        <f>VLOOKUP(C554,'[2]（终）标准制修订项目'!$C:$R,16,0)</f>
        <v>6</v>
      </c>
      <c r="K554" s="11" t="str">
        <f>VLOOKUP(C554,[1]匹配!$A:$H,8,0)</f>
        <v>无</v>
      </c>
      <c r="L554" s="11">
        <f>VLOOKUP(C554,[1]匹配!$A:$I,9,0)</f>
        <v>6</v>
      </c>
      <c r="M554" s="11">
        <f>VLOOKUP(C554,[1]匹配!$A:$J,10,0)</f>
        <v>100</v>
      </c>
      <c r="N554" s="11" t="str">
        <f>VLOOKUP(C554,[1]匹配!$A:$K,11,0)</f>
        <v>深圳市中金岭南有色金属股份有限公司</v>
      </c>
      <c r="O554" s="11">
        <f>VLOOKUP(C554,[1]匹配!$A:$L,12,0)</f>
        <v>0</v>
      </c>
      <c r="P554" s="11">
        <f>VLOOKUP(C554,[1]匹配!$A:$M,13,0)</f>
        <v>0</v>
      </c>
      <c r="Q554" s="11">
        <f>VLOOKUP(C554,[1]匹配!$A:$N,14,0)</f>
        <v>0</v>
      </c>
      <c r="R554" s="11">
        <f>VLOOKUP(C554,[1]匹配!$A:$O,15,0)</f>
        <v>0</v>
      </c>
      <c r="S554" s="11">
        <f>VLOOKUP(C554,[1]匹配!$A:$P,16,0)</f>
        <v>0</v>
      </c>
      <c r="T554" s="11">
        <f>VLOOKUP(C554,[1]匹配!$A:$Q,17,0)</f>
        <v>0</v>
      </c>
      <c r="U554" s="11">
        <f>VLOOKUP(C554,[1]匹配!$A:$R,18,0)</f>
        <v>0</v>
      </c>
      <c r="V554" s="11">
        <f>VLOOKUP(C554,[1]匹配!$A:$S,19,0)</f>
        <v>0</v>
      </c>
      <c r="W554" s="11">
        <f>VLOOKUP(C554,[1]匹配!$A:$T,20,0)</f>
        <v>0</v>
      </c>
      <c r="X554" s="11">
        <f>VLOOKUP(C554,[1]匹配!$A:$U,21,0)</f>
        <v>0</v>
      </c>
      <c r="Y554" s="11">
        <f>VLOOKUP(C554,[1]匹配!$A:$V,22,0)</f>
        <v>0</v>
      </c>
      <c r="Z554" s="11">
        <f>VLOOKUP(C554,[1]匹配!$A:$W,23,0)</f>
        <v>0</v>
      </c>
      <c r="AA554" s="11">
        <f>VLOOKUP(C554,[1]匹配!$A:$X,24,0)</f>
        <v>0</v>
      </c>
      <c r="AB554" s="11">
        <f>VLOOKUP(C554,[1]匹配!$A:$Y,25,0)</f>
        <v>0</v>
      </c>
      <c r="AC554" s="11">
        <f>VLOOKUP(C554,[1]匹配!$A:$Z,26,0)</f>
        <v>0</v>
      </c>
      <c r="AD554" s="11">
        <f>VLOOKUP(C554,[1]匹配!$A:$AA,27,0)</f>
        <v>0</v>
      </c>
      <c r="AE554" s="11">
        <f>VLOOKUP(C554,[1]匹配!$A:$AB,28,0)</f>
        <v>0</v>
      </c>
      <c r="AF554" s="11">
        <f>VLOOKUP(C554,[1]匹配!$A:$AC,29,0)</f>
        <v>0</v>
      </c>
      <c r="AG554" s="11">
        <f>VLOOKUP(C554,[1]匹配!$A:$AD,30,0)</f>
        <v>0</v>
      </c>
      <c r="AH554" s="11">
        <f>VLOOKUP(C554,[1]匹配!$A:$AE,31,0)</f>
        <v>0</v>
      </c>
      <c r="AI554" s="11">
        <f>VLOOKUP(C554,[1]匹配!$A:$AF,32,0)</f>
        <v>0</v>
      </c>
      <c r="AJ554" s="11" t="s">
        <v>980</v>
      </c>
      <c r="AK554" s="11" t="s">
        <v>47</v>
      </c>
      <c r="AL554" s="11" t="s">
        <v>56</v>
      </c>
      <c r="AM554" s="11" t="s">
        <v>729</v>
      </c>
    </row>
    <row r="555" ht="36" spans="1:39">
      <c r="A555" s="28">
        <v>552</v>
      </c>
      <c r="B555" s="11" t="s">
        <v>494</v>
      </c>
      <c r="C555" s="11" t="s">
        <v>2069</v>
      </c>
      <c r="D555" s="11" t="s">
        <v>2070</v>
      </c>
      <c r="E555" s="11" t="s">
        <v>2071</v>
      </c>
      <c r="F555" s="11" t="s">
        <v>524</v>
      </c>
      <c r="G555" s="11" t="s">
        <v>987</v>
      </c>
      <c r="H555" s="11" t="str">
        <f>VLOOKUP(C555,[1]匹配!$A:$E,5,0)</f>
        <v>否</v>
      </c>
      <c r="I555" s="11">
        <f>VLOOKUP(C555,[1]匹配!$A:$F,6,0)</f>
        <v>0</v>
      </c>
      <c r="J555" s="11">
        <f>VLOOKUP(C555,'[2]（终）标准制修订项目'!$C:$R,16,0)</f>
        <v>2</v>
      </c>
      <c r="K555" s="11" t="str">
        <f>VLOOKUP(C555,[1]匹配!$A:$H,8,0)</f>
        <v>无</v>
      </c>
      <c r="L555" s="11">
        <f>VLOOKUP(C555,[1]匹配!$A:$I,9,0)</f>
        <v>2</v>
      </c>
      <c r="M555" s="11">
        <f>VLOOKUP(C555,[1]匹配!$A:$J,10,0)</f>
        <v>100</v>
      </c>
      <c r="N555" s="11" t="str">
        <f>VLOOKUP(C555,[1]匹配!$A:$K,11,0)</f>
        <v>深圳诺普信农化股份有限公司</v>
      </c>
      <c r="O555" s="11">
        <f>VLOOKUP(C555,[1]匹配!$A:$L,12,0)</f>
        <v>0</v>
      </c>
      <c r="P555" s="11">
        <f>VLOOKUP(C555,[1]匹配!$A:$M,13,0)</f>
        <v>0</v>
      </c>
      <c r="Q555" s="11">
        <f>VLOOKUP(C555,[1]匹配!$A:$N,14,0)</f>
        <v>0</v>
      </c>
      <c r="R555" s="11">
        <f>VLOOKUP(C555,[1]匹配!$A:$O,15,0)</f>
        <v>0</v>
      </c>
      <c r="S555" s="11">
        <f>VLOOKUP(C555,[1]匹配!$A:$P,16,0)</f>
        <v>0</v>
      </c>
      <c r="T555" s="11">
        <f>VLOOKUP(C555,[1]匹配!$A:$Q,17,0)</f>
        <v>0</v>
      </c>
      <c r="U555" s="11">
        <f>VLOOKUP(C555,[1]匹配!$A:$R,18,0)</f>
        <v>0</v>
      </c>
      <c r="V555" s="11">
        <f>VLOOKUP(C555,[1]匹配!$A:$S,19,0)</f>
        <v>0</v>
      </c>
      <c r="W555" s="11">
        <f>VLOOKUP(C555,[1]匹配!$A:$T,20,0)</f>
        <v>0</v>
      </c>
      <c r="X555" s="11">
        <f>VLOOKUP(C555,[1]匹配!$A:$U,21,0)</f>
        <v>0</v>
      </c>
      <c r="Y555" s="11">
        <f>VLOOKUP(C555,[1]匹配!$A:$V,22,0)</f>
        <v>0</v>
      </c>
      <c r="Z555" s="11">
        <f>VLOOKUP(C555,[1]匹配!$A:$W,23,0)</f>
        <v>0</v>
      </c>
      <c r="AA555" s="11">
        <f>VLOOKUP(C555,[1]匹配!$A:$X,24,0)</f>
        <v>0</v>
      </c>
      <c r="AB555" s="11">
        <f>VLOOKUP(C555,[1]匹配!$A:$Y,25,0)</f>
        <v>0</v>
      </c>
      <c r="AC555" s="11">
        <f>VLOOKUP(C555,[1]匹配!$A:$Z,26,0)</f>
        <v>0</v>
      </c>
      <c r="AD555" s="11">
        <f>VLOOKUP(C555,[1]匹配!$A:$AA,27,0)</f>
        <v>0</v>
      </c>
      <c r="AE555" s="11">
        <f>VLOOKUP(C555,[1]匹配!$A:$AB,28,0)</f>
        <v>0</v>
      </c>
      <c r="AF555" s="11">
        <f>VLOOKUP(C555,[1]匹配!$A:$AC,29,0)</f>
        <v>0</v>
      </c>
      <c r="AG555" s="11">
        <f>VLOOKUP(C555,[1]匹配!$A:$AD,30,0)</f>
        <v>0</v>
      </c>
      <c r="AH555" s="11">
        <f>VLOOKUP(C555,[1]匹配!$A:$AE,31,0)</f>
        <v>0</v>
      </c>
      <c r="AI555" s="11">
        <f>VLOOKUP(C555,[1]匹配!$A:$AF,32,0)</f>
        <v>0</v>
      </c>
      <c r="AJ555" s="11" t="s">
        <v>980</v>
      </c>
      <c r="AK555" s="11" t="s">
        <v>47</v>
      </c>
      <c r="AL555" s="11" t="s">
        <v>48</v>
      </c>
      <c r="AM555" s="11" t="s">
        <v>729</v>
      </c>
    </row>
    <row r="556" ht="48" spans="1:39">
      <c r="A556" s="28">
        <v>553</v>
      </c>
      <c r="B556" s="11" t="s">
        <v>494</v>
      </c>
      <c r="C556" s="11" t="s">
        <v>2072</v>
      </c>
      <c r="D556" s="11" t="s">
        <v>2073</v>
      </c>
      <c r="E556" s="11" t="s">
        <v>2074</v>
      </c>
      <c r="F556" s="11" t="s">
        <v>2075</v>
      </c>
      <c r="G556" s="11" t="s">
        <v>504</v>
      </c>
      <c r="H556" s="11" t="str">
        <f>VLOOKUP(C556,[1]匹配!$A:$E,5,0)</f>
        <v>否</v>
      </c>
      <c r="I556" s="11">
        <f>VLOOKUP(C556,[1]匹配!$A:$F,6,0)</f>
        <v>0</v>
      </c>
      <c r="J556" s="11">
        <f>VLOOKUP(C556,'[2]（终）标准制修订项目'!$C:$R,16,0)</f>
        <v>2</v>
      </c>
      <c r="K556" s="11" t="str">
        <f>VLOOKUP(C556,[1]匹配!$A:$H,8,0)</f>
        <v>有</v>
      </c>
      <c r="L556" s="11">
        <f>VLOOKUP(C556,[1]匹配!$A:$I,9,0)</f>
        <v>2</v>
      </c>
      <c r="M556" s="11">
        <f>VLOOKUP(C556,[1]匹配!$A:$J,10,0)</f>
        <v>60</v>
      </c>
      <c r="N556" s="11" t="str">
        <f>VLOOKUP(C556,[1]匹配!$A:$K,11,0)</f>
        <v>中广核工程有限公司</v>
      </c>
      <c r="O556" s="11">
        <f>VLOOKUP(C556,[1]匹配!$A:$L,12,0)</f>
        <v>3</v>
      </c>
      <c r="P556" s="11">
        <f>VLOOKUP(C556,[1]匹配!$A:$M,13,0)</f>
        <v>40</v>
      </c>
      <c r="Q556" s="11" t="str">
        <f>VLOOKUP(C556,[1]匹配!$A:$N,14,0)</f>
        <v>深圳中广核工程设计有限公司</v>
      </c>
      <c r="R556" s="11">
        <f>VLOOKUP(C556,[1]匹配!$A:$O,15,0)</f>
        <v>0</v>
      </c>
      <c r="S556" s="11">
        <f>VLOOKUP(C556,[1]匹配!$A:$P,16,0)</f>
        <v>0</v>
      </c>
      <c r="T556" s="11">
        <f>VLOOKUP(C556,[1]匹配!$A:$Q,17,0)</f>
        <v>0</v>
      </c>
      <c r="U556" s="11">
        <f>VLOOKUP(C556,[1]匹配!$A:$R,18,0)</f>
        <v>0</v>
      </c>
      <c r="V556" s="11">
        <f>VLOOKUP(C556,[1]匹配!$A:$S,19,0)</f>
        <v>0</v>
      </c>
      <c r="W556" s="11">
        <f>VLOOKUP(C556,[1]匹配!$A:$T,20,0)</f>
        <v>0</v>
      </c>
      <c r="X556" s="11">
        <f>VLOOKUP(C556,[1]匹配!$A:$U,21,0)</f>
        <v>0</v>
      </c>
      <c r="Y556" s="11">
        <f>VLOOKUP(C556,[1]匹配!$A:$V,22,0)</f>
        <v>0</v>
      </c>
      <c r="Z556" s="11">
        <f>VLOOKUP(C556,[1]匹配!$A:$W,23,0)</f>
        <v>0</v>
      </c>
      <c r="AA556" s="11">
        <f>VLOOKUP(C556,[1]匹配!$A:$X,24,0)</f>
        <v>0</v>
      </c>
      <c r="AB556" s="11">
        <f>VLOOKUP(C556,[1]匹配!$A:$Y,25,0)</f>
        <v>0</v>
      </c>
      <c r="AC556" s="11">
        <f>VLOOKUP(C556,[1]匹配!$A:$Z,26,0)</f>
        <v>0</v>
      </c>
      <c r="AD556" s="11">
        <f>VLOOKUP(C556,[1]匹配!$A:$AA,27,0)</f>
        <v>0</v>
      </c>
      <c r="AE556" s="11">
        <f>VLOOKUP(C556,[1]匹配!$A:$AB,28,0)</f>
        <v>0</v>
      </c>
      <c r="AF556" s="11">
        <f>VLOOKUP(C556,[1]匹配!$A:$AC,29,0)</f>
        <v>0</v>
      </c>
      <c r="AG556" s="11">
        <f>VLOOKUP(C556,[1]匹配!$A:$AD,30,0)</f>
        <v>0</v>
      </c>
      <c r="AH556" s="11">
        <f>VLOOKUP(C556,[1]匹配!$A:$AE,31,0)</f>
        <v>0</v>
      </c>
      <c r="AI556" s="11">
        <f>VLOOKUP(C556,[1]匹配!$A:$AF,32,0)</f>
        <v>0</v>
      </c>
      <c r="AJ556" s="11" t="s">
        <v>980</v>
      </c>
      <c r="AK556" s="11" t="s">
        <v>47</v>
      </c>
      <c r="AL556" s="11" t="s">
        <v>48</v>
      </c>
      <c r="AM556" s="11" t="s">
        <v>729</v>
      </c>
    </row>
    <row r="557" ht="24" spans="1:39">
      <c r="A557" s="28">
        <v>554</v>
      </c>
      <c r="B557" s="11" t="s">
        <v>494</v>
      </c>
      <c r="C557" s="11" t="s">
        <v>2076</v>
      </c>
      <c r="D557" s="11" t="s">
        <v>2077</v>
      </c>
      <c r="E557" s="11" t="s">
        <v>2078</v>
      </c>
      <c r="F557" s="11" t="s">
        <v>503</v>
      </c>
      <c r="G557" s="11" t="s">
        <v>504</v>
      </c>
      <c r="H557" s="11" t="str">
        <f>VLOOKUP(C557,[1]匹配!$A:$E,5,0)</f>
        <v>否</v>
      </c>
      <c r="I557" s="11">
        <f>VLOOKUP(C557,[1]匹配!$A:$F,6,0)</f>
        <v>0</v>
      </c>
      <c r="J557" s="11">
        <f>VLOOKUP(C557,'[2]（终）标准制修订项目'!$C:$R,16,0)</f>
        <v>1</v>
      </c>
      <c r="K557" s="11" t="str">
        <f>VLOOKUP(C557,[1]匹配!$A:$H,8,0)</f>
        <v>无</v>
      </c>
      <c r="L557" s="11">
        <f>VLOOKUP(C557,[1]匹配!$A:$I,9,0)</f>
        <v>1</v>
      </c>
      <c r="M557" s="11">
        <f>VLOOKUP(C557,[1]匹配!$A:$J,10,0)</f>
        <v>100</v>
      </c>
      <c r="N557" s="11" t="str">
        <f>VLOOKUP(C557,[1]匹配!$A:$K,11,0)</f>
        <v>中广核工程有限公司</v>
      </c>
      <c r="O557" s="11">
        <f>VLOOKUP(C557,[1]匹配!$A:$L,12,0)</f>
        <v>0</v>
      </c>
      <c r="P557" s="11">
        <f>VLOOKUP(C557,[1]匹配!$A:$M,13,0)</f>
        <v>0</v>
      </c>
      <c r="Q557" s="11">
        <f>VLOOKUP(C557,[1]匹配!$A:$N,14,0)</f>
        <v>0</v>
      </c>
      <c r="R557" s="11">
        <f>VLOOKUP(C557,[1]匹配!$A:$O,15,0)</f>
        <v>0</v>
      </c>
      <c r="S557" s="11">
        <f>VLOOKUP(C557,[1]匹配!$A:$P,16,0)</f>
        <v>0</v>
      </c>
      <c r="T557" s="11">
        <f>VLOOKUP(C557,[1]匹配!$A:$Q,17,0)</f>
        <v>0</v>
      </c>
      <c r="U557" s="11">
        <f>VLOOKUP(C557,[1]匹配!$A:$R,18,0)</f>
        <v>0</v>
      </c>
      <c r="V557" s="11">
        <f>VLOOKUP(C557,[1]匹配!$A:$S,19,0)</f>
        <v>0</v>
      </c>
      <c r="W557" s="11">
        <f>VLOOKUP(C557,[1]匹配!$A:$T,20,0)</f>
        <v>0</v>
      </c>
      <c r="X557" s="11">
        <f>VLOOKUP(C557,[1]匹配!$A:$U,21,0)</f>
        <v>0</v>
      </c>
      <c r="Y557" s="11">
        <f>VLOOKUP(C557,[1]匹配!$A:$V,22,0)</f>
        <v>0</v>
      </c>
      <c r="Z557" s="11">
        <f>VLOOKUP(C557,[1]匹配!$A:$W,23,0)</f>
        <v>0</v>
      </c>
      <c r="AA557" s="11">
        <f>VLOOKUP(C557,[1]匹配!$A:$X,24,0)</f>
        <v>0</v>
      </c>
      <c r="AB557" s="11">
        <f>VLOOKUP(C557,[1]匹配!$A:$Y,25,0)</f>
        <v>0</v>
      </c>
      <c r="AC557" s="11">
        <f>VLOOKUP(C557,[1]匹配!$A:$Z,26,0)</f>
        <v>0</v>
      </c>
      <c r="AD557" s="11">
        <f>VLOOKUP(C557,[1]匹配!$A:$AA,27,0)</f>
        <v>0</v>
      </c>
      <c r="AE557" s="11">
        <f>VLOOKUP(C557,[1]匹配!$A:$AB,28,0)</f>
        <v>0</v>
      </c>
      <c r="AF557" s="11">
        <f>VLOOKUP(C557,[1]匹配!$A:$AC,29,0)</f>
        <v>0</v>
      </c>
      <c r="AG557" s="11">
        <f>VLOOKUP(C557,[1]匹配!$A:$AD,30,0)</f>
        <v>0</v>
      </c>
      <c r="AH557" s="11">
        <f>VLOOKUP(C557,[1]匹配!$A:$AE,31,0)</f>
        <v>0</v>
      </c>
      <c r="AI557" s="11">
        <f>VLOOKUP(C557,[1]匹配!$A:$AF,32,0)</f>
        <v>0</v>
      </c>
      <c r="AJ557" s="11" t="s">
        <v>980</v>
      </c>
      <c r="AK557" s="11" t="s">
        <v>47</v>
      </c>
      <c r="AL557" s="11" t="s">
        <v>48</v>
      </c>
      <c r="AM557" s="11" t="s">
        <v>729</v>
      </c>
    </row>
    <row r="558" ht="48" spans="1:39">
      <c r="A558" s="28">
        <v>555</v>
      </c>
      <c r="B558" s="11" t="s">
        <v>494</v>
      </c>
      <c r="C558" s="11" t="s">
        <v>2079</v>
      </c>
      <c r="D558" s="11" t="s">
        <v>2080</v>
      </c>
      <c r="E558" s="11" t="s">
        <v>2081</v>
      </c>
      <c r="F558" s="30" t="s">
        <v>528</v>
      </c>
      <c r="G558" s="11" t="s">
        <v>636</v>
      </c>
      <c r="H558" s="11" t="str">
        <f>VLOOKUP(C558,[1]匹配!$A:$E,5,0)</f>
        <v>是</v>
      </c>
      <c r="I558" s="11">
        <f>VLOOKUP(C558,[1]匹配!$A:$F,6,0)</f>
        <v>3</v>
      </c>
      <c r="J558" s="11">
        <f>VLOOKUP(C558,'[2]（终）标准制修订项目'!$C:$R,16,0)</f>
        <v>3</v>
      </c>
      <c r="K558" s="11" t="str">
        <f>VLOOKUP(C558,[1]匹配!$A:$H,8,0)</f>
        <v>有</v>
      </c>
      <c r="L558" s="11">
        <f>VLOOKUP(C558,[1]匹配!$A:$I,9,0)</f>
        <v>2</v>
      </c>
      <c r="M558" s="11">
        <f>VLOOKUP(C558,[1]匹配!$A:$J,10,0)</f>
        <v>50</v>
      </c>
      <c r="N558" s="11" t="str">
        <f>VLOOKUP(C558,[1]匹配!$A:$K,11,0)</f>
        <v>中兴通讯股份有限公司</v>
      </c>
      <c r="O558" s="11">
        <f>VLOOKUP(C558,[1]匹配!$A:$L,12,0)</f>
        <v>3</v>
      </c>
      <c r="P558" s="11">
        <f>VLOOKUP(C558,[1]匹配!$A:$M,13,0)</f>
        <v>50</v>
      </c>
      <c r="Q558" s="11" t="str">
        <f>VLOOKUP(C558,[1]匹配!$A:$N,14,0)</f>
        <v>深圳新飞通光电子技术有限公司</v>
      </c>
      <c r="R558" s="11">
        <f>VLOOKUP(C558,[1]匹配!$A:$O,15,0)</f>
        <v>0</v>
      </c>
      <c r="S558" s="11">
        <f>VLOOKUP(C558,[1]匹配!$A:$P,16,0)</f>
        <v>0</v>
      </c>
      <c r="T558" s="11">
        <f>VLOOKUP(C558,[1]匹配!$A:$Q,17,0)</f>
        <v>0</v>
      </c>
      <c r="U558" s="11">
        <f>VLOOKUP(C558,[1]匹配!$A:$R,18,0)</f>
        <v>0</v>
      </c>
      <c r="V558" s="11">
        <f>VLOOKUP(C558,[1]匹配!$A:$S,19,0)</f>
        <v>0</v>
      </c>
      <c r="W558" s="11">
        <f>VLOOKUP(C558,[1]匹配!$A:$T,20,0)</f>
        <v>0</v>
      </c>
      <c r="X558" s="11">
        <f>VLOOKUP(C558,[1]匹配!$A:$U,21,0)</f>
        <v>0</v>
      </c>
      <c r="Y558" s="11">
        <f>VLOOKUP(C558,[1]匹配!$A:$V,22,0)</f>
        <v>0</v>
      </c>
      <c r="Z558" s="11">
        <f>VLOOKUP(C558,[1]匹配!$A:$W,23,0)</f>
        <v>0</v>
      </c>
      <c r="AA558" s="11">
        <f>VLOOKUP(C558,[1]匹配!$A:$X,24,0)</f>
        <v>0</v>
      </c>
      <c r="AB558" s="11">
        <f>VLOOKUP(C558,[1]匹配!$A:$Y,25,0)</f>
        <v>0</v>
      </c>
      <c r="AC558" s="11">
        <f>VLOOKUP(C558,[1]匹配!$A:$Z,26,0)</f>
        <v>0</v>
      </c>
      <c r="AD558" s="11">
        <f>VLOOKUP(C558,[1]匹配!$A:$AA,27,0)</f>
        <v>0</v>
      </c>
      <c r="AE558" s="11">
        <f>VLOOKUP(C558,[1]匹配!$A:$AB,28,0)</f>
        <v>0</v>
      </c>
      <c r="AF558" s="11">
        <f>VLOOKUP(C558,[1]匹配!$A:$AC,29,0)</f>
        <v>0</v>
      </c>
      <c r="AG558" s="11">
        <f>VLOOKUP(C558,[1]匹配!$A:$AD,30,0)</f>
        <v>0</v>
      </c>
      <c r="AH558" s="11">
        <f>VLOOKUP(C558,[1]匹配!$A:$AE,31,0)</f>
        <v>0</v>
      </c>
      <c r="AI558" s="11">
        <f>VLOOKUP(C558,[1]匹配!$A:$AF,32,0)</f>
        <v>0</v>
      </c>
      <c r="AJ558" s="11" t="s">
        <v>1005</v>
      </c>
      <c r="AK558" s="11" t="s">
        <v>47</v>
      </c>
      <c r="AL558" s="11" t="s">
        <v>48</v>
      </c>
      <c r="AM558" s="11" t="s">
        <v>729</v>
      </c>
    </row>
    <row r="559" ht="36" spans="1:39">
      <c r="A559" s="28">
        <v>556</v>
      </c>
      <c r="B559" s="11" t="s">
        <v>494</v>
      </c>
      <c r="C559" s="11" t="s">
        <v>2082</v>
      </c>
      <c r="D559" s="11" t="s">
        <v>2083</v>
      </c>
      <c r="E559" s="11" t="s">
        <v>2084</v>
      </c>
      <c r="F559" s="30" t="s">
        <v>524</v>
      </c>
      <c r="G559" s="11" t="s">
        <v>2085</v>
      </c>
      <c r="H559" s="11" t="str">
        <f>VLOOKUP(C559,[1]匹配!$A:$E,5,0)</f>
        <v>否</v>
      </c>
      <c r="I559" s="11">
        <f>VLOOKUP(C559,[1]匹配!$A:$F,6,0)</f>
        <v>0</v>
      </c>
      <c r="J559" s="11">
        <f>VLOOKUP(C559,'[2]（终）标准制修订项目'!$C:$R,16,0)</f>
        <v>5</v>
      </c>
      <c r="K559" s="11" t="str">
        <f>VLOOKUP(C559,[1]匹配!$A:$H,8,0)</f>
        <v>无</v>
      </c>
      <c r="L559" s="11">
        <f>VLOOKUP(C559,[1]匹配!$A:$I,9,0)</f>
        <v>1</v>
      </c>
      <c r="M559" s="11">
        <f>VLOOKUP(C559,[1]匹配!$A:$J,10,0)</f>
        <v>100</v>
      </c>
      <c r="N559" s="11" t="str">
        <f>VLOOKUP(C559,[1]匹配!$A:$K,11,0)</f>
        <v>深圳摩盾环保新材料有限公司</v>
      </c>
      <c r="O559" s="11">
        <f>VLOOKUP(C559,[1]匹配!$A:$L,12,0)</f>
        <v>0</v>
      </c>
      <c r="P559" s="11">
        <f>VLOOKUP(C559,[1]匹配!$A:$M,13,0)</f>
        <v>0</v>
      </c>
      <c r="Q559" s="11">
        <f>VLOOKUP(C559,[1]匹配!$A:$N,14,0)</f>
        <v>0</v>
      </c>
      <c r="R559" s="11">
        <f>VLOOKUP(C559,[1]匹配!$A:$O,15,0)</f>
        <v>0</v>
      </c>
      <c r="S559" s="11">
        <f>VLOOKUP(C559,[1]匹配!$A:$P,16,0)</f>
        <v>0</v>
      </c>
      <c r="T559" s="11">
        <f>VLOOKUP(C559,[1]匹配!$A:$Q,17,0)</f>
        <v>0</v>
      </c>
      <c r="U559" s="11">
        <f>VLOOKUP(C559,[1]匹配!$A:$R,18,0)</f>
        <v>0</v>
      </c>
      <c r="V559" s="11">
        <f>VLOOKUP(C559,[1]匹配!$A:$S,19,0)</f>
        <v>0</v>
      </c>
      <c r="W559" s="11">
        <f>VLOOKUP(C559,[1]匹配!$A:$T,20,0)</f>
        <v>0</v>
      </c>
      <c r="X559" s="11">
        <f>VLOOKUP(C559,[1]匹配!$A:$U,21,0)</f>
        <v>0</v>
      </c>
      <c r="Y559" s="11">
        <f>VLOOKUP(C559,[1]匹配!$A:$V,22,0)</f>
        <v>0</v>
      </c>
      <c r="Z559" s="11">
        <f>VLOOKUP(C559,[1]匹配!$A:$W,23,0)</f>
        <v>0</v>
      </c>
      <c r="AA559" s="11">
        <f>VLOOKUP(C559,[1]匹配!$A:$X,24,0)</f>
        <v>0</v>
      </c>
      <c r="AB559" s="11">
        <f>VLOOKUP(C559,[1]匹配!$A:$Y,25,0)</f>
        <v>0</v>
      </c>
      <c r="AC559" s="11">
        <f>VLOOKUP(C559,[1]匹配!$A:$Z,26,0)</f>
        <v>0</v>
      </c>
      <c r="AD559" s="11">
        <f>VLOOKUP(C559,[1]匹配!$A:$AA,27,0)</f>
        <v>0</v>
      </c>
      <c r="AE559" s="11">
        <f>VLOOKUP(C559,[1]匹配!$A:$AB,28,0)</f>
        <v>0</v>
      </c>
      <c r="AF559" s="11">
        <f>VLOOKUP(C559,[1]匹配!$A:$AC,29,0)</f>
        <v>0</v>
      </c>
      <c r="AG559" s="11">
        <f>VLOOKUP(C559,[1]匹配!$A:$AD,30,0)</f>
        <v>0</v>
      </c>
      <c r="AH559" s="11">
        <f>VLOOKUP(C559,[1]匹配!$A:$AE,31,0)</f>
        <v>0</v>
      </c>
      <c r="AI559" s="11">
        <f>VLOOKUP(C559,[1]匹配!$A:$AF,32,0)</f>
        <v>0</v>
      </c>
      <c r="AJ559" s="11" t="s">
        <v>1005</v>
      </c>
      <c r="AK559" s="11" t="s">
        <v>47</v>
      </c>
      <c r="AL559" s="11" t="s">
        <v>56</v>
      </c>
      <c r="AM559" s="11" t="s">
        <v>729</v>
      </c>
    </row>
    <row r="560" ht="36" spans="1:39">
      <c r="A560" s="28">
        <v>557</v>
      </c>
      <c r="B560" s="11" t="s">
        <v>494</v>
      </c>
      <c r="C560" s="11" t="s">
        <v>2086</v>
      </c>
      <c r="D560" s="11" t="s">
        <v>2087</v>
      </c>
      <c r="E560" s="11" t="s">
        <v>2088</v>
      </c>
      <c r="F560" s="30" t="s">
        <v>519</v>
      </c>
      <c r="G560" s="11" t="s">
        <v>987</v>
      </c>
      <c r="H560" s="11" t="str">
        <f>VLOOKUP(C560,[1]匹配!$A:$E,5,0)</f>
        <v>否</v>
      </c>
      <c r="I560" s="11">
        <f>VLOOKUP(C560,[1]匹配!$A:$F,6,0)</f>
        <v>0</v>
      </c>
      <c r="J560" s="11">
        <f>VLOOKUP(C560,'[2]（终）标准制修订项目'!$C:$R,16,0)</f>
        <v>3</v>
      </c>
      <c r="K560" s="11" t="str">
        <f>VLOOKUP(C560,[1]匹配!$A:$H,8,0)</f>
        <v>无</v>
      </c>
      <c r="L560" s="11">
        <f>VLOOKUP(C560,[1]匹配!$A:$I,9,0)</f>
        <v>3</v>
      </c>
      <c r="M560" s="11">
        <f>VLOOKUP(C560,[1]匹配!$A:$J,10,0)</f>
        <v>100</v>
      </c>
      <c r="N560" s="11" t="str">
        <f>VLOOKUP(C560,[1]匹配!$A:$K,11,0)</f>
        <v>深圳诺普信农化股份有限公司</v>
      </c>
      <c r="O560" s="11">
        <f>VLOOKUP(C560,[1]匹配!$A:$L,12,0)</f>
        <v>0</v>
      </c>
      <c r="P560" s="11">
        <f>VLOOKUP(C560,[1]匹配!$A:$M,13,0)</f>
        <v>0</v>
      </c>
      <c r="Q560" s="11">
        <f>VLOOKUP(C560,[1]匹配!$A:$N,14,0)</f>
        <v>0</v>
      </c>
      <c r="R560" s="11">
        <f>VLOOKUP(C560,[1]匹配!$A:$O,15,0)</f>
        <v>0</v>
      </c>
      <c r="S560" s="11">
        <f>VLOOKUP(C560,[1]匹配!$A:$P,16,0)</f>
        <v>0</v>
      </c>
      <c r="T560" s="11">
        <f>VLOOKUP(C560,[1]匹配!$A:$Q,17,0)</f>
        <v>0</v>
      </c>
      <c r="U560" s="11">
        <f>VLOOKUP(C560,[1]匹配!$A:$R,18,0)</f>
        <v>0</v>
      </c>
      <c r="V560" s="11">
        <f>VLOOKUP(C560,[1]匹配!$A:$S,19,0)</f>
        <v>0</v>
      </c>
      <c r="W560" s="11">
        <f>VLOOKUP(C560,[1]匹配!$A:$T,20,0)</f>
        <v>0</v>
      </c>
      <c r="X560" s="11">
        <f>VLOOKUP(C560,[1]匹配!$A:$U,21,0)</f>
        <v>0</v>
      </c>
      <c r="Y560" s="11">
        <f>VLOOKUP(C560,[1]匹配!$A:$V,22,0)</f>
        <v>0</v>
      </c>
      <c r="Z560" s="11">
        <f>VLOOKUP(C560,[1]匹配!$A:$W,23,0)</f>
        <v>0</v>
      </c>
      <c r="AA560" s="11">
        <f>VLOOKUP(C560,[1]匹配!$A:$X,24,0)</f>
        <v>0</v>
      </c>
      <c r="AB560" s="11">
        <f>VLOOKUP(C560,[1]匹配!$A:$Y,25,0)</f>
        <v>0</v>
      </c>
      <c r="AC560" s="11">
        <f>VLOOKUP(C560,[1]匹配!$A:$Z,26,0)</f>
        <v>0</v>
      </c>
      <c r="AD560" s="11">
        <f>VLOOKUP(C560,[1]匹配!$A:$AA,27,0)</f>
        <v>0</v>
      </c>
      <c r="AE560" s="11">
        <f>VLOOKUP(C560,[1]匹配!$A:$AB,28,0)</f>
        <v>0</v>
      </c>
      <c r="AF560" s="11">
        <f>VLOOKUP(C560,[1]匹配!$A:$AC,29,0)</f>
        <v>0</v>
      </c>
      <c r="AG560" s="11">
        <f>VLOOKUP(C560,[1]匹配!$A:$AD,30,0)</f>
        <v>0</v>
      </c>
      <c r="AH560" s="11">
        <f>VLOOKUP(C560,[1]匹配!$A:$AE,31,0)</f>
        <v>0</v>
      </c>
      <c r="AI560" s="11">
        <f>VLOOKUP(C560,[1]匹配!$A:$AF,32,0)</f>
        <v>0</v>
      </c>
      <c r="AJ560" s="11" t="s">
        <v>1005</v>
      </c>
      <c r="AK560" s="11" t="s">
        <v>47</v>
      </c>
      <c r="AL560" s="11" t="s">
        <v>48</v>
      </c>
      <c r="AM560" s="11" t="s">
        <v>729</v>
      </c>
    </row>
    <row r="561" ht="36" spans="1:39">
      <c r="A561" s="28">
        <v>558</v>
      </c>
      <c r="B561" s="11" t="s">
        <v>494</v>
      </c>
      <c r="C561" s="11" t="s">
        <v>2089</v>
      </c>
      <c r="D561" s="11" t="s">
        <v>2090</v>
      </c>
      <c r="E561" s="11" t="s">
        <v>2091</v>
      </c>
      <c r="F561" s="30" t="s">
        <v>519</v>
      </c>
      <c r="G561" s="11" t="s">
        <v>687</v>
      </c>
      <c r="H561" s="11" t="str">
        <f>VLOOKUP(C561,[1]匹配!$A:$E,5,0)</f>
        <v>否</v>
      </c>
      <c r="I561" s="11">
        <f>VLOOKUP(C561,[1]匹配!$A:$F,6,0)</f>
        <v>0</v>
      </c>
      <c r="J561" s="11">
        <f>VLOOKUP(C561,'[2]（终）标准制修订项目'!$C:$R,16,0)</f>
        <v>2</v>
      </c>
      <c r="K561" s="11" t="str">
        <f>VLOOKUP(C561,[1]匹配!$A:$H,8,0)</f>
        <v>无</v>
      </c>
      <c r="L561" s="11">
        <f>VLOOKUP(C561,[1]匹配!$A:$I,9,0)</f>
        <v>2</v>
      </c>
      <c r="M561" s="11">
        <f>VLOOKUP(C561,[1]匹配!$A:$J,10,0)</f>
        <v>100</v>
      </c>
      <c r="N561" s="11" t="str">
        <f>VLOOKUP(C561,[1]匹配!$A:$K,11,0)</f>
        <v>飞亚达（集团）股份有限公司</v>
      </c>
      <c r="O561" s="11">
        <f>VLOOKUP(C561,[1]匹配!$A:$L,12,0)</f>
        <v>0</v>
      </c>
      <c r="P561" s="11">
        <f>VLOOKUP(C561,[1]匹配!$A:$M,13,0)</f>
        <v>0</v>
      </c>
      <c r="Q561" s="11">
        <f>VLOOKUP(C561,[1]匹配!$A:$N,14,0)</f>
        <v>0</v>
      </c>
      <c r="R561" s="11">
        <f>VLOOKUP(C561,[1]匹配!$A:$O,15,0)</f>
        <v>0</v>
      </c>
      <c r="S561" s="11">
        <f>VLOOKUP(C561,[1]匹配!$A:$P,16,0)</f>
        <v>0</v>
      </c>
      <c r="T561" s="11">
        <f>VLOOKUP(C561,[1]匹配!$A:$Q,17,0)</f>
        <v>0</v>
      </c>
      <c r="U561" s="11">
        <f>VLOOKUP(C561,[1]匹配!$A:$R,18,0)</f>
        <v>0</v>
      </c>
      <c r="V561" s="11">
        <f>VLOOKUP(C561,[1]匹配!$A:$S,19,0)</f>
        <v>0</v>
      </c>
      <c r="W561" s="11">
        <f>VLOOKUP(C561,[1]匹配!$A:$T,20,0)</f>
        <v>0</v>
      </c>
      <c r="X561" s="11">
        <f>VLOOKUP(C561,[1]匹配!$A:$U,21,0)</f>
        <v>0</v>
      </c>
      <c r="Y561" s="11">
        <f>VLOOKUP(C561,[1]匹配!$A:$V,22,0)</f>
        <v>0</v>
      </c>
      <c r="Z561" s="11">
        <f>VLOOKUP(C561,[1]匹配!$A:$W,23,0)</f>
        <v>0</v>
      </c>
      <c r="AA561" s="11">
        <f>VLOOKUP(C561,[1]匹配!$A:$X,24,0)</f>
        <v>0</v>
      </c>
      <c r="AB561" s="11">
        <f>VLOOKUP(C561,[1]匹配!$A:$Y,25,0)</f>
        <v>0</v>
      </c>
      <c r="AC561" s="11">
        <f>VLOOKUP(C561,[1]匹配!$A:$Z,26,0)</f>
        <v>0</v>
      </c>
      <c r="AD561" s="11">
        <f>VLOOKUP(C561,[1]匹配!$A:$AA,27,0)</f>
        <v>0</v>
      </c>
      <c r="AE561" s="11">
        <f>VLOOKUP(C561,[1]匹配!$A:$AB,28,0)</f>
        <v>0</v>
      </c>
      <c r="AF561" s="11">
        <f>VLOOKUP(C561,[1]匹配!$A:$AC,29,0)</f>
        <v>0</v>
      </c>
      <c r="AG561" s="11">
        <f>VLOOKUP(C561,[1]匹配!$A:$AD,30,0)</f>
        <v>0</v>
      </c>
      <c r="AH561" s="11">
        <f>VLOOKUP(C561,[1]匹配!$A:$AE,31,0)</f>
        <v>0</v>
      </c>
      <c r="AI561" s="11">
        <f>VLOOKUP(C561,[1]匹配!$A:$AF,32,0)</f>
        <v>0</v>
      </c>
      <c r="AJ561" s="11" t="s">
        <v>1005</v>
      </c>
      <c r="AK561" s="11" t="s">
        <v>47</v>
      </c>
      <c r="AL561" s="11" t="s">
        <v>48</v>
      </c>
      <c r="AM561" s="11" t="s">
        <v>729</v>
      </c>
    </row>
    <row r="562" ht="24" spans="1:39">
      <c r="A562" s="28">
        <v>559</v>
      </c>
      <c r="B562" s="11" t="s">
        <v>494</v>
      </c>
      <c r="C562" s="11" t="s">
        <v>2092</v>
      </c>
      <c r="D562" s="11" t="s">
        <v>2093</v>
      </c>
      <c r="E562" s="11" t="s">
        <v>2094</v>
      </c>
      <c r="F562" s="30" t="s">
        <v>2095</v>
      </c>
      <c r="G562" s="11" t="s">
        <v>1437</v>
      </c>
      <c r="H562" s="11" t="str">
        <f>VLOOKUP(C562,[1]匹配!$A:$E,5,0)</f>
        <v>否</v>
      </c>
      <c r="I562" s="11">
        <f>VLOOKUP(C562,[1]匹配!$A:$F,6,0)</f>
        <v>0</v>
      </c>
      <c r="J562" s="11">
        <f>VLOOKUP(C562,'[2]（终）标准制修订项目'!$C:$R,16,0)</f>
        <v>7</v>
      </c>
      <c r="K562" s="11" t="str">
        <f>VLOOKUP(C562,[1]匹配!$A:$H,8,0)</f>
        <v>无</v>
      </c>
      <c r="L562" s="11">
        <f>VLOOKUP(C562,[1]匹配!$A:$I,9,0)</f>
        <v>7</v>
      </c>
      <c r="M562" s="11">
        <f>VLOOKUP(C562,[1]匹配!$A:$J,10,0)</f>
        <v>100</v>
      </c>
      <c r="N562" s="11" t="str">
        <f>VLOOKUP(C562,[1]匹配!$A:$K,11,0)</f>
        <v>深圳市为海建材有限公司</v>
      </c>
      <c r="O562" s="11">
        <f>VLOOKUP(C562,[1]匹配!$A:$L,12,0)</f>
        <v>0</v>
      </c>
      <c r="P562" s="11">
        <f>VLOOKUP(C562,[1]匹配!$A:$M,13,0)</f>
        <v>0</v>
      </c>
      <c r="Q562" s="11">
        <f>VLOOKUP(C562,[1]匹配!$A:$N,14,0)</f>
        <v>0</v>
      </c>
      <c r="R562" s="11">
        <f>VLOOKUP(C562,[1]匹配!$A:$O,15,0)</f>
        <v>0</v>
      </c>
      <c r="S562" s="11">
        <f>VLOOKUP(C562,[1]匹配!$A:$P,16,0)</f>
        <v>0</v>
      </c>
      <c r="T562" s="11">
        <f>VLOOKUP(C562,[1]匹配!$A:$Q,17,0)</f>
        <v>0</v>
      </c>
      <c r="U562" s="11">
        <f>VLOOKUP(C562,[1]匹配!$A:$R,18,0)</f>
        <v>0</v>
      </c>
      <c r="V562" s="11">
        <f>VLOOKUP(C562,[1]匹配!$A:$S,19,0)</f>
        <v>0</v>
      </c>
      <c r="W562" s="11">
        <f>VLOOKUP(C562,[1]匹配!$A:$T,20,0)</f>
        <v>0</v>
      </c>
      <c r="X562" s="11">
        <f>VLOOKUP(C562,[1]匹配!$A:$U,21,0)</f>
        <v>0</v>
      </c>
      <c r="Y562" s="11">
        <f>VLOOKUP(C562,[1]匹配!$A:$V,22,0)</f>
        <v>0</v>
      </c>
      <c r="Z562" s="11">
        <f>VLOOKUP(C562,[1]匹配!$A:$W,23,0)</f>
        <v>0</v>
      </c>
      <c r="AA562" s="11">
        <f>VLOOKUP(C562,[1]匹配!$A:$X,24,0)</f>
        <v>0</v>
      </c>
      <c r="AB562" s="11">
        <f>VLOOKUP(C562,[1]匹配!$A:$Y,25,0)</f>
        <v>0</v>
      </c>
      <c r="AC562" s="11">
        <f>VLOOKUP(C562,[1]匹配!$A:$Z,26,0)</f>
        <v>0</v>
      </c>
      <c r="AD562" s="11">
        <f>VLOOKUP(C562,[1]匹配!$A:$AA,27,0)</f>
        <v>0</v>
      </c>
      <c r="AE562" s="11">
        <f>VLOOKUP(C562,[1]匹配!$A:$AB,28,0)</f>
        <v>0</v>
      </c>
      <c r="AF562" s="11">
        <f>VLOOKUP(C562,[1]匹配!$A:$AC,29,0)</f>
        <v>0</v>
      </c>
      <c r="AG562" s="11">
        <f>VLOOKUP(C562,[1]匹配!$A:$AD,30,0)</f>
        <v>0</v>
      </c>
      <c r="AH562" s="11">
        <f>VLOOKUP(C562,[1]匹配!$A:$AE,31,0)</f>
        <v>0</v>
      </c>
      <c r="AI562" s="11">
        <f>VLOOKUP(C562,[1]匹配!$A:$AF,32,0)</f>
        <v>0</v>
      </c>
      <c r="AJ562" s="11" t="s">
        <v>1005</v>
      </c>
      <c r="AK562" s="11" t="s">
        <v>105</v>
      </c>
      <c r="AL562" s="11" t="s">
        <v>56</v>
      </c>
      <c r="AM562" s="11" t="s">
        <v>729</v>
      </c>
    </row>
    <row r="563" ht="36" spans="1:39">
      <c r="A563" s="28">
        <v>560</v>
      </c>
      <c r="B563" s="11" t="s">
        <v>494</v>
      </c>
      <c r="C563" s="11" t="s">
        <v>2096</v>
      </c>
      <c r="D563" s="11" t="s">
        <v>2097</v>
      </c>
      <c r="E563" s="11" t="s">
        <v>2098</v>
      </c>
      <c r="F563" s="11" t="s">
        <v>2099</v>
      </c>
      <c r="G563" s="11" t="s">
        <v>2100</v>
      </c>
      <c r="H563" s="11" t="str">
        <f>VLOOKUP(C563,[1]匹配!$A:$E,5,0)</f>
        <v>否</v>
      </c>
      <c r="I563" s="11">
        <f>VLOOKUP(C563,[1]匹配!$A:$F,6,0)</f>
        <v>0</v>
      </c>
      <c r="J563" s="11">
        <f>VLOOKUP(C563,'[2]（终）标准制修订项目'!$C:$R,16,0)</f>
        <v>3</v>
      </c>
      <c r="K563" s="11" t="str">
        <f>VLOOKUP(C563,[1]匹配!$A:$H,8,0)</f>
        <v>无</v>
      </c>
      <c r="L563" s="11">
        <f>VLOOKUP(C563,[1]匹配!$A:$I,9,0)</f>
        <v>3</v>
      </c>
      <c r="M563" s="11">
        <f>VLOOKUP(C563,[1]匹配!$A:$J,10,0)</f>
        <v>100</v>
      </c>
      <c r="N563" s="11" t="str">
        <f>VLOOKUP(C563,[1]匹配!$A:$K,11,0)</f>
        <v>深圳嘉普通太阳能股份有限公司</v>
      </c>
      <c r="O563" s="11">
        <f>VLOOKUP(C563,[1]匹配!$A:$L,12,0)</f>
        <v>0</v>
      </c>
      <c r="P563" s="11">
        <f>VLOOKUP(C563,[1]匹配!$A:$M,13,0)</f>
        <v>0</v>
      </c>
      <c r="Q563" s="11">
        <f>VLOOKUP(C563,[1]匹配!$A:$N,14,0)</f>
        <v>0</v>
      </c>
      <c r="R563" s="11">
        <f>VLOOKUP(C563,[1]匹配!$A:$O,15,0)</f>
        <v>0</v>
      </c>
      <c r="S563" s="11">
        <f>VLOOKUP(C563,[1]匹配!$A:$P,16,0)</f>
        <v>0</v>
      </c>
      <c r="T563" s="11">
        <f>VLOOKUP(C563,[1]匹配!$A:$Q,17,0)</f>
        <v>0</v>
      </c>
      <c r="U563" s="11">
        <f>VLOOKUP(C563,[1]匹配!$A:$R,18,0)</f>
        <v>0</v>
      </c>
      <c r="V563" s="11">
        <f>VLOOKUP(C563,[1]匹配!$A:$S,19,0)</f>
        <v>0</v>
      </c>
      <c r="W563" s="11">
        <f>VLOOKUP(C563,[1]匹配!$A:$T,20,0)</f>
        <v>0</v>
      </c>
      <c r="X563" s="11">
        <f>VLOOKUP(C563,[1]匹配!$A:$U,21,0)</f>
        <v>0</v>
      </c>
      <c r="Y563" s="11">
        <f>VLOOKUP(C563,[1]匹配!$A:$V,22,0)</f>
        <v>0</v>
      </c>
      <c r="Z563" s="11">
        <f>VLOOKUP(C563,[1]匹配!$A:$W,23,0)</f>
        <v>0</v>
      </c>
      <c r="AA563" s="11">
        <f>VLOOKUP(C563,[1]匹配!$A:$X,24,0)</f>
        <v>0</v>
      </c>
      <c r="AB563" s="11">
        <f>VLOOKUP(C563,[1]匹配!$A:$Y,25,0)</f>
        <v>0</v>
      </c>
      <c r="AC563" s="11">
        <f>VLOOKUP(C563,[1]匹配!$A:$Z,26,0)</f>
        <v>0</v>
      </c>
      <c r="AD563" s="11">
        <f>VLOOKUP(C563,[1]匹配!$A:$AA,27,0)</f>
        <v>0</v>
      </c>
      <c r="AE563" s="11">
        <f>VLOOKUP(C563,[1]匹配!$A:$AB,28,0)</f>
        <v>0</v>
      </c>
      <c r="AF563" s="11">
        <f>VLOOKUP(C563,[1]匹配!$A:$AC,29,0)</f>
        <v>0</v>
      </c>
      <c r="AG563" s="11">
        <f>VLOOKUP(C563,[1]匹配!$A:$AD,30,0)</f>
        <v>0</v>
      </c>
      <c r="AH563" s="11">
        <f>VLOOKUP(C563,[1]匹配!$A:$AE,31,0)</f>
        <v>0</v>
      </c>
      <c r="AI563" s="11">
        <f>VLOOKUP(C563,[1]匹配!$A:$AF,32,0)</f>
        <v>0</v>
      </c>
      <c r="AJ563" s="11" t="s">
        <v>1005</v>
      </c>
      <c r="AK563" s="11" t="s">
        <v>47</v>
      </c>
      <c r="AL563" s="11" t="s">
        <v>48</v>
      </c>
      <c r="AM563" s="11" t="s">
        <v>729</v>
      </c>
    </row>
    <row r="564" ht="24" spans="1:39">
      <c r="A564" s="28">
        <v>561</v>
      </c>
      <c r="B564" s="11" t="s">
        <v>494</v>
      </c>
      <c r="C564" s="11" t="s">
        <v>2101</v>
      </c>
      <c r="D564" s="11" t="s">
        <v>2102</v>
      </c>
      <c r="E564" s="11" t="s">
        <v>2103</v>
      </c>
      <c r="F564" s="11" t="s">
        <v>508</v>
      </c>
      <c r="G564" s="11" t="s">
        <v>208</v>
      </c>
      <c r="H564" s="11" t="str">
        <f>VLOOKUP(C564,[1]匹配!$A:$E,5,0)</f>
        <v>否</v>
      </c>
      <c r="I564" s="11">
        <f>VLOOKUP(C564,[1]匹配!$A:$F,6,0)</f>
        <v>0</v>
      </c>
      <c r="J564" s="11">
        <f>VLOOKUP(C564,'[2]（终）标准制修订项目'!$C:$R,16,0)</f>
        <v>5</v>
      </c>
      <c r="K564" s="11" t="str">
        <f>VLOOKUP(C564,[1]匹配!$A:$H,8,0)</f>
        <v>无</v>
      </c>
      <c r="L564" s="11">
        <f>VLOOKUP(C564,[1]匹配!$A:$I,9,0)</f>
        <v>5</v>
      </c>
      <c r="M564" s="11">
        <f>VLOOKUP(C564,[1]匹配!$A:$J,10,0)</f>
        <v>100</v>
      </c>
      <c r="N564" s="11" t="str">
        <f>VLOOKUP(C564,[1]匹配!$A:$K,11,0)</f>
        <v>比亚迪汽车工业有限公司</v>
      </c>
      <c r="O564" s="11">
        <f>VLOOKUP(C564,[1]匹配!$A:$L,12,0)</f>
        <v>0</v>
      </c>
      <c r="P564" s="11">
        <f>VLOOKUP(C564,[1]匹配!$A:$M,13,0)</f>
        <v>0</v>
      </c>
      <c r="Q564" s="11">
        <f>VLOOKUP(C564,[1]匹配!$A:$N,14,0)</f>
        <v>0</v>
      </c>
      <c r="R564" s="11">
        <f>VLOOKUP(C564,[1]匹配!$A:$O,15,0)</f>
        <v>0</v>
      </c>
      <c r="S564" s="11">
        <f>VLOOKUP(C564,[1]匹配!$A:$P,16,0)</f>
        <v>0</v>
      </c>
      <c r="T564" s="11">
        <f>VLOOKUP(C564,[1]匹配!$A:$Q,17,0)</f>
        <v>0</v>
      </c>
      <c r="U564" s="11">
        <f>VLOOKUP(C564,[1]匹配!$A:$R,18,0)</f>
        <v>0</v>
      </c>
      <c r="V564" s="11">
        <f>VLOOKUP(C564,[1]匹配!$A:$S,19,0)</f>
        <v>0</v>
      </c>
      <c r="W564" s="11">
        <f>VLOOKUP(C564,[1]匹配!$A:$T,20,0)</f>
        <v>0</v>
      </c>
      <c r="X564" s="11">
        <f>VLOOKUP(C564,[1]匹配!$A:$U,21,0)</f>
        <v>0</v>
      </c>
      <c r="Y564" s="11">
        <f>VLOOKUP(C564,[1]匹配!$A:$V,22,0)</f>
        <v>0</v>
      </c>
      <c r="Z564" s="11">
        <f>VLOOKUP(C564,[1]匹配!$A:$W,23,0)</f>
        <v>0</v>
      </c>
      <c r="AA564" s="11">
        <f>VLOOKUP(C564,[1]匹配!$A:$X,24,0)</f>
        <v>0</v>
      </c>
      <c r="AB564" s="11">
        <f>VLOOKUP(C564,[1]匹配!$A:$Y,25,0)</f>
        <v>0</v>
      </c>
      <c r="AC564" s="11">
        <f>VLOOKUP(C564,[1]匹配!$A:$Z,26,0)</f>
        <v>0</v>
      </c>
      <c r="AD564" s="11">
        <f>VLOOKUP(C564,[1]匹配!$A:$AA,27,0)</f>
        <v>0</v>
      </c>
      <c r="AE564" s="11">
        <f>VLOOKUP(C564,[1]匹配!$A:$AB,28,0)</f>
        <v>0</v>
      </c>
      <c r="AF564" s="11">
        <f>VLOOKUP(C564,[1]匹配!$A:$AC,29,0)</f>
        <v>0</v>
      </c>
      <c r="AG564" s="11">
        <f>VLOOKUP(C564,[1]匹配!$A:$AD,30,0)</f>
        <v>0</v>
      </c>
      <c r="AH564" s="11">
        <f>VLOOKUP(C564,[1]匹配!$A:$AE,31,0)</f>
        <v>0</v>
      </c>
      <c r="AI564" s="11">
        <f>VLOOKUP(C564,[1]匹配!$A:$AF,32,0)</f>
        <v>0</v>
      </c>
      <c r="AJ564" s="11" t="s">
        <v>1005</v>
      </c>
      <c r="AK564" s="11" t="s">
        <v>47</v>
      </c>
      <c r="AL564" s="11" t="s">
        <v>56</v>
      </c>
      <c r="AM564" s="11" t="s">
        <v>729</v>
      </c>
    </row>
    <row r="565" ht="36" spans="1:39">
      <c r="A565" s="28">
        <v>562</v>
      </c>
      <c r="B565" s="11" t="s">
        <v>494</v>
      </c>
      <c r="C565" s="11" t="s">
        <v>2104</v>
      </c>
      <c r="D565" s="11" t="s">
        <v>2105</v>
      </c>
      <c r="E565" s="11" t="s">
        <v>2106</v>
      </c>
      <c r="F565" s="30" t="s">
        <v>2107</v>
      </c>
      <c r="G565" s="11" t="s">
        <v>450</v>
      </c>
      <c r="H565" s="11" t="str">
        <f>VLOOKUP(C565,[1]匹配!$A:$E,5,0)</f>
        <v>否</v>
      </c>
      <c r="I565" s="11">
        <f>VLOOKUP(C565,[1]匹配!$A:$F,6,0)</f>
        <v>0</v>
      </c>
      <c r="J565" s="11">
        <f>VLOOKUP(C565,'[2]（终）标准制修订项目'!$C:$R,16,0)</f>
        <v>4</v>
      </c>
      <c r="K565" s="11" t="str">
        <f>VLOOKUP(C565,[1]匹配!$A:$H,8,0)</f>
        <v>无</v>
      </c>
      <c r="L565" s="11">
        <f>VLOOKUP(C565,[1]匹配!$A:$I,9,0)</f>
        <v>4</v>
      </c>
      <c r="M565" s="11">
        <f>VLOOKUP(C565,[1]匹配!$A:$J,10,0)</f>
        <v>100</v>
      </c>
      <c r="N565" s="11" t="str">
        <f>VLOOKUP(C565,[1]匹配!$A:$K,11,0)</f>
        <v>深圳市建筑科学研究院股份有限公司</v>
      </c>
      <c r="O565" s="11">
        <f>VLOOKUP(C565,[1]匹配!$A:$L,12,0)</f>
        <v>0</v>
      </c>
      <c r="P565" s="11">
        <f>VLOOKUP(C565,[1]匹配!$A:$M,13,0)</f>
        <v>0</v>
      </c>
      <c r="Q565" s="11">
        <f>VLOOKUP(C565,[1]匹配!$A:$N,14,0)</f>
        <v>0</v>
      </c>
      <c r="R565" s="11">
        <f>VLOOKUP(C565,[1]匹配!$A:$O,15,0)</f>
        <v>0</v>
      </c>
      <c r="S565" s="11">
        <f>VLOOKUP(C565,[1]匹配!$A:$P,16,0)</f>
        <v>0</v>
      </c>
      <c r="T565" s="11">
        <f>VLOOKUP(C565,[1]匹配!$A:$Q,17,0)</f>
        <v>0</v>
      </c>
      <c r="U565" s="11">
        <f>VLOOKUP(C565,[1]匹配!$A:$R,18,0)</f>
        <v>0</v>
      </c>
      <c r="V565" s="11">
        <f>VLOOKUP(C565,[1]匹配!$A:$S,19,0)</f>
        <v>0</v>
      </c>
      <c r="W565" s="11">
        <f>VLOOKUP(C565,[1]匹配!$A:$T,20,0)</f>
        <v>0</v>
      </c>
      <c r="X565" s="11">
        <f>VLOOKUP(C565,[1]匹配!$A:$U,21,0)</f>
        <v>0</v>
      </c>
      <c r="Y565" s="11">
        <f>VLOOKUP(C565,[1]匹配!$A:$V,22,0)</f>
        <v>0</v>
      </c>
      <c r="Z565" s="11">
        <f>VLOOKUP(C565,[1]匹配!$A:$W,23,0)</f>
        <v>0</v>
      </c>
      <c r="AA565" s="11">
        <f>VLOOKUP(C565,[1]匹配!$A:$X,24,0)</f>
        <v>0</v>
      </c>
      <c r="AB565" s="11">
        <f>VLOOKUP(C565,[1]匹配!$A:$Y,25,0)</f>
        <v>0</v>
      </c>
      <c r="AC565" s="11">
        <f>VLOOKUP(C565,[1]匹配!$A:$Z,26,0)</f>
        <v>0</v>
      </c>
      <c r="AD565" s="11">
        <f>VLOOKUP(C565,[1]匹配!$A:$AA,27,0)</f>
        <v>0</v>
      </c>
      <c r="AE565" s="11">
        <f>VLOOKUP(C565,[1]匹配!$A:$AB,28,0)</f>
        <v>0</v>
      </c>
      <c r="AF565" s="11">
        <f>VLOOKUP(C565,[1]匹配!$A:$AC,29,0)</f>
        <v>0</v>
      </c>
      <c r="AG565" s="11">
        <f>VLOOKUP(C565,[1]匹配!$A:$AD,30,0)</f>
        <v>0</v>
      </c>
      <c r="AH565" s="11">
        <f>VLOOKUP(C565,[1]匹配!$A:$AE,31,0)</f>
        <v>0</v>
      </c>
      <c r="AI565" s="11">
        <f>VLOOKUP(C565,[1]匹配!$A:$AF,32,0)</f>
        <v>0</v>
      </c>
      <c r="AJ565" s="11" t="s">
        <v>763</v>
      </c>
      <c r="AK565" s="11" t="s">
        <v>105</v>
      </c>
      <c r="AL565" s="11" t="s">
        <v>56</v>
      </c>
      <c r="AM565" s="11" t="s">
        <v>729</v>
      </c>
    </row>
    <row r="566" ht="36" spans="1:39">
      <c r="A566" s="28">
        <v>563</v>
      </c>
      <c r="B566" s="11" t="s">
        <v>494</v>
      </c>
      <c r="C566" s="11" t="s">
        <v>2108</v>
      </c>
      <c r="D566" s="11" t="s">
        <v>2109</v>
      </c>
      <c r="E566" s="11" t="s">
        <v>2110</v>
      </c>
      <c r="F566" s="11" t="s">
        <v>582</v>
      </c>
      <c r="G566" s="11" t="s">
        <v>362</v>
      </c>
      <c r="H566" s="11" t="str">
        <f>VLOOKUP(C566,[1]匹配!$A:$E,5,0)</f>
        <v>否</v>
      </c>
      <c r="I566" s="11">
        <f>VLOOKUP(C566,[1]匹配!$A:$F,6,0)</f>
        <v>0</v>
      </c>
      <c r="J566" s="11">
        <f>VLOOKUP(C566,'[2]（终）标准制修订项目'!$C:$R,16,0)</f>
        <v>2</v>
      </c>
      <c r="K566" s="11" t="str">
        <f>VLOOKUP(C566,[1]匹配!$A:$H,8,0)</f>
        <v>无</v>
      </c>
      <c r="L566" s="11">
        <f>VLOOKUP(C566,[1]匹配!$A:$I,9,0)</f>
        <v>2</v>
      </c>
      <c r="M566" s="11">
        <f>VLOOKUP(C566,[1]匹配!$A:$J,10,0)</f>
        <v>100</v>
      </c>
      <c r="N566" s="11" t="str">
        <f>VLOOKUP(C566,[1]匹配!$A:$K,11,0)</f>
        <v>中纺标（深圳）检测有限公司</v>
      </c>
      <c r="O566" s="11">
        <f>VLOOKUP(C566,[1]匹配!$A:$L,12,0)</f>
        <v>0</v>
      </c>
      <c r="P566" s="11">
        <f>VLOOKUP(C566,[1]匹配!$A:$M,13,0)</f>
        <v>0</v>
      </c>
      <c r="Q566" s="11">
        <f>VLOOKUP(C566,[1]匹配!$A:$N,14,0)</f>
        <v>0</v>
      </c>
      <c r="R566" s="11">
        <f>VLOOKUP(C566,[1]匹配!$A:$O,15,0)</f>
        <v>0</v>
      </c>
      <c r="S566" s="11">
        <f>VLOOKUP(C566,[1]匹配!$A:$P,16,0)</f>
        <v>0</v>
      </c>
      <c r="T566" s="11">
        <f>VLOOKUP(C566,[1]匹配!$A:$Q,17,0)</f>
        <v>0</v>
      </c>
      <c r="U566" s="11">
        <f>VLOOKUP(C566,[1]匹配!$A:$R,18,0)</f>
        <v>0</v>
      </c>
      <c r="V566" s="11">
        <f>VLOOKUP(C566,[1]匹配!$A:$S,19,0)</f>
        <v>0</v>
      </c>
      <c r="W566" s="11">
        <f>VLOOKUP(C566,[1]匹配!$A:$T,20,0)</f>
        <v>0</v>
      </c>
      <c r="X566" s="11">
        <f>VLOOKUP(C566,[1]匹配!$A:$U,21,0)</f>
        <v>0</v>
      </c>
      <c r="Y566" s="11">
        <f>VLOOKUP(C566,[1]匹配!$A:$V,22,0)</f>
        <v>0</v>
      </c>
      <c r="Z566" s="11">
        <f>VLOOKUP(C566,[1]匹配!$A:$W,23,0)</f>
        <v>0</v>
      </c>
      <c r="AA566" s="11">
        <f>VLOOKUP(C566,[1]匹配!$A:$X,24,0)</f>
        <v>0</v>
      </c>
      <c r="AB566" s="11">
        <f>VLOOKUP(C566,[1]匹配!$A:$Y,25,0)</f>
        <v>0</v>
      </c>
      <c r="AC566" s="11">
        <f>VLOOKUP(C566,[1]匹配!$A:$Z,26,0)</f>
        <v>0</v>
      </c>
      <c r="AD566" s="11">
        <f>VLOOKUP(C566,[1]匹配!$A:$AA,27,0)</f>
        <v>0</v>
      </c>
      <c r="AE566" s="11">
        <f>VLOOKUP(C566,[1]匹配!$A:$AB,28,0)</f>
        <v>0</v>
      </c>
      <c r="AF566" s="11">
        <f>VLOOKUP(C566,[1]匹配!$A:$AC,29,0)</f>
        <v>0</v>
      </c>
      <c r="AG566" s="11">
        <f>VLOOKUP(C566,[1]匹配!$A:$AD,30,0)</f>
        <v>0</v>
      </c>
      <c r="AH566" s="11">
        <f>VLOOKUP(C566,[1]匹配!$A:$AE,31,0)</f>
        <v>0</v>
      </c>
      <c r="AI566" s="11">
        <f>VLOOKUP(C566,[1]匹配!$A:$AF,32,0)</f>
        <v>0</v>
      </c>
      <c r="AJ566" s="11" t="s">
        <v>763</v>
      </c>
      <c r="AK566" s="11" t="s">
        <v>47</v>
      </c>
      <c r="AL566" s="11" t="s">
        <v>48</v>
      </c>
      <c r="AM566" s="11" t="s">
        <v>729</v>
      </c>
    </row>
    <row r="567" ht="36" spans="1:39">
      <c r="A567" s="28">
        <v>564</v>
      </c>
      <c r="B567" s="11" t="s">
        <v>494</v>
      </c>
      <c r="C567" s="11" t="s">
        <v>2111</v>
      </c>
      <c r="D567" s="11" t="s">
        <v>2112</v>
      </c>
      <c r="E567" s="11" t="s">
        <v>2113</v>
      </c>
      <c r="F567" s="11" t="s">
        <v>2114</v>
      </c>
      <c r="G567" s="11" t="s">
        <v>578</v>
      </c>
      <c r="H567" s="11" t="str">
        <f>VLOOKUP(C567,[1]匹配!$A:$E,5,0)</f>
        <v>否</v>
      </c>
      <c r="I567" s="11">
        <f>VLOOKUP(C567,[1]匹配!$A:$F,6,0)</f>
        <v>0</v>
      </c>
      <c r="J567" s="11">
        <f>VLOOKUP(C567,'[2]（终）标准制修订项目'!$C:$R,16,0)</f>
        <v>1</v>
      </c>
      <c r="K567" s="11" t="str">
        <f>VLOOKUP(C567,[1]匹配!$A:$H,8,0)</f>
        <v>有</v>
      </c>
      <c r="L567" s="11">
        <f>VLOOKUP(C567,[1]匹配!$A:$I,9,0)</f>
        <v>1</v>
      </c>
      <c r="M567" s="11">
        <f>VLOOKUP(C567,[1]匹配!$A:$J,10,0)</f>
        <v>75</v>
      </c>
      <c r="N567" s="11" t="str">
        <f>VLOOKUP(C567,[1]匹配!$A:$K,11,0)</f>
        <v>深圳市深投环保科技有限公司</v>
      </c>
      <c r="O567" s="11">
        <f>VLOOKUP(C567,[1]匹配!$A:$L,12,0)</f>
        <v>4</v>
      </c>
      <c r="P567" s="11">
        <f>VLOOKUP(C567,[1]匹配!$A:$M,13,0)</f>
        <v>25</v>
      </c>
      <c r="Q567" s="11" t="str">
        <f>VLOOKUP(C567,[1]匹配!$A:$N,14,0)</f>
        <v>深圳慧欣环境技术有限公司</v>
      </c>
      <c r="R567" s="11">
        <f>VLOOKUP(C567,[1]匹配!$A:$O,15,0)</f>
        <v>0</v>
      </c>
      <c r="S567" s="11">
        <f>VLOOKUP(C567,[1]匹配!$A:$P,16,0)</f>
        <v>0</v>
      </c>
      <c r="T567" s="11">
        <f>VLOOKUP(C567,[1]匹配!$A:$Q,17,0)</f>
        <v>0</v>
      </c>
      <c r="U567" s="11">
        <f>VLOOKUP(C567,[1]匹配!$A:$R,18,0)</f>
        <v>0</v>
      </c>
      <c r="V567" s="11">
        <f>VLOOKUP(C567,[1]匹配!$A:$S,19,0)</f>
        <v>0</v>
      </c>
      <c r="W567" s="11">
        <f>VLOOKUP(C567,[1]匹配!$A:$T,20,0)</f>
        <v>0</v>
      </c>
      <c r="X567" s="11">
        <f>VLOOKUP(C567,[1]匹配!$A:$U,21,0)</f>
        <v>0</v>
      </c>
      <c r="Y567" s="11">
        <f>VLOOKUP(C567,[1]匹配!$A:$V,22,0)</f>
        <v>0</v>
      </c>
      <c r="Z567" s="11">
        <f>VLOOKUP(C567,[1]匹配!$A:$W,23,0)</f>
        <v>0</v>
      </c>
      <c r="AA567" s="11">
        <f>VLOOKUP(C567,[1]匹配!$A:$X,24,0)</f>
        <v>0</v>
      </c>
      <c r="AB567" s="11">
        <f>VLOOKUP(C567,[1]匹配!$A:$Y,25,0)</f>
        <v>0</v>
      </c>
      <c r="AC567" s="11">
        <f>VLOOKUP(C567,[1]匹配!$A:$Z,26,0)</f>
        <v>0</v>
      </c>
      <c r="AD567" s="11">
        <f>VLOOKUP(C567,[1]匹配!$A:$AA,27,0)</f>
        <v>0</v>
      </c>
      <c r="AE567" s="11">
        <f>VLOOKUP(C567,[1]匹配!$A:$AB,28,0)</f>
        <v>0</v>
      </c>
      <c r="AF567" s="11">
        <f>VLOOKUP(C567,[1]匹配!$A:$AC,29,0)</f>
        <v>0</v>
      </c>
      <c r="AG567" s="11">
        <f>VLOOKUP(C567,[1]匹配!$A:$AD,30,0)</f>
        <v>0</v>
      </c>
      <c r="AH567" s="11">
        <f>VLOOKUP(C567,[1]匹配!$A:$AE,31,0)</f>
        <v>0</v>
      </c>
      <c r="AI567" s="11">
        <f>VLOOKUP(C567,[1]匹配!$A:$AF,32,0)</f>
        <v>0</v>
      </c>
      <c r="AJ567" s="11" t="s">
        <v>763</v>
      </c>
      <c r="AK567" s="11" t="s">
        <v>47</v>
      </c>
      <c r="AL567" s="11" t="s">
        <v>48</v>
      </c>
      <c r="AM567" s="11" t="s">
        <v>729</v>
      </c>
    </row>
    <row r="568" ht="36" spans="1:39">
      <c r="A568" s="28">
        <v>565</v>
      </c>
      <c r="B568" s="11" t="s">
        <v>494</v>
      </c>
      <c r="C568" s="11" t="s">
        <v>2115</v>
      </c>
      <c r="D568" s="11" t="s">
        <v>2116</v>
      </c>
      <c r="E568" s="11" t="s">
        <v>2117</v>
      </c>
      <c r="F568" s="11" t="s">
        <v>2118</v>
      </c>
      <c r="G568" s="11" t="s">
        <v>1686</v>
      </c>
      <c r="H568" s="11" t="str">
        <f>VLOOKUP(C568,[1]匹配!$A:$E,5,0)</f>
        <v>否</v>
      </c>
      <c r="I568" s="11">
        <f>VLOOKUP(C568,[1]匹配!$A:$F,6,0)</f>
        <v>0</v>
      </c>
      <c r="J568" s="11">
        <f>VLOOKUP(C568,'[2]（终）标准制修订项目'!$C:$R,16,0)</f>
        <v>2</v>
      </c>
      <c r="K568" s="11" t="str">
        <f>VLOOKUP(C568,[1]匹配!$A:$H,8,0)</f>
        <v>无</v>
      </c>
      <c r="L568" s="11">
        <f>VLOOKUP(C568,[1]匹配!$A:$I,9,0)</f>
        <v>2</v>
      </c>
      <c r="M568" s="11">
        <f>VLOOKUP(C568,[1]匹配!$A:$J,10,0)</f>
        <v>100</v>
      </c>
      <c r="N568" s="11" t="str">
        <f>VLOOKUP(C568,[1]匹配!$A:$K,11,0)</f>
        <v>深圳市安车检测股份有限公司</v>
      </c>
      <c r="O568" s="11">
        <f>VLOOKUP(C568,[1]匹配!$A:$L,12,0)</f>
        <v>0</v>
      </c>
      <c r="P568" s="11">
        <f>VLOOKUP(C568,[1]匹配!$A:$M,13,0)</f>
        <v>0</v>
      </c>
      <c r="Q568" s="11">
        <f>VLOOKUP(C568,[1]匹配!$A:$N,14,0)</f>
        <v>0</v>
      </c>
      <c r="R568" s="11">
        <f>VLOOKUP(C568,[1]匹配!$A:$O,15,0)</f>
        <v>0</v>
      </c>
      <c r="S568" s="11">
        <f>VLOOKUP(C568,[1]匹配!$A:$P,16,0)</f>
        <v>0</v>
      </c>
      <c r="T568" s="11">
        <f>VLOOKUP(C568,[1]匹配!$A:$Q,17,0)</f>
        <v>0</v>
      </c>
      <c r="U568" s="11">
        <f>VLOOKUP(C568,[1]匹配!$A:$R,18,0)</f>
        <v>0</v>
      </c>
      <c r="V568" s="11">
        <f>VLOOKUP(C568,[1]匹配!$A:$S,19,0)</f>
        <v>0</v>
      </c>
      <c r="W568" s="11">
        <f>VLOOKUP(C568,[1]匹配!$A:$T,20,0)</f>
        <v>0</v>
      </c>
      <c r="X568" s="11">
        <f>VLOOKUP(C568,[1]匹配!$A:$U,21,0)</f>
        <v>0</v>
      </c>
      <c r="Y568" s="11">
        <f>VLOOKUP(C568,[1]匹配!$A:$V,22,0)</f>
        <v>0</v>
      </c>
      <c r="Z568" s="11">
        <f>VLOOKUP(C568,[1]匹配!$A:$W,23,0)</f>
        <v>0</v>
      </c>
      <c r="AA568" s="11">
        <f>VLOOKUP(C568,[1]匹配!$A:$X,24,0)</f>
        <v>0</v>
      </c>
      <c r="AB568" s="11">
        <f>VLOOKUP(C568,[1]匹配!$A:$Y,25,0)</f>
        <v>0</v>
      </c>
      <c r="AC568" s="11">
        <f>VLOOKUP(C568,[1]匹配!$A:$Z,26,0)</f>
        <v>0</v>
      </c>
      <c r="AD568" s="11">
        <f>VLOOKUP(C568,[1]匹配!$A:$AA,27,0)</f>
        <v>0</v>
      </c>
      <c r="AE568" s="11">
        <f>VLOOKUP(C568,[1]匹配!$A:$AB,28,0)</f>
        <v>0</v>
      </c>
      <c r="AF568" s="11">
        <f>VLOOKUP(C568,[1]匹配!$A:$AC,29,0)</f>
        <v>0</v>
      </c>
      <c r="AG568" s="11">
        <f>VLOOKUP(C568,[1]匹配!$A:$AD,30,0)</f>
        <v>0</v>
      </c>
      <c r="AH568" s="11">
        <f>VLOOKUP(C568,[1]匹配!$A:$AE,31,0)</f>
        <v>0</v>
      </c>
      <c r="AI568" s="11">
        <f>VLOOKUP(C568,[1]匹配!$A:$AF,32,0)</f>
        <v>0</v>
      </c>
      <c r="AJ568" s="11" t="s">
        <v>763</v>
      </c>
      <c r="AK568" s="11" t="s">
        <v>105</v>
      </c>
      <c r="AL568" s="11" t="s">
        <v>48</v>
      </c>
      <c r="AM568" s="11" t="s">
        <v>729</v>
      </c>
    </row>
    <row r="569" ht="48" spans="1:39">
      <c r="A569" s="28">
        <v>566</v>
      </c>
      <c r="B569" s="11" t="s">
        <v>494</v>
      </c>
      <c r="C569" s="11" t="s">
        <v>2119</v>
      </c>
      <c r="D569" s="11" t="s">
        <v>2120</v>
      </c>
      <c r="E569" s="11" t="s">
        <v>2121</v>
      </c>
      <c r="F569" s="11" t="s">
        <v>2114</v>
      </c>
      <c r="G569" s="11" t="s">
        <v>173</v>
      </c>
      <c r="H569" s="11" t="str">
        <f>VLOOKUP(C569,[1]匹配!$A:$E,5,0)</f>
        <v>否</v>
      </c>
      <c r="I569" s="11">
        <f>VLOOKUP(C569,[1]匹配!$A:$F,6,0)</f>
        <v>0</v>
      </c>
      <c r="J569" s="11">
        <f>VLOOKUP(C569,'[2]（终）标准制修订项目'!$C:$R,16,0)</f>
        <v>1</v>
      </c>
      <c r="K569" s="11" t="str">
        <f>VLOOKUP(C569,[1]匹配!$A:$H,8,0)</f>
        <v>有</v>
      </c>
      <c r="L569" s="11">
        <f>VLOOKUP(C569,[1]匹配!$A:$I,9,0)</f>
        <v>1</v>
      </c>
      <c r="M569" s="11">
        <f>VLOOKUP(C569,[1]匹配!$A:$J,10,0)</f>
        <v>46</v>
      </c>
      <c r="N569" s="11" t="str">
        <f>VLOOKUP(C569,[1]匹配!$A:$K,11,0)</f>
        <v>深圳市艾科尔特检测有限公司</v>
      </c>
      <c r="O569" s="11">
        <f>VLOOKUP(C569,[1]匹配!$A:$L,12,0)</f>
        <v>2</v>
      </c>
      <c r="P569" s="11">
        <f>VLOOKUP(C569,[1]匹配!$A:$M,13,0)</f>
        <v>37</v>
      </c>
      <c r="Q569" s="11" t="str">
        <f>VLOOKUP(C569,[1]匹配!$A:$N,14,0)</f>
        <v>深圳市华保科技有限公司</v>
      </c>
      <c r="R569" s="11">
        <f>VLOOKUP(C569,[1]匹配!$A:$O,15,0)</f>
        <v>5</v>
      </c>
      <c r="S569" s="11">
        <f>VLOOKUP(C569,[1]匹配!$A:$P,16,0)</f>
        <v>17</v>
      </c>
      <c r="T569" s="11" t="str">
        <f>VLOOKUP(C569,[1]匹配!$A:$Q,17,0)</f>
        <v>深圳准诺检测有限公司</v>
      </c>
      <c r="U569" s="11">
        <f>VLOOKUP(C569,[1]匹配!$A:$R,18,0)</f>
        <v>0</v>
      </c>
      <c r="V569" s="11">
        <f>VLOOKUP(C569,[1]匹配!$A:$S,19,0)</f>
        <v>0</v>
      </c>
      <c r="W569" s="11">
        <f>VLOOKUP(C569,[1]匹配!$A:$T,20,0)</f>
        <v>0</v>
      </c>
      <c r="X569" s="11">
        <f>VLOOKUP(C569,[1]匹配!$A:$U,21,0)</f>
        <v>0</v>
      </c>
      <c r="Y569" s="11">
        <f>VLOOKUP(C569,[1]匹配!$A:$V,22,0)</f>
        <v>0</v>
      </c>
      <c r="Z569" s="11">
        <f>VLOOKUP(C569,[1]匹配!$A:$W,23,0)</f>
        <v>0</v>
      </c>
      <c r="AA569" s="11">
        <f>VLOOKUP(C569,[1]匹配!$A:$X,24,0)</f>
        <v>0</v>
      </c>
      <c r="AB569" s="11">
        <f>VLOOKUP(C569,[1]匹配!$A:$Y,25,0)</f>
        <v>0</v>
      </c>
      <c r="AC569" s="11">
        <f>VLOOKUP(C569,[1]匹配!$A:$Z,26,0)</f>
        <v>0</v>
      </c>
      <c r="AD569" s="11">
        <f>VLOOKUP(C569,[1]匹配!$A:$AA,27,0)</f>
        <v>0</v>
      </c>
      <c r="AE569" s="11">
        <f>VLOOKUP(C569,[1]匹配!$A:$AB,28,0)</f>
        <v>0</v>
      </c>
      <c r="AF569" s="11">
        <f>VLOOKUP(C569,[1]匹配!$A:$AC,29,0)</f>
        <v>0</v>
      </c>
      <c r="AG569" s="11">
        <f>VLOOKUP(C569,[1]匹配!$A:$AD,30,0)</f>
        <v>0</v>
      </c>
      <c r="AH569" s="11">
        <f>VLOOKUP(C569,[1]匹配!$A:$AE,31,0)</f>
        <v>0</v>
      </c>
      <c r="AI569" s="11">
        <f>VLOOKUP(C569,[1]匹配!$A:$AF,32,0)</f>
        <v>0</v>
      </c>
      <c r="AJ569" s="11" t="s">
        <v>763</v>
      </c>
      <c r="AK569" s="11" t="s">
        <v>47</v>
      </c>
      <c r="AL569" s="11" t="s">
        <v>48</v>
      </c>
      <c r="AM569" s="11" t="s">
        <v>729</v>
      </c>
    </row>
    <row r="570" ht="36" spans="1:39">
      <c r="A570" s="28">
        <v>567</v>
      </c>
      <c r="B570" s="11" t="s">
        <v>494</v>
      </c>
      <c r="C570" s="11" t="s">
        <v>2122</v>
      </c>
      <c r="D570" s="11" t="s">
        <v>2123</v>
      </c>
      <c r="E570" s="11" t="s">
        <v>2124</v>
      </c>
      <c r="F570" s="11" t="s">
        <v>2125</v>
      </c>
      <c r="G570" s="11" t="s">
        <v>208</v>
      </c>
      <c r="H570" s="11" t="str">
        <f>VLOOKUP(C570,[1]匹配!$A:$E,5,0)</f>
        <v>否</v>
      </c>
      <c r="I570" s="11">
        <f>VLOOKUP(C570,[1]匹配!$A:$F,6,0)</f>
        <v>0</v>
      </c>
      <c r="J570" s="11">
        <f>VLOOKUP(C570,'[2]（终）标准制修订项目'!$C:$R,16,0)</f>
        <v>5</v>
      </c>
      <c r="K570" s="11" t="str">
        <f>VLOOKUP(C570,[1]匹配!$A:$H,8,0)</f>
        <v>无</v>
      </c>
      <c r="L570" s="11">
        <f>VLOOKUP(C570,[1]匹配!$A:$I,9,0)</f>
        <v>5</v>
      </c>
      <c r="M570" s="11">
        <f>VLOOKUP(C570,[1]匹配!$A:$J,10,0)</f>
        <v>100</v>
      </c>
      <c r="N570" s="11" t="str">
        <f>VLOOKUP(C570,[1]匹配!$A:$K,11,0)</f>
        <v>比亚迪汽车工业有限公司</v>
      </c>
      <c r="O570" s="11">
        <f>VLOOKUP(C570,[1]匹配!$A:$L,12,0)</f>
        <v>0</v>
      </c>
      <c r="P570" s="11">
        <f>VLOOKUP(C570,[1]匹配!$A:$M,13,0)</f>
        <v>0</v>
      </c>
      <c r="Q570" s="11">
        <f>VLOOKUP(C570,[1]匹配!$A:$N,14,0)</f>
        <v>0</v>
      </c>
      <c r="R570" s="11">
        <f>VLOOKUP(C570,[1]匹配!$A:$O,15,0)</f>
        <v>0</v>
      </c>
      <c r="S570" s="11">
        <f>VLOOKUP(C570,[1]匹配!$A:$P,16,0)</f>
        <v>0</v>
      </c>
      <c r="T570" s="11">
        <f>VLOOKUP(C570,[1]匹配!$A:$Q,17,0)</f>
        <v>0</v>
      </c>
      <c r="U570" s="11">
        <f>VLOOKUP(C570,[1]匹配!$A:$R,18,0)</f>
        <v>0</v>
      </c>
      <c r="V570" s="11">
        <f>VLOOKUP(C570,[1]匹配!$A:$S,19,0)</f>
        <v>0</v>
      </c>
      <c r="W570" s="11">
        <f>VLOOKUP(C570,[1]匹配!$A:$T,20,0)</f>
        <v>0</v>
      </c>
      <c r="X570" s="11">
        <f>VLOOKUP(C570,[1]匹配!$A:$U,21,0)</f>
        <v>0</v>
      </c>
      <c r="Y570" s="11">
        <f>VLOOKUP(C570,[1]匹配!$A:$V,22,0)</f>
        <v>0</v>
      </c>
      <c r="Z570" s="11">
        <f>VLOOKUP(C570,[1]匹配!$A:$W,23,0)</f>
        <v>0</v>
      </c>
      <c r="AA570" s="11">
        <f>VLOOKUP(C570,[1]匹配!$A:$X,24,0)</f>
        <v>0</v>
      </c>
      <c r="AB570" s="11">
        <f>VLOOKUP(C570,[1]匹配!$A:$Y,25,0)</f>
        <v>0</v>
      </c>
      <c r="AC570" s="11">
        <f>VLOOKUP(C570,[1]匹配!$A:$Z,26,0)</f>
        <v>0</v>
      </c>
      <c r="AD570" s="11">
        <f>VLOOKUP(C570,[1]匹配!$A:$AA,27,0)</f>
        <v>0</v>
      </c>
      <c r="AE570" s="11">
        <f>VLOOKUP(C570,[1]匹配!$A:$AB,28,0)</f>
        <v>0</v>
      </c>
      <c r="AF570" s="11">
        <f>VLOOKUP(C570,[1]匹配!$A:$AC,29,0)</f>
        <v>0</v>
      </c>
      <c r="AG570" s="11">
        <f>VLOOKUP(C570,[1]匹配!$A:$AD,30,0)</f>
        <v>0</v>
      </c>
      <c r="AH570" s="11">
        <f>VLOOKUP(C570,[1]匹配!$A:$AE,31,0)</f>
        <v>0</v>
      </c>
      <c r="AI570" s="11">
        <f>VLOOKUP(C570,[1]匹配!$A:$AF,32,0)</f>
        <v>0</v>
      </c>
      <c r="AJ570" s="11" t="s">
        <v>763</v>
      </c>
      <c r="AK570" s="11" t="s">
        <v>47</v>
      </c>
      <c r="AL570" s="11" t="s">
        <v>56</v>
      </c>
      <c r="AM570" s="11" t="s">
        <v>729</v>
      </c>
    </row>
    <row r="571" ht="24" spans="1:39">
      <c r="A571" s="28">
        <v>568</v>
      </c>
      <c r="B571" s="11" t="s">
        <v>494</v>
      </c>
      <c r="C571" s="11" t="s">
        <v>2126</v>
      </c>
      <c r="D571" s="11" t="s">
        <v>2127</v>
      </c>
      <c r="E571" s="11" t="s">
        <v>2128</v>
      </c>
      <c r="F571" s="30" t="s">
        <v>524</v>
      </c>
      <c r="G571" s="11" t="s">
        <v>2129</v>
      </c>
      <c r="H571" s="11" t="str">
        <f>VLOOKUP(C571,[1]匹配!$A:$E,5,0)</f>
        <v>否</v>
      </c>
      <c r="I571" s="11">
        <f>VLOOKUP(C571,[1]匹配!$A:$F,6,0)</f>
        <v>0</v>
      </c>
      <c r="J571" s="11">
        <f>VLOOKUP(C571,'[2]（终）标准制修订项目'!$C:$R,16,0)</f>
        <v>4</v>
      </c>
      <c r="K571" s="11" t="str">
        <f>VLOOKUP(C571,[1]匹配!$A:$H,8,0)</f>
        <v>无</v>
      </c>
      <c r="L571" s="11">
        <f>VLOOKUP(C571,[1]匹配!$A:$I,9,0)</f>
        <v>4</v>
      </c>
      <c r="M571" s="11">
        <f>VLOOKUP(C571,[1]匹配!$A:$J,10,0)</f>
        <v>100</v>
      </c>
      <c r="N571" s="11" t="str">
        <f>VLOOKUP(C571,[1]匹配!$A:$K,11,0)</f>
        <v>深圳市长隆科技有限公司</v>
      </c>
      <c r="O571" s="11">
        <f>VLOOKUP(C571,[1]匹配!$A:$L,12,0)</f>
        <v>0</v>
      </c>
      <c r="P571" s="11">
        <f>VLOOKUP(C571,[1]匹配!$A:$M,13,0)</f>
        <v>0</v>
      </c>
      <c r="Q571" s="11">
        <f>VLOOKUP(C571,[1]匹配!$A:$N,14,0)</f>
        <v>0</v>
      </c>
      <c r="R571" s="11">
        <f>VLOOKUP(C571,[1]匹配!$A:$O,15,0)</f>
        <v>0</v>
      </c>
      <c r="S571" s="11">
        <f>VLOOKUP(C571,[1]匹配!$A:$P,16,0)</f>
        <v>0</v>
      </c>
      <c r="T571" s="11">
        <f>VLOOKUP(C571,[1]匹配!$A:$Q,17,0)</f>
        <v>0</v>
      </c>
      <c r="U571" s="11">
        <f>VLOOKUP(C571,[1]匹配!$A:$R,18,0)</f>
        <v>0</v>
      </c>
      <c r="V571" s="11">
        <f>VLOOKUP(C571,[1]匹配!$A:$S,19,0)</f>
        <v>0</v>
      </c>
      <c r="W571" s="11">
        <f>VLOOKUP(C571,[1]匹配!$A:$T,20,0)</f>
        <v>0</v>
      </c>
      <c r="X571" s="11">
        <f>VLOOKUP(C571,[1]匹配!$A:$U,21,0)</f>
        <v>0</v>
      </c>
      <c r="Y571" s="11">
        <f>VLOOKUP(C571,[1]匹配!$A:$V,22,0)</f>
        <v>0</v>
      </c>
      <c r="Z571" s="11">
        <f>VLOOKUP(C571,[1]匹配!$A:$W,23,0)</f>
        <v>0</v>
      </c>
      <c r="AA571" s="11">
        <f>VLOOKUP(C571,[1]匹配!$A:$X,24,0)</f>
        <v>0</v>
      </c>
      <c r="AB571" s="11">
        <f>VLOOKUP(C571,[1]匹配!$A:$Y,25,0)</f>
        <v>0</v>
      </c>
      <c r="AC571" s="11">
        <f>VLOOKUP(C571,[1]匹配!$A:$Z,26,0)</f>
        <v>0</v>
      </c>
      <c r="AD571" s="11">
        <f>VLOOKUP(C571,[1]匹配!$A:$AA,27,0)</f>
        <v>0</v>
      </c>
      <c r="AE571" s="11">
        <f>VLOOKUP(C571,[1]匹配!$A:$AB,28,0)</f>
        <v>0</v>
      </c>
      <c r="AF571" s="11">
        <f>VLOOKUP(C571,[1]匹配!$A:$AC,29,0)</f>
        <v>0</v>
      </c>
      <c r="AG571" s="11">
        <f>VLOOKUP(C571,[1]匹配!$A:$AD,30,0)</f>
        <v>0</v>
      </c>
      <c r="AH571" s="11">
        <f>VLOOKUP(C571,[1]匹配!$A:$AE,31,0)</f>
        <v>0</v>
      </c>
      <c r="AI571" s="11">
        <f>VLOOKUP(C571,[1]匹配!$A:$AF,32,0)</f>
        <v>0</v>
      </c>
      <c r="AJ571" s="11" t="s">
        <v>1031</v>
      </c>
      <c r="AK571" s="11" t="s">
        <v>105</v>
      </c>
      <c r="AL571" s="11" t="s">
        <v>56</v>
      </c>
      <c r="AM571" s="11" t="s">
        <v>729</v>
      </c>
    </row>
    <row r="572" ht="24" spans="1:39">
      <c r="A572" s="28">
        <v>569</v>
      </c>
      <c r="B572" s="11" t="s">
        <v>494</v>
      </c>
      <c r="C572" s="11" t="s">
        <v>2130</v>
      </c>
      <c r="D572" s="11" t="s">
        <v>2131</v>
      </c>
      <c r="E572" s="11" t="s">
        <v>2132</v>
      </c>
      <c r="F572" s="11" t="s">
        <v>503</v>
      </c>
      <c r="G572" s="11" t="s">
        <v>504</v>
      </c>
      <c r="H572" s="11" t="str">
        <f>VLOOKUP(C572,[1]匹配!$A:$E,5,0)</f>
        <v>否</v>
      </c>
      <c r="I572" s="11">
        <f>VLOOKUP(C572,[1]匹配!$A:$F,6,0)</f>
        <v>0</v>
      </c>
      <c r="J572" s="11">
        <f>VLOOKUP(C572,'[2]（终）标准制修订项目'!$C:$R,16,0)</f>
        <v>1</v>
      </c>
      <c r="K572" s="11" t="str">
        <f>VLOOKUP(C572,[1]匹配!$A:$H,8,0)</f>
        <v>无</v>
      </c>
      <c r="L572" s="11">
        <f>VLOOKUP(C572,[1]匹配!$A:$I,9,0)</f>
        <v>1</v>
      </c>
      <c r="M572" s="11">
        <f>VLOOKUP(C572,[1]匹配!$A:$J,10,0)</f>
        <v>100</v>
      </c>
      <c r="N572" s="11" t="str">
        <f>VLOOKUP(C572,[1]匹配!$A:$K,11,0)</f>
        <v>中广核工程有限公司</v>
      </c>
      <c r="O572" s="11">
        <f>VLOOKUP(C572,[1]匹配!$A:$L,12,0)</f>
        <v>0</v>
      </c>
      <c r="P572" s="11">
        <f>VLOOKUP(C572,[1]匹配!$A:$M,13,0)</f>
        <v>0</v>
      </c>
      <c r="Q572" s="11">
        <f>VLOOKUP(C572,[1]匹配!$A:$N,14,0)</f>
        <v>0</v>
      </c>
      <c r="R572" s="11">
        <f>VLOOKUP(C572,[1]匹配!$A:$O,15,0)</f>
        <v>0</v>
      </c>
      <c r="S572" s="11">
        <f>VLOOKUP(C572,[1]匹配!$A:$P,16,0)</f>
        <v>0</v>
      </c>
      <c r="T572" s="11">
        <f>VLOOKUP(C572,[1]匹配!$A:$Q,17,0)</f>
        <v>0</v>
      </c>
      <c r="U572" s="11">
        <f>VLOOKUP(C572,[1]匹配!$A:$R,18,0)</f>
        <v>0</v>
      </c>
      <c r="V572" s="11">
        <f>VLOOKUP(C572,[1]匹配!$A:$S,19,0)</f>
        <v>0</v>
      </c>
      <c r="W572" s="11">
        <f>VLOOKUP(C572,[1]匹配!$A:$T,20,0)</f>
        <v>0</v>
      </c>
      <c r="X572" s="11">
        <f>VLOOKUP(C572,[1]匹配!$A:$U,21,0)</f>
        <v>0</v>
      </c>
      <c r="Y572" s="11">
        <f>VLOOKUP(C572,[1]匹配!$A:$V,22,0)</f>
        <v>0</v>
      </c>
      <c r="Z572" s="11">
        <f>VLOOKUP(C572,[1]匹配!$A:$W,23,0)</f>
        <v>0</v>
      </c>
      <c r="AA572" s="11">
        <f>VLOOKUP(C572,[1]匹配!$A:$X,24,0)</f>
        <v>0</v>
      </c>
      <c r="AB572" s="11">
        <f>VLOOKUP(C572,[1]匹配!$A:$Y,25,0)</f>
        <v>0</v>
      </c>
      <c r="AC572" s="11">
        <f>VLOOKUP(C572,[1]匹配!$A:$Z,26,0)</f>
        <v>0</v>
      </c>
      <c r="AD572" s="11">
        <f>VLOOKUP(C572,[1]匹配!$A:$AA,27,0)</f>
        <v>0</v>
      </c>
      <c r="AE572" s="11">
        <f>VLOOKUP(C572,[1]匹配!$A:$AB,28,0)</f>
        <v>0</v>
      </c>
      <c r="AF572" s="11">
        <f>VLOOKUP(C572,[1]匹配!$A:$AC,29,0)</f>
        <v>0</v>
      </c>
      <c r="AG572" s="11">
        <f>VLOOKUP(C572,[1]匹配!$A:$AD,30,0)</f>
        <v>0</v>
      </c>
      <c r="AH572" s="11">
        <f>VLOOKUP(C572,[1]匹配!$A:$AE,31,0)</f>
        <v>0</v>
      </c>
      <c r="AI572" s="11">
        <f>VLOOKUP(C572,[1]匹配!$A:$AF,32,0)</f>
        <v>0</v>
      </c>
      <c r="AJ572" s="11" t="s">
        <v>1031</v>
      </c>
      <c r="AK572" s="11" t="s">
        <v>47</v>
      </c>
      <c r="AL572" s="11" t="s">
        <v>48</v>
      </c>
      <c r="AM572" s="11" t="s">
        <v>729</v>
      </c>
    </row>
    <row r="573" ht="24" spans="1:39">
      <c r="A573" s="28">
        <v>570</v>
      </c>
      <c r="B573" s="11" t="s">
        <v>494</v>
      </c>
      <c r="C573" s="11" t="s">
        <v>2133</v>
      </c>
      <c r="D573" s="13" t="s">
        <v>2134</v>
      </c>
      <c r="E573" s="11" t="s">
        <v>2135</v>
      </c>
      <c r="F573" s="11" t="s">
        <v>2136</v>
      </c>
      <c r="G573" s="11" t="s">
        <v>354</v>
      </c>
      <c r="H573" s="11" t="str">
        <f>VLOOKUP(C573,[1]匹配!$A:$E,5,0)</f>
        <v>否</v>
      </c>
      <c r="I573" s="11">
        <f>VLOOKUP(C573,[1]匹配!$A:$F,6,0)</f>
        <v>0</v>
      </c>
      <c r="J573" s="11">
        <f>VLOOKUP(C573,'[2]（终）标准制修订项目'!$C:$R,16,0)</f>
        <v>5</v>
      </c>
      <c r="K573" s="11" t="str">
        <f>VLOOKUP(C573,[1]匹配!$A:$H,8,0)</f>
        <v>无</v>
      </c>
      <c r="L573" s="11">
        <f>VLOOKUP(C573,[1]匹配!$A:$I,9,0)</f>
        <v>5</v>
      </c>
      <c r="M573" s="11">
        <f>VLOOKUP(C573,[1]匹配!$A:$J,10,0)</f>
        <v>100</v>
      </c>
      <c r="N573" s="11" t="str">
        <f>VLOOKUP(C573,[1]匹配!$A:$K,11,0)</f>
        <v>顺丰速运有限公司</v>
      </c>
      <c r="O573" s="11">
        <f>VLOOKUP(C573,[1]匹配!$A:$L,12,0)</f>
        <v>0</v>
      </c>
      <c r="P573" s="11">
        <f>VLOOKUP(C573,[1]匹配!$A:$M,13,0)</f>
        <v>0</v>
      </c>
      <c r="Q573" s="11">
        <f>VLOOKUP(C573,[1]匹配!$A:$N,14,0)</f>
        <v>0</v>
      </c>
      <c r="R573" s="11">
        <f>VLOOKUP(C573,[1]匹配!$A:$O,15,0)</f>
        <v>0</v>
      </c>
      <c r="S573" s="11">
        <f>VLOOKUP(C573,[1]匹配!$A:$P,16,0)</f>
        <v>0</v>
      </c>
      <c r="T573" s="11">
        <f>VLOOKUP(C573,[1]匹配!$A:$Q,17,0)</f>
        <v>0</v>
      </c>
      <c r="U573" s="11">
        <f>VLOOKUP(C573,[1]匹配!$A:$R,18,0)</f>
        <v>0</v>
      </c>
      <c r="V573" s="11">
        <f>VLOOKUP(C573,[1]匹配!$A:$S,19,0)</f>
        <v>0</v>
      </c>
      <c r="W573" s="11">
        <f>VLOOKUP(C573,[1]匹配!$A:$T,20,0)</f>
        <v>0</v>
      </c>
      <c r="X573" s="11">
        <f>VLOOKUP(C573,[1]匹配!$A:$U,21,0)</f>
        <v>0</v>
      </c>
      <c r="Y573" s="11">
        <f>VLOOKUP(C573,[1]匹配!$A:$V,22,0)</f>
        <v>0</v>
      </c>
      <c r="Z573" s="11">
        <f>VLOOKUP(C573,[1]匹配!$A:$W,23,0)</f>
        <v>0</v>
      </c>
      <c r="AA573" s="11">
        <f>VLOOKUP(C573,[1]匹配!$A:$X,24,0)</f>
        <v>0</v>
      </c>
      <c r="AB573" s="11">
        <f>VLOOKUP(C573,[1]匹配!$A:$Y,25,0)</f>
        <v>0</v>
      </c>
      <c r="AC573" s="11">
        <f>VLOOKUP(C573,[1]匹配!$A:$Z,26,0)</f>
        <v>0</v>
      </c>
      <c r="AD573" s="11">
        <f>VLOOKUP(C573,[1]匹配!$A:$AA,27,0)</f>
        <v>0</v>
      </c>
      <c r="AE573" s="11">
        <f>VLOOKUP(C573,[1]匹配!$A:$AB,28,0)</f>
        <v>0</v>
      </c>
      <c r="AF573" s="11">
        <f>VLOOKUP(C573,[1]匹配!$A:$AC,29,0)</f>
        <v>0</v>
      </c>
      <c r="AG573" s="11">
        <f>VLOOKUP(C573,[1]匹配!$A:$AD,30,0)</f>
        <v>0</v>
      </c>
      <c r="AH573" s="11">
        <f>VLOOKUP(C573,[1]匹配!$A:$AE,31,0)</f>
        <v>0</v>
      </c>
      <c r="AI573" s="11">
        <f>VLOOKUP(C573,[1]匹配!$A:$AF,32,0)</f>
        <v>0</v>
      </c>
      <c r="AJ573" s="11" t="s">
        <v>1031</v>
      </c>
      <c r="AK573" s="11" t="s">
        <v>47</v>
      </c>
      <c r="AL573" s="11" t="s">
        <v>56</v>
      </c>
      <c r="AM573" s="11" t="s">
        <v>729</v>
      </c>
    </row>
    <row r="574" ht="96" spans="1:39">
      <c r="A574" s="28">
        <v>571</v>
      </c>
      <c r="B574" s="11" t="s">
        <v>494</v>
      </c>
      <c r="C574" s="11" t="s">
        <v>2137</v>
      </c>
      <c r="D574" s="31" t="s">
        <v>2138</v>
      </c>
      <c r="E574" s="11" t="s">
        <v>2139</v>
      </c>
      <c r="F574" s="30" t="s">
        <v>2140</v>
      </c>
      <c r="G574" s="11" t="s">
        <v>1773</v>
      </c>
      <c r="H574" s="11" t="str">
        <f>VLOOKUP(C574,[1]匹配!$A:$E,5,0)</f>
        <v>是</v>
      </c>
      <c r="I574" s="11">
        <f>VLOOKUP(C574,[1]匹配!$A:$F,6,0)</f>
        <v>4</v>
      </c>
      <c r="J574" s="11">
        <f>VLOOKUP(C574,'[2]（终）标准制修订项目'!$C:$R,16,0)</f>
        <v>5</v>
      </c>
      <c r="K574" s="11" t="str">
        <f>VLOOKUP(C574,[1]匹配!$A:$H,8,0)</f>
        <v>无</v>
      </c>
      <c r="L574" s="11">
        <f>VLOOKUP(C574,[1]匹配!$A:$I,9,0)</f>
        <v>1</v>
      </c>
      <c r="M574" s="11">
        <f>VLOOKUP(C574,[1]匹配!$A:$J,10,0)</f>
        <v>100</v>
      </c>
      <c r="N574" s="11" t="str">
        <f>VLOOKUP(C574,[1]匹配!$A:$K,11,0)</f>
        <v>中检集团南方测试股份有限公司</v>
      </c>
      <c r="O574" s="11">
        <f>VLOOKUP(C574,[1]匹配!$A:$L,12,0)</f>
        <v>0</v>
      </c>
      <c r="P574" s="11">
        <f>VLOOKUP(C574,[1]匹配!$A:$M,13,0)</f>
        <v>0</v>
      </c>
      <c r="Q574" s="11">
        <f>VLOOKUP(C574,[1]匹配!$A:$N,14,0)</f>
        <v>0</v>
      </c>
      <c r="R574" s="11">
        <f>VLOOKUP(C574,[1]匹配!$A:$O,15,0)</f>
        <v>0</v>
      </c>
      <c r="S574" s="11">
        <f>VLOOKUP(C574,[1]匹配!$A:$P,16,0)</f>
        <v>0</v>
      </c>
      <c r="T574" s="11">
        <f>VLOOKUP(C574,[1]匹配!$A:$Q,17,0)</f>
        <v>0</v>
      </c>
      <c r="U574" s="11">
        <f>VLOOKUP(C574,[1]匹配!$A:$R,18,0)</f>
        <v>0</v>
      </c>
      <c r="V574" s="11">
        <f>VLOOKUP(C574,[1]匹配!$A:$S,19,0)</f>
        <v>0</v>
      </c>
      <c r="W574" s="11">
        <f>VLOOKUP(C574,[1]匹配!$A:$T,20,0)</f>
        <v>0</v>
      </c>
      <c r="X574" s="11">
        <f>VLOOKUP(C574,[1]匹配!$A:$U,21,0)</f>
        <v>0</v>
      </c>
      <c r="Y574" s="11">
        <f>VLOOKUP(C574,[1]匹配!$A:$V,22,0)</f>
        <v>0</v>
      </c>
      <c r="Z574" s="11">
        <f>VLOOKUP(C574,[1]匹配!$A:$W,23,0)</f>
        <v>0</v>
      </c>
      <c r="AA574" s="11">
        <f>VLOOKUP(C574,[1]匹配!$A:$X,24,0)</f>
        <v>0</v>
      </c>
      <c r="AB574" s="11">
        <f>VLOOKUP(C574,[1]匹配!$A:$Y,25,0)</f>
        <v>0</v>
      </c>
      <c r="AC574" s="11">
        <f>VLOOKUP(C574,[1]匹配!$A:$Z,26,0)</f>
        <v>0</v>
      </c>
      <c r="AD574" s="11">
        <f>VLOOKUP(C574,[1]匹配!$A:$AA,27,0)</f>
        <v>0</v>
      </c>
      <c r="AE574" s="11">
        <f>VLOOKUP(C574,[1]匹配!$A:$AB,28,0)</f>
        <v>0</v>
      </c>
      <c r="AF574" s="11">
        <f>VLOOKUP(C574,[1]匹配!$A:$AC,29,0)</f>
        <v>0</v>
      </c>
      <c r="AG574" s="11">
        <f>VLOOKUP(C574,[1]匹配!$A:$AD,30,0)</f>
        <v>0</v>
      </c>
      <c r="AH574" s="11">
        <f>VLOOKUP(C574,[1]匹配!$A:$AE,31,0)</f>
        <v>0</v>
      </c>
      <c r="AI574" s="11">
        <f>VLOOKUP(C574,[1]匹配!$A:$AF,32,0)</f>
        <v>0</v>
      </c>
      <c r="AJ574" s="11" t="s">
        <v>1038</v>
      </c>
      <c r="AK574" s="11" t="s">
        <v>47</v>
      </c>
      <c r="AL574" s="11" t="s">
        <v>56</v>
      </c>
      <c r="AM574" s="11" t="s">
        <v>729</v>
      </c>
    </row>
    <row r="575" ht="24" spans="1:39">
      <c r="A575" s="28">
        <v>572</v>
      </c>
      <c r="B575" s="11" t="s">
        <v>494</v>
      </c>
      <c r="C575" s="11" t="s">
        <v>2141</v>
      </c>
      <c r="D575" s="11" t="s">
        <v>2142</v>
      </c>
      <c r="E575" s="11" t="s">
        <v>2143</v>
      </c>
      <c r="F575" s="11" t="s">
        <v>2144</v>
      </c>
      <c r="G575" s="11" t="s">
        <v>1636</v>
      </c>
      <c r="H575" s="11" t="str">
        <f>VLOOKUP(C575,[1]匹配!$A:$E,5,0)</f>
        <v>否</v>
      </c>
      <c r="I575" s="11">
        <f>VLOOKUP(C575,[1]匹配!$A:$F,6,0)</f>
        <v>0</v>
      </c>
      <c r="J575" s="11">
        <f>VLOOKUP(C575,'[2]（终）标准制修订项目'!$C:$R,16,0)</f>
        <v>4</v>
      </c>
      <c r="K575" s="11" t="str">
        <f>VLOOKUP(C575,[1]匹配!$A:$H,8,0)</f>
        <v>无</v>
      </c>
      <c r="L575" s="11">
        <f>VLOOKUP(C575,[1]匹配!$A:$I,9,0)</f>
        <v>1</v>
      </c>
      <c r="M575" s="11">
        <f>VLOOKUP(C575,[1]匹配!$A:$J,10,0)</f>
        <v>100</v>
      </c>
      <c r="N575" s="11" t="str">
        <f>VLOOKUP(C575,[1]匹配!$A:$K,11,0)</f>
        <v>深圳市威尔电器有限公司</v>
      </c>
      <c r="O575" s="11">
        <f>VLOOKUP(C575,[1]匹配!$A:$L,12,0)</f>
        <v>0</v>
      </c>
      <c r="P575" s="11">
        <f>VLOOKUP(C575,[1]匹配!$A:$M,13,0)</f>
        <v>0</v>
      </c>
      <c r="Q575" s="11">
        <f>VLOOKUP(C575,[1]匹配!$A:$N,14,0)</f>
        <v>0</v>
      </c>
      <c r="R575" s="11">
        <f>VLOOKUP(C575,[1]匹配!$A:$O,15,0)</f>
        <v>0</v>
      </c>
      <c r="S575" s="11">
        <f>VLOOKUP(C575,[1]匹配!$A:$P,16,0)</f>
        <v>0</v>
      </c>
      <c r="T575" s="11">
        <f>VLOOKUP(C575,[1]匹配!$A:$Q,17,0)</f>
        <v>0</v>
      </c>
      <c r="U575" s="11">
        <f>VLOOKUP(C575,[1]匹配!$A:$R,18,0)</f>
        <v>0</v>
      </c>
      <c r="V575" s="11">
        <f>VLOOKUP(C575,[1]匹配!$A:$S,19,0)</f>
        <v>0</v>
      </c>
      <c r="W575" s="11">
        <f>VLOOKUP(C575,[1]匹配!$A:$T,20,0)</f>
        <v>0</v>
      </c>
      <c r="X575" s="11">
        <f>VLOOKUP(C575,[1]匹配!$A:$U,21,0)</f>
        <v>0</v>
      </c>
      <c r="Y575" s="11">
        <f>VLOOKUP(C575,[1]匹配!$A:$V,22,0)</f>
        <v>0</v>
      </c>
      <c r="Z575" s="11">
        <f>VLOOKUP(C575,[1]匹配!$A:$W,23,0)</f>
        <v>0</v>
      </c>
      <c r="AA575" s="11">
        <f>VLOOKUP(C575,[1]匹配!$A:$X,24,0)</f>
        <v>0</v>
      </c>
      <c r="AB575" s="11">
        <f>VLOOKUP(C575,[1]匹配!$A:$Y,25,0)</f>
        <v>0</v>
      </c>
      <c r="AC575" s="11">
        <f>VLOOKUP(C575,[1]匹配!$A:$Z,26,0)</f>
        <v>0</v>
      </c>
      <c r="AD575" s="11">
        <f>VLOOKUP(C575,[1]匹配!$A:$AA,27,0)</f>
        <v>0</v>
      </c>
      <c r="AE575" s="11">
        <f>VLOOKUP(C575,[1]匹配!$A:$AB,28,0)</f>
        <v>0</v>
      </c>
      <c r="AF575" s="11">
        <f>VLOOKUP(C575,[1]匹配!$A:$AC,29,0)</f>
        <v>0</v>
      </c>
      <c r="AG575" s="11">
        <f>VLOOKUP(C575,[1]匹配!$A:$AD,30,0)</f>
        <v>0</v>
      </c>
      <c r="AH575" s="11">
        <f>VLOOKUP(C575,[1]匹配!$A:$AE,31,0)</f>
        <v>0</v>
      </c>
      <c r="AI575" s="11">
        <f>VLOOKUP(C575,[1]匹配!$A:$AF,32,0)</f>
        <v>0</v>
      </c>
      <c r="AJ575" s="11" t="s">
        <v>1038</v>
      </c>
      <c r="AK575" s="11" t="s">
        <v>47</v>
      </c>
      <c r="AL575" s="11" t="s">
        <v>56</v>
      </c>
      <c r="AM575" s="11" t="s">
        <v>729</v>
      </c>
    </row>
    <row r="576" ht="36" spans="1:39">
      <c r="A576" s="28">
        <v>573</v>
      </c>
      <c r="B576" s="11" t="s">
        <v>494</v>
      </c>
      <c r="C576" s="11" t="s">
        <v>2145</v>
      </c>
      <c r="D576" s="11" t="s">
        <v>2146</v>
      </c>
      <c r="E576" s="11" t="s">
        <v>2147</v>
      </c>
      <c r="F576" s="11" t="s">
        <v>540</v>
      </c>
      <c r="G576" s="11" t="s">
        <v>504</v>
      </c>
      <c r="H576" s="11" t="str">
        <f>VLOOKUP(C576,[1]匹配!$A:$E,5,0)</f>
        <v>否</v>
      </c>
      <c r="I576" s="11">
        <f>VLOOKUP(C576,[1]匹配!$A:$F,6,0)</f>
        <v>0</v>
      </c>
      <c r="J576" s="11">
        <f>VLOOKUP(C576,'[2]（终）标准制修订项目'!$C:$R,16,0)</f>
        <v>1</v>
      </c>
      <c r="K576" s="11" t="str">
        <f>VLOOKUP(C576,[1]匹配!$A:$H,8,0)</f>
        <v>无</v>
      </c>
      <c r="L576" s="11">
        <f>VLOOKUP(C576,[1]匹配!$A:$I,9,0)</f>
        <v>1</v>
      </c>
      <c r="M576" s="11">
        <f>VLOOKUP(C576,[1]匹配!$A:$J,10,0)</f>
        <v>100</v>
      </c>
      <c r="N576" s="11" t="str">
        <f>VLOOKUP(C576,[1]匹配!$A:$K,11,0)</f>
        <v>中广核工程有限公司</v>
      </c>
      <c r="O576" s="11">
        <f>VLOOKUP(C576,[1]匹配!$A:$L,12,0)</f>
        <v>0</v>
      </c>
      <c r="P576" s="11">
        <f>VLOOKUP(C576,[1]匹配!$A:$M,13,0)</f>
        <v>0</v>
      </c>
      <c r="Q576" s="11">
        <f>VLOOKUP(C576,[1]匹配!$A:$N,14,0)</f>
        <v>0</v>
      </c>
      <c r="R576" s="11">
        <f>VLOOKUP(C576,[1]匹配!$A:$O,15,0)</f>
        <v>0</v>
      </c>
      <c r="S576" s="11">
        <f>VLOOKUP(C576,[1]匹配!$A:$P,16,0)</f>
        <v>0</v>
      </c>
      <c r="T576" s="11">
        <f>VLOOKUP(C576,[1]匹配!$A:$Q,17,0)</f>
        <v>0</v>
      </c>
      <c r="U576" s="11">
        <f>VLOOKUP(C576,[1]匹配!$A:$R,18,0)</f>
        <v>0</v>
      </c>
      <c r="V576" s="11">
        <f>VLOOKUP(C576,[1]匹配!$A:$S,19,0)</f>
        <v>0</v>
      </c>
      <c r="W576" s="11">
        <f>VLOOKUP(C576,[1]匹配!$A:$T,20,0)</f>
        <v>0</v>
      </c>
      <c r="X576" s="11">
        <f>VLOOKUP(C576,[1]匹配!$A:$U,21,0)</f>
        <v>0</v>
      </c>
      <c r="Y576" s="11">
        <f>VLOOKUP(C576,[1]匹配!$A:$V,22,0)</f>
        <v>0</v>
      </c>
      <c r="Z576" s="11">
        <f>VLOOKUP(C576,[1]匹配!$A:$W,23,0)</f>
        <v>0</v>
      </c>
      <c r="AA576" s="11">
        <f>VLOOKUP(C576,[1]匹配!$A:$X,24,0)</f>
        <v>0</v>
      </c>
      <c r="AB576" s="11">
        <f>VLOOKUP(C576,[1]匹配!$A:$Y,25,0)</f>
        <v>0</v>
      </c>
      <c r="AC576" s="11">
        <f>VLOOKUP(C576,[1]匹配!$A:$Z,26,0)</f>
        <v>0</v>
      </c>
      <c r="AD576" s="11">
        <f>VLOOKUP(C576,[1]匹配!$A:$AA,27,0)</f>
        <v>0</v>
      </c>
      <c r="AE576" s="11">
        <f>VLOOKUP(C576,[1]匹配!$A:$AB,28,0)</f>
        <v>0</v>
      </c>
      <c r="AF576" s="11">
        <f>VLOOKUP(C576,[1]匹配!$A:$AC,29,0)</f>
        <v>0</v>
      </c>
      <c r="AG576" s="11">
        <f>VLOOKUP(C576,[1]匹配!$A:$AD,30,0)</f>
        <v>0</v>
      </c>
      <c r="AH576" s="11">
        <f>VLOOKUP(C576,[1]匹配!$A:$AE,31,0)</f>
        <v>0</v>
      </c>
      <c r="AI576" s="11">
        <f>VLOOKUP(C576,[1]匹配!$A:$AF,32,0)</f>
        <v>0</v>
      </c>
      <c r="AJ576" s="11" t="s">
        <v>1038</v>
      </c>
      <c r="AK576" s="11" t="s">
        <v>47</v>
      </c>
      <c r="AL576" s="11" t="s">
        <v>48</v>
      </c>
      <c r="AM576" s="11" t="s">
        <v>729</v>
      </c>
    </row>
    <row r="577" ht="48" spans="1:39">
      <c r="A577" s="28">
        <v>574</v>
      </c>
      <c r="B577" s="11" t="s">
        <v>494</v>
      </c>
      <c r="C577" s="11" t="s">
        <v>2148</v>
      </c>
      <c r="D577" s="11" t="s">
        <v>2149</v>
      </c>
      <c r="E577" s="11" t="s">
        <v>2150</v>
      </c>
      <c r="F577" s="11" t="s">
        <v>519</v>
      </c>
      <c r="G577" s="11" t="s">
        <v>203</v>
      </c>
      <c r="H577" s="11" t="str">
        <f>VLOOKUP(C577,[1]匹配!$A:$E,5,0)</f>
        <v>是</v>
      </c>
      <c r="I577" s="11">
        <f>VLOOKUP(C577,[1]匹配!$A:$F,6,0)</f>
        <v>10</v>
      </c>
      <c r="J577" s="11">
        <f>VLOOKUP(C577,'[2]（终）标准制修订项目'!$C:$R,16,0)</f>
        <v>4</v>
      </c>
      <c r="K577" s="11" t="str">
        <f>VLOOKUP(C577,[1]匹配!$A:$H,8,0)</f>
        <v>无</v>
      </c>
      <c r="L577" s="11">
        <f>VLOOKUP(C577,[1]匹配!$A:$I,9,0)</f>
        <v>4</v>
      </c>
      <c r="M577" s="11">
        <f>VLOOKUP(C577,[1]匹配!$A:$J,10,0)</f>
        <v>100</v>
      </c>
      <c r="N577" s="11" t="str">
        <f>VLOOKUP(C577,[1]匹配!$A:$K,11,0)</f>
        <v>深圳市中金岭南有色金属股份有限公司</v>
      </c>
      <c r="O577" s="11">
        <f>VLOOKUP(C577,[1]匹配!$A:$L,12,0)</f>
        <v>0</v>
      </c>
      <c r="P577" s="11">
        <f>VLOOKUP(C577,[1]匹配!$A:$M,13,0)</f>
        <v>0</v>
      </c>
      <c r="Q577" s="11">
        <f>VLOOKUP(C577,[1]匹配!$A:$N,14,0)</f>
        <v>0</v>
      </c>
      <c r="R577" s="11">
        <f>VLOOKUP(C577,[1]匹配!$A:$O,15,0)</f>
        <v>0</v>
      </c>
      <c r="S577" s="11">
        <f>VLOOKUP(C577,[1]匹配!$A:$P,16,0)</f>
        <v>0</v>
      </c>
      <c r="T577" s="11">
        <f>VLOOKUP(C577,[1]匹配!$A:$Q,17,0)</f>
        <v>0</v>
      </c>
      <c r="U577" s="11">
        <f>VLOOKUP(C577,[1]匹配!$A:$R,18,0)</f>
        <v>0</v>
      </c>
      <c r="V577" s="11">
        <f>VLOOKUP(C577,[1]匹配!$A:$S,19,0)</f>
        <v>0</v>
      </c>
      <c r="W577" s="11">
        <f>VLOOKUP(C577,[1]匹配!$A:$T,20,0)</f>
        <v>0</v>
      </c>
      <c r="X577" s="11">
        <f>VLOOKUP(C577,[1]匹配!$A:$U,21,0)</f>
        <v>0</v>
      </c>
      <c r="Y577" s="11">
        <f>VLOOKUP(C577,[1]匹配!$A:$V,22,0)</f>
        <v>0</v>
      </c>
      <c r="Z577" s="11">
        <f>VLOOKUP(C577,[1]匹配!$A:$W,23,0)</f>
        <v>0</v>
      </c>
      <c r="AA577" s="11">
        <f>VLOOKUP(C577,[1]匹配!$A:$X,24,0)</f>
        <v>0</v>
      </c>
      <c r="AB577" s="11">
        <f>VLOOKUP(C577,[1]匹配!$A:$Y,25,0)</f>
        <v>0</v>
      </c>
      <c r="AC577" s="11">
        <f>VLOOKUP(C577,[1]匹配!$A:$Z,26,0)</f>
        <v>0</v>
      </c>
      <c r="AD577" s="11">
        <f>VLOOKUP(C577,[1]匹配!$A:$AA,27,0)</f>
        <v>0</v>
      </c>
      <c r="AE577" s="11">
        <f>VLOOKUP(C577,[1]匹配!$A:$AB,28,0)</f>
        <v>0</v>
      </c>
      <c r="AF577" s="11">
        <f>VLOOKUP(C577,[1]匹配!$A:$AC,29,0)</f>
        <v>0</v>
      </c>
      <c r="AG577" s="11">
        <f>VLOOKUP(C577,[1]匹配!$A:$AD,30,0)</f>
        <v>0</v>
      </c>
      <c r="AH577" s="11">
        <f>VLOOKUP(C577,[1]匹配!$A:$AE,31,0)</f>
        <v>0</v>
      </c>
      <c r="AI577" s="11">
        <f>VLOOKUP(C577,[1]匹配!$A:$AF,32,0)</f>
        <v>0</v>
      </c>
      <c r="AJ577" s="11" t="s">
        <v>1038</v>
      </c>
      <c r="AK577" s="11" t="s">
        <v>47</v>
      </c>
      <c r="AL577" s="11" t="s">
        <v>56</v>
      </c>
      <c r="AM577" s="11" t="s">
        <v>729</v>
      </c>
    </row>
    <row r="578" ht="48" spans="1:39">
      <c r="A578" s="28">
        <v>575</v>
      </c>
      <c r="B578" s="11" t="s">
        <v>494</v>
      </c>
      <c r="C578" s="11" t="s">
        <v>2151</v>
      </c>
      <c r="D578" s="11" t="s">
        <v>2152</v>
      </c>
      <c r="E578" s="11" t="s">
        <v>2153</v>
      </c>
      <c r="F578" s="11" t="s">
        <v>540</v>
      </c>
      <c r="G578" s="11" t="s">
        <v>504</v>
      </c>
      <c r="H578" s="11" t="str">
        <f>VLOOKUP(C578,[1]匹配!$A:$E,5,0)</f>
        <v>否</v>
      </c>
      <c r="I578" s="11">
        <f>VLOOKUP(C578,[1]匹配!$A:$F,6,0)</f>
        <v>0</v>
      </c>
      <c r="J578" s="11">
        <f>VLOOKUP(C578,'[2]（终）标准制修订项目'!$C:$R,16,0)</f>
        <v>1</v>
      </c>
      <c r="K578" s="11" t="str">
        <f>VLOOKUP(C578,[1]匹配!$A:$H,8,0)</f>
        <v>有</v>
      </c>
      <c r="L578" s="11">
        <f>VLOOKUP(C578,[1]匹配!$A:$I,9,0)</f>
        <v>1</v>
      </c>
      <c r="M578" s="11">
        <f>VLOOKUP(C578,[1]匹配!$A:$J,10,0)</f>
        <v>60</v>
      </c>
      <c r="N578" s="11" t="str">
        <f>VLOOKUP(C578,[1]匹配!$A:$K,11,0)</f>
        <v>中广核工程有限公司</v>
      </c>
      <c r="O578" s="11">
        <f>VLOOKUP(C578,[1]匹配!$A:$L,12,0)</f>
        <v>5</v>
      </c>
      <c r="P578" s="11">
        <f>VLOOKUP(C578,[1]匹配!$A:$M,13,0)</f>
        <v>40</v>
      </c>
      <c r="Q578" s="11" t="str">
        <f>VLOOKUP(C578,[1]匹配!$A:$N,14,0)</f>
        <v>深圳中广核工程设计有限公司</v>
      </c>
      <c r="R578" s="11">
        <f>VLOOKUP(C578,[1]匹配!$A:$O,15,0)</f>
        <v>0</v>
      </c>
      <c r="S578" s="11">
        <f>VLOOKUP(C578,[1]匹配!$A:$P,16,0)</f>
        <v>0</v>
      </c>
      <c r="T578" s="11">
        <f>VLOOKUP(C578,[1]匹配!$A:$Q,17,0)</f>
        <v>0</v>
      </c>
      <c r="U578" s="11">
        <f>VLOOKUP(C578,[1]匹配!$A:$R,18,0)</f>
        <v>0</v>
      </c>
      <c r="V578" s="11">
        <f>VLOOKUP(C578,[1]匹配!$A:$S,19,0)</f>
        <v>0</v>
      </c>
      <c r="W578" s="11">
        <f>VLOOKUP(C578,[1]匹配!$A:$T,20,0)</f>
        <v>0</v>
      </c>
      <c r="X578" s="11">
        <f>VLOOKUP(C578,[1]匹配!$A:$U,21,0)</f>
        <v>0</v>
      </c>
      <c r="Y578" s="11">
        <f>VLOOKUP(C578,[1]匹配!$A:$V,22,0)</f>
        <v>0</v>
      </c>
      <c r="Z578" s="11">
        <f>VLOOKUP(C578,[1]匹配!$A:$W,23,0)</f>
        <v>0</v>
      </c>
      <c r="AA578" s="11">
        <f>VLOOKUP(C578,[1]匹配!$A:$X,24,0)</f>
        <v>0</v>
      </c>
      <c r="AB578" s="11">
        <f>VLOOKUP(C578,[1]匹配!$A:$Y,25,0)</f>
        <v>0</v>
      </c>
      <c r="AC578" s="11">
        <f>VLOOKUP(C578,[1]匹配!$A:$Z,26,0)</f>
        <v>0</v>
      </c>
      <c r="AD578" s="11">
        <f>VLOOKUP(C578,[1]匹配!$A:$AA,27,0)</f>
        <v>0</v>
      </c>
      <c r="AE578" s="11">
        <f>VLOOKUP(C578,[1]匹配!$A:$AB,28,0)</f>
        <v>0</v>
      </c>
      <c r="AF578" s="11">
        <f>VLOOKUP(C578,[1]匹配!$A:$AC,29,0)</f>
        <v>0</v>
      </c>
      <c r="AG578" s="11">
        <f>VLOOKUP(C578,[1]匹配!$A:$AD,30,0)</f>
        <v>0</v>
      </c>
      <c r="AH578" s="11">
        <f>VLOOKUP(C578,[1]匹配!$A:$AE,31,0)</f>
        <v>0</v>
      </c>
      <c r="AI578" s="11">
        <f>VLOOKUP(C578,[1]匹配!$A:$AF,32,0)</f>
        <v>0</v>
      </c>
      <c r="AJ578" s="11" t="s">
        <v>1038</v>
      </c>
      <c r="AK578" s="11" t="s">
        <v>47</v>
      </c>
      <c r="AL578" s="11" t="s">
        <v>48</v>
      </c>
      <c r="AM578" s="11" t="s">
        <v>729</v>
      </c>
    </row>
    <row r="579" ht="48" spans="1:39">
      <c r="A579" s="28">
        <v>576</v>
      </c>
      <c r="B579" s="11" t="s">
        <v>494</v>
      </c>
      <c r="C579" s="11" t="s">
        <v>2154</v>
      </c>
      <c r="D579" s="11" t="s">
        <v>2155</v>
      </c>
      <c r="E579" s="11" t="s">
        <v>2156</v>
      </c>
      <c r="F579" s="11" t="s">
        <v>528</v>
      </c>
      <c r="G579" s="11" t="s">
        <v>1194</v>
      </c>
      <c r="H579" s="11" t="str">
        <f>VLOOKUP(C579,[1]匹配!$A:$E,5,0)</f>
        <v>否</v>
      </c>
      <c r="I579" s="11">
        <f>VLOOKUP(C579,[1]匹配!$A:$F,6,0)</f>
        <v>0</v>
      </c>
      <c r="J579" s="11">
        <f>VLOOKUP(C579,'[2]（终）标准制修订项目'!$C:$R,16,0)</f>
        <v>2</v>
      </c>
      <c r="K579" s="11" t="str">
        <f>VLOOKUP(C579,[1]匹配!$A:$H,8,0)</f>
        <v>有</v>
      </c>
      <c r="L579" s="11">
        <f>VLOOKUP(C579,[1]匹配!$A:$I,9,0)</f>
        <v>1</v>
      </c>
      <c r="M579" s="11">
        <f>VLOOKUP(C579,[1]匹配!$A:$J,10,0)</f>
        <v>0</v>
      </c>
      <c r="N579" s="11" t="str">
        <f>VLOOKUP(C579,[1]匹配!$A:$K,11,0)</f>
        <v>深圳职业技术学院深圳职业技术学院</v>
      </c>
      <c r="O579" s="11">
        <f>VLOOKUP(C579,[1]匹配!$A:$L,12,0)</f>
        <v>2</v>
      </c>
      <c r="P579" s="11">
        <f>VLOOKUP(C579,[1]匹配!$A:$M,13,0)</f>
        <v>57</v>
      </c>
      <c r="Q579" s="11" t="str">
        <f>VLOOKUP(C579,[1]匹配!$A:$N,14,0)</f>
        <v>深圳市裕同包装科技股份有限公司</v>
      </c>
      <c r="R579" s="11">
        <f>VLOOKUP(C579,[1]匹配!$A:$O,15,0)</f>
        <v>3</v>
      </c>
      <c r="S579" s="11">
        <f>VLOOKUP(C579,[1]匹配!$A:$P,16,0)</f>
        <v>43</v>
      </c>
      <c r="T579" s="11" t="str">
        <f>VLOOKUP(C579,[1]匹配!$A:$Q,17,0)</f>
        <v>深圳润和制罐有限公司</v>
      </c>
      <c r="U579" s="11">
        <f>VLOOKUP(C579,[1]匹配!$A:$R,18,0)</f>
        <v>0</v>
      </c>
      <c r="V579" s="11">
        <f>VLOOKUP(C579,[1]匹配!$A:$S,19,0)</f>
        <v>0</v>
      </c>
      <c r="W579" s="11">
        <f>VLOOKUP(C579,[1]匹配!$A:$T,20,0)</f>
        <v>0</v>
      </c>
      <c r="X579" s="11">
        <f>VLOOKUP(C579,[1]匹配!$A:$U,21,0)</f>
        <v>0</v>
      </c>
      <c r="Y579" s="11">
        <f>VLOOKUP(C579,[1]匹配!$A:$V,22,0)</f>
        <v>0</v>
      </c>
      <c r="Z579" s="11">
        <f>VLOOKUP(C579,[1]匹配!$A:$W,23,0)</f>
        <v>0</v>
      </c>
      <c r="AA579" s="11">
        <f>VLOOKUP(C579,[1]匹配!$A:$X,24,0)</f>
        <v>0</v>
      </c>
      <c r="AB579" s="11">
        <f>VLOOKUP(C579,[1]匹配!$A:$Y,25,0)</f>
        <v>0</v>
      </c>
      <c r="AC579" s="11">
        <f>VLOOKUP(C579,[1]匹配!$A:$Z,26,0)</f>
        <v>0</v>
      </c>
      <c r="AD579" s="11">
        <f>VLOOKUP(C579,[1]匹配!$A:$AA,27,0)</f>
        <v>0</v>
      </c>
      <c r="AE579" s="11">
        <f>VLOOKUP(C579,[1]匹配!$A:$AB,28,0)</f>
        <v>0</v>
      </c>
      <c r="AF579" s="11">
        <f>VLOOKUP(C579,[1]匹配!$A:$AC,29,0)</f>
        <v>0</v>
      </c>
      <c r="AG579" s="11">
        <f>VLOOKUP(C579,[1]匹配!$A:$AD,30,0)</f>
        <v>0</v>
      </c>
      <c r="AH579" s="11">
        <f>VLOOKUP(C579,[1]匹配!$A:$AE,31,0)</f>
        <v>0</v>
      </c>
      <c r="AI579" s="11">
        <f>VLOOKUP(C579,[1]匹配!$A:$AF,32,0)</f>
        <v>0</v>
      </c>
      <c r="AJ579" s="11" t="s">
        <v>1038</v>
      </c>
      <c r="AK579" s="11" t="s">
        <v>47</v>
      </c>
      <c r="AL579" s="11" t="s">
        <v>48</v>
      </c>
      <c r="AM579" s="11" t="s">
        <v>729</v>
      </c>
    </row>
    <row r="580" ht="24" spans="1:39">
      <c r="A580" s="28">
        <v>577</v>
      </c>
      <c r="B580" s="11" t="s">
        <v>494</v>
      </c>
      <c r="C580" s="11" t="s">
        <v>2157</v>
      </c>
      <c r="D580" s="11" t="s">
        <v>2158</v>
      </c>
      <c r="E580" s="11" t="s">
        <v>2159</v>
      </c>
      <c r="F580" s="30" t="s">
        <v>524</v>
      </c>
      <c r="G580" s="11" t="s">
        <v>331</v>
      </c>
      <c r="H580" s="11" t="str">
        <f>VLOOKUP(C580,[1]匹配!$A:$E,5,0)</f>
        <v>否</v>
      </c>
      <c r="I580" s="11">
        <f>VLOOKUP(C580,[1]匹配!$A:$F,6,0)</f>
        <v>0</v>
      </c>
      <c r="J580" s="11">
        <f>VLOOKUP(C580,'[2]（终）标准制修订项目'!$C:$R,16,0)</f>
        <v>1</v>
      </c>
      <c r="K580" s="11" t="str">
        <f>VLOOKUP(C580,[1]匹配!$A:$H,8,0)</f>
        <v>无</v>
      </c>
      <c r="L580" s="11">
        <f>VLOOKUP(C580,[1]匹配!$A:$I,9,0)</f>
        <v>1</v>
      </c>
      <c r="M580" s="11">
        <f>VLOOKUP(C580,[1]匹配!$A:$J,10,0)</f>
        <v>100</v>
      </c>
      <c r="N580" s="11" t="str">
        <f>VLOOKUP(C580,[1]匹配!$A:$K,11,0)</f>
        <v>深圳市计量质量检测研究院</v>
      </c>
      <c r="O580" s="11">
        <f>VLOOKUP(C580,[1]匹配!$A:$L,12,0)</f>
        <v>0</v>
      </c>
      <c r="P580" s="11">
        <f>VLOOKUP(C580,[1]匹配!$A:$M,13,0)</f>
        <v>0</v>
      </c>
      <c r="Q580" s="11">
        <f>VLOOKUP(C580,[1]匹配!$A:$N,14,0)</f>
        <v>0</v>
      </c>
      <c r="R580" s="11">
        <f>VLOOKUP(C580,[1]匹配!$A:$O,15,0)</f>
        <v>0</v>
      </c>
      <c r="S580" s="11">
        <f>VLOOKUP(C580,[1]匹配!$A:$P,16,0)</f>
        <v>0</v>
      </c>
      <c r="T580" s="11">
        <f>VLOOKUP(C580,[1]匹配!$A:$Q,17,0)</f>
        <v>0</v>
      </c>
      <c r="U580" s="11">
        <f>VLOOKUP(C580,[1]匹配!$A:$R,18,0)</f>
        <v>0</v>
      </c>
      <c r="V580" s="11">
        <f>VLOOKUP(C580,[1]匹配!$A:$S,19,0)</f>
        <v>0</v>
      </c>
      <c r="W580" s="11">
        <f>VLOOKUP(C580,[1]匹配!$A:$T,20,0)</f>
        <v>0</v>
      </c>
      <c r="X580" s="11">
        <f>VLOOKUP(C580,[1]匹配!$A:$U,21,0)</f>
        <v>0</v>
      </c>
      <c r="Y580" s="11">
        <f>VLOOKUP(C580,[1]匹配!$A:$V,22,0)</f>
        <v>0</v>
      </c>
      <c r="Z580" s="11">
        <f>VLOOKUP(C580,[1]匹配!$A:$W,23,0)</f>
        <v>0</v>
      </c>
      <c r="AA580" s="11">
        <f>VLOOKUP(C580,[1]匹配!$A:$X,24,0)</f>
        <v>0</v>
      </c>
      <c r="AB580" s="11">
        <f>VLOOKUP(C580,[1]匹配!$A:$Y,25,0)</f>
        <v>0</v>
      </c>
      <c r="AC580" s="11">
        <f>VLOOKUP(C580,[1]匹配!$A:$Z,26,0)</f>
        <v>0</v>
      </c>
      <c r="AD580" s="11">
        <f>VLOOKUP(C580,[1]匹配!$A:$AA,27,0)</f>
        <v>0</v>
      </c>
      <c r="AE580" s="11">
        <f>VLOOKUP(C580,[1]匹配!$A:$AB,28,0)</f>
        <v>0</v>
      </c>
      <c r="AF580" s="11">
        <f>VLOOKUP(C580,[1]匹配!$A:$AC,29,0)</f>
        <v>0</v>
      </c>
      <c r="AG580" s="11">
        <f>VLOOKUP(C580,[1]匹配!$A:$AD,30,0)</f>
        <v>0</v>
      </c>
      <c r="AH580" s="11">
        <f>VLOOKUP(C580,[1]匹配!$A:$AE,31,0)</f>
        <v>0</v>
      </c>
      <c r="AI580" s="11">
        <f>VLOOKUP(C580,[1]匹配!$A:$AF,32,0)</f>
        <v>0</v>
      </c>
      <c r="AJ580" s="11" t="s">
        <v>1059</v>
      </c>
      <c r="AK580" s="11" t="s">
        <v>105</v>
      </c>
      <c r="AL580" s="11" t="s">
        <v>48</v>
      </c>
      <c r="AM580" s="11" t="s">
        <v>729</v>
      </c>
    </row>
    <row r="581" ht="36" spans="1:39">
      <c r="A581" s="28">
        <v>578</v>
      </c>
      <c r="B581" s="11" t="s">
        <v>494</v>
      </c>
      <c r="C581" s="11" t="s">
        <v>2160</v>
      </c>
      <c r="D581" s="11" t="s">
        <v>2161</v>
      </c>
      <c r="E581" s="11" t="s">
        <v>2162</v>
      </c>
      <c r="F581" s="30" t="s">
        <v>508</v>
      </c>
      <c r="G581" s="11" t="s">
        <v>450</v>
      </c>
      <c r="H581" s="11" t="str">
        <f>VLOOKUP(C581,[1]匹配!$A:$E,5,0)</f>
        <v>否</v>
      </c>
      <c r="I581" s="11">
        <f>VLOOKUP(C581,[1]匹配!$A:$F,6,0)</f>
        <v>0</v>
      </c>
      <c r="J581" s="11">
        <f>VLOOKUP(C581,'[2]（终）标准制修订项目'!$C:$R,16,0)</f>
        <v>6</v>
      </c>
      <c r="K581" s="11" t="str">
        <f>VLOOKUP(C581,[1]匹配!$A:$H,8,0)</f>
        <v>无</v>
      </c>
      <c r="L581" s="11">
        <f>VLOOKUP(C581,[1]匹配!$A:$I,9,0)</f>
        <v>6</v>
      </c>
      <c r="M581" s="11">
        <f>VLOOKUP(C581,[1]匹配!$A:$J,10,0)</f>
        <v>100</v>
      </c>
      <c r="N581" s="11" t="str">
        <f>VLOOKUP(C581,[1]匹配!$A:$K,11,0)</f>
        <v>深圳市建筑科学研究院股份有限公司</v>
      </c>
      <c r="O581" s="11">
        <f>VLOOKUP(C581,[1]匹配!$A:$L,12,0)</f>
        <v>0</v>
      </c>
      <c r="P581" s="11">
        <f>VLOOKUP(C581,[1]匹配!$A:$M,13,0)</f>
        <v>0</v>
      </c>
      <c r="Q581" s="11">
        <f>VLOOKUP(C581,[1]匹配!$A:$N,14,0)</f>
        <v>0</v>
      </c>
      <c r="R581" s="11">
        <f>VLOOKUP(C581,[1]匹配!$A:$O,15,0)</f>
        <v>0</v>
      </c>
      <c r="S581" s="11">
        <f>VLOOKUP(C581,[1]匹配!$A:$P,16,0)</f>
        <v>0</v>
      </c>
      <c r="T581" s="11">
        <f>VLOOKUP(C581,[1]匹配!$A:$Q,17,0)</f>
        <v>0</v>
      </c>
      <c r="U581" s="11">
        <f>VLOOKUP(C581,[1]匹配!$A:$R,18,0)</f>
        <v>0</v>
      </c>
      <c r="V581" s="11">
        <f>VLOOKUP(C581,[1]匹配!$A:$S,19,0)</f>
        <v>0</v>
      </c>
      <c r="W581" s="11">
        <f>VLOOKUP(C581,[1]匹配!$A:$T,20,0)</f>
        <v>0</v>
      </c>
      <c r="X581" s="11">
        <f>VLOOKUP(C581,[1]匹配!$A:$U,21,0)</f>
        <v>0</v>
      </c>
      <c r="Y581" s="11">
        <f>VLOOKUP(C581,[1]匹配!$A:$V,22,0)</f>
        <v>0</v>
      </c>
      <c r="Z581" s="11">
        <f>VLOOKUP(C581,[1]匹配!$A:$W,23,0)</f>
        <v>0</v>
      </c>
      <c r="AA581" s="11">
        <f>VLOOKUP(C581,[1]匹配!$A:$X,24,0)</f>
        <v>0</v>
      </c>
      <c r="AB581" s="11">
        <f>VLOOKUP(C581,[1]匹配!$A:$Y,25,0)</f>
        <v>0</v>
      </c>
      <c r="AC581" s="11">
        <f>VLOOKUP(C581,[1]匹配!$A:$Z,26,0)</f>
        <v>0</v>
      </c>
      <c r="AD581" s="11">
        <f>VLOOKUP(C581,[1]匹配!$A:$AA,27,0)</f>
        <v>0</v>
      </c>
      <c r="AE581" s="11">
        <f>VLOOKUP(C581,[1]匹配!$A:$AB,28,0)</f>
        <v>0</v>
      </c>
      <c r="AF581" s="11">
        <f>VLOOKUP(C581,[1]匹配!$A:$AC,29,0)</f>
        <v>0</v>
      </c>
      <c r="AG581" s="11">
        <f>VLOOKUP(C581,[1]匹配!$A:$AD,30,0)</f>
        <v>0</v>
      </c>
      <c r="AH581" s="11">
        <f>VLOOKUP(C581,[1]匹配!$A:$AE,31,0)</f>
        <v>0</v>
      </c>
      <c r="AI581" s="11">
        <f>VLOOKUP(C581,[1]匹配!$A:$AF,32,0)</f>
        <v>0</v>
      </c>
      <c r="AJ581" s="11" t="s">
        <v>1059</v>
      </c>
      <c r="AK581" s="11" t="s">
        <v>47</v>
      </c>
      <c r="AL581" s="11" t="s">
        <v>56</v>
      </c>
      <c r="AM581" s="11" t="s">
        <v>729</v>
      </c>
    </row>
    <row r="582" ht="24" spans="1:39">
      <c r="A582" s="28">
        <v>579</v>
      </c>
      <c r="B582" s="11" t="s">
        <v>494</v>
      </c>
      <c r="C582" s="11" t="s">
        <v>2163</v>
      </c>
      <c r="D582" s="11" t="s">
        <v>2164</v>
      </c>
      <c r="E582" s="11" t="s">
        <v>2165</v>
      </c>
      <c r="F582" s="11" t="s">
        <v>540</v>
      </c>
      <c r="G582" s="11" t="s">
        <v>504</v>
      </c>
      <c r="H582" s="11" t="str">
        <f>VLOOKUP(C582,[1]匹配!$A:$E,5,0)</f>
        <v>否</v>
      </c>
      <c r="I582" s="11">
        <f>VLOOKUP(C582,[1]匹配!$A:$F,6,0)</f>
        <v>0</v>
      </c>
      <c r="J582" s="11">
        <f>VLOOKUP(C582,'[2]（终）标准制修订项目'!$C:$R,16,0)</f>
        <v>3</v>
      </c>
      <c r="K582" s="11" t="str">
        <f>VLOOKUP(C582,[1]匹配!$A:$H,8,0)</f>
        <v>无</v>
      </c>
      <c r="L582" s="11">
        <f>VLOOKUP(C582,[1]匹配!$A:$I,9,0)</f>
        <v>3</v>
      </c>
      <c r="M582" s="11">
        <f>VLOOKUP(C582,[1]匹配!$A:$J,10,0)</f>
        <v>100</v>
      </c>
      <c r="N582" s="11" t="str">
        <f>VLOOKUP(C582,[1]匹配!$A:$K,11,0)</f>
        <v>中广核工程有限公司</v>
      </c>
      <c r="O582" s="11">
        <f>VLOOKUP(C582,[1]匹配!$A:$L,12,0)</f>
        <v>0</v>
      </c>
      <c r="P582" s="11">
        <f>VLOOKUP(C582,[1]匹配!$A:$M,13,0)</f>
        <v>0</v>
      </c>
      <c r="Q582" s="11">
        <f>VLOOKUP(C582,[1]匹配!$A:$N,14,0)</f>
        <v>0</v>
      </c>
      <c r="R582" s="11">
        <f>VLOOKUP(C582,[1]匹配!$A:$O,15,0)</f>
        <v>0</v>
      </c>
      <c r="S582" s="11">
        <f>VLOOKUP(C582,[1]匹配!$A:$P,16,0)</f>
        <v>0</v>
      </c>
      <c r="T582" s="11">
        <f>VLOOKUP(C582,[1]匹配!$A:$Q,17,0)</f>
        <v>0</v>
      </c>
      <c r="U582" s="11">
        <f>VLOOKUP(C582,[1]匹配!$A:$R,18,0)</f>
        <v>0</v>
      </c>
      <c r="V582" s="11">
        <f>VLOOKUP(C582,[1]匹配!$A:$S,19,0)</f>
        <v>0</v>
      </c>
      <c r="W582" s="11">
        <f>VLOOKUP(C582,[1]匹配!$A:$T,20,0)</f>
        <v>0</v>
      </c>
      <c r="X582" s="11">
        <f>VLOOKUP(C582,[1]匹配!$A:$U,21,0)</f>
        <v>0</v>
      </c>
      <c r="Y582" s="11">
        <f>VLOOKUP(C582,[1]匹配!$A:$V,22,0)</f>
        <v>0</v>
      </c>
      <c r="Z582" s="11">
        <f>VLOOKUP(C582,[1]匹配!$A:$W,23,0)</f>
        <v>0</v>
      </c>
      <c r="AA582" s="11">
        <f>VLOOKUP(C582,[1]匹配!$A:$X,24,0)</f>
        <v>0</v>
      </c>
      <c r="AB582" s="11">
        <f>VLOOKUP(C582,[1]匹配!$A:$Y,25,0)</f>
        <v>0</v>
      </c>
      <c r="AC582" s="11">
        <f>VLOOKUP(C582,[1]匹配!$A:$Z,26,0)</f>
        <v>0</v>
      </c>
      <c r="AD582" s="11">
        <f>VLOOKUP(C582,[1]匹配!$A:$AA,27,0)</f>
        <v>0</v>
      </c>
      <c r="AE582" s="11">
        <f>VLOOKUP(C582,[1]匹配!$A:$AB,28,0)</f>
        <v>0</v>
      </c>
      <c r="AF582" s="11">
        <f>VLOOKUP(C582,[1]匹配!$A:$AC,29,0)</f>
        <v>0</v>
      </c>
      <c r="AG582" s="11">
        <f>VLOOKUP(C582,[1]匹配!$A:$AD,30,0)</f>
        <v>0</v>
      </c>
      <c r="AH582" s="11">
        <f>VLOOKUP(C582,[1]匹配!$A:$AE,31,0)</f>
        <v>0</v>
      </c>
      <c r="AI582" s="11">
        <f>VLOOKUP(C582,[1]匹配!$A:$AF,32,0)</f>
        <v>0</v>
      </c>
      <c r="AJ582" s="11" t="s">
        <v>1059</v>
      </c>
      <c r="AK582" s="11" t="s">
        <v>47</v>
      </c>
      <c r="AL582" s="11" t="s">
        <v>48</v>
      </c>
      <c r="AM582" s="11" t="s">
        <v>729</v>
      </c>
    </row>
    <row r="583" ht="36" spans="1:39">
      <c r="A583" s="28">
        <v>580</v>
      </c>
      <c r="B583" s="11" t="s">
        <v>494</v>
      </c>
      <c r="C583" s="11" t="s">
        <v>2166</v>
      </c>
      <c r="D583" s="11" t="s">
        <v>2167</v>
      </c>
      <c r="E583" s="11" t="s">
        <v>2168</v>
      </c>
      <c r="F583" s="11" t="s">
        <v>553</v>
      </c>
      <c r="G583" s="11" t="s">
        <v>554</v>
      </c>
      <c r="H583" s="11" t="str">
        <f>VLOOKUP(C583,[1]匹配!$A:$E,5,0)</f>
        <v>是</v>
      </c>
      <c r="I583" s="11">
        <f>VLOOKUP(C583,[1]匹配!$A:$F,6,0)</f>
        <v>2</v>
      </c>
      <c r="J583" s="11">
        <f>VLOOKUP(C583,'[2]（终）标准制修订项目'!$C:$R,16,0)</f>
        <v>6</v>
      </c>
      <c r="K583" s="11" t="str">
        <f>VLOOKUP(C583,[1]匹配!$A:$H,8,0)</f>
        <v>无</v>
      </c>
      <c r="L583" s="11">
        <f>VLOOKUP(C583,[1]匹配!$A:$I,9,0)</f>
        <v>6</v>
      </c>
      <c r="M583" s="11">
        <f>VLOOKUP(C583,[1]匹配!$A:$J,10,0)</f>
        <v>100</v>
      </c>
      <c r="N583" s="11" t="str">
        <f>VLOOKUP(C583,[1]匹配!$A:$K,11,0)</f>
        <v>深圳奥特迅电力设备股份有限公司</v>
      </c>
      <c r="O583" s="11">
        <f>VLOOKUP(C583,[1]匹配!$A:$L,12,0)</f>
        <v>0</v>
      </c>
      <c r="P583" s="11">
        <f>VLOOKUP(C583,[1]匹配!$A:$M,13,0)</f>
        <v>0</v>
      </c>
      <c r="Q583" s="11">
        <f>VLOOKUP(C583,[1]匹配!$A:$N,14,0)</f>
        <v>0</v>
      </c>
      <c r="R583" s="11">
        <f>VLOOKUP(C583,[1]匹配!$A:$O,15,0)</f>
        <v>0</v>
      </c>
      <c r="S583" s="11">
        <f>VLOOKUP(C583,[1]匹配!$A:$P,16,0)</f>
        <v>0</v>
      </c>
      <c r="T583" s="11">
        <f>VLOOKUP(C583,[1]匹配!$A:$Q,17,0)</f>
        <v>0</v>
      </c>
      <c r="U583" s="11">
        <f>VLOOKUP(C583,[1]匹配!$A:$R,18,0)</f>
        <v>0</v>
      </c>
      <c r="V583" s="11">
        <f>VLOOKUP(C583,[1]匹配!$A:$S,19,0)</f>
        <v>0</v>
      </c>
      <c r="W583" s="11">
        <f>VLOOKUP(C583,[1]匹配!$A:$T,20,0)</f>
        <v>0</v>
      </c>
      <c r="X583" s="11">
        <f>VLOOKUP(C583,[1]匹配!$A:$U,21,0)</f>
        <v>0</v>
      </c>
      <c r="Y583" s="11">
        <f>VLOOKUP(C583,[1]匹配!$A:$V,22,0)</f>
        <v>0</v>
      </c>
      <c r="Z583" s="11">
        <f>VLOOKUP(C583,[1]匹配!$A:$W,23,0)</f>
        <v>0</v>
      </c>
      <c r="AA583" s="11">
        <f>VLOOKUP(C583,[1]匹配!$A:$X,24,0)</f>
        <v>0</v>
      </c>
      <c r="AB583" s="11">
        <f>VLOOKUP(C583,[1]匹配!$A:$Y,25,0)</f>
        <v>0</v>
      </c>
      <c r="AC583" s="11">
        <f>VLOOKUP(C583,[1]匹配!$A:$Z,26,0)</f>
        <v>0</v>
      </c>
      <c r="AD583" s="11">
        <f>VLOOKUP(C583,[1]匹配!$A:$AA,27,0)</f>
        <v>0</v>
      </c>
      <c r="AE583" s="11">
        <f>VLOOKUP(C583,[1]匹配!$A:$AB,28,0)</f>
        <v>0</v>
      </c>
      <c r="AF583" s="11">
        <f>VLOOKUP(C583,[1]匹配!$A:$AC,29,0)</f>
        <v>0</v>
      </c>
      <c r="AG583" s="11">
        <f>VLOOKUP(C583,[1]匹配!$A:$AD,30,0)</f>
        <v>0</v>
      </c>
      <c r="AH583" s="11">
        <f>VLOOKUP(C583,[1]匹配!$A:$AE,31,0)</f>
        <v>0</v>
      </c>
      <c r="AI583" s="11">
        <f>VLOOKUP(C583,[1]匹配!$A:$AF,32,0)</f>
        <v>0</v>
      </c>
      <c r="AJ583" s="11" t="s">
        <v>1059</v>
      </c>
      <c r="AK583" s="11" t="s">
        <v>105</v>
      </c>
      <c r="AL583" s="11" t="s">
        <v>56</v>
      </c>
      <c r="AM583" s="11" t="s">
        <v>729</v>
      </c>
    </row>
    <row r="584" ht="36" spans="1:39">
      <c r="A584" s="28">
        <v>581</v>
      </c>
      <c r="B584" s="11" t="s">
        <v>494</v>
      </c>
      <c r="C584" s="11" t="s">
        <v>2169</v>
      </c>
      <c r="D584" s="11" t="s">
        <v>2170</v>
      </c>
      <c r="E584" s="11" t="s">
        <v>2171</v>
      </c>
      <c r="F584" s="11" t="s">
        <v>646</v>
      </c>
      <c r="G584" s="11" t="s">
        <v>403</v>
      </c>
      <c r="H584" s="11" t="str">
        <f>VLOOKUP(C584,[1]匹配!$A:$E,5,0)</f>
        <v>否</v>
      </c>
      <c r="I584" s="11">
        <f>VLOOKUP(C584,[1]匹配!$A:$F,6,0)</f>
        <v>0</v>
      </c>
      <c r="J584" s="11">
        <f>VLOOKUP(C584,'[2]（终）标准制修订项目'!$C:$R,16,0)</f>
        <v>6</v>
      </c>
      <c r="K584" s="11" t="str">
        <f>VLOOKUP(C584,[1]匹配!$A:$H,8,0)</f>
        <v>有</v>
      </c>
      <c r="L584" s="11">
        <f>VLOOKUP(C584,[1]匹配!$A:$I,9,0)</f>
        <v>1</v>
      </c>
      <c r="M584" s="11">
        <f>VLOOKUP(C584,[1]匹配!$A:$J,10,0)</f>
        <v>75.75</v>
      </c>
      <c r="N584" s="11" t="str">
        <f>VLOOKUP(C584,[1]匹配!$A:$K,11,0)</f>
        <v>深圳先进储能材料国家工程研究中心有限公司</v>
      </c>
      <c r="O584" s="11">
        <f>VLOOKUP(C584,[1]匹配!$A:$L,12,0)</f>
        <v>6</v>
      </c>
      <c r="P584" s="11">
        <f>VLOOKUP(C584,[1]匹配!$A:$M,13,0)</f>
        <v>24.24</v>
      </c>
      <c r="Q584" s="11" t="str">
        <f>VLOOKUP(C584,[1]匹配!$A:$N,14,0)</f>
        <v>格林美股份有限公司</v>
      </c>
      <c r="R584" s="11">
        <f>VLOOKUP(C584,[1]匹配!$A:$O,15,0)</f>
        <v>0</v>
      </c>
      <c r="S584" s="11">
        <f>VLOOKUP(C584,[1]匹配!$A:$P,16,0)</f>
        <v>0</v>
      </c>
      <c r="T584" s="11">
        <f>VLOOKUP(C584,[1]匹配!$A:$Q,17,0)</f>
        <v>0</v>
      </c>
      <c r="U584" s="11">
        <f>VLOOKUP(C584,[1]匹配!$A:$R,18,0)</f>
        <v>0</v>
      </c>
      <c r="V584" s="11">
        <f>VLOOKUP(C584,[1]匹配!$A:$S,19,0)</f>
        <v>0</v>
      </c>
      <c r="W584" s="11">
        <f>VLOOKUP(C584,[1]匹配!$A:$T,20,0)</f>
        <v>0</v>
      </c>
      <c r="X584" s="11">
        <f>VLOOKUP(C584,[1]匹配!$A:$U,21,0)</f>
        <v>0</v>
      </c>
      <c r="Y584" s="11">
        <f>VLOOKUP(C584,[1]匹配!$A:$V,22,0)</f>
        <v>0</v>
      </c>
      <c r="Z584" s="11">
        <f>VLOOKUP(C584,[1]匹配!$A:$W,23,0)</f>
        <v>0</v>
      </c>
      <c r="AA584" s="11">
        <f>VLOOKUP(C584,[1]匹配!$A:$X,24,0)</f>
        <v>0</v>
      </c>
      <c r="AB584" s="11">
        <f>VLOOKUP(C584,[1]匹配!$A:$Y,25,0)</f>
        <v>0</v>
      </c>
      <c r="AC584" s="11">
        <f>VLOOKUP(C584,[1]匹配!$A:$Z,26,0)</f>
        <v>0</v>
      </c>
      <c r="AD584" s="11">
        <f>VLOOKUP(C584,[1]匹配!$A:$AA,27,0)</f>
        <v>0</v>
      </c>
      <c r="AE584" s="11">
        <f>VLOOKUP(C584,[1]匹配!$A:$AB,28,0)</f>
        <v>0</v>
      </c>
      <c r="AF584" s="11">
        <f>VLOOKUP(C584,[1]匹配!$A:$AC,29,0)</f>
        <v>0</v>
      </c>
      <c r="AG584" s="11">
        <f>VLOOKUP(C584,[1]匹配!$A:$AD,30,0)</f>
        <v>0</v>
      </c>
      <c r="AH584" s="11">
        <f>VLOOKUP(C584,[1]匹配!$A:$AE,31,0)</f>
        <v>0</v>
      </c>
      <c r="AI584" s="11">
        <f>VLOOKUP(C584,[1]匹配!$A:$AF,32,0)</f>
        <v>0</v>
      </c>
      <c r="AJ584" s="11" t="s">
        <v>1059</v>
      </c>
      <c r="AK584" s="11" t="s">
        <v>47</v>
      </c>
      <c r="AL584" s="11" t="s">
        <v>56</v>
      </c>
      <c r="AM584" s="11" t="s">
        <v>729</v>
      </c>
    </row>
    <row r="585" ht="36" spans="1:39">
      <c r="A585" s="28">
        <v>582</v>
      </c>
      <c r="B585" s="11" t="s">
        <v>494</v>
      </c>
      <c r="C585" s="11" t="s">
        <v>2172</v>
      </c>
      <c r="D585" s="11" t="s">
        <v>2173</v>
      </c>
      <c r="E585" s="11" t="s">
        <v>2174</v>
      </c>
      <c r="F585" s="11" t="s">
        <v>524</v>
      </c>
      <c r="G585" s="11" t="s">
        <v>578</v>
      </c>
      <c r="H585" s="11" t="str">
        <f>VLOOKUP(C585,[1]匹配!$A:$E,5,0)</f>
        <v>否</v>
      </c>
      <c r="I585" s="11">
        <f>VLOOKUP(C585,[1]匹配!$A:$F,6,0)</f>
        <v>0</v>
      </c>
      <c r="J585" s="11">
        <f>VLOOKUP(C585,'[2]（终）标准制修订项目'!$C:$R,16,0)</f>
        <v>3</v>
      </c>
      <c r="K585" s="11" t="str">
        <f>VLOOKUP(C585,[1]匹配!$A:$H,8,0)</f>
        <v>无</v>
      </c>
      <c r="L585" s="11">
        <f>VLOOKUP(C585,[1]匹配!$A:$I,9,0)</f>
        <v>3</v>
      </c>
      <c r="M585" s="11">
        <f>VLOOKUP(C585,[1]匹配!$A:$J,10,0)</f>
        <v>100</v>
      </c>
      <c r="N585" s="11" t="str">
        <f>VLOOKUP(C585,[1]匹配!$A:$K,11,0)</f>
        <v>深圳市深投环保科技有限公司</v>
      </c>
      <c r="O585" s="11">
        <f>VLOOKUP(C585,[1]匹配!$A:$L,12,0)</f>
        <v>0</v>
      </c>
      <c r="P585" s="11">
        <f>VLOOKUP(C585,[1]匹配!$A:$M,13,0)</f>
        <v>0</v>
      </c>
      <c r="Q585" s="11">
        <f>VLOOKUP(C585,[1]匹配!$A:$N,14,0)</f>
        <v>0</v>
      </c>
      <c r="R585" s="11">
        <f>VLOOKUP(C585,[1]匹配!$A:$O,15,0)</f>
        <v>0</v>
      </c>
      <c r="S585" s="11">
        <f>VLOOKUP(C585,[1]匹配!$A:$P,16,0)</f>
        <v>0</v>
      </c>
      <c r="T585" s="11">
        <f>VLOOKUP(C585,[1]匹配!$A:$Q,17,0)</f>
        <v>0</v>
      </c>
      <c r="U585" s="11">
        <f>VLOOKUP(C585,[1]匹配!$A:$R,18,0)</f>
        <v>0</v>
      </c>
      <c r="V585" s="11">
        <f>VLOOKUP(C585,[1]匹配!$A:$S,19,0)</f>
        <v>0</v>
      </c>
      <c r="W585" s="11">
        <f>VLOOKUP(C585,[1]匹配!$A:$T,20,0)</f>
        <v>0</v>
      </c>
      <c r="X585" s="11">
        <f>VLOOKUP(C585,[1]匹配!$A:$U,21,0)</f>
        <v>0</v>
      </c>
      <c r="Y585" s="11">
        <f>VLOOKUP(C585,[1]匹配!$A:$V,22,0)</f>
        <v>0</v>
      </c>
      <c r="Z585" s="11">
        <f>VLOOKUP(C585,[1]匹配!$A:$W,23,0)</f>
        <v>0</v>
      </c>
      <c r="AA585" s="11">
        <f>VLOOKUP(C585,[1]匹配!$A:$X,24,0)</f>
        <v>0</v>
      </c>
      <c r="AB585" s="11">
        <f>VLOOKUP(C585,[1]匹配!$A:$Y,25,0)</f>
        <v>0</v>
      </c>
      <c r="AC585" s="11">
        <f>VLOOKUP(C585,[1]匹配!$A:$Z,26,0)</f>
        <v>0</v>
      </c>
      <c r="AD585" s="11">
        <f>VLOOKUP(C585,[1]匹配!$A:$AA,27,0)</f>
        <v>0</v>
      </c>
      <c r="AE585" s="11">
        <f>VLOOKUP(C585,[1]匹配!$A:$AB,28,0)</f>
        <v>0</v>
      </c>
      <c r="AF585" s="11">
        <f>VLOOKUP(C585,[1]匹配!$A:$AC,29,0)</f>
        <v>0</v>
      </c>
      <c r="AG585" s="11">
        <f>VLOOKUP(C585,[1]匹配!$A:$AD,30,0)</f>
        <v>0</v>
      </c>
      <c r="AH585" s="11">
        <f>VLOOKUP(C585,[1]匹配!$A:$AE,31,0)</f>
        <v>0</v>
      </c>
      <c r="AI585" s="11">
        <f>VLOOKUP(C585,[1]匹配!$A:$AF,32,0)</f>
        <v>0</v>
      </c>
      <c r="AJ585" s="11" t="s">
        <v>1059</v>
      </c>
      <c r="AK585" s="11" t="s">
        <v>47</v>
      </c>
      <c r="AL585" s="11" t="s">
        <v>48</v>
      </c>
      <c r="AM585" s="11" t="s">
        <v>729</v>
      </c>
    </row>
    <row r="586" ht="36" spans="1:39">
      <c r="A586" s="28">
        <v>583</v>
      </c>
      <c r="B586" s="11" t="s">
        <v>494</v>
      </c>
      <c r="C586" s="11" t="s">
        <v>2175</v>
      </c>
      <c r="D586" s="11" t="s">
        <v>2176</v>
      </c>
      <c r="E586" s="11" t="s">
        <v>2177</v>
      </c>
      <c r="F586" s="11" t="s">
        <v>2099</v>
      </c>
      <c r="G586" s="11" t="s">
        <v>962</v>
      </c>
      <c r="H586" s="11" t="str">
        <f>VLOOKUP(C586,[1]匹配!$A:$E,5,0)</f>
        <v>否</v>
      </c>
      <c r="I586" s="11">
        <f>VLOOKUP(C586,[1]匹配!$A:$F,6,0)</f>
        <v>0</v>
      </c>
      <c r="J586" s="11">
        <f>VLOOKUP(C586,'[2]（终）标准制修订项目'!$C:$R,16,0)</f>
        <v>8</v>
      </c>
      <c r="K586" s="11" t="str">
        <f>VLOOKUP(C586,[1]匹配!$A:$H,8,0)</f>
        <v>无</v>
      </c>
      <c r="L586" s="11">
        <f>VLOOKUP(C586,[1]匹配!$A:$I,9,0)</f>
        <v>8</v>
      </c>
      <c r="M586" s="11">
        <f>VLOOKUP(C586,[1]匹配!$A:$J,10,0)</f>
        <v>100</v>
      </c>
      <c r="N586" s="11" t="str">
        <f>VLOOKUP(C586,[1]匹配!$A:$K,11,0)</f>
        <v>深圳市禾望电气股份有限公司</v>
      </c>
      <c r="O586" s="11">
        <f>VLOOKUP(C586,[1]匹配!$A:$L,12,0)</f>
        <v>0</v>
      </c>
      <c r="P586" s="11">
        <f>VLOOKUP(C586,[1]匹配!$A:$M,13,0)</f>
        <v>0</v>
      </c>
      <c r="Q586" s="11">
        <f>VLOOKUP(C586,[1]匹配!$A:$N,14,0)</f>
        <v>0</v>
      </c>
      <c r="R586" s="11">
        <f>VLOOKUP(C586,[1]匹配!$A:$O,15,0)</f>
        <v>0</v>
      </c>
      <c r="S586" s="11">
        <f>VLOOKUP(C586,[1]匹配!$A:$P,16,0)</f>
        <v>0</v>
      </c>
      <c r="T586" s="11">
        <f>VLOOKUP(C586,[1]匹配!$A:$Q,17,0)</f>
        <v>0</v>
      </c>
      <c r="U586" s="11">
        <f>VLOOKUP(C586,[1]匹配!$A:$R,18,0)</f>
        <v>0</v>
      </c>
      <c r="V586" s="11">
        <f>VLOOKUP(C586,[1]匹配!$A:$S,19,0)</f>
        <v>0</v>
      </c>
      <c r="W586" s="11">
        <f>VLOOKUP(C586,[1]匹配!$A:$T,20,0)</f>
        <v>0</v>
      </c>
      <c r="X586" s="11">
        <f>VLOOKUP(C586,[1]匹配!$A:$U,21,0)</f>
        <v>0</v>
      </c>
      <c r="Y586" s="11">
        <f>VLOOKUP(C586,[1]匹配!$A:$V,22,0)</f>
        <v>0</v>
      </c>
      <c r="Z586" s="11">
        <f>VLOOKUP(C586,[1]匹配!$A:$W,23,0)</f>
        <v>0</v>
      </c>
      <c r="AA586" s="11">
        <f>VLOOKUP(C586,[1]匹配!$A:$X,24,0)</f>
        <v>0</v>
      </c>
      <c r="AB586" s="11">
        <f>VLOOKUP(C586,[1]匹配!$A:$Y,25,0)</f>
        <v>0</v>
      </c>
      <c r="AC586" s="11">
        <f>VLOOKUP(C586,[1]匹配!$A:$Z,26,0)</f>
        <v>0</v>
      </c>
      <c r="AD586" s="11">
        <f>VLOOKUP(C586,[1]匹配!$A:$AA,27,0)</f>
        <v>0</v>
      </c>
      <c r="AE586" s="11">
        <f>VLOOKUP(C586,[1]匹配!$A:$AB,28,0)</f>
        <v>0</v>
      </c>
      <c r="AF586" s="11">
        <f>VLOOKUP(C586,[1]匹配!$A:$AC,29,0)</f>
        <v>0</v>
      </c>
      <c r="AG586" s="11">
        <f>VLOOKUP(C586,[1]匹配!$A:$AD,30,0)</f>
        <v>0</v>
      </c>
      <c r="AH586" s="11">
        <f>VLOOKUP(C586,[1]匹配!$A:$AE,31,0)</f>
        <v>0</v>
      </c>
      <c r="AI586" s="11">
        <f>VLOOKUP(C586,[1]匹配!$A:$AF,32,0)</f>
        <v>0</v>
      </c>
      <c r="AJ586" s="11" t="s">
        <v>1059</v>
      </c>
      <c r="AK586" s="11" t="s">
        <v>105</v>
      </c>
      <c r="AL586" s="11" t="s">
        <v>56</v>
      </c>
      <c r="AM586" s="11" t="s">
        <v>729</v>
      </c>
    </row>
    <row r="587" ht="36" spans="1:39">
      <c r="A587" s="28">
        <v>584</v>
      </c>
      <c r="B587" s="11" t="s">
        <v>494</v>
      </c>
      <c r="C587" s="11" t="s">
        <v>2178</v>
      </c>
      <c r="D587" s="11" t="s">
        <v>2179</v>
      </c>
      <c r="E587" s="11" t="s">
        <v>2180</v>
      </c>
      <c r="F587" s="11" t="s">
        <v>2114</v>
      </c>
      <c r="G587" s="11" t="s">
        <v>947</v>
      </c>
      <c r="H587" s="11" t="str">
        <f>VLOOKUP(C587,[1]匹配!$A:$E,5,0)</f>
        <v>否</v>
      </c>
      <c r="I587" s="11">
        <f>VLOOKUP(C587,[1]匹配!$A:$F,6,0)</f>
        <v>0</v>
      </c>
      <c r="J587" s="11">
        <f>VLOOKUP(C587,'[2]（终）标准制修订项目'!$C:$R,16,0)</f>
        <v>2</v>
      </c>
      <c r="K587" s="11" t="str">
        <f>VLOOKUP(C587,[1]匹配!$A:$H,8,0)</f>
        <v>有</v>
      </c>
      <c r="L587" s="11">
        <f>VLOOKUP(C587,[1]匹配!$A:$I,9,0)</f>
        <v>2</v>
      </c>
      <c r="M587" s="11">
        <f>VLOOKUP(C587,[1]匹配!$A:$J,10,0)</f>
        <v>70</v>
      </c>
      <c r="N587" s="11" t="str">
        <f>VLOOKUP(C587,[1]匹配!$A:$K,11,0)</f>
        <v>深圳市中润水工业技术发展有限公司</v>
      </c>
      <c r="O587" s="11">
        <f>VLOOKUP(C587,[1]匹配!$A:$L,12,0)</f>
        <v>5</v>
      </c>
      <c r="P587" s="11">
        <f>VLOOKUP(C587,[1]匹配!$A:$M,13,0)</f>
        <v>30</v>
      </c>
      <c r="Q587" s="11" t="str">
        <f>VLOOKUP(C587,[1]匹配!$A:$N,14,0)</f>
        <v>深圳慧欣环境技术有限公司</v>
      </c>
      <c r="R587" s="11">
        <f>VLOOKUP(C587,[1]匹配!$A:$O,15,0)</f>
        <v>0</v>
      </c>
      <c r="S587" s="11">
        <f>VLOOKUP(C587,[1]匹配!$A:$P,16,0)</f>
        <v>0</v>
      </c>
      <c r="T587" s="11">
        <f>VLOOKUP(C587,[1]匹配!$A:$Q,17,0)</f>
        <v>0</v>
      </c>
      <c r="U587" s="11">
        <f>VLOOKUP(C587,[1]匹配!$A:$R,18,0)</f>
        <v>0</v>
      </c>
      <c r="V587" s="11">
        <f>VLOOKUP(C587,[1]匹配!$A:$S,19,0)</f>
        <v>0</v>
      </c>
      <c r="W587" s="11">
        <f>VLOOKUP(C587,[1]匹配!$A:$T,20,0)</f>
        <v>0</v>
      </c>
      <c r="X587" s="11">
        <f>VLOOKUP(C587,[1]匹配!$A:$U,21,0)</f>
        <v>0</v>
      </c>
      <c r="Y587" s="11">
        <f>VLOOKUP(C587,[1]匹配!$A:$V,22,0)</f>
        <v>0</v>
      </c>
      <c r="Z587" s="11">
        <f>VLOOKUP(C587,[1]匹配!$A:$W,23,0)</f>
        <v>0</v>
      </c>
      <c r="AA587" s="11">
        <f>VLOOKUP(C587,[1]匹配!$A:$X,24,0)</f>
        <v>0</v>
      </c>
      <c r="AB587" s="11">
        <f>VLOOKUP(C587,[1]匹配!$A:$Y,25,0)</f>
        <v>0</v>
      </c>
      <c r="AC587" s="11">
        <f>VLOOKUP(C587,[1]匹配!$A:$Z,26,0)</f>
        <v>0</v>
      </c>
      <c r="AD587" s="11">
        <f>VLOOKUP(C587,[1]匹配!$A:$AA,27,0)</f>
        <v>0</v>
      </c>
      <c r="AE587" s="11">
        <f>VLOOKUP(C587,[1]匹配!$A:$AB,28,0)</f>
        <v>0</v>
      </c>
      <c r="AF587" s="11">
        <f>VLOOKUP(C587,[1]匹配!$A:$AC,29,0)</f>
        <v>0</v>
      </c>
      <c r="AG587" s="11">
        <f>VLOOKUP(C587,[1]匹配!$A:$AD,30,0)</f>
        <v>0</v>
      </c>
      <c r="AH587" s="11">
        <f>VLOOKUP(C587,[1]匹配!$A:$AE,31,0)</f>
        <v>0</v>
      </c>
      <c r="AI587" s="11">
        <f>VLOOKUP(C587,[1]匹配!$A:$AF,32,0)</f>
        <v>0</v>
      </c>
      <c r="AJ587" s="11" t="s">
        <v>1059</v>
      </c>
      <c r="AK587" s="11" t="s">
        <v>47</v>
      </c>
      <c r="AL587" s="11" t="s">
        <v>48</v>
      </c>
      <c r="AM587" s="11" t="s">
        <v>729</v>
      </c>
    </row>
    <row r="588" ht="24" spans="1:39">
      <c r="A588" s="28">
        <v>585</v>
      </c>
      <c r="B588" s="11" t="s">
        <v>494</v>
      </c>
      <c r="C588" s="11" t="s">
        <v>2181</v>
      </c>
      <c r="D588" s="11" t="s">
        <v>2182</v>
      </c>
      <c r="E588" s="11" t="s">
        <v>2183</v>
      </c>
      <c r="F588" s="11" t="s">
        <v>2144</v>
      </c>
      <c r="G588" s="11" t="s">
        <v>128</v>
      </c>
      <c r="H588" s="11" t="str">
        <f>VLOOKUP(C588,[1]匹配!$A:$E,5,0)</f>
        <v>否</v>
      </c>
      <c r="I588" s="11">
        <f>VLOOKUP(C588,[1]匹配!$A:$F,6,0)</f>
        <v>0</v>
      </c>
      <c r="J588" s="11">
        <f>VLOOKUP(C588,'[2]（终）标准制修订项目'!$C:$R,16,0)</f>
        <v>5</v>
      </c>
      <c r="K588" s="11" t="str">
        <f>VLOOKUP(C588,[1]匹配!$A:$H,8,0)</f>
        <v>无</v>
      </c>
      <c r="L588" s="11">
        <f>VLOOKUP(C588,[1]匹配!$A:$I,9,0)</f>
        <v>5</v>
      </c>
      <c r="M588" s="11">
        <f>VLOOKUP(C588,[1]匹配!$A:$J,10,0)</f>
        <v>100</v>
      </c>
      <c r="N588" s="11" t="str">
        <f>VLOOKUP(C588,[1]匹配!$A:$K,11,0)</f>
        <v>深圳市标准技术研究院</v>
      </c>
      <c r="O588" s="11">
        <f>VLOOKUP(C588,[1]匹配!$A:$L,12,0)</f>
        <v>0</v>
      </c>
      <c r="P588" s="11">
        <f>VLOOKUP(C588,[1]匹配!$A:$M,13,0)</f>
        <v>0</v>
      </c>
      <c r="Q588" s="11">
        <f>VLOOKUP(C588,[1]匹配!$A:$N,14,0)</f>
        <v>0</v>
      </c>
      <c r="R588" s="11">
        <f>VLOOKUP(C588,[1]匹配!$A:$O,15,0)</f>
        <v>0</v>
      </c>
      <c r="S588" s="11">
        <f>VLOOKUP(C588,[1]匹配!$A:$P,16,0)</f>
        <v>0</v>
      </c>
      <c r="T588" s="11">
        <f>VLOOKUP(C588,[1]匹配!$A:$Q,17,0)</f>
        <v>0</v>
      </c>
      <c r="U588" s="11">
        <f>VLOOKUP(C588,[1]匹配!$A:$R,18,0)</f>
        <v>0</v>
      </c>
      <c r="V588" s="11">
        <f>VLOOKUP(C588,[1]匹配!$A:$S,19,0)</f>
        <v>0</v>
      </c>
      <c r="W588" s="11">
        <f>VLOOKUP(C588,[1]匹配!$A:$T,20,0)</f>
        <v>0</v>
      </c>
      <c r="X588" s="11">
        <f>VLOOKUP(C588,[1]匹配!$A:$U,21,0)</f>
        <v>0</v>
      </c>
      <c r="Y588" s="11">
        <f>VLOOKUP(C588,[1]匹配!$A:$V,22,0)</f>
        <v>0</v>
      </c>
      <c r="Z588" s="11">
        <f>VLOOKUP(C588,[1]匹配!$A:$W,23,0)</f>
        <v>0</v>
      </c>
      <c r="AA588" s="11">
        <f>VLOOKUP(C588,[1]匹配!$A:$X,24,0)</f>
        <v>0</v>
      </c>
      <c r="AB588" s="11">
        <f>VLOOKUP(C588,[1]匹配!$A:$Y,25,0)</f>
        <v>0</v>
      </c>
      <c r="AC588" s="11">
        <f>VLOOKUP(C588,[1]匹配!$A:$Z,26,0)</f>
        <v>0</v>
      </c>
      <c r="AD588" s="11">
        <f>VLOOKUP(C588,[1]匹配!$A:$AA,27,0)</f>
        <v>0</v>
      </c>
      <c r="AE588" s="11">
        <f>VLOOKUP(C588,[1]匹配!$A:$AB,28,0)</f>
        <v>0</v>
      </c>
      <c r="AF588" s="11">
        <f>VLOOKUP(C588,[1]匹配!$A:$AC,29,0)</f>
        <v>0</v>
      </c>
      <c r="AG588" s="11">
        <f>VLOOKUP(C588,[1]匹配!$A:$AD,30,0)</f>
        <v>0</v>
      </c>
      <c r="AH588" s="11">
        <f>VLOOKUP(C588,[1]匹配!$A:$AE,31,0)</f>
        <v>0</v>
      </c>
      <c r="AI588" s="11">
        <f>VLOOKUP(C588,[1]匹配!$A:$AF,32,0)</f>
        <v>0</v>
      </c>
      <c r="AJ588" s="11" t="s">
        <v>1059</v>
      </c>
      <c r="AK588" s="11" t="s">
        <v>47</v>
      </c>
      <c r="AL588" s="11" t="s">
        <v>56</v>
      </c>
      <c r="AM588" s="11" t="s">
        <v>729</v>
      </c>
    </row>
    <row r="589" s="70" customFormat="1" ht="60" spans="1:39">
      <c r="A589" s="55">
        <v>586</v>
      </c>
      <c r="B589" s="35" t="s">
        <v>494</v>
      </c>
      <c r="C589" s="35" t="s">
        <v>2184</v>
      </c>
      <c r="D589" s="35" t="s">
        <v>2185</v>
      </c>
      <c r="E589" s="35" t="s">
        <v>2186</v>
      </c>
      <c r="F589" s="35" t="s">
        <v>143</v>
      </c>
      <c r="G589" s="35" t="s">
        <v>2187</v>
      </c>
      <c r="H589" s="35" t="str">
        <f>VLOOKUP(C589,[1]匹配!$A:$E,5,0)</f>
        <v>否</v>
      </c>
      <c r="I589" s="35">
        <f>VLOOKUP(C589,[1]匹配!$A:$F,6,0)</f>
        <v>0</v>
      </c>
      <c r="J589" s="35">
        <f>VLOOKUP(C589,'[2]（终）标准制修订项目'!$C:$R,16,0)</f>
        <v>3</v>
      </c>
      <c r="K589" s="35" t="str">
        <f>VLOOKUP(C589,[1]匹配!$A:$H,8,0)</f>
        <v>有</v>
      </c>
      <c r="L589" s="35">
        <f>VLOOKUP(C589,[1]匹配!$A:$I,9,0)</f>
        <v>1</v>
      </c>
      <c r="M589" s="35">
        <f>VLOOKUP(C589,[1]匹配!$A:$J,10,0)</f>
        <v>0</v>
      </c>
      <c r="N589" s="35" t="str">
        <f>VLOOKUP(C589,[1]匹配!$A:$K,11,0)</f>
        <v>深圳市标准技术研究院</v>
      </c>
      <c r="O589" s="35">
        <f>VLOOKUP(C589,[1]匹配!$A:$L,12,0)</f>
        <v>2</v>
      </c>
      <c r="P589" s="35">
        <f>VLOOKUP(C589,[1]匹配!$A:$M,13,0)</f>
        <v>0</v>
      </c>
      <c r="Q589" s="35" t="str">
        <f>VLOOKUP(C589,[1]匹配!$A:$N,14,0)</f>
        <v>贵金属及珠宝玉石饰品企业标准联盟</v>
      </c>
      <c r="R589" s="35">
        <f>VLOOKUP(C589,[1]匹配!$A:$O,15,0)</f>
        <v>3</v>
      </c>
      <c r="S589" s="35">
        <f>VLOOKUP(C589,[1]匹配!$A:$P,16,0)</f>
        <v>100</v>
      </c>
      <c r="T589" s="35" t="str">
        <f>VLOOKUP(C589,[1]匹配!$A:$Q,17,0)</f>
        <v>深圳市百泰投资控股集团有限公司</v>
      </c>
      <c r="U589" s="35">
        <f>VLOOKUP(C589,[1]匹配!$A:$R,18,0)</f>
        <v>4</v>
      </c>
      <c r="V589" s="35">
        <f>VLOOKUP(C589,[1]匹配!$A:$S,19,0)</f>
        <v>0</v>
      </c>
      <c r="W589" s="35" t="str">
        <f>VLOOKUP(C589,[1]匹配!$A:$T,20,0)</f>
        <v>深圳市科创标准服务中心</v>
      </c>
      <c r="X589" s="35">
        <f>VLOOKUP(C589,[1]匹配!$A:$U,21,0)</f>
        <v>5</v>
      </c>
      <c r="Y589" s="35">
        <f>VLOOKUP(C589,[1]匹配!$A:$V,22,0)</f>
        <v>0</v>
      </c>
      <c r="Z589" s="35" t="str">
        <f>VLOOKUP(C589,[1]匹配!$A:$W,23,0)</f>
        <v>深圳市科谨咨询有限公司</v>
      </c>
      <c r="AA589" s="35">
        <f>VLOOKUP(C589,[1]匹配!$A:$X,24,0)</f>
        <v>6</v>
      </c>
      <c r="AB589" s="35">
        <f>VLOOKUP(C589,[1]匹配!$A:$Y,25,0)</f>
        <v>0</v>
      </c>
      <c r="AC589" s="35" t="str">
        <f>VLOOKUP(C589,[1]匹配!$A:$Z,26,0)</f>
        <v>深圳市佑福珠宝首饰有限公司</v>
      </c>
      <c r="AD589" s="35">
        <f>VLOOKUP(C589,[1]匹配!$A:$AA,27,0)</f>
        <v>0</v>
      </c>
      <c r="AE589" s="35">
        <f>VLOOKUP(C589,[1]匹配!$A:$AB,28,0)</f>
        <v>0</v>
      </c>
      <c r="AF589" s="11">
        <f>VLOOKUP(C589,[1]匹配!$A:$AC,29,0)</f>
        <v>0</v>
      </c>
      <c r="AG589" s="11">
        <f>VLOOKUP(C589,[1]匹配!$A:$AD,30,0)</f>
        <v>0</v>
      </c>
      <c r="AH589" s="11">
        <f>VLOOKUP(C589,[1]匹配!$A:$AE,31,0)</f>
        <v>0</v>
      </c>
      <c r="AI589" s="11">
        <f>VLOOKUP(C589,[1]匹配!$A:$AF,32,0)</f>
        <v>0</v>
      </c>
      <c r="AJ589" s="35" t="s">
        <v>1059</v>
      </c>
      <c r="AK589" s="35" t="s">
        <v>47</v>
      </c>
      <c r="AL589" s="35" t="s">
        <v>48</v>
      </c>
      <c r="AM589" s="35" t="s">
        <v>729</v>
      </c>
    </row>
    <row r="590" ht="48" spans="1:39">
      <c r="A590" s="28">
        <v>587</v>
      </c>
      <c r="B590" s="11" t="s">
        <v>494</v>
      </c>
      <c r="C590" s="11" t="s">
        <v>2188</v>
      </c>
      <c r="D590" s="11" t="s">
        <v>2189</v>
      </c>
      <c r="E590" s="11" t="s">
        <v>2190</v>
      </c>
      <c r="F590" s="11" t="s">
        <v>2191</v>
      </c>
      <c r="G590" s="11" t="s">
        <v>128</v>
      </c>
      <c r="H590" s="11" t="str">
        <f>VLOOKUP(C590,[1]匹配!$A:$E,5,0)</f>
        <v>否</v>
      </c>
      <c r="I590" s="11">
        <f>VLOOKUP(C590,[1]匹配!$A:$F,6,0)</f>
        <v>0</v>
      </c>
      <c r="J590" s="11">
        <f>VLOOKUP(C590,'[2]（终）标准制修订项目'!$C:$R,16,0)</f>
        <v>6</v>
      </c>
      <c r="K590" s="11" t="str">
        <f>VLOOKUP(C590,[1]匹配!$A:$H,8,0)</f>
        <v>有</v>
      </c>
      <c r="L590" s="11">
        <f>VLOOKUP(C590,[1]匹配!$A:$I,9,0)</f>
        <v>1</v>
      </c>
      <c r="M590" s="11">
        <f>VLOOKUP(C590,[1]匹配!$A:$J,10,0)</f>
        <v>0</v>
      </c>
      <c r="N590" s="11" t="str">
        <f>VLOOKUP(C590,[1]匹配!$A:$K,11,0)</f>
        <v>深圳市气象公共安全技术支持中心</v>
      </c>
      <c r="O590" s="11">
        <f>VLOOKUP(C590,[1]匹配!$A:$L,12,0)</f>
        <v>4</v>
      </c>
      <c r="P590" s="11">
        <f>VLOOKUP(C590,[1]匹配!$A:$M,13,0)</f>
        <v>50</v>
      </c>
      <c r="Q590" s="11" t="str">
        <f>VLOOKUP(C590,[1]匹配!$A:$N,14,0)</f>
        <v>深圳市水务（集团）有限公司</v>
      </c>
      <c r="R590" s="11">
        <f>VLOOKUP(C590,[1]匹配!$A:$O,15,0)</f>
        <v>6</v>
      </c>
      <c r="S590" s="11">
        <f>VLOOKUP(C590,[1]匹配!$A:$P,16,0)</f>
        <v>50</v>
      </c>
      <c r="T590" s="11" t="str">
        <f>VLOOKUP(C590,[1]匹配!$A:$Q,17,0)</f>
        <v>深圳市标准技术研究院</v>
      </c>
      <c r="U590" s="11">
        <f>VLOOKUP(C590,[1]匹配!$A:$R,18,0)</f>
        <v>0</v>
      </c>
      <c r="V590" s="11">
        <f>VLOOKUP(C590,[1]匹配!$A:$S,19,0)</f>
        <v>0</v>
      </c>
      <c r="W590" s="11">
        <f>VLOOKUP(C590,[1]匹配!$A:$T,20,0)</f>
        <v>0</v>
      </c>
      <c r="X590" s="11">
        <f>VLOOKUP(C590,[1]匹配!$A:$U,21,0)</f>
        <v>0</v>
      </c>
      <c r="Y590" s="11">
        <f>VLOOKUP(C590,[1]匹配!$A:$V,22,0)</f>
        <v>0</v>
      </c>
      <c r="Z590" s="11">
        <f>VLOOKUP(C590,[1]匹配!$A:$W,23,0)</f>
        <v>0</v>
      </c>
      <c r="AA590" s="11">
        <f>VLOOKUP(C590,[1]匹配!$A:$X,24,0)</f>
        <v>0</v>
      </c>
      <c r="AB590" s="11">
        <f>VLOOKUP(C590,[1]匹配!$A:$Y,25,0)</f>
        <v>0</v>
      </c>
      <c r="AC590" s="11">
        <f>VLOOKUP(C590,[1]匹配!$A:$Z,26,0)</f>
        <v>0</v>
      </c>
      <c r="AD590" s="11">
        <f>VLOOKUP(C590,[1]匹配!$A:$AA,27,0)</f>
        <v>0</v>
      </c>
      <c r="AE590" s="11">
        <f>VLOOKUP(C590,[1]匹配!$A:$AB,28,0)</f>
        <v>0</v>
      </c>
      <c r="AF590" s="11">
        <f>VLOOKUP(C590,[1]匹配!$A:$AC,29,0)</f>
        <v>0</v>
      </c>
      <c r="AG590" s="11">
        <f>VLOOKUP(C590,[1]匹配!$A:$AD,30,0)</f>
        <v>0</v>
      </c>
      <c r="AH590" s="11">
        <f>VLOOKUP(C590,[1]匹配!$A:$AE,31,0)</f>
        <v>0</v>
      </c>
      <c r="AI590" s="11">
        <f>VLOOKUP(C590,[1]匹配!$A:$AF,32,0)</f>
        <v>0</v>
      </c>
      <c r="AJ590" s="11" t="s">
        <v>1059</v>
      </c>
      <c r="AK590" s="11" t="s">
        <v>47</v>
      </c>
      <c r="AL590" s="11" t="s">
        <v>56</v>
      </c>
      <c r="AM590" s="11" t="s">
        <v>729</v>
      </c>
    </row>
    <row r="591" ht="24" spans="1:39">
      <c r="A591" s="28">
        <v>588</v>
      </c>
      <c r="B591" s="11" t="s">
        <v>494</v>
      </c>
      <c r="C591" s="11" t="s">
        <v>2192</v>
      </c>
      <c r="D591" s="11" t="s">
        <v>2193</v>
      </c>
      <c r="E591" s="11" t="s">
        <v>2194</v>
      </c>
      <c r="F591" s="11" t="s">
        <v>2195</v>
      </c>
      <c r="G591" s="11" t="s">
        <v>536</v>
      </c>
      <c r="H591" s="11" t="str">
        <f>VLOOKUP(C591,[1]匹配!$A:$E,5,0)</f>
        <v>否</v>
      </c>
      <c r="I591" s="11">
        <f>VLOOKUP(C591,[1]匹配!$A:$F,6,0)</f>
        <v>0</v>
      </c>
      <c r="J591" s="11">
        <f>VLOOKUP(C591,'[2]（终）标准制修订项目'!$C:$R,16,0)</f>
        <v>2</v>
      </c>
      <c r="K591" s="11" t="str">
        <f>VLOOKUP(C591,[1]匹配!$A:$H,8,0)</f>
        <v>无</v>
      </c>
      <c r="L591" s="11">
        <f>VLOOKUP(C591,[1]匹配!$A:$I,9,0)</f>
        <v>2</v>
      </c>
      <c r="M591" s="11">
        <f>VLOOKUP(C591,[1]匹配!$A:$J,10,0)</f>
        <v>100</v>
      </c>
      <c r="N591" s="11" t="str">
        <f>VLOOKUP(C591,[1]匹配!$A:$K,11,0)</f>
        <v>深圳市杉叶实业有限公司</v>
      </c>
      <c r="O591" s="11">
        <f>VLOOKUP(C591,[1]匹配!$A:$L,12,0)</f>
        <v>0</v>
      </c>
      <c r="P591" s="11">
        <f>VLOOKUP(C591,[1]匹配!$A:$M,13,0)</f>
        <v>0</v>
      </c>
      <c r="Q591" s="11">
        <f>VLOOKUP(C591,[1]匹配!$A:$N,14,0)</f>
        <v>0</v>
      </c>
      <c r="R591" s="11">
        <f>VLOOKUP(C591,[1]匹配!$A:$O,15,0)</f>
        <v>0</v>
      </c>
      <c r="S591" s="11">
        <f>VLOOKUP(C591,[1]匹配!$A:$P,16,0)</f>
        <v>0</v>
      </c>
      <c r="T591" s="11">
        <f>VLOOKUP(C591,[1]匹配!$A:$Q,17,0)</f>
        <v>0</v>
      </c>
      <c r="U591" s="11">
        <f>VLOOKUP(C591,[1]匹配!$A:$R,18,0)</f>
        <v>0</v>
      </c>
      <c r="V591" s="11">
        <f>VLOOKUP(C591,[1]匹配!$A:$S,19,0)</f>
        <v>0</v>
      </c>
      <c r="W591" s="11">
        <f>VLOOKUP(C591,[1]匹配!$A:$T,20,0)</f>
        <v>0</v>
      </c>
      <c r="X591" s="11">
        <f>VLOOKUP(C591,[1]匹配!$A:$U,21,0)</f>
        <v>0</v>
      </c>
      <c r="Y591" s="11">
        <f>VLOOKUP(C591,[1]匹配!$A:$V,22,0)</f>
        <v>0</v>
      </c>
      <c r="Z591" s="11">
        <f>VLOOKUP(C591,[1]匹配!$A:$W,23,0)</f>
        <v>0</v>
      </c>
      <c r="AA591" s="11">
        <f>VLOOKUP(C591,[1]匹配!$A:$X,24,0)</f>
        <v>0</v>
      </c>
      <c r="AB591" s="11">
        <f>VLOOKUP(C591,[1]匹配!$A:$Y,25,0)</f>
        <v>0</v>
      </c>
      <c r="AC591" s="11">
        <f>VLOOKUP(C591,[1]匹配!$A:$Z,26,0)</f>
        <v>0</v>
      </c>
      <c r="AD591" s="11">
        <f>VLOOKUP(C591,[1]匹配!$A:$AA,27,0)</f>
        <v>0</v>
      </c>
      <c r="AE591" s="11">
        <f>VLOOKUP(C591,[1]匹配!$A:$AB,28,0)</f>
        <v>0</v>
      </c>
      <c r="AF591" s="11">
        <f>VLOOKUP(C591,[1]匹配!$A:$AC,29,0)</f>
        <v>0</v>
      </c>
      <c r="AG591" s="11">
        <f>VLOOKUP(C591,[1]匹配!$A:$AD,30,0)</f>
        <v>0</v>
      </c>
      <c r="AH591" s="11">
        <f>VLOOKUP(C591,[1]匹配!$A:$AE,31,0)</f>
        <v>0</v>
      </c>
      <c r="AI591" s="11">
        <f>VLOOKUP(C591,[1]匹配!$A:$AF,32,0)</f>
        <v>0</v>
      </c>
      <c r="AJ591" s="11" t="s">
        <v>1059</v>
      </c>
      <c r="AK591" s="11" t="s">
        <v>47</v>
      </c>
      <c r="AL591" s="11" t="s">
        <v>48</v>
      </c>
      <c r="AM591" s="11" t="s">
        <v>729</v>
      </c>
    </row>
    <row r="592" ht="48" spans="1:39">
      <c r="A592" s="28">
        <v>589</v>
      </c>
      <c r="B592" s="11" t="s">
        <v>494</v>
      </c>
      <c r="C592" s="11" t="s">
        <v>2196</v>
      </c>
      <c r="D592" s="11" t="s">
        <v>2197</v>
      </c>
      <c r="E592" s="11" t="s">
        <v>2198</v>
      </c>
      <c r="F592" s="30" t="s">
        <v>528</v>
      </c>
      <c r="G592" s="11" t="s">
        <v>636</v>
      </c>
      <c r="H592" s="11" t="str">
        <f>VLOOKUP(C592,[1]匹配!$A:$E,5,0)</f>
        <v>是</v>
      </c>
      <c r="I592" s="11">
        <f>VLOOKUP(C592,[1]匹配!$A:$F,6,0)</f>
        <v>2</v>
      </c>
      <c r="J592" s="11">
        <f>VLOOKUP(C592,'[2]（终）标准制修订项目'!$C:$R,16,0)</f>
        <v>4</v>
      </c>
      <c r="K592" s="11" t="str">
        <f>VLOOKUP(C592,[1]匹配!$A:$H,8,0)</f>
        <v>无</v>
      </c>
      <c r="L592" s="11">
        <f>VLOOKUP(C592,[1]匹配!$A:$I,9,0)</f>
        <v>4</v>
      </c>
      <c r="M592" s="11">
        <f>VLOOKUP(C592,[1]匹配!$A:$J,10,0)</f>
        <v>100</v>
      </c>
      <c r="N592" s="11" t="str">
        <f>VLOOKUP(C592,[1]匹配!$A:$K,11,0)</f>
        <v>深圳新飞通光电子技术有限公司</v>
      </c>
      <c r="O592" s="11">
        <f>VLOOKUP(C592,[1]匹配!$A:$L,12,0)</f>
        <v>0</v>
      </c>
      <c r="P592" s="11">
        <f>VLOOKUP(C592,[1]匹配!$A:$M,13,0)</f>
        <v>0</v>
      </c>
      <c r="Q592" s="11">
        <f>VLOOKUP(C592,[1]匹配!$A:$N,14,0)</f>
        <v>0</v>
      </c>
      <c r="R592" s="11">
        <f>VLOOKUP(C592,[1]匹配!$A:$O,15,0)</f>
        <v>0</v>
      </c>
      <c r="S592" s="11">
        <f>VLOOKUP(C592,[1]匹配!$A:$P,16,0)</f>
        <v>0</v>
      </c>
      <c r="T592" s="11">
        <f>VLOOKUP(C592,[1]匹配!$A:$Q,17,0)</f>
        <v>0</v>
      </c>
      <c r="U592" s="11">
        <f>VLOOKUP(C592,[1]匹配!$A:$R,18,0)</f>
        <v>0</v>
      </c>
      <c r="V592" s="11">
        <f>VLOOKUP(C592,[1]匹配!$A:$S,19,0)</f>
        <v>0</v>
      </c>
      <c r="W592" s="11">
        <f>VLOOKUP(C592,[1]匹配!$A:$T,20,0)</f>
        <v>0</v>
      </c>
      <c r="X592" s="11">
        <f>VLOOKUP(C592,[1]匹配!$A:$U,21,0)</f>
        <v>0</v>
      </c>
      <c r="Y592" s="11">
        <f>VLOOKUP(C592,[1]匹配!$A:$V,22,0)</f>
        <v>0</v>
      </c>
      <c r="Z592" s="11">
        <f>VLOOKUP(C592,[1]匹配!$A:$W,23,0)</f>
        <v>0</v>
      </c>
      <c r="AA592" s="11">
        <f>VLOOKUP(C592,[1]匹配!$A:$X,24,0)</f>
        <v>0</v>
      </c>
      <c r="AB592" s="11">
        <f>VLOOKUP(C592,[1]匹配!$A:$Y,25,0)</f>
        <v>0</v>
      </c>
      <c r="AC592" s="11">
        <f>VLOOKUP(C592,[1]匹配!$A:$Z,26,0)</f>
        <v>0</v>
      </c>
      <c r="AD592" s="11">
        <f>VLOOKUP(C592,[1]匹配!$A:$AA,27,0)</f>
        <v>0</v>
      </c>
      <c r="AE592" s="11">
        <f>VLOOKUP(C592,[1]匹配!$A:$AB,28,0)</f>
        <v>0</v>
      </c>
      <c r="AF592" s="11">
        <f>VLOOKUP(C592,[1]匹配!$A:$AC,29,0)</f>
        <v>0</v>
      </c>
      <c r="AG592" s="11">
        <f>VLOOKUP(C592,[1]匹配!$A:$AD,30,0)</f>
        <v>0</v>
      </c>
      <c r="AH592" s="11">
        <f>VLOOKUP(C592,[1]匹配!$A:$AE,31,0)</f>
        <v>0</v>
      </c>
      <c r="AI592" s="11">
        <f>VLOOKUP(C592,[1]匹配!$A:$AF,32,0)</f>
        <v>0</v>
      </c>
      <c r="AJ592" s="11" t="s">
        <v>767</v>
      </c>
      <c r="AK592" s="11" t="s">
        <v>47</v>
      </c>
      <c r="AL592" s="11" t="s">
        <v>56</v>
      </c>
      <c r="AM592" s="11" t="s">
        <v>729</v>
      </c>
    </row>
    <row r="593" ht="36" spans="1:39">
      <c r="A593" s="28">
        <v>590</v>
      </c>
      <c r="B593" s="11" t="s">
        <v>494</v>
      </c>
      <c r="C593" s="11" t="s">
        <v>2199</v>
      </c>
      <c r="D593" s="11" t="s">
        <v>2200</v>
      </c>
      <c r="E593" s="11" t="s">
        <v>2201</v>
      </c>
      <c r="F593" s="30" t="s">
        <v>508</v>
      </c>
      <c r="G593" s="11" t="s">
        <v>825</v>
      </c>
      <c r="H593" s="11" t="str">
        <f>VLOOKUP(C593,[1]匹配!$A:$E,5,0)</f>
        <v>否</v>
      </c>
      <c r="I593" s="11">
        <f>VLOOKUP(C593,[1]匹配!$A:$F,6,0)</f>
        <v>0</v>
      </c>
      <c r="J593" s="11">
        <f>VLOOKUP(C593,'[2]（终）标准制修订项目'!$C:$R,16,0)</f>
        <v>4</v>
      </c>
      <c r="K593" s="11" t="str">
        <f>VLOOKUP(C593,[1]匹配!$A:$H,8,0)</f>
        <v>无</v>
      </c>
      <c r="L593" s="11">
        <f>VLOOKUP(C593,[1]匹配!$A:$I,9,0)</f>
        <v>4</v>
      </c>
      <c r="M593" s="11">
        <f>VLOOKUP(C593,[1]匹配!$A:$J,10,0)</f>
        <v>100</v>
      </c>
      <c r="N593" s="11" t="str">
        <f>VLOOKUP(C593,[1]匹配!$A:$K,11,0)</f>
        <v>华测检测认证集团股份有限公司</v>
      </c>
      <c r="O593" s="11">
        <f>VLOOKUP(C593,[1]匹配!$A:$L,12,0)</f>
        <v>0</v>
      </c>
      <c r="P593" s="11">
        <f>VLOOKUP(C593,[1]匹配!$A:$M,13,0)</f>
        <v>0</v>
      </c>
      <c r="Q593" s="11">
        <f>VLOOKUP(C593,[1]匹配!$A:$N,14,0)</f>
        <v>0</v>
      </c>
      <c r="R593" s="11">
        <f>VLOOKUP(C593,[1]匹配!$A:$O,15,0)</f>
        <v>0</v>
      </c>
      <c r="S593" s="11">
        <f>VLOOKUP(C593,[1]匹配!$A:$P,16,0)</f>
        <v>0</v>
      </c>
      <c r="T593" s="11">
        <f>VLOOKUP(C593,[1]匹配!$A:$Q,17,0)</f>
        <v>0</v>
      </c>
      <c r="U593" s="11">
        <f>VLOOKUP(C593,[1]匹配!$A:$R,18,0)</f>
        <v>0</v>
      </c>
      <c r="V593" s="11">
        <f>VLOOKUP(C593,[1]匹配!$A:$S,19,0)</f>
        <v>0</v>
      </c>
      <c r="W593" s="11">
        <f>VLOOKUP(C593,[1]匹配!$A:$T,20,0)</f>
        <v>0</v>
      </c>
      <c r="X593" s="11">
        <f>VLOOKUP(C593,[1]匹配!$A:$U,21,0)</f>
        <v>0</v>
      </c>
      <c r="Y593" s="11">
        <f>VLOOKUP(C593,[1]匹配!$A:$V,22,0)</f>
        <v>0</v>
      </c>
      <c r="Z593" s="11">
        <f>VLOOKUP(C593,[1]匹配!$A:$W,23,0)</f>
        <v>0</v>
      </c>
      <c r="AA593" s="11">
        <f>VLOOKUP(C593,[1]匹配!$A:$X,24,0)</f>
        <v>0</v>
      </c>
      <c r="AB593" s="11">
        <f>VLOOKUP(C593,[1]匹配!$A:$Y,25,0)</f>
        <v>0</v>
      </c>
      <c r="AC593" s="11">
        <f>VLOOKUP(C593,[1]匹配!$A:$Z,26,0)</f>
        <v>0</v>
      </c>
      <c r="AD593" s="11">
        <f>VLOOKUP(C593,[1]匹配!$A:$AA,27,0)</f>
        <v>0</v>
      </c>
      <c r="AE593" s="11">
        <f>VLOOKUP(C593,[1]匹配!$A:$AB,28,0)</f>
        <v>0</v>
      </c>
      <c r="AF593" s="11">
        <f>VLOOKUP(C593,[1]匹配!$A:$AC,29,0)</f>
        <v>0</v>
      </c>
      <c r="AG593" s="11">
        <f>VLOOKUP(C593,[1]匹配!$A:$AD,30,0)</f>
        <v>0</v>
      </c>
      <c r="AH593" s="11">
        <f>VLOOKUP(C593,[1]匹配!$A:$AE,31,0)</f>
        <v>0</v>
      </c>
      <c r="AI593" s="11">
        <f>VLOOKUP(C593,[1]匹配!$A:$AF,32,0)</f>
        <v>0</v>
      </c>
      <c r="AJ593" s="11" t="s">
        <v>767</v>
      </c>
      <c r="AK593" s="11" t="s">
        <v>105</v>
      </c>
      <c r="AL593" s="11" t="s">
        <v>56</v>
      </c>
      <c r="AM593" s="11" t="s">
        <v>729</v>
      </c>
    </row>
    <row r="594" ht="48" spans="1:39">
      <c r="A594" s="28">
        <v>591</v>
      </c>
      <c r="B594" s="11" t="s">
        <v>494</v>
      </c>
      <c r="C594" s="11" t="s">
        <v>2202</v>
      </c>
      <c r="D594" s="11" t="s">
        <v>2203</v>
      </c>
      <c r="E594" s="11" t="s">
        <v>2204</v>
      </c>
      <c r="F594" s="11" t="s">
        <v>519</v>
      </c>
      <c r="G594" s="11" t="s">
        <v>203</v>
      </c>
      <c r="H594" s="11" t="str">
        <f>VLOOKUP(C594,[1]匹配!$A:$E,5,0)</f>
        <v>是</v>
      </c>
      <c r="I594" s="11">
        <f>VLOOKUP(C594,[1]匹配!$A:$F,6,0)</f>
        <v>10</v>
      </c>
      <c r="J594" s="11">
        <f>VLOOKUP(C594,'[2]（终）标准制修订项目'!$C:$R,16,0)</f>
        <v>5</v>
      </c>
      <c r="K594" s="11" t="str">
        <f>VLOOKUP(C594,[1]匹配!$A:$H,8,0)</f>
        <v>无</v>
      </c>
      <c r="L594" s="11">
        <f>VLOOKUP(C594,[1]匹配!$A:$I,9,0)</f>
        <v>5</v>
      </c>
      <c r="M594" s="11">
        <f>VLOOKUP(C594,[1]匹配!$A:$J,10,0)</f>
        <v>100</v>
      </c>
      <c r="N594" s="11" t="str">
        <f>VLOOKUP(C594,[1]匹配!$A:$K,11,0)</f>
        <v>深圳市中金岭南有色金属股份有限公司</v>
      </c>
      <c r="O594" s="11">
        <f>VLOOKUP(C594,[1]匹配!$A:$L,12,0)</f>
        <v>0</v>
      </c>
      <c r="P594" s="11">
        <f>VLOOKUP(C594,[1]匹配!$A:$M,13,0)</f>
        <v>0</v>
      </c>
      <c r="Q594" s="11">
        <f>VLOOKUP(C594,[1]匹配!$A:$N,14,0)</f>
        <v>0</v>
      </c>
      <c r="R594" s="11">
        <f>VLOOKUP(C594,[1]匹配!$A:$O,15,0)</f>
        <v>0</v>
      </c>
      <c r="S594" s="11">
        <f>VLOOKUP(C594,[1]匹配!$A:$P,16,0)</f>
        <v>0</v>
      </c>
      <c r="T594" s="11">
        <f>VLOOKUP(C594,[1]匹配!$A:$Q,17,0)</f>
        <v>0</v>
      </c>
      <c r="U594" s="11">
        <f>VLOOKUP(C594,[1]匹配!$A:$R,18,0)</f>
        <v>0</v>
      </c>
      <c r="V594" s="11">
        <f>VLOOKUP(C594,[1]匹配!$A:$S,19,0)</f>
        <v>0</v>
      </c>
      <c r="W594" s="11">
        <f>VLOOKUP(C594,[1]匹配!$A:$T,20,0)</f>
        <v>0</v>
      </c>
      <c r="X594" s="11">
        <f>VLOOKUP(C594,[1]匹配!$A:$U,21,0)</f>
        <v>0</v>
      </c>
      <c r="Y594" s="11">
        <f>VLOOKUP(C594,[1]匹配!$A:$V,22,0)</f>
        <v>0</v>
      </c>
      <c r="Z594" s="11">
        <f>VLOOKUP(C594,[1]匹配!$A:$W,23,0)</f>
        <v>0</v>
      </c>
      <c r="AA594" s="11">
        <f>VLOOKUP(C594,[1]匹配!$A:$X,24,0)</f>
        <v>0</v>
      </c>
      <c r="AB594" s="11">
        <f>VLOOKUP(C594,[1]匹配!$A:$Y,25,0)</f>
        <v>0</v>
      </c>
      <c r="AC594" s="11">
        <f>VLOOKUP(C594,[1]匹配!$A:$Z,26,0)</f>
        <v>0</v>
      </c>
      <c r="AD594" s="11">
        <f>VLOOKUP(C594,[1]匹配!$A:$AA,27,0)</f>
        <v>0</v>
      </c>
      <c r="AE594" s="11">
        <f>VLOOKUP(C594,[1]匹配!$A:$AB,28,0)</f>
        <v>0</v>
      </c>
      <c r="AF594" s="11">
        <f>VLOOKUP(C594,[1]匹配!$A:$AC,29,0)</f>
        <v>0</v>
      </c>
      <c r="AG594" s="11">
        <f>VLOOKUP(C594,[1]匹配!$A:$AD,30,0)</f>
        <v>0</v>
      </c>
      <c r="AH594" s="11">
        <f>VLOOKUP(C594,[1]匹配!$A:$AE,31,0)</f>
        <v>0</v>
      </c>
      <c r="AI594" s="11">
        <f>VLOOKUP(C594,[1]匹配!$A:$AF,32,0)</f>
        <v>0</v>
      </c>
      <c r="AJ594" s="11" t="s">
        <v>767</v>
      </c>
      <c r="AK594" s="11" t="s">
        <v>47</v>
      </c>
      <c r="AL594" s="11" t="s">
        <v>56</v>
      </c>
      <c r="AM594" s="11" t="s">
        <v>729</v>
      </c>
    </row>
    <row r="595" ht="48" spans="1:39">
      <c r="A595" s="28">
        <v>592</v>
      </c>
      <c r="B595" s="11" t="s">
        <v>494</v>
      </c>
      <c r="C595" s="11" t="s">
        <v>2205</v>
      </c>
      <c r="D595" s="11" t="s">
        <v>2206</v>
      </c>
      <c r="E595" s="11" t="s">
        <v>2207</v>
      </c>
      <c r="F595" s="11" t="s">
        <v>519</v>
      </c>
      <c r="G595" s="11" t="s">
        <v>203</v>
      </c>
      <c r="H595" s="11" t="str">
        <f>VLOOKUP(C595,[1]匹配!$A:$E,5,0)</f>
        <v>是</v>
      </c>
      <c r="I595" s="11">
        <f>VLOOKUP(C595,[1]匹配!$A:$F,6,0)</f>
        <v>10</v>
      </c>
      <c r="J595" s="11">
        <f>VLOOKUP(C595,'[2]（终）标准制修订项目'!$C:$R,16,0)</f>
        <v>4</v>
      </c>
      <c r="K595" s="11" t="str">
        <f>VLOOKUP(C595,[1]匹配!$A:$H,8,0)</f>
        <v>无</v>
      </c>
      <c r="L595" s="11">
        <f>VLOOKUP(C595,[1]匹配!$A:$I,9,0)</f>
        <v>4</v>
      </c>
      <c r="M595" s="11">
        <f>VLOOKUP(C595,[1]匹配!$A:$J,10,0)</f>
        <v>100</v>
      </c>
      <c r="N595" s="11" t="str">
        <f>VLOOKUP(C595,[1]匹配!$A:$K,11,0)</f>
        <v>深圳市中金岭南有色金属股份有限公司</v>
      </c>
      <c r="O595" s="11">
        <f>VLOOKUP(C595,[1]匹配!$A:$L,12,0)</f>
        <v>0</v>
      </c>
      <c r="P595" s="11">
        <f>VLOOKUP(C595,[1]匹配!$A:$M,13,0)</f>
        <v>0</v>
      </c>
      <c r="Q595" s="11">
        <f>VLOOKUP(C595,[1]匹配!$A:$N,14,0)</f>
        <v>0</v>
      </c>
      <c r="R595" s="11">
        <f>VLOOKUP(C595,[1]匹配!$A:$O,15,0)</f>
        <v>0</v>
      </c>
      <c r="S595" s="11">
        <f>VLOOKUP(C595,[1]匹配!$A:$P,16,0)</f>
        <v>0</v>
      </c>
      <c r="T595" s="11">
        <f>VLOOKUP(C595,[1]匹配!$A:$Q,17,0)</f>
        <v>0</v>
      </c>
      <c r="U595" s="11">
        <f>VLOOKUP(C595,[1]匹配!$A:$R,18,0)</f>
        <v>0</v>
      </c>
      <c r="V595" s="11">
        <f>VLOOKUP(C595,[1]匹配!$A:$S,19,0)</f>
        <v>0</v>
      </c>
      <c r="W595" s="11">
        <f>VLOOKUP(C595,[1]匹配!$A:$T,20,0)</f>
        <v>0</v>
      </c>
      <c r="X595" s="11">
        <f>VLOOKUP(C595,[1]匹配!$A:$U,21,0)</f>
        <v>0</v>
      </c>
      <c r="Y595" s="11">
        <f>VLOOKUP(C595,[1]匹配!$A:$V,22,0)</f>
        <v>0</v>
      </c>
      <c r="Z595" s="11">
        <f>VLOOKUP(C595,[1]匹配!$A:$W,23,0)</f>
        <v>0</v>
      </c>
      <c r="AA595" s="11">
        <f>VLOOKUP(C595,[1]匹配!$A:$X,24,0)</f>
        <v>0</v>
      </c>
      <c r="AB595" s="11">
        <f>VLOOKUP(C595,[1]匹配!$A:$Y,25,0)</f>
        <v>0</v>
      </c>
      <c r="AC595" s="11">
        <f>VLOOKUP(C595,[1]匹配!$A:$Z,26,0)</f>
        <v>0</v>
      </c>
      <c r="AD595" s="11">
        <f>VLOOKUP(C595,[1]匹配!$A:$AA,27,0)</f>
        <v>0</v>
      </c>
      <c r="AE595" s="11">
        <f>VLOOKUP(C595,[1]匹配!$A:$AB,28,0)</f>
        <v>0</v>
      </c>
      <c r="AF595" s="11">
        <f>VLOOKUP(C595,[1]匹配!$A:$AC,29,0)</f>
        <v>0</v>
      </c>
      <c r="AG595" s="11">
        <f>VLOOKUP(C595,[1]匹配!$A:$AD,30,0)</f>
        <v>0</v>
      </c>
      <c r="AH595" s="11">
        <f>VLOOKUP(C595,[1]匹配!$A:$AE,31,0)</f>
        <v>0</v>
      </c>
      <c r="AI595" s="11">
        <f>VLOOKUP(C595,[1]匹配!$A:$AF,32,0)</f>
        <v>0</v>
      </c>
      <c r="AJ595" s="11" t="s">
        <v>767</v>
      </c>
      <c r="AK595" s="11" t="s">
        <v>47</v>
      </c>
      <c r="AL595" s="11" t="s">
        <v>56</v>
      </c>
      <c r="AM595" s="11" t="s">
        <v>729</v>
      </c>
    </row>
    <row r="596" ht="48" spans="1:39">
      <c r="A596" s="28">
        <v>593</v>
      </c>
      <c r="B596" s="11" t="s">
        <v>494</v>
      </c>
      <c r="C596" s="11" t="s">
        <v>2208</v>
      </c>
      <c r="D596" s="11" t="s">
        <v>2209</v>
      </c>
      <c r="E596" s="11" t="s">
        <v>2210</v>
      </c>
      <c r="F596" s="11" t="s">
        <v>519</v>
      </c>
      <c r="G596" s="11" t="s">
        <v>1016</v>
      </c>
      <c r="H596" s="11" t="str">
        <f>VLOOKUP(C596,[1]匹配!$A:$E,5,0)</f>
        <v>否</v>
      </c>
      <c r="I596" s="11">
        <f>VLOOKUP(C596,[1]匹配!$A:$F,6,0)</f>
        <v>0</v>
      </c>
      <c r="J596" s="11">
        <f>VLOOKUP(C596,'[2]（终）标准制修订项目'!$C:$R,16,0)</f>
        <v>3</v>
      </c>
      <c r="K596" s="11" t="str">
        <f>VLOOKUP(C596,[1]匹配!$A:$H,8,0)</f>
        <v>无</v>
      </c>
      <c r="L596" s="11">
        <f>VLOOKUP(C596,[1]匹配!$A:$I,9,0)</f>
        <v>3</v>
      </c>
      <c r="M596" s="11">
        <f>VLOOKUP(C596,[1]匹配!$A:$J,10,0)</f>
        <v>100</v>
      </c>
      <c r="N596" s="11" t="str">
        <f>VLOOKUP(C596,[1]匹配!$A:$K,11,0)</f>
        <v>深圳市贝利爽实业有限公司</v>
      </c>
      <c r="O596" s="11">
        <f>VLOOKUP(C596,[1]匹配!$A:$L,12,0)</f>
        <v>0</v>
      </c>
      <c r="P596" s="11">
        <f>VLOOKUP(C596,[1]匹配!$A:$M,13,0)</f>
        <v>0</v>
      </c>
      <c r="Q596" s="11">
        <f>VLOOKUP(C596,[1]匹配!$A:$N,14,0)</f>
        <v>0</v>
      </c>
      <c r="R596" s="11">
        <f>VLOOKUP(C596,[1]匹配!$A:$O,15,0)</f>
        <v>0</v>
      </c>
      <c r="S596" s="11">
        <f>VLOOKUP(C596,[1]匹配!$A:$P,16,0)</f>
        <v>0</v>
      </c>
      <c r="T596" s="11">
        <f>VLOOKUP(C596,[1]匹配!$A:$Q,17,0)</f>
        <v>0</v>
      </c>
      <c r="U596" s="11">
        <f>VLOOKUP(C596,[1]匹配!$A:$R,18,0)</f>
        <v>0</v>
      </c>
      <c r="V596" s="11">
        <f>VLOOKUP(C596,[1]匹配!$A:$S,19,0)</f>
        <v>0</v>
      </c>
      <c r="W596" s="11">
        <f>VLOOKUP(C596,[1]匹配!$A:$T,20,0)</f>
        <v>0</v>
      </c>
      <c r="X596" s="11">
        <f>VLOOKUP(C596,[1]匹配!$A:$U,21,0)</f>
        <v>0</v>
      </c>
      <c r="Y596" s="11">
        <f>VLOOKUP(C596,[1]匹配!$A:$V,22,0)</f>
        <v>0</v>
      </c>
      <c r="Z596" s="11">
        <f>VLOOKUP(C596,[1]匹配!$A:$W,23,0)</f>
        <v>0</v>
      </c>
      <c r="AA596" s="11">
        <f>VLOOKUP(C596,[1]匹配!$A:$X,24,0)</f>
        <v>0</v>
      </c>
      <c r="AB596" s="11">
        <f>VLOOKUP(C596,[1]匹配!$A:$Y,25,0)</f>
        <v>0</v>
      </c>
      <c r="AC596" s="11">
        <f>VLOOKUP(C596,[1]匹配!$A:$Z,26,0)</f>
        <v>0</v>
      </c>
      <c r="AD596" s="11">
        <f>VLOOKUP(C596,[1]匹配!$A:$AA,27,0)</f>
        <v>0</v>
      </c>
      <c r="AE596" s="11">
        <f>VLOOKUP(C596,[1]匹配!$A:$AB,28,0)</f>
        <v>0</v>
      </c>
      <c r="AF596" s="11">
        <f>VLOOKUP(C596,[1]匹配!$A:$AC,29,0)</f>
        <v>0</v>
      </c>
      <c r="AG596" s="11">
        <f>VLOOKUP(C596,[1]匹配!$A:$AD,30,0)</f>
        <v>0</v>
      </c>
      <c r="AH596" s="11">
        <f>VLOOKUP(C596,[1]匹配!$A:$AE,31,0)</f>
        <v>0</v>
      </c>
      <c r="AI596" s="11">
        <f>VLOOKUP(C596,[1]匹配!$A:$AF,32,0)</f>
        <v>0</v>
      </c>
      <c r="AJ596" s="11" t="s">
        <v>767</v>
      </c>
      <c r="AK596" s="11" t="s">
        <v>47</v>
      </c>
      <c r="AL596" s="11" t="s">
        <v>48</v>
      </c>
      <c r="AM596" s="11" t="s">
        <v>729</v>
      </c>
    </row>
    <row r="597" ht="24" spans="1:39">
      <c r="A597" s="28">
        <v>594</v>
      </c>
      <c r="B597" s="11" t="s">
        <v>494</v>
      </c>
      <c r="C597" s="11" t="s">
        <v>2211</v>
      </c>
      <c r="D597" s="11" t="s">
        <v>2212</v>
      </c>
      <c r="E597" s="11" t="s">
        <v>2213</v>
      </c>
      <c r="F597" s="11" t="s">
        <v>503</v>
      </c>
      <c r="G597" s="11" t="s">
        <v>504</v>
      </c>
      <c r="H597" s="11" t="str">
        <f>VLOOKUP(C597,[1]匹配!$A:$E,5,0)</f>
        <v>否</v>
      </c>
      <c r="I597" s="11">
        <f>VLOOKUP(C597,[1]匹配!$A:$F,6,0)</f>
        <v>0</v>
      </c>
      <c r="J597" s="11">
        <f>VLOOKUP(C597,'[2]（终）标准制修订项目'!$C:$R,16,0)</f>
        <v>1</v>
      </c>
      <c r="K597" s="11" t="str">
        <f>VLOOKUP(C597,[1]匹配!$A:$H,8,0)</f>
        <v>无</v>
      </c>
      <c r="L597" s="11">
        <f>VLOOKUP(C597,[1]匹配!$A:$I,9,0)</f>
        <v>1</v>
      </c>
      <c r="M597" s="11">
        <f>VLOOKUP(C597,[1]匹配!$A:$J,10,0)</f>
        <v>100</v>
      </c>
      <c r="N597" s="11" t="str">
        <f>VLOOKUP(C597,[1]匹配!$A:$K,11,0)</f>
        <v>中广核工程有限公司</v>
      </c>
      <c r="O597" s="11">
        <f>VLOOKUP(C597,[1]匹配!$A:$L,12,0)</f>
        <v>0</v>
      </c>
      <c r="P597" s="11">
        <f>VLOOKUP(C597,[1]匹配!$A:$M,13,0)</f>
        <v>0</v>
      </c>
      <c r="Q597" s="11">
        <f>VLOOKUP(C597,[1]匹配!$A:$N,14,0)</f>
        <v>0</v>
      </c>
      <c r="R597" s="11">
        <f>VLOOKUP(C597,[1]匹配!$A:$O,15,0)</f>
        <v>0</v>
      </c>
      <c r="S597" s="11">
        <f>VLOOKUP(C597,[1]匹配!$A:$P,16,0)</f>
        <v>0</v>
      </c>
      <c r="T597" s="11">
        <f>VLOOKUP(C597,[1]匹配!$A:$Q,17,0)</f>
        <v>0</v>
      </c>
      <c r="U597" s="11">
        <f>VLOOKUP(C597,[1]匹配!$A:$R,18,0)</f>
        <v>0</v>
      </c>
      <c r="V597" s="11">
        <f>VLOOKUP(C597,[1]匹配!$A:$S,19,0)</f>
        <v>0</v>
      </c>
      <c r="W597" s="11">
        <f>VLOOKUP(C597,[1]匹配!$A:$T,20,0)</f>
        <v>0</v>
      </c>
      <c r="X597" s="11">
        <f>VLOOKUP(C597,[1]匹配!$A:$U,21,0)</f>
        <v>0</v>
      </c>
      <c r="Y597" s="11">
        <f>VLOOKUP(C597,[1]匹配!$A:$V,22,0)</f>
        <v>0</v>
      </c>
      <c r="Z597" s="11">
        <f>VLOOKUP(C597,[1]匹配!$A:$W,23,0)</f>
        <v>0</v>
      </c>
      <c r="AA597" s="11">
        <f>VLOOKUP(C597,[1]匹配!$A:$X,24,0)</f>
        <v>0</v>
      </c>
      <c r="AB597" s="11">
        <f>VLOOKUP(C597,[1]匹配!$A:$Y,25,0)</f>
        <v>0</v>
      </c>
      <c r="AC597" s="11">
        <f>VLOOKUP(C597,[1]匹配!$A:$Z,26,0)</f>
        <v>0</v>
      </c>
      <c r="AD597" s="11">
        <f>VLOOKUP(C597,[1]匹配!$A:$AA,27,0)</f>
        <v>0</v>
      </c>
      <c r="AE597" s="11">
        <f>VLOOKUP(C597,[1]匹配!$A:$AB,28,0)</f>
        <v>0</v>
      </c>
      <c r="AF597" s="11">
        <f>VLOOKUP(C597,[1]匹配!$A:$AC,29,0)</f>
        <v>0</v>
      </c>
      <c r="AG597" s="11">
        <f>VLOOKUP(C597,[1]匹配!$A:$AD,30,0)</f>
        <v>0</v>
      </c>
      <c r="AH597" s="11">
        <f>VLOOKUP(C597,[1]匹配!$A:$AE,31,0)</f>
        <v>0</v>
      </c>
      <c r="AI597" s="11">
        <f>VLOOKUP(C597,[1]匹配!$A:$AF,32,0)</f>
        <v>0</v>
      </c>
      <c r="AJ597" s="11" t="s">
        <v>1121</v>
      </c>
      <c r="AK597" s="11" t="s">
        <v>47</v>
      </c>
      <c r="AL597" s="11" t="s">
        <v>48</v>
      </c>
      <c r="AM597" s="11" t="s">
        <v>729</v>
      </c>
    </row>
    <row r="598" ht="48" spans="1:39">
      <c r="A598" s="28">
        <v>595</v>
      </c>
      <c r="B598" s="11" t="s">
        <v>494</v>
      </c>
      <c r="C598" s="11" t="s">
        <v>2214</v>
      </c>
      <c r="D598" s="11" t="s">
        <v>2215</v>
      </c>
      <c r="E598" s="11" t="s">
        <v>2216</v>
      </c>
      <c r="F598" s="11" t="s">
        <v>44</v>
      </c>
      <c r="G598" s="11" t="s">
        <v>394</v>
      </c>
      <c r="H598" s="11" t="str">
        <f>VLOOKUP(C598,[1]匹配!$A:$E,5,0)</f>
        <v>否</v>
      </c>
      <c r="I598" s="11">
        <f>VLOOKUP(C598,[1]匹配!$A:$F,6,0)</f>
        <v>0</v>
      </c>
      <c r="J598" s="11">
        <f>VLOOKUP(C598,'[2]（终）标准制修订项目'!$C:$R,16,0)</f>
        <v>1</v>
      </c>
      <c r="K598" s="11" t="str">
        <f>VLOOKUP(C598,[1]匹配!$A:$H,8,0)</f>
        <v>有</v>
      </c>
      <c r="L598" s="11">
        <f>VLOOKUP(C598,[1]匹配!$A:$I,9,0)</f>
        <v>1</v>
      </c>
      <c r="M598" s="11">
        <f>VLOOKUP(C598,[1]匹配!$A:$J,10,0)</f>
        <v>90</v>
      </c>
      <c r="N598" s="11" t="str">
        <f>VLOOKUP(C598,[1]匹配!$A:$K,11,0)</f>
        <v>深圳领威科技有限公司</v>
      </c>
      <c r="O598" s="11">
        <f>VLOOKUP(C598,[1]匹配!$A:$L,12,0)</f>
        <v>5</v>
      </c>
      <c r="P598" s="11">
        <f>VLOOKUP(C598,[1]匹配!$A:$M,13,0)</f>
        <v>10</v>
      </c>
      <c r="Q598" s="11" t="str">
        <f>VLOOKUP(C598,[1]匹配!$A:$N,14,0)</f>
        <v>深圳市鑫旺杰节能环保科技有限公司</v>
      </c>
      <c r="R598" s="11">
        <f>VLOOKUP(C598,[1]匹配!$A:$O,15,0)</f>
        <v>0</v>
      </c>
      <c r="S598" s="11">
        <f>VLOOKUP(C598,[1]匹配!$A:$P,16,0)</f>
        <v>0</v>
      </c>
      <c r="T598" s="11">
        <f>VLOOKUP(C598,[1]匹配!$A:$Q,17,0)</f>
        <v>0</v>
      </c>
      <c r="U598" s="11">
        <f>VLOOKUP(C598,[1]匹配!$A:$R,18,0)</f>
        <v>0</v>
      </c>
      <c r="V598" s="11">
        <f>VLOOKUP(C598,[1]匹配!$A:$S,19,0)</f>
        <v>0</v>
      </c>
      <c r="W598" s="11">
        <f>VLOOKUP(C598,[1]匹配!$A:$T,20,0)</f>
        <v>0</v>
      </c>
      <c r="X598" s="11">
        <f>VLOOKUP(C598,[1]匹配!$A:$U,21,0)</f>
        <v>0</v>
      </c>
      <c r="Y598" s="11">
        <f>VLOOKUP(C598,[1]匹配!$A:$V,22,0)</f>
        <v>0</v>
      </c>
      <c r="Z598" s="11">
        <f>VLOOKUP(C598,[1]匹配!$A:$W,23,0)</f>
        <v>0</v>
      </c>
      <c r="AA598" s="11">
        <f>VLOOKUP(C598,[1]匹配!$A:$X,24,0)</f>
        <v>0</v>
      </c>
      <c r="AB598" s="11">
        <f>VLOOKUP(C598,[1]匹配!$A:$Y,25,0)</f>
        <v>0</v>
      </c>
      <c r="AC598" s="11">
        <f>VLOOKUP(C598,[1]匹配!$A:$Z,26,0)</f>
        <v>0</v>
      </c>
      <c r="AD598" s="11">
        <f>VLOOKUP(C598,[1]匹配!$A:$AA,27,0)</f>
        <v>0</v>
      </c>
      <c r="AE598" s="11">
        <f>VLOOKUP(C598,[1]匹配!$A:$AB,28,0)</f>
        <v>0</v>
      </c>
      <c r="AF598" s="11">
        <f>VLOOKUP(C598,[1]匹配!$A:$AC,29,0)</f>
        <v>0</v>
      </c>
      <c r="AG598" s="11">
        <f>VLOOKUP(C598,[1]匹配!$A:$AD,30,0)</f>
        <v>0</v>
      </c>
      <c r="AH598" s="11">
        <f>VLOOKUP(C598,[1]匹配!$A:$AE,31,0)</f>
        <v>0</v>
      </c>
      <c r="AI598" s="11">
        <f>VLOOKUP(C598,[1]匹配!$A:$AF,32,0)</f>
        <v>0</v>
      </c>
      <c r="AJ598" s="11" t="s">
        <v>1121</v>
      </c>
      <c r="AK598" s="11" t="s">
        <v>47</v>
      </c>
      <c r="AL598" s="11" t="s">
        <v>48</v>
      </c>
      <c r="AM598" s="11" t="s">
        <v>729</v>
      </c>
    </row>
    <row r="599" ht="48" spans="1:39">
      <c r="A599" s="28">
        <v>596</v>
      </c>
      <c r="B599" s="11" t="s">
        <v>494</v>
      </c>
      <c r="C599" s="11" t="s">
        <v>2217</v>
      </c>
      <c r="D599" s="11" t="s">
        <v>2218</v>
      </c>
      <c r="E599" s="11" t="s">
        <v>2219</v>
      </c>
      <c r="F599" s="11" t="s">
        <v>2220</v>
      </c>
      <c r="G599" s="11" t="s">
        <v>339</v>
      </c>
      <c r="H599" s="11" t="str">
        <f>VLOOKUP(C599,[1]匹配!$A:$E,5,0)</f>
        <v>否</v>
      </c>
      <c r="I599" s="11">
        <f>VLOOKUP(C599,[1]匹配!$A:$F,6,0)</f>
        <v>0</v>
      </c>
      <c r="J599" s="11">
        <f>VLOOKUP(C599,'[2]（终）标准制修订项目'!$C:$R,16,0)</f>
        <v>2</v>
      </c>
      <c r="K599" s="11" t="str">
        <f>VLOOKUP(C599,[1]匹配!$A:$H,8,0)</f>
        <v>无</v>
      </c>
      <c r="L599" s="11">
        <f>VLOOKUP(C599,[1]匹配!$A:$I,9,0)</f>
        <v>2</v>
      </c>
      <c r="M599" s="11">
        <f>VLOOKUP(C599,[1]匹配!$A:$J,10,0)</f>
        <v>100</v>
      </c>
      <c r="N599" s="11" t="str">
        <f>VLOOKUP(C599,[1]匹配!$A:$K,11,0)</f>
        <v>深圳市检验检疫科学研究院</v>
      </c>
      <c r="O599" s="11">
        <f>VLOOKUP(C599,[1]匹配!$A:$L,12,0)</f>
        <v>0</v>
      </c>
      <c r="P599" s="11">
        <f>VLOOKUP(C599,[1]匹配!$A:$M,13,0)</f>
        <v>0</v>
      </c>
      <c r="Q599" s="11">
        <f>VLOOKUP(C599,[1]匹配!$A:$N,14,0)</f>
        <v>0</v>
      </c>
      <c r="R599" s="11">
        <f>VLOOKUP(C599,[1]匹配!$A:$O,15,0)</f>
        <v>0</v>
      </c>
      <c r="S599" s="11">
        <f>VLOOKUP(C599,[1]匹配!$A:$P,16,0)</f>
        <v>0</v>
      </c>
      <c r="T599" s="11">
        <f>VLOOKUP(C599,[1]匹配!$A:$Q,17,0)</f>
        <v>0</v>
      </c>
      <c r="U599" s="11">
        <f>VLOOKUP(C599,[1]匹配!$A:$R,18,0)</f>
        <v>0</v>
      </c>
      <c r="V599" s="11">
        <f>VLOOKUP(C599,[1]匹配!$A:$S,19,0)</f>
        <v>0</v>
      </c>
      <c r="W599" s="11">
        <f>VLOOKUP(C599,[1]匹配!$A:$T,20,0)</f>
        <v>0</v>
      </c>
      <c r="X599" s="11">
        <f>VLOOKUP(C599,[1]匹配!$A:$U,21,0)</f>
        <v>0</v>
      </c>
      <c r="Y599" s="11">
        <f>VLOOKUP(C599,[1]匹配!$A:$V,22,0)</f>
        <v>0</v>
      </c>
      <c r="Z599" s="11">
        <f>VLOOKUP(C599,[1]匹配!$A:$W,23,0)</f>
        <v>0</v>
      </c>
      <c r="AA599" s="11">
        <f>VLOOKUP(C599,[1]匹配!$A:$X,24,0)</f>
        <v>0</v>
      </c>
      <c r="AB599" s="11">
        <f>VLOOKUP(C599,[1]匹配!$A:$Y,25,0)</f>
        <v>0</v>
      </c>
      <c r="AC599" s="11">
        <f>VLOOKUP(C599,[1]匹配!$A:$Z,26,0)</f>
        <v>0</v>
      </c>
      <c r="AD599" s="11">
        <f>VLOOKUP(C599,[1]匹配!$A:$AA,27,0)</f>
        <v>0</v>
      </c>
      <c r="AE599" s="11">
        <f>VLOOKUP(C599,[1]匹配!$A:$AB,28,0)</f>
        <v>0</v>
      </c>
      <c r="AF599" s="11">
        <f>VLOOKUP(C599,[1]匹配!$A:$AC,29,0)</f>
        <v>0</v>
      </c>
      <c r="AG599" s="11">
        <f>VLOOKUP(C599,[1]匹配!$A:$AD,30,0)</f>
        <v>0</v>
      </c>
      <c r="AH599" s="11">
        <f>VLOOKUP(C599,[1]匹配!$A:$AE,31,0)</f>
        <v>0</v>
      </c>
      <c r="AI599" s="11">
        <f>VLOOKUP(C599,[1]匹配!$A:$AF,32,0)</f>
        <v>0</v>
      </c>
      <c r="AJ599" s="11" t="s">
        <v>1121</v>
      </c>
      <c r="AK599" s="11" t="s">
        <v>47</v>
      </c>
      <c r="AL599" s="11" t="s">
        <v>48</v>
      </c>
      <c r="AM599" s="11" t="s">
        <v>729</v>
      </c>
    </row>
    <row r="600" ht="24" spans="1:39">
      <c r="A600" s="28">
        <v>597</v>
      </c>
      <c r="B600" s="11" t="s">
        <v>494</v>
      </c>
      <c r="C600" s="11" t="s">
        <v>2221</v>
      </c>
      <c r="D600" s="11" t="s">
        <v>2222</v>
      </c>
      <c r="E600" s="11" t="s">
        <v>2223</v>
      </c>
      <c r="F600" s="11" t="s">
        <v>2224</v>
      </c>
      <c r="G600" s="11" t="s">
        <v>354</v>
      </c>
      <c r="H600" s="11" t="str">
        <f>VLOOKUP(C600,[1]匹配!$A:$E,5,0)</f>
        <v>否</v>
      </c>
      <c r="I600" s="11">
        <f>VLOOKUP(C600,[1]匹配!$A:$F,6,0)</f>
        <v>0</v>
      </c>
      <c r="J600" s="11">
        <f>VLOOKUP(C600,'[2]（终）标准制修订项目'!$C:$R,16,0)</f>
        <v>4</v>
      </c>
      <c r="K600" s="11" t="str">
        <f>VLOOKUP(C600,[1]匹配!$A:$H,8,0)</f>
        <v>无</v>
      </c>
      <c r="L600" s="11">
        <f>VLOOKUP(C600,[1]匹配!$A:$I,9,0)</f>
        <v>4</v>
      </c>
      <c r="M600" s="11">
        <f>VLOOKUP(C600,[1]匹配!$A:$J,10,0)</f>
        <v>100</v>
      </c>
      <c r="N600" s="11" t="str">
        <f>VLOOKUP(C600,[1]匹配!$A:$K,11,0)</f>
        <v>顺丰速运有限公司</v>
      </c>
      <c r="O600" s="11">
        <f>VLOOKUP(C600,[1]匹配!$A:$L,12,0)</f>
        <v>0</v>
      </c>
      <c r="P600" s="11">
        <f>VLOOKUP(C600,[1]匹配!$A:$M,13,0)</f>
        <v>0</v>
      </c>
      <c r="Q600" s="11">
        <f>VLOOKUP(C600,[1]匹配!$A:$N,14,0)</f>
        <v>0</v>
      </c>
      <c r="R600" s="11">
        <f>VLOOKUP(C600,[1]匹配!$A:$O,15,0)</f>
        <v>0</v>
      </c>
      <c r="S600" s="11">
        <f>VLOOKUP(C600,[1]匹配!$A:$P,16,0)</f>
        <v>0</v>
      </c>
      <c r="T600" s="11">
        <f>VLOOKUP(C600,[1]匹配!$A:$Q,17,0)</f>
        <v>0</v>
      </c>
      <c r="U600" s="11">
        <f>VLOOKUP(C600,[1]匹配!$A:$R,18,0)</f>
        <v>0</v>
      </c>
      <c r="V600" s="11">
        <f>VLOOKUP(C600,[1]匹配!$A:$S,19,0)</f>
        <v>0</v>
      </c>
      <c r="W600" s="11">
        <f>VLOOKUP(C600,[1]匹配!$A:$T,20,0)</f>
        <v>0</v>
      </c>
      <c r="X600" s="11">
        <f>VLOOKUP(C600,[1]匹配!$A:$U,21,0)</f>
        <v>0</v>
      </c>
      <c r="Y600" s="11">
        <f>VLOOKUP(C600,[1]匹配!$A:$V,22,0)</f>
        <v>0</v>
      </c>
      <c r="Z600" s="11">
        <f>VLOOKUP(C600,[1]匹配!$A:$W,23,0)</f>
        <v>0</v>
      </c>
      <c r="AA600" s="11">
        <f>VLOOKUP(C600,[1]匹配!$A:$X,24,0)</f>
        <v>0</v>
      </c>
      <c r="AB600" s="11">
        <f>VLOOKUP(C600,[1]匹配!$A:$Y,25,0)</f>
        <v>0</v>
      </c>
      <c r="AC600" s="11">
        <f>VLOOKUP(C600,[1]匹配!$A:$Z,26,0)</f>
        <v>0</v>
      </c>
      <c r="AD600" s="11">
        <f>VLOOKUP(C600,[1]匹配!$A:$AA,27,0)</f>
        <v>0</v>
      </c>
      <c r="AE600" s="11">
        <f>VLOOKUP(C600,[1]匹配!$A:$AB,28,0)</f>
        <v>0</v>
      </c>
      <c r="AF600" s="11">
        <f>VLOOKUP(C600,[1]匹配!$A:$AC,29,0)</f>
        <v>0</v>
      </c>
      <c r="AG600" s="11">
        <f>VLOOKUP(C600,[1]匹配!$A:$AD,30,0)</f>
        <v>0</v>
      </c>
      <c r="AH600" s="11">
        <f>VLOOKUP(C600,[1]匹配!$A:$AE,31,0)</f>
        <v>0</v>
      </c>
      <c r="AI600" s="11">
        <f>VLOOKUP(C600,[1]匹配!$A:$AF,32,0)</f>
        <v>0</v>
      </c>
      <c r="AJ600" s="11" t="s">
        <v>1121</v>
      </c>
      <c r="AK600" s="11" t="s">
        <v>47</v>
      </c>
      <c r="AL600" s="11" t="s">
        <v>56</v>
      </c>
      <c r="AM600" s="11" t="s">
        <v>729</v>
      </c>
    </row>
    <row r="601" ht="36" spans="1:39">
      <c r="A601" s="28">
        <v>598</v>
      </c>
      <c r="B601" s="11" t="s">
        <v>494</v>
      </c>
      <c r="C601" s="11" t="s">
        <v>2225</v>
      </c>
      <c r="D601" s="11" t="s">
        <v>2226</v>
      </c>
      <c r="E601" s="11" t="s">
        <v>2227</v>
      </c>
      <c r="F601" s="11" t="s">
        <v>524</v>
      </c>
      <c r="G601" s="11" t="s">
        <v>203</v>
      </c>
      <c r="H601" s="11" t="str">
        <f>VLOOKUP(C601,[1]匹配!$A:$E,5,0)</f>
        <v>否</v>
      </c>
      <c r="I601" s="11">
        <f>VLOOKUP(C601,[1]匹配!$A:$F,6,0)</f>
        <v>0</v>
      </c>
      <c r="J601" s="11">
        <f>VLOOKUP(C601,'[2]（终）标准制修订项目'!$C:$R,16,0)</f>
        <v>1</v>
      </c>
      <c r="K601" s="11" t="str">
        <f>VLOOKUP(C601,[1]匹配!$A:$H,8,0)</f>
        <v>无</v>
      </c>
      <c r="L601" s="11">
        <f>VLOOKUP(C601,[1]匹配!$A:$I,9,0)</f>
        <v>1</v>
      </c>
      <c r="M601" s="11">
        <f>VLOOKUP(C601,[1]匹配!$A:$J,10,0)</f>
        <v>100</v>
      </c>
      <c r="N601" s="11" t="str">
        <f>VLOOKUP(C601,[1]匹配!$A:$K,11,0)</f>
        <v>深圳市中金岭南有色金属股份有限公司</v>
      </c>
      <c r="O601" s="11">
        <f>VLOOKUP(C601,[1]匹配!$A:$L,12,0)</f>
        <v>0</v>
      </c>
      <c r="P601" s="11">
        <f>VLOOKUP(C601,[1]匹配!$A:$M,13,0)</f>
        <v>0</v>
      </c>
      <c r="Q601" s="11">
        <f>VLOOKUP(C601,[1]匹配!$A:$N,14,0)</f>
        <v>0</v>
      </c>
      <c r="R601" s="11">
        <f>VLOOKUP(C601,[1]匹配!$A:$O,15,0)</f>
        <v>0</v>
      </c>
      <c r="S601" s="11">
        <f>VLOOKUP(C601,[1]匹配!$A:$P,16,0)</f>
        <v>0</v>
      </c>
      <c r="T601" s="11">
        <f>VLOOKUP(C601,[1]匹配!$A:$Q,17,0)</f>
        <v>0</v>
      </c>
      <c r="U601" s="11">
        <f>VLOOKUP(C601,[1]匹配!$A:$R,18,0)</f>
        <v>0</v>
      </c>
      <c r="V601" s="11">
        <f>VLOOKUP(C601,[1]匹配!$A:$S,19,0)</f>
        <v>0</v>
      </c>
      <c r="W601" s="11">
        <f>VLOOKUP(C601,[1]匹配!$A:$T,20,0)</f>
        <v>0</v>
      </c>
      <c r="X601" s="11">
        <f>VLOOKUP(C601,[1]匹配!$A:$U,21,0)</f>
        <v>0</v>
      </c>
      <c r="Y601" s="11">
        <f>VLOOKUP(C601,[1]匹配!$A:$V,22,0)</f>
        <v>0</v>
      </c>
      <c r="Z601" s="11">
        <f>VLOOKUP(C601,[1]匹配!$A:$W,23,0)</f>
        <v>0</v>
      </c>
      <c r="AA601" s="11">
        <f>VLOOKUP(C601,[1]匹配!$A:$X,24,0)</f>
        <v>0</v>
      </c>
      <c r="AB601" s="11">
        <f>VLOOKUP(C601,[1]匹配!$A:$Y,25,0)</f>
        <v>0</v>
      </c>
      <c r="AC601" s="11">
        <f>VLOOKUP(C601,[1]匹配!$A:$Z,26,0)</f>
        <v>0</v>
      </c>
      <c r="AD601" s="11">
        <f>VLOOKUP(C601,[1]匹配!$A:$AA,27,0)</f>
        <v>0</v>
      </c>
      <c r="AE601" s="11">
        <f>VLOOKUP(C601,[1]匹配!$A:$AB,28,0)</f>
        <v>0</v>
      </c>
      <c r="AF601" s="11">
        <f>VLOOKUP(C601,[1]匹配!$A:$AC,29,0)</f>
        <v>0</v>
      </c>
      <c r="AG601" s="11">
        <f>VLOOKUP(C601,[1]匹配!$A:$AD,30,0)</f>
        <v>0</v>
      </c>
      <c r="AH601" s="11">
        <f>VLOOKUP(C601,[1]匹配!$A:$AE,31,0)</f>
        <v>0</v>
      </c>
      <c r="AI601" s="11">
        <f>VLOOKUP(C601,[1]匹配!$A:$AF,32,0)</f>
        <v>0</v>
      </c>
      <c r="AJ601" s="11" t="s">
        <v>1121</v>
      </c>
      <c r="AK601" s="11" t="s">
        <v>47</v>
      </c>
      <c r="AL601" s="11" t="s">
        <v>48</v>
      </c>
      <c r="AM601" s="11" t="s">
        <v>729</v>
      </c>
    </row>
    <row r="602" ht="36" spans="1:39">
      <c r="A602" s="28">
        <v>599</v>
      </c>
      <c r="B602" s="11" t="s">
        <v>494</v>
      </c>
      <c r="C602" s="11" t="s">
        <v>2228</v>
      </c>
      <c r="D602" s="11" t="s">
        <v>2229</v>
      </c>
      <c r="E602" s="11" t="s">
        <v>2230</v>
      </c>
      <c r="F602" s="11" t="s">
        <v>503</v>
      </c>
      <c r="G602" s="11" t="s">
        <v>504</v>
      </c>
      <c r="H602" s="11" t="str">
        <f>VLOOKUP(C602,[1]匹配!$A:$E,5,0)</f>
        <v>否</v>
      </c>
      <c r="I602" s="11">
        <f>VLOOKUP(C602,[1]匹配!$A:$F,6,0)</f>
        <v>0</v>
      </c>
      <c r="J602" s="11">
        <f>VLOOKUP(C602,'[2]（终）标准制修订项目'!$C:$R,16,0)</f>
        <v>1</v>
      </c>
      <c r="K602" s="11" t="str">
        <f>VLOOKUP(C602,[1]匹配!$A:$H,8,0)</f>
        <v>无</v>
      </c>
      <c r="L602" s="11">
        <f>VLOOKUP(C602,[1]匹配!$A:$I,9,0)</f>
        <v>1</v>
      </c>
      <c r="M602" s="11">
        <f>VLOOKUP(C602,[1]匹配!$A:$J,10,0)</f>
        <v>100</v>
      </c>
      <c r="N602" s="11" t="str">
        <f>VLOOKUP(C602,[1]匹配!$A:$K,11,0)</f>
        <v>中广核工程有限公司</v>
      </c>
      <c r="O602" s="11">
        <f>VLOOKUP(C602,[1]匹配!$A:$L,12,0)</f>
        <v>0</v>
      </c>
      <c r="P602" s="11">
        <f>VLOOKUP(C602,[1]匹配!$A:$M,13,0)</f>
        <v>0</v>
      </c>
      <c r="Q602" s="11">
        <f>VLOOKUP(C602,[1]匹配!$A:$N,14,0)</f>
        <v>0</v>
      </c>
      <c r="R602" s="11">
        <f>VLOOKUP(C602,[1]匹配!$A:$O,15,0)</f>
        <v>0</v>
      </c>
      <c r="S602" s="11">
        <f>VLOOKUP(C602,[1]匹配!$A:$P,16,0)</f>
        <v>0</v>
      </c>
      <c r="T602" s="11">
        <f>VLOOKUP(C602,[1]匹配!$A:$Q,17,0)</f>
        <v>0</v>
      </c>
      <c r="U602" s="11">
        <f>VLOOKUP(C602,[1]匹配!$A:$R,18,0)</f>
        <v>0</v>
      </c>
      <c r="V602" s="11">
        <f>VLOOKUP(C602,[1]匹配!$A:$S,19,0)</f>
        <v>0</v>
      </c>
      <c r="W602" s="11">
        <f>VLOOKUP(C602,[1]匹配!$A:$T,20,0)</f>
        <v>0</v>
      </c>
      <c r="X602" s="11">
        <f>VLOOKUP(C602,[1]匹配!$A:$U,21,0)</f>
        <v>0</v>
      </c>
      <c r="Y602" s="11">
        <f>VLOOKUP(C602,[1]匹配!$A:$V,22,0)</f>
        <v>0</v>
      </c>
      <c r="Z602" s="11">
        <f>VLOOKUP(C602,[1]匹配!$A:$W,23,0)</f>
        <v>0</v>
      </c>
      <c r="AA602" s="11">
        <f>VLOOKUP(C602,[1]匹配!$A:$X,24,0)</f>
        <v>0</v>
      </c>
      <c r="AB602" s="11">
        <f>VLOOKUP(C602,[1]匹配!$A:$Y,25,0)</f>
        <v>0</v>
      </c>
      <c r="AC602" s="11">
        <f>VLOOKUP(C602,[1]匹配!$A:$Z,26,0)</f>
        <v>0</v>
      </c>
      <c r="AD602" s="11">
        <f>VLOOKUP(C602,[1]匹配!$A:$AA,27,0)</f>
        <v>0</v>
      </c>
      <c r="AE602" s="11">
        <f>VLOOKUP(C602,[1]匹配!$A:$AB,28,0)</f>
        <v>0</v>
      </c>
      <c r="AF602" s="11">
        <f>VLOOKUP(C602,[1]匹配!$A:$AC,29,0)</f>
        <v>0</v>
      </c>
      <c r="AG602" s="11">
        <f>VLOOKUP(C602,[1]匹配!$A:$AD,30,0)</f>
        <v>0</v>
      </c>
      <c r="AH602" s="11">
        <f>VLOOKUP(C602,[1]匹配!$A:$AE,31,0)</f>
        <v>0</v>
      </c>
      <c r="AI602" s="11">
        <f>VLOOKUP(C602,[1]匹配!$A:$AF,32,0)</f>
        <v>0</v>
      </c>
      <c r="AJ602" s="11" t="s">
        <v>1121</v>
      </c>
      <c r="AK602" s="11" t="s">
        <v>47</v>
      </c>
      <c r="AL602" s="11" t="s">
        <v>48</v>
      </c>
      <c r="AM602" s="11" t="s">
        <v>729</v>
      </c>
    </row>
    <row r="603" ht="24" spans="1:39">
      <c r="A603" s="28">
        <v>600</v>
      </c>
      <c r="B603" s="11" t="s">
        <v>494</v>
      </c>
      <c r="C603" s="11" t="s">
        <v>2231</v>
      </c>
      <c r="D603" s="11" t="s">
        <v>2232</v>
      </c>
      <c r="E603" s="11" t="s">
        <v>2233</v>
      </c>
      <c r="F603" s="30" t="s">
        <v>519</v>
      </c>
      <c r="G603" s="11" t="s">
        <v>436</v>
      </c>
      <c r="H603" s="11" t="str">
        <f>VLOOKUP(C603,[1]匹配!$A:$E,5,0)</f>
        <v>否</v>
      </c>
      <c r="I603" s="11">
        <f>VLOOKUP(C603,[1]匹配!$A:$F,6,0)</f>
        <v>0</v>
      </c>
      <c r="J603" s="11">
        <f>VLOOKUP(C603,'[2]（终）标准制修订项目'!$C:$R,16,0)</f>
        <v>2</v>
      </c>
      <c r="K603" s="11" t="str">
        <f>VLOOKUP(C603,[1]匹配!$A:$H,8,0)</f>
        <v>无</v>
      </c>
      <c r="L603" s="11">
        <f>VLOOKUP(C603,[1]匹配!$A:$I,9,0)</f>
        <v>2</v>
      </c>
      <c r="M603" s="11">
        <f>VLOOKUP(C603,[1]匹配!$A:$J,10,0)</f>
        <v>100</v>
      </c>
      <c r="N603" s="11" t="str">
        <f>VLOOKUP(C603,[1]匹配!$A:$K,11,0)</f>
        <v>深圳市华测检测有限公司</v>
      </c>
      <c r="O603" s="11">
        <f>VLOOKUP(C603,[1]匹配!$A:$L,12,0)</f>
        <v>0</v>
      </c>
      <c r="P603" s="11">
        <f>VLOOKUP(C603,[1]匹配!$A:$M,13,0)</f>
        <v>0</v>
      </c>
      <c r="Q603" s="11">
        <f>VLOOKUP(C603,[1]匹配!$A:$N,14,0)</f>
        <v>0</v>
      </c>
      <c r="R603" s="11">
        <f>VLOOKUP(C603,[1]匹配!$A:$O,15,0)</f>
        <v>0</v>
      </c>
      <c r="S603" s="11">
        <f>VLOOKUP(C603,[1]匹配!$A:$P,16,0)</f>
        <v>0</v>
      </c>
      <c r="T603" s="11">
        <f>VLOOKUP(C603,[1]匹配!$A:$Q,17,0)</f>
        <v>0</v>
      </c>
      <c r="U603" s="11">
        <f>VLOOKUP(C603,[1]匹配!$A:$R,18,0)</f>
        <v>0</v>
      </c>
      <c r="V603" s="11">
        <f>VLOOKUP(C603,[1]匹配!$A:$S,19,0)</f>
        <v>0</v>
      </c>
      <c r="W603" s="11">
        <f>VLOOKUP(C603,[1]匹配!$A:$T,20,0)</f>
        <v>0</v>
      </c>
      <c r="X603" s="11">
        <f>VLOOKUP(C603,[1]匹配!$A:$U,21,0)</f>
        <v>0</v>
      </c>
      <c r="Y603" s="11">
        <f>VLOOKUP(C603,[1]匹配!$A:$V,22,0)</f>
        <v>0</v>
      </c>
      <c r="Z603" s="11">
        <f>VLOOKUP(C603,[1]匹配!$A:$W,23,0)</f>
        <v>0</v>
      </c>
      <c r="AA603" s="11">
        <f>VLOOKUP(C603,[1]匹配!$A:$X,24,0)</f>
        <v>0</v>
      </c>
      <c r="AB603" s="11">
        <f>VLOOKUP(C603,[1]匹配!$A:$Y,25,0)</f>
        <v>0</v>
      </c>
      <c r="AC603" s="11">
        <f>VLOOKUP(C603,[1]匹配!$A:$Z,26,0)</f>
        <v>0</v>
      </c>
      <c r="AD603" s="11">
        <f>VLOOKUP(C603,[1]匹配!$A:$AA,27,0)</f>
        <v>0</v>
      </c>
      <c r="AE603" s="11">
        <f>VLOOKUP(C603,[1]匹配!$A:$AB,28,0)</f>
        <v>0</v>
      </c>
      <c r="AF603" s="11">
        <f>VLOOKUP(C603,[1]匹配!$A:$AC,29,0)</f>
        <v>0</v>
      </c>
      <c r="AG603" s="11">
        <f>VLOOKUP(C603,[1]匹配!$A:$AD,30,0)</f>
        <v>0</v>
      </c>
      <c r="AH603" s="11">
        <f>VLOOKUP(C603,[1]匹配!$A:$AE,31,0)</f>
        <v>0</v>
      </c>
      <c r="AI603" s="11">
        <f>VLOOKUP(C603,[1]匹配!$A:$AF,32,0)</f>
        <v>0</v>
      </c>
      <c r="AJ603" s="11" t="s">
        <v>1148</v>
      </c>
      <c r="AK603" s="11" t="s">
        <v>47</v>
      </c>
      <c r="AL603" s="11" t="s">
        <v>48</v>
      </c>
      <c r="AM603" s="11" t="s">
        <v>729</v>
      </c>
    </row>
    <row r="604" ht="36" spans="1:39">
      <c r="A604" s="28">
        <v>601</v>
      </c>
      <c r="B604" s="11" t="s">
        <v>494</v>
      </c>
      <c r="C604" s="11" t="s">
        <v>2234</v>
      </c>
      <c r="D604" s="11" t="s">
        <v>2235</v>
      </c>
      <c r="E604" s="11" t="s">
        <v>2236</v>
      </c>
      <c r="F604" s="30" t="s">
        <v>143</v>
      </c>
      <c r="G604" s="11" t="s">
        <v>1389</v>
      </c>
      <c r="H604" s="11" t="str">
        <f>VLOOKUP(C604,[1]匹配!$A:$E,5,0)</f>
        <v>否</v>
      </c>
      <c r="I604" s="11">
        <f>VLOOKUP(C604,[1]匹配!$A:$F,6,0)</f>
        <v>0</v>
      </c>
      <c r="J604" s="11">
        <f>VLOOKUP(C604,'[2]（终）标准制修订项目'!$C:$R,16,0)</f>
        <v>2</v>
      </c>
      <c r="K604" s="11" t="str">
        <f>VLOOKUP(C604,[1]匹配!$A:$H,8,0)</f>
        <v>无</v>
      </c>
      <c r="L604" s="11">
        <f>VLOOKUP(C604,[1]匹配!$A:$I,9,0)</f>
        <v>2</v>
      </c>
      <c r="M604" s="11">
        <f>VLOOKUP(C604,[1]匹配!$A:$J,10,0)</f>
        <v>100</v>
      </c>
      <c r="N604" s="11" t="str">
        <f>VLOOKUP(C604,[1]匹配!$A:$K,11,0)</f>
        <v>深圳市联创三金电器有限公司</v>
      </c>
      <c r="O604" s="11">
        <f>VLOOKUP(C604,[1]匹配!$A:$L,12,0)</f>
        <v>0</v>
      </c>
      <c r="P604" s="11">
        <f>VLOOKUP(C604,[1]匹配!$A:$M,13,0)</f>
        <v>0</v>
      </c>
      <c r="Q604" s="11">
        <f>VLOOKUP(C604,[1]匹配!$A:$N,14,0)</f>
        <v>0</v>
      </c>
      <c r="R604" s="11">
        <f>VLOOKUP(C604,[1]匹配!$A:$O,15,0)</f>
        <v>0</v>
      </c>
      <c r="S604" s="11">
        <f>VLOOKUP(C604,[1]匹配!$A:$P,16,0)</f>
        <v>0</v>
      </c>
      <c r="T604" s="11">
        <f>VLOOKUP(C604,[1]匹配!$A:$Q,17,0)</f>
        <v>0</v>
      </c>
      <c r="U604" s="11">
        <f>VLOOKUP(C604,[1]匹配!$A:$R,18,0)</f>
        <v>0</v>
      </c>
      <c r="V604" s="11">
        <f>VLOOKUP(C604,[1]匹配!$A:$S,19,0)</f>
        <v>0</v>
      </c>
      <c r="W604" s="11">
        <f>VLOOKUP(C604,[1]匹配!$A:$T,20,0)</f>
        <v>0</v>
      </c>
      <c r="X604" s="11">
        <f>VLOOKUP(C604,[1]匹配!$A:$U,21,0)</f>
        <v>0</v>
      </c>
      <c r="Y604" s="11">
        <f>VLOOKUP(C604,[1]匹配!$A:$V,22,0)</f>
        <v>0</v>
      </c>
      <c r="Z604" s="11">
        <f>VLOOKUP(C604,[1]匹配!$A:$W,23,0)</f>
        <v>0</v>
      </c>
      <c r="AA604" s="11">
        <f>VLOOKUP(C604,[1]匹配!$A:$X,24,0)</f>
        <v>0</v>
      </c>
      <c r="AB604" s="11">
        <f>VLOOKUP(C604,[1]匹配!$A:$Y,25,0)</f>
        <v>0</v>
      </c>
      <c r="AC604" s="11">
        <f>VLOOKUP(C604,[1]匹配!$A:$Z,26,0)</f>
        <v>0</v>
      </c>
      <c r="AD604" s="11">
        <f>VLOOKUP(C604,[1]匹配!$A:$AA,27,0)</f>
        <v>0</v>
      </c>
      <c r="AE604" s="11">
        <f>VLOOKUP(C604,[1]匹配!$A:$AB,28,0)</f>
        <v>0</v>
      </c>
      <c r="AF604" s="11">
        <f>VLOOKUP(C604,[1]匹配!$A:$AC,29,0)</f>
        <v>0</v>
      </c>
      <c r="AG604" s="11">
        <f>VLOOKUP(C604,[1]匹配!$A:$AD,30,0)</f>
        <v>0</v>
      </c>
      <c r="AH604" s="11">
        <f>VLOOKUP(C604,[1]匹配!$A:$AE,31,0)</f>
        <v>0</v>
      </c>
      <c r="AI604" s="11">
        <f>VLOOKUP(C604,[1]匹配!$A:$AF,32,0)</f>
        <v>0</v>
      </c>
      <c r="AJ604" s="11" t="s">
        <v>1148</v>
      </c>
      <c r="AK604" s="11" t="s">
        <v>47</v>
      </c>
      <c r="AL604" s="11" t="s">
        <v>48</v>
      </c>
      <c r="AM604" s="11" t="s">
        <v>729</v>
      </c>
    </row>
    <row r="605" ht="24" spans="1:39">
      <c r="A605" s="28">
        <v>602</v>
      </c>
      <c r="B605" s="11" t="s">
        <v>494</v>
      </c>
      <c r="C605" s="11" t="s">
        <v>2237</v>
      </c>
      <c r="D605" s="11" t="s">
        <v>2238</v>
      </c>
      <c r="E605" s="11" t="s">
        <v>2239</v>
      </c>
      <c r="F605" s="30" t="s">
        <v>582</v>
      </c>
      <c r="G605" s="11" t="s">
        <v>972</v>
      </c>
      <c r="H605" s="11" t="str">
        <f>VLOOKUP(C605,[1]匹配!$A:$E,5,0)</f>
        <v>否</v>
      </c>
      <c r="I605" s="11">
        <f>VLOOKUP(C605,[1]匹配!$A:$F,6,0)</f>
        <v>0</v>
      </c>
      <c r="J605" s="11">
        <f>VLOOKUP(C605,'[2]（终）标准制修订项目'!$C:$R,16,0)</f>
        <v>1</v>
      </c>
      <c r="K605" s="11" t="str">
        <f>VLOOKUP(C605,[1]匹配!$A:$H,8,0)</f>
        <v>无</v>
      </c>
      <c r="L605" s="11">
        <f>VLOOKUP(C605,[1]匹配!$A:$I,9,0)</f>
        <v>1</v>
      </c>
      <c r="M605" s="11">
        <f>VLOOKUP(C605,[1]匹配!$A:$J,10,0)</f>
        <v>100</v>
      </c>
      <c r="N605" s="11" t="str">
        <f>VLOOKUP(C605,[1]匹配!$A:$K,11,0)</f>
        <v>深圳市品牌建设促进中心</v>
      </c>
      <c r="O605" s="11">
        <f>VLOOKUP(C605,[1]匹配!$A:$L,12,0)</f>
        <v>0</v>
      </c>
      <c r="P605" s="11">
        <f>VLOOKUP(C605,[1]匹配!$A:$M,13,0)</f>
        <v>0</v>
      </c>
      <c r="Q605" s="11">
        <f>VLOOKUP(C605,[1]匹配!$A:$N,14,0)</f>
        <v>0</v>
      </c>
      <c r="R605" s="11">
        <f>VLOOKUP(C605,[1]匹配!$A:$O,15,0)</f>
        <v>0</v>
      </c>
      <c r="S605" s="11">
        <f>VLOOKUP(C605,[1]匹配!$A:$P,16,0)</f>
        <v>0</v>
      </c>
      <c r="T605" s="11">
        <f>VLOOKUP(C605,[1]匹配!$A:$Q,17,0)</f>
        <v>0</v>
      </c>
      <c r="U605" s="11">
        <f>VLOOKUP(C605,[1]匹配!$A:$R,18,0)</f>
        <v>0</v>
      </c>
      <c r="V605" s="11">
        <f>VLOOKUP(C605,[1]匹配!$A:$S,19,0)</f>
        <v>0</v>
      </c>
      <c r="W605" s="11">
        <f>VLOOKUP(C605,[1]匹配!$A:$T,20,0)</f>
        <v>0</v>
      </c>
      <c r="X605" s="11">
        <f>VLOOKUP(C605,[1]匹配!$A:$U,21,0)</f>
        <v>0</v>
      </c>
      <c r="Y605" s="11">
        <f>VLOOKUP(C605,[1]匹配!$A:$V,22,0)</f>
        <v>0</v>
      </c>
      <c r="Z605" s="11">
        <f>VLOOKUP(C605,[1]匹配!$A:$W,23,0)</f>
        <v>0</v>
      </c>
      <c r="AA605" s="11">
        <f>VLOOKUP(C605,[1]匹配!$A:$X,24,0)</f>
        <v>0</v>
      </c>
      <c r="AB605" s="11">
        <f>VLOOKUP(C605,[1]匹配!$A:$Y,25,0)</f>
        <v>0</v>
      </c>
      <c r="AC605" s="11">
        <f>VLOOKUP(C605,[1]匹配!$A:$Z,26,0)</f>
        <v>0</v>
      </c>
      <c r="AD605" s="11">
        <f>VLOOKUP(C605,[1]匹配!$A:$AA,27,0)</f>
        <v>0</v>
      </c>
      <c r="AE605" s="11">
        <f>VLOOKUP(C605,[1]匹配!$A:$AB,28,0)</f>
        <v>0</v>
      </c>
      <c r="AF605" s="11">
        <f>VLOOKUP(C605,[1]匹配!$A:$AC,29,0)</f>
        <v>0</v>
      </c>
      <c r="AG605" s="11">
        <f>VLOOKUP(C605,[1]匹配!$A:$AD,30,0)</f>
        <v>0</v>
      </c>
      <c r="AH605" s="11">
        <f>VLOOKUP(C605,[1]匹配!$A:$AE,31,0)</f>
        <v>0</v>
      </c>
      <c r="AI605" s="11">
        <f>VLOOKUP(C605,[1]匹配!$A:$AF,32,0)</f>
        <v>0</v>
      </c>
      <c r="AJ605" s="11" t="s">
        <v>1148</v>
      </c>
      <c r="AK605" s="11" t="s">
        <v>47</v>
      </c>
      <c r="AL605" s="11" t="s">
        <v>48</v>
      </c>
      <c r="AM605" s="11" t="s">
        <v>729</v>
      </c>
    </row>
    <row r="606" ht="24" spans="1:39">
      <c r="A606" s="28">
        <v>603</v>
      </c>
      <c r="B606" s="11" t="s">
        <v>494</v>
      </c>
      <c r="C606" s="11" t="s">
        <v>2240</v>
      </c>
      <c r="D606" s="11" t="s">
        <v>2241</v>
      </c>
      <c r="E606" s="11" t="s">
        <v>2242</v>
      </c>
      <c r="F606" s="11" t="s">
        <v>540</v>
      </c>
      <c r="G606" s="11" t="s">
        <v>504</v>
      </c>
      <c r="H606" s="11" t="str">
        <f>VLOOKUP(C606,[1]匹配!$A:$E,5,0)</f>
        <v>否</v>
      </c>
      <c r="I606" s="11">
        <f>VLOOKUP(C606,[1]匹配!$A:$F,6,0)</f>
        <v>0</v>
      </c>
      <c r="J606" s="11">
        <f>VLOOKUP(C606,'[2]（终）标准制修订项目'!$C:$R,16,0)</f>
        <v>1</v>
      </c>
      <c r="K606" s="11" t="str">
        <f>VLOOKUP(C606,[1]匹配!$A:$H,8,0)</f>
        <v>无</v>
      </c>
      <c r="L606" s="11">
        <f>VLOOKUP(C606,[1]匹配!$A:$I,9,0)</f>
        <v>1</v>
      </c>
      <c r="M606" s="11">
        <f>VLOOKUP(C606,[1]匹配!$A:$J,10,0)</f>
        <v>100</v>
      </c>
      <c r="N606" s="11" t="str">
        <f>VLOOKUP(C606,[1]匹配!$A:$K,11,0)</f>
        <v>中广核工程有限公司</v>
      </c>
      <c r="O606" s="11">
        <f>VLOOKUP(C606,[1]匹配!$A:$L,12,0)</f>
        <v>0</v>
      </c>
      <c r="P606" s="11">
        <f>VLOOKUP(C606,[1]匹配!$A:$M,13,0)</f>
        <v>0</v>
      </c>
      <c r="Q606" s="11">
        <f>VLOOKUP(C606,[1]匹配!$A:$N,14,0)</f>
        <v>0</v>
      </c>
      <c r="R606" s="11">
        <f>VLOOKUP(C606,[1]匹配!$A:$O,15,0)</f>
        <v>0</v>
      </c>
      <c r="S606" s="11">
        <f>VLOOKUP(C606,[1]匹配!$A:$P,16,0)</f>
        <v>0</v>
      </c>
      <c r="T606" s="11">
        <f>VLOOKUP(C606,[1]匹配!$A:$Q,17,0)</f>
        <v>0</v>
      </c>
      <c r="U606" s="11">
        <f>VLOOKUP(C606,[1]匹配!$A:$R,18,0)</f>
        <v>0</v>
      </c>
      <c r="V606" s="11">
        <f>VLOOKUP(C606,[1]匹配!$A:$S,19,0)</f>
        <v>0</v>
      </c>
      <c r="W606" s="11">
        <f>VLOOKUP(C606,[1]匹配!$A:$T,20,0)</f>
        <v>0</v>
      </c>
      <c r="X606" s="11">
        <f>VLOOKUP(C606,[1]匹配!$A:$U,21,0)</f>
        <v>0</v>
      </c>
      <c r="Y606" s="11">
        <f>VLOOKUP(C606,[1]匹配!$A:$V,22,0)</f>
        <v>0</v>
      </c>
      <c r="Z606" s="11">
        <f>VLOOKUP(C606,[1]匹配!$A:$W,23,0)</f>
        <v>0</v>
      </c>
      <c r="AA606" s="11">
        <f>VLOOKUP(C606,[1]匹配!$A:$X,24,0)</f>
        <v>0</v>
      </c>
      <c r="AB606" s="11">
        <f>VLOOKUP(C606,[1]匹配!$A:$Y,25,0)</f>
        <v>0</v>
      </c>
      <c r="AC606" s="11">
        <f>VLOOKUP(C606,[1]匹配!$A:$Z,26,0)</f>
        <v>0</v>
      </c>
      <c r="AD606" s="11">
        <f>VLOOKUP(C606,[1]匹配!$A:$AA,27,0)</f>
        <v>0</v>
      </c>
      <c r="AE606" s="11">
        <f>VLOOKUP(C606,[1]匹配!$A:$AB,28,0)</f>
        <v>0</v>
      </c>
      <c r="AF606" s="11">
        <f>VLOOKUP(C606,[1]匹配!$A:$AC,29,0)</f>
        <v>0</v>
      </c>
      <c r="AG606" s="11">
        <f>VLOOKUP(C606,[1]匹配!$A:$AD,30,0)</f>
        <v>0</v>
      </c>
      <c r="AH606" s="11">
        <f>VLOOKUP(C606,[1]匹配!$A:$AE,31,0)</f>
        <v>0</v>
      </c>
      <c r="AI606" s="11">
        <f>VLOOKUP(C606,[1]匹配!$A:$AF,32,0)</f>
        <v>0</v>
      </c>
      <c r="AJ606" s="11" t="s">
        <v>1148</v>
      </c>
      <c r="AK606" s="11" t="s">
        <v>47</v>
      </c>
      <c r="AL606" s="11" t="s">
        <v>48</v>
      </c>
      <c r="AM606" s="11" t="s">
        <v>729</v>
      </c>
    </row>
    <row r="607" ht="36" spans="1:39">
      <c r="A607" s="28">
        <v>604</v>
      </c>
      <c r="B607" s="11" t="s">
        <v>494</v>
      </c>
      <c r="C607" s="11" t="s">
        <v>2243</v>
      </c>
      <c r="D607" s="11" t="s">
        <v>2244</v>
      </c>
      <c r="E607" s="11" t="s">
        <v>2245</v>
      </c>
      <c r="F607" s="11" t="s">
        <v>582</v>
      </c>
      <c r="G607" s="11" t="s">
        <v>2246</v>
      </c>
      <c r="H607" s="11" t="str">
        <f>VLOOKUP(C607,[1]匹配!$A:$E,5,0)</f>
        <v>否</v>
      </c>
      <c r="I607" s="11">
        <f>VLOOKUP(C607,[1]匹配!$A:$F,6,0)</f>
        <v>0</v>
      </c>
      <c r="J607" s="11">
        <f>VLOOKUP(C607,'[2]（终）标准制修订项目'!$C:$R,16,0)</f>
        <v>2</v>
      </c>
      <c r="K607" s="11" t="str">
        <f>VLOOKUP(C607,[1]匹配!$A:$H,8,0)</f>
        <v>有</v>
      </c>
      <c r="L607" s="11">
        <f>VLOOKUP(C607,[1]匹配!$A:$I,9,0)</f>
        <v>2</v>
      </c>
      <c r="M607" s="11">
        <f>VLOOKUP(C607,[1]匹配!$A:$J,10,0)</f>
        <v>70</v>
      </c>
      <c r="N607" s="11" t="str">
        <f>VLOOKUP(C607,[1]匹配!$A:$K,11,0)</f>
        <v>深圳市沃尔核材股份有限公司</v>
      </c>
      <c r="O607" s="11">
        <f>VLOOKUP(C607,[1]匹配!$A:$L,12,0)</f>
        <v>5</v>
      </c>
      <c r="P607" s="11">
        <f>VLOOKUP(C607,[1]匹配!$A:$M,13,0)</f>
        <v>30</v>
      </c>
      <c r="Q607" s="11" t="str">
        <f>VLOOKUP(C607,[1]匹配!$A:$N,14,0)</f>
        <v>长园集团股份有限公司</v>
      </c>
      <c r="R607" s="11">
        <f>VLOOKUP(C607,[1]匹配!$A:$O,15,0)</f>
        <v>0</v>
      </c>
      <c r="S607" s="11">
        <f>VLOOKUP(C607,[1]匹配!$A:$P,16,0)</f>
        <v>0</v>
      </c>
      <c r="T607" s="11">
        <f>VLOOKUP(C607,[1]匹配!$A:$Q,17,0)</f>
        <v>0</v>
      </c>
      <c r="U607" s="11">
        <f>VLOOKUP(C607,[1]匹配!$A:$R,18,0)</f>
        <v>0</v>
      </c>
      <c r="V607" s="11">
        <f>VLOOKUP(C607,[1]匹配!$A:$S,19,0)</f>
        <v>0</v>
      </c>
      <c r="W607" s="11">
        <f>VLOOKUP(C607,[1]匹配!$A:$T,20,0)</f>
        <v>0</v>
      </c>
      <c r="X607" s="11">
        <f>VLOOKUP(C607,[1]匹配!$A:$U,21,0)</f>
        <v>0</v>
      </c>
      <c r="Y607" s="11">
        <f>VLOOKUP(C607,[1]匹配!$A:$V,22,0)</f>
        <v>0</v>
      </c>
      <c r="Z607" s="11">
        <f>VLOOKUP(C607,[1]匹配!$A:$W,23,0)</f>
        <v>0</v>
      </c>
      <c r="AA607" s="11">
        <f>VLOOKUP(C607,[1]匹配!$A:$X,24,0)</f>
        <v>0</v>
      </c>
      <c r="AB607" s="11">
        <f>VLOOKUP(C607,[1]匹配!$A:$Y,25,0)</f>
        <v>0</v>
      </c>
      <c r="AC607" s="11">
        <f>VLOOKUP(C607,[1]匹配!$A:$Z,26,0)</f>
        <v>0</v>
      </c>
      <c r="AD607" s="11">
        <f>VLOOKUP(C607,[1]匹配!$A:$AA,27,0)</f>
        <v>0</v>
      </c>
      <c r="AE607" s="11">
        <f>VLOOKUP(C607,[1]匹配!$A:$AB,28,0)</f>
        <v>0</v>
      </c>
      <c r="AF607" s="11">
        <f>VLOOKUP(C607,[1]匹配!$A:$AC,29,0)</f>
        <v>0</v>
      </c>
      <c r="AG607" s="11">
        <f>VLOOKUP(C607,[1]匹配!$A:$AD,30,0)</f>
        <v>0</v>
      </c>
      <c r="AH607" s="11">
        <f>VLOOKUP(C607,[1]匹配!$A:$AE,31,0)</f>
        <v>0</v>
      </c>
      <c r="AI607" s="11">
        <f>VLOOKUP(C607,[1]匹配!$A:$AF,32,0)</f>
        <v>0</v>
      </c>
      <c r="AJ607" s="11" t="s">
        <v>1148</v>
      </c>
      <c r="AK607" s="11" t="s">
        <v>47</v>
      </c>
      <c r="AL607" s="11" t="s">
        <v>48</v>
      </c>
      <c r="AM607" s="11" t="s">
        <v>729</v>
      </c>
    </row>
    <row r="608" ht="48" spans="1:39">
      <c r="A608" s="28">
        <v>605</v>
      </c>
      <c r="B608" s="11" t="s">
        <v>494</v>
      </c>
      <c r="C608" s="11" t="s">
        <v>2247</v>
      </c>
      <c r="D608" s="11" t="s">
        <v>2248</v>
      </c>
      <c r="E608" s="11" t="s">
        <v>2249</v>
      </c>
      <c r="F608" s="11" t="s">
        <v>646</v>
      </c>
      <c r="G608" s="11" t="s">
        <v>403</v>
      </c>
      <c r="H608" s="11" t="str">
        <f>VLOOKUP(C608,[1]匹配!$A:$E,5,0)</f>
        <v>是</v>
      </c>
      <c r="I608" s="11">
        <f>VLOOKUP(C608,[1]匹配!$A:$F,6,0)</f>
        <v>4</v>
      </c>
      <c r="J608" s="11">
        <f>VLOOKUP(C608,'[2]（终）标准制修订项目'!$C:$R,16,0)</f>
        <v>3</v>
      </c>
      <c r="K608" s="11" t="str">
        <f>VLOOKUP(C608,[1]匹配!$A:$H,8,0)</f>
        <v>无</v>
      </c>
      <c r="L608" s="11">
        <f>VLOOKUP(C608,[1]匹配!$A:$I,9,0)</f>
        <v>1</v>
      </c>
      <c r="M608" s="11">
        <f>VLOOKUP(C608,[1]匹配!$A:$J,10,0)</f>
        <v>100</v>
      </c>
      <c r="N608" s="11" t="str">
        <f>VLOOKUP(C608,[1]匹配!$A:$K,11,0)</f>
        <v>格林美股份有限公司</v>
      </c>
      <c r="O608" s="11">
        <f>VLOOKUP(C608,[1]匹配!$A:$L,12,0)</f>
        <v>0</v>
      </c>
      <c r="P608" s="11">
        <f>VLOOKUP(C608,[1]匹配!$A:$M,13,0)</f>
        <v>0</v>
      </c>
      <c r="Q608" s="11">
        <f>VLOOKUP(C608,[1]匹配!$A:$N,14,0)</f>
        <v>0</v>
      </c>
      <c r="R608" s="11">
        <f>VLOOKUP(C608,[1]匹配!$A:$O,15,0)</f>
        <v>0</v>
      </c>
      <c r="S608" s="11">
        <f>VLOOKUP(C608,[1]匹配!$A:$P,16,0)</f>
        <v>0</v>
      </c>
      <c r="T608" s="11">
        <f>VLOOKUP(C608,[1]匹配!$A:$Q,17,0)</f>
        <v>0</v>
      </c>
      <c r="U608" s="11">
        <f>VLOOKUP(C608,[1]匹配!$A:$R,18,0)</f>
        <v>0</v>
      </c>
      <c r="V608" s="11">
        <f>VLOOKUP(C608,[1]匹配!$A:$S,19,0)</f>
        <v>0</v>
      </c>
      <c r="W608" s="11">
        <f>VLOOKUP(C608,[1]匹配!$A:$T,20,0)</f>
        <v>0</v>
      </c>
      <c r="X608" s="11">
        <f>VLOOKUP(C608,[1]匹配!$A:$U,21,0)</f>
        <v>0</v>
      </c>
      <c r="Y608" s="11">
        <f>VLOOKUP(C608,[1]匹配!$A:$V,22,0)</f>
        <v>0</v>
      </c>
      <c r="Z608" s="11">
        <f>VLOOKUP(C608,[1]匹配!$A:$W,23,0)</f>
        <v>0</v>
      </c>
      <c r="AA608" s="11">
        <f>VLOOKUP(C608,[1]匹配!$A:$X,24,0)</f>
        <v>0</v>
      </c>
      <c r="AB608" s="11">
        <f>VLOOKUP(C608,[1]匹配!$A:$Y,25,0)</f>
        <v>0</v>
      </c>
      <c r="AC608" s="11">
        <f>VLOOKUP(C608,[1]匹配!$A:$Z,26,0)</f>
        <v>0</v>
      </c>
      <c r="AD608" s="11">
        <f>VLOOKUP(C608,[1]匹配!$A:$AA,27,0)</f>
        <v>0</v>
      </c>
      <c r="AE608" s="11">
        <f>VLOOKUP(C608,[1]匹配!$A:$AB,28,0)</f>
        <v>0</v>
      </c>
      <c r="AF608" s="11">
        <f>VLOOKUP(C608,[1]匹配!$A:$AC,29,0)</f>
        <v>0</v>
      </c>
      <c r="AG608" s="11">
        <f>VLOOKUP(C608,[1]匹配!$A:$AD,30,0)</f>
        <v>0</v>
      </c>
      <c r="AH608" s="11">
        <f>VLOOKUP(C608,[1]匹配!$A:$AE,31,0)</f>
        <v>0</v>
      </c>
      <c r="AI608" s="11">
        <f>VLOOKUP(C608,[1]匹配!$A:$AF,32,0)</f>
        <v>0</v>
      </c>
      <c r="AJ608" s="11" t="s">
        <v>1148</v>
      </c>
      <c r="AK608" s="11" t="s">
        <v>47</v>
      </c>
      <c r="AL608" s="11" t="s">
        <v>48</v>
      </c>
      <c r="AM608" s="11" t="s">
        <v>729</v>
      </c>
    </row>
    <row r="609" ht="36" spans="1:39">
      <c r="A609" s="28">
        <v>606</v>
      </c>
      <c r="B609" s="11" t="s">
        <v>494</v>
      </c>
      <c r="C609" s="11" t="s">
        <v>2250</v>
      </c>
      <c r="D609" s="11" t="s">
        <v>2251</v>
      </c>
      <c r="E609" s="11" t="s">
        <v>2252</v>
      </c>
      <c r="F609" s="11" t="s">
        <v>540</v>
      </c>
      <c r="G609" s="11" t="s">
        <v>504</v>
      </c>
      <c r="H609" s="11" t="str">
        <f>VLOOKUP(C609,[1]匹配!$A:$E,5,0)</f>
        <v>否</v>
      </c>
      <c r="I609" s="11">
        <f>VLOOKUP(C609,[1]匹配!$A:$F,6,0)</f>
        <v>0</v>
      </c>
      <c r="J609" s="11">
        <f>VLOOKUP(C609,'[2]（终）标准制修订项目'!$C:$R,16,0)</f>
        <v>1</v>
      </c>
      <c r="K609" s="11" t="str">
        <f>VLOOKUP(C609,[1]匹配!$A:$H,8,0)</f>
        <v>无</v>
      </c>
      <c r="L609" s="11">
        <f>VLOOKUP(C609,[1]匹配!$A:$I,9,0)</f>
        <v>1</v>
      </c>
      <c r="M609" s="11">
        <f>VLOOKUP(C609,[1]匹配!$A:$J,10,0)</f>
        <v>100</v>
      </c>
      <c r="N609" s="11" t="str">
        <f>VLOOKUP(C609,[1]匹配!$A:$K,11,0)</f>
        <v>中广核工程有限公司</v>
      </c>
      <c r="O609" s="11">
        <f>VLOOKUP(C609,[1]匹配!$A:$L,12,0)</f>
        <v>0</v>
      </c>
      <c r="P609" s="11">
        <f>VLOOKUP(C609,[1]匹配!$A:$M,13,0)</f>
        <v>0</v>
      </c>
      <c r="Q609" s="11">
        <f>VLOOKUP(C609,[1]匹配!$A:$N,14,0)</f>
        <v>0</v>
      </c>
      <c r="R609" s="11">
        <f>VLOOKUP(C609,[1]匹配!$A:$O,15,0)</f>
        <v>0</v>
      </c>
      <c r="S609" s="11">
        <f>VLOOKUP(C609,[1]匹配!$A:$P,16,0)</f>
        <v>0</v>
      </c>
      <c r="T609" s="11">
        <f>VLOOKUP(C609,[1]匹配!$A:$Q,17,0)</f>
        <v>0</v>
      </c>
      <c r="U609" s="11">
        <f>VLOOKUP(C609,[1]匹配!$A:$R,18,0)</f>
        <v>0</v>
      </c>
      <c r="V609" s="11">
        <f>VLOOKUP(C609,[1]匹配!$A:$S,19,0)</f>
        <v>0</v>
      </c>
      <c r="W609" s="11">
        <f>VLOOKUP(C609,[1]匹配!$A:$T,20,0)</f>
        <v>0</v>
      </c>
      <c r="X609" s="11">
        <f>VLOOKUP(C609,[1]匹配!$A:$U,21,0)</f>
        <v>0</v>
      </c>
      <c r="Y609" s="11">
        <f>VLOOKUP(C609,[1]匹配!$A:$V,22,0)</f>
        <v>0</v>
      </c>
      <c r="Z609" s="11">
        <f>VLOOKUP(C609,[1]匹配!$A:$W,23,0)</f>
        <v>0</v>
      </c>
      <c r="AA609" s="11">
        <f>VLOOKUP(C609,[1]匹配!$A:$X,24,0)</f>
        <v>0</v>
      </c>
      <c r="AB609" s="11">
        <f>VLOOKUP(C609,[1]匹配!$A:$Y,25,0)</f>
        <v>0</v>
      </c>
      <c r="AC609" s="11">
        <f>VLOOKUP(C609,[1]匹配!$A:$Z,26,0)</f>
        <v>0</v>
      </c>
      <c r="AD609" s="11">
        <f>VLOOKUP(C609,[1]匹配!$A:$AA,27,0)</f>
        <v>0</v>
      </c>
      <c r="AE609" s="11">
        <f>VLOOKUP(C609,[1]匹配!$A:$AB,28,0)</f>
        <v>0</v>
      </c>
      <c r="AF609" s="11">
        <f>VLOOKUP(C609,[1]匹配!$A:$AC,29,0)</f>
        <v>0</v>
      </c>
      <c r="AG609" s="11">
        <f>VLOOKUP(C609,[1]匹配!$A:$AD,30,0)</f>
        <v>0</v>
      </c>
      <c r="AH609" s="11">
        <f>VLOOKUP(C609,[1]匹配!$A:$AE,31,0)</f>
        <v>0</v>
      </c>
      <c r="AI609" s="11">
        <f>VLOOKUP(C609,[1]匹配!$A:$AF,32,0)</f>
        <v>0</v>
      </c>
      <c r="AJ609" s="11" t="s">
        <v>1148</v>
      </c>
      <c r="AK609" s="11" t="s">
        <v>47</v>
      </c>
      <c r="AL609" s="11" t="s">
        <v>48</v>
      </c>
      <c r="AM609" s="11" t="s">
        <v>729</v>
      </c>
    </row>
    <row r="610" ht="48" spans="1:39">
      <c r="A610" s="28">
        <v>607</v>
      </c>
      <c r="B610" s="11" t="s">
        <v>494</v>
      </c>
      <c r="C610" s="11" t="s">
        <v>2253</v>
      </c>
      <c r="D610" s="11" t="s">
        <v>2254</v>
      </c>
      <c r="E610" s="11" t="s">
        <v>2255</v>
      </c>
      <c r="F610" s="11" t="s">
        <v>620</v>
      </c>
      <c r="G610" s="11" t="s">
        <v>331</v>
      </c>
      <c r="H610" s="11" t="str">
        <f>VLOOKUP(C610,[1]匹配!$A:$E,5,0)</f>
        <v>是</v>
      </c>
      <c r="I610" s="11">
        <f>VLOOKUP(C610,[1]匹配!$A:$F,6,0)</f>
        <v>4</v>
      </c>
      <c r="J610" s="11">
        <f>VLOOKUP(C610,'[2]（终）标准制修订项目'!$C:$R,16,0)</f>
        <v>5</v>
      </c>
      <c r="K610" s="11" t="str">
        <f>VLOOKUP(C610,[1]匹配!$A:$H,8,0)</f>
        <v>有</v>
      </c>
      <c r="L610" s="11">
        <f>VLOOKUP(C610,[1]匹配!$A:$I,9,0)</f>
        <v>5</v>
      </c>
      <c r="M610" s="11">
        <f>VLOOKUP(C610,[1]匹配!$A:$J,10,0)</f>
        <v>60</v>
      </c>
      <c r="N610" s="11" t="str">
        <f>VLOOKUP(C610,[1]匹配!$A:$K,11,0)</f>
        <v>深圳市计量质量检测研究院</v>
      </c>
      <c r="O610" s="11">
        <f>VLOOKUP(C610,[1]匹配!$A:$L,12,0)</f>
        <v>8</v>
      </c>
      <c r="P610" s="11">
        <f>VLOOKUP(C610,[1]匹配!$A:$M,13,0)</f>
        <v>40</v>
      </c>
      <c r="Q610" s="11" t="str">
        <f>VLOOKUP(C610,[1]匹配!$A:$N,14,0)</f>
        <v>深圳市禾望电气股份有限公司</v>
      </c>
      <c r="R610" s="11">
        <f>VLOOKUP(C610,[1]匹配!$A:$O,15,0)</f>
        <v>0</v>
      </c>
      <c r="S610" s="11">
        <f>VLOOKUP(C610,[1]匹配!$A:$P,16,0)</f>
        <v>0</v>
      </c>
      <c r="T610" s="11">
        <f>VLOOKUP(C610,[1]匹配!$A:$Q,17,0)</f>
        <v>0</v>
      </c>
      <c r="U610" s="11">
        <f>VLOOKUP(C610,[1]匹配!$A:$R,18,0)</f>
        <v>0</v>
      </c>
      <c r="V610" s="11">
        <f>VLOOKUP(C610,[1]匹配!$A:$S,19,0)</f>
        <v>0</v>
      </c>
      <c r="W610" s="11">
        <f>VLOOKUP(C610,[1]匹配!$A:$T,20,0)</f>
        <v>0</v>
      </c>
      <c r="X610" s="11">
        <f>VLOOKUP(C610,[1]匹配!$A:$U,21,0)</f>
        <v>0</v>
      </c>
      <c r="Y610" s="11">
        <f>VLOOKUP(C610,[1]匹配!$A:$V,22,0)</f>
        <v>0</v>
      </c>
      <c r="Z610" s="11">
        <f>VLOOKUP(C610,[1]匹配!$A:$W,23,0)</f>
        <v>0</v>
      </c>
      <c r="AA610" s="11">
        <f>VLOOKUP(C610,[1]匹配!$A:$X,24,0)</f>
        <v>0</v>
      </c>
      <c r="AB610" s="11">
        <f>VLOOKUP(C610,[1]匹配!$A:$Y,25,0)</f>
        <v>0</v>
      </c>
      <c r="AC610" s="11">
        <f>VLOOKUP(C610,[1]匹配!$A:$Z,26,0)</f>
        <v>0</v>
      </c>
      <c r="AD610" s="11">
        <f>VLOOKUP(C610,[1]匹配!$A:$AA,27,0)</f>
        <v>0</v>
      </c>
      <c r="AE610" s="11">
        <f>VLOOKUP(C610,[1]匹配!$A:$AB,28,0)</f>
        <v>0</v>
      </c>
      <c r="AF610" s="11">
        <f>VLOOKUP(C610,[1]匹配!$A:$AC,29,0)</f>
        <v>0</v>
      </c>
      <c r="AG610" s="11">
        <f>VLOOKUP(C610,[1]匹配!$A:$AD,30,0)</f>
        <v>0</v>
      </c>
      <c r="AH610" s="11">
        <f>VLOOKUP(C610,[1]匹配!$A:$AE,31,0)</f>
        <v>0</v>
      </c>
      <c r="AI610" s="11">
        <f>VLOOKUP(C610,[1]匹配!$A:$AF,32,0)</f>
        <v>0</v>
      </c>
      <c r="AJ610" s="11" t="s">
        <v>1148</v>
      </c>
      <c r="AK610" s="11" t="s">
        <v>47</v>
      </c>
      <c r="AL610" s="11" t="s">
        <v>56</v>
      </c>
      <c r="AM610" s="11" t="s">
        <v>729</v>
      </c>
    </row>
    <row r="611" ht="36" spans="1:39">
      <c r="A611" s="28">
        <v>608</v>
      </c>
      <c r="B611" s="11" t="s">
        <v>494</v>
      </c>
      <c r="C611" s="11" t="s">
        <v>2256</v>
      </c>
      <c r="D611" s="11" t="s">
        <v>2257</v>
      </c>
      <c r="E611" s="11" t="s">
        <v>2258</v>
      </c>
      <c r="F611" s="11" t="s">
        <v>519</v>
      </c>
      <c r="G611" s="11" t="s">
        <v>403</v>
      </c>
      <c r="H611" s="11" t="str">
        <f>VLOOKUP(C611,[1]匹配!$A:$E,5,0)</f>
        <v>否</v>
      </c>
      <c r="I611" s="11">
        <f>VLOOKUP(C611,[1]匹配!$A:$F,6,0)</f>
        <v>0</v>
      </c>
      <c r="J611" s="11">
        <f>VLOOKUP(C611,'[2]（终）标准制修订项目'!$C:$R,16,0)</f>
        <v>3</v>
      </c>
      <c r="K611" s="11" t="str">
        <f>VLOOKUP(C611,[1]匹配!$A:$H,8,0)</f>
        <v>有</v>
      </c>
      <c r="L611" s="11">
        <f>VLOOKUP(C611,[1]匹配!$A:$I,9,0)</f>
        <v>2</v>
      </c>
      <c r="M611" s="11">
        <f>VLOOKUP(C611,[1]匹配!$A:$J,10,0)</f>
        <v>57.14</v>
      </c>
      <c r="N611" s="11" t="str">
        <f>VLOOKUP(C611,[1]匹配!$A:$K,11,0)</f>
        <v>深圳先进储能材料国家工程研究中心有限公司</v>
      </c>
      <c r="O611" s="11">
        <f>VLOOKUP(C611,[1]匹配!$A:$L,12,0)</f>
        <v>3</v>
      </c>
      <c r="P611" s="11">
        <f>VLOOKUP(C611,[1]匹配!$A:$M,13,0)</f>
        <v>42.85</v>
      </c>
      <c r="Q611" s="11" t="str">
        <f>VLOOKUP(C611,[1]匹配!$A:$N,14,0)</f>
        <v>格林美股份有限公司</v>
      </c>
      <c r="R611" s="11">
        <f>VLOOKUP(C611,[1]匹配!$A:$O,15,0)</f>
        <v>0</v>
      </c>
      <c r="S611" s="11">
        <f>VLOOKUP(C611,[1]匹配!$A:$P,16,0)</f>
        <v>0</v>
      </c>
      <c r="T611" s="11">
        <f>VLOOKUP(C611,[1]匹配!$A:$Q,17,0)</f>
        <v>0</v>
      </c>
      <c r="U611" s="11">
        <f>VLOOKUP(C611,[1]匹配!$A:$R,18,0)</f>
        <v>0</v>
      </c>
      <c r="V611" s="11">
        <f>VLOOKUP(C611,[1]匹配!$A:$S,19,0)</f>
        <v>0</v>
      </c>
      <c r="W611" s="11">
        <f>VLOOKUP(C611,[1]匹配!$A:$T,20,0)</f>
        <v>0</v>
      </c>
      <c r="X611" s="11">
        <f>VLOOKUP(C611,[1]匹配!$A:$U,21,0)</f>
        <v>0</v>
      </c>
      <c r="Y611" s="11">
        <f>VLOOKUP(C611,[1]匹配!$A:$V,22,0)</f>
        <v>0</v>
      </c>
      <c r="Z611" s="11">
        <f>VLOOKUP(C611,[1]匹配!$A:$W,23,0)</f>
        <v>0</v>
      </c>
      <c r="AA611" s="11">
        <f>VLOOKUP(C611,[1]匹配!$A:$X,24,0)</f>
        <v>0</v>
      </c>
      <c r="AB611" s="11">
        <f>VLOOKUP(C611,[1]匹配!$A:$Y,25,0)</f>
        <v>0</v>
      </c>
      <c r="AC611" s="11">
        <f>VLOOKUP(C611,[1]匹配!$A:$Z,26,0)</f>
        <v>0</v>
      </c>
      <c r="AD611" s="11">
        <f>VLOOKUP(C611,[1]匹配!$A:$AA,27,0)</f>
        <v>0</v>
      </c>
      <c r="AE611" s="11">
        <f>VLOOKUP(C611,[1]匹配!$A:$AB,28,0)</f>
        <v>0</v>
      </c>
      <c r="AF611" s="11">
        <f>VLOOKUP(C611,[1]匹配!$A:$AC,29,0)</f>
        <v>0</v>
      </c>
      <c r="AG611" s="11">
        <f>VLOOKUP(C611,[1]匹配!$A:$AD,30,0)</f>
        <v>0</v>
      </c>
      <c r="AH611" s="11">
        <f>VLOOKUP(C611,[1]匹配!$A:$AE,31,0)</f>
        <v>0</v>
      </c>
      <c r="AI611" s="11">
        <f>VLOOKUP(C611,[1]匹配!$A:$AF,32,0)</f>
        <v>0</v>
      </c>
      <c r="AJ611" s="11" t="s">
        <v>1148</v>
      </c>
      <c r="AK611" s="11" t="s">
        <v>47</v>
      </c>
      <c r="AL611" s="11" t="s">
        <v>48</v>
      </c>
      <c r="AM611" s="11" t="s">
        <v>729</v>
      </c>
    </row>
    <row r="612" ht="36" spans="1:39">
      <c r="A612" s="28">
        <v>609</v>
      </c>
      <c r="B612" s="11" t="s">
        <v>494</v>
      </c>
      <c r="C612" s="11" t="s">
        <v>2259</v>
      </c>
      <c r="D612" s="11" t="s">
        <v>2260</v>
      </c>
      <c r="E612" s="11" t="s">
        <v>2261</v>
      </c>
      <c r="F612" s="30" t="s">
        <v>2262</v>
      </c>
      <c r="G612" s="11" t="s">
        <v>2263</v>
      </c>
      <c r="H612" s="11" t="str">
        <f>VLOOKUP(C612,[1]匹配!$A:$E,5,0)</f>
        <v>否</v>
      </c>
      <c r="I612" s="11">
        <f>VLOOKUP(C612,[1]匹配!$A:$F,6,0)</f>
        <v>0</v>
      </c>
      <c r="J612" s="11">
        <f>VLOOKUP(C612,'[2]（终）标准制修订项目'!$C:$R,16,0)</f>
        <v>1</v>
      </c>
      <c r="K612" s="11" t="str">
        <f>VLOOKUP(C612,[1]匹配!$A:$H,8,0)</f>
        <v>无</v>
      </c>
      <c r="L612" s="11">
        <f>VLOOKUP(C612,[1]匹配!$A:$I,9,0)</f>
        <v>1</v>
      </c>
      <c r="M612" s="11">
        <f>VLOOKUP(C612,[1]匹配!$A:$J,10,0)</f>
        <v>100</v>
      </c>
      <c r="N612" s="11" t="str">
        <f>VLOOKUP(C612,[1]匹配!$A:$K,11,0)</f>
        <v>深圳市恒力电源设备有限公司</v>
      </c>
      <c r="O612" s="11">
        <f>VLOOKUP(C612,[1]匹配!$A:$L,12,0)</f>
        <v>0</v>
      </c>
      <c r="P612" s="11">
        <f>VLOOKUP(C612,[1]匹配!$A:$M,13,0)</f>
        <v>0</v>
      </c>
      <c r="Q612" s="11">
        <f>VLOOKUP(C612,[1]匹配!$A:$N,14,0)</f>
        <v>0</v>
      </c>
      <c r="R612" s="11">
        <f>VLOOKUP(C612,[1]匹配!$A:$O,15,0)</f>
        <v>0</v>
      </c>
      <c r="S612" s="11">
        <f>VLOOKUP(C612,[1]匹配!$A:$P,16,0)</f>
        <v>0</v>
      </c>
      <c r="T612" s="11">
        <f>VLOOKUP(C612,[1]匹配!$A:$Q,17,0)</f>
        <v>0</v>
      </c>
      <c r="U612" s="11">
        <f>VLOOKUP(C612,[1]匹配!$A:$R,18,0)</f>
        <v>0</v>
      </c>
      <c r="V612" s="11">
        <f>VLOOKUP(C612,[1]匹配!$A:$S,19,0)</f>
        <v>0</v>
      </c>
      <c r="W612" s="11">
        <f>VLOOKUP(C612,[1]匹配!$A:$T,20,0)</f>
        <v>0</v>
      </c>
      <c r="X612" s="11">
        <f>VLOOKUP(C612,[1]匹配!$A:$U,21,0)</f>
        <v>0</v>
      </c>
      <c r="Y612" s="11">
        <f>VLOOKUP(C612,[1]匹配!$A:$V,22,0)</f>
        <v>0</v>
      </c>
      <c r="Z612" s="11">
        <f>VLOOKUP(C612,[1]匹配!$A:$W,23,0)</f>
        <v>0</v>
      </c>
      <c r="AA612" s="11">
        <f>VLOOKUP(C612,[1]匹配!$A:$X,24,0)</f>
        <v>0</v>
      </c>
      <c r="AB612" s="11">
        <f>VLOOKUP(C612,[1]匹配!$A:$Y,25,0)</f>
        <v>0</v>
      </c>
      <c r="AC612" s="11">
        <f>VLOOKUP(C612,[1]匹配!$A:$Z,26,0)</f>
        <v>0</v>
      </c>
      <c r="AD612" s="11">
        <f>VLOOKUP(C612,[1]匹配!$A:$AA,27,0)</f>
        <v>0</v>
      </c>
      <c r="AE612" s="11">
        <f>VLOOKUP(C612,[1]匹配!$A:$AB,28,0)</f>
        <v>0</v>
      </c>
      <c r="AF612" s="11">
        <f>VLOOKUP(C612,[1]匹配!$A:$AC,29,0)</f>
        <v>0</v>
      </c>
      <c r="AG612" s="11">
        <f>VLOOKUP(C612,[1]匹配!$A:$AD,30,0)</f>
        <v>0</v>
      </c>
      <c r="AH612" s="11">
        <f>VLOOKUP(C612,[1]匹配!$A:$AE,31,0)</f>
        <v>0</v>
      </c>
      <c r="AI612" s="11">
        <f>VLOOKUP(C612,[1]匹配!$A:$AF,32,0)</f>
        <v>0</v>
      </c>
      <c r="AJ612" s="11" t="s">
        <v>771</v>
      </c>
      <c r="AK612" s="11" t="s">
        <v>47</v>
      </c>
      <c r="AL612" s="11" t="s">
        <v>48</v>
      </c>
      <c r="AM612" s="11" t="s">
        <v>729</v>
      </c>
    </row>
    <row r="613" ht="48" spans="1:39">
      <c r="A613" s="28">
        <v>610</v>
      </c>
      <c r="B613" s="11" t="s">
        <v>494</v>
      </c>
      <c r="C613" s="11" t="s">
        <v>2264</v>
      </c>
      <c r="D613" s="11" t="s">
        <v>2265</v>
      </c>
      <c r="E613" s="11" t="s">
        <v>2266</v>
      </c>
      <c r="F613" s="30" t="s">
        <v>668</v>
      </c>
      <c r="G613" s="11" t="s">
        <v>460</v>
      </c>
      <c r="H613" s="11" t="str">
        <f>VLOOKUP(C613,[1]匹配!$A:$E,5,0)</f>
        <v>是</v>
      </c>
      <c r="I613" s="11">
        <f>VLOOKUP(C613,[1]匹配!$A:$F,6,0)</f>
        <v>4</v>
      </c>
      <c r="J613" s="11">
        <f>VLOOKUP(C613,'[2]（终）标准制修订项目'!$C:$R,16,0)</f>
        <v>2</v>
      </c>
      <c r="K613" s="11" t="str">
        <f>VLOOKUP(C613,[1]匹配!$A:$H,8,0)</f>
        <v>有</v>
      </c>
      <c r="L613" s="11">
        <f>VLOOKUP(C613,[1]匹配!$A:$I,9,0)</f>
        <v>2</v>
      </c>
      <c r="M613" s="11">
        <f>VLOOKUP(C613,[1]匹配!$A:$J,10,0)</f>
        <v>69</v>
      </c>
      <c r="N613" s="11" t="str">
        <f>VLOOKUP(C613,[1]匹配!$A:$K,11,0)</f>
        <v>深圳市三上高分子环保新材料股份有限公司</v>
      </c>
      <c r="O613" s="11">
        <f>VLOOKUP(C613,[1]匹配!$A:$L,12,0)</f>
        <v>4</v>
      </c>
      <c r="P613" s="11">
        <f>VLOOKUP(C613,[1]匹配!$A:$M,13,0)</f>
        <v>0</v>
      </c>
      <c r="Q613" s="11" t="str">
        <f>VLOOKUP(C613,[1]匹配!$A:$N,14,0)</f>
        <v>深圳职业技术学院</v>
      </c>
      <c r="R613" s="11">
        <f>VLOOKUP(C613,[1]匹配!$A:$O,15,0)</f>
        <v>5</v>
      </c>
      <c r="S613" s="11">
        <f>VLOOKUP(C613,[1]匹配!$A:$P,16,0)</f>
        <v>31</v>
      </c>
      <c r="T613" s="11" t="str">
        <f>VLOOKUP(C613,[1]匹配!$A:$Q,17,0)</f>
        <v>深圳劲嘉集团股份有限公司</v>
      </c>
      <c r="U613" s="11">
        <f>VLOOKUP(C613,[1]匹配!$A:$R,18,0)</f>
        <v>0</v>
      </c>
      <c r="V613" s="11">
        <f>VLOOKUP(C613,[1]匹配!$A:$S,19,0)</f>
        <v>0</v>
      </c>
      <c r="W613" s="11">
        <f>VLOOKUP(C613,[1]匹配!$A:$T,20,0)</f>
        <v>0</v>
      </c>
      <c r="X613" s="11">
        <f>VLOOKUP(C613,[1]匹配!$A:$U,21,0)</f>
        <v>0</v>
      </c>
      <c r="Y613" s="11">
        <f>VLOOKUP(C613,[1]匹配!$A:$V,22,0)</f>
        <v>0</v>
      </c>
      <c r="Z613" s="11">
        <f>VLOOKUP(C613,[1]匹配!$A:$W,23,0)</f>
        <v>0</v>
      </c>
      <c r="AA613" s="11">
        <f>VLOOKUP(C613,[1]匹配!$A:$X,24,0)</f>
        <v>0</v>
      </c>
      <c r="AB613" s="11">
        <f>VLOOKUP(C613,[1]匹配!$A:$Y,25,0)</f>
        <v>0</v>
      </c>
      <c r="AC613" s="11">
        <f>VLOOKUP(C613,[1]匹配!$A:$Z,26,0)</f>
        <v>0</v>
      </c>
      <c r="AD613" s="11">
        <f>VLOOKUP(C613,[1]匹配!$A:$AA,27,0)</f>
        <v>0</v>
      </c>
      <c r="AE613" s="11">
        <f>VLOOKUP(C613,[1]匹配!$A:$AB,28,0)</f>
        <v>0</v>
      </c>
      <c r="AF613" s="11">
        <f>VLOOKUP(C613,[1]匹配!$A:$AC,29,0)</f>
        <v>0</v>
      </c>
      <c r="AG613" s="11">
        <f>VLOOKUP(C613,[1]匹配!$A:$AD,30,0)</f>
        <v>0</v>
      </c>
      <c r="AH613" s="11">
        <f>VLOOKUP(C613,[1]匹配!$A:$AE,31,0)</f>
        <v>0</v>
      </c>
      <c r="AI613" s="11">
        <f>VLOOKUP(C613,[1]匹配!$A:$AF,32,0)</f>
        <v>0</v>
      </c>
      <c r="AJ613" s="11" t="s">
        <v>771</v>
      </c>
      <c r="AK613" s="11" t="s">
        <v>47</v>
      </c>
      <c r="AL613" s="11" t="s">
        <v>48</v>
      </c>
      <c r="AM613" s="11" t="s">
        <v>729</v>
      </c>
    </row>
    <row r="614" ht="24" spans="1:39">
      <c r="A614" s="28">
        <v>611</v>
      </c>
      <c r="B614" s="11" t="s">
        <v>494</v>
      </c>
      <c r="C614" s="11" t="s">
        <v>2267</v>
      </c>
      <c r="D614" s="11" t="s">
        <v>2268</v>
      </c>
      <c r="E614" s="11" t="s">
        <v>2269</v>
      </c>
      <c r="F614" s="11" t="s">
        <v>2144</v>
      </c>
      <c r="G614" s="11" t="s">
        <v>128</v>
      </c>
      <c r="H614" s="11" t="str">
        <f>VLOOKUP(C614,[1]匹配!$A:$E,5,0)</f>
        <v>否</v>
      </c>
      <c r="I614" s="11">
        <f>VLOOKUP(C614,[1]匹配!$A:$F,6,0)</f>
        <v>0</v>
      </c>
      <c r="J614" s="11">
        <f>VLOOKUP(C614,'[2]（终）标准制修订项目'!$C:$R,16,0)</f>
        <v>4</v>
      </c>
      <c r="K614" s="11" t="str">
        <f>VLOOKUP(C614,[1]匹配!$A:$H,8,0)</f>
        <v>无</v>
      </c>
      <c r="L614" s="11">
        <f>VLOOKUP(C614,[1]匹配!$A:$I,9,0)</f>
        <v>4</v>
      </c>
      <c r="M614" s="11">
        <f>VLOOKUP(C614,[1]匹配!$A:$J,10,0)</f>
        <v>100</v>
      </c>
      <c r="N614" s="11" t="str">
        <f>VLOOKUP(C614,[1]匹配!$A:$K,11,0)</f>
        <v>深圳市标准技术研究院</v>
      </c>
      <c r="O614" s="11">
        <f>VLOOKUP(C614,[1]匹配!$A:$L,12,0)</f>
        <v>0</v>
      </c>
      <c r="P614" s="11">
        <f>VLOOKUP(C614,[1]匹配!$A:$M,13,0)</f>
        <v>0</v>
      </c>
      <c r="Q614" s="11">
        <f>VLOOKUP(C614,[1]匹配!$A:$N,14,0)</f>
        <v>0</v>
      </c>
      <c r="R614" s="11">
        <f>VLOOKUP(C614,[1]匹配!$A:$O,15,0)</f>
        <v>0</v>
      </c>
      <c r="S614" s="11">
        <f>VLOOKUP(C614,[1]匹配!$A:$P,16,0)</f>
        <v>0</v>
      </c>
      <c r="T614" s="11">
        <f>VLOOKUP(C614,[1]匹配!$A:$Q,17,0)</f>
        <v>0</v>
      </c>
      <c r="U614" s="11">
        <f>VLOOKUP(C614,[1]匹配!$A:$R,18,0)</f>
        <v>0</v>
      </c>
      <c r="V614" s="11">
        <f>VLOOKUP(C614,[1]匹配!$A:$S,19,0)</f>
        <v>0</v>
      </c>
      <c r="W614" s="11">
        <f>VLOOKUP(C614,[1]匹配!$A:$T,20,0)</f>
        <v>0</v>
      </c>
      <c r="X614" s="11">
        <f>VLOOKUP(C614,[1]匹配!$A:$U,21,0)</f>
        <v>0</v>
      </c>
      <c r="Y614" s="11">
        <f>VLOOKUP(C614,[1]匹配!$A:$V,22,0)</f>
        <v>0</v>
      </c>
      <c r="Z614" s="11">
        <f>VLOOKUP(C614,[1]匹配!$A:$W,23,0)</f>
        <v>0</v>
      </c>
      <c r="AA614" s="11">
        <f>VLOOKUP(C614,[1]匹配!$A:$X,24,0)</f>
        <v>0</v>
      </c>
      <c r="AB614" s="11">
        <f>VLOOKUP(C614,[1]匹配!$A:$Y,25,0)</f>
        <v>0</v>
      </c>
      <c r="AC614" s="11">
        <f>VLOOKUP(C614,[1]匹配!$A:$Z,26,0)</f>
        <v>0</v>
      </c>
      <c r="AD614" s="11">
        <f>VLOOKUP(C614,[1]匹配!$A:$AA,27,0)</f>
        <v>0</v>
      </c>
      <c r="AE614" s="11">
        <f>VLOOKUP(C614,[1]匹配!$A:$AB,28,0)</f>
        <v>0</v>
      </c>
      <c r="AF614" s="11">
        <f>VLOOKUP(C614,[1]匹配!$A:$AC,29,0)</f>
        <v>0</v>
      </c>
      <c r="AG614" s="11">
        <f>VLOOKUP(C614,[1]匹配!$A:$AD,30,0)</f>
        <v>0</v>
      </c>
      <c r="AH614" s="11">
        <f>VLOOKUP(C614,[1]匹配!$A:$AE,31,0)</f>
        <v>0</v>
      </c>
      <c r="AI614" s="11">
        <f>VLOOKUP(C614,[1]匹配!$A:$AF,32,0)</f>
        <v>0</v>
      </c>
      <c r="AJ614" s="11" t="s">
        <v>771</v>
      </c>
      <c r="AK614" s="11" t="s">
        <v>47</v>
      </c>
      <c r="AL614" s="11" t="s">
        <v>56</v>
      </c>
      <c r="AM614" s="11" t="s">
        <v>729</v>
      </c>
    </row>
    <row r="615" ht="36" spans="1:39">
      <c r="A615" s="28">
        <v>612</v>
      </c>
      <c r="B615" s="11" t="s">
        <v>494</v>
      </c>
      <c r="C615" s="11" t="s">
        <v>2270</v>
      </c>
      <c r="D615" s="11" t="s">
        <v>2271</v>
      </c>
      <c r="E615" s="11" t="s">
        <v>2272</v>
      </c>
      <c r="F615" s="11" t="s">
        <v>646</v>
      </c>
      <c r="G615" s="11" t="s">
        <v>403</v>
      </c>
      <c r="H615" s="11" t="str">
        <f>VLOOKUP(C615,[1]匹配!$A:$E,5,0)</f>
        <v>否</v>
      </c>
      <c r="I615" s="11">
        <f>VLOOKUP(C615,[1]匹配!$A:$F,6,0)</f>
        <v>0</v>
      </c>
      <c r="J615" s="11">
        <f>VLOOKUP(C615,'[2]（终）标准制修订项目'!$C:$R,16,0)</f>
        <v>4</v>
      </c>
      <c r="K615" s="11" t="str">
        <f>VLOOKUP(C615,[1]匹配!$A:$H,8,0)</f>
        <v>有</v>
      </c>
      <c r="L615" s="11">
        <f>VLOOKUP(C615,[1]匹配!$A:$I,9,0)</f>
        <v>4</v>
      </c>
      <c r="M615" s="11">
        <f>VLOOKUP(C615,[1]匹配!$A:$J,10,0)</f>
        <v>55.55</v>
      </c>
      <c r="N615" s="11" t="str">
        <f>VLOOKUP(C615,[1]匹配!$A:$K,11,0)</f>
        <v>格林美股份有限公司</v>
      </c>
      <c r="O615" s="11">
        <f>VLOOKUP(C615,[1]匹配!$A:$L,12,0)</f>
        <v>6</v>
      </c>
      <c r="P615" s="11">
        <f>VLOOKUP(C615,[1]匹配!$A:$M,13,0)</f>
        <v>44.44</v>
      </c>
      <c r="Q615" s="11" t="str">
        <f>VLOOKUP(C615,[1]匹配!$A:$N,14,0)</f>
        <v>深圳市豪鹏科技有限公司</v>
      </c>
      <c r="R615" s="11">
        <f>VLOOKUP(C615,[1]匹配!$A:$O,15,0)</f>
        <v>0</v>
      </c>
      <c r="S615" s="11">
        <f>VLOOKUP(C615,[1]匹配!$A:$P,16,0)</f>
        <v>0</v>
      </c>
      <c r="T615" s="11">
        <f>VLOOKUP(C615,[1]匹配!$A:$Q,17,0)</f>
        <v>0</v>
      </c>
      <c r="U615" s="11">
        <f>VLOOKUP(C615,[1]匹配!$A:$R,18,0)</f>
        <v>0</v>
      </c>
      <c r="V615" s="11">
        <f>VLOOKUP(C615,[1]匹配!$A:$S,19,0)</f>
        <v>0</v>
      </c>
      <c r="W615" s="11">
        <f>VLOOKUP(C615,[1]匹配!$A:$T,20,0)</f>
        <v>0</v>
      </c>
      <c r="X615" s="11">
        <f>VLOOKUP(C615,[1]匹配!$A:$U,21,0)</f>
        <v>0</v>
      </c>
      <c r="Y615" s="11">
        <f>VLOOKUP(C615,[1]匹配!$A:$V,22,0)</f>
        <v>0</v>
      </c>
      <c r="Z615" s="11">
        <f>VLOOKUP(C615,[1]匹配!$A:$W,23,0)</f>
        <v>0</v>
      </c>
      <c r="AA615" s="11">
        <f>VLOOKUP(C615,[1]匹配!$A:$X,24,0)</f>
        <v>0</v>
      </c>
      <c r="AB615" s="11">
        <f>VLOOKUP(C615,[1]匹配!$A:$Y,25,0)</f>
        <v>0</v>
      </c>
      <c r="AC615" s="11">
        <f>VLOOKUP(C615,[1]匹配!$A:$Z,26,0)</f>
        <v>0</v>
      </c>
      <c r="AD615" s="11">
        <f>VLOOKUP(C615,[1]匹配!$A:$AA,27,0)</f>
        <v>0</v>
      </c>
      <c r="AE615" s="11">
        <f>VLOOKUP(C615,[1]匹配!$A:$AB,28,0)</f>
        <v>0</v>
      </c>
      <c r="AF615" s="11">
        <f>VLOOKUP(C615,[1]匹配!$A:$AC,29,0)</f>
        <v>0</v>
      </c>
      <c r="AG615" s="11">
        <f>VLOOKUP(C615,[1]匹配!$A:$AD,30,0)</f>
        <v>0</v>
      </c>
      <c r="AH615" s="11">
        <f>VLOOKUP(C615,[1]匹配!$A:$AE,31,0)</f>
        <v>0</v>
      </c>
      <c r="AI615" s="11">
        <f>VLOOKUP(C615,[1]匹配!$A:$AF,32,0)</f>
        <v>0</v>
      </c>
      <c r="AJ615" s="11" t="s">
        <v>771</v>
      </c>
      <c r="AK615" s="11" t="s">
        <v>47</v>
      </c>
      <c r="AL615" s="11" t="s">
        <v>56</v>
      </c>
      <c r="AM615" s="11" t="s">
        <v>729</v>
      </c>
    </row>
    <row r="616" ht="36" spans="1:39">
      <c r="A616" s="28">
        <v>613</v>
      </c>
      <c r="B616" s="11" t="s">
        <v>494</v>
      </c>
      <c r="C616" s="11" t="s">
        <v>2273</v>
      </c>
      <c r="D616" s="11" t="s">
        <v>2274</v>
      </c>
      <c r="E616" s="11" t="s">
        <v>2275</v>
      </c>
      <c r="F616" s="11" t="s">
        <v>558</v>
      </c>
      <c r="G616" s="11" t="s">
        <v>229</v>
      </c>
      <c r="H616" s="11" t="str">
        <f>VLOOKUP(C616,[1]匹配!$A:$E,5,0)</f>
        <v>是</v>
      </c>
      <c r="I616" s="11">
        <f>VLOOKUP(C616,[1]匹配!$A:$F,6,0)</f>
        <v>5</v>
      </c>
      <c r="J616" s="11">
        <f>VLOOKUP(C616,'[2]（终）标准制修订项目'!$C:$R,16,0)</f>
        <v>2</v>
      </c>
      <c r="K616" s="11" t="str">
        <f>VLOOKUP(C616,[1]匹配!$A:$H,8,0)</f>
        <v>无</v>
      </c>
      <c r="L616" s="11">
        <f>VLOOKUP(C616,[1]匹配!$A:$I,9,0)</f>
        <v>2</v>
      </c>
      <c r="M616" s="11">
        <f>VLOOKUP(C616,[1]匹配!$A:$J,10,0)</f>
        <v>100</v>
      </c>
      <c r="N616" s="11" t="str">
        <f>VLOOKUP(C616,[1]匹配!$A:$K,11,0)</f>
        <v>深圳奥联信息安全技术有限公司</v>
      </c>
      <c r="O616" s="11">
        <f>VLOOKUP(C616,[1]匹配!$A:$L,12,0)</f>
        <v>0</v>
      </c>
      <c r="P616" s="11">
        <f>VLOOKUP(C616,[1]匹配!$A:$M,13,0)</f>
        <v>0</v>
      </c>
      <c r="Q616" s="11">
        <f>VLOOKUP(C616,[1]匹配!$A:$N,14,0)</f>
        <v>0</v>
      </c>
      <c r="R616" s="11">
        <f>VLOOKUP(C616,[1]匹配!$A:$O,15,0)</f>
        <v>0</v>
      </c>
      <c r="S616" s="11">
        <f>VLOOKUP(C616,[1]匹配!$A:$P,16,0)</f>
        <v>0</v>
      </c>
      <c r="T616" s="11">
        <f>VLOOKUP(C616,[1]匹配!$A:$Q,17,0)</f>
        <v>0</v>
      </c>
      <c r="U616" s="11">
        <f>VLOOKUP(C616,[1]匹配!$A:$R,18,0)</f>
        <v>0</v>
      </c>
      <c r="V616" s="11">
        <f>VLOOKUP(C616,[1]匹配!$A:$S,19,0)</f>
        <v>0</v>
      </c>
      <c r="W616" s="11">
        <f>VLOOKUP(C616,[1]匹配!$A:$T,20,0)</f>
        <v>0</v>
      </c>
      <c r="X616" s="11">
        <f>VLOOKUP(C616,[1]匹配!$A:$U,21,0)</f>
        <v>0</v>
      </c>
      <c r="Y616" s="11">
        <f>VLOOKUP(C616,[1]匹配!$A:$V,22,0)</f>
        <v>0</v>
      </c>
      <c r="Z616" s="11">
        <f>VLOOKUP(C616,[1]匹配!$A:$W,23,0)</f>
        <v>0</v>
      </c>
      <c r="AA616" s="11">
        <f>VLOOKUP(C616,[1]匹配!$A:$X,24,0)</f>
        <v>0</v>
      </c>
      <c r="AB616" s="11">
        <f>VLOOKUP(C616,[1]匹配!$A:$Y,25,0)</f>
        <v>0</v>
      </c>
      <c r="AC616" s="11">
        <f>VLOOKUP(C616,[1]匹配!$A:$Z,26,0)</f>
        <v>0</v>
      </c>
      <c r="AD616" s="11">
        <f>VLOOKUP(C616,[1]匹配!$A:$AA,27,0)</f>
        <v>0</v>
      </c>
      <c r="AE616" s="11">
        <f>VLOOKUP(C616,[1]匹配!$A:$AB,28,0)</f>
        <v>0</v>
      </c>
      <c r="AF616" s="11">
        <f>VLOOKUP(C616,[1]匹配!$A:$AC,29,0)</f>
        <v>0</v>
      </c>
      <c r="AG616" s="11">
        <f>VLOOKUP(C616,[1]匹配!$A:$AD,30,0)</f>
        <v>0</v>
      </c>
      <c r="AH616" s="11">
        <f>VLOOKUP(C616,[1]匹配!$A:$AE,31,0)</f>
        <v>0</v>
      </c>
      <c r="AI616" s="11">
        <f>VLOOKUP(C616,[1]匹配!$A:$AF,32,0)</f>
        <v>0</v>
      </c>
      <c r="AJ616" s="11" t="s">
        <v>771</v>
      </c>
      <c r="AK616" s="11" t="s">
        <v>47</v>
      </c>
      <c r="AL616" s="11" t="s">
        <v>48</v>
      </c>
      <c r="AM616" s="11" t="s">
        <v>729</v>
      </c>
    </row>
    <row r="617" ht="36" spans="1:39">
      <c r="A617" s="28">
        <v>614</v>
      </c>
      <c r="B617" s="11" t="s">
        <v>494</v>
      </c>
      <c r="C617" s="11" t="s">
        <v>2276</v>
      </c>
      <c r="D617" s="11" t="s">
        <v>2277</v>
      </c>
      <c r="E617" s="11" t="s">
        <v>2278</v>
      </c>
      <c r="F617" s="11" t="s">
        <v>2279</v>
      </c>
      <c r="G617" s="11" t="s">
        <v>450</v>
      </c>
      <c r="H617" s="11" t="str">
        <f>VLOOKUP(C617,[1]匹配!$A:$E,5,0)</f>
        <v>否</v>
      </c>
      <c r="I617" s="11">
        <f>VLOOKUP(C617,[1]匹配!$A:$F,6,0)</f>
        <v>0</v>
      </c>
      <c r="J617" s="11">
        <f>VLOOKUP(C617,'[2]（终）标准制修订项目'!$C:$R,16,0)</f>
        <v>7</v>
      </c>
      <c r="K617" s="11" t="str">
        <f>VLOOKUP(C617,[1]匹配!$A:$H,8,0)</f>
        <v>无</v>
      </c>
      <c r="L617" s="11">
        <f>VLOOKUP(C617,[1]匹配!$A:$I,9,0)</f>
        <v>7</v>
      </c>
      <c r="M617" s="11">
        <f>VLOOKUP(C617,[1]匹配!$A:$J,10,0)</f>
        <v>100</v>
      </c>
      <c r="N617" s="11" t="str">
        <f>VLOOKUP(C617,[1]匹配!$A:$K,11,0)</f>
        <v>深圳市建筑科学研究院股份有限公司</v>
      </c>
      <c r="O617" s="11">
        <f>VLOOKUP(C617,[1]匹配!$A:$L,12,0)</f>
        <v>0</v>
      </c>
      <c r="P617" s="11">
        <f>VLOOKUP(C617,[1]匹配!$A:$M,13,0)</f>
        <v>0</v>
      </c>
      <c r="Q617" s="11">
        <f>VLOOKUP(C617,[1]匹配!$A:$N,14,0)</f>
        <v>0</v>
      </c>
      <c r="R617" s="11">
        <f>VLOOKUP(C617,[1]匹配!$A:$O,15,0)</f>
        <v>0</v>
      </c>
      <c r="S617" s="11">
        <f>VLOOKUP(C617,[1]匹配!$A:$P,16,0)</f>
        <v>0</v>
      </c>
      <c r="T617" s="11">
        <f>VLOOKUP(C617,[1]匹配!$A:$Q,17,0)</f>
        <v>0</v>
      </c>
      <c r="U617" s="11">
        <f>VLOOKUP(C617,[1]匹配!$A:$R,18,0)</f>
        <v>0</v>
      </c>
      <c r="V617" s="11">
        <f>VLOOKUP(C617,[1]匹配!$A:$S,19,0)</f>
        <v>0</v>
      </c>
      <c r="W617" s="11">
        <f>VLOOKUP(C617,[1]匹配!$A:$T,20,0)</f>
        <v>0</v>
      </c>
      <c r="X617" s="11">
        <f>VLOOKUP(C617,[1]匹配!$A:$U,21,0)</f>
        <v>0</v>
      </c>
      <c r="Y617" s="11">
        <f>VLOOKUP(C617,[1]匹配!$A:$V,22,0)</f>
        <v>0</v>
      </c>
      <c r="Z617" s="11">
        <f>VLOOKUP(C617,[1]匹配!$A:$W,23,0)</f>
        <v>0</v>
      </c>
      <c r="AA617" s="11">
        <f>VLOOKUP(C617,[1]匹配!$A:$X,24,0)</f>
        <v>0</v>
      </c>
      <c r="AB617" s="11">
        <f>VLOOKUP(C617,[1]匹配!$A:$Y,25,0)</f>
        <v>0</v>
      </c>
      <c r="AC617" s="11">
        <f>VLOOKUP(C617,[1]匹配!$A:$Z,26,0)</f>
        <v>0</v>
      </c>
      <c r="AD617" s="11">
        <f>VLOOKUP(C617,[1]匹配!$A:$AA,27,0)</f>
        <v>0</v>
      </c>
      <c r="AE617" s="11">
        <f>VLOOKUP(C617,[1]匹配!$A:$AB,28,0)</f>
        <v>0</v>
      </c>
      <c r="AF617" s="11">
        <f>VLOOKUP(C617,[1]匹配!$A:$AC,29,0)</f>
        <v>0</v>
      </c>
      <c r="AG617" s="11">
        <f>VLOOKUP(C617,[1]匹配!$A:$AD,30,0)</f>
        <v>0</v>
      </c>
      <c r="AH617" s="11">
        <f>VLOOKUP(C617,[1]匹配!$A:$AE,31,0)</f>
        <v>0</v>
      </c>
      <c r="AI617" s="11">
        <f>VLOOKUP(C617,[1]匹配!$A:$AF,32,0)</f>
        <v>0</v>
      </c>
      <c r="AJ617" s="11" t="s">
        <v>771</v>
      </c>
      <c r="AK617" s="11" t="s">
        <v>47</v>
      </c>
      <c r="AL617" s="11" t="s">
        <v>56</v>
      </c>
      <c r="AM617" s="11" t="s">
        <v>729</v>
      </c>
    </row>
    <row r="618" ht="36" spans="1:39">
      <c r="A618" s="28">
        <v>615</v>
      </c>
      <c r="B618" s="11" t="s">
        <v>494</v>
      </c>
      <c r="C618" s="11" t="s">
        <v>2280</v>
      </c>
      <c r="D618" s="11" t="s">
        <v>2281</v>
      </c>
      <c r="E618" s="11" t="s">
        <v>2282</v>
      </c>
      <c r="F618" s="11" t="s">
        <v>519</v>
      </c>
      <c r="G618" s="11" t="s">
        <v>947</v>
      </c>
      <c r="H618" s="11" t="str">
        <f>VLOOKUP(C618,[1]匹配!$A:$E,5,0)</f>
        <v>否</v>
      </c>
      <c r="I618" s="11">
        <f>VLOOKUP(C618,[1]匹配!$A:$F,6,0)</f>
        <v>0</v>
      </c>
      <c r="J618" s="11">
        <f>VLOOKUP(C618,'[2]（终）标准制修订项目'!$C:$R,16,0)</f>
        <v>1</v>
      </c>
      <c r="K618" s="11" t="str">
        <f>VLOOKUP(C618,[1]匹配!$A:$H,8,0)</f>
        <v>无</v>
      </c>
      <c r="L618" s="11">
        <f>VLOOKUP(C618,[1]匹配!$A:$I,9,0)</f>
        <v>1</v>
      </c>
      <c r="M618" s="11">
        <f>VLOOKUP(C618,[1]匹配!$A:$J,10,0)</f>
        <v>100</v>
      </c>
      <c r="N618" s="11" t="str">
        <f>VLOOKUP(C618,[1]匹配!$A:$K,11,0)</f>
        <v>深圳市中润水工业技术发展有限公司</v>
      </c>
      <c r="O618" s="11">
        <f>VLOOKUP(C618,[1]匹配!$A:$L,12,0)</f>
        <v>0</v>
      </c>
      <c r="P618" s="11">
        <f>VLOOKUP(C618,[1]匹配!$A:$M,13,0)</f>
        <v>0</v>
      </c>
      <c r="Q618" s="11">
        <f>VLOOKUP(C618,[1]匹配!$A:$N,14,0)</f>
        <v>0</v>
      </c>
      <c r="R618" s="11">
        <f>VLOOKUP(C618,[1]匹配!$A:$O,15,0)</f>
        <v>0</v>
      </c>
      <c r="S618" s="11">
        <f>VLOOKUP(C618,[1]匹配!$A:$P,16,0)</f>
        <v>0</v>
      </c>
      <c r="T618" s="11">
        <f>VLOOKUP(C618,[1]匹配!$A:$Q,17,0)</f>
        <v>0</v>
      </c>
      <c r="U618" s="11">
        <f>VLOOKUP(C618,[1]匹配!$A:$R,18,0)</f>
        <v>0</v>
      </c>
      <c r="V618" s="11">
        <f>VLOOKUP(C618,[1]匹配!$A:$S,19,0)</f>
        <v>0</v>
      </c>
      <c r="W618" s="11">
        <f>VLOOKUP(C618,[1]匹配!$A:$T,20,0)</f>
        <v>0</v>
      </c>
      <c r="X618" s="11">
        <f>VLOOKUP(C618,[1]匹配!$A:$U,21,0)</f>
        <v>0</v>
      </c>
      <c r="Y618" s="11">
        <f>VLOOKUP(C618,[1]匹配!$A:$V,22,0)</f>
        <v>0</v>
      </c>
      <c r="Z618" s="11">
        <f>VLOOKUP(C618,[1]匹配!$A:$W,23,0)</f>
        <v>0</v>
      </c>
      <c r="AA618" s="11">
        <f>VLOOKUP(C618,[1]匹配!$A:$X,24,0)</f>
        <v>0</v>
      </c>
      <c r="AB618" s="11">
        <f>VLOOKUP(C618,[1]匹配!$A:$Y,25,0)</f>
        <v>0</v>
      </c>
      <c r="AC618" s="11">
        <f>VLOOKUP(C618,[1]匹配!$A:$Z,26,0)</f>
        <v>0</v>
      </c>
      <c r="AD618" s="11">
        <f>VLOOKUP(C618,[1]匹配!$A:$AA,27,0)</f>
        <v>0</v>
      </c>
      <c r="AE618" s="11">
        <f>VLOOKUP(C618,[1]匹配!$A:$AB,28,0)</f>
        <v>0</v>
      </c>
      <c r="AF618" s="11">
        <f>VLOOKUP(C618,[1]匹配!$A:$AC,29,0)</f>
        <v>0</v>
      </c>
      <c r="AG618" s="11">
        <f>VLOOKUP(C618,[1]匹配!$A:$AD,30,0)</f>
        <v>0</v>
      </c>
      <c r="AH618" s="11">
        <f>VLOOKUP(C618,[1]匹配!$A:$AE,31,0)</f>
        <v>0</v>
      </c>
      <c r="AI618" s="11">
        <f>VLOOKUP(C618,[1]匹配!$A:$AF,32,0)</f>
        <v>0</v>
      </c>
      <c r="AJ618" s="11" t="s">
        <v>771</v>
      </c>
      <c r="AK618" s="11" t="s">
        <v>105</v>
      </c>
      <c r="AL618" s="11" t="s">
        <v>48</v>
      </c>
      <c r="AM618" s="11" t="s">
        <v>729</v>
      </c>
    </row>
    <row r="619" ht="36" spans="1:39">
      <c r="A619" s="28">
        <v>616</v>
      </c>
      <c r="B619" s="11" t="s">
        <v>494</v>
      </c>
      <c r="C619" s="11" t="s">
        <v>2283</v>
      </c>
      <c r="D619" s="11" t="s">
        <v>2284</v>
      </c>
      <c r="E619" s="11" t="s">
        <v>2285</v>
      </c>
      <c r="F619" s="30" t="s">
        <v>1916</v>
      </c>
      <c r="G619" s="11" t="s">
        <v>339</v>
      </c>
      <c r="H619" s="11" t="str">
        <f>VLOOKUP(C619,[1]匹配!$A:$E,5,0)</f>
        <v>否</v>
      </c>
      <c r="I619" s="11">
        <f>VLOOKUP(C619,[1]匹配!$A:$F,6,0)</f>
        <v>0</v>
      </c>
      <c r="J619" s="11">
        <f>VLOOKUP(C619,'[2]（终）标准制修订项目'!$C:$R,16,0)</f>
        <v>1</v>
      </c>
      <c r="K619" s="11" t="str">
        <f>VLOOKUP(C619,[1]匹配!$A:$H,8,0)</f>
        <v>有</v>
      </c>
      <c r="L619" s="11">
        <f>VLOOKUP(C619,[1]匹配!$A:$I,9,0)</f>
        <v>1</v>
      </c>
      <c r="M619" s="11">
        <f>VLOOKUP(C619,[1]匹配!$A:$J,10,0)</f>
        <v>100</v>
      </c>
      <c r="N619" s="11" t="str">
        <f>VLOOKUP(C619,[1]匹配!$A:$K,11,0)</f>
        <v>深圳市检验检疫科学研究院</v>
      </c>
      <c r="O619" s="11">
        <f>VLOOKUP(C619,[1]匹配!$A:$L,12,0)</f>
        <v>3</v>
      </c>
      <c r="P619" s="11">
        <f>VLOOKUP(C619,[1]匹配!$A:$M,13,0)</f>
        <v>0</v>
      </c>
      <c r="Q619" s="11" t="str">
        <f>VLOOKUP(C619,[1]匹配!$A:$N,14,0)</f>
        <v>深圳职业技术学院</v>
      </c>
      <c r="R619" s="11">
        <f>VLOOKUP(C619,[1]匹配!$A:$O,15,0)</f>
        <v>0</v>
      </c>
      <c r="S619" s="11">
        <f>VLOOKUP(C619,[1]匹配!$A:$P,16,0)</f>
        <v>0</v>
      </c>
      <c r="T619" s="11">
        <f>VLOOKUP(C619,[1]匹配!$A:$Q,17,0)</f>
        <v>0</v>
      </c>
      <c r="U619" s="11">
        <f>VLOOKUP(C619,[1]匹配!$A:$R,18,0)</f>
        <v>0</v>
      </c>
      <c r="V619" s="11">
        <f>VLOOKUP(C619,[1]匹配!$A:$S,19,0)</f>
        <v>0</v>
      </c>
      <c r="W619" s="11">
        <f>VLOOKUP(C619,[1]匹配!$A:$T,20,0)</f>
        <v>0</v>
      </c>
      <c r="X619" s="11">
        <f>VLOOKUP(C619,[1]匹配!$A:$U,21,0)</f>
        <v>0</v>
      </c>
      <c r="Y619" s="11">
        <f>VLOOKUP(C619,[1]匹配!$A:$V,22,0)</f>
        <v>0</v>
      </c>
      <c r="Z619" s="11">
        <f>VLOOKUP(C619,[1]匹配!$A:$W,23,0)</f>
        <v>0</v>
      </c>
      <c r="AA619" s="11">
        <f>VLOOKUP(C619,[1]匹配!$A:$X,24,0)</f>
        <v>0</v>
      </c>
      <c r="AB619" s="11">
        <f>VLOOKUP(C619,[1]匹配!$A:$Y,25,0)</f>
        <v>0</v>
      </c>
      <c r="AC619" s="11">
        <f>VLOOKUP(C619,[1]匹配!$A:$Z,26,0)</f>
        <v>0</v>
      </c>
      <c r="AD619" s="11">
        <f>VLOOKUP(C619,[1]匹配!$A:$AA,27,0)</f>
        <v>0</v>
      </c>
      <c r="AE619" s="11">
        <f>VLOOKUP(C619,[1]匹配!$A:$AB,28,0)</f>
        <v>0</v>
      </c>
      <c r="AF619" s="11">
        <f>VLOOKUP(C619,[1]匹配!$A:$AC,29,0)</f>
        <v>0</v>
      </c>
      <c r="AG619" s="11">
        <f>VLOOKUP(C619,[1]匹配!$A:$AD,30,0)</f>
        <v>0</v>
      </c>
      <c r="AH619" s="11">
        <f>VLOOKUP(C619,[1]匹配!$A:$AE,31,0)</f>
        <v>0</v>
      </c>
      <c r="AI619" s="11">
        <f>VLOOKUP(C619,[1]匹配!$A:$AF,32,0)</f>
        <v>0</v>
      </c>
      <c r="AJ619" s="11" t="s">
        <v>1208</v>
      </c>
      <c r="AK619" s="11" t="s">
        <v>47</v>
      </c>
      <c r="AL619" s="11" t="s">
        <v>48</v>
      </c>
      <c r="AM619" s="11" t="s">
        <v>729</v>
      </c>
    </row>
    <row r="620" ht="36" spans="1:39">
      <c r="A620" s="28">
        <v>617</v>
      </c>
      <c r="B620" s="11" t="s">
        <v>494</v>
      </c>
      <c r="C620" s="11" t="s">
        <v>2286</v>
      </c>
      <c r="D620" s="11" t="s">
        <v>2287</v>
      </c>
      <c r="E620" s="11" t="s">
        <v>2288</v>
      </c>
      <c r="F620" s="30" t="s">
        <v>582</v>
      </c>
      <c r="G620" s="11" t="s">
        <v>1275</v>
      </c>
      <c r="H620" s="11" t="str">
        <f>VLOOKUP(C620,[1]匹配!$A:$E,5,0)</f>
        <v>否</v>
      </c>
      <c r="I620" s="11">
        <f>VLOOKUP(C620,[1]匹配!$A:$F,6,0)</f>
        <v>0</v>
      </c>
      <c r="J620" s="11">
        <f>VLOOKUP(C620,'[2]（终）标准制修订项目'!$C:$R,16,0)</f>
        <v>3</v>
      </c>
      <c r="K620" s="11" t="str">
        <f>VLOOKUP(C620,[1]匹配!$A:$H,8,0)</f>
        <v>无</v>
      </c>
      <c r="L620" s="11">
        <f>VLOOKUP(C620,[1]匹配!$A:$I,9,0)</f>
        <v>3</v>
      </c>
      <c r="M620" s="11">
        <f>VLOOKUP(C620,[1]匹配!$A:$J,10,0)</f>
        <v>100</v>
      </c>
      <c r="N620" s="11" t="str">
        <f>VLOOKUP(C620,[1]匹配!$A:$K,11,0)</f>
        <v>安莉芳（中国）服装有限公司</v>
      </c>
      <c r="O620" s="11">
        <f>VLOOKUP(C620,[1]匹配!$A:$L,12,0)</f>
        <v>0</v>
      </c>
      <c r="P620" s="11">
        <f>VLOOKUP(C620,[1]匹配!$A:$M,13,0)</f>
        <v>0</v>
      </c>
      <c r="Q620" s="11">
        <f>VLOOKUP(C620,[1]匹配!$A:$N,14,0)</f>
        <v>0</v>
      </c>
      <c r="R620" s="11">
        <f>VLOOKUP(C620,[1]匹配!$A:$O,15,0)</f>
        <v>0</v>
      </c>
      <c r="S620" s="11">
        <f>VLOOKUP(C620,[1]匹配!$A:$P,16,0)</f>
        <v>0</v>
      </c>
      <c r="T620" s="11">
        <f>VLOOKUP(C620,[1]匹配!$A:$Q,17,0)</f>
        <v>0</v>
      </c>
      <c r="U620" s="11">
        <f>VLOOKUP(C620,[1]匹配!$A:$R,18,0)</f>
        <v>0</v>
      </c>
      <c r="V620" s="11">
        <f>VLOOKUP(C620,[1]匹配!$A:$S,19,0)</f>
        <v>0</v>
      </c>
      <c r="W620" s="11">
        <f>VLOOKUP(C620,[1]匹配!$A:$T,20,0)</f>
        <v>0</v>
      </c>
      <c r="X620" s="11">
        <f>VLOOKUP(C620,[1]匹配!$A:$U,21,0)</f>
        <v>0</v>
      </c>
      <c r="Y620" s="11">
        <f>VLOOKUP(C620,[1]匹配!$A:$V,22,0)</f>
        <v>0</v>
      </c>
      <c r="Z620" s="11">
        <f>VLOOKUP(C620,[1]匹配!$A:$W,23,0)</f>
        <v>0</v>
      </c>
      <c r="AA620" s="11">
        <f>VLOOKUP(C620,[1]匹配!$A:$X,24,0)</f>
        <v>0</v>
      </c>
      <c r="AB620" s="11">
        <f>VLOOKUP(C620,[1]匹配!$A:$Y,25,0)</f>
        <v>0</v>
      </c>
      <c r="AC620" s="11">
        <f>VLOOKUP(C620,[1]匹配!$A:$Z,26,0)</f>
        <v>0</v>
      </c>
      <c r="AD620" s="11">
        <f>VLOOKUP(C620,[1]匹配!$A:$AA,27,0)</f>
        <v>0</v>
      </c>
      <c r="AE620" s="11">
        <f>VLOOKUP(C620,[1]匹配!$A:$AB,28,0)</f>
        <v>0</v>
      </c>
      <c r="AF620" s="11">
        <f>VLOOKUP(C620,[1]匹配!$A:$AC,29,0)</f>
        <v>0</v>
      </c>
      <c r="AG620" s="11">
        <f>VLOOKUP(C620,[1]匹配!$A:$AD,30,0)</f>
        <v>0</v>
      </c>
      <c r="AH620" s="11">
        <f>VLOOKUP(C620,[1]匹配!$A:$AE,31,0)</f>
        <v>0</v>
      </c>
      <c r="AI620" s="11">
        <f>VLOOKUP(C620,[1]匹配!$A:$AF,32,0)</f>
        <v>0</v>
      </c>
      <c r="AJ620" s="11" t="s">
        <v>1208</v>
      </c>
      <c r="AK620" s="11" t="s">
        <v>47</v>
      </c>
      <c r="AL620" s="11" t="s">
        <v>48</v>
      </c>
      <c r="AM620" s="11" t="s">
        <v>729</v>
      </c>
    </row>
    <row r="621" ht="36" spans="1:39">
      <c r="A621" s="28">
        <v>618</v>
      </c>
      <c r="B621" s="11" t="s">
        <v>494</v>
      </c>
      <c r="C621" s="11" t="s">
        <v>2289</v>
      </c>
      <c r="D621" s="11" t="s">
        <v>2290</v>
      </c>
      <c r="E621" s="11" t="s">
        <v>2291</v>
      </c>
      <c r="F621" s="11" t="s">
        <v>503</v>
      </c>
      <c r="G621" s="11" t="s">
        <v>504</v>
      </c>
      <c r="H621" s="11" t="str">
        <f>VLOOKUP(C621,[1]匹配!$A:$E,5,0)</f>
        <v>否</v>
      </c>
      <c r="I621" s="11">
        <f>VLOOKUP(C621,[1]匹配!$A:$F,6,0)</f>
        <v>0</v>
      </c>
      <c r="J621" s="11">
        <f>VLOOKUP(C621,'[2]（终）标准制修订项目'!$C:$R,16,0)</f>
        <v>1</v>
      </c>
      <c r="K621" s="11" t="str">
        <f>VLOOKUP(C621,[1]匹配!$A:$H,8,0)</f>
        <v>无</v>
      </c>
      <c r="L621" s="11">
        <f>VLOOKUP(C621,[1]匹配!$A:$I,9,0)</f>
        <v>1</v>
      </c>
      <c r="M621" s="11">
        <f>VLOOKUP(C621,[1]匹配!$A:$J,10,0)</f>
        <v>100</v>
      </c>
      <c r="N621" s="11" t="str">
        <f>VLOOKUP(C621,[1]匹配!$A:$K,11,0)</f>
        <v>中广核工程有限公司</v>
      </c>
      <c r="O621" s="11">
        <f>VLOOKUP(C621,[1]匹配!$A:$L,12,0)</f>
        <v>0</v>
      </c>
      <c r="P621" s="11">
        <f>VLOOKUP(C621,[1]匹配!$A:$M,13,0)</f>
        <v>0</v>
      </c>
      <c r="Q621" s="11">
        <f>VLOOKUP(C621,[1]匹配!$A:$N,14,0)</f>
        <v>0</v>
      </c>
      <c r="R621" s="11">
        <f>VLOOKUP(C621,[1]匹配!$A:$O,15,0)</f>
        <v>0</v>
      </c>
      <c r="S621" s="11">
        <f>VLOOKUP(C621,[1]匹配!$A:$P,16,0)</f>
        <v>0</v>
      </c>
      <c r="T621" s="11">
        <f>VLOOKUP(C621,[1]匹配!$A:$Q,17,0)</f>
        <v>0</v>
      </c>
      <c r="U621" s="11">
        <f>VLOOKUP(C621,[1]匹配!$A:$R,18,0)</f>
        <v>0</v>
      </c>
      <c r="V621" s="11">
        <f>VLOOKUP(C621,[1]匹配!$A:$S,19,0)</f>
        <v>0</v>
      </c>
      <c r="W621" s="11">
        <f>VLOOKUP(C621,[1]匹配!$A:$T,20,0)</f>
        <v>0</v>
      </c>
      <c r="X621" s="11">
        <f>VLOOKUP(C621,[1]匹配!$A:$U,21,0)</f>
        <v>0</v>
      </c>
      <c r="Y621" s="11">
        <f>VLOOKUP(C621,[1]匹配!$A:$V,22,0)</f>
        <v>0</v>
      </c>
      <c r="Z621" s="11">
        <f>VLOOKUP(C621,[1]匹配!$A:$W,23,0)</f>
        <v>0</v>
      </c>
      <c r="AA621" s="11">
        <f>VLOOKUP(C621,[1]匹配!$A:$X,24,0)</f>
        <v>0</v>
      </c>
      <c r="AB621" s="11">
        <f>VLOOKUP(C621,[1]匹配!$A:$Y,25,0)</f>
        <v>0</v>
      </c>
      <c r="AC621" s="11">
        <f>VLOOKUP(C621,[1]匹配!$A:$Z,26,0)</f>
        <v>0</v>
      </c>
      <c r="AD621" s="11">
        <f>VLOOKUP(C621,[1]匹配!$A:$AA,27,0)</f>
        <v>0</v>
      </c>
      <c r="AE621" s="11">
        <f>VLOOKUP(C621,[1]匹配!$A:$AB,28,0)</f>
        <v>0</v>
      </c>
      <c r="AF621" s="11">
        <f>VLOOKUP(C621,[1]匹配!$A:$AC,29,0)</f>
        <v>0</v>
      </c>
      <c r="AG621" s="11">
        <f>VLOOKUP(C621,[1]匹配!$A:$AD,30,0)</f>
        <v>0</v>
      </c>
      <c r="AH621" s="11">
        <f>VLOOKUP(C621,[1]匹配!$A:$AE,31,0)</f>
        <v>0</v>
      </c>
      <c r="AI621" s="11">
        <f>VLOOKUP(C621,[1]匹配!$A:$AF,32,0)</f>
        <v>0</v>
      </c>
      <c r="AJ621" s="11" t="s">
        <v>1208</v>
      </c>
      <c r="AK621" s="11" t="s">
        <v>47</v>
      </c>
      <c r="AL621" s="11" t="s">
        <v>48</v>
      </c>
      <c r="AM621" s="11" t="s">
        <v>729</v>
      </c>
    </row>
    <row r="622" ht="48" spans="1:39">
      <c r="A622" s="28">
        <v>619</v>
      </c>
      <c r="B622" s="11" t="s">
        <v>494</v>
      </c>
      <c r="C622" s="11" t="s">
        <v>2292</v>
      </c>
      <c r="D622" s="11" t="s">
        <v>2293</v>
      </c>
      <c r="E622" s="11" t="s">
        <v>2294</v>
      </c>
      <c r="F622" s="11" t="s">
        <v>519</v>
      </c>
      <c r="G622" s="11" t="s">
        <v>104</v>
      </c>
      <c r="H622" s="11" t="str">
        <f>VLOOKUP(C622,[1]匹配!$A:$E,5,0)</f>
        <v>是</v>
      </c>
      <c r="I622" s="11">
        <f>VLOOKUP(C622,[1]匹配!$A:$F,6,0)</f>
        <v>4</v>
      </c>
      <c r="J622" s="11">
        <f>VLOOKUP(C622,'[2]（终）标准制修订项目'!$C:$R,16,0)</f>
        <v>1</v>
      </c>
      <c r="K622" s="11" t="str">
        <f>VLOOKUP(C622,[1]匹配!$A:$H,8,0)</f>
        <v>有</v>
      </c>
      <c r="L622" s="11">
        <f>VLOOKUP(C622,[1]匹配!$A:$I,9,0)</f>
        <v>1</v>
      </c>
      <c r="M622" s="11">
        <f>VLOOKUP(C622,[1]匹配!$A:$J,10,0)</f>
        <v>49</v>
      </c>
      <c r="N622" s="11" t="str">
        <f>VLOOKUP(C622,[1]匹配!$A:$K,11,0)</f>
        <v>深圳市泰坦时钟表科技有限公司</v>
      </c>
      <c r="O622" s="11">
        <f>VLOOKUP(C622,[1]匹配!$A:$L,12,0)</f>
        <v>2</v>
      </c>
      <c r="P622" s="11">
        <f>VLOOKUP(C622,[1]匹配!$A:$M,13,0)</f>
        <v>33</v>
      </c>
      <c r="Q622" s="11" t="str">
        <f>VLOOKUP(C622,[1]匹配!$A:$N,14,0)</f>
        <v>飞亚达（集团）股份有限公司</v>
      </c>
      <c r="R622" s="11">
        <f>VLOOKUP(C622,[1]匹配!$A:$O,15,0)</f>
        <v>5</v>
      </c>
      <c r="S622" s="11">
        <f>VLOOKUP(C622,[1]匹配!$A:$P,16,0)</f>
        <v>10</v>
      </c>
      <c r="T622" s="11" t="str">
        <f>VLOOKUP(C622,[1]匹配!$A:$Q,17,0)</f>
        <v>天王电子（深圳）有限公司</v>
      </c>
      <c r="U622" s="11">
        <f>VLOOKUP(C622,[1]匹配!$A:$R,18,0)</f>
        <v>6</v>
      </c>
      <c r="V622" s="11">
        <f>VLOOKUP(C622,[1]匹配!$A:$S,19,0)</f>
        <v>8</v>
      </c>
      <c r="W622" s="11" t="str">
        <f>VLOOKUP(C622,[1]匹配!$A:$T,20,0)</f>
        <v>深圳市雷诺表业有限公司</v>
      </c>
      <c r="X622" s="11">
        <f>VLOOKUP(C622,[1]匹配!$A:$U,21,0)</f>
        <v>0</v>
      </c>
      <c r="Y622" s="11">
        <f>VLOOKUP(C622,[1]匹配!$A:$V,22,0)</f>
        <v>0</v>
      </c>
      <c r="Z622" s="11">
        <f>VLOOKUP(C622,[1]匹配!$A:$W,23,0)</f>
        <v>0</v>
      </c>
      <c r="AA622" s="11">
        <f>VLOOKUP(C622,[1]匹配!$A:$X,24,0)</f>
        <v>0</v>
      </c>
      <c r="AB622" s="11">
        <f>VLOOKUP(C622,[1]匹配!$A:$Y,25,0)</f>
        <v>0</v>
      </c>
      <c r="AC622" s="11">
        <f>VLOOKUP(C622,[1]匹配!$A:$Z,26,0)</f>
        <v>0</v>
      </c>
      <c r="AD622" s="11">
        <f>VLOOKUP(C622,[1]匹配!$A:$AA,27,0)</f>
        <v>0</v>
      </c>
      <c r="AE622" s="11">
        <f>VLOOKUP(C622,[1]匹配!$A:$AB,28,0)</f>
        <v>0</v>
      </c>
      <c r="AF622" s="11">
        <f>VLOOKUP(C622,[1]匹配!$A:$AC,29,0)</f>
        <v>0</v>
      </c>
      <c r="AG622" s="11">
        <f>VLOOKUP(C622,[1]匹配!$A:$AD,30,0)</f>
        <v>0</v>
      </c>
      <c r="AH622" s="11">
        <f>VLOOKUP(C622,[1]匹配!$A:$AE,31,0)</f>
        <v>0</v>
      </c>
      <c r="AI622" s="11">
        <f>VLOOKUP(C622,[1]匹配!$A:$AF,32,0)</f>
        <v>0</v>
      </c>
      <c r="AJ622" s="11" t="s">
        <v>1208</v>
      </c>
      <c r="AK622" s="11" t="s">
        <v>47</v>
      </c>
      <c r="AL622" s="11" t="s">
        <v>48</v>
      </c>
      <c r="AM622" s="11" t="s">
        <v>729</v>
      </c>
    </row>
    <row r="623" ht="36" spans="1:39">
      <c r="A623" s="28">
        <v>620</v>
      </c>
      <c r="B623" s="11" t="s">
        <v>494</v>
      </c>
      <c r="C623" s="11" t="s">
        <v>2295</v>
      </c>
      <c r="D623" s="11" t="s">
        <v>2296</v>
      </c>
      <c r="E623" s="11" t="s">
        <v>2297</v>
      </c>
      <c r="F623" s="11" t="s">
        <v>540</v>
      </c>
      <c r="G623" s="11" t="s">
        <v>504</v>
      </c>
      <c r="H623" s="11" t="str">
        <f>VLOOKUP(C623,[1]匹配!$A:$E,5,0)</f>
        <v>否</v>
      </c>
      <c r="I623" s="11">
        <f>VLOOKUP(C623,[1]匹配!$A:$F,6,0)</f>
        <v>0</v>
      </c>
      <c r="J623" s="11">
        <f>VLOOKUP(C623,'[2]（终）标准制修订项目'!$C:$R,16,0)</f>
        <v>1</v>
      </c>
      <c r="K623" s="11" t="str">
        <f>VLOOKUP(C623,[1]匹配!$A:$H,8,0)</f>
        <v>无</v>
      </c>
      <c r="L623" s="11">
        <f>VLOOKUP(C623,[1]匹配!$A:$I,9,0)</f>
        <v>1</v>
      </c>
      <c r="M623" s="11">
        <f>VLOOKUP(C623,[1]匹配!$A:$J,10,0)</f>
        <v>100</v>
      </c>
      <c r="N623" s="11" t="str">
        <f>VLOOKUP(C623,[1]匹配!$A:$K,11,0)</f>
        <v>中广核工程有限公司</v>
      </c>
      <c r="O623" s="11">
        <f>VLOOKUP(C623,[1]匹配!$A:$L,12,0)</f>
        <v>0</v>
      </c>
      <c r="P623" s="11">
        <f>VLOOKUP(C623,[1]匹配!$A:$M,13,0)</f>
        <v>0</v>
      </c>
      <c r="Q623" s="11">
        <f>VLOOKUP(C623,[1]匹配!$A:$N,14,0)</f>
        <v>0</v>
      </c>
      <c r="R623" s="11">
        <f>VLOOKUP(C623,[1]匹配!$A:$O,15,0)</f>
        <v>0</v>
      </c>
      <c r="S623" s="11">
        <f>VLOOKUP(C623,[1]匹配!$A:$P,16,0)</f>
        <v>0</v>
      </c>
      <c r="T623" s="11">
        <f>VLOOKUP(C623,[1]匹配!$A:$Q,17,0)</f>
        <v>0</v>
      </c>
      <c r="U623" s="11">
        <f>VLOOKUP(C623,[1]匹配!$A:$R,18,0)</f>
        <v>0</v>
      </c>
      <c r="V623" s="11">
        <f>VLOOKUP(C623,[1]匹配!$A:$S,19,0)</f>
        <v>0</v>
      </c>
      <c r="W623" s="11">
        <f>VLOOKUP(C623,[1]匹配!$A:$T,20,0)</f>
        <v>0</v>
      </c>
      <c r="X623" s="11">
        <f>VLOOKUP(C623,[1]匹配!$A:$U,21,0)</f>
        <v>0</v>
      </c>
      <c r="Y623" s="11">
        <f>VLOOKUP(C623,[1]匹配!$A:$V,22,0)</f>
        <v>0</v>
      </c>
      <c r="Z623" s="11">
        <f>VLOOKUP(C623,[1]匹配!$A:$W,23,0)</f>
        <v>0</v>
      </c>
      <c r="AA623" s="11">
        <f>VLOOKUP(C623,[1]匹配!$A:$X,24,0)</f>
        <v>0</v>
      </c>
      <c r="AB623" s="11">
        <f>VLOOKUP(C623,[1]匹配!$A:$Y,25,0)</f>
        <v>0</v>
      </c>
      <c r="AC623" s="11">
        <f>VLOOKUP(C623,[1]匹配!$A:$Z,26,0)</f>
        <v>0</v>
      </c>
      <c r="AD623" s="11">
        <f>VLOOKUP(C623,[1]匹配!$A:$AA,27,0)</f>
        <v>0</v>
      </c>
      <c r="AE623" s="11">
        <f>VLOOKUP(C623,[1]匹配!$A:$AB,28,0)</f>
        <v>0</v>
      </c>
      <c r="AF623" s="11">
        <f>VLOOKUP(C623,[1]匹配!$A:$AC,29,0)</f>
        <v>0</v>
      </c>
      <c r="AG623" s="11">
        <f>VLOOKUP(C623,[1]匹配!$A:$AD,30,0)</f>
        <v>0</v>
      </c>
      <c r="AH623" s="11">
        <f>VLOOKUP(C623,[1]匹配!$A:$AE,31,0)</f>
        <v>0</v>
      </c>
      <c r="AI623" s="11">
        <f>VLOOKUP(C623,[1]匹配!$A:$AF,32,0)</f>
        <v>0</v>
      </c>
      <c r="AJ623" s="11" t="s">
        <v>1208</v>
      </c>
      <c r="AK623" s="11" t="s">
        <v>47</v>
      </c>
      <c r="AL623" s="11" t="s">
        <v>48</v>
      </c>
      <c r="AM623" s="11" t="s">
        <v>729</v>
      </c>
    </row>
    <row r="624" ht="36" spans="1:39">
      <c r="A624" s="28">
        <v>621</v>
      </c>
      <c r="B624" s="11" t="s">
        <v>494</v>
      </c>
      <c r="C624" s="11" t="s">
        <v>2298</v>
      </c>
      <c r="D624" s="11" t="s">
        <v>2299</v>
      </c>
      <c r="E624" s="11" t="s">
        <v>2300</v>
      </c>
      <c r="F624" s="11" t="s">
        <v>540</v>
      </c>
      <c r="G624" s="11" t="s">
        <v>504</v>
      </c>
      <c r="H624" s="11" t="str">
        <f>VLOOKUP(C624,[1]匹配!$A:$E,5,0)</f>
        <v>否</v>
      </c>
      <c r="I624" s="11">
        <f>VLOOKUP(C624,[1]匹配!$A:$F,6,0)</f>
        <v>0</v>
      </c>
      <c r="J624" s="11">
        <f>VLOOKUP(C624,'[2]（终）标准制修订项目'!$C:$R,16,0)</f>
        <v>1</v>
      </c>
      <c r="K624" s="11" t="str">
        <f>VLOOKUP(C624,[1]匹配!$A:$H,8,0)</f>
        <v>无</v>
      </c>
      <c r="L624" s="11">
        <f>VLOOKUP(C624,[1]匹配!$A:$I,9,0)</f>
        <v>1</v>
      </c>
      <c r="M624" s="11">
        <f>VLOOKUP(C624,[1]匹配!$A:$J,10,0)</f>
        <v>100</v>
      </c>
      <c r="N624" s="11" t="str">
        <f>VLOOKUP(C624,[1]匹配!$A:$K,11,0)</f>
        <v>中广核工程有限公司</v>
      </c>
      <c r="O624" s="11">
        <f>VLOOKUP(C624,[1]匹配!$A:$L,12,0)</f>
        <v>0</v>
      </c>
      <c r="P624" s="11">
        <f>VLOOKUP(C624,[1]匹配!$A:$M,13,0)</f>
        <v>0</v>
      </c>
      <c r="Q624" s="11">
        <f>VLOOKUP(C624,[1]匹配!$A:$N,14,0)</f>
        <v>0</v>
      </c>
      <c r="R624" s="11">
        <f>VLOOKUP(C624,[1]匹配!$A:$O,15,0)</f>
        <v>0</v>
      </c>
      <c r="S624" s="11">
        <f>VLOOKUP(C624,[1]匹配!$A:$P,16,0)</f>
        <v>0</v>
      </c>
      <c r="T624" s="11">
        <f>VLOOKUP(C624,[1]匹配!$A:$Q,17,0)</f>
        <v>0</v>
      </c>
      <c r="U624" s="11">
        <f>VLOOKUP(C624,[1]匹配!$A:$R,18,0)</f>
        <v>0</v>
      </c>
      <c r="V624" s="11">
        <f>VLOOKUP(C624,[1]匹配!$A:$S,19,0)</f>
        <v>0</v>
      </c>
      <c r="W624" s="11">
        <f>VLOOKUP(C624,[1]匹配!$A:$T,20,0)</f>
        <v>0</v>
      </c>
      <c r="X624" s="11">
        <f>VLOOKUP(C624,[1]匹配!$A:$U,21,0)</f>
        <v>0</v>
      </c>
      <c r="Y624" s="11">
        <f>VLOOKUP(C624,[1]匹配!$A:$V,22,0)</f>
        <v>0</v>
      </c>
      <c r="Z624" s="11">
        <f>VLOOKUP(C624,[1]匹配!$A:$W,23,0)</f>
        <v>0</v>
      </c>
      <c r="AA624" s="11">
        <f>VLOOKUP(C624,[1]匹配!$A:$X,24,0)</f>
        <v>0</v>
      </c>
      <c r="AB624" s="11">
        <f>VLOOKUP(C624,[1]匹配!$A:$Y,25,0)</f>
        <v>0</v>
      </c>
      <c r="AC624" s="11">
        <f>VLOOKUP(C624,[1]匹配!$A:$Z,26,0)</f>
        <v>0</v>
      </c>
      <c r="AD624" s="11">
        <f>VLOOKUP(C624,[1]匹配!$A:$AA,27,0)</f>
        <v>0</v>
      </c>
      <c r="AE624" s="11">
        <f>VLOOKUP(C624,[1]匹配!$A:$AB,28,0)</f>
        <v>0</v>
      </c>
      <c r="AF624" s="11">
        <f>VLOOKUP(C624,[1]匹配!$A:$AC,29,0)</f>
        <v>0</v>
      </c>
      <c r="AG624" s="11">
        <f>VLOOKUP(C624,[1]匹配!$A:$AD,30,0)</f>
        <v>0</v>
      </c>
      <c r="AH624" s="11">
        <f>VLOOKUP(C624,[1]匹配!$A:$AE,31,0)</f>
        <v>0</v>
      </c>
      <c r="AI624" s="11">
        <f>VLOOKUP(C624,[1]匹配!$A:$AF,32,0)</f>
        <v>0</v>
      </c>
      <c r="AJ624" s="11" t="s">
        <v>1208</v>
      </c>
      <c r="AK624" s="11" t="s">
        <v>47</v>
      </c>
      <c r="AL624" s="11" t="s">
        <v>48</v>
      </c>
      <c r="AM624" s="11" t="s">
        <v>729</v>
      </c>
    </row>
    <row r="625" ht="48" spans="1:39">
      <c r="A625" s="28">
        <v>622</v>
      </c>
      <c r="B625" s="11" t="s">
        <v>494</v>
      </c>
      <c r="C625" s="11" t="s">
        <v>2301</v>
      </c>
      <c r="D625" s="11" t="s">
        <v>2302</v>
      </c>
      <c r="E625" s="11" t="s">
        <v>2303</v>
      </c>
      <c r="F625" s="11" t="s">
        <v>2304</v>
      </c>
      <c r="G625" s="11" t="s">
        <v>616</v>
      </c>
      <c r="H625" s="11" t="str">
        <f>VLOOKUP(C625,[1]匹配!$A:$E,5,0)</f>
        <v>否</v>
      </c>
      <c r="I625" s="11">
        <f>VLOOKUP(C625,[1]匹配!$A:$F,6,0)</f>
        <v>0</v>
      </c>
      <c r="J625" s="11">
        <f>VLOOKUP(C625,'[2]（终）标准制修订项目'!$C:$R,16,0)</f>
        <v>3</v>
      </c>
      <c r="K625" s="11" t="str">
        <f>VLOOKUP(C625,[1]匹配!$A:$H,8,0)</f>
        <v>有</v>
      </c>
      <c r="L625" s="11">
        <f>VLOOKUP(C625,[1]匹配!$A:$I,9,0)</f>
        <v>3</v>
      </c>
      <c r="M625" s="11">
        <f>VLOOKUP(C625,[1]匹配!$A:$J,10,0)</f>
        <v>50</v>
      </c>
      <c r="N625" s="11" t="str">
        <f>VLOOKUP(C625,[1]匹配!$A:$K,11,0)</f>
        <v>深圳市华德安科技有限公司</v>
      </c>
      <c r="O625" s="11">
        <f>VLOOKUP(C625,[1]匹配!$A:$L,12,0)</f>
        <v>5</v>
      </c>
      <c r="P625" s="11">
        <f>VLOOKUP(C625,[1]匹配!$A:$M,13,0)</f>
        <v>30</v>
      </c>
      <c r="Q625" s="11" t="str">
        <f>VLOOKUP(C625,[1]匹配!$A:$N,14,0)</f>
        <v>深圳警圣技术股份有限公司</v>
      </c>
      <c r="R625" s="11">
        <f>VLOOKUP(C625,[1]匹配!$A:$O,15,0)</f>
        <v>8</v>
      </c>
      <c r="S625" s="11">
        <f>VLOOKUP(C625,[1]匹配!$A:$P,16,0)</f>
        <v>20</v>
      </c>
      <c r="T625" s="11" t="str">
        <f>VLOOKUP(C625,[1]匹配!$A:$Q,17,0)</f>
        <v>深圳市银翔科技有限公司</v>
      </c>
      <c r="U625" s="11">
        <f>VLOOKUP(C625,[1]匹配!$A:$R,18,0)</f>
        <v>0</v>
      </c>
      <c r="V625" s="11">
        <f>VLOOKUP(C625,[1]匹配!$A:$S,19,0)</f>
        <v>0</v>
      </c>
      <c r="W625" s="11">
        <f>VLOOKUP(C625,[1]匹配!$A:$T,20,0)</f>
        <v>0</v>
      </c>
      <c r="X625" s="11">
        <f>VLOOKUP(C625,[1]匹配!$A:$U,21,0)</f>
        <v>0</v>
      </c>
      <c r="Y625" s="11">
        <f>VLOOKUP(C625,[1]匹配!$A:$V,22,0)</f>
        <v>0</v>
      </c>
      <c r="Z625" s="11">
        <f>VLOOKUP(C625,[1]匹配!$A:$W,23,0)</f>
        <v>0</v>
      </c>
      <c r="AA625" s="11">
        <f>VLOOKUP(C625,[1]匹配!$A:$X,24,0)</f>
        <v>0</v>
      </c>
      <c r="AB625" s="11">
        <f>VLOOKUP(C625,[1]匹配!$A:$Y,25,0)</f>
        <v>0</v>
      </c>
      <c r="AC625" s="11">
        <f>VLOOKUP(C625,[1]匹配!$A:$Z,26,0)</f>
        <v>0</v>
      </c>
      <c r="AD625" s="11">
        <f>VLOOKUP(C625,[1]匹配!$A:$AA,27,0)</f>
        <v>0</v>
      </c>
      <c r="AE625" s="11">
        <f>VLOOKUP(C625,[1]匹配!$A:$AB,28,0)</f>
        <v>0</v>
      </c>
      <c r="AF625" s="11">
        <f>VLOOKUP(C625,[1]匹配!$A:$AC,29,0)</f>
        <v>0</v>
      </c>
      <c r="AG625" s="11">
        <f>VLOOKUP(C625,[1]匹配!$A:$AD,30,0)</f>
        <v>0</v>
      </c>
      <c r="AH625" s="11">
        <f>VLOOKUP(C625,[1]匹配!$A:$AE,31,0)</f>
        <v>0</v>
      </c>
      <c r="AI625" s="11">
        <f>VLOOKUP(C625,[1]匹配!$A:$AF,32,0)</f>
        <v>0</v>
      </c>
      <c r="AJ625" s="11" t="s">
        <v>775</v>
      </c>
      <c r="AK625" s="11" t="s">
        <v>47</v>
      </c>
      <c r="AL625" s="11" t="s">
        <v>48</v>
      </c>
      <c r="AM625" s="11" t="s">
        <v>729</v>
      </c>
    </row>
    <row r="626" ht="36" spans="1:39">
      <c r="A626" s="28">
        <v>623</v>
      </c>
      <c r="B626" s="11" t="s">
        <v>494</v>
      </c>
      <c r="C626" s="11" t="s">
        <v>2305</v>
      </c>
      <c r="D626" s="11" t="s">
        <v>2306</v>
      </c>
      <c r="E626" s="11" t="s">
        <v>2307</v>
      </c>
      <c r="F626" s="11" t="s">
        <v>650</v>
      </c>
      <c r="G626" s="11" t="s">
        <v>651</v>
      </c>
      <c r="H626" s="11" t="str">
        <f>VLOOKUP(C626,[1]匹配!$A:$E,5,0)</f>
        <v>是</v>
      </c>
      <c r="I626" s="11">
        <f>VLOOKUP(C626,[1]匹配!$A:$F,6,0)</f>
        <v>3</v>
      </c>
      <c r="J626" s="11">
        <f>VLOOKUP(C626,'[2]（终）标准制修订项目'!$C:$R,16,0)</f>
        <v>2</v>
      </c>
      <c r="K626" s="11" t="str">
        <f>VLOOKUP(C626,[1]匹配!$A:$H,8,0)</f>
        <v>无</v>
      </c>
      <c r="L626" s="11">
        <f>VLOOKUP(C626,[1]匹配!$A:$I,9,0)</f>
        <v>2</v>
      </c>
      <c r="M626" s="11">
        <f>VLOOKUP(C626,[1]匹配!$A:$J,10,0)</f>
        <v>100</v>
      </c>
      <c r="N626" s="11" t="str">
        <f>VLOOKUP(C626,[1]匹配!$A:$K,11,0)</f>
        <v>深圳国技仪器有限公司</v>
      </c>
      <c r="O626" s="11">
        <f>VLOOKUP(C626,[1]匹配!$A:$L,12,0)</f>
        <v>0</v>
      </c>
      <c r="P626" s="11">
        <f>VLOOKUP(C626,[1]匹配!$A:$M,13,0)</f>
        <v>0</v>
      </c>
      <c r="Q626" s="11">
        <f>VLOOKUP(C626,[1]匹配!$A:$N,14,0)</f>
        <v>0</v>
      </c>
      <c r="R626" s="11">
        <f>VLOOKUP(C626,[1]匹配!$A:$O,15,0)</f>
        <v>0</v>
      </c>
      <c r="S626" s="11">
        <f>VLOOKUP(C626,[1]匹配!$A:$P,16,0)</f>
        <v>0</v>
      </c>
      <c r="T626" s="11">
        <f>VLOOKUP(C626,[1]匹配!$A:$Q,17,0)</f>
        <v>0</v>
      </c>
      <c r="U626" s="11">
        <f>VLOOKUP(C626,[1]匹配!$A:$R,18,0)</f>
        <v>0</v>
      </c>
      <c r="V626" s="11">
        <f>VLOOKUP(C626,[1]匹配!$A:$S,19,0)</f>
        <v>0</v>
      </c>
      <c r="W626" s="11">
        <f>VLOOKUP(C626,[1]匹配!$A:$T,20,0)</f>
        <v>0</v>
      </c>
      <c r="X626" s="11">
        <f>VLOOKUP(C626,[1]匹配!$A:$U,21,0)</f>
        <v>0</v>
      </c>
      <c r="Y626" s="11">
        <f>VLOOKUP(C626,[1]匹配!$A:$V,22,0)</f>
        <v>0</v>
      </c>
      <c r="Z626" s="11">
        <f>VLOOKUP(C626,[1]匹配!$A:$W,23,0)</f>
        <v>0</v>
      </c>
      <c r="AA626" s="11">
        <f>VLOOKUP(C626,[1]匹配!$A:$X,24,0)</f>
        <v>0</v>
      </c>
      <c r="AB626" s="11">
        <f>VLOOKUP(C626,[1]匹配!$A:$Y,25,0)</f>
        <v>0</v>
      </c>
      <c r="AC626" s="11">
        <f>VLOOKUP(C626,[1]匹配!$A:$Z,26,0)</f>
        <v>0</v>
      </c>
      <c r="AD626" s="11">
        <f>VLOOKUP(C626,[1]匹配!$A:$AA,27,0)</f>
        <v>0</v>
      </c>
      <c r="AE626" s="11">
        <f>VLOOKUP(C626,[1]匹配!$A:$AB,28,0)</f>
        <v>0</v>
      </c>
      <c r="AF626" s="11">
        <f>VLOOKUP(C626,[1]匹配!$A:$AC,29,0)</f>
        <v>0</v>
      </c>
      <c r="AG626" s="11">
        <f>VLOOKUP(C626,[1]匹配!$A:$AD,30,0)</f>
        <v>0</v>
      </c>
      <c r="AH626" s="11">
        <f>VLOOKUP(C626,[1]匹配!$A:$AE,31,0)</f>
        <v>0</v>
      </c>
      <c r="AI626" s="11">
        <f>VLOOKUP(C626,[1]匹配!$A:$AF,32,0)</f>
        <v>0</v>
      </c>
      <c r="AJ626" s="11" t="s">
        <v>775</v>
      </c>
      <c r="AK626" s="11" t="s">
        <v>47</v>
      </c>
      <c r="AL626" s="11" t="s">
        <v>48</v>
      </c>
      <c r="AM626" s="11" t="s">
        <v>729</v>
      </c>
    </row>
    <row r="627" ht="36" spans="1:39">
      <c r="A627" s="28">
        <v>624</v>
      </c>
      <c r="B627" s="11" t="s">
        <v>494</v>
      </c>
      <c r="C627" s="11" t="s">
        <v>2308</v>
      </c>
      <c r="D627" s="11" t="s">
        <v>2309</v>
      </c>
      <c r="E627" s="11" t="s">
        <v>2310</v>
      </c>
      <c r="F627" s="11" t="s">
        <v>2099</v>
      </c>
      <c r="G627" s="11" t="s">
        <v>2100</v>
      </c>
      <c r="H627" s="11" t="str">
        <f>VLOOKUP(C627,[1]匹配!$A:$E,5,0)</f>
        <v>否</v>
      </c>
      <c r="I627" s="11">
        <f>VLOOKUP(C627,[1]匹配!$A:$F,6,0)</f>
        <v>0</v>
      </c>
      <c r="J627" s="11">
        <f>VLOOKUP(C627,'[2]（终）标准制修订项目'!$C:$R,16,0)</f>
        <v>2</v>
      </c>
      <c r="K627" s="11" t="str">
        <f>VLOOKUP(C627,[1]匹配!$A:$H,8,0)</f>
        <v>无</v>
      </c>
      <c r="L627" s="11">
        <f>VLOOKUP(C627,[1]匹配!$A:$I,9,0)</f>
        <v>2</v>
      </c>
      <c r="M627" s="11">
        <f>VLOOKUP(C627,[1]匹配!$A:$J,10,0)</f>
        <v>100</v>
      </c>
      <c r="N627" s="11" t="str">
        <f>VLOOKUP(C627,[1]匹配!$A:$K,11,0)</f>
        <v>深圳嘉普通太阳能股份有限公司</v>
      </c>
      <c r="O627" s="11">
        <f>VLOOKUP(C627,[1]匹配!$A:$L,12,0)</f>
        <v>0</v>
      </c>
      <c r="P627" s="11">
        <f>VLOOKUP(C627,[1]匹配!$A:$M,13,0)</f>
        <v>0</v>
      </c>
      <c r="Q627" s="11">
        <f>VLOOKUP(C627,[1]匹配!$A:$N,14,0)</f>
        <v>0</v>
      </c>
      <c r="R627" s="11">
        <f>VLOOKUP(C627,[1]匹配!$A:$O,15,0)</f>
        <v>0</v>
      </c>
      <c r="S627" s="11">
        <f>VLOOKUP(C627,[1]匹配!$A:$P,16,0)</f>
        <v>0</v>
      </c>
      <c r="T627" s="11">
        <f>VLOOKUP(C627,[1]匹配!$A:$Q,17,0)</f>
        <v>0</v>
      </c>
      <c r="U627" s="11">
        <f>VLOOKUP(C627,[1]匹配!$A:$R,18,0)</f>
        <v>0</v>
      </c>
      <c r="V627" s="11">
        <f>VLOOKUP(C627,[1]匹配!$A:$S,19,0)</f>
        <v>0</v>
      </c>
      <c r="W627" s="11">
        <f>VLOOKUP(C627,[1]匹配!$A:$T,20,0)</f>
        <v>0</v>
      </c>
      <c r="X627" s="11">
        <f>VLOOKUP(C627,[1]匹配!$A:$U,21,0)</f>
        <v>0</v>
      </c>
      <c r="Y627" s="11">
        <f>VLOOKUP(C627,[1]匹配!$A:$V,22,0)</f>
        <v>0</v>
      </c>
      <c r="Z627" s="11">
        <f>VLOOKUP(C627,[1]匹配!$A:$W,23,0)</f>
        <v>0</v>
      </c>
      <c r="AA627" s="11">
        <f>VLOOKUP(C627,[1]匹配!$A:$X,24,0)</f>
        <v>0</v>
      </c>
      <c r="AB627" s="11">
        <f>VLOOKUP(C627,[1]匹配!$A:$Y,25,0)</f>
        <v>0</v>
      </c>
      <c r="AC627" s="11">
        <f>VLOOKUP(C627,[1]匹配!$A:$Z,26,0)</f>
        <v>0</v>
      </c>
      <c r="AD627" s="11">
        <f>VLOOKUP(C627,[1]匹配!$A:$AA,27,0)</f>
        <v>0</v>
      </c>
      <c r="AE627" s="11">
        <f>VLOOKUP(C627,[1]匹配!$A:$AB,28,0)</f>
        <v>0</v>
      </c>
      <c r="AF627" s="11">
        <f>VLOOKUP(C627,[1]匹配!$A:$AC,29,0)</f>
        <v>0</v>
      </c>
      <c r="AG627" s="11">
        <f>VLOOKUP(C627,[1]匹配!$A:$AD,30,0)</f>
        <v>0</v>
      </c>
      <c r="AH627" s="11">
        <f>VLOOKUP(C627,[1]匹配!$A:$AE,31,0)</f>
        <v>0</v>
      </c>
      <c r="AI627" s="11">
        <f>VLOOKUP(C627,[1]匹配!$A:$AF,32,0)</f>
        <v>0</v>
      </c>
      <c r="AJ627" s="11" t="s">
        <v>775</v>
      </c>
      <c r="AK627" s="11" t="s">
        <v>47</v>
      </c>
      <c r="AL627" s="11" t="s">
        <v>48</v>
      </c>
      <c r="AM627" s="11" t="s">
        <v>729</v>
      </c>
    </row>
    <row r="628" ht="36" spans="1:39">
      <c r="A628" s="28">
        <v>625</v>
      </c>
      <c r="B628" s="11" t="s">
        <v>494</v>
      </c>
      <c r="C628" s="11" t="s">
        <v>2311</v>
      </c>
      <c r="D628" s="11" t="s">
        <v>2312</v>
      </c>
      <c r="E628" s="11" t="s">
        <v>2313</v>
      </c>
      <c r="F628" s="30" t="s">
        <v>2314</v>
      </c>
      <c r="G628" s="11" t="s">
        <v>1313</v>
      </c>
      <c r="H628" s="11" t="str">
        <f>VLOOKUP(C628,[1]匹配!$A:$E,5,0)</f>
        <v>否</v>
      </c>
      <c r="I628" s="11">
        <f>VLOOKUP(C628,[1]匹配!$A:$F,6,0)</f>
        <v>0</v>
      </c>
      <c r="J628" s="11">
        <f>VLOOKUP(C628,'[2]（终）标准制修订项目'!$C:$R,16,0)</f>
        <v>8</v>
      </c>
      <c r="K628" s="11" t="str">
        <f>VLOOKUP(C628,[1]匹配!$A:$H,8,0)</f>
        <v>无</v>
      </c>
      <c r="L628" s="11">
        <f>VLOOKUP(C628,[1]匹配!$A:$I,9,0)</f>
        <v>8</v>
      </c>
      <c r="M628" s="11">
        <f>VLOOKUP(C628,[1]匹配!$A:$J,10,0)</f>
        <v>100</v>
      </c>
      <c r="N628" s="11" t="str">
        <f>VLOOKUP(C628,[1]匹配!$A:$K,11,0)</f>
        <v>深圳市恒绿低碳发展促进中心</v>
      </c>
      <c r="O628" s="11">
        <f>VLOOKUP(C628,[1]匹配!$A:$L,12,0)</f>
        <v>0</v>
      </c>
      <c r="P628" s="11">
        <f>VLOOKUP(C628,[1]匹配!$A:$M,13,0)</f>
        <v>0</v>
      </c>
      <c r="Q628" s="11">
        <f>VLOOKUP(C628,[1]匹配!$A:$N,14,0)</f>
        <v>0</v>
      </c>
      <c r="R628" s="11">
        <f>VLOOKUP(C628,[1]匹配!$A:$O,15,0)</f>
        <v>0</v>
      </c>
      <c r="S628" s="11">
        <f>VLOOKUP(C628,[1]匹配!$A:$P,16,0)</f>
        <v>0</v>
      </c>
      <c r="T628" s="11">
        <f>VLOOKUP(C628,[1]匹配!$A:$Q,17,0)</f>
        <v>0</v>
      </c>
      <c r="U628" s="11">
        <f>VLOOKUP(C628,[1]匹配!$A:$R,18,0)</f>
        <v>0</v>
      </c>
      <c r="V628" s="11">
        <f>VLOOKUP(C628,[1]匹配!$A:$S,19,0)</f>
        <v>0</v>
      </c>
      <c r="W628" s="11">
        <f>VLOOKUP(C628,[1]匹配!$A:$T,20,0)</f>
        <v>0</v>
      </c>
      <c r="X628" s="11">
        <f>VLOOKUP(C628,[1]匹配!$A:$U,21,0)</f>
        <v>0</v>
      </c>
      <c r="Y628" s="11">
        <f>VLOOKUP(C628,[1]匹配!$A:$V,22,0)</f>
        <v>0</v>
      </c>
      <c r="Z628" s="11">
        <f>VLOOKUP(C628,[1]匹配!$A:$W,23,0)</f>
        <v>0</v>
      </c>
      <c r="AA628" s="11">
        <f>VLOOKUP(C628,[1]匹配!$A:$X,24,0)</f>
        <v>0</v>
      </c>
      <c r="AB628" s="11">
        <f>VLOOKUP(C628,[1]匹配!$A:$Y,25,0)</f>
        <v>0</v>
      </c>
      <c r="AC628" s="11">
        <f>VLOOKUP(C628,[1]匹配!$A:$Z,26,0)</f>
        <v>0</v>
      </c>
      <c r="AD628" s="11">
        <f>VLOOKUP(C628,[1]匹配!$A:$AA,27,0)</f>
        <v>0</v>
      </c>
      <c r="AE628" s="11">
        <f>VLOOKUP(C628,[1]匹配!$A:$AB,28,0)</f>
        <v>0</v>
      </c>
      <c r="AF628" s="11">
        <f>VLOOKUP(C628,[1]匹配!$A:$AC,29,0)</f>
        <v>0</v>
      </c>
      <c r="AG628" s="11">
        <f>VLOOKUP(C628,[1]匹配!$A:$AD,30,0)</f>
        <v>0</v>
      </c>
      <c r="AH628" s="11">
        <f>VLOOKUP(C628,[1]匹配!$A:$AE,31,0)</f>
        <v>0</v>
      </c>
      <c r="AI628" s="11">
        <f>VLOOKUP(C628,[1]匹配!$A:$AF,32,0)</f>
        <v>0</v>
      </c>
      <c r="AJ628" s="11" t="s">
        <v>1246</v>
      </c>
      <c r="AK628" s="11" t="s">
        <v>105</v>
      </c>
      <c r="AL628" s="11" t="s">
        <v>56</v>
      </c>
      <c r="AM628" s="11" t="s">
        <v>729</v>
      </c>
    </row>
    <row r="629" ht="24" spans="1:39">
      <c r="A629" s="28">
        <v>626</v>
      </c>
      <c r="B629" s="11" t="s">
        <v>494</v>
      </c>
      <c r="C629" s="11" t="s">
        <v>2315</v>
      </c>
      <c r="D629" s="11" t="s">
        <v>2316</v>
      </c>
      <c r="E629" s="11" t="s">
        <v>2317</v>
      </c>
      <c r="F629" s="11" t="s">
        <v>540</v>
      </c>
      <c r="G629" s="11" t="s">
        <v>504</v>
      </c>
      <c r="H629" s="11" t="str">
        <f>VLOOKUP(C629,[1]匹配!$A:$E,5,0)</f>
        <v>否</v>
      </c>
      <c r="I629" s="11">
        <f>VLOOKUP(C629,[1]匹配!$A:$F,6,0)</f>
        <v>0</v>
      </c>
      <c r="J629" s="11">
        <f>VLOOKUP(C629,'[2]（终）标准制修订项目'!$C:$R,16,0)</f>
        <v>3</v>
      </c>
      <c r="K629" s="11" t="str">
        <f>VLOOKUP(C629,[1]匹配!$A:$H,8,0)</f>
        <v>无</v>
      </c>
      <c r="L629" s="11">
        <f>VLOOKUP(C629,[1]匹配!$A:$I,9,0)</f>
        <v>3</v>
      </c>
      <c r="M629" s="11">
        <f>VLOOKUP(C629,[1]匹配!$A:$J,10,0)</f>
        <v>100</v>
      </c>
      <c r="N629" s="11" t="str">
        <f>VLOOKUP(C629,[1]匹配!$A:$K,11,0)</f>
        <v>中广核工程有限公司</v>
      </c>
      <c r="O629" s="11">
        <f>VLOOKUP(C629,[1]匹配!$A:$L,12,0)</f>
        <v>0</v>
      </c>
      <c r="P629" s="11">
        <f>VLOOKUP(C629,[1]匹配!$A:$M,13,0)</f>
        <v>0</v>
      </c>
      <c r="Q629" s="11">
        <f>VLOOKUP(C629,[1]匹配!$A:$N,14,0)</f>
        <v>0</v>
      </c>
      <c r="R629" s="11">
        <f>VLOOKUP(C629,[1]匹配!$A:$O,15,0)</f>
        <v>0</v>
      </c>
      <c r="S629" s="11">
        <f>VLOOKUP(C629,[1]匹配!$A:$P,16,0)</f>
        <v>0</v>
      </c>
      <c r="T629" s="11">
        <f>VLOOKUP(C629,[1]匹配!$A:$Q,17,0)</f>
        <v>0</v>
      </c>
      <c r="U629" s="11">
        <f>VLOOKUP(C629,[1]匹配!$A:$R,18,0)</f>
        <v>0</v>
      </c>
      <c r="V629" s="11">
        <f>VLOOKUP(C629,[1]匹配!$A:$S,19,0)</f>
        <v>0</v>
      </c>
      <c r="W629" s="11">
        <f>VLOOKUP(C629,[1]匹配!$A:$T,20,0)</f>
        <v>0</v>
      </c>
      <c r="X629" s="11">
        <f>VLOOKUP(C629,[1]匹配!$A:$U,21,0)</f>
        <v>0</v>
      </c>
      <c r="Y629" s="11">
        <f>VLOOKUP(C629,[1]匹配!$A:$V,22,0)</f>
        <v>0</v>
      </c>
      <c r="Z629" s="11">
        <f>VLOOKUP(C629,[1]匹配!$A:$W,23,0)</f>
        <v>0</v>
      </c>
      <c r="AA629" s="11">
        <f>VLOOKUP(C629,[1]匹配!$A:$X,24,0)</f>
        <v>0</v>
      </c>
      <c r="AB629" s="11">
        <f>VLOOKUP(C629,[1]匹配!$A:$Y,25,0)</f>
        <v>0</v>
      </c>
      <c r="AC629" s="11">
        <f>VLOOKUP(C629,[1]匹配!$A:$Z,26,0)</f>
        <v>0</v>
      </c>
      <c r="AD629" s="11">
        <f>VLOOKUP(C629,[1]匹配!$A:$AA,27,0)</f>
        <v>0</v>
      </c>
      <c r="AE629" s="11">
        <f>VLOOKUP(C629,[1]匹配!$A:$AB,28,0)</f>
        <v>0</v>
      </c>
      <c r="AF629" s="11">
        <f>VLOOKUP(C629,[1]匹配!$A:$AC,29,0)</f>
        <v>0</v>
      </c>
      <c r="AG629" s="11">
        <f>VLOOKUP(C629,[1]匹配!$A:$AD,30,0)</f>
        <v>0</v>
      </c>
      <c r="AH629" s="11">
        <f>VLOOKUP(C629,[1]匹配!$A:$AE,31,0)</f>
        <v>0</v>
      </c>
      <c r="AI629" s="11">
        <f>VLOOKUP(C629,[1]匹配!$A:$AF,32,0)</f>
        <v>0</v>
      </c>
      <c r="AJ629" s="11" t="s">
        <v>1246</v>
      </c>
      <c r="AK629" s="11" t="s">
        <v>47</v>
      </c>
      <c r="AL629" s="11" t="s">
        <v>48</v>
      </c>
      <c r="AM629" s="11" t="s">
        <v>729</v>
      </c>
    </row>
    <row r="630" ht="36" spans="1:39">
      <c r="A630" s="28">
        <v>627</v>
      </c>
      <c r="B630" s="11" t="s">
        <v>494</v>
      </c>
      <c r="C630" s="11" t="s">
        <v>2318</v>
      </c>
      <c r="D630" s="11" t="s">
        <v>2319</v>
      </c>
      <c r="E630" s="11" t="s">
        <v>2320</v>
      </c>
      <c r="F630" s="11" t="s">
        <v>508</v>
      </c>
      <c r="G630" s="11" t="s">
        <v>825</v>
      </c>
      <c r="H630" s="11" t="str">
        <f>VLOOKUP(C630,[1]匹配!$A:$E,5,0)</f>
        <v>否</v>
      </c>
      <c r="I630" s="11">
        <f>VLOOKUP(C630,[1]匹配!$A:$F,6,0)</f>
        <v>0</v>
      </c>
      <c r="J630" s="11">
        <f>VLOOKUP(C630,'[2]（终）标准制修订项目'!$C:$R,16,0)</f>
        <v>3</v>
      </c>
      <c r="K630" s="11" t="str">
        <f>VLOOKUP(C630,[1]匹配!$A:$H,8,0)</f>
        <v>无</v>
      </c>
      <c r="L630" s="11">
        <f>VLOOKUP(C630,[1]匹配!$A:$I,9,0)</f>
        <v>3</v>
      </c>
      <c r="M630" s="11">
        <f>VLOOKUP(C630,[1]匹配!$A:$J,10,0)</f>
        <v>100</v>
      </c>
      <c r="N630" s="11" t="str">
        <f>VLOOKUP(C630,[1]匹配!$A:$K,11,0)</f>
        <v>华测检测认证集团股份有限公司</v>
      </c>
      <c r="O630" s="11">
        <f>VLOOKUP(C630,[1]匹配!$A:$L,12,0)</f>
        <v>0</v>
      </c>
      <c r="P630" s="11">
        <f>VLOOKUP(C630,[1]匹配!$A:$M,13,0)</f>
        <v>0</v>
      </c>
      <c r="Q630" s="11">
        <f>VLOOKUP(C630,[1]匹配!$A:$N,14,0)</f>
        <v>0</v>
      </c>
      <c r="R630" s="11">
        <f>VLOOKUP(C630,[1]匹配!$A:$O,15,0)</f>
        <v>0</v>
      </c>
      <c r="S630" s="11">
        <f>VLOOKUP(C630,[1]匹配!$A:$P,16,0)</f>
        <v>0</v>
      </c>
      <c r="T630" s="11">
        <f>VLOOKUP(C630,[1]匹配!$A:$Q,17,0)</f>
        <v>0</v>
      </c>
      <c r="U630" s="11">
        <f>VLOOKUP(C630,[1]匹配!$A:$R,18,0)</f>
        <v>0</v>
      </c>
      <c r="V630" s="11">
        <f>VLOOKUP(C630,[1]匹配!$A:$S,19,0)</f>
        <v>0</v>
      </c>
      <c r="W630" s="11">
        <f>VLOOKUP(C630,[1]匹配!$A:$T,20,0)</f>
        <v>0</v>
      </c>
      <c r="X630" s="11">
        <f>VLOOKUP(C630,[1]匹配!$A:$U,21,0)</f>
        <v>0</v>
      </c>
      <c r="Y630" s="11">
        <f>VLOOKUP(C630,[1]匹配!$A:$V,22,0)</f>
        <v>0</v>
      </c>
      <c r="Z630" s="11">
        <f>VLOOKUP(C630,[1]匹配!$A:$W,23,0)</f>
        <v>0</v>
      </c>
      <c r="AA630" s="11">
        <f>VLOOKUP(C630,[1]匹配!$A:$X,24,0)</f>
        <v>0</v>
      </c>
      <c r="AB630" s="11">
        <f>VLOOKUP(C630,[1]匹配!$A:$Y,25,0)</f>
        <v>0</v>
      </c>
      <c r="AC630" s="11">
        <f>VLOOKUP(C630,[1]匹配!$A:$Z,26,0)</f>
        <v>0</v>
      </c>
      <c r="AD630" s="11">
        <f>VLOOKUP(C630,[1]匹配!$A:$AA,27,0)</f>
        <v>0</v>
      </c>
      <c r="AE630" s="11">
        <f>VLOOKUP(C630,[1]匹配!$A:$AB,28,0)</f>
        <v>0</v>
      </c>
      <c r="AF630" s="11">
        <f>VLOOKUP(C630,[1]匹配!$A:$AC,29,0)</f>
        <v>0</v>
      </c>
      <c r="AG630" s="11">
        <f>VLOOKUP(C630,[1]匹配!$A:$AD,30,0)</f>
        <v>0</v>
      </c>
      <c r="AH630" s="11">
        <f>VLOOKUP(C630,[1]匹配!$A:$AE,31,0)</f>
        <v>0</v>
      </c>
      <c r="AI630" s="11">
        <f>VLOOKUP(C630,[1]匹配!$A:$AF,32,0)</f>
        <v>0</v>
      </c>
      <c r="AJ630" s="11" t="s">
        <v>1246</v>
      </c>
      <c r="AK630" s="11" t="s">
        <v>47</v>
      </c>
      <c r="AL630" s="11" t="s">
        <v>48</v>
      </c>
      <c r="AM630" s="11" t="s">
        <v>729</v>
      </c>
    </row>
    <row r="631" ht="24" spans="1:39">
      <c r="A631" s="85">
        <v>628</v>
      </c>
      <c r="B631" s="11" t="s">
        <v>494</v>
      </c>
      <c r="C631" s="11" t="s">
        <v>2321</v>
      </c>
      <c r="D631" s="11" t="s">
        <v>2322</v>
      </c>
      <c r="E631" s="11" t="s">
        <v>2323</v>
      </c>
      <c r="F631" s="37" t="s">
        <v>2324</v>
      </c>
      <c r="G631" s="11" t="s">
        <v>339</v>
      </c>
      <c r="H631" s="11" t="str">
        <f>VLOOKUP(C631,[1]匹配!$A:$E,5,0)</f>
        <v>否</v>
      </c>
      <c r="I631" s="11">
        <f>VLOOKUP(C631,[1]匹配!$A:$F,6,0)</f>
        <v>0</v>
      </c>
      <c r="J631" s="11">
        <f>VLOOKUP(C631,'[2]（终）标准制修订项目'!$C:$R,16,0)</f>
        <v>2</v>
      </c>
      <c r="K631" s="11" t="str">
        <f>VLOOKUP(C631,[1]匹配!$A:$H,8,0)</f>
        <v>无</v>
      </c>
      <c r="L631" s="11">
        <f>VLOOKUP(C631,[1]匹配!$A:$I,9,0)</f>
        <v>2</v>
      </c>
      <c r="M631" s="11">
        <f>VLOOKUP(C631,[1]匹配!$A:$J,10,0)</f>
        <v>100</v>
      </c>
      <c r="N631" s="11" t="str">
        <f>VLOOKUP(C631,[1]匹配!$A:$K,11,0)</f>
        <v>深圳市检验检疫科学研究院</v>
      </c>
      <c r="O631" s="11">
        <f>VLOOKUP(C631,[1]匹配!$A:$L,12,0)</f>
        <v>0</v>
      </c>
      <c r="P631" s="11">
        <f>VLOOKUP(C631,[1]匹配!$A:$M,13,0)</f>
        <v>0</v>
      </c>
      <c r="Q631" s="11">
        <f>VLOOKUP(C631,[1]匹配!$A:$N,14,0)</f>
        <v>0</v>
      </c>
      <c r="R631" s="11">
        <f>VLOOKUP(C631,[1]匹配!$A:$O,15,0)</f>
        <v>0</v>
      </c>
      <c r="S631" s="11">
        <f>VLOOKUP(C631,[1]匹配!$A:$P,16,0)</f>
        <v>0</v>
      </c>
      <c r="T631" s="11">
        <f>VLOOKUP(C631,[1]匹配!$A:$Q,17,0)</f>
        <v>0</v>
      </c>
      <c r="U631" s="11">
        <f>VLOOKUP(C631,[1]匹配!$A:$R,18,0)</f>
        <v>0</v>
      </c>
      <c r="V631" s="11">
        <f>VLOOKUP(C631,[1]匹配!$A:$S,19,0)</f>
        <v>0</v>
      </c>
      <c r="W631" s="11">
        <f>VLOOKUP(C631,[1]匹配!$A:$T,20,0)</f>
        <v>0</v>
      </c>
      <c r="X631" s="11">
        <f>VLOOKUP(C631,[1]匹配!$A:$U,21,0)</f>
        <v>0</v>
      </c>
      <c r="Y631" s="11">
        <f>VLOOKUP(C631,[1]匹配!$A:$V,22,0)</f>
        <v>0</v>
      </c>
      <c r="Z631" s="11">
        <f>VLOOKUP(C631,[1]匹配!$A:$W,23,0)</f>
        <v>0</v>
      </c>
      <c r="AA631" s="11">
        <f>VLOOKUP(C631,[1]匹配!$A:$X,24,0)</f>
        <v>0</v>
      </c>
      <c r="AB631" s="11">
        <f>VLOOKUP(C631,[1]匹配!$A:$Y,25,0)</f>
        <v>0</v>
      </c>
      <c r="AC631" s="11">
        <f>VLOOKUP(C631,[1]匹配!$A:$Z,26,0)</f>
        <v>0</v>
      </c>
      <c r="AD631" s="11">
        <f>VLOOKUP(C631,[1]匹配!$A:$AA,27,0)</f>
        <v>0</v>
      </c>
      <c r="AE631" s="11">
        <f>VLOOKUP(C631,[1]匹配!$A:$AB,28,0)</f>
        <v>0</v>
      </c>
      <c r="AF631" s="11">
        <f>VLOOKUP(C631,[1]匹配!$A:$AC,29,0)</f>
        <v>0</v>
      </c>
      <c r="AG631" s="11">
        <f>VLOOKUP(C631,[1]匹配!$A:$AD,30,0)</f>
        <v>0</v>
      </c>
      <c r="AH631" s="11">
        <f>VLOOKUP(C631,[1]匹配!$A:$AE,31,0)</f>
        <v>0</v>
      </c>
      <c r="AI631" s="11">
        <f>VLOOKUP(C631,[1]匹配!$A:$AF,32,0)</f>
        <v>0</v>
      </c>
      <c r="AJ631" s="11" t="s">
        <v>1246</v>
      </c>
      <c r="AK631" s="11" t="s">
        <v>105</v>
      </c>
      <c r="AL631" s="11" t="s">
        <v>48</v>
      </c>
      <c r="AM631" s="11" t="s">
        <v>729</v>
      </c>
    </row>
    <row r="632" ht="24" spans="1:39">
      <c r="A632" s="28">
        <v>629</v>
      </c>
      <c r="B632" s="11" t="s">
        <v>494</v>
      </c>
      <c r="C632" s="11" t="s">
        <v>2325</v>
      </c>
      <c r="D632" s="11" t="s">
        <v>2326</v>
      </c>
      <c r="E632" s="11" t="s">
        <v>2327</v>
      </c>
      <c r="F632" s="30" t="s">
        <v>508</v>
      </c>
      <c r="G632" s="11" t="s">
        <v>1339</v>
      </c>
      <c r="H632" s="11" t="str">
        <f>VLOOKUP(C632,[1]匹配!$A:$E,5,0)</f>
        <v>否</v>
      </c>
      <c r="I632" s="11">
        <f>VLOOKUP(C632,[1]匹配!$A:$F,6,0)</f>
        <v>0</v>
      </c>
      <c r="J632" s="11">
        <f>VLOOKUP(C632,'[2]（终）标准制修订项目'!$C:$R,16,0)</f>
        <v>3</v>
      </c>
      <c r="K632" s="11" t="str">
        <f>VLOOKUP(C632,[1]匹配!$A:$H,8,0)</f>
        <v>无</v>
      </c>
      <c r="L632" s="11">
        <f>VLOOKUP(C632,[1]匹配!$A:$I,9,0)</f>
        <v>3</v>
      </c>
      <c r="M632" s="11">
        <f>VLOOKUP(C632,[1]匹配!$A:$J,10,0)</f>
        <v>100</v>
      </c>
      <c r="N632" s="11" t="str">
        <f>VLOOKUP(C632,[1]匹配!$A:$K,11,0)</f>
        <v>深圳万测试验设备有限公司</v>
      </c>
      <c r="O632" s="11">
        <f>VLOOKUP(C632,[1]匹配!$A:$L,12,0)</f>
        <v>0</v>
      </c>
      <c r="P632" s="11">
        <f>VLOOKUP(C632,[1]匹配!$A:$M,13,0)</f>
        <v>0</v>
      </c>
      <c r="Q632" s="11">
        <f>VLOOKUP(C632,[1]匹配!$A:$N,14,0)</f>
        <v>0</v>
      </c>
      <c r="R632" s="11">
        <f>VLOOKUP(C632,[1]匹配!$A:$O,15,0)</f>
        <v>0</v>
      </c>
      <c r="S632" s="11">
        <f>VLOOKUP(C632,[1]匹配!$A:$P,16,0)</f>
        <v>0</v>
      </c>
      <c r="T632" s="11">
        <f>VLOOKUP(C632,[1]匹配!$A:$Q,17,0)</f>
        <v>0</v>
      </c>
      <c r="U632" s="11">
        <f>VLOOKUP(C632,[1]匹配!$A:$R,18,0)</f>
        <v>0</v>
      </c>
      <c r="V632" s="11">
        <f>VLOOKUP(C632,[1]匹配!$A:$S,19,0)</f>
        <v>0</v>
      </c>
      <c r="W632" s="11">
        <f>VLOOKUP(C632,[1]匹配!$A:$T,20,0)</f>
        <v>0</v>
      </c>
      <c r="X632" s="11">
        <f>VLOOKUP(C632,[1]匹配!$A:$U,21,0)</f>
        <v>0</v>
      </c>
      <c r="Y632" s="11">
        <f>VLOOKUP(C632,[1]匹配!$A:$V,22,0)</f>
        <v>0</v>
      </c>
      <c r="Z632" s="11">
        <f>VLOOKUP(C632,[1]匹配!$A:$W,23,0)</f>
        <v>0</v>
      </c>
      <c r="AA632" s="11">
        <f>VLOOKUP(C632,[1]匹配!$A:$X,24,0)</f>
        <v>0</v>
      </c>
      <c r="AB632" s="11">
        <f>VLOOKUP(C632,[1]匹配!$A:$Y,25,0)</f>
        <v>0</v>
      </c>
      <c r="AC632" s="11">
        <f>VLOOKUP(C632,[1]匹配!$A:$Z,26,0)</f>
        <v>0</v>
      </c>
      <c r="AD632" s="11">
        <f>VLOOKUP(C632,[1]匹配!$A:$AA,27,0)</f>
        <v>0</v>
      </c>
      <c r="AE632" s="11">
        <f>VLOOKUP(C632,[1]匹配!$A:$AB,28,0)</f>
        <v>0</v>
      </c>
      <c r="AF632" s="11">
        <f>VLOOKUP(C632,[1]匹配!$A:$AC,29,0)</f>
        <v>0</v>
      </c>
      <c r="AG632" s="11">
        <f>VLOOKUP(C632,[1]匹配!$A:$AD,30,0)</f>
        <v>0</v>
      </c>
      <c r="AH632" s="11">
        <f>VLOOKUP(C632,[1]匹配!$A:$AE,31,0)</f>
        <v>0</v>
      </c>
      <c r="AI632" s="11">
        <f>VLOOKUP(C632,[1]匹配!$A:$AF,32,0)</f>
        <v>0</v>
      </c>
      <c r="AJ632" s="11" t="s">
        <v>779</v>
      </c>
      <c r="AK632" s="11" t="s">
        <v>105</v>
      </c>
      <c r="AL632" s="11" t="s">
        <v>48</v>
      </c>
      <c r="AM632" s="11" t="s">
        <v>729</v>
      </c>
    </row>
    <row r="633" ht="24" spans="1:39">
      <c r="A633" s="28">
        <v>630</v>
      </c>
      <c r="B633" s="11" t="s">
        <v>494</v>
      </c>
      <c r="C633" s="11" t="s">
        <v>2328</v>
      </c>
      <c r="D633" s="11" t="s">
        <v>2329</v>
      </c>
      <c r="E633" s="11" t="s">
        <v>2330</v>
      </c>
      <c r="F633" s="30" t="s">
        <v>519</v>
      </c>
      <c r="G633" s="11" t="s">
        <v>436</v>
      </c>
      <c r="H633" s="11" t="str">
        <f>VLOOKUP(C633,[1]匹配!$A:$E,5,0)</f>
        <v>否</v>
      </c>
      <c r="I633" s="11">
        <f>VLOOKUP(C633,[1]匹配!$A:$F,6,0)</f>
        <v>0</v>
      </c>
      <c r="J633" s="11">
        <f>VLOOKUP(C633,'[2]（终）标准制修订项目'!$C:$R,16,0)</f>
        <v>3</v>
      </c>
      <c r="K633" s="11" t="str">
        <f>VLOOKUP(C633,[1]匹配!$A:$H,8,0)</f>
        <v>无</v>
      </c>
      <c r="L633" s="11">
        <f>VLOOKUP(C633,[1]匹配!$A:$I,9,0)</f>
        <v>3</v>
      </c>
      <c r="M633" s="11">
        <f>VLOOKUP(C633,[1]匹配!$A:$J,10,0)</f>
        <v>100</v>
      </c>
      <c r="N633" s="11" t="str">
        <f>VLOOKUP(C633,[1]匹配!$A:$K,11,0)</f>
        <v>深圳市华测检测有限公司</v>
      </c>
      <c r="O633" s="11">
        <f>VLOOKUP(C633,[1]匹配!$A:$L,12,0)</f>
        <v>0</v>
      </c>
      <c r="P633" s="11">
        <f>VLOOKUP(C633,[1]匹配!$A:$M,13,0)</f>
        <v>0</v>
      </c>
      <c r="Q633" s="11">
        <f>VLOOKUP(C633,[1]匹配!$A:$N,14,0)</f>
        <v>0</v>
      </c>
      <c r="R633" s="11">
        <f>VLOOKUP(C633,[1]匹配!$A:$O,15,0)</f>
        <v>0</v>
      </c>
      <c r="S633" s="11">
        <f>VLOOKUP(C633,[1]匹配!$A:$P,16,0)</f>
        <v>0</v>
      </c>
      <c r="T633" s="11">
        <f>VLOOKUP(C633,[1]匹配!$A:$Q,17,0)</f>
        <v>0</v>
      </c>
      <c r="U633" s="11">
        <f>VLOOKUP(C633,[1]匹配!$A:$R,18,0)</f>
        <v>0</v>
      </c>
      <c r="V633" s="11">
        <f>VLOOKUP(C633,[1]匹配!$A:$S,19,0)</f>
        <v>0</v>
      </c>
      <c r="W633" s="11">
        <f>VLOOKUP(C633,[1]匹配!$A:$T,20,0)</f>
        <v>0</v>
      </c>
      <c r="X633" s="11">
        <f>VLOOKUP(C633,[1]匹配!$A:$U,21,0)</f>
        <v>0</v>
      </c>
      <c r="Y633" s="11">
        <f>VLOOKUP(C633,[1]匹配!$A:$V,22,0)</f>
        <v>0</v>
      </c>
      <c r="Z633" s="11">
        <f>VLOOKUP(C633,[1]匹配!$A:$W,23,0)</f>
        <v>0</v>
      </c>
      <c r="AA633" s="11">
        <f>VLOOKUP(C633,[1]匹配!$A:$X,24,0)</f>
        <v>0</v>
      </c>
      <c r="AB633" s="11">
        <f>VLOOKUP(C633,[1]匹配!$A:$Y,25,0)</f>
        <v>0</v>
      </c>
      <c r="AC633" s="11">
        <f>VLOOKUP(C633,[1]匹配!$A:$Z,26,0)</f>
        <v>0</v>
      </c>
      <c r="AD633" s="11">
        <f>VLOOKUP(C633,[1]匹配!$A:$AA,27,0)</f>
        <v>0</v>
      </c>
      <c r="AE633" s="11">
        <f>VLOOKUP(C633,[1]匹配!$A:$AB,28,0)</f>
        <v>0</v>
      </c>
      <c r="AF633" s="11">
        <f>VLOOKUP(C633,[1]匹配!$A:$AC,29,0)</f>
        <v>0</v>
      </c>
      <c r="AG633" s="11">
        <f>VLOOKUP(C633,[1]匹配!$A:$AD,30,0)</f>
        <v>0</v>
      </c>
      <c r="AH633" s="11">
        <f>VLOOKUP(C633,[1]匹配!$A:$AE,31,0)</f>
        <v>0</v>
      </c>
      <c r="AI633" s="11">
        <f>VLOOKUP(C633,[1]匹配!$A:$AF,32,0)</f>
        <v>0</v>
      </c>
      <c r="AJ633" s="11" t="s">
        <v>779</v>
      </c>
      <c r="AK633" s="11" t="s">
        <v>47</v>
      </c>
      <c r="AL633" s="11" t="s">
        <v>48</v>
      </c>
      <c r="AM633" s="11" t="s">
        <v>729</v>
      </c>
    </row>
    <row r="634" ht="24" spans="1:39">
      <c r="A634" s="28">
        <v>631</v>
      </c>
      <c r="B634" s="11" t="s">
        <v>494</v>
      </c>
      <c r="C634" s="11" t="s">
        <v>2331</v>
      </c>
      <c r="D634" s="11" t="s">
        <v>2332</v>
      </c>
      <c r="E634" s="11" t="s">
        <v>2333</v>
      </c>
      <c r="F634" s="11" t="s">
        <v>540</v>
      </c>
      <c r="G634" s="11" t="s">
        <v>504</v>
      </c>
      <c r="H634" s="11" t="str">
        <f>VLOOKUP(C634,[1]匹配!$A:$E,5,0)</f>
        <v>否</v>
      </c>
      <c r="I634" s="11">
        <f>VLOOKUP(C634,[1]匹配!$A:$F,6,0)</f>
        <v>0</v>
      </c>
      <c r="J634" s="11">
        <f>VLOOKUP(C634,'[2]（终）标准制修订项目'!$C:$R,16,0)</f>
        <v>2</v>
      </c>
      <c r="K634" s="11" t="str">
        <f>VLOOKUP(C634,[1]匹配!$A:$H,8,0)</f>
        <v>无</v>
      </c>
      <c r="L634" s="11">
        <f>VLOOKUP(C634,[1]匹配!$A:$I,9,0)</f>
        <v>2</v>
      </c>
      <c r="M634" s="11">
        <f>VLOOKUP(C634,[1]匹配!$A:$J,10,0)</f>
        <v>100</v>
      </c>
      <c r="N634" s="11" t="str">
        <f>VLOOKUP(C634,[1]匹配!$A:$K,11,0)</f>
        <v>中广核工程有限公司</v>
      </c>
      <c r="O634" s="11">
        <f>VLOOKUP(C634,[1]匹配!$A:$L,12,0)</f>
        <v>0</v>
      </c>
      <c r="P634" s="11">
        <f>VLOOKUP(C634,[1]匹配!$A:$M,13,0)</f>
        <v>0</v>
      </c>
      <c r="Q634" s="11">
        <f>VLOOKUP(C634,[1]匹配!$A:$N,14,0)</f>
        <v>0</v>
      </c>
      <c r="R634" s="11">
        <f>VLOOKUP(C634,[1]匹配!$A:$O,15,0)</f>
        <v>0</v>
      </c>
      <c r="S634" s="11">
        <f>VLOOKUP(C634,[1]匹配!$A:$P,16,0)</f>
        <v>0</v>
      </c>
      <c r="T634" s="11">
        <f>VLOOKUP(C634,[1]匹配!$A:$Q,17,0)</f>
        <v>0</v>
      </c>
      <c r="U634" s="11">
        <f>VLOOKUP(C634,[1]匹配!$A:$R,18,0)</f>
        <v>0</v>
      </c>
      <c r="V634" s="11">
        <f>VLOOKUP(C634,[1]匹配!$A:$S,19,0)</f>
        <v>0</v>
      </c>
      <c r="W634" s="11">
        <f>VLOOKUP(C634,[1]匹配!$A:$T,20,0)</f>
        <v>0</v>
      </c>
      <c r="X634" s="11">
        <f>VLOOKUP(C634,[1]匹配!$A:$U,21,0)</f>
        <v>0</v>
      </c>
      <c r="Y634" s="11">
        <f>VLOOKUP(C634,[1]匹配!$A:$V,22,0)</f>
        <v>0</v>
      </c>
      <c r="Z634" s="11">
        <f>VLOOKUP(C634,[1]匹配!$A:$W,23,0)</f>
        <v>0</v>
      </c>
      <c r="AA634" s="11">
        <f>VLOOKUP(C634,[1]匹配!$A:$X,24,0)</f>
        <v>0</v>
      </c>
      <c r="AB634" s="11">
        <f>VLOOKUP(C634,[1]匹配!$A:$Y,25,0)</f>
        <v>0</v>
      </c>
      <c r="AC634" s="11">
        <f>VLOOKUP(C634,[1]匹配!$A:$Z,26,0)</f>
        <v>0</v>
      </c>
      <c r="AD634" s="11">
        <f>VLOOKUP(C634,[1]匹配!$A:$AA,27,0)</f>
        <v>0</v>
      </c>
      <c r="AE634" s="11">
        <f>VLOOKUP(C634,[1]匹配!$A:$AB,28,0)</f>
        <v>0</v>
      </c>
      <c r="AF634" s="11">
        <f>VLOOKUP(C634,[1]匹配!$A:$AC,29,0)</f>
        <v>0</v>
      </c>
      <c r="AG634" s="11">
        <f>VLOOKUP(C634,[1]匹配!$A:$AD,30,0)</f>
        <v>0</v>
      </c>
      <c r="AH634" s="11">
        <f>VLOOKUP(C634,[1]匹配!$A:$AE,31,0)</f>
        <v>0</v>
      </c>
      <c r="AI634" s="11">
        <f>VLOOKUP(C634,[1]匹配!$A:$AF,32,0)</f>
        <v>0</v>
      </c>
      <c r="AJ634" s="11" t="s">
        <v>779</v>
      </c>
      <c r="AK634" s="11" t="s">
        <v>47</v>
      </c>
      <c r="AL634" s="11" t="s">
        <v>48</v>
      </c>
      <c r="AM634" s="11" t="s">
        <v>729</v>
      </c>
    </row>
    <row r="635" ht="36" spans="1:39">
      <c r="A635" s="28">
        <v>632</v>
      </c>
      <c r="B635" s="11" t="s">
        <v>494</v>
      </c>
      <c r="C635" s="11" t="s">
        <v>2334</v>
      </c>
      <c r="D635" s="11" t="s">
        <v>2335</v>
      </c>
      <c r="E635" s="11" t="s">
        <v>2336</v>
      </c>
      <c r="F635" s="11" t="s">
        <v>524</v>
      </c>
      <c r="G635" s="11" t="s">
        <v>987</v>
      </c>
      <c r="H635" s="11" t="str">
        <f>VLOOKUP(C635,[1]匹配!$A:$E,5,0)</f>
        <v>否</v>
      </c>
      <c r="I635" s="11">
        <f>VLOOKUP(C635,[1]匹配!$A:$F,6,0)</f>
        <v>0</v>
      </c>
      <c r="J635" s="11">
        <f>VLOOKUP(C635,'[2]（终）标准制修订项目'!$C:$R,16,0)</f>
        <v>2</v>
      </c>
      <c r="K635" s="11" t="str">
        <f>VLOOKUP(C635,[1]匹配!$A:$H,8,0)</f>
        <v>无</v>
      </c>
      <c r="L635" s="11">
        <f>VLOOKUP(C635,[1]匹配!$A:$I,9,0)</f>
        <v>2</v>
      </c>
      <c r="M635" s="11">
        <f>VLOOKUP(C635,[1]匹配!$A:$J,10,0)</f>
        <v>100</v>
      </c>
      <c r="N635" s="11" t="str">
        <f>VLOOKUP(C635,[1]匹配!$A:$K,11,0)</f>
        <v>深圳诺普信农化股份有限公司</v>
      </c>
      <c r="O635" s="11">
        <f>VLOOKUP(C635,[1]匹配!$A:$L,12,0)</f>
        <v>0</v>
      </c>
      <c r="P635" s="11">
        <f>VLOOKUP(C635,[1]匹配!$A:$M,13,0)</f>
        <v>0</v>
      </c>
      <c r="Q635" s="11">
        <f>VLOOKUP(C635,[1]匹配!$A:$N,14,0)</f>
        <v>0</v>
      </c>
      <c r="R635" s="11">
        <f>VLOOKUP(C635,[1]匹配!$A:$O,15,0)</f>
        <v>0</v>
      </c>
      <c r="S635" s="11">
        <f>VLOOKUP(C635,[1]匹配!$A:$P,16,0)</f>
        <v>0</v>
      </c>
      <c r="T635" s="11">
        <f>VLOOKUP(C635,[1]匹配!$A:$Q,17,0)</f>
        <v>0</v>
      </c>
      <c r="U635" s="11">
        <f>VLOOKUP(C635,[1]匹配!$A:$R,18,0)</f>
        <v>0</v>
      </c>
      <c r="V635" s="11">
        <f>VLOOKUP(C635,[1]匹配!$A:$S,19,0)</f>
        <v>0</v>
      </c>
      <c r="W635" s="11">
        <f>VLOOKUP(C635,[1]匹配!$A:$T,20,0)</f>
        <v>0</v>
      </c>
      <c r="X635" s="11">
        <f>VLOOKUP(C635,[1]匹配!$A:$U,21,0)</f>
        <v>0</v>
      </c>
      <c r="Y635" s="11">
        <f>VLOOKUP(C635,[1]匹配!$A:$V,22,0)</f>
        <v>0</v>
      </c>
      <c r="Z635" s="11">
        <f>VLOOKUP(C635,[1]匹配!$A:$W,23,0)</f>
        <v>0</v>
      </c>
      <c r="AA635" s="11">
        <f>VLOOKUP(C635,[1]匹配!$A:$X,24,0)</f>
        <v>0</v>
      </c>
      <c r="AB635" s="11">
        <f>VLOOKUP(C635,[1]匹配!$A:$Y,25,0)</f>
        <v>0</v>
      </c>
      <c r="AC635" s="11">
        <f>VLOOKUP(C635,[1]匹配!$A:$Z,26,0)</f>
        <v>0</v>
      </c>
      <c r="AD635" s="11">
        <f>VLOOKUP(C635,[1]匹配!$A:$AA,27,0)</f>
        <v>0</v>
      </c>
      <c r="AE635" s="11">
        <f>VLOOKUP(C635,[1]匹配!$A:$AB,28,0)</f>
        <v>0</v>
      </c>
      <c r="AF635" s="11">
        <f>VLOOKUP(C635,[1]匹配!$A:$AC,29,0)</f>
        <v>0</v>
      </c>
      <c r="AG635" s="11">
        <f>VLOOKUP(C635,[1]匹配!$A:$AD,30,0)</f>
        <v>0</v>
      </c>
      <c r="AH635" s="11">
        <f>VLOOKUP(C635,[1]匹配!$A:$AE,31,0)</f>
        <v>0</v>
      </c>
      <c r="AI635" s="11">
        <f>VLOOKUP(C635,[1]匹配!$A:$AF,32,0)</f>
        <v>0</v>
      </c>
      <c r="AJ635" s="11" t="s">
        <v>779</v>
      </c>
      <c r="AK635" s="11" t="s">
        <v>47</v>
      </c>
      <c r="AL635" s="11" t="s">
        <v>48</v>
      </c>
      <c r="AM635" s="11" t="s">
        <v>729</v>
      </c>
    </row>
    <row r="636" ht="24" spans="1:39">
      <c r="A636" s="28">
        <v>633</v>
      </c>
      <c r="B636" s="11" t="s">
        <v>494</v>
      </c>
      <c r="C636" s="11" t="s">
        <v>2337</v>
      </c>
      <c r="D636" s="11" t="s">
        <v>2338</v>
      </c>
      <c r="E636" s="11" t="s">
        <v>2339</v>
      </c>
      <c r="F636" s="11" t="s">
        <v>508</v>
      </c>
      <c r="G636" s="11" t="s">
        <v>394</v>
      </c>
      <c r="H636" s="11" t="str">
        <f>VLOOKUP(C636,[1]匹配!$A:$E,5,0)</f>
        <v>否</v>
      </c>
      <c r="I636" s="11">
        <f>VLOOKUP(C636,[1]匹配!$A:$F,6,0)</f>
        <v>0</v>
      </c>
      <c r="J636" s="11">
        <f>VLOOKUP(C636,'[2]（终）标准制修订项目'!$C:$R,16,0)</f>
        <v>3</v>
      </c>
      <c r="K636" s="11" t="str">
        <f>VLOOKUP(C636,[1]匹配!$A:$H,8,0)</f>
        <v>无</v>
      </c>
      <c r="L636" s="11">
        <f>VLOOKUP(C636,[1]匹配!$A:$I,9,0)</f>
        <v>3</v>
      </c>
      <c r="M636" s="11">
        <f>VLOOKUP(C636,[1]匹配!$A:$J,10,0)</f>
        <v>100</v>
      </c>
      <c r="N636" s="11" t="str">
        <f>VLOOKUP(C636,[1]匹配!$A:$K,11,0)</f>
        <v>深圳领威科技有限公司</v>
      </c>
      <c r="O636" s="11">
        <f>VLOOKUP(C636,[1]匹配!$A:$L,12,0)</f>
        <v>0</v>
      </c>
      <c r="P636" s="11">
        <f>VLOOKUP(C636,[1]匹配!$A:$M,13,0)</f>
        <v>0</v>
      </c>
      <c r="Q636" s="11">
        <f>VLOOKUP(C636,[1]匹配!$A:$N,14,0)</f>
        <v>0</v>
      </c>
      <c r="R636" s="11">
        <f>VLOOKUP(C636,[1]匹配!$A:$O,15,0)</f>
        <v>0</v>
      </c>
      <c r="S636" s="11">
        <f>VLOOKUP(C636,[1]匹配!$A:$P,16,0)</f>
        <v>0</v>
      </c>
      <c r="T636" s="11">
        <f>VLOOKUP(C636,[1]匹配!$A:$Q,17,0)</f>
        <v>0</v>
      </c>
      <c r="U636" s="11">
        <f>VLOOKUP(C636,[1]匹配!$A:$R,18,0)</f>
        <v>0</v>
      </c>
      <c r="V636" s="11">
        <f>VLOOKUP(C636,[1]匹配!$A:$S,19,0)</f>
        <v>0</v>
      </c>
      <c r="W636" s="11">
        <f>VLOOKUP(C636,[1]匹配!$A:$T,20,0)</f>
        <v>0</v>
      </c>
      <c r="X636" s="11">
        <f>VLOOKUP(C636,[1]匹配!$A:$U,21,0)</f>
        <v>0</v>
      </c>
      <c r="Y636" s="11">
        <f>VLOOKUP(C636,[1]匹配!$A:$V,22,0)</f>
        <v>0</v>
      </c>
      <c r="Z636" s="11">
        <f>VLOOKUP(C636,[1]匹配!$A:$W,23,0)</f>
        <v>0</v>
      </c>
      <c r="AA636" s="11">
        <f>VLOOKUP(C636,[1]匹配!$A:$X,24,0)</f>
        <v>0</v>
      </c>
      <c r="AB636" s="11">
        <f>VLOOKUP(C636,[1]匹配!$A:$Y,25,0)</f>
        <v>0</v>
      </c>
      <c r="AC636" s="11">
        <f>VLOOKUP(C636,[1]匹配!$A:$Z,26,0)</f>
        <v>0</v>
      </c>
      <c r="AD636" s="11">
        <f>VLOOKUP(C636,[1]匹配!$A:$AA,27,0)</f>
        <v>0</v>
      </c>
      <c r="AE636" s="11">
        <f>VLOOKUP(C636,[1]匹配!$A:$AB,28,0)</f>
        <v>0</v>
      </c>
      <c r="AF636" s="11">
        <f>VLOOKUP(C636,[1]匹配!$A:$AC,29,0)</f>
        <v>0</v>
      </c>
      <c r="AG636" s="11">
        <f>VLOOKUP(C636,[1]匹配!$A:$AD,30,0)</f>
        <v>0</v>
      </c>
      <c r="AH636" s="11">
        <f>VLOOKUP(C636,[1]匹配!$A:$AE,31,0)</f>
        <v>0</v>
      </c>
      <c r="AI636" s="11">
        <f>VLOOKUP(C636,[1]匹配!$A:$AF,32,0)</f>
        <v>0</v>
      </c>
      <c r="AJ636" s="11" t="s">
        <v>779</v>
      </c>
      <c r="AK636" s="11" t="s">
        <v>47</v>
      </c>
      <c r="AL636" s="11" t="s">
        <v>48</v>
      </c>
      <c r="AM636" s="11" t="s">
        <v>729</v>
      </c>
    </row>
    <row r="637" ht="24" spans="1:39">
      <c r="A637" s="28">
        <v>634</v>
      </c>
      <c r="B637" s="11" t="s">
        <v>494</v>
      </c>
      <c r="C637" s="11" t="s">
        <v>2340</v>
      </c>
      <c r="D637" s="11" t="s">
        <v>2341</v>
      </c>
      <c r="E637" s="11" t="s">
        <v>2342</v>
      </c>
      <c r="F637" s="11" t="s">
        <v>503</v>
      </c>
      <c r="G637" s="11" t="s">
        <v>504</v>
      </c>
      <c r="H637" s="11" t="str">
        <f>VLOOKUP(C637,[1]匹配!$A:$E,5,0)</f>
        <v>否</v>
      </c>
      <c r="I637" s="11">
        <f>VLOOKUP(C637,[1]匹配!$A:$F,6,0)</f>
        <v>0</v>
      </c>
      <c r="J637" s="11">
        <f>VLOOKUP(C637,'[2]（终）标准制修订项目'!$C:$R,16,0)</f>
        <v>1</v>
      </c>
      <c r="K637" s="11" t="str">
        <f>VLOOKUP(C637,[1]匹配!$A:$H,8,0)</f>
        <v>无</v>
      </c>
      <c r="L637" s="11">
        <f>VLOOKUP(C637,[1]匹配!$A:$I,9,0)</f>
        <v>1</v>
      </c>
      <c r="M637" s="11">
        <f>VLOOKUP(C637,[1]匹配!$A:$J,10,0)</f>
        <v>100</v>
      </c>
      <c r="N637" s="11" t="str">
        <f>VLOOKUP(C637,[1]匹配!$A:$K,11,0)</f>
        <v>中广核工程有限公司</v>
      </c>
      <c r="O637" s="11">
        <f>VLOOKUP(C637,[1]匹配!$A:$L,12,0)</f>
        <v>0</v>
      </c>
      <c r="P637" s="11">
        <f>VLOOKUP(C637,[1]匹配!$A:$M,13,0)</f>
        <v>0</v>
      </c>
      <c r="Q637" s="11">
        <f>VLOOKUP(C637,[1]匹配!$A:$N,14,0)</f>
        <v>0</v>
      </c>
      <c r="R637" s="11">
        <f>VLOOKUP(C637,[1]匹配!$A:$O,15,0)</f>
        <v>0</v>
      </c>
      <c r="S637" s="11">
        <f>VLOOKUP(C637,[1]匹配!$A:$P,16,0)</f>
        <v>0</v>
      </c>
      <c r="T637" s="11">
        <f>VLOOKUP(C637,[1]匹配!$A:$Q,17,0)</f>
        <v>0</v>
      </c>
      <c r="U637" s="11">
        <f>VLOOKUP(C637,[1]匹配!$A:$R,18,0)</f>
        <v>0</v>
      </c>
      <c r="V637" s="11">
        <f>VLOOKUP(C637,[1]匹配!$A:$S,19,0)</f>
        <v>0</v>
      </c>
      <c r="W637" s="11">
        <f>VLOOKUP(C637,[1]匹配!$A:$T,20,0)</f>
        <v>0</v>
      </c>
      <c r="X637" s="11">
        <f>VLOOKUP(C637,[1]匹配!$A:$U,21,0)</f>
        <v>0</v>
      </c>
      <c r="Y637" s="11">
        <f>VLOOKUP(C637,[1]匹配!$A:$V,22,0)</f>
        <v>0</v>
      </c>
      <c r="Z637" s="11">
        <f>VLOOKUP(C637,[1]匹配!$A:$W,23,0)</f>
        <v>0</v>
      </c>
      <c r="AA637" s="11">
        <f>VLOOKUP(C637,[1]匹配!$A:$X,24,0)</f>
        <v>0</v>
      </c>
      <c r="AB637" s="11">
        <f>VLOOKUP(C637,[1]匹配!$A:$Y,25,0)</f>
        <v>0</v>
      </c>
      <c r="AC637" s="11">
        <f>VLOOKUP(C637,[1]匹配!$A:$Z,26,0)</f>
        <v>0</v>
      </c>
      <c r="AD637" s="11">
        <f>VLOOKUP(C637,[1]匹配!$A:$AA,27,0)</f>
        <v>0</v>
      </c>
      <c r="AE637" s="11">
        <f>VLOOKUP(C637,[1]匹配!$A:$AB,28,0)</f>
        <v>0</v>
      </c>
      <c r="AF637" s="11">
        <f>VLOOKUP(C637,[1]匹配!$A:$AC,29,0)</f>
        <v>0</v>
      </c>
      <c r="AG637" s="11">
        <f>VLOOKUP(C637,[1]匹配!$A:$AD,30,0)</f>
        <v>0</v>
      </c>
      <c r="AH637" s="11">
        <f>VLOOKUP(C637,[1]匹配!$A:$AE,31,0)</f>
        <v>0</v>
      </c>
      <c r="AI637" s="11">
        <f>VLOOKUP(C637,[1]匹配!$A:$AF,32,0)</f>
        <v>0</v>
      </c>
      <c r="AJ637" s="11" t="s">
        <v>779</v>
      </c>
      <c r="AK637" s="11" t="s">
        <v>47</v>
      </c>
      <c r="AL637" s="11" t="s">
        <v>48</v>
      </c>
      <c r="AM637" s="11" t="s">
        <v>729</v>
      </c>
    </row>
    <row r="638" ht="36" spans="1:39">
      <c r="A638" s="28">
        <v>635</v>
      </c>
      <c r="B638" s="11" t="s">
        <v>494</v>
      </c>
      <c r="C638" s="11" t="s">
        <v>2343</v>
      </c>
      <c r="D638" s="11" t="s">
        <v>2344</v>
      </c>
      <c r="E638" s="11" t="s">
        <v>2345</v>
      </c>
      <c r="F638" s="11" t="s">
        <v>528</v>
      </c>
      <c r="G638" s="11" t="s">
        <v>362</v>
      </c>
      <c r="H638" s="11" t="str">
        <f>VLOOKUP(C638,[1]匹配!$A:$E,5,0)</f>
        <v>否</v>
      </c>
      <c r="I638" s="11">
        <f>VLOOKUP(C638,[1]匹配!$A:$F,6,0)</f>
        <v>0</v>
      </c>
      <c r="J638" s="11">
        <f>VLOOKUP(C638,'[2]（终）标准制修订项目'!$C:$R,16,0)</f>
        <v>1</v>
      </c>
      <c r="K638" s="11" t="str">
        <f>VLOOKUP(C638,[1]匹配!$A:$H,8,0)</f>
        <v>有</v>
      </c>
      <c r="L638" s="11">
        <f>VLOOKUP(C638,[1]匹配!$A:$I,9,0)</f>
        <v>1</v>
      </c>
      <c r="M638" s="11">
        <f>VLOOKUP(C638,[1]匹配!$A:$J,10,0)</f>
        <v>55.55</v>
      </c>
      <c r="N638" s="11" t="str">
        <f>VLOOKUP(C638,[1]匹配!$A:$K,11,0)</f>
        <v>中纺标（深圳）检测有限公司</v>
      </c>
      <c r="O638" s="11">
        <f>VLOOKUP(C638,[1]匹配!$A:$L,12,0)</f>
        <v>2</v>
      </c>
      <c r="P638" s="11">
        <f>VLOOKUP(C638,[1]匹配!$A:$M,13,0)</f>
        <v>44.44</v>
      </c>
      <c r="Q638" s="11" t="str">
        <f>VLOOKUP(C638,[1]匹配!$A:$N,14,0)</f>
        <v>深圳昌硕新纺材料有限公司</v>
      </c>
      <c r="R638" s="11">
        <f>VLOOKUP(C638,[1]匹配!$A:$O,15,0)</f>
        <v>0</v>
      </c>
      <c r="S638" s="11">
        <f>VLOOKUP(C638,[1]匹配!$A:$P,16,0)</f>
        <v>0</v>
      </c>
      <c r="T638" s="11">
        <f>VLOOKUP(C638,[1]匹配!$A:$Q,17,0)</f>
        <v>0</v>
      </c>
      <c r="U638" s="11">
        <f>VLOOKUP(C638,[1]匹配!$A:$R,18,0)</f>
        <v>0</v>
      </c>
      <c r="V638" s="11">
        <f>VLOOKUP(C638,[1]匹配!$A:$S,19,0)</f>
        <v>0</v>
      </c>
      <c r="W638" s="11">
        <f>VLOOKUP(C638,[1]匹配!$A:$T,20,0)</f>
        <v>0</v>
      </c>
      <c r="X638" s="11">
        <f>VLOOKUP(C638,[1]匹配!$A:$U,21,0)</f>
        <v>0</v>
      </c>
      <c r="Y638" s="11">
        <f>VLOOKUP(C638,[1]匹配!$A:$V,22,0)</f>
        <v>0</v>
      </c>
      <c r="Z638" s="11">
        <f>VLOOKUP(C638,[1]匹配!$A:$W,23,0)</f>
        <v>0</v>
      </c>
      <c r="AA638" s="11">
        <f>VLOOKUP(C638,[1]匹配!$A:$X,24,0)</f>
        <v>0</v>
      </c>
      <c r="AB638" s="11">
        <f>VLOOKUP(C638,[1]匹配!$A:$Y,25,0)</f>
        <v>0</v>
      </c>
      <c r="AC638" s="11">
        <f>VLOOKUP(C638,[1]匹配!$A:$Z,26,0)</f>
        <v>0</v>
      </c>
      <c r="AD638" s="11">
        <f>VLOOKUP(C638,[1]匹配!$A:$AA,27,0)</f>
        <v>0</v>
      </c>
      <c r="AE638" s="11">
        <f>VLOOKUP(C638,[1]匹配!$A:$AB,28,0)</f>
        <v>0</v>
      </c>
      <c r="AF638" s="11">
        <f>VLOOKUP(C638,[1]匹配!$A:$AC,29,0)</f>
        <v>0</v>
      </c>
      <c r="AG638" s="11">
        <f>VLOOKUP(C638,[1]匹配!$A:$AD,30,0)</f>
        <v>0</v>
      </c>
      <c r="AH638" s="11">
        <f>VLOOKUP(C638,[1]匹配!$A:$AE,31,0)</f>
        <v>0</v>
      </c>
      <c r="AI638" s="11">
        <f>VLOOKUP(C638,[1]匹配!$A:$AF,32,0)</f>
        <v>0</v>
      </c>
      <c r="AJ638" s="11" t="s">
        <v>779</v>
      </c>
      <c r="AK638" s="11" t="s">
        <v>105</v>
      </c>
      <c r="AL638" s="11" t="s">
        <v>48</v>
      </c>
      <c r="AM638" s="11" t="s">
        <v>729</v>
      </c>
    </row>
    <row r="639" ht="60" spans="1:39">
      <c r="A639" s="28">
        <v>636</v>
      </c>
      <c r="B639" s="11" t="s">
        <v>494</v>
      </c>
      <c r="C639" s="11" t="s">
        <v>2346</v>
      </c>
      <c r="D639" s="11" t="s">
        <v>2347</v>
      </c>
      <c r="E639" s="11" t="s">
        <v>2348</v>
      </c>
      <c r="F639" s="30" t="s">
        <v>2349</v>
      </c>
      <c r="G639" s="11" t="s">
        <v>2350</v>
      </c>
      <c r="H639" s="11" t="str">
        <f>VLOOKUP(C639,[1]匹配!$A:$E,5,0)</f>
        <v>否</v>
      </c>
      <c r="I639" s="11">
        <f>VLOOKUP(C639,[1]匹配!$A:$F,6,0)</f>
        <v>0</v>
      </c>
      <c r="J639" s="11">
        <f>VLOOKUP(C639,'[2]（终）标准制修订项目'!$C:$R,16,0)</f>
        <v>2</v>
      </c>
      <c r="K639" s="11" t="str">
        <f>VLOOKUP(C639,[1]匹配!$A:$H,8,0)</f>
        <v>有</v>
      </c>
      <c r="L639" s="11">
        <f>VLOOKUP(C639,[1]匹配!$A:$I,9,0)</f>
        <v>2</v>
      </c>
      <c r="M639" s="11">
        <f>VLOOKUP(C639,[1]匹配!$A:$J,10,0)</f>
        <v>50</v>
      </c>
      <c r="N639" s="11" t="str">
        <f>VLOOKUP(C639,[1]匹配!$A:$K,11,0)</f>
        <v>深圳广田集团股份有限公司</v>
      </c>
      <c r="O639" s="11">
        <f>VLOOKUP(C639,[1]匹配!$A:$L,12,0)</f>
        <v>4</v>
      </c>
      <c r="P639" s="11">
        <f>VLOOKUP(C639,[1]匹配!$A:$M,13,0)</f>
        <v>12.5</v>
      </c>
      <c r="Q639" s="11" t="str">
        <f>VLOOKUP(C639,[1]匹配!$A:$N,14,0)</f>
        <v>深装总建设集团股份有限公司</v>
      </c>
      <c r="R639" s="11">
        <f>VLOOKUP(C639,[1]匹配!$A:$O,15,0)</f>
        <v>5</v>
      </c>
      <c r="S639" s="11">
        <f>VLOOKUP(C639,[1]匹配!$A:$P,16,0)</f>
        <v>12.5</v>
      </c>
      <c r="T639" s="11" t="str">
        <f>VLOOKUP(C639,[1]匹配!$A:$Q,17,0)</f>
        <v>深建工程集团有限公司</v>
      </c>
      <c r="U639" s="11">
        <f>VLOOKUP(C639,[1]匹配!$A:$R,18,0)</f>
        <v>6</v>
      </c>
      <c r="V639" s="11">
        <f>VLOOKUP(C639,[1]匹配!$A:$S,19,0)</f>
        <v>12.5</v>
      </c>
      <c r="W639" s="11" t="str">
        <f>VLOOKUP(C639,[1]匹配!$A:$T,20,0)</f>
        <v>深圳市建艺装饰集团股份有限公司</v>
      </c>
      <c r="X639" s="11">
        <f>VLOOKUP(C639,[1]匹配!$A:$U,21,0)</f>
        <v>8</v>
      </c>
      <c r="Y639" s="11">
        <f>VLOOKUP(C639,[1]匹配!$A:$V,22,0)</f>
        <v>12.5</v>
      </c>
      <c r="Z639" s="11" t="str">
        <f>VLOOKUP(C639,[1]匹配!$A:$W,23,0)</f>
        <v>深圳市建筑装饰（集团）有限公司</v>
      </c>
      <c r="AA639" s="11">
        <f>VLOOKUP(C639,[1]匹配!$A:$X,24,0)</f>
        <v>0</v>
      </c>
      <c r="AB639" s="11">
        <f>VLOOKUP(C639,[1]匹配!$A:$Y,25,0)</f>
        <v>0</v>
      </c>
      <c r="AC639" s="11">
        <f>VLOOKUP(C639,[1]匹配!$A:$Z,26,0)</f>
        <v>0</v>
      </c>
      <c r="AD639" s="11">
        <f>VLOOKUP(C639,[1]匹配!$A:$AA,27,0)</f>
        <v>0</v>
      </c>
      <c r="AE639" s="11">
        <f>VLOOKUP(C639,[1]匹配!$A:$AB,28,0)</f>
        <v>0</v>
      </c>
      <c r="AF639" s="11">
        <f>VLOOKUP(C639,[1]匹配!$A:$AC,29,0)</f>
        <v>0</v>
      </c>
      <c r="AG639" s="11">
        <f>VLOOKUP(C639,[1]匹配!$A:$AD,30,0)</f>
        <v>0</v>
      </c>
      <c r="AH639" s="11">
        <f>VLOOKUP(C639,[1]匹配!$A:$AE,31,0)</f>
        <v>0</v>
      </c>
      <c r="AI639" s="11">
        <f>VLOOKUP(C639,[1]匹配!$A:$AF,32,0)</f>
        <v>0</v>
      </c>
      <c r="AJ639" s="11" t="s">
        <v>783</v>
      </c>
      <c r="AK639" s="11" t="s">
        <v>47</v>
      </c>
      <c r="AL639" s="11" t="s">
        <v>48</v>
      </c>
      <c r="AM639" s="11" t="s">
        <v>729</v>
      </c>
    </row>
    <row r="640" ht="36" spans="1:39">
      <c r="A640" s="28">
        <v>637</v>
      </c>
      <c r="B640" s="11" t="s">
        <v>494</v>
      </c>
      <c r="C640" s="11" t="s">
        <v>2351</v>
      </c>
      <c r="D640" s="11" t="s">
        <v>2352</v>
      </c>
      <c r="E640" s="11" t="s">
        <v>2353</v>
      </c>
      <c r="F640" s="11" t="s">
        <v>524</v>
      </c>
      <c r="G640" s="11" t="s">
        <v>947</v>
      </c>
      <c r="H640" s="11" t="str">
        <f>VLOOKUP(C640,[1]匹配!$A:$E,5,0)</f>
        <v>否</v>
      </c>
      <c r="I640" s="11">
        <f>VLOOKUP(C640,[1]匹配!$A:$F,6,0)</f>
        <v>0</v>
      </c>
      <c r="J640" s="11">
        <f>VLOOKUP(C640,'[2]（终）标准制修订项目'!$C:$R,16,0)</f>
        <v>2</v>
      </c>
      <c r="K640" s="11" t="str">
        <f>VLOOKUP(C640,[1]匹配!$A:$H,8,0)</f>
        <v>无</v>
      </c>
      <c r="L640" s="11">
        <f>VLOOKUP(C640,[1]匹配!$A:$I,9,0)</f>
        <v>2</v>
      </c>
      <c r="M640" s="11">
        <f>VLOOKUP(C640,[1]匹配!$A:$J,10,0)</f>
        <v>100</v>
      </c>
      <c r="N640" s="11" t="str">
        <f>VLOOKUP(C640,[1]匹配!$A:$K,11,0)</f>
        <v>深圳市中润水工业技术发展有限公司</v>
      </c>
      <c r="O640" s="11">
        <f>VLOOKUP(C640,[1]匹配!$A:$L,12,0)</f>
        <v>0</v>
      </c>
      <c r="P640" s="11">
        <f>VLOOKUP(C640,[1]匹配!$A:$M,13,0)</f>
        <v>0</v>
      </c>
      <c r="Q640" s="11">
        <f>VLOOKUP(C640,[1]匹配!$A:$N,14,0)</f>
        <v>0</v>
      </c>
      <c r="R640" s="11">
        <f>VLOOKUP(C640,[1]匹配!$A:$O,15,0)</f>
        <v>0</v>
      </c>
      <c r="S640" s="11">
        <f>VLOOKUP(C640,[1]匹配!$A:$P,16,0)</f>
        <v>0</v>
      </c>
      <c r="T640" s="11">
        <f>VLOOKUP(C640,[1]匹配!$A:$Q,17,0)</f>
        <v>0</v>
      </c>
      <c r="U640" s="11">
        <f>VLOOKUP(C640,[1]匹配!$A:$R,18,0)</f>
        <v>0</v>
      </c>
      <c r="V640" s="11">
        <f>VLOOKUP(C640,[1]匹配!$A:$S,19,0)</f>
        <v>0</v>
      </c>
      <c r="W640" s="11">
        <f>VLOOKUP(C640,[1]匹配!$A:$T,20,0)</f>
        <v>0</v>
      </c>
      <c r="X640" s="11">
        <f>VLOOKUP(C640,[1]匹配!$A:$U,21,0)</f>
        <v>0</v>
      </c>
      <c r="Y640" s="11">
        <f>VLOOKUP(C640,[1]匹配!$A:$V,22,0)</f>
        <v>0</v>
      </c>
      <c r="Z640" s="11">
        <f>VLOOKUP(C640,[1]匹配!$A:$W,23,0)</f>
        <v>0</v>
      </c>
      <c r="AA640" s="11">
        <f>VLOOKUP(C640,[1]匹配!$A:$X,24,0)</f>
        <v>0</v>
      </c>
      <c r="AB640" s="11">
        <f>VLOOKUP(C640,[1]匹配!$A:$Y,25,0)</f>
        <v>0</v>
      </c>
      <c r="AC640" s="11">
        <f>VLOOKUP(C640,[1]匹配!$A:$Z,26,0)</f>
        <v>0</v>
      </c>
      <c r="AD640" s="11">
        <f>VLOOKUP(C640,[1]匹配!$A:$AA,27,0)</f>
        <v>0</v>
      </c>
      <c r="AE640" s="11">
        <f>VLOOKUP(C640,[1]匹配!$A:$AB,28,0)</f>
        <v>0</v>
      </c>
      <c r="AF640" s="11">
        <f>VLOOKUP(C640,[1]匹配!$A:$AC,29,0)</f>
        <v>0</v>
      </c>
      <c r="AG640" s="11">
        <f>VLOOKUP(C640,[1]匹配!$A:$AD,30,0)</f>
        <v>0</v>
      </c>
      <c r="AH640" s="11">
        <f>VLOOKUP(C640,[1]匹配!$A:$AE,31,0)</f>
        <v>0</v>
      </c>
      <c r="AI640" s="11">
        <f>VLOOKUP(C640,[1]匹配!$A:$AF,32,0)</f>
        <v>0</v>
      </c>
      <c r="AJ640" s="11" t="s">
        <v>783</v>
      </c>
      <c r="AK640" s="11" t="s">
        <v>47</v>
      </c>
      <c r="AL640" s="11" t="s">
        <v>48</v>
      </c>
      <c r="AM640" s="11" t="s">
        <v>729</v>
      </c>
    </row>
    <row r="641" ht="36" spans="1:39">
      <c r="A641" s="28">
        <v>638</v>
      </c>
      <c r="B641" s="11" t="s">
        <v>494</v>
      </c>
      <c r="C641" s="11" t="s">
        <v>2354</v>
      </c>
      <c r="D641" s="11" t="s">
        <v>2355</v>
      </c>
      <c r="E641" s="11" t="s">
        <v>2272</v>
      </c>
      <c r="F641" s="11" t="s">
        <v>646</v>
      </c>
      <c r="G641" s="11" t="s">
        <v>1012</v>
      </c>
      <c r="H641" s="11" t="str">
        <f>VLOOKUP(C641,[1]匹配!$A:$E,5,0)</f>
        <v>否</v>
      </c>
      <c r="I641" s="11">
        <f>VLOOKUP(C641,[1]匹配!$A:$F,6,0)</f>
        <v>0</v>
      </c>
      <c r="J641" s="11">
        <f>VLOOKUP(C641,'[2]（终）标准制修订项目'!$C:$R,16,0)</f>
        <v>6</v>
      </c>
      <c r="K641" s="11" t="str">
        <f>VLOOKUP(C641,[1]匹配!$A:$H,8,0)</f>
        <v>有</v>
      </c>
      <c r="L641" s="11">
        <f>VLOOKUP(C641,[1]匹配!$A:$I,9,0)</f>
        <v>4</v>
      </c>
      <c r="M641" s="11">
        <f>VLOOKUP(C641,[1]匹配!$A:$J,10,0)</f>
        <v>55.55</v>
      </c>
      <c r="N641" s="11" t="str">
        <f>VLOOKUP(C641,[1]匹配!$A:$K,11,0)</f>
        <v>格林美股份有限公司</v>
      </c>
      <c r="O641" s="11">
        <f>VLOOKUP(C641,[1]匹配!$A:$L,12,0)</f>
        <v>6</v>
      </c>
      <c r="P641" s="11">
        <f>VLOOKUP(C641,[1]匹配!$A:$M,13,0)</f>
        <v>44.44</v>
      </c>
      <c r="Q641" s="11" t="str">
        <f>VLOOKUP(C641,[1]匹配!$A:$N,14,0)</f>
        <v>深圳市豪鹏科技有限公司</v>
      </c>
      <c r="R641" s="11">
        <f>VLOOKUP(C641,[1]匹配!$A:$O,15,0)</f>
        <v>0</v>
      </c>
      <c r="S641" s="11">
        <f>VLOOKUP(C641,[1]匹配!$A:$P,16,0)</f>
        <v>0</v>
      </c>
      <c r="T641" s="11">
        <f>VLOOKUP(C641,[1]匹配!$A:$Q,17,0)</f>
        <v>0</v>
      </c>
      <c r="U641" s="11">
        <f>VLOOKUP(C641,[1]匹配!$A:$R,18,0)</f>
        <v>0</v>
      </c>
      <c r="V641" s="11">
        <f>VLOOKUP(C641,[1]匹配!$A:$S,19,0)</f>
        <v>0</v>
      </c>
      <c r="W641" s="11">
        <f>VLOOKUP(C641,[1]匹配!$A:$T,20,0)</f>
        <v>0</v>
      </c>
      <c r="X641" s="11">
        <f>VLOOKUP(C641,[1]匹配!$A:$U,21,0)</f>
        <v>0</v>
      </c>
      <c r="Y641" s="11">
        <f>VLOOKUP(C641,[1]匹配!$A:$V,22,0)</f>
        <v>0</v>
      </c>
      <c r="Z641" s="11">
        <f>VLOOKUP(C641,[1]匹配!$A:$W,23,0)</f>
        <v>0</v>
      </c>
      <c r="AA641" s="11">
        <f>VLOOKUP(C641,[1]匹配!$A:$X,24,0)</f>
        <v>0</v>
      </c>
      <c r="AB641" s="11">
        <f>VLOOKUP(C641,[1]匹配!$A:$Y,25,0)</f>
        <v>0</v>
      </c>
      <c r="AC641" s="11">
        <f>VLOOKUP(C641,[1]匹配!$A:$Z,26,0)</f>
        <v>0</v>
      </c>
      <c r="AD641" s="11">
        <f>VLOOKUP(C641,[1]匹配!$A:$AA,27,0)</f>
        <v>0</v>
      </c>
      <c r="AE641" s="11">
        <f>VLOOKUP(C641,[1]匹配!$A:$AB,28,0)</f>
        <v>0</v>
      </c>
      <c r="AF641" s="11">
        <f>VLOOKUP(C641,[1]匹配!$A:$AC,29,0)</f>
        <v>0</v>
      </c>
      <c r="AG641" s="11">
        <f>VLOOKUP(C641,[1]匹配!$A:$AD,30,0)</f>
        <v>0</v>
      </c>
      <c r="AH641" s="11">
        <f>VLOOKUP(C641,[1]匹配!$A:$AE,31,0)</f>
        <v>0</v>
      </c>
      <c r="AI641" s="11">
        <f>VLOOKUP(C641,[1]匹配!$A:$AF,32,0)</f>
        <v>0</v>
      </c>
      <c r="AJ641" s="11" t="s">
        <v>783</v>
      </c>
      <c r="AK641" s="11" t="s">
        <v>47</v>
      </c>
      <c r="AL641" s="11" t="s">
        <v>56</v>
      </c>
      <c r="AM641" s="11" t="s">
        <v>729</v>
      </c>
    </row>
    <row r="642" ht="48" spans="1:39">
      <c r="A642" s="28">
        <v>639</v>
      </c>
      <c r="B642" s="11" t="s">
        <v>494</v>
      </c>
      <c r="C642" s="11" t="s">
        <v>2356</v>
      </c>
      <c r="D642" s="11" t="s">
        <v>2357</v>
      </c>
      <c r="E642" s="11" t="s">
        <v>2358</v>
      </c>
      <c r="F642" s="11" t="s">
        <v>2359</v>
      </c>
      <c r="G642" s="11" t="s">
        <v>339</v>
      </c>
      <c r="H642" s="11" t="str">
        <f>VLOOKUP(C642,[1]匹配!$A:$E,5,0)</f>
        <v>否</v>
      </c>
      <c r="I642" s="11">
        <f>VLOOKUP(C642,[1]匹配!$A:$F,6,0)</f>
        <v>0</v>
      </c>
      <c r="J642" s="11">
        <f>VLOOKUP(C642,'[2]（终）标准制修订项目'!$C:$R,16,0)</f>
        <v>1</v>
      </c>
      <c r="K642" s="11" t="str">
        <f>VLOOKUP(C642,[1]匹配!$A:$H,8,0)</f>
        <v>无</v>
      </c>
      <c r="L642" s="11">
        <f>VLOOKUP(C642,[1]匹配!$A:$I,9,0)</f>
        <v>1</v>
      </c>
      <c r="M642" s="11">
        <f>VLOOKUP(C642,[1]匹配!$A:$J,10,0)</f>
        <v>100</v>
      </c>
      <c r="N642" s="11" t="str">
        <f>VLOOKUP(C642,[1]匹配!$A:$K,11,0)</f>
        <v>深圳市检验检疫科学研究院</v>
      </c>
      <c r="O642" s="11">
        <f>VLOOKUP(C642,[1]匹配!$A:$L,12,0)</f>
        <v>0</v>
      </c>
      <c r="P642" s="11">
        <f>VLOOKUP(C642,[1]匹配!$A:$M,13,0)</f>
        <v>0</v>
      </c>
      <c r="Q642" s="11">
        <f>VLOOKUP(C642,[1]匹配!$A:$N,14,0)</f>
        <v>0</v>
      </c>
      <c r="R642" s="11">
        <f>VLOOKUP(C642,[1]匹配!$A:$O,15,0)</f>
        <v>0</v>
      </c>
      <c r="S642" s="11">
        <f>VLOOKUP(C642,[1]匹配!$A:$P,16,0)</f>
        <v>0</v>
      </c>
      <c r="T642" s="11">
        <f>VLOOKUP(C642,[1]匹配!$A:$Q,17,0)</f>
        <v>0</v>
      </c>
      <c r="U642" s="11">
        <f>VLOOKUP(C642,[1]匹配!$A:$R,18,0)</f>
        <v>0</v>
      </c>
      <c r="V642" s="11">
        <f>VLOOKUP(C642,[1]匹配!$A:$S,19,0)</f>
        <v>0</v>
      </c>
      <c r="W642" s="11">
        <f>VLOOKUP(C642,[1]匹配!$A:$T,20,0)</f>
        <v>0</v>
      </c>
      <c r="X642" s="11">
        <f>VLOOKUP(C642,[1]匹配!$A:$U,21,0)</f>
        <v>0</v>
      </c>
      <c r="Y642" s="11">
        <f>VLOOKUP(C642,[1]匹配!$A:$V,22,0)</f>
        <v>0</v>
      </c>
      <c r="Z642" s="11">
        <f>VLOOKUP(C642,[1]匹配!$A:$W,23,0)</f>
        <v>0</v>
      </c>
      <c r="AA642" s="11">
        <f>VLOOKUP(C642,[1]匹配!$A:$X,24,0)</f>
        <v>0</v>
      </c>
      <c r="AB642" s="11">
        <f>VLOOKUP(C642,[1]匹配!$A:$Y,25,0)</f>
        <v>0</v>
      </c>
      <c r="AC642" s="11">
        <f>VLOOKUP(C642,[1]匹配!$A:$Z,26,0)</f>
        <v>0</v>
      </c>
      <c r="AD642" s="11">
        <f>VLOOKUP(C642,[1]匹配!$A:$AA,27,0)</f>
        <v>0</v>
      </c>
      <c r="AE642" s="11">
        <f>VLOOKUP(C642,[1]匹配!$A:$AB,28,0)</f>
        <v>0</v>
      </c>
      <c r="AF642" s="11">
        <f>VLOOKUP(C642,[1]匹配!$A:$AC,29,0)</f>
        <v>0</v>
      </c>
      <c r="AG642" s="11">
        <f>VLOOKUP(C642,[1]匹配!$A:$AD,30,0)</f>
        <v>0</v>
      </c>
      <c r="AH642" s="11">
        <f>VLOOKUP(C642,[1]匹配!$A:$AE,31,0)</f>
        <v>0</v>
      </c>
      <c r="AI642" s="11">
        <f>VLOOKUP(C642,[1]匹配!$A:$AF,32,0)</f>
        <v>0</v>
      </c>
      <c r="AJ642" s="11" t="s">
        <v>783</v>
      </c>
      <c r="AK642" s="11" t="s">
        <v>47</v>
      </c>
      <c r="AL642" s="11" t="s">
        <v>48</v>
      </c>
      <c r="AM642" s="11" t="s">
        <v>729</v>
      </c>
    </row>
    <row r="643" ht="36" spans="1:39">
      <c r="A643" s="28">
        <v>640</v>
      </c>
      <c r="B643" s="11" t="s">
        <v>494</v>
      </c>
      <c r="C643" s="11" t="s">
        <v>2360</v>
      </c>
      <c r="D643" s="11" t="s">
        <v>2361</v>
      </c>
      <c r="E643" s="11" t="s">
        <v>2362</v>
      </c>
      <c r="F643" s="11" t="s">
        <v>650</v>
      </c>
      <c r="G643" s="11" t="s">
        <v>651</v>
      </c>
      <c r="H643" s="11" t="str">
        <f>VLOOKUP(C643,[1]匹配!$A:$E,5,0)</f>
        <v>是</v>
      </c>
      <c r="I643" s="11">
        <f>VLOOKUP(C643,[1]匹配!$A:$F,6,0)</f>
        <v>3</v>
      </c>
      <c r="J643" s="11">
        <f>VLOOKUP(C643,'[2]（终）标准制修订项目'!$C:$R,16,0)</f>
        <v>2</v>
      </c>
      <c r="K643" s="11" t="str">
        <f>VLOOKUP(C643,[1]匹配!$A:$H,8,0)</f>
        <v>无</v>
      </c>
      <c r="L643" s="11">
        <f>VLOOKUP(C643,[1]匹配!$A:$I,9,0)</f>
        <v>2</v>
      </c>
      <c r="M643" s="11">
        <f>VLOOKUP(C643,[1]匹配!$A:$J,10,0)</f>
        <v>100</v>
      </c>
      <c r="N643" s="11" t="str">
        <f>VLOOKUP(C643,[1]匹配!$A:$K,11,0)</f>
        <v>深圳国技仪器有限公司</v>
      </c>
      <c r="O643" s="11">
        <f>VLOOKUP(C643,[1]匹配!$A:$L,12,0)</f>
        <v>0</v>
      </c>
      <c r="P643" s="11">
        <f>VLOOKUP(C643,[1]匹配!$A:$M,13,0)</f>
        <v>0</v>
      </c>
      <c r="Q643" s="11">
        <f>VLOOKUP(C643,[1]匹配!$A:$N,14,0)</f>
        <v>0</v>
      </c>
      <c r="R643" s="11">
        <f>VLOOKUP(C643,[1]匹配!$A:$O,15,0)</f>
        <v>0</v>
      </c>
      <c r="S643" s="11">
        <f>VLOOKUP(C643,[1]匹配!$A:$P,16,0)</f>
        <v>0</v>
      </c>
      <c r="T643" s="11">
        <f>VLOOKUP(C643,[1]匹配!$A:$Q,17,0)</f>
        <v>0</v>
      </c>
      <c r="U643" s="11">
        <f>VLOOKUP(C643,[1]匹配!$A:$R,18,0)</f>
        <v>0</v>
      </c>
      <c r="V643" s="11">
        <f>VLOOKUP(C643,[1]匹配!$A:$S,19,0)</f>
        <v>0</v>
      </c>
      <c r="W643" s="11">
        <f>VLOOKUP(C643,[1]匹配!$A:$T,20,0)</f>
        <v>0</v>
      </c>
      <c r="X643" s="11">
        <f>VLOOKUP(C643,[1]匹配!$A:$U,21,0)</f>
        <v>0</v>
      </c>
      <c r="Y643" s="11">
        <f>VLOOKUP(C643,[1]匹配!$A:$V,22,0)</f>
        <v>0</v>
      </c>
      <c r="Z643" s="11">
        <f>VLOOKUP(C643,[1]匹配!$A:$W,23,0)</f>
        <v>0</v>
      </c>
      <c r="AA643" s="11">
        <f>VLOOKUP(C643,[1]匹配!$A:$X,24,0)</f>
        <v>0</v>
      </c>
      <c r="AB643" s="11">
        <f>VLOOKUP(C643,[1]匹配!$A:$Y,25,0)</f>
        <v>0</v>
      </c>
      <c r="AC643" s="11">
        <f>VLOOKUP(C643,[1]匹配!$A:$Z,26,0)</f>
        <v>0</v>
      </c>
      <c r="AD643" s="11">
        <f>VLOOKUP(C643,[1]匹配!$A:$AA,27,0)</f>
        <v>0</v>
      </c>
      <c r="AE643" s="11">
        <f>VLOOKUP(C643,[1]匹配!$A:$AB,28,0)</f>
        <v>0</v>
      </c>
      <c r="AF643" s="11">
        <f>VLOOKUP(C643,[1]匹配!$A:$AC,29,0)</f>
        <v>0</v>
      </c>
      <c r="AG643" s="11">
        <f>VLOOKUP(C643,[1]匹配!$A:$AD,30,0)</f>
        <v>0</v>
      </c>
      <c r="AH643" s="11">
        <f>VLOOKUP(C643,[1]匹配!$A:$AE,31,0)</f>
        <v>0</v>
      </c>
      <c r="AI643" s="11">
        <f>VLOOKUP(C643,[1]匹配!$A:$AF,32,0)</f>
        <v>0</v>
      </c>
      <c r="AJ643" s="11" t="s">
        <v>783</v>
      </c>
      <c r="AK643" s="11" t="s">
        <v>47</v>
      </c>
      <c r="AL643" s="11" t="s">
        <v>48</v>
      </c>
      <c r="AM643" s="11" t="s">
        <v>729</v>
      </c>
    </row>
    <row r="644" ht="24" spans="1:39">
      <c r="A644" s="28">
        <v>641</v>
      </c>
      <c r="B644" s="11" t="s">
        <v>494</v>
      </c>
      <c r="C644" s="11" t="s">
        <v>2363</v>
      </c>
      <c r="D644" s="11" t="s">
        <v>2364</v>
      </c>
      <c r="E644" s="11" t="s">
        <v>2365</v>
      </c>
      <c r="F644" s="11" t="s">
        <v>519</v>
      </c>
      <c r="G644" s="11" t="s">
        <v>436</v>
      </c>
      <c r="H644" s="11" t="str">
        <f>VLOOKUP(C644,[1]匹配!$A:$E,5,0)</f>
        <v>否</v>
      </c>
      <c r="I644" s="11">
        <f>VLOOKUP(C644,[1]匹配!$A:$F,6,0)</f>
        <v>0</v>
      </c>
      <c r="J644" s="11">
        <f>VLOOKUP(C644,'[2]（终）标准制修订项目'!$C:$R,16,0)</f>
        <v>2</v>
      </c>
      <c r="K644" s="11" t="str">
        <f>VLOOKUP(C644,[1]匹配!$A:$H,8,0)</f>
        <v>无</v>
      </c>
      <c r="L644" s="11">
        <f>VLOOKUP(C644,[1]匹配!$A:$I,9,0)</f>
        <v>2</v>
      </c>
      <c r="M644" s="11">
        <f>VLOOKUP(C644,[1]匹配!$A:$J,10,0)</f>
        <v>100</v>
      </c>
      <c r="N644" s="11" t="str">
        <f>VLOOKUP(C644,[1]匹配!$A:$K,11,0)</f>
        <v>深圳市华测检测有限公司</v>
      </c>
      <c r="O644" s="11">
        <f>VLOOKUP(C644,[1]匹配!$A:$L,12,0)</f>
        <v>0</v>
      </c>
      <c r="P644" s="11">
        <f>VLOOKUP(C644,[1]匹配!$A:$M,13,0)</f>
        <v>0</v>
      </c>
      <c r="Q644" s="11">
        <f>VLOOKUP(C644,[1]匹配!$A:$N,14,0)</f>
        <v>0</v>
      </c>
      <c r="R644" s="11">
        <f>VLOOKUP(C644,[1]匹配!$A:$O,15,0)</f>
        <v>0</v>
      </c>
      <c r="S644" s="11">
        <f>VLOOKUP(C644,[1]匹配!$A:$P,16,0)</f>
        <v>0</v>
      </c>
      <c r="T644" s="11">
        <f>VLOOKUP(C644,[1]匹配!$A:$Q,17,0)</f>
        <v>0</v>
      </c>
      <c r="U644" s="11">
        <f>VLOOKUP(C644,[1]匹配!$A:$R,18,0)</f>
        <v>0</v>
      </c>
      <c r="V644" s="11">
        <f>VLOOKUP(C644,[1]匹配!$A:$S,19,0)</f>
        <v>0</v>
      </c>
      <c r="W644" s="11">
        <f>VLOOKUP(C644,[1]匹配!$A:$T,20,0)</f>
        <v>0</v>
      </c>
      <c r="X644" s="11">
        <f>VLOOKUP(C644,[1]匹配!$A:$U,21,0)</f>
        <v>0</v>
      </c>
      <c r="Y644" s="11">
        <f>VLOOKUP(C644,[1]匹配!$A:$V,22,0)</f>
        <v>0</v>
      </c>
      <c r="Z644" s="11">
        <f>VLOOKUP(C644,[1]匹配!$A:$W,23,0)</f>
        <v>0</v>
      </c>
      <c r="AA644" s="11">
        <f>VLOOKUP(C644,[1]匹配!$A:$X,24,0)</f>
        <v>0</v>
      </c>
      <c r="AB644" s="11">
        <f>VLOOKUP(C644,[1]匹配!$A:$Y,25,0)</f>
        <v>0</v>
      </c>
      <c r="AC644" s="11">
        <f>VLOOKUP(C644,[1]匹配!$A:$Z,26,0)</f>
        <v>0</v>
      </c>
      <c r="AD644" s="11">
        <f>VLOOKUP(C644,[1]匹配!$A:$AA,27,0)</f>
        <v>0</v>
      </c>
      <c r="AE644" s="11">
        <f>VLOOKUP(C644,[1]匹配!$A:$AB,28,0)</f>
        <v>0</v>
      </c>
      <c r="AF644" s="11">
        <f>VLOOKUP(C644,[1]匹配!$A:$AC,29,0)</f>
        <v>0</v>
      </c>
      <c r="AG644" s="11">
        <f>VLOOKUP(C644,[1]匹配!$A:$AD,30,0)</f>
        <v>0</v>
      </c>
      <c r="AH644" s="11">
        <f>VLOOKUP(C644,[1]匹配!$A:$AE,31,0)</f>
        <v>0</v>
      </c>
      <c r="AI644" s="11">
        <f>VLOOKUP(C644,[1]匹配!$A:$AF,32,0)</f>
        <v>0</v>
      </c>
      <c r="AJ644" s="11" t="s">
        <v>783</v>
      </c>
      <c r="AK644" s="11" t="s">
        <v>47</v>
      </c>
      <c r="AL644" s="11" t="s">
        <v>48</v>
      </c>
      <c r="AM644" s="11" t="s">
        <v>729</v>
      </c>
    </row>
    <row r="645" ht="24" spans="1:39">
      <c r="A645" s="28">
        <v>642</v>
      </c>
      <c r="B645" s="11" t="s">
        <v>494</v>
      </c>
      <c r="C645" s="11" t="s">
        <v>2366</v>
      </c>
      <c r="D645" s="11" t="s">
        <v>2367</v>
      </c>
      <c r="E645" s="11" t="s">
        <v>2368</v>
      </c>
      <c r="F645" s="11" t="s">
        <v>508</v>
      </c>
      <c r="G645" s="11" t="s">
        <v>394</v>
      </c>
      <c r="H645" s="11" t="str">
        <f>VLOOKUP(C645,[1]匹配!$A:$E,5,0)</f>
        <v>否</v>
      </c>
      <c r="I645" s="11">
        <f>VLOOKUP(C645,[1]匹配!$A:$F,6,0)</f>
        <v>0</v>
      </c>
      <c r="J645" s="11">
        <f>VLOOKUP(C645,'[2]（终）标准制修订项目'!$C:$R,16,0)</f>
        <v>3</v>
      </c>
      <c r="K645" s="11" t="str">
        <f>VLOOKUP(C645,[1]匹配!$A:$H,8,0)</f>
        <v>无</v>
      </c>
      <c r="L645" s="11">
        <f>VLOOKUP(C645,[1]匹配!$A:$I,9,0)</f>
        <v>3</v>
      </c>
      <c r="M645" s="11">
        <f>VLOOKUP(C645,[1]匹配!$A:$J,10,0)</f>
        <v>100</v>
      </c>
      <c r="N645" s="11" t="str">
        <f>VLOOKUP(C645,[1]匹配!$A:$K,11,0)</f>
        <v>深圳领威科技有限公司</v>
      </c>
      <c r="O645" s="11">
        <f>VLOOKUP(C645,[1]匹配!$A:$L,12,0)</f>
        <v>0</v>
      </c>
      <c r="P645" s="11">
        <f>VLOOKUP(C645,[1]匹配!$A:$M,13,0)</f>
        <v>0</v>
      </c>
      <c r="Q645" s="11">
        <f>VLOOKUP(C645,[1]匹配!$A:$N,14,0)</f>
        <v>0</v>
      </c>
      <c r="R645" s="11">
        <f>VLOOKUP(C645,[1]匹配!$A:$O,15,0)</f>
        <v>0</v>
      </c>
      <c r="S645" s="11">
        <f>VLOOKUP(C645,[1]匹配!$A:$P,16,0)</f>
        <v>0</v>
      </c>
      <c r="T645" s="11">
        <f>VLOOKUP(C645,[1]匹配!$A:$Q,17,0)</f>
        <v>0</v>
      </c>
      <c r="U645" s="11">
        <f>VLOOKUP(C645,[1]匹配!$A:$R,18,0)</f>
        <v>0</v>
      </c>
      <c r="V645" s="11">
        <f>VLOOKUP(C645,[1]匹配!$A:$S,19,0)</f>
        <v>0</v>
      </c>
      <c r="W645" s="11">
        <f>VLOOKUP(C645,[1]匹配!$A:$T,20,0)</f>
        <v>0</v>
      </c>
      <c r="X645" s="11">
        <f>VLOOKUP(C645,[1]匹配!$A:$U,21,0)</f>
        <v>0</v>
      </c>
      <c r="Y645" s="11">
        <f>VLOOKUP(C645,[1]匹配!$A:$V,22,0)</f>
        <v>0</v>
      </c>
      <c r="Z645" s="11">
        <f>VLOOKUP(C645,[1]匹配!$A:$W,23,0)</f>
        <v>0</v>
      </c>
      <c r="AA645" s="11">
        <f>VLOOKUP(C645,[1]匹配!$A:$X,24,0)</f>
        <v>0</v>
      </c>
      <c r="AB645" s="11">
        <f>VLOOKUP(C645,[1]匹配!$A:$Y,25,0)</f>
        <v>0</v>
      </c>
      <c r="AC645" s="11">
        <f>VLOOKUP(C645,[1]匹配!$A:$Z,26,0)</f>
        <v>0</v>
      </c>
      <c r="AD645" s="11">
        <f>VLOOKUP(C645,[1]匹配!$A:$AA,27,0)</f>
        <v>0</v>
      </c>
      <c r="AE645" s="11">
        <f>VLOOKUP(C645,[1]匹配!$A:$AB,28,0)</f>
        <v>0</v>
      </c>
      <c r="AF645" s="11">
        <f>VLOOKUP(C645,[1]匹配!$A:$AC,29,0)</f>
        <v>0</v>
      </c>
      <c r="AG645" s="11">
        <f>VLOOKUP(C645,[1]匹配!$A:$AD,30,0)</f>
        <v>0</v>
      </c>
      <c r="AH645" s="11">
        <f>VLOOKUP(C645,[1]匹配!$A:$AE,31,0)</f>
        <v>0</v>
      </c>
      <c r="AI645" s="11">
        <f>VLOOKUP(C645,[1]匹配!$A:$AF,32,0)</f>
        <v>0</v>
      </c>
      <c r="AJ645" s="11" t="s">
        <v>783</v>
      </c>
      <c r="AK645" s="11" t="s">
        <v>47</v>
      </c>
      <c r="AL645" s="11" t="s">
        <v>48</v>
      </c>
      <c r="AM645" s="11" t="s">
        <v>729</v>
      </c>
    </row>
    <row r="646" ht="24" spans="1:39">
      <c r="A646" s="28">
        <v>643</v>
      </c>
      <c r="B646" s="11" t="s">
        <v>494</v>
      </c>
      <c r="C646" s="11" t="s">
        <v>2369</v>
      </c>
      <c r="D646" s="11" t="s">
        <v>2370</v>
      </c>
      <c r="E646" s="11" t="s">
        <v>2371</v>
      </c>
      <c r="F646" s="11" t="s">
        <v>650</v>
      </c>
      <c r="G646" s="11" t="s">
        <v>651</v>
      </c>
      <c r="H646" s="11" t="str">
        <f>VLOOKUP(C646,[1]匹配!$A:$E,5,0)</f>
        <v>否</v>
      </c>
      <c r="I646" s="11">
        <f>VLOOKUP(C646,[1]匹配!$A:$F,6,0)</f>
        <v>0</v>
      </c>
      <c r="J646" s="11">
        <f>VLOOKUP(C646,'[2]（终）标准制修订项目'!$C:$R,16,0)</f>
        <v>7</v>
      </c>
      <c r="K646" s="11" t="str">
        <f>VLOOKUP(C646,[1]匹配!$A:$H,8,0)</f>
        <v>无</v>
      </c>
      <c r="L646" s="11">
        <f>VLOOKUP(C646,[1]匹配!$A:$I,9,0)</f>
        <v>7</v>
      </c>
      <c r="M646" s="11">
        <f>VLOOKUP(C646,[1]匹配!$A:$J,10,0)</f>
        <v>100</v>
      </c>
      <c r="N646" s="11" t="str">
        <f>VLOOKUP(C646,[1]匹配!$A:$K,11,0)</f>
        <v>深圳国技仪器有限公司</v>
      </c>
      <c r="O646" s="11">
        <f>VLOOKUP(C646,[1]匹配!$A:$L,12,0)</f>
        <v>0</v>
      </c>
      <c r="P646" s="11">
        <f>VLOOKUP(C646,[1]匹配!$A:$M,13,0)</f>
        <v>0</v>
      </c>
      <c r="Q646" s="11">
        <f>VLOOKUP(C646,[1]匹配!$A:$N,14,0)</f>
        <v>0</v>
      </c>
      <c r="R646" s="11">
        <f>VLOOKUP(C646,[1]匹配!$A:$O,15,0)</f>
        <v>0</v>
      </c>
      <c r="S646" s="11">
        <f>VLOOKUP(C646,[1]匹配!$A:$P,16,0)</f>
        <v>0</v>
      </c>
      <c r="T646" s="11">
        <f>VLOOKUP(C646,[1]匹配!$A:$Q,17,0)</f>
        <v>0</v>
      </c>
      <c r="U646" s="11">
        <f>VLOOKUP(C646,[1]匹配!$A:$R,18,0)</f>
        <v>0</v>
      </c>
      <c r="V646" s="11">
        <f>VLOOKUP(C646,[1]匹配!$A:$S,19,0)</f>
        <v>0</v>
      </c>
      <c r="W646" s="11">
        <f>VLOOKUP(C646,[1]匹配!$A:$T,20,0)</f>
        <v>0</v>
      </c>
      <c r="X646" s="11">
        <f>VLOOKUP(C646,[1]匹配!$A:$U,21,0)</f>
        <v>0</v>
      </c>
      <c r="Y646" s="11">
        <f>VLOOKUP(C646,[1]匹配!$A:$V,22,0)</f>
        <v>0</v>
      </c>
      <c r="Z646" s="11">
        <f>VLOOKUP(C646,[1]匹配!$A:$W,23,0)</f>
        <v>0</v>
      </c>
      <c r="AA646" s="11">
        <f>VLOOKUP(C646,[1]匹配!$A:$X,24,0)</f>
        <v>0</v>
      </c>
      <c r="AB646" s="11">
        <f>VLOOKUP(C646,[1]匹配!$A:$Y,25,0)</f>
        <v>0</v>
      </c>
      <c r="AC646" s="11">
        <f>VLOOKUP(C646,[1]匹配!$A:$Z,26,0)</f>
        <v>0</v>
      </c>
      <c r="AD646" s="11">
        <f>VLOOKUP(C646,[1]匹配!$A:$AA,27,0)</f>
        <v>0</v>
      </c>
      <c r="AE646" s="11">
        <f>VLOOKUP(C646,[1]匹配!$A:$AB,28,0)</f>
        <v>0</v>
      </c>
      <c r="AF646" s="11">
        <f>VLOOKUP(C646,[1]匹配!$A:$AC,29,0)</f>
        <v>0</v>
      </c>
      <c r="AG646" s="11">
        <f>VLOOKUP(C646,[1]匹配!$A:$AD,30,0)</f>
        <v>0</v>
      </c>
      <c r="AH646" s="11">
        <f>VLOOKUP(C646,[1]匹配!$A:$AE,31,0)</f>
        <v>0</v>
      </c>
      <c r="AI646" s="11">
        <f>VLOOKUP(C646,[1]匹配!$A:$AF,32,0)</f>
        <v>0</v>
      </c>
      <c r="AJ646" s="11" t="s">
        <v>787</v>
      </c>
      <c r="AK646" s="11" t="s">
        <v>47</v>
      </c>
      <c r="AL646" s="11" t="s">
        <v>56</v>
      </c>
      <c r="AM646" s="11" t="s">
        <v>729</v>
      </c>
    </row>
    <row r="647" ht="24" spans="1:39">
      <c r="A647" s="28">
        <v>644</v>
      </c>
      <c r="B647" s="11" t="s">
        <v>494</v>
      </c>
      <c r="C647" s="11" t="s">
        <v>2372</v>
      </c>
      <c r="D647" s="11" t="s">
        <v>2373</v>
      </c>
      <c r="E647" s="11" t="s">
        <v>2374</v>
      </c>
      <c r="F647" s="11" t="s">
        <v>549</v>
      </c>
      <c r="G647" s="11" t="s">
        <v>403</v>
      </c>
      <c r="H647" s="11" t="str">
        <f>VLOOKUP(C647,[1]匹配!$A:$E,5,0)</f>
        <v>否</v>
      </c>
      <c r="I647" s="11">
        <f>VLOOKUP(C647,[1]匹配!$A:$F,6,0)</f>
        <v>0</v>
      </c>
      <c r="J647" s="11">
        <f>VLOOKUP(C647,'[2]（终）标准制修订项目'!$C:$R,16,0)</f>
        <v>3</v>
      </c>
      <c r="K647" s="11" t="str">
        <f>VLOOKUP(C647,[1]匹配!$A:$H,8,0)</f>
        <v>无</v>
      </c>
      <c r="L647" s="11">
        <f>VLOOKUP(C647,[1]匹配!$A:$I,9,0)</f>
        <v>1</v>
      </c>
      <c r="M647" s="11">
        <f>VLOOKUP(C647,[1]匹配!$A:$J,10,0)</f>
        <v>100</v>
      </c>
      <c r="N647" s="11" t="str">
        <f>VLOOKUP(C647,[1]匹配!$A:$K,11,0)</f>
        <v>格林美股份有限公司</v>
      </c>
      <c r="O647" s="11">
        <f>VLOOKUP(C647,[1]匹配!$A:$L,12,0)</f>
        <v>0</v>
      </c>
      <c r="P647" s="11">
        <f>VLOOKUP(C647,[1]匹配!$A:$M,13,0)</f>
        <v>0</v>
      </c>
      <c r="Q647" s="11">
        <f>VLOOKUP(C647,[1]匹配!$A:$N,14,0)</f>
        <v>0</v>
      </c>
      <c r="R647" s="11">
        <f>VLOOKUP(C647,[1]匹配!$A:$O,15,0)</f>
        <v>0</v>
      </c>
      <c r="S647" s="11">
        <f>VLOOKUP(C647,[1]匹配!$A:$P,16,0)</f>
        <v>0</v>
      </c>
      <c r="T647" s="11">
        <f>VLOOKUP(C647,[1]匹配!$A:$Q,17,0)</f>
        <v>0</v>
      </c>
      <c r="U647" s="11">
        <f>VLOOKUP(C647,[1]匹配!$A:$R,18,0)</f>
        <v>0</v>
      </c>
      <c r="V647" s="11">
        <f>VLOOKUP(C647,[1]匹配!$A:$S,19,0)</f>
        <v>0</v>
      </c>
      <c r="W647" s="11">
        <f>VLOOKUP(C647,[1]匹配!$A:$T,20,0)</f>
        <v>0</v>
      </c>
      <c r="X647" s="11">
        <f>VLOOKUP(C647,[1]匹配!$A:$U,21,0)</f>
        <v>0</v>
      </c>
      <c r="Y647" s="11">
        <f>VLOOKUP(C647,[1]匹配!$A:$V,22,0)</f>
        <v>0</v>
      </c>
      <c r="Z647" s="11">
        <f>VLOOKUP(C647,[1]匹配!$A:$W,23,0)</f>
        <v>0</v>
      </c>
      <c r="AA647" s="11">
        <f>VLOOKUP(C647,[1]匹配!$A:$X,24,0)</f>
        <v>0</v>
      </c>
      <c r="AB647" s="11">
        <f>VLOOKUP(C647,[1]匹配!$A:$Y,25,0)</f>
        <v>0</v>
      </c>
      <c r="AC647" s="11">
        <f>VLOOKUP(C647,[1]匹配!$A:$Z,26,0)</f>
        <v>0</v>
      </c>
      <c r="AD647" s="11">
        <f>VLOOKUP(C647,[1]匹配!$A:$AA,27,0)</f>
        <v>0</v>
      </c>
      <c r="AE647" s="11">
        <f>VLOOKUP(C647,[1]匹配!$A:$AB,28,0)</f>
        <v>0</v>
      </c>
      <c r="AF647" s="11">
        <f>VLOOKUP(C647,[1]匹配!$A:$AC,29,0)</f>
        <v>0</v>
      </c>
      <c r="AG647" s="11">
        <f>VLOOKUP(C647,[1]匹配!$A:$AD,30,0)</f>
        <v>0</v>
      </c>
      <c r="AH647" s="11">
        <f>VLOOKUP(C647,[1]匹配!$A:$AE,31,0)</f>
        <v>0</v>
      </c>
      <c r="AI647" s="11">
        <f>VLOOKUP(C647,[1]匹配!$A:$AF,32,0)</f>
        <v>0</v>
      </c>
      <c r="AJ647" s="11" t="s">
        <v>787</v>
      </c>
      <c r="AK647" s="11" t="s">
        <v>47</v>
      </c>
      <c r="AL647" s="11" t="s">
        <v>48</v>
      </c>
      <c r="AM647" s="11" t="s">
        <v>729</v>
      </c>
    </row>
    <row r="648" ht="36" spans="1:39">
      <c r="A648" s="28">
        <v>645</v>
      </c>
      <c r="B648" s="11" t="s">
        <v>494</v>
      </c>
      <c r="C648" s="11" t="s">
        <v>2375</v>
      </c>
      <c r="D648" s="11" t="s">
        <v>2376</v>
      </c>
      <c r="E648" s="11" t="s">
        <v>2377</v>
      </c>
      <c r="F648" s="11" t="s">
        <v>582</v>
      </c>
      <c r="G648" s="11" t="s">
        <v>2246</v>
      </c>
      <c r="H648" s="11" t="str">
        <f>VLOOKUP(C648,[1]匹配!$A:$E,5,0)</f>
        <v>否</v>
      </c>
      <c r="I648" s="11">
        <f>VLOOKUP(C648,[1]匹配!$A:$F,6,0)</f>
        <v>0</v>
      </c>
      <c r="J648" s="11">
        <f>VLOOKUP(C648,'[2]（终）标准制修订项目'!$C:$R,16,0)</f>
        <v>2</v>
      </c>
      <c r="K648" s="11" t="str">
        <f>VLOOKUP(C648,[1]匹配!$A:$H,8,0)</f>
        <v>有</v>
      </c>
      <c r="L648" s="11">
        <f>VLOOKUP(C648,[1]匹配!$A:$I,9,0)</f>
        <v>2</v>
      </c>
      <c r="M648" s="11">
        <f>VLOOKUP(C648,[1]匹配!$A:$J,10,0)</f>
        <v>70</v>
      </c>
      <c r="N648" s="11" t="str">
        <f>VLOOKUP(C648,[1]匹配!$A:$K,11,0)</f>
        <v>深圳市沃尔核材股份有限公司</v>
      </c>
      <c r="O648" s="11">
        <f>VLOOKUP(C648,[1]匹配!$A:$L,12,0)</f>
        <v>4</v>
      </c>
      <c r="P648" s="11">
        <f>VLOOKUP(C648,[1]匹配!$A:$M,13,0)</f>
        <v>30</v>
      </c>
      <c r="Q648" s="11" t="str">
        <f>VLOOKUP(C648,[1]匹配!$A:$N,14,0)</f>
        <v>长园集团股份有限公司</v>
      </c>
      <c r="R648" s="11">
        <f>VLOOKUP(C648,[1]匹配!$A:$O,15,0)</f>
        <v>0</v>
      </c>
      <c r="S648" s="11">
        <f>VLOOKUP(C648,[1]匹配!$A:$P,16,0)</f>
        <v>0</v>
      </c>
      <c r="T648" s="11">
        <f>VLOOKUP(C648,[1]匹配!$A:$Q,17,0)</f>
        <v>0</v>
      </c>
      <c r="U648" s="11">
        <f>VLOOKUP(C648,[1]匹配!$A:$R,18,0)</f>
        <v>0</v>
      </c>
      <c r="V648" s="11">
        <f>VLOOKUP(C648,[1]匹配!$A:$S,19,0)</f>
        <v>0</v>
      </c>
      <c r="W648" s="11">
        <f>VLOOKUP(C648,[1]匹配!$A:$T,20,0)</f>
        <v>0</v>
      </c>
      <c r="X648" s="11">
        <f>VLOOKUP(C648,[1]匹配!$A:$U,21,0)</f>
        <v>0</v>
      </c>
      <c r="Y648" s="11">
        <f>VLOOKUP(C648,[1]匹配!$A:$V,22,0)</f>
        <v>0</v>
      </c>
      <c r="Z648" s="11">
        <f>VLOOKUP(C648,[1]匹配!$A:$W,23,0)</f>
        <v>0</v>
      </c>
      <c r="AA648" s="11">
        <f>VLOOKUP(C648,[1]匹配!$A:$X,24,0)</f>
        <v>0</v>
      </c>
      <c r="AB648" s="11">
        <f>VLOOKUP(C648,[1]匹配!$A:$Y,25,0)</f>
        <v>0</v>
      </c>
      <c r="AC648" s="11">
        <f>VLOOKUP(C648,[1]匹配!$A:$Z,26,0)</f>
        <v>0</v>
      </c>
      <c r="AD648" s="11">
        <f>VLOOKUP(C648,[1]匹配!$A:$AA,27,0)</f>
        <v>0</v>
      </c>
      <c r="AE648" s="11">
        <f>VLOOKUP(C648,[1]匹配!$A:$AB,28,0)</f>
        <v>0</v>
      </c>
      <c r="AF648" s="11">
        <f>VLOOKUP(C648,[1]匹配!$A:$AC,29,0)</f>
        <v>0</v>
      </c>
      <c r="AG648" s="11">
        <f>VLOOKUP(C648,[1]匹配!$A:$AD,30,0)</f>
        <v>0</v>
      </c>
      <c r="AH648" s="11">
        <f>VLOOKUP(C648,[1]匹配!$A:$AE,31,0)</f>
        <v>0</v>
      </c>
      <c r="AI648" s="11">
        <f>VLOOKUP(C648,[1]匹配!$A:$AF,32,0)</f>
        <v>0</v>
      </c>
      <c r="AJ648" s="11" t="s">
        <v>787</v>
      </c>
      <c r="AK648" s="11" t="s">
        <v>47</v>
      </c>
      <c r="AL648" s="11" t="s">
        <v>48</v>
      </c>
      <c r="AM648" s="11" t="s">
        <v>729</v>
      </c>
    </row>
    <row r="649" ht="24" spans="1:39">
      <c r="A649" s="28">
        <v>646</v>
      </c>
      <c r="B649" s="11" t="s">
        <v>494</v>
      </c>
      <c r="C649" s="11" t="s">
        <v>2378</v>
      </c>
      <c r="D649" s="11" t="s">
        <v>2379</v>
      </c>
      <c r="E649" s="11" t="s">
        <v>2380</v>
      </c>
      <c r="F649" s="30" t="s">
        <v>508</v>
      </c>
      <c r="G649" s="11" t="s">
        <v>1339</v>
      </c>
      <c r="H649" s="11" t="str">
        <f>VLOOKUP(C649,[1]匹配!$A:$E,5,0)</f>
        <v>否</v>
      </c>
      <c r="I649" s="11">
        <f>VLOOKUP(C649,[1]匹配!$A:$F,6,0)</f>
        <v>0</v>
      </c>
      <c r="J649" s="11">
        <f>VLOOKUP(C649,'[2]（终）标准制修订项目'!$C:$R,16,0)</f>
        <v>5</v>
      </c>
      <c r="K649" s="11" t="str">
        <f>VLOOKUP(C649,[1]匹配!$A:$H,8,0)</f>
        <v>无</v>
      </c>
      <c r="L649" s="11">
        <f>VLOOKUP(C649,[1]匹配!$A:$I,9,0)</f>
        <v>5</v>
      </c>
      <c r="M649" s="11">
        <f>VLOOKUP(C649,[1]匹配!$A:$J,10,0)</f>
        <v>100</v>
      </c>
      <c r="N649" s="11" t="str">
        <f>VLOOKUP(C649,[1]匹配!$A:$K,11,0)</f>
        <v>深圳万测试验设备有限公司</v>
      </c>
      <c r="O649" s="11">
        <f>VLOOKUP(C649,[1]匹配!$A:$L,12,0)</f>
        <v>0</v>
      </c>
      <c r="P649" s="11">
        <f>VLOOKUP(C649,[1]匹配!$A:$M,13,0)</f>
        <v>0</v>
      </c>
      <c r="Q649" s="11">
        <f>VLOOKUP(C649,[1]匹配!$A:$N,14,0)</f>
        <v>0</v>
      </c>
      <c r="R649" s="11">
        <f>VLOOKUP(C649,[1]匹配!$A:$O,15,0)</f>
        <v>0</v>
      </c>
      <c r="S649" s="11">
        <f>VLOOKUP(C649,[1]匹配!$A:$P,16,0)</f>
        <v>0</v>
      </c>
      <c r="T649" s="11">
        <f>VLOOKUP(C649,[1]匹配!$A:$Q,17,0)</f>
        <v>0</v>
      </c>
      <c r="U649" s="11">
        <f>VLOOKUP(C649,[1]匹配!$A:$R,18,0)</f>
        <v>0</v>
      </c>
      <c r="V649" s="11">
        <f>VLOOKUP(C649,[1]匹配!$A:$S,19,0)</f>
        <v>0</v>
      </c>
      <c r="W649" s="11">
        <f>VLOOKUP(C649,[1]匹配!$A:$T,20,0)</f>
        <v>0</v>
      </c>
      <c r="X649" s="11">
        <f>VLOOKUP(C649,[1]匹配!$A:$U,21,0)</f>
        <v>0</v>
      </c>
      <c r="Y649" s="11">
        <f>VLOOKUP(C649,[1]匹配!$A:$V,22,0)</f>
        <v>0</v>
      </c>
      <c r="Z649" s="11">
        <f>VLOOKUP(C649,[1]匹配!$A:$W,23,0)</f>
        <v>0</v>
      </c>
      <c r="AA649" s="11">
        <f>VLOOKUP(C649,[1]匹配!$A:$X,24,0)</f>
        <v>0</v>
      </c>
      <c r="AB649" s="11">
        <f>VLOOKUP(C649,[1]匹配!$A:$Y,25,0)</f>
        <v>0</v>
      </c>
      <c r="AC649" s="11">
        <f>VLOOKUP(C649,[1]匹配!$A:$Z,26,0)</f>
        <v>0</v>
      </c>
      <c r="AD649" s="11">
        <f>VLOOKUP(C649,[1]匹配!$A:$AA,27,0)</f>
        <v>0</v>
      </c>
      <c r="AE649" s="11">
        <f>VLOOKUP(C649,[1]匹配!$A:$AB,28,0)</f>
        <v>0</v>
      </c>
      <c r="AF649" s="11">
        <f>VLOOKUP(C649,[1]匹配!$A:$AC,29,0)</f>
        <v>0</v>
      </c>
      <c r="AG649" s="11">
        <f>VLOOKUP(C649,[1]匹配!$A:$AD,30,0)</f>
        <v>0</v>
      </c>
      <c r="AH649" s="11">
        <f>VLOOKUP(C649,[1]匹配!$A:$AE,31,0)</f>
        <v>0</v>
      </c>
      <c r="AI649" s="11">
        <f>VLOOKUP(C649,[1]匹配!$A:$AF,32,0)</f>
        <v>0</v>
      </c>
      <c r="AJ649" s="11" t="s">
        <v>1358</v>
      </c>
      <c r="AK649" s="11" t="s">
        <v>105</v>
      </c>
      <c r="AL649" s="11" t="s">
        <v>56</v>
      </c>
      <c r="AM649" s="11" t="s">
        <v>729</v>
      </c>
    </row>
    <row r="650" ht="24" spans="1:39">
      <c r="A650" s="28">
        <v>647</v>
      </c>
      <c r="B650" s="11" t="s">
        <v>494</v>
      </c>
      <c r="C650" s="11" t="s">
        <v>2381</v>
      </c>
      <c r="D650" s="11" t="s">
        <v>2382</v>
      </c>
      <c r="E650" s="11" t="s">
        <v>2383</v>
      </c>
      <c r="F650" s="11" t="s">
        <v>624</v>
      </c>
      <c r="G650" s="11" t="s">
        <v>2350</v>
      </c>
      <c r="H650" s="11" t="str">
        <f>VLOOKUP(C650,[1]匹配!$A:$E,5,0)</f>
        <v>否</v>
      </c>
      <c r="I650" s="11">
        <f>VLOOKUP(C650,[1]匹配!$A:$F,6,0)</f>
        <v>0</v>
      </c>
      <c r="J650" s="11">
        <f>VLOOKUP(C650,'[2]（终）标准制修订项目'!$C:$R,16,0)</f>
        <v>3</v>
      </c>
      <c r="K650" s="11" t="str">
        <f>VLOOKUP(C650,[1]匹配!$A:$H,8,0)</f>
        <v>无</v>
      </c>
      <c r="L650" s="11">
        <f>VLOOKUP(C650,[1]匹配!$A:$I,9,0)</f>
        <v>3</v>
      </c>
      <c r="M650" s="11">
        <f>VLOOKUP(C650,[1]匹配!$A:$J,10,0)</f>
        <v>100</v>
      </c>
      <c r="N650" s="11" t="str">
        <f>VLOOKUP(C650,[1]匹配!$A:$K,11,0)</f>
        <v>深圳广田集团股份有限公司</v>
      </c>
      <c r="O650" s="11">
        <f>VLOOKUP(C650,[1]匹配!$A:$L,12,0)</f>
        <v>0</v>
      </c>
      <c r="P650" s="11">
        <f>VLOOKUP(C650,[1]匹配!$A:$M,13,0)</f>
        <v>0</v>
      </c>
      <c r="Q650" s="11">
        <f>VLOOKUP(C650,[1]匹配!$A:$N,14,0)</f>
        <v>0</v>
      </c>
      <c r="R650" s="11">
        <f>VLOOKUP(C650,[1]匹配!$A:$O,15,0)</f>
        <v>0</v>
      </c>
      <c r="S650" s="11">
        <f>VLOOKUP(C650,[1]匹配!$A:$P,16,0)</f>
        <v>0</v>
      </c>
      <c r="T650" s="11">
        <f>VLOOKUP(C650,[1]匹配!$A:$Q,17,0)</f>
        <v>0</v>
      </c>
      <c r="U650" s="11">
        <f>VLOOKUP(C650,[1]匹配!$A:$R,18,0)</f>
        <v>0</v>
      </c>
      <c r="V650" s="11">
        <f>VLOOKUP(C650,[1]匹配!$A:$S,19,0)</f>
        <v>0</v>
      </c>
      <c r="W650" s="11">
        <f>VLOOKUP(C650,[1]匹配!$A:$T,20,0)</f>
        <v>0</v>
      </c>
      <c r="X650" s="11">
        <f>VLOOKUP(C650,[1]匹配!$A:$U,21,0)</f>
        <v>0</v>
      </c>
      <c r="Y650" s="11">
        <f>VLOOKUP(C650,[1]匹配!$A:$V,22,0)</f>
        <v>0</v>
      </c>
      <c r="Z650" s="11">
        <f>VLOOKUP(C650,[1]匹配!$A:$W,23,0)</f>
        <v>0</v>
      </c>
      <c r="AA650" s="11">
        <f>VLOOKUP(C650,[1]匹配!$A:$X,24,0)</f>
        <v>0</v>
      </c>
      <c r="AB650" s="11">
        <f>VLOOKUP(C650,[1]匹配!$A:$Y,25,0)</f>
        <v>0</v>
      </c>
      <c r="AC650" s="11">
        <f>VLOOKUP(C650,[1]匹配!$A:$Z,26,0)</f>
        <v>0</v>
      </c>
      <c r="AD650" s="11">
        <f>VLOOKUP(C650,[1]匹配!$A:$AA,27,0)</f>
        <v>0</v>
      </c>
      <c r="AE650" s="11">
        <f>VLOOKUP(C650,[1]匹配!$A:$AB,28,0)</f>
        <v>0</v>
      </c>
      <c r="AF650" s="11">
        <f>VLOOKUP(C650,[1]匹配!$A:$AC,29,0)</f>
        <v>0</v>
      </c>
      <c r="AG650" s="11">
        <f>VLOOKUP(C650,[1]匹配!$A:$AD,30,0)</f>
        <v>0</v>
      </c>
      <c r="AH650" s="11">
        <f>VLOOKUP(C650,[1]匹配!$A:$AE,31,0)</f>
        <v>0</v>
      </c>
      <c r="AI650" s="11">
        <f>VLOOKUP(C650,[1]匹配!$A:$AF,32,0)</f>
        <v>0</v>
      </c>
      <c r="AJ650" s="11" t="s">
        <v>1358</v>
      </c>
      <c r="AK650" s="11" t="s">
        <v>47</v>
      </c>
      <c r="AL650" s="11" t="s">
        <v>48</v>
      </c>
      <c r="AM650" s="11" t="s">
        <v>729</v>
      </c>
    </row>
    <row r="651" ht="48" spans="1:39">
      <c r="A651" s="28">
        <v>648</v>
      </c>
      <c r="B651" s="11" t="s">
        <v>494</v>
      </c>
      <c r="C651" s="11" t="s">
        <v>2384</v>
      </c>
      <c r="D651" s="11" t="s">
        <v>2385</v>
      </c>
      <c r="E651" s="11" t="s">
        <v>2386</v>
      </c>
      <c r="F651" s="11" t="s">
        <v>2002</v>
      </c>
      <c r="G651" s="11" t="s">
        <v>358</v>
      </c>
      <c r="H651" s="11" t="str">
        <f>VLOOKUP(C651,[1]匹配!$A:$E,5,0)</f>
        <v>否</v>
      </c>
      <c r="I651" s="11">
        <f>VLOOKUP(C651,[1]匹配!$A:$F,6,0)</f>
        <v>0</v>
      </c>
      <c r="J651" s="11">
        <f>VLOOKUP(C651,'[2]（终）标准制修订项目'!$C:$R,16,0)</f>
        <v>4</v>
      </c>
      <c r="K651" s="11" t="str">
        <f>VLOOKUP(C651,[1]匹配!$A:$H,8,0)</f>
        <v>有</v>
      </c>
      <c r="L651" s="11">
        <f>VLOOKUP(C651,[1]匹配!$A:$I,9,0)</f>
        <v>4</v>
      </c>
      <c r="M651" s="11">
        <f>VLOOKUP(C651,[1]匹配!$A:$J,10,0)</f>
        <v>55.55</v>
      </c>
      <c r="N651" s="11" t="str">
        <f>VLOOKUP(C651,[1]匹配!$A:$K,11,0)</f>
        <v>顺丰科技有限公司</v>
      </c>
      <c r="O651" s="11">
        <f>VLOOKUP(C651,[1]匹配!$A:$L,12,0)</f>
        <v>6</v>
      </c>
      <c r="P651" s="11">
        <f>VLOOKUP(C651,[1]匹配!$A:$M,13,0)</f>
        <v>44.44</v>
      </c>
      <c r="Q651" s="11" t="str">
        <f>VLOOKUP(C651,[1]匹配!$A:$N,14,0)</f>
        <v>深圳万达杰环保新材料股份有限公司</v>
      </c>
      <c r="R651" s="11">
        <f>VLOOKUP(C651,[1]匹配!$A:$O,15,0)</f>
        <v>0</v>
      </c>
      <c r="S651" s="11">
        <f>VLOOKUP(C651,[1]匹配!$A:$P,16,0)</f>
        <v>0</v>
      </c>
      <c r="T651" s="11">
        <f>VLOOKUP(C651,[1]匹配!$A:$Q,17,0)</f>
        <v>0</v>
      </c>
      <c r="U651" s="11">
        <f>VLOOKUP(C651,[1]匹配!$A:$R,18,0)</f>
        <v>0</v>
      </c>
      <c r="V651" s="11">
        <f>VLOOKUP(C651,[1]匹配!$A:$S,19,0)</f>
        <v>0</v>
      </c>
      <c r="W651" s="11">
        <f>VLOOKUP(C651,[1]匹配!$A:$T,20,0)</f>
        <v>0</v>
      </c>
      <c r="X651" s="11">
        <f>VLOOKUP(C651,[1]匹配!$A:$U,21,0)</f>
        <v>0</v>
      </c>
      <c r="Y651" s="11">
        <f>VLOOKUP(C651,[1]匹配!$A:$V,22,0)</f>
        <v>0</v>
      </c>
      <c r="Z651" s="11">
        <f>VLOOKUP(C651,[1]匹配!$A:$W,23,0)</f>
        <v>0</v>
      </c>
      <c r="AA651" s="11">
        <f>VLOOKUP(C651,[1]匹配!$A:$X,24,0)</f>
        <v>0</v>
      </c>
      <c r="AB651" s="11">
        <f>VLOOKUP(C651,[1]匹配!$A:$Y,25,0)</f>
        <v>0</v>
      </c>
      <c r="AC651" s="11">
        <f>VLOOKUP(C651,[1]匹配!$A:$Z,26,0)</f>
        <v>0</v>
      </c>
      <c r="AD651" s="11">
        <f>VLOOKUP(C651,[1]匹配!$A:$AA,27,0)</f>
        <v>0</v>
      </c>
      <c r="AE651" s="11">
        <f>VLOOKUP(C651,[1]匹配!$A:$AB,28,0)</f>
        <v>0</v>
      </c>
      <c r="AF651" s="11">
        <f>VLOOKUP(C651,[1]匹配!$A:$AC,29,0)</f>
        <v>0</v>
      </c>
      <c r="AG651" s="11">
        <f>VLOOKUP(C651,[1]匹配!$A:$AD,30,0)</f>
        <v>0</v>
      </c>
      <c r="AH651" s="11">
        <f>VLOOKUP(C651,[1]匹配!$A:$AE,31,0)</f>
        <v>0</v>
      </c>
      <c r="AI651" s="11">
        <f>VLOOKUP(C651,[1]匹配!$A:$AF,32,0)</f>
        <v>0</v>
      </c>
      <c r="AJ651" s="11" t="s">
        <v>1358</v>
      </c>
      <c r="AK651" s="11" t="s">
        <v>47</v>
      </c>
      <c r="AL651" s="11" t="s">
        <v>56</v>
      </c>
      <c r="AM651" s="11" t="s">
        <v>729</v>
      </c>
    </row>
    <row r="652" ht="24" spans="1:39">
      <c r="A652" s="28">
        <v>649</v>
      </c>
      <c r="B652" s="11" t="s">
        <v>494</v>
      </c>
      <c r="C652" s="11" t="s">
        <v>2387</v>
      </c>
      <c r="D652" s="11" t="s">
        <v>2388</v>
      </c>
      <c r="E652" s="11" t="s">
        <v>2389</v>
      </c>
      <c r="F652" s="11" t="s">
        <v>2390</v>
      </c>
      <c r="G652" s="11" t="s">
        <v>403</v>
      </c>
      <c r="H652" s="11" t="str">
        <f>VLOOKUP(C652,[1]匹配!$A:$E,5,0)</f>
        <v>否</v>
      </c>
      <c r="I652" s="11">
        <f>VLOOKUP(C652,[1]匹配!$A:$F,6,0)</f>
        <v>0</v>
      </c>
      <c r="J652" s="11">
        <f>VLOOKUP(C652,'[2]（终）标准制修订项目'!$C:$R,16,0)</f>
        <v>6</v>
      </c>
      <c r="K652" s="11" t="str">
        <f>VLOOKUP(C652,[1]匹配!$A:$H,8,0)</f>
        <v>无</v>
      </c>
      <c r="L652" s="11">
        <f>VLOOKUP(C652,[1]匹配!$A:$I,9,0)</f>
        <v>6</v>
      </c>
      <c r="M652" s="11">
        <f>VLOOKUP(C652,[1]匹配!$A:$J,10,0)</f>
        <v>100</v>
      </c>
      <c r="N652" s="11" t="str">
        <f>VLOOKUP(C652,[1]匹配!$A:$K,11,0)</f>
        <v>格林美股份有限公司</v>
      </c>
      <c r="O652" s="11">
        <f>VLOOKUP(C652,[1]匹配!$A:$L,12,0)</f>
        <v>0</v>
      </c>
      <c r="P652" s="11">
        <f>VLOOKUP(C652,[1]匹配!$A:$M,13,0)</f>
        <v>0</v>
      </c>
      <c r="Q652" s="11">
        <f>VLOOKUP(C652,[1]匹配!$A:$N,14,0)</f>
        <v>0</v>
      </c>
      <c r="R652" s="11">
        <f>VLOOKUP(C652,[1]匹配!$A:$O,15,0)</f>
        <v>0</v>
      </c>
      <c r="S652" s="11">
        <f>VLOOKUP(C652,[1]匹配!$A:$P,16,0)</f>
        <v>0</v>
      </c>
      <c r="T652" s="11">
        <f>VLOOKUP(C652,[1]匹配!$A:$Q,17,0)</f>
        <v>0</v>
      </c>
      <c r="U652" s="11">
        <f>VLOOKUP(C652,[1]匹配!$A:$R,18,0)</f>
        <v>0</v>
      </c>
      <c r="V652" s="11">
        <f>VLOOKUP(C652,[1]匹配!$A:$S,19,0)</f>
        <v>0</v>
      </c>
      <c r="W652" s="11">
        <f>VLOOKUP(C652,[1]匹配!$A:$T,20,0)</f>
        <v>0</v>
      </c>
      <c r="X652" s="11">
        <f>VLOOKUP(C652,[1]匹配!$A:$U,21,0)</f>
        <v>0</v>
      </c>
      <c r="Y652" s="11">
        <f>VLOOKUP(C652,[1]匹配!$A:$V,22,0)</f>
        <v>0</v>
      </c>
      <c r="Z652" s="11">
        <f>VLOOKUP(C652,[1]匹配!$A:$W,23,0)</f>
        <v>0</v>
      </c>
      <c r="AA652" s="11">
        <f>VLOOKUP(C652,[1]匹配!$A:$X,24,0)</f>
        <v>0</v>
      </c>
      <c r="AB652" s="11">
        <f>VLOOKUP(C652,[1]匹配!$A:$Y,25,0)</f>
        <v>0</v>
      </c>
      <c r="AC652" s="11">
        <f>VLOOKUP(C652,[1]匹配!$A:$Z,26,0)</f>
        <v>0</v>
      </c>
      <c r="AD652" s="11">
        <f>VLOOKUP(C652,[1]匹配!$A:$AA,27,0)</f>
        <v>0</v>
      </c>
      <c r="AE652" s="11">
        <f>VLOOKUP(C652,[1]匹配!$A:$AB,28,0)</f>
        <v>0</v>
      </c>
      <c r="AF652" s="11">
        <f>VLOOKUP(C652,[1]匹配!$A:$AC,29,0)</f>
        <v>0</v>
      </c>
      <c r="AG652" s="11">
        <f>VLOOKUP(C652,[1]匹配!$A:$AD,30,0)</f>
        <v>0</v>
      </c>
      <c r="AH652" s="11">
        <f>VLOOKUP(C652,[1]匹配!$A:$AE,31,0)</f>
        <v>0</v>
      </c>
      <c r="AI652" s="11">
        <f>VLOOKUP(C652,[1]匹配!$A:$AF,32,0)</f>
        <v>0</v>
      </c>
      <c r="AJ652" s="11" t="s">
        <v>1358</v>
      </c>
      <c r="AK652" s="11" t="s">
        <v>47</v>
      </c>
      <c r="AL652" s="11" t="s">
        <v>56</v>
      </c>
      <c r="AM652" s="11" t="s">
        <v>729</v>
      </c>
    </row>
    <row r="653" ht="36" spans="1:39">
      <c r="A653" s="28">
        <v>650</v>
      </c>
      <c r="B653" s="11" t="s">
        <v>494</v>
      </c>
      <c r="C653" s="11" t="s">
        <v>2391</v>
      </c>
      <c r="D653" s="11" t="s">
        <v>2392</v>
      </c>
      <c r="E653" s="11" t="s">
        <v>2393</v>
      </c>
      <c r="F653" s="11" t="s">
        <v>646</v>
      </c>
      <c r="G653" s="11" t="s">
        <v>1152</v>
      </c>
      <c r="H653" s="11" t="str">
        <f>VLOOKUP(C653,[1]匹配!$A:$E,5,0)</f>
        <v>否</v>
      </c>
      <c r="I653" s="11">
        <f>VLOOKUP(C653,[1]匹配!$A:$F,6,0)</f>
        <v>0</v>
      </c>
      <c r="J653" s="11">
        <f>VLOOKUP(C653,'[2]（终）标准制修订项目'!$C:$R,16,0)</f>
        <v>3</v>
      </c>
      <c r="K653" s="11" t="str">
        <f>VLOOKUP(C653,[1]匹配!$A:$H,8,0)</f>
        <v>无</v>
      </c>
      <c r="L653" s="11">
        <f>VLOOKUP(C653,[1]匹配!$A:$I,9,0)</f>
        <v>3</v>
      </c>
      <c r="M653" s="11">
        <f>VLOOKUP(C653,[1]匹配!$A:$J,10,0)</f>
        <v>100</v>
      </c>
      <c r="N653" s="11" t="str">
        <f>VLOOKUP(C653,[1]匹配!$A:$K,11,0)</f>
        <v>深圳市注成科技股份有限公司</v>
      </c>
      <c r="O653" s="11">
        <f>VLOOKUP(C653,[1]匹配!$A:$L,12,0)</f>
        <v>0</v>
      </c>
      <c r="P653" s="11">
        <f>VLOOKUP(C653,[1]匹配!$A:$M,13,0)</f>
        <v>0</v>
      </c>
      <c r="Q653" s="11">
        <f>VLOOKUP(C653,[1]匹配!$A:$N,14,0)</f>
        <v>0</v>
      </c>
      <c r="R653" s="11">
        <f>VLOOKUP(C653,[1]匹配!$A:$O,15,0)</f>
        <v>0</v>
      </c>
      <c r="S653" s="11">
        <f>VLOOKUP(C653,[1]匹配!$A:$P,16,0)</f>
        <v>0</v>
      </c>
      <c r="T653" s="11">
        <f>VLOOKUP(C653,[1]匹配!$A:$Q,17,0)</f>
        <v>0</v>
      </c>
      <c r="U653" s="11">
        <f>VLOOKUP(C653,[1]匹配!$A:$R,18,0)</f>
        <v>0</v>
      </c>
      <c r="V653" s="11">
        <f>VLOOKUP(C653,[1]匹配!$A:$S,19,0)</f>
        <v>0</v>
      </c>
      <c r="W653" s="11">
        <f>VLOOKUP(C653,[1]匹配!$A:$T,20,0)</f>
        <v>0</v>
      </c>
      <c r="X653" s="11">
        <f>VLOOKUP(C653,[1]匹配!$A:$U,21,0)</f>
        <v>0</v>
      </c>
      <c r="Y653" s="11">
        <f>VLOOKUP(C653,[1]匹配!$A:$V,22,0)</f>
        <v>0</v>
      </c>
      <c r="Z653" s="11">
        <f>VLOOKUP(C653,[1]匹配!$A:$W,23,0)</f>
        <v>0</v>
      </c>
      <c r="AA653" s="11">
        <f>VLOOKUP(C653,[1]匹配!$A:$X,24,0)</f>
        <v>0</v>
      </c>
      <c r="AB653" s="11">
        <f>VLOOKUP(C653,[1]匹配!$A:$Y,25,0)</f>
        <v>0</v>
      </c>
      <c r="AC653" s="11">
        <f>VLOOKUP(C653,[1]匹配!$A:$Z,26,0)</f>
        <v>0</v>
      </c>
      <c r="AD653" s="11">
        <f>VLOOKUP(C653,[1]匹配!$A:$AA,27,0)</f>
        <v>0</v>
      </c>
      <c r="AE653" s="11">
        <f>VLOOKUP(C653,[1]匹配!$A:$AB,28,0)</f>
        <v>0</v>
      </c>
      <c r="AF653" s="11">
        <f>VLOOKUP(C653,[1]匹配!$A:$AC,29,0)</f>
        <v>0</v>
      </c>
      <c r="AG653" s="11">
        <f>VLOOKUP(C653,[1]匹配!$A:$AD,30,0)</f>
        <v>0</v>
      </c>
      <c r="AH653" s="11">
        <f>VLOOKUP(C653,[1]匹配!$A:$AE,31,0)</f>
        <v>0</v>
      </c>
      <c r="AI653" s="11">
        <f>VLOOKUP(C653,[1]匹配!$A:$AF,32,0)</f>
        <v>0</v>
      </c>
      <c r="AJ653" s="11" t="s">
        <v>1358</v>
      </c>
      <c r="AK653" s="11" t="s">
        <v>105</v>
      </c>
      <c r="AL653" s="11" t="s">
        <v>48</v>
      </c>
      <c r="AM653" s="11" t="s">
        <v>729</v>
      </c>
    </row>
    <row r="654" ht="36" spans="1:39">
      <c r="A654" s="28">
        <v>651</v>
      </c>
      <c r="B654" s="11" t="s">
        <v>494</v>
      </c>
      <c r="C654" s="11" t="s">
        <v>2394</v>
      </c>
      <c r="D654" s="11" t="s">
        <v>2395</v>
      </c>
      <c r="E654" s="11" t="s">
        <v>2396</v>
      </c>
      <c r="F654" s="11" t="s">
        <v>2114</v>
      </c>
      <c r="G654" s="11" t="s">
        <v>578</v>
      </c>
      <c r="H654" s="11" t="str">
        <f>VLOOKUP(C654,[1]匹配!$A:$E,5,0)</f>
        <v>否</v>
      </c>
      <c r="I654" s="11">
        <f>VLOOKUP(C654,[1]匹配!$A:$F,6,0)</f>
        <v>0</v>
      </c>
      <c r="J654" s="11">
        <f>VLOOKUP(C654,'[2]（终）标准制修订项目'!$C:$R,16,0)</f>
        <v>4</v>
      </c>
      <c r="K654" s="11" t="str">
        <f>VLOOKUP(C654,[1]匹配!$A:$H,8,0)</f>
        <v>有</v>
      </c>
      <c r="L654" s="11">
        <f>VLOOKUP(C654,[1]匹配!$A:$I,9,0)</f>
        <v>4</v>
      </c>
      <c r="M654" s="11">
        <f>VLOOKUP(C654,[1]匹配!$A:$J,10,0)</f>
        <v>54</v>
      </c>
      <c r="N654" s="11" t="str">
        <f>VLOOKUP(C654,[1]匹配!$A:$K,11,0)</f>
        <v>深圳市深投环保科技有限公司</v>
      </c>
      <c r="O654" s="11">
        <f>VLOOKUP(C654,[1]匹配!$A:$L,12,0)</f>
        <v>5</v>
      </c>
      <c r="P654" s="11">
        <f>VLOOKUP(C654,[1]匹配!$A:$M,13,0)</f>
        <v>46</v>
      </c>
      <c r="Q654" s="11" t="str">
        <f>VLOOKUP(C654,[1]匹配!$A:$N,14,0)</f>
        <v>深圳慧欣环境技术有限公司</v>
      </c>
      <c r="R654" s="11">
        <f>VLOOKUP(C654,[1]匹配!$A:$O,15,0)</f>
        <v>0</v>
      </c>
      <c r="S654" s="11">
        <f>VLOOKUP(C654,[1]匹配!$A:$P,16,0)</f>
        <v>0</v>
      </c>
      <c r="T654" s="11">
        <f>VLOOKUP(C654,[1]匹配!$A:$Q,17,0)</f>
        <v>0</v>
      </c>
      <c r="U654" s="11">
        <f>VLOOKUP(C654,[1]匹配!$A:$R,18,0)</f>
        <v>0</v>
      </c>
      <c r="V654" s="11">
        <f>VLOOKUP(C654,[1]匹配!$A:$S,19,0)</f>
        <v>0</v>
      </c>
      <c r="W654" s="11">
        <f>VLOOKUP(C654,[1]匹配!$A:$T,20,0)</f>
        <v>0</v>
      </c>
      <c r="X654" s="11">
        <f>VLOOKUP(C654,[1]匹配!$A:$U,21,0)</f>
        <v>0</v>
      </c>
      <c r="Y654" s="11">
        <f>VLOOKUP(C654,[1]匹配!$A:$V,22,0)</f>
        <v>0</v>
      </c>
      <c r="Z654" s="11">
        <f>VLOOKUP(C654,[1]匹配!$A:$W,23,0)</f>
        <v>0</v>
      </c>
      <c r="AA654" s="11">
        <f>VLOOKUP(C654,[1]匹配!$A:$X,24,0)</f>
        <v>0</v>
      </c>
      <c r="AB654" s="11">
        <f>VLOOKUP(C654,[1]匹配!$A:$Y,25,0)</f>
        <v>0</v>
      </c>
      <c r="AC654" s="11">
        <f>VLOOKUP(C654,[1]匹配!$A:$Z,26,0)</f>
        <v>0</v>
      </c>
      <c r="AD654" s="11">
        <f>VLOOKUP(C654,[1]匹配!$A:$AA,27,0)</f>
        <v>0</v>
      </c>
      <c r="AE654" s="11">
        <f>VLOOKUP(C654,[1]匹配!$A:$AB,28,0)</f>
        <v>0</v>
      </c>
      <c r="AF654" s="11">
        <f>VLOOKUP(C654,[1]匹配!$A:$AC,29,0)</f>
        <v>0</v>
      </c>
      <c r="AG654" s="11">
        <f>VLOOKUP(C654,[1]匹配!$A:$AD,30,0)</f>
        <v>0</v>
      </c>
      <c r="AH654" s="11">
        <f>VLOOKUP(C654,[1]匹配!$A:$AE,31,0)</f>
        <v>0</v>
      </c>
      <c r="AI654" s="11">
        <f>VLOOKUP(C654,[1]匹配!$A:$AF,32,0)</f>
        <v>0</v>
      </c>
      <c r="AJ654" s="11" t="s">
        <v>1358</v>
      </c>
      <c r="AK654" s="11" t="s">
        <v>47</v>
      </c>
      <c r="AL654" s="11" t="s">
        <v>56</v>
      </c>
      <c r="AM654" s="11" t="s">
        <v>729</v>
      </c>
    </row>
    <row r="655" ht="36" spans="1:39">
      <c r="A655" s="28">
        <v>652</v>
      </c>
      <c r="B655" s="11" t="s">
        <v>494</v>
      </c>
      <c r="C655" s="11" t="s">
        <v>2397</v>
      </c>
      <c r="D655" s="11" t="s">
        <v>2398</v>
      </c>
      <c r="E655" s="11" t="s">
        <v>2399</v>
      </c>
      <c r="F655" s="30" t="s">
        <v>2400</v>
      </c>
      <c r="G655" s="11" t="s">
        <v>2401</v>
      </c>
      <c r="H655" s="11" t="str">
        <f>VLOOKUP(C655,[1]匹配!$A:$E,5,0)</f>
        <v>否</v>
      </c>
      <c r="I655" s="11">
        <f>VLOOKUP(C655,[1]匹配!$A:$F,6,0)</f>
        <v>0</v>
      </c>
      <c r="J655" s="11">
        <f>VLOOKUP(C655,'[2]（终）标准制修订项目'!$C:$R,16,0)</f>
        <v>6</v>
      </c>
      <c r="K655" s="11" t="str">
        <f>VLOOKUP(C655,[1]匹配!$A:$H,8,0)</f>
        <v>无</v>
      </c>
      <c r="L655" s="11">
        <f>VLOOKUP(C655,[1]匹配!$A:$I,9,0)</f>
        <v>6</v>
      </c>
      <c r="M655" s="11">
        <f>VLOOKUP(C655,[1]匹配!$A:$J,10,0)</f>
        <v>100</v>
      </c>
      <c r="N655" s="11" t="str">
        <f>VLOOKUP(C655,[1]匹配!$A:$K,11,0)</f>
        <v>深圳市永兴元科技股份有限公司</v>
      </c>
      <c r="O655" s="11">
        <f>VLOOKUP(C655,[1]匹配!$A:$L,12,0)</f>
        <v>0</v>
      </c>
      <c r="P655" s="11">
        <f>VLOOKUP(C655,[1]匹配!$A:$M,13,0)</f>
        <v>0</v>
      </c>
      <c r="Q655" s="11">
        <f>VLOOKUP(C655,[1]匹配!$A:$N,14,0)</f>
        <v>0</v>
      </c>
      <c r="R655" s="11">
        <f>VLOOKUP(C655,[1]匹配!$A:$O,15,0)</f>
        <v>0</v>
      </c>
      <c r="S655" s="11">
        <f>VLOOKUP(C655,[1]匹配!$A:$P,16,0)</f>
        <v>0</v>
      </c>
      <c r="T655" s="11">
        <f>VLOOKUP(C655,[1]匹配!$A:$Q,17,0)</f>
        <v>0</v>
      </c>
      <c r="U655" s="11">
        <f>VLOOKUP(C655,[1]匹配!$A:$R,18,0)</f>
        <v>0</v>
      </c>
      <c r="V655" s="11">
        <f>VLOOKUP(C655,[1]匹配!$A:$S,19,0)</f>
        <v>0</v>
      </c>
      <c r="W655" s="11">
        <f>VLOOKUP(C655,[1]匹配!$A:$T,20,0)</f>
        <v>0</v>
      </c>
      <c r="X655" s="11">
        <f>VLOOKUP(C655,[1]匹配!$A:$U,21,0)</f>
        <v>0</v>
      </c>
      <c r="Y655" s="11">
        <f>VLOOKUP(C655,[1]匹配!$A:$V,22,0)</f>
        <v>0</v>
      </c>
      <c r="Z655" s="11">
        <f>VLOOKUP(C655,[1]匹配!$A:$W,23,0)</f>
        <v>0</v>
      </c>
      <c r="AA655" s="11">
        <f>VLOOKUP(C655,[1]匹配!$A:$X,24,0)</f>
        <v>0</v>
      </c>
      <c r="AB655" s="11">
        <f>VLOOKUP(C655,[1]匹配!$A:$Y,25,0)</f>
        <v>0</v>
      </c>
      <c r="AC655" s="11">
        <f>VLOOKUP(C655,[1]匹配!$A:$Z,26,0)</f>
        <v>0</v>
      </c>
      <c r="AD655" s="11">
        <f>VLOOKUP(C655,[1]匹配!$A:$AA,27,0)</f>
        <v>0</v>
      </c>
      <c r="AE655" s="11">
        <f>VLOOKUP(C655,[1]匹配!$A:$AB,28,0)</f>
        <v>0</v>
      </c>
      <c r="AF655" s="11">
        <f>VLOOKUP(C655,[1]匹配!$A:$AC,29,0)</f>
        <v>0</v>
      </c>
      <c r="AG655" s="11">
        <f>VLOOKUP(C655,[1]匹配!$A:$AD,30,0)</f>
        <v>0</v>
      </c>
      <c r="AH655" s="11">
        <f>VLOOKUP(C655,[1]匹配!$A:$AE,31,0)</f>
        <v>0</v>
      </c>
      <c r="AI655" s="11">
        <f>VLOOKUP(C655,[1]匹配!$A:$AF,32,0)</f>
        <v>0</v>
      </c>
      <c r="AJ655" s="11" t="s">
        <v>1393</v>
      </c>
      <c r="AK655" s="11" t="s">
        <v>47</v>
      </c>
      <c r="AL655" s="11" t="s">
        <v>56</v>
      </c>
      <c r="AM655" s="11" t="s">
        <v>729</v>
      </c>
    </row>
    <row r="656" ht="36" spans="1:39">
      <c r="A656" s="28">
        <v>653</v>
      </c>
      <c r="B656" s="11" t="s">
        <v>494</v>
      </c>
      <c r="C656" s="11" t="s">
        <v>2402</v>
      </c>
      <c r="D656" s="11" t="s">
        <v>2403</v>
      </c>
      <c r="E656" s="11" t="s">
        <v>2404</v>
      </c>
      <c r="F656" s="11" t="s">
        <v>646</v>
      </c>
      <c r="G656" s="11" t="s">
        <v>1152</v>
      </c>
      <c r="H656" s="11" t="str">
        <f>VLOOKUP(C656,[1]匹配!$A:$E,5,0)</f>
        <v>否</v>
      </c>
      <c r="I656" s="11">
        <f>VLOOKUP(C656,[1]匹配!$A:$F,6,0)</f>
        <v>0</v>
      </c>
      <c r="J656" s="11">
        <f>VLOOKUP(C656,'[2]（终）标准制修订项目'!$C:$R,16,0)</f>
        <v>3</v>
      </c>
      <c r="K656" s="11" t="str">
        <f>VLOOKUP(C656,[1]匹配!$A:$H,8,0)</f>
        <v>无</v>
      </c>
      <c r="L656" s="11">
        <f>VLOOKUP(C656,[1]匹配!$A:$I,9,0)</f>
        <v>3</v>
      </c>
      <c r="M656" s="11">
        <f>VLOOKUP(C656,[1]匹配!$A:$J,10,0)</f>
        <v>100</v>
      </c>
      <c r="N656" s="11" t="str">
        <f>VLOOKUP(C656,[1]匹配!$A:$K,11,0)</f>
        <v>深圳市注成科技股份有限公司</v>
      </c>
      <c r="O656" s="11">
        <f>VLOOKUP(C656,[1]匹配!$A:$L,12,0)</f>
        <v>0</v>
      </c>
      <c r="P656" s="11">
        <f>VLOOKUP(C656,[1]匹配!$A:$M,13,0)</f>
        <v>0</v>
      </c>
      <c r="Q656" s="11">
        <f>VLOOKUP(C656,[1]匹配!$A:$N,14,0)</f>
        <v>0</v>
      </c>
      <c r="R656" s="11">
        <f>VLOOKUP(C656,[1]匹配!$A:$O,15,0)</f>
        <v>0</v>
      </c>
      <c r="S656" s="11">
        <f>VLOOKUP(C656,[1]匹配!$A:$P,16,0)</f>
        <v>0</v>
      </c>
      <c r="T656" s="11">
        <f>VLOOKUP(C656,[1]匹配!$A:$Q,17,0)</f>
        <v>0</v>
      </c>
      <c r="U656" s="11">
        <f>VLOOKUP(C656,[1]匹配!$A:$R,18,0)</f>
        <v>0</v>
      </c>
      <c r="V656" s="11">
        <f>VLOOKUP(C656,[1]匹配!$A:$S,19,0)</f>
        <v>0</v>
      </c>
      <c r="W656" s="11">
        <f>VLOOKUP(C656,[1]匹配!$A:$T,20,0)</f>
        <v>0</v>
      </c>
      <c r="X656" s="11">
        <f>VLOOKUP(C656,[1]匹配!$A:$U,21,0)</f>
        <v>0</v>
      </c>
      <c r="Y656" s="11">
        <f>VLOOKUP(C656,[1]匹配!$A:$V,22,0)</f>
        <v>0</v>
      </c>
      <c r="Z656" s="11">
        <f>VLOOKUP(C656,[1]匹配!$A:$W,23,0)</f>
        <v>0</v>
      </c>
      <c r="AA656" s="11">
        <f>VLOOKUP(C656,[1]匹配!$A:$X,24,0)</f>
        <v>0</v>
      </c>
      <c r="AB656" s="11">
        <f>VLOOKUP(C656,[1]匹配!$A:$Y,25,0)</f>
        <v>0</v>
      </c>
      <c r="AC656" s="11">
        <f>VLOOKUP(C656,[1]匹配!$A:$Z,26,0)</f>
        <v>0</v>
      </c>
      <c r="AD656" s="11">
        <f>VLOOKUP(C656,[1]匹配!$A:$AA,27,0)</f>
        <v>0</v>
      </c>
      <c r="AE656" s="11">
        <f>VLOOKUP(C656,[1]匹配!$A:$AB,28,0)</f>
        <v>0</v>
      </c>
      <c r="AF656" s="11">
        <f>VLOOKUP(C656,[1]匹配!$A:$AC,29,0)</f>
        <v>0</v>
      </c>
      <c r="AG656" s="11">
        <f>VLOOKUP(C656,[1]匹配!$A:$AD,30,0)</f>
        <v>0</v>
      </c>
      <c r="AH656" s="11">
        <f>VLOOKUP(C656,[1]匹配!$A:$AE,31,0)</f>
        <v>0</v>
      </c>
      <c r="AI656" s="11">
        <f>VLOOKUP(C656,[1]匹配!$A:$AF,32,0)</f>
        <v>0</v>
      </c>
      <c r="AJ656" s="11" t="s">
        <v>1393</v>
      </c>
      <c r="AK656" s="11" t="s">
        <v>47</v>
      </c>
      <c r="AL656" s="11" t="s">
        <v>48</v>
      </c>
      <c r="AM656" s="11" t="s">
        <v>729</v>
      </c>
    </row>
    <row r="657" ht="24" spans="1:39">
      <c r="A657" s="28">
        <v>654</v>
      </c>
      <c r="B657" s="11" t="s">
        <v>494</v>
      </c>
      <c r="C657" s="11" t="s">
        <v>2405</v>
      </c>
      <c r="D657" s="11" t="s">
        <v>2406</v>
      </c>
      <c r="E657" s="11" t="s">
        <v>2407</v>
      </c>
      <c r="F657" s="11" t="s">
        <v>2144</v>
      </c>
      <c r="G657" s="11" t="s">
        <v>128</v>
      </c>
      <c r="H657" s="11" t="str">
        <f>VLOOKUP(C657,[1]匹配!$A:$E,5,0)</f>
        <v>否</v>
      </c>
      <c r="I657" s="11">
        <f>VLOOKUP(C657,[1]匹配!$A:$F,6,0)</f>
        <v>0</v>
      </c>
      <c r="J657" s="11">
        <f>VLOOKUP(C657,'[2]（终）标准制修订项目'!$C:$R,16,0)</f>
        <v>5</v>
      </c>
      <c r="K657" s="11" t="str">
        <f>VLOOKUP(C657,[1]匹配!$A:$H,8,0)</f>
        <v>无</v>
      </c>
      <c r="L657" s="11">
        <f>VLOOKUP(C657,[1]匹配!$A:$I,9,0)</f>
        <v>5</v>
      </c>
      <c r="M657" s="11">
        <f>VLOOKUP(C657,[1]匹配!$A:$J,10,0)</f>
        <v>100</v>
      </c>
      <c r="N657" s="11" t="str">
        <f>VLOOKUP(C657,[1]匹配!$A:$K,11,0)</f>
        <v>深圳市标准技术研究院</v>
      </c>
      <c r="O657" s="11">
        <f>VLOOKUP(C657,[1]匹配!$A:$L,12,0)</f>
        <v>0</v>
      </c>
      <c r="P657" s="11">
        <f>VLOOKUP(C657,[1]匹配!$A:$M,13,0)</f>
        <v>0</v>
      </c>
      <c r="Q657" s="11">
        <f>VLOOKUP(C657,[1]匹配!$A:$N,14,0)</f>
        <v>0</v>
      </c>
      <c r="R657" s="11">
        <f>VLOOKUP(C657,[1]匹配!$A:$O,15,0)</f>
        <v>0</v>
      </c>
      <c r="S657" s="11">
        <f>VLOOKUP(C657,[1]匹配!$A:$P,16,0)</f>
        <v>0</v>
      </c>
      <c r="T657" s="11">
        <f>VLOOKUP(C657,[1]匹配!$A:$Q,17,0)</f>
        <v>0</v>
      </c>
      <c r="U657" s="11">
        <f>VLOOKUP(C657,[1]匹配!$A:$R,18,0)</f>
        <v>0</v>
      </c>
      <c r="V657" s="11">
        <f>VLOOKUP(C657,[1]匹配!$A:$S,19,0)</f>
        <v>0</v>
      </c>
      <c r="W657" s="11">
        <f>VLOOKUP(C657,[1]匹配!$A:$T,20,0)</f>
        <v>0</v>
      </c>
      <c r="X657" s="11">
        <f>VLOOKUP(C657,[1]匹配!$A:$U,21,0)</f>
        <v>0</v>
      </c>
      <c r="Y657" s="11">
        <f>VLOOKUP(C657,[1]匹配!$A:$V,22,0)</f>
        <v>0</v>
      </c>
      <c r="Z657" s="11">
        <f>VLOOKUP(C657,[1]匹配!$A:$W,23,0)</f>
        <v>0</v>
      </c>
      <c r="AA657" s="11">
        <f>VLOOKUP(C657,[1]匹配!$A:$X,24,0)</f>
        <v>0</v>
      </c>
      <c r="AB657" s="11">
        <f>VLOOKUP(C657,[1]匹配!$A:$Y,25,0)</f>
        <v>0</v>
      </c>
      <c r="AC657" s="11">
        <f>VLOOKUP(C657,[1]匹配!$A:$Z,26,0)</f>
        <v>0</v>
      </c>
      <c r="AD657" s="11">
        <f>VLOOKUP(C657,[1]匹配!$A:$AA,27,0)</f>
        <v>0</v>
      </c>
      <c r="AE657" s="11">
        <f>VLOOKUP(C657,[1]匹配!$A:$AB,28,0)</f>
        <v>0</v>
      </c>
      <c r="AF657" s="11">
        <f>VLOOKUP(C657,[1]匹配!$A:$AC,29,0)</f>
        <v>0</v>
      </c>
      <c r="AG657" s="11">
        <f>VLOOKUP(C657,[1]匹配!$A:$AD,30,0)</f>
        <v>0</v>
      </c>
      <c r="AH657" s="11">
        <f>VLOOKUP(C657,[1]匹配!$A:$AE,31,0)</f>
        <v>0</v>
      </c>
      <c r="AI657" s="11">
        <f>VLOOKUP(C657,[1]匹配!$A:$AF,32,0)</f>
        <v>0</v>
      </c>
      <c r="AJ657" s="11" t="s">
        <v>1393</v>
      </c>
      <c r="AK657" s="11" t="s">
        <v>47</v>
      </c>
      <c r="AL657" s="11" t="s">
        <v>56</v>
      </c>
      <c r="AM657" s="11" t="s">
        <v>729</v>
      </c>
    </row>
    <row r="658" ht="36" spans="1:39">
      <c r="A658" s="28">
        <v>655</v>
      </c>
      <c r="B658" s="11" t="s">
        <v>494</v>
      </c>
      <c r="C658" s="11" t="s">
        <v>2408</v>
      </c>
      <c r="D658" s="11" t="s">
        <v>2409</v>
      </c>
      <c r="E658" s="11" t="s">
        <v>2410</v>
      </c>
      <c r="F658" s="11" t="s">
        <v>646</v>
      </c>
      <c r="G658" s="11" t="s">
        <v>1152</v>
      </c>
      <c r="H658" s="11" t="str">
        <f>VLOOKUP(C658,[1]匹配!$A:$E,5,0)</f>
        <v>否</v>
      </c>
      <c r="I658" s="11">
        <f>VLOOKUP(C658,[1]匹配!$A:$F,6,0)</f>
        <v>0</v>
      </c>
      <c r="J658" s="11">
        <f>VLOOKUP(C658,'[2]（终）标准制修订项目'!$C:$R,16,0)</f>
        <v>2</v>
      </c>
      <c r="K658" s="11" t="str">
        <f>VLOOKUP(C658,[1]匹配!$A:$H,8,0)</f>
        <v>无</v>
      </c>
      <c r="L658" s="11">
        <f>VLOOKUP(C658,[1]匹配!$A:$I,9,0)</f>
        <v>2</v>
      </c>
      <c r="M658" s="11">
        <f>VLOOKUP(C658,[1]匹配!$A:$J,10,0)</f>
        <v>100</v>
      </c>
      <c r="N658" s="11" t="str">
        <f>VLOOKUP(C658,[1]匹配!$A:$K,11,0)</f>
        <v>深圳市注成科技股份有限公司</v>
      </c>
      <c r="O658" s="11">
        <f>VLOOKUP(C658,[1]匹配!$A:$L,12,0)</f>
        <v>0</v>
      </c>
      <c r="P658" s="11">
        <f>VLOOKUP(C658,[1]匹配!$A:$M,13,0)</f>
        <v>0</v>
      </c>
      <c r="Q658" s="11">
        <f>VLOOKUP(C658,[1]匹配!$A:$N,14,0)</f>
        <v>0</v>
      </c>
      <c r="R658" s="11">
        <f>VLOOKUP(C658,[1]匹配!$A:$O,15,0)</f>
        <v>0</v>
      </c>
      <c r="S658" s="11">
        <f>VLOOKUP(C658,[1]匹配!$A:$P,16,0)</f>
        <v>0</v>
      </c>
      <c r="T658" s="11">
        <f>VLOOKUP(C658,[1]匹配!$A:$Q,17,0)</f>
        <v>0</v>
      </c>
      <c r="U658" s="11">
        <f>VLOOKUP(C658,[1]匹配!$A:$R,18,0)</f>
        <v>0</v>
      </c>
      <c r="V658" s="11">
        <f>VLOOKUP(C658,[1]匹配!$A:$S,19,0)</f>
        <v>0</v>
      </c>
      <c r="W658" s="11">
        <f>VLOOKUP(C658,[1]匹配!$A:$T,20,0)</f>
        <v>0</v>
      </c>
      <c r="X658" s="11">
        <f>VLOOKUP(C658,[1]匹配!$A:$U,21,0)</f>
        <v>0</v>
      </c>
      <c r="Y658" s="11">
        <f>VLOOKUP(C658,[1]匹配!$A:$V,22,0)</f>
        <v>0</v>
      </c>
      <c r="Z658" s="11">
        <f>VLOOKUP(C658,[1]匹配!$A:$W,23,0)</f>
        <v>0</v>
      </c>
      <c r="AA658" s="11">
        <f>VLOOKUP(C658,[1]匹配!$A:$X,24,0)</f>
        <v>0</v>
      </c>
      <c r="AB658" s="11">
        <f>VLOOKUP(C658,[1]匹配!$A:$Y,25,0)</f>
        <v>0</v>
      </c>
      <c r="AC658" s="11">
        <f>VLOOKUP(C658,[1]匹配!$A:$Z,26,0)</f>
        <v>0</v>
      </c>
      <c r="AD658" s="11">
        <f>VLOOKUP(C658,[1]匹配!$A:$AA,27,0)</f>
        <v>0</v>
      </c>
      <c r="AE658" s="11">
        <f>VLOOKUP(C658,[1]匹配!$A:$AB,28,0)</f>
        <v>0</v>
      </c>
      <c r="AF658" s="11">
        <f>VLOOKUP(C658,[1]匹配!$A:$AC,29,0)</f>
        <v>0</v>
      </c>
      <c r="AG658" s="11">
        <f>VLOOKUP(C658,[1]匹配!$A:$AD,30,0)</f>
        <v>0</v>
      </c>
      <c r="AH658" s="11">
        <f>VLOOKUP(C658,[1]匹配!$A:$AE,31,0)</f>
        <v>0</v>
      </c>
      <c r="AI658" s="11">
        <f>VLOOKUP(C658,[1]匹配!$A:$AF,32,0)</f>
        <v>0</v>
      </c>
      <c r="AJ658" s="11" t="s">
        <v>1417</v>
      </c>
      <c r="AK658" s="11" t="s">
        <v>47</v>
      </c>
      <c r="AL658" s="11" t="s">
        <v>48</v>
      </c>
      <c r="AM658" s="11" t="s">
        <v>729</v>
      </c>
    </row>
    <row r="659" ht="48" spans="1:39">
      <c r="A659" s="28">
        <v>656</v>
      </c>
      <c r="B659" s="11" t="s">
        <v>494</v>
      </c>
      <c r="C659" s="11" t="s">
        <v>2411</v>
      </c>
      <c r="D659" s="11" t="s">
        <v>2412</v>
      </c>
      <c r="E659" s="11" t="s">
        <v>2413</v>
      </c>
      <c r="F659" s="11" t="s">
        <v>646</v>
      </c>
      <c r="G659" s="11" t="s">
        <v>403</v>
      </c>
      <c r="H659" s="11" t="str">
        <f>VLOOKUP(C659,[1]匹配!$A:$E,5,0)</f>
        <v>是</v>
      </c>
      <c r="I659" s="11">
        <f>VLOOKUP(C659,[1]匹配!$A:$F,6,0)</f>
        <v>4</v>
      </c>
      <c r="J659" s="11">
        <f>VLOOKUP(C659,'[2]（终）标准制修订项目'!$C:$R,16,0)</f>
        <v>3</v>
      </c>
      <c r="K659" s="11" t="str">
        <f>VLOOKUP(C659,[1]匹配!$A:$H,8,0)</f>
        <v>无</v>
      </c>
      <c r="L659" s="11">
        <f>VLOOKUP(C659,[1]匹配!$A:$I,9,0)</f>
        <v>3</v>
      </c>
      <c r="M659" s="11">
        <f>VLOOKUP(C659,[1]匹配!$A:$J,10,0)</f>
        <v>100</v>
      </c>
      <c r="N659" s="11" t="str">
        <f>VLOOKUP(C659,[1]匹配!$A:$K,11,0)</f>
        <v>格林美股份有限公司</v>
      </c>
      <c r="O659" s="11">
        <f>VLOOKUP(C659,[1]匹配!$A:$L,12,0)</f>
        <v>0</v>
      </c>
      <c r="P659" s="11">
        <f>VLOOKUP(C659,[1]匹配!$A:$M,13,0)</f>
        <v>0</v>
      </c>
      <c r="Q659" s="11">
        <f>VLOOKUP(C659,[1]匹配!$A:$N,14,0)</f>
        <v>0</v>
      </c>
      <c r="R659" s="11">
        <f>VLOOKUP(C659,[1]匹配!$A:$O,15,0)</f>
        <v>0</v>
      </c>
      <c r="S659" s="11">
        <f>VLOOKUP(C659,[1]匹配!$A:$P,16,0)</f>
        <v>0</v>
      </c>
      <c r="T659" s="11">
        <f>VLOOKUP(C659,[1]匹配!$A:$Q,17,0)</f>
        <v>0</v>
      </c>
      <c r="U659" s="11">
        <f>VLOOKUP(C659,[1]匹配!$A:$R,18,0)</f>
        <v>0</v>
      </c>
      <c r="V659" s="11">
        <f>VLOOKUP(C659,[1]匹配!$A:$S,19,0)</f>
        <v>0</v>
      </c>
      <c r="W659" s="11">
        <f>VLOOKUP(C659,[1]匹配!$A:$T,20,0)</f>
        <v>0</v>
      </c>
      <c r="X659" s="11">
        <f>VLOOKUP(C659,[1]匹配!$A:$U,21,0)</f>
        <v>0</v>
      </c>
      <c r="Y659" s="11">
        <f>VLOOKUP(C659,[1]匹配!$A:$V,22,0)</f>
        <v>0</v>
      </c>
      <c r="Z659" s="11">
        <f>VLOOKUP(C659,[1]匹配!$A:$W,23,0)</f>
        <v>0</v>
      </c>
      <c r="AA659" s="11">
        <f>VLOOKUP(C659,[1]匹配!$A:$X,24,0)</f>
        <v>0</v>
      </c>
      <c r="AB659" s="11">
        <f>VLOOKUP(C659,[1]匹配!$A:$Y,25,0)</f>
        <v>0</v>
      </c>
      <c r="AC659" s="11">
        <f>VLOOKUP(C659,[1]匹配!$A:$Z,26,0)</f>
        <v>0</v>
      </c>
      <c r="AD659" s="11">
        <f>VLOOKUP(C659,[1]匹配!$A:$AA,27,0)</f>
        <v>0</v>
      </c>
      <c r="AE659" s="11">
        <f>VLOOKUP(C659,[1]匹配!$A:$AB,28,0)</f>
        <v>0</v>
      </c>
      <c r="AF659" s="11">
        <f>VLOOKUP(C659,[1]匹配!$A:$AC,29,0)</f>
        <v>0</v>
      </c>
      <c r="AG659" s="11">
        <f>VLOOKUP(C659,[1]匹配!$A:$AD,30,0)</f>
        <v>0</v>
      </c>
      <c r="AH659" s="11">
        <f>VLOOKUP(C659,[1]匹配!$A:$AE,31,0)</f>
        <v>0</v>
      </c>
      <c r="AI659" s="11">
        <f>VLOOKUP(C659,[1]匹配!$A:$AF,32,0)</f>
        <v>0</v>
      </c>
      <c r="AJ659" s="11" t="s">
        <v>1417</v>
      </c>
      <c r="AK659" s="11" t="s">
        <v>47</v>
      </c>
      <c r="AL659" s="11" t="s">
        <v>48</v>
      </c>
      <c r="AM659" s="11" t="s">
        <v>729</v>
      </c>
    </row>
    <row r="660" ht="36" spans="1:39">
      <c r="A660" s="28">
        <v>657</v>
      </c>
      <c r="B660" s="11" t="s">
        <v>494</v>
      </c>
      <c r="C660" s="11" t="s">
        <v>2414</v>
      </c>
      <c r="D660" s="11" t="s">
        <v>2415</v>
      </c>
      <c r="E660" s="11" t="s">
        <v>2416</v>
      </c>
      <c r="F660" s="11" t="s">
        <v>2417</v>
      </c>
      <c r="G660" s="11" t="s">
        <v>318</v>
      </c>
      <c r="H660" s="11" t="str">
        <f>VLOOKUP(C660,[1]匹配!$A:$E,5,0)</f>
        <v>否</v>
      </c>
      <c r="I660" s="11">
        <f>VLOOKUP(C660,[1]匹配!$A:$F,6,0)</f>
        <v>0</v>
      </c>
      <c r="J660" s="11">
        <f>VLOOKUP(C660,'[2]（终）标准制修订项目'!$C:$R,16,0)</f>
        <v>6</v>
      </c>
      <c r="K660" s="11" t="str">
        <f>VLOOKUP(C660,[1]匹配!$A:$H,8,0)</f>
        <v>无</v>
      </c>
      <c r="L660" s="11">
        <f>VLOOKUP(C660,[1]匹配!$A:$I,9,0)</f>
        <v>6</v>
      </c>
      <c r="M660" s="11">
        <f>VLOOKUP(C660,[1]匹配!$A:$J,10,0)</f>
        <v>100</v>
      </c>
      <c r="N660" s="11" t="str">
        <f>VLOOKUP(C660,[1]匹配!$A:$K,11,0)</f>
        <v>深圳市中电电力技术股份有限公司</v>
      </c>
      <c r="O660" s="11">
        <f>VLOOKUP(C660,[1]匹配!$A:$L,12,0)</f>
        <v>0</v>
      </c>
      <c r="P660" s="11">
        <f>VLOOKUP(C660,[1]匹配!$A:$M,13,0)</f>
        <v>0</v>
      </c>
      <c r="Q660" s="11">
        <f>VLOOKUP(C660,[1]匹配!$A:$N,14,0)</f>
        <v>0</v>
      </c>
      <c r="R660" s="11">
        <f>VLOOKUP(C660,[1]匹配!$A:$O,15,0)</f>
        <v>0</v>
      </c>
      <c r="S660" s="11">
        <f>VLOOKUP(C660,[1]匹配!$A:$P,16,0)</f>
        <v>0</v>
      </c>
      <c r="T660" s="11">
        <f>VLOOKUP(C660,[1]匹配!$A:$Q,17,0)</f>
        <v>0</v>
      </c>
      <c r="U660" s="11">
        <f>VLOOKUP(C660,[1]匹配!$A:$R,18,0)</f>
        <v>0</v>
      </c>
      <c r="V660" s="11">
        <f>VLOOKUP(C660,[1]匹配!$A:$S,19,0)</f>
        <v>0</v>
      </c>
      <c r="W660" s="11">
        <f>VLOOKUP(C660,[1]匹配!$A:$T,20,0)</f>
        <v>0</v>
      </c>
      <c r="X660" s="11">
        <f>VLOOKUP(C660,[1]匹配!$A:$U,21,0)</f>
        <v>0</v>
      </c>
      <c r="Y660" s="11">
        <f>VLOOKUP(C660,[1]匹配!$A:$V,22,0)</f>
        <v>0</v>
      </c>
      <c r="Z660" s="11">
        <f>VLOOKUP(C660,[1]匹配!$A:$W,23,0)</f>
        <v>0</v>
      </c>
      <c r="AA660" s="11">
        <f>VLOOKUP(C660,[1]匹配!$A:$X,24,0)</f>
        <v>0</v>
      </c>
      <c r="AB660" s="11">
        <f>VLOOKUP(C660,[1]匹配!$A:$Y,25,0)</f>
        <v>0</v>
      </c>
      <c r="AC660" s="11">
        <f>VLOOKUP(C660,[1]匹配!$A:$Z,26,0)</f>
        <v>0</v>
      </c>
      <c r="AD660" s="11">
        <f>VLOOKUP(C660,[1]匹配!$A:$AA,27,0)</f>
        <v>0</v>
      </c>
      <c r="AE660" s="11">
        <f>VLOOKUP(C660,[1]匹配!$A:$AB,28,0)</f>
        <v>0</v>
      </c>
      <c r="AF660" s="11">
        <f>VLOOKUP(C660,[1]匹配!$A:$AC,29,0)</f>
        <v>0</v>
      </c>
      <c r="AG660" s="11">
        <f>VLOOKUP(C660,[1]匹配!$A:$AD,30,0)</f>
        <v>0</v>
      </c>
      <c r="AH660" s="11">
        <f>VLOOKUP(C660,[1]匹配!$A:$AE,31,0)</f>
        <v>0</v>
      </c>
      <c r="AI660" s="11">
        <f>VLOOKUP(C660,[1]匹配!$A:$AF,32,0)</f>
        <v>0</v>
      </c>
      <c r="AJ660" s="11" t="s">
        <v>1417</v>
      </c>
      <c r="AK660" s="11" t="s">
        <v>47</v>
      </c>
      <c r="AL660" s="11" t="s">
        <v>56</v>
      </c>
      <c r="AM660" s="11" t="s">
        <v>729</v>
      </c>
    </row>
    <row r="661" ht="48" spans="1:39">
      <c r="A661" s="28">
        <v>658</v>
      </c>
      <c r="B661" s="11" t="s">
        <v>494</v>
      </c>
      <c r="C661" s="11" t="s">
        <v>2418</v>
      </c>
      <c r="D661" s="11" t="s">
        <v>2419</v>
      </c>
      <c r="E661" s="11" t="s">
        <v>2420</v>
      </c>
      <c r="F661" s="11" t="s">
        <v>1916</v>
      </c>
      <c r="G661" s="11" t="s">
        <v>339</v>
      </c>
      <c r="H661" s="11" t="str">
        <f>VLOOKUP(C661,[1]匹配!$A:$E,5,0)</f>
        <v>否</v>
      </c>
      <c r="I661" s="11">
        <f>VLOOKUP(C661,[1]匹配!$A:$F,6,0)</f>
        <v>0</v>
      </c>
      <c r="J661" s="11">
        <f>VLOOKUP(C661,'[2]（终）标准制修订项目'!$C:$R,16,0)</f>
        <v>1</v>
      </c>
      <c r="K661" s="11" t="str">
        <f>VLOOKUP(C661,[1]匹配!$A:$H,8,0)</f>
        <v>有</v>
      </c>
      <c r="L661" s="11">
        <f>VLOOKUP(C661,[1]匹配!$A:$I,9,0)</f>
        <v>1</v>
      </c>
      <c r="M661" s="11">
        <f>VLOOKUP(C661,[1]匹配!$A:$J,10,0)</f>
        <v>71.42</v>
      </c>
      <c r="N661" s="11" t="str">
        <f>VLOOKUP(C661,[1]匹配!$A:$K,11,0)</f>
        <v>深圳市检验检疫局科学研究院</v>
      </c>
      <c r="O661" s="11">
        <f>VLOOKUP(C661,[1]匹配!$A:$L,12,0)</f>
        <v>4</v>
      </c>
      <c r="P661" s="11">
        <f>VLOOKUP(C661,[1]匹配!$A:$M,13,0)</f>
        <v>28.57</v>
      </c>
      <c r="Q661" s="11" t="str">
        <f>VLOOKUP(C661,[1]匹配!$A:$N,14,0)</f>
        <v>深圳市康益保健用品有限公司</v>
      </c>
      <c r="R661" s="11">
        <f>VLOOKUP(C661,[1]匹配!$A:$O,15,0)</f>
        <v>0</v>
      </c>
      <c r="S661" s="11">
        <f>VLOOKUP(C661,[1]匹配!$A:$P,16,0)</f>
        <v>0</v>
      </c>
      <c r="T661" s="11">
        <f>VLOOKUP(C661,[1]匹配!$A:$Q,17,0)</f>
        <v>0</v>
      </c>
      <c r="U661" s="11">
        <f>VLOOKUP(C661,[1]匹配!$A:$R,18,0)</f>
        <v>0</v>
      </c>
      <c r="V661" s="11">
        <f>VLOOKUP(C661,[1]匹配!$A:$S,19,0)</f>
        <v>0</v>
      </c>
      <c r="W661" s="11">
        <f>VLOOKUP(C661,[1]匹配!$A:$T,20,0)</f>
        <v>0</v>
      </c>
      <c r="X661" s="11">
        <f>VLOOKUP(C661,[1]匹配!$A:$U,21,0)</f>
        <v>0</v>
      </c>
      <c r="Y661" s="11">
        <f>VLOOKUP(C661,[1]匹配!$A:$V,22,0)</f>
        <v>0</v>
      </c>
      <c r="Z661" s="11">
        <f>VLOOKUP(C661,[1]匹配!$A:$W,23,0)</f>
        <v>0</v>
      </c>
      <c r="AA661" s="11">
        <f>VLOOKUP(C661,[1]匹配!$A:$X,24,0)</f>
        <v>0</v>
      </c>
      <c r="AB661" s="11">
        <f>VLOOKUP(C661,[1]匹配!$A:$Y,25,0)</f>
        <v>0</v>
      </c>
      <c r="AC661" s="11">
        <f>VLOOKUP(C661,[1]匹配!$A:$Z,26,0)</f>
        <v>0</v>
      </c>
      <c r="AD661" s="11">
        <f>VLOOKUP(C661,[1]匹配!$A:$AA,27,0)</f>
        <v>0</v>
      </c>
      <c r="AE661" s="11">
        <f>VLOOKUP(C661,[1]匹配!$A:$AB,28,0)</f>
        <v>0</v>
      </c>
      <c r="AF661" s="11">
        <f>VLOOKUP(C661,[1]匹配!$A:$AC,29,0)</f>
        <v>0</v>
      </c>
      <c r="AG661" s="11">
        <f>VLOOKUP(C661,[1]匹配!$A:$AD,30,0)</f>
        <v>0</v>
      </c>
      <c r="AH661" s="11">
        <f>VLOOKUP(C661,[1]匹配!$A:$AE,31,0)</f>
        <v>0</v>
      </c>
      <c r="AI661" s="11">
        <f>VLOOKUP(C661,[1]匹配!$A:$AF,32,0)</f>
        <v>0</v>
      </c>
      <c r="AJ661" s="11" t="s">
        <v>1417</v>
      </c>
      <c r="AK661" s="11" t="s">
        <v>47</v>
      </c>
      <c r="AL661" s="11" t="s">
        <v>48</v>
      </c>
      <c r="AM661" s="11" t="s">
        <v>729</v>
      </c>
    </row>
    <row r="662" ht="48" spans="1:39">
      <c r="A662" s="28">
        <v>659</v>
      </c>
      <c r="B662" s="11" t="s">
        <v>494</v>
      </c>
      <c r="C662" s="11" t="s">
        <v>2421</v>
      </c>
      <c r="D662" s="11" t="s">
        <v>2422</v>
      </c>
      <c r="E662" s="11" t="s">
        <v>2423</v>
      </c>
      <c r="F662" s="11" t="s">
        <v>519</v>
      </c>
      <c r="G662" s="11" t="s">
        <v>203</v>
      </c>
      <c r="H662" s="11" t="str">
        <f>VLOOKUP(C662,[1]匹配!$A:$E,5,0)</f>
        <v>是</v>
      </c>
      <c r="I662" s="11">
        <f>VLOOKUP(C662,[1]匹配!$A:$F,6,0)</f>
        <v>10</v>
      </c>
      <c r="J662" s="11">
        <f>VLOOKUP(C662,'[2]（终）标准制修订项目'!$C:$R,16,0)</f>
        <v>4</v>
      </c>
      <c r="K662" s="11" t="str">
        <f>VLOOKUP(C662,[1]匹配!$A:$H,8,0)</f>
        <v>无</v>
      </c>
      <c r="L662" s="11">
        <f>VLOOKUP(C662,[1]匹配!$A:$I,9,0)</f>
        <v>4</v>
      </c>
      <c r="M662" s="11">
        <f>VLOOKUP(C662,[1]匹配!$A:$J,10,0)</f>
        <v>100</v>
      </c>
      <c r="N662" s="11" t="str">
        <f>VLOOKUP(C662,[1]匹配!$A:$K,11,0)</f>
        <v>深圳市中金岭南有色金属股份有限公司</v>
      </c>
      <c r="O662" s="11">
        <f>VLOOKUP(C662,[1]匹配!$A:$L,12,0)</f>
        <v>0</v>
      </c>
      <c r="P662" s="11">
        <f>VLOOKUP(C662,[1]匹配!$A:$M,13,0)</f>
        <v>0</v>
      </c>
      <c r="Q662" s="11">
        <f>VLOOKUP(C662,[1]匹配!$A:$N,14,0)</f>
        <v>0</v>
      </c>
      <c r="R662" s="11">
        <f>VLOOKUP(C662,[1]匹配!$A:$O,15,0)</f>
        <v>0</v>
      </c>
      <c r="S662" s="11">
        <f>VLOOKUP(C662,[1]匹配!$A:$P,16,0)</f>
        <v>0</v>
      </c>
      <c r="T662" s="11">
        <f>VLOOKUP(C662,[1]匹配!$A:$Q,17,0)</f>
        <v>0</v>
      </c>
      <c r="U662" s="11">
        <f>VLOOKUP(C662,[1]匹配!$A:$R,18,0)</f>
        <v>0</v>
      </c>
      <c r="V662" s="11">
        <f>VLOOKUP(C662,[1]匹配!$A:$S,19,0)</f>
        <v>0</v>
      </c>
      <c r="W662" s="11">
        <f>VLOOKUP(C662,[1]匹配!$A:$T,20,0)</f>
        <v>0</v>
      </c>
      <c r="X662" s="11">
        <f>VLOOKUP(C662,[1]匹配!$A:$U,21,0)</f>
        <v>0</v>
      </c>
      <c r="Y662" s="11">
        <f>VLOOKUP(C662,[1]匹配!$A:$V,22,0)</f>
        <v>0</v>
      </c>
      <c r="Z662" s="11">
        <f>VLOOKUP(C662,[1]匹配!$A:$W,23,0)</f>
        <v>0</v>
      </c>
      <c r="AA662" s="11">
        <f>VLOOKUP(C662,[1]匹配!$A:$X,24,0)</f>
        <v>0</v>
      </c>
      <c r="AB662" s="11">
        <f>VLOOKUP(C662,[1]匹配!$A:$Y,25,0)</f>
        <v>0</v>
      </c>
      <c r="AC662" s="11">
        <f>VLOOKUP(C662,[1]匹配!$A:$Z,26,0)</f>
        <v>0</v>
      </c>
      <c r="AD662" s="11">
        <f>VLOOKUP(C662,[1]匹配!$A:$AA,27,0)</f>
        <v>0</v>
      </c>
      <c r="AE662" s="11">
        <f>VLOOKUP(C662,[1]匹配!$A:$AB,28,0)</f>
        <v>0</v>
      </c>
      <c r="AF662" s="11">
        <f>VLOOKUP(C662,[1]匹配!$A:$AC,29,0)</f>
        <v>0</v>
      </c>
      <c r="AG662" s="11">
        <f>VLOOKUP(C662,[1]匹配!$A:$AD,30,0)</f>
        <v>0</v>
      </c>
      <c r="AH662" s="11">
        <f>VLOOKUP(C662,[1]匹配!$A:$AE,31,0)</f>
        <v>0</v>
      </c>
      <c r="AI662" s="11">
        <f>VLOOKUP(C662,[1]匹配!$A:$AF,32,0)</f>
        <v>0</v>
      </c>
      <c r="AJ662" s="11" t="s">
        <v>1417</v>
      </c>
      <c r="AK662" s="11" t="s">
        <v>47</v>
      </c>
      <c r="AL662" s="11" t="s">
        <v>56</v>
      </c>
      <c r="AM662" s="11" t="s">
        <v>729</v>
      </c>
    </row>
    <row r="663" ht="84" spans="1:39">
      <c r="A663" s="28">
        <v>660</v>
      </c>
      <c r="B663" s="11" t="s">
        <v>494</v>
      </c>
      <c r="C663" s="11" t="s">
        <v>2424</v>
      </c>
      <c r="D663" s="11" t="s">
        <v>2425</v>
      </c>
      <c r="E663" s="11" t="s">
        <v>2426</v>
      </c>
      <c r="F663" s="11" t="s">
        <v>2400</v>
      </c>
      <c r="G663" s="11" t="s">
        <v>2401</v>
      </c>
      <c r="H663" s="11" t="str">
        <f>VLOOKUP(C663,[1]匹配!$A:$E,5,0)</f>
        <v>是</v>
      </c>
      <c r="I663" s="11">
        <f>VLOOKUP(C663,[1]匹配!$A:$F,6,0)</f>
        <v>4</v>
      </c>
      <c r="J663" s="11">
        <f>VLOOKUP(C663,'[2]（终）标准制修订项目'!$C:$R,16,0)</f>
        <v>6</v>
      </c>
      <c r="K663" s="11" t="str">
        <f>VLOOKUP(C663,[1]匹配!$A:$H,8,0)</f>
        <v>无</v>
      </c>
      <c r="L663" s="11">
        <f>VLOOKUP(C663,[1]匹配!$A:$I,9,0)</f>
        <v>6</v>
      </c>
      <c r="M663" s="11">
        <f>VLOOKUP(C663,[1]匹配!$A:$J,10,0)</f>
        <v>100</v>
      </c>
      <c r="N663" s="11" t="str">
        <f>VLOOKUP(C663,[1]匹配!$A:$K,11,0)</f>
        <v>深圳市永兴元科技股份有限公司</v>
      </c>
      <c r="O663" s="11">
        <f>VLOOKUP(C663,[1]匹配!$A:$L,12,0)</f>
        <v>0</v>
      </c>
      <c r="P663" s="11">
        <f>VLOOKUP(C663,[1]匹配!$A:$M,13,0)</f>
        <v>0</v>
      </c>
      <c r="Q663" s="11">
        <f>VLOOKUP(C663,[1]匹配!$A:$N,14,0)</f>
        <v>0</v>
      </c>
      <c r="R663" s="11">
        <f>VLOOKUP(C663,[1]匹配!$A:$O,15,0)</f>
        <v>0</v>
      </c>
      <c r="S663" s="11">
        <f>VLOOKUP(C663,[1]匹配!$A:$P,16,0)</f>
        <v>0</v>
      </c>
      <c r="T663" s="11">
        <f>VLOOKUP(C663,[1]匹配!$A:$Q,17,0)</f>
        <v>0</v>
      </c>
      <c r="U663" s="11">
        <f>VLOOKUP(C663,[1]匹配!$A:$R,18,0)</f>
        <v>0</v>
      </c>
      <c r="V663" s="11">
        <f>VLOOKUP(C663,[1]匹配!$A:$S,19,0)</f>
        <v>0</v>
      </c>
      <c r="W663" s="11">
        <f>VLOOKUP(C663,[1]匹配!$A:$T,20,0)</f>
        <v>0</v>
      </c>
      <c r="X663" s="11">
        <f>VLOOKUP(C663,[1]匹配!$A:$U,21,0)</f>
        <v>0</v>
      </c>
      <c r="Y663" s="11">
        <f>VLOOKUP(C663,[1]匹配!$A:$V,22,0)</f>
        <v>0</v>
      </c>
      <c r="Z663" s="11">
        <f>VLOOKUP(C663,[1]匹配!$A:$W,23,0)</f>
        <v>0</v>
      </c>
      <c r="AA663" s="11">
        <f>VLOOKUP(C663,[1]匹配!$A:$X,24,0)</f>
        <v>0</v>
      </c>
      <c r="AB663" s="11">
        <f>VLOOKUP(C663,[1]匹配!$A:$Y,25,0)</f>
        <v>0</v>
      </c>
      <c r="AC663" s="11">
        <f>VLOOKUP(C663,[1]匹配!$A:$Z,26,0)</f>
        <v>0</v>
      </c>
      <c r="AD663" s="11">
        <f>VLOOKUP(C663,[1]匹配!$A:$AA,27,0)</f>
        <v>0</v>
      </c>
      <c r="AE663" s="11">
        <f>VLOOKUP(C663,[1]匹配!$A:$AB,28,0)</f>
        <v>0</v>
      </c>
      <c r="AF663" s="11">
        <f>VLOOKUP(C663,[1]匹配!$A:$AC,29,0)</f>
        <v>0</v>
      </c>
      <c r="AG663" s="11">
        <f>VLOOKUP(C663,[1]匹配!$A:$AD,30,0)</f>
        <v>0</v>
      </c>
      <c r="AH663" s="11">
        <f>VLOOKUP(C663,[1]匹配!$A:$AE,31,0)</f>
        <v>0</v>
      </c>
      <c r="AI663" s="11">
        <f>VLOOKUP(C663,[1]匹配!$A:$AF,32,0)</f>
        <v>0</v>
      </c>
      <c r="AJ663" s="11" t="s">
        <v>1441</v>
      </c>
      <c r="AK663" s="11" t="s">
        <v>47</v>
      </c>
      <c r="AL663" s="11" t="s">
        <v>56</v>
      </c>
      <c r="AM663" s="11" t="s">
        <v>729</v>
      </c>
    </row>
    <row r="664" ht="24" spans="1:39">
      <c r="A664" s="28">
        <v>661</v>
      </c>
      <c r="B664" s="11" t="s">
        <v>494</v>
      </c>
      <c r="C664" s="11" t="s">
        <v>2427</v>
      </c>
      <c r="D664" s="11" t="s">
        <v>2428</v>
      </c>
      <c r="E664" s="11" t="s">
        <v>2429</v>
      </c>
      <c r="F664" s="11" t="s">
        <v>503</v>
      </c>
      <c r="G664" s="11" t="s">
        <v>504</v>
      </c>
      <c r="H664" s="11" t="str">
        <f>VLOOKUP(C664,[1]匹配!$A:$E,5,0)</f>
        <v>否</v>
      </c>
      <c r="I664" s="11">
        <f>VLOOKUP(C664,[1]匹配!$A:$F,6,0)</f>
        <v>0</v>
      </c>
      <c r="J664" s="11">
        <f>VLOOKUP(C664,'[2]（终）标准制修订项目'!$C:$R,16,0)</f>
        <v>1</v>
      </c>
      <c r="K664" s="11" t="str">
        <f>VLOOKUP(C664,[1]匹配!$A:$H,8,0)</f>
        <v>无</v>
      </c>
      <c r="L664" s="11">
        <f>VLOOKUP(C664,[1]匹配!$A:$I,9,0)</f>
        <v>1</v>
      </c>
      <c r="M664" s="11">
        <f>VLOOKUP(C664,[1]匹配!$A:$J,10,0)</f>
        <v>100</v>
      </c>
      <c r="N664" s="11" t="str">
        <f>VLOOKUP(C664,[1]匹配!$A:$K,11,0)</f>
        <v>中广核工程有限公司</v>
      </c>
      <c r="O664" s="11">
        <f>VLOOKUP(C664,[1]匹配!$A:$L,12,0)</f>
        <v>0</v>
      </c>
      <c r="P664" s="11">
        <f>VLOOKUP(C664,[1]匹配!$A:$M,13,0)</f>
        <v>0</v>
      </c>
      <c r="Q664" s="11">
        <f>VLOOKUP(C664,[1]匹配!$A:$N,14,0)</f>
        <v>0</v>
      </c>
      <c r="R664" s="11">
        <f>VLOOKUP(C664,[1]匹配!$A:$O,15,0)</f>
        <v>0</v>
      </c>
      <c r="S664" s="11">
        <f>VLOOKUP(C664,[1]匹配!$A:$P,16,0)</f>
        <v>0</v>
      </c>
      <c r="T664" s="11">
        <f>VLOOKUP(C664,[1]匹配!$A:$Q,17,0)</f>
        <v>0</v>
      </c>
      <c r="U664" s="11">
        <f>VLOOKUP(C664,[1]匹配!$A:$R,18,0)</f>
        <v>0</v>
      </c>
      <c r="V664" s="11">
        <f>VLOOKUP(C664,[1]匹配!$A:$S,19,0)</f>
        <v>0</v>
      </c>
      <c r="W664" s="11">
        <f>VLOOKUP(C664,[1]匹配!$A:$T,20,0)</f>
        <v>0</v>
      </c>
      <c r="X664" s="11">
        <f>VLOOKUP(C664,[1]匹配!$A:$U,21,0)</f>
        <v>0</v>
      </c>
      <c r="Y664" s="11">
        <f>VLOOKUP(C664,[1]匹配!$A:$V,22,0)</f>
        <v>0</v>
      </c>
      <c r="Z664" s="11">
        <f>VLOOKUP(C664,[1]匹配!$A:$W,23,0)</f>
        <v>0</v>
      </c>
      <c r="AA664" s="11">
        <f>VLOOKUP(C664,[1]匹配!$A:$X,24,0)</f>
        <v>0</v>
      </c>
      <c r="AB664" s="11">
        <f>VLOOKUP(C664,[1]匹配!$A:$Y,25,0)</f>
        <v>0</v>
      </c>
      <c r="AC664" s="11">
        <f>VLOOKUP(C664,[1]匹配!$A:$Z,26,0)</f>
        <v>0</v>
      </c>
      <c r="AD664" s="11">
        <f>VLOOKUP(C664,[1]匹配!$A:$AA,27,0)</f>
        <v>0</v>
      </c>
      <c r="AE664" s="11">
        <f>VLOOKUP(C664,[1]匹配!$A:$AB,28,0)</f>
        <v>0</v>
      </c>
      <c r="AF664" s="11">
        <f>VLOOKUP(C664,[1]匹配!$A:$AC,29,0)</f>
        <v>0</v>
      </c>
      <c r="AG664" s="11">
        <f>VLOOKUP(C664,[1]匹配!$A:$AD,30,0)</f>
        <v>0</v>
      </c>
      <c r="AH664" s="11">
        <f>VLOOKUP(C664,[1]匹配!$A:$AE,31,0)</f>
        <v>0</v>
      </c>
      <c r="AI664" s="11">
        <f>VLOOKUP(C664,[1]匹配!$A:$AF,32,0)</f>
        <v>0</v>
      </c>
      <c r="AJ664" s="11" t="s">
        <v>1441</v>
      </c>
      <c r="AK664" s="11" t="s">
        <v>47</v>
      </c>
      <c r="AL664" s="11" t="s">
        <v>48</v>
      </c>
      <c r="AM664" s="11" t="s">
        <v>729</v>
      </c>
    </row>
    <row r="665" ht="48" spans="1:39">
      <c r="A665" s="28">
        <v>662</v>
      </c>
      <c r="B665" s="11" t="s">
        <v>494</v>
      </c>
      <c r="C665" s="11" t="s">
        <v>2430</v>
      </c>
      <c r="D665" s="11" t="s">
        <v>2431</v>
      </c>
      <c r="E665" s="11" t="s">
        <v>2432</v>
      </c>
      <c r="F665" s="11" t="s">
        <v>44</v>
      </c>
      <c r="G665" s="11" t="s">
        <v>2433</v>
      </c>
      <c r="H665" s="11" t="str">
        <f>VLOOKUP(C665,[1]匹配!$A:$E,5,0)</f>
        <v>否</v>
      </c>
      <c r="I665" s="11">
        <f>VLOOKUP(C665,[1]匹配!$A:$F,6,0)</f>
        <v>0</v>
      </c>
      <c r="J665" s="11">
        <f>VLOOKUP(C665,'[2]（终）标准制修订项目'!$C:$R,16,0)</f>
        <v>2</v>
      </c>
      <c r="K665" s="11" t="str">
        <f>VLOOKUP(C665,[1]匹配!$A:$H,8,0)</f>
        <v>有</v>
      </c>
      <c r="L665" s="11">
        <f>VLOOKUP(C665,[1]匹配!$A:$I,9,0)</f>
        <v>2</v>
      </c>
      <c r="M665" s="11">
        <f>VLOOKUP(C665,[1]匹配!$A:$J,10,0)</f>
        <v>90</v>
      </c>
      <c r="N665" s="11" t="str">
        <f>VLOOKUP(C665,[1]匹配!$A:$K,11,0)</f>
        <v>深圳市澳洁源环保科技有限公司</v>
      </c>
      <c r="O665" s="11">
        <f>VLOOKUP(C665,[1]匹配!$A:$L,12,0)</f>
        <v>6</v>
      </c>
      <c r="P665" s="11">
        <f>VLOOKUP(C665,[1]匹配!$A:$M,13,0)</f>
        <v>10</v>
      </c>
      <c r="Q665" s="11" t="str">
        <f>VLOOKUP(C665,[1]匹配!$A:$N,14,0)</f>
        <v>深圳市凯宏膜环保科技有限公司</v>
      </c>
      <c r="R665" s="11">
        <f>VLOOKUP(C665,[1]匹配!$A:$O,15,0)</f>
        <v>0</v>
      </c>
      <c r="S665" s="11">
        <f>VLOOKUP(C665,[1]匹配!$A:$P,16,0)</f>
        <v>0</v>
      </c>
      <c r="T665" s="11">
        <f>VLOOKUP(C665,[1]匹配!$A:$Q,17,0)</f>
        <v>0</v>
      </c>
      <c r="U665" s="11">
        <f>VLOOKUP(C665,[1]匹配!$A:$R,18,0)</f>
        <v>0</v>
      </c>
      <c r="V665" s="11">
        <f>VLOOKUP(C665,[1]匹配!$A:$S,19,0)</f>
        <v>0</v>
      </c>
      <c r="W665" s="11">
        <f>VLOOKUP(C665,[1]匹配!$A:$T,20,0)</f>
        <v>0</v>
      </c>
      <c r="X665" s="11">
        <f>VLOOKUP(C665,[1]匹配!$A:$U,21,0)</f>
        <v>0</v>
      </c>
      <c r="Y665" s="11">
        <f>VLOOKUP(C665,[1]匹配!$A:$V,22,0)</f>
        <v>0</v>
      </c>
      <c r="Z665" s="11">
        <f>VLOOKUP(C665,[1]匹配!$A:$W,23,0)</f>
        <v>0</v>
      </c>
      <c r="AA665" s="11">
        <f>VLOOKUP(C665,[1]匹配!$A:$X,24,0)</f>
        <v>0</v>
      </c>
      <c r="AB665" s="11">
        <f>VLOOKUP(C665,[1]匹配!$A:$Y,25,0)</f>
        <v>0</v>
      </c>
      <c r="AC665" s="11">
        <f>VLOOKUP(C665,[1]匹配!$A:$Z,26,0)</f>
        <v>0</v>
      </c>
      <c r="AD665" s="11">
        <f>VLOOKUP(C665,[1]匹配!$A:$AA,27,0)</f>
        <v>0</v>
      </c>
      <c r="AE665" s="11">
        <f>VLOOKUP(C665,[1]匹配!$A:$AB,28,0)</f>
        <v>0</v>
      </c>
      <c r="AF665" s="11">
        <f>VLOOKUP(C665,[1]匹配!$A:$AC,29,0)</f>
        <v>0</v>
      </c>
      <c r="AG665" s="11">
        <f>VLOOKUP(C665,[1]匹配!$A:$AD,30,0)</f>
        <v>0</v>
      </c>
      <c r="AH665" s="11">
        <f>VLOOKUP(C665,[1]匹配!$A:$AE,31,0)</f>
        <v>0</v>
      </c>
      <c r="AI665" s="11">
        <f>VLOOKUP(C665,[1]匹配!$A:$AF,32,0)</f>
        <v>0</v>
      </c>
      <c r="AJ665" s="11" t="s">
        <v>1441</v>
      </c>
      <c r="AK665" s="11" t="s">
        <v>47</v>
      </c>
      <c r="AL665" s="11" t="s">
        <v>48</v>
      </c>
      <c r="AM665" s="11" t="s">
        <v>729</v>
      </c>
    </row>
    <row r="666" s="70" customFormat="1" ht="60" spans="1:39">
      <c r="A666" s="55">
        <v>663</v>
      </c>
      <c r="B666" s="35" t="s">
        <v>494</v>
      </c>
      <c r="C666" s="35" t="s">
        <v>2434</v>
      </c>
      <c r="D666" s="35" t="s">
        <v>2435</v>
      </c>
      <c r="E666" s="35" t="s">
        <v>2436</v>
      </c>
      <c r="F666" s="35" t="s">
        <v>2437</v>
      </c>
      <c r="G666" s="35" t="s">
        <v>2438</v>
      </c>
      <c r="H666" s="35" t="str">
        <f>VLOOKUP(C666,[1]匹配!$A:$E,5,0)</f>
        <v>否</v>
      </c>
      <c r="I666" s="35">
        <f>VLOOKUP(C666,[1]匹配!$A:$F,6,0)</f>
        <v>0</v>
      </c>
      <c r="J666" s="35">
        <f>VLOOKUP(C666,'[2]（终）标准制修订项目'!$C:$R,16,0)</f>
        <v>1</v>
      </c>
      <c r="K666" s="35" t="str">
        <f>VLOOKUP(C666,[1]匹配!$A:$H,8,0)</f>
        <v>有</v>
      </c>
      <c r="L666" s="35">
        <f>VLOOKUP(C666,[1]匹配!$A:$I,9,0)</f>
        <v>1</v>
      </c>
      <c r="M666" s="35">
        <f>VLOOKUP(C666,[1]匹配!$A:$J,10,0)</f>
        <v>33.78</v>
      </c>
      <c r="N666" s="35" t="str">
        <f>VLOOKUP(C666,[1]匹配!$A:$K,11,0)</f>
        <v>深圳市爱思宝科技发展有限公司</v>
      </c>
      <c r="O666" s="35">
        <f>VLOOKUP(C666,[1]匹配!$A:$L,12,0)</f>
        <v>2</v>
      </c>
      <c r="P666" s="35">
        <f>VLOOKUP(C666,[1]匹配!$A:$M,13,0)</f>
        <v>27.02</v>
      </c>
      <c r="Q666" s="35" t="str">
        <f>VLOOKUP(C666,[1]匹配!$A:$N,14,0)</f>
        <v>招商局蛇口工业区控股股份有限公司</v>
      </c>
      <c r="R666" s="35">
        <f>VLOOKUP(C666,[1]匹配!$A:$O,15,0)</f>
        <v>3</v>
      </c>
      <c r="S666" s="35">
        <f>VLOOKUP(C666,[1]匹配!$A:$P,16,0)</f>
        <v>20.27</v>
      </c>
      <c r="T666" s="35" t="str">
        <f>VLOOKUP(C666,[1]匹配!$A:$Q,17,0)</f>
        <v>深圳市新山幕墙技术咨询有限公司</v>
      </c>
      <c r="U666" s="35">
        <f>VLOOKUP(C666,[1]匹配!$A:$R,18,0)</f>
        <v>6</v>
      </c>
      <c r="V666" s="35">
        <f>VLOOKUP(C666,[1]匹配!$A:$S,19,0)</f>
        <v>10.81</v>
      </c>
      <c r="W666" s="35" t="str">
        <f>VLOOKUP(C666,[1]匹配!$A:$T,20,0)</f>
        <v>深业集团有限公司</v>
      </c>
      <c r="X666" s="35">
        <f>VLOOKUP(C666,[1]匹配!$A:$U,21,0)</f>
        <v>8</v>
      </c>
      <c r="Y666" s="11">
        <f>VLOOKUP(C666,[1]匹配!$A:$V,22,0)</f>
        <v>8.1</v>
      </c>
      <c r="Z666" s="11" t="str">
        <f>VLOOKUP(C666,[1]匹配!$A:$W,23,0)</f>
        <v>深圳市华汇设计有限公司</v>
      </c>
      <c r="AA666" s="11">
        <f>VLOOKUP(C666,[1]匹配!$A:$X,24,0)</f>
        <v>0</v>
      </c>
      <c r="AB666" s="11">
        <f>VLOOKUP(C666,[1]匹配!$A:$Y,25,0)</f>
        <v>0</v>
      </c>
      <c r="AC666" s="11">
        <f>VLOOKUP(C666,[1]匹配!$A:$Z,26,0)</f>
        <v>0</v>
      </c>
      <c r="AD666" s="11">
        <f>VLOOKUP(C666,[1]匹配!$A:$AA,27,0)</f>
        <v>0</v>
      </c>
      <c r="AE666" s="11">
        <f>VLOOKUP(C666,[1]匹配!$A:$AB,28,0)</f>
        <v>0</v>
      </c>
      <c r="AF666" s="11">
        <f>VLOOKUP(C666,[1]匹配!$A:$AC,29,0)</f>
        <v>0</v>
      </c>
      <c r="AG666" s="11">
        <f>VLOOKUP(C666,[1]匹配!$A:$AD,30,0)</f>
        <v>0</v>
      </c>
      <c r="AH666" s="11">
        <f>VLOOKUP(C666,[1]匹配!$A:$AE,31,0)</f>
        <v>0</v>
      </c>
      <c r="AI666" s="11">
        <f>VLOOKUP(C666,[1]匹配!$A:$AF,32,0)</f>
        <v>0</v>
      </c>
      <c r="AJ666" s="35" t="s">
        <v>1441</v>
      </c>
      <c r="AK666" s="35" t="s">
        <v>47</v>
      </c>
      <c r="AL666" s="35" t="s">
        <v>48</v>
      </c>
      <c r="AM666" s="35" t="s">
        <v>729</v>
      </c>
    </row>
    <row r="667" ht="48" spans="1:39">
      <c r="A667" s="28">
        <v>664</v>
      </c>
      <c r="B667" s="11" t="s">
        <v>494</v>
      </c>
      <c r="C667" s="11" t="s">
        <v>2439</v>
      </c>
      <c r="D667" s="11" t="s">
        <v>2440</v>
      </c>
      <c r="E667" s="11" t="s">
        <v>2441</v>
      </c>
      <c r="F667" s="11" t="s">
        <v>2114</v>
      </c>
      <c r="G667" s="11" t="s">
        <v>918</v>
      </c>
      <c r="H667" s="11" t="str">
        <f>VLOOKUP(C667,[1]匹配!$A:$E,5,0)</f>
        <v>否</v>
      </c>
      <c r="I667" s="11">
        <f>VLOOKUP(C667,[1]匹配!$A:$F,6,0)</f>
        <v>0</v>
      </c>
      <c r="J667" s="11">
        <f>VLOOKUP(C667,'[2]（终）标准制修订项目'!$C:$R,16,0)</f>
        <v>1</v>
      </c>
      <c r="K667" s="11" t="str">
        <f>VLOOKUP(C667,[1]匹配!$A:$H,8,0)</f>
        <v>有</v>
      </c>
      <c r="L667" s="11">
        <f>VLOOKUP(C667,[1]匹配!$A:$I,9,0)</f>
        <v>1</v>
      </c>
      <c r="M667" s="11">
        <f>VLOOKUP(C667,[1]匹配!$A:$J,10,0)</f>
        <v>50</v>
      </c>
      <c r="N667" s="11" t="str">
        <f>VLOOKUP(C667,[1]匹配!$A:$K,11,0)</f>
        <v>深圳市飞亚达精密科技有限公司</v>
      </c>
      <c r="O667" s="11">
        <f>VLOOKUP(C667,[1]匹配!$A:$L,12,0)</f>
        <v>4</v>
      </c>
      <c r="P667" s="11">
        <f>VLOOKUP(C667,[1]匹配!$A:$M,13,0)</f>
        <v>25</v>
      </c>
      <c r="Q667" s="11" t="str">
        <f>VLOOKUP(C667,[1]匹配!$A:$N,14,0)</f>
        <v>深圳市雷诺表业有限公司</v>
      </c>
      <c r="R667" s="11">
        <f>VLOOKUP(C667,[1]匹配!$A:$O,15,0)</f>
        <v>6</v>
      </c>
      <c r="S667" s="11">
        <f>VLOOKUP(C667,[1]匹配!$A:$P,16,0)</f>
        <v>15</v>
      </c>
      <c r="T667" s="11" t="str">
        <f>VLOOKUP(C667,[1]匹配!$A:$Q,17,0)</f>
        <v>天王电子（深圳）有限公司</v>
      </c>
      <c r="U667" s="11">
        <f>VLOOKUP(C667,[1]匹配!$A:$R,18,0)</f>
        <v>7</v>
      </c>
      <c r="V667" s="11">
        <f>VLOOKUP(C667,[1]匹配!$A:$S,19,0)</f>
        <v>10</v>
      </c>
      <c r="W667" s="11" t="str">
        <f>VLOOKUP(C667,[1]匹配!$A:$T,20,0)</f>
        <v>依波精品（深圳）有限公司</v>
      </c>
      <c r="X667" s="11">
        <f>VLOOKUP(C667,[1]匹配!$A:$U,21,0)</f>
        <v>0</v>
      </c>
      <c r="Y667" s="11">
        <f>VLOOKUP(C667,[1]匹配!$A:$V,22,0)</f>
        <v>0</v>
      </c>
      <c r="Z667" s="11">
        <f>VLOOKUP(C667,[1]匹配!$A:$W,23,0)</f>
        <v>0</v>
      </c>
      <c r="AA667" s="11">
        <f>VLOOKUP(C667,[1]匹配!$A:$X,24,0)</f>
        <v>0</v>
      </c>
      <c r="AB667" s="11">
        <f>VLOOKUP(C667,[1]匹配!$A:$Y,25,0)</f>
        <v>0</v>
      </c>
      <c r="AC667" s="11">
        <f>VLOOKUP(C667,[1]匹配!$A:$Z,26,0)</f>
        <v>0</v>
      </c>
      <c r="AD667" s="11">
        <f>VLOOKUP(C667,[1]匹配!$A:$AA,27,0)</f>
        <v>0</v>
      </c>
      <c r="AE667" s="11">
        <f>VLOOKUP(C667,[1]匹配!$A:$AB,28,0)</f>
        <v>0</v>
      </c>
      <c r="AF667" s="11">
        <f>VLOOKUP(C667,[1]匹配!$A:$AC,29,0)</f>
        <v>0</v>
      </c>
      <c r="AG667" s="11">
        <f>VLOOKUP(C667,[1]匹配!$A:$AD,30,0)</f>
        <v>0</v>
      </c>
      <c r="AH667" s="11">
        <f>VLOOKUP(C667,[1]匹配!$A:$AE,31,0)</f>
        <v>0</v>
      </c>
      <c r="AI667" s="11">
        <f>VLOOKUP(C667,[1]匹配!$A:$AF,32,0)</f>
        <v>0</v>
      </c>
      <c r="AJ667" s="11" t="s">
        <v>1441</v>
      </c>
      <c r="AK667" s="11" t="s">
        <v>105</v>
      </c>
      <c r="AL667" s="11" t="s">
        <v>48</v>
      </c>
      <c r="AM667" s="11" t="s">
        <v>729</v>
      </c>
    </row>
    <row r="668" ht="24" spans="1:39">
      <c r="A668" s="28">
        <v>665</v>
      </c>
      <c r="B668" s="11" t="s">
        <v>494</v>
      </c>
      <c r="C668" s="11" t="s">
        <v>2442</v>
      </c>
      <c r="D668" s="11" t="s">
        <v>2443</v>
      </c>
      <c r="E668" s="11" t="s">
        <v>2444</v>
      </c>
      <c r="F668" s="11" t="s">
        <v>1916</v>
      </c>
      <c r="G668" s="11" t="s">
        <v>339</v>
      </c>
      <c r="H668" s="11" t="str">
        <f>VLOOKUP(C668,[1]匹配!$A:$E,5,0)</f>
        <v>否</v>
      </c>
      <c r="I668" s="11">
        <f>VLOOKUP(C668,[1]匹配!$A:$F,6,0)</f>
        <v>0</v>
      </c>
      <c r="J668" s="11">
        <f>VLOOKUP(C668,'[2]（终）标准制修订项目'!$C:$R,16,0)</f>
        <v>1</v>
      </c>
      <c r="K668" s="11" t="str">
        <f>VLOOKUP(C668,[1]匹配!$A:$H,8,0)</f>
        <v>无</v>
      </c>
      <c r="L668" s="11">
        <f>VLOOKUP(C668,[1]匹配!$A:$I,9,0)</f>
        <v>1</v>
      </c>
      <c r="M668" s="11">
        <f>VLOOKUP(C668,[1]匹配!$A:$J,10,0)</f>
        <v>100</v>
      </c>
      <c r="N668" s="11" t="str">
        <f>VLOOKUP(C668,[1]匹配!$A:$K,11,0)</f>
        <v>深圳市检验检疫科学研究院</v>
      </c>
      <c r="O668" s="11">
        <f>VLOOKUP(C668,[1]匹配!$A:$L,12,0)</f>
        <v>0</v>
      </c>
      <c r="P668" s="11">
        <f>VLOOKUP(C668,[1]匹配!$A:$M,13,0)</f>
        <v>0</v>
      </c>
      <c r="Q668" s="11">
        <f>VLOOKUP(C668,[1]匹配!$A:$N,14,0)</f>
        <v>0</v>
      </c>
      <c r="R668" s="11">
        <f>VLOOKUP(C668,[1]匹配!$A:$O,15,0)</f>
        <v>0</v>
      </c>
      <c r="S668" s="11">
        <f>VLOOKUP(C668,[1]匹配!$A:$P,16,0)</f>
        <v>0</v>
      </c>
      <c r="T668" s="11">
        <f>VLOOKUP(C668,[1]匹配!$A:$Q,17,0)</f>
        <v>0</v>
      </c>
      <c r="U668" s="11">
        <f>VLOOKUP(C668,[1]匹配!$A:$R,18,0)</f>
        <v>0</v>
      </c>
      <c r="V668" s="11">
        <f>VLOOKUP(C668,[1]匹配!$A:$S,19,0)</f>
        <v>0</v>
      </c>
      <c r="W668" s="11">
        <f>VLOOKUP(C668,[1]匹配!$A:$T,20,0)</f>
        <v>0</v>
      </c>
      <c r="X668" s="11">
        <f>VLOOKUP(C668,[1]匹配!$A:$U,21,0)</f>
        <v>0</v>
      </c>
      <c r="Y668" s="11">
        <f>VLOOKUP(C668,[1]匹配!$A:$V,22,0)</f>
        <v>0</v>
      </c>
      <c r="Z668" s="11">
        <f>VLOOKUP(C668,[1]匹配!$A:$W,23,0)</f>
        <v>0</v>
      </c>
      <c r="AA668" s="11">
        <f>VLOOKUP(C668,[1]匹配!$A:$X,24,0)</f>
        <v>0</v>
      </c>
      <c r="AB668" s="11">
        <f>VLOOKUP(C668,[1]匹配!$A:$Y,25,0)</f>
        <v>0</v>
      </c>
      <c r="AC668" s="11">
        <f>VLOOKUP(C668,[1]匹配!$A:$Z,26,0)</f>
        <v>0</v>
      </c>
      <c r="AD668" s="11">
        <f>VLOOKUP(C668,[1]匹配!$A:$AA,27,0)</f>
        <v>0</v>
      </c>
      <c r="AE668" s="11">
        <f>VLOOKUP(C668,[1]匹配!$A:$AB,28,0)</f>
        <v>0</v>
      </c>
      <c r="AF668" s="11">
        <f>VLOOKUP(C668,[1]匹配!$A:$AC,29,0)</f>
        <v>0</v>
      </c>
      <c r="AG668" s="11">
        <f>VLOOKUP(C668,[1]匹配!$A:$AD,30,0)</f>
        <v>0</v>
      </c>
      <c r="AH668" s="11">
        <f>VLOOKUP(C668,[1]匹配!$A:$AE,31,0)</f>
        <v>0</v>
      </c>
      <c r="AI668" s="11">
        <f>VLOOKUP(C668,[1]匹配!$A:$AF,32,0)</f>
        <v>0</v>
      </c>
      <c r="AJ668" s="11" t="s">
        <v>1441</v>
      </c>
      <c r="AK668" s="11" t="s">
        <v>47</v>
      </c>
      <c r="AL668" s="11" t="s">
        <v>48</v>
      </c>
      <c r="AM668" s="11" t="s">
        <v>729</v>
      </c>
    </row>
    <row r="669" ht="24" spans="1:39">
      <c r="A669" s="28">
        <v>666</v>
      </c>
      <c r="B669" s="11" t="s">
        <v>494</v>
      </c>
      <c r="C669" s="11" t="s">
        <v>2445</v>
      </c>
      <c r="D669" s="11" t="s">
        <v>2446</v>
      </c>
      <c r="E669" s="11" t="s">
        <v>2447</v>
      </c>
      <c r="F669" s="11" t="s">
        <v>582</v>
      </c>
      <c r="G669" s="11" t="s">
        <v>384</v>
      </c>
      <c r="H669" s="11" t="str">
        <f>VLOOKUP(C669,[1]匹配!$A:$E,5,0)</f>
        <v>否</v>
      </c>
      <c r="I669" s="11">
        <f>VLOOKUP(C669,[1]匹配!$A:$F,6,0)</f>
        <v>0</v>
      </c>
      <c r="J669" s="11">
        <f>VLOOKUP(C669,'[2]（终）标准制修订项目'!$C:$R,16,0)</f>
        <v>3</v>
      </c>
      <c r="K669" s="11" t="str">
        <f>VLOOKUP(C669,[1]匹配!$A:$H,8,0)</f>
        <v>无</v>
      </c>
      <c r="L669" s="11">
        <f>VLOOKUP(C669,[1]匹配!$A:$I,9,0)</f>
        <v>3</v>
      </c>
      <c r="M669" s="11">
        <f>VLOOKUP(C669,[1]匹配!$A:$J,10,0)</f>
        <v>100</v>
      </c>
      <c r="N669" s="11" t="str">
        <f>VLOOKUP(C669,[1]匹配!$A:$K,11,0)</f>
        <v>深圳赛西信息技术有限公司</v>
      </c>
      <c r="O669" s="11">
        <f>VLOOKUP(C669,[1]匹配!$A:$L,12,0)</f>
        <v>0</v>
      </c>
      <c r="P669" s="11">
        <f>VLOOKUP(C669,[1]匹配!$A:$M,13,0)</f>
        <v>0</v>
      </c>
      <c r="Q669" s="11">
        <f>VLOOKUP(C669,[1]匹配!$A:$N,14,0)</f>
        <v>0</v>
      </c>
      <c r="R669" s="11">
        <f>VLOOKUP(C669,[1]匹配!$A:$O,15,0)</f>
        <v>0</v>
      </c>
      <c r="S669" s="11">
        <f>VLOOKUP(C669,[1]匹配!$A:$P,16,0)</f>
        <v>0</v>
      </c>
      <c r="T669" s="11">
        <f>VLOOKUP(C669,[1]匹配!$A:$Q,17,0)</f>
        <v>0</v>
      </c>
      <c r="U669" s="11">
        <f>VLOOKUP(C669,[1]匹配!$A:$R,18,0)</f>
        <v>0</v>
      </c>
      <c r="V669" s="11">
        <f>VLOOKUP(C669,[1]匹配!$A:$S,19,0)</f>
        <v>0</v>
      </c>
      <c r="W669" s="11">
        <f>VLOOKUP(C669,[1]匹配!$A:$T,20,0)</f>
        <v>0</v>
      </c>
      <c r="X669" s="11">
        <f>VLOOKUP(C669,[1]匹配!$A:$U,21,0)</f>
        <v>0</v>
      </c>
      <c r="Y669" s="11">
        <f>VLOOKUP(C669,[1]匹配!$A:$V,22,0)</f>
        <v>0</v>
      </c>
      <c r="Z669" s="11">
        <f>VLOOKUP(C669,[1]匹配!$A:$W,23,0)</f>
        <v>0</v>
      </c>
      <c r="AA669" s="11">
        <f>VLOOKUP(C669,[1]匹配!$A:$X,24,0)</f>
        <v>0</v>
      </c>
      <c r="AB669" s="11">
        <f>VLOOKUP(C669,[1]匹配!$A:$Y,25,0)</f>
        <v>0</v>
      </c>
      <c r="AC669" s="11">
        <f>VLOOKUP(C669,[1]匹配!$A:$Z,26,0)</f>
        <v>0</v>
      </c>
      <c r="AD669" s="11">
        <f>VLOOKUP(C669,[1]匹配!$A:$AA,27,0)</f>
        <v>0</v>
      </c>
      <c r="AE669" s="11">
        <f>VLOOKUP(C669,[1]匹配!$A:$AB,28,0)</f>
        <v>0</v>
      </c>
      <c r="AF669" s="11">
        <f>VLOOKUP(C669,[1]匹配!$A:$AC,29,0)</f>
        <v>0</v>
      </c>
      <c r="AG669" s="11">
        <f>VLOOKUP(C669,[1]匹配!$A:$AD,30,0)</f>
        <v>0</v>
      </c>
      <c r="AH669" s="11">
        <f>VLOOKUP(C669,[1]匹配!$A:$AE,31,0)</f>
        <v>0</v>
      </c>
      <c r="AI669" s="11">
        <f>VLOOKUP(C669,[1]匹配!$A:$AF,32,0)</f>
        <v>0</v>
      </c>
      <c r="AJ669" s="11" t="s">
        <v>1441</v>
      </c>
      <c r="AK669" s="11" t="s">
        <v>47</v>
      </c>
      <c r="AL669" s="11" t="s">
        <v>48</v>
      </c>
      <c r="AM669" s="11" t="s">
        <v>729</v>
      </c>
    </row>
    <row r="670" ht="48" spans="1:39">
      <c r="A670" s="28">
        <v>667</v>
      </c>
      <c r="B670" s="11" t="s">
        <v>494</v>
      </c>
      <c r="C670" s="11" t="s">
        <v>2448</v>
      </c>
      <c r="D670" s="11" t="s">
        <v>2449</v>
      </c>
      <c r="E670" s="11" t="s">
        <v>2450</v>
      </c>
      <c r="F670" s="11" t="s">
        <v>519</v>
      </c>
      <c r="G670" s="11" t="s">
        <v>918</v>
      </c>
      <c r="H670" s="11" t="str">
        <f>VLOOKUP(C670,[1]匹配!$A:$E,5,0)</f>
        <v>是</v>
      </c>
      <c r="I670" s="11">
        <f>VLOOKUP(C670,[1]匹配!$A:$F,6,0)</f>
        <v>4</v>
      </c>
      <c r="J670" s="11">
        <f>VLOOKUP(C670,'[2]（终）标准制修订项目'!$C:$R,16,0)</f>
        <v>1</v>
      </c>
      <c r="K670" s="11" t="str">
        <f>VLOOKUP(C670,[1]匹配!$A:$H,8,0)</f>
        <v>有</v>
      </c>
      <c r="L670" s="11">
        <f>VLOOKUP(C670,[1]匹配!$A:$I,9,0)</f>
        <v>1</v>
      </c>
      <c r="M670" s="11">
        <f>VLOOKUP(C670,[1]匹配!$A:$J,10,0)</f>
        <v>49</v>
      </c>
      <c r="N670" s="11" t="str">
        <f>VLOOKUP(C670,[1]匹配!$A:$K,11,0)</f>
        <v>深圳市飞亚达精密科技有限公司</v>
      </c>
      <c r="O670" s="11">
        <f>VLOOKUP(C670,[1]匹配!$A:$L,12,0)</f>
        <v>2</v>
      </c>
      <c r="P670" s="11">
        <f>VLOOKUP(C670,[1]匹配!$A:$M,13,0)</f>
        <v>39</v>
      </c>
      <c r="Q670" s="11" t="str">
        <f>VLOOKUP(C670,[1]匹配!$A:$N,14,0)</f>
        <v>深圳市泰坦时钟表科技有限公司</v>
      </c>
      <c r="R670" s="11">
        <f>VLOOKUP(C670,[1]匹配!$A:$O,15,0)</f>
        <v>5</v>
      </c>
      <c r="S670" s="11">
        <f>VLOOKUP(C670,[1]匹配!$A:$P,16,0)</f>
        <v>12</v>
      </c>
      <c r="T670" s="11" t="str">
        <f>VLOOKUP(C670,[1]匹配!$A:$Q,17,0)</f>
        <v>深圳市雷诺表业有限公司</v>
      </c>
      <c r="U670" s="11">
        <f>VLOOKUP(C670,[1]匹配!$A:$R,18,0)</f>
        <v>0</v>
      </c>
      <c r="V670" s="11">
        <f>VLOOKUP(C670,[1]匹配!$A:$S,19,0)</f>
        <v>0</v>
      </c>
      <c r="W670" s="11">
        <f>VLOOKUP(C670,[1]匹配!$A:$T,20,0)</f>
        <v>0</v>
      </c>
      <c r="X670" s="11">
        <f>VLOOKUP(C670,[1]匹配!$A:$U,21,0)</f>
        <v>0</v>
      </c>
      <c r="Y670" s="11">
        <f>VLOOKUP(C670,[1]匹配!$A:$V,22,0)</f>
        <v>0</v>
      </c>
      <c r="Z670" s="11">
        <f>VLOOKUP(C670,[1]匹配!$A:$W,23,0)</f>
        <v>0</v>
      </c>
      <c r="AA670" s="11">
        <f>VLOOKUP(C670,[1]匹配!$A:$X,24,0)</f>
        <v>0</v>
      </c>
      <c r="AB670" s="11">
        <f>VLOOKUP(C670,[1]匹配!$A:$Y,25,0)</f>
        <v>0</v>
      </c>
      <c r="AC670" s="11">
        <f>VLOOKUP(C670,[1]匹配!$A:$Z,26,0)</f>
        <v>0</v>
      </c>
      <c r="AD670" s="11">
        <f>VLOOKUP(C670,[1]匹配!$A:$AA,27,0)</f>
        <v>0</v>
      </c>
      <c r="AE670" s="11">
        <f>VLOOKUP(C670,[1]匹配!$A:$AB,28,0)</f>
        <v>0</v>
      </c>
      <c r="AF670" s="11">
        <f>VLOOKUP(C670,[1]匹配!$A:$AC,29,0)</f>
        <v>0</v>
      </c>
      <c r="AG670" s="11">
        <f>VLOOKUP(C670,[1]匹配!$A:$AD,30,0)</f>
        <v>0</v>
      </c>
      <c r="AH670" s="11">
        <f>VLOOKUP(C670,[1]匹配!$A:$AE,31,0)</f>
        <v>0</v>
      </c>
      <c r="AI670" s="11">
        <f>VLOOKUP(C670,[1]匹配!$A:$AF,32,0)</f>
        <v>0</v>
      </c>
      <c r="AJ670" s="11" t="s">
        <v>1453</v>
      </c>
      <c r="AK670" s="11" t="s">
        <v>47</v>
      </c>
      <c r="AL670" s="11" t="s">
        <v>48</v>
      </c>
      <c r="AM670" s="11" t="s">
        <v>729</v>
      </c>
    </row>
    <row r="671" ht="60" spans="1:39">
      <c r="A671" s="28">
        <v>668</v>
      </c>
      <c r="B671" s="11" t="s">
        <v>494</v>
      </c>
      <c r="C671" s="11" t="s">
        <v>2451</v>
      </c>
      <c r="D671" s="11" t="s">
        <v>2452</v>
      </c>
      <c r="E671" s="11" t="s">
        <v>2453</v>
      </c>
      <c r="F671" s="11" t="s">
        <v>2114</v>
      </c>
      <c r="G671" s="11" t="s">
        <v>687</v>
      </c>
      <c r="H671" s="11" t="str">
        <f>VLOOKUP(C671,[1]匹配!$A:$E,5,0)</f>
        <v>是</v>
      </c>
      <c r="I671" s="11">
        <f>VLOOKUP(C671,[1]匹配!$A:$F,6,0)</f>
        <v>4</v>
      </c>
      <c r="J671" s="11">
        <f>VLOOKUP(C671,'[2]（终）标准制修订项目'!$C:$R,16,0)</f>
        <v>1</v>
      </c>
      <c r="K671" s="11" t="str">
        <f>VLOOKUP(C671,[1]匹配!$A:$H,8,0)</f>
        <v>有</v>
      </c>
      <c r="L671" s="11">
        <f>VLOOKUP(C671,[1]匹配!$A:$I,9,0)</f>
        <v>1</v>
      </c>
      <c r="M671" s="11">
        <f>VLOOKUP(C671,[1]匹配!$A:$J,10,0)</f>
        <v>35</v>
      </c>
      <c r="N671" s="11" t="str">
        <f>VLOOKUP(C671,[1]匹配!$A:$K,11,0)</f>
        <v>飞亚达（集团）股份有限公司</v>
      </c>
      <c r="O671" s="11">
        <f>VLOOKUP(C671,[1]匹配!$A:$L,12,0)</f>
        <v>2</v>
      </c>
      <c r="P671" s="11">
        <f>VLOOKUP(C671,[1]匹配!$A:$M,13,0)</f>
        <v>30</v>
      </c>
      <c r="Q671" s="11" t="str">
        <f>VLOOKUP(C671,[1]匹配!$A:$N,14,0)</f>
        <v>深圳市泰坦时钟表科技有限公司</v>
      </c>
      <c r="R671" s="11">
        <f>VLOOKUP(C671,[1]匹配!$A:$O,15,0)</f>
        <v>6</v>
      </c>
      <c r="S671" s="11">
        <f>VLOOKUP(C671,[1]匹配!$A:$P,16,0)</f>
        <v>13</v>
      </c>
      <c r="T671" s="11" t="str">
        <f>VLOOKUP(C671,[1]匹配!$A:$Q,17,0)</f>
        <v>深圳市飞亚达科技发展有限公司</v>
      </c>
      <c r="U671" s="11">
        <f>VLOOKUP(C671,[1]匹配!$A:$R,18,0)</f>
        <v>7</v>
      </c>
      <c r="V671" s="11">
        <f>VLOOKUP(C671,[1]匹配!$A:$S,19,0)</f>
        <v>12</v>
      </c>
      <c r="W671" s="11" t="str">
        <f>VLOOKUP(C671,[1]匹配!$A:$T,20,0)</f>
        <v>天王电子（深圳）有限公司</v>
      </c>
      <c r="X671" s="11">
        <f>VLOOKUP(C671,[1]匹配!$A:$U,21,0)</f>
        <v>8</v>
      </c>
      <c r="Y671" s="11">
        <f>VLOOKUP(C671,[1]匹配!$A:$V,22,0)</f>
        <v>10</v>
      </c>
      <c r="Z671" s="11" t="str">
        <f>VLOOKUP(C671,[1]匹配!$A:$W,23,0)</f>
        <v>依波精品（深圳）有限公司</v>
      </c>
      <c r="AA671" s="11">
        <f>VLOOKUP(C671,[1]匹配!$A:$X,24,0)</f>
        <v>0</v>
      </c>
      <c r="AB671" s="11">
        <f>VLOOKUP(C671,[1]匹配!$A:$Y,25,0)</f>
        <v>0</v>
      </c>
      <c r="AC671" s="11">
        <f>VLOOKUP(C671,[1]匹配!$A:$Z,26,0)</f>
        <v>0</v>
      </c>
      <c r="AD671" s="11">
        <f>VLOOKUP(C671,[1]匹配!$A:$AA,27,0)</f>
        <v>0</v>
      </c>
      <c r="AE671" s="11">
        <f>VLOOKUP(C671,[1]匹配!$A:$AB,28,0)</f>
        <v>0</v>
      </c>
      <c r="AF671" s="11">
        <f>VLOOKUP(C671,[1]匹配!$A:$AC,29,0)</f>
        <v>0</v>
      </c>
      <c r="AG671" s="11">
        <f>VLOOKUP(C671,[1]匹配!$A:$AD,30,0)</f>
        <v>0</v>
      </c>
      <c r="AH671" s="11">
        <f>VLOOKUP(C671,[1]匹配!$A:$AE,31,0)</f>
        <v>0</v>
      </c>
      <c r="AI671" s="11">
        <f>VLOOKUP(C671,[1]匹配!$A:$AF,32,0)</f>
        <v>0</v>
      </c>
      <c r="AJ671" s="11" t="s">
        <v>1453</v>
      </c>
      <c r="AK671" s="11" t="s">
        <v>47</v>
      </c>
      <c r="AL671" s="11" t="s">
        <v>48</v>
      </c>
      <c r="AM671" s="11" t="s">
        <v>729</v>
      </c>
    </row>
    <row r="672" ht="24" spans="1:39">
      <c r="A672" s="28">
        <v>669</v>
      </c>
      <c r="B672" s="11" t="s">
        <v>494</v>
      </c>
      <c r="C672" s="11" t="s">
        <v>2454</v>
      </c>
      <c r="D672" s="11" t="s">
        <v>2455</v>
      </c>
      <c r="E672" s="11" t="s">
        <v>2456</v>
      </c>
      <c r="F672" s="11" t="s">
        <v>524</v>
      </c>
      <c r="G672" s="11" t="s">
        <v>1421</v>
      </c>
      <c r="H672" s="11" t="str">
        <f>VLOOKUP(C672,[1]匹配!$A:$E,5,0)</f>
        <v>否</v>
      </c>
      <c r="I672" s="11">
        <f>VLOOKUP(C672,[1]匹配!$A:$F,6,0)</f>
        <v>0</v>
      </c>
      <c r="J672" s="11">
        <f>VLOOKUP(C672,'[2]（终）标准制修订项目'!$C:$R,16,0)</f>
        <v>5</v>
      </c>
      <c r="K672" s="11" t="str">
        <f>VLOOKUP(C672,[1]匹配!$A:$H,8,0)</f>
        <v>无</v>
      </c>
      <c r="L672" s="11">
        <f>VLOOKUP(C672,[1]匹配!$A:$I,9,0)</f>
        <v>5</v>
      </c>
      <c r="M672" s="11">
        <f>VLOOKUP(C672,[1]匹配!$A:$J,10,0)</f>
        <v>100</v>
      </c>
      <c r="N672" s="11" t="str">
        <f>VLOOKUP(C672,[1]匹配!$A:$K,11,0)</f>
        <v>深圳准诺检测有限公司</v>
      </c>
      <c r="O672" s="11">
        <f>VLOOKUP(C672,[1]匹配!$A:$L,12,0)</f>
        <v>0</v>
      </c>
      <c r="P672" s="11">
        <f>VLOOKUP(C672,[1]匹配!$A:$M,13,0)</f>
        <v>0</v>
      </c>
      <c r="Q672" s="11">
        <f>VLOOKUP(C672,[1]匹配!$A:$N,14,0)</f>
        <v>0</v>
      </c>
      <c r="R672" s="11">
        <f>VLOOKUP(C672,[1]匹配!$A:$O,15,0)</f>
        <v>0</v>
      </c>
      <c r="S672" s="11">
        <f>VLOOKUP(C672,[1]匹配!$A:$P,16,0)</f>
        <v>0</v>
      </c>
      <c r="T672" s="11">
        <f>VLOOKUP(C672,[1]匹配!$A:$Q,17,0)</f>
        <v>0</v>
      </c>
      <c r="U672" s="11">
        <f>VLOOKUP(C672,[1]匹配!$A:$R,18,0)</f>
        <v>0</v>
      </c>
      <c r="V672" s="11">
        <f>VLOOKUP(C672,[1]匹配!$A:$S,19,0)</f>
        <v>0</v>
      </c>
      <c r="W672" s="11">
        <f>VLOOKUP(C672,[1]匹配!$A:$T,20,0)</f>
        <v>0</v>
      </c>
      <c r="X672" s="11">
        <f>VLOOKUP(C672,[1]匹配!$A:$U,21,0)</f>
        <v>0</v>
      </c>
      <c r="Y672" s="11">
        <f>VLOOKUP(C672,[1]匹配!$A:$V,22,0)</f>
        <v>0</v>
      </c>
      <c r="Z672" s="11">
        <f>VLOOKUP(C672,[1]匹配!$A:$W,23,0)</f>
        <v>0</v>
      </c>
      <c r="AA672" s="11">
        <f>VLOOKUP(C672,[1]匹配!$A:$X,24,0)</f>
        <v>0</v>
      </c>
      <c r="AB672" s="11">
        <f>VLOOKUP(C672,[1]匹配!$A:$Y,25,0)</f>
        <v>0</v>
      </c>
      <c r="AC672" s="11">
        <f>VLOOKUP(C672,[1]匹配!$A:$Z,26,0)</f>
        <v>0</v>
      </c>
      <c r="AD672" s="11">
        <f>VLOOKUP(C672,[1]匹配!$A:$AA,27,0)</f>
        <v>0</v>
      </c>
      <c r="AE672" s="11">
        <f>VLOOKUP(C672,[1]匹配!$A:$AB,28,0)</f>
        <v>0</v>
      </c>
      <c r="AF672" s="11">
        <f>VLOOKUP(C672,[1]匹配!$A:$AC,29,0)</f>
        <v>0</v>
      </c>
      <c r="AG672" s="11">
        <f>VLOOKUP(C672,[1]匹配!$A:$AD,30,0)</f>
        <v>0</v>
      </c>
      <c r="AH672" s="11">
        <f>VLOOKUP(C672,[1]匹配!$A:$AE,31,0)</f>
        <v>0</v>
      </c>
      <c r="AI672" s="11">
        <f>VLOOKUP(C672,[1]匹配!$A:$AF,32,0)</f>
        <v>0</v>
      </c>
      <c r="AJ672" s="11" t="s">
        <v>1453</v>
      </c>
      <c r="AK672" s="11" t="s">
        <v>47</v>
      </c>
      <c r="AL672" s="11" t="s">
        <v>56</v>
      </c>
      <c r="AM672" s="11" t="s">
        <v>729</v>
      </c>
    </row>
    <row r="673" ht="36" spans="1:39">
      <c r="A673" s="28">
        <v>670</v>
      </c>
      <c r="B673" s="11" t="s">
        <v>494</v>
      </c>
      <c r="C673" s="11" t="s">
        <v>2457</v>
      </c>
      <c r="D673" s="11" t="s">
        <v>2458</v>
      </c>
      <c r="E673" s="11" t="s">
        <v>2459</v>
      </c>
      <c r="F673" s="11" t="s">
        <v>582</v>
      </c>
      <c r="G673" s="11" t="s">
        <v>203</v>
      </c>
      <c r="H673" s="11" t="str">
        <f>VLOOKUP(C673,[1]匹配!$A:$E,5,0)</f>
        <v>是</v>
      </c>
      <c r="I673" s="11">
        <f>VLOOKUP(C673,[1]匹配!$A:$F,6,0)</f>
        <v>4</v>
      </c>
      <c r="J673" s="11">
        <f>VLOOKUP(C673,'[2]（终）标准制修订项目'!$C:$R,16,0)</f>
        <v>3</v>
      </c>
      <c r="K673" s="11" t="str">
        <f>VLOOKUP(C673,[1]匹配!$A:$H,8,0)</f>
        <v>无</v>
      </c>
      <c r="L673" s="11">
        <f>VLOOKUP(C673,[1]匹配!$A:$I,9,0)</f>
        <v>3</v>
      </c>
      <c r="M673" s="11">
        <f>VLOOKUP(C673,[1]匹配!$A:$J,10,0)</f>
        <v>100</v>
      </c>
      <c r="N673" s="11" t="str">
        <f>VLOOKUP(C673,[1]匹配!$A:$K,11,0)</f>
        <v>深圳市中金岭南有色金属股份有限公司</v>
      </c>
      <c r="O673" s="11">
        <f>VLOOKUP(C673,[1]匹配!$A:$L,12,0)</f>
        <v>0</v>
      </c>
      <c r="P673" s="11">
        <f>VLOOKUP(C673,[1]匹配!$A:$M,13,0)</f>
        <v>0</v>
      </c>
      <c r="Q673" s="11">
        <f>VLOOKUP(C673,[1]匹配!$A:$N,14,0)</f>
        <v>0</v>
      </c>
      <c r="R673" s="11">
        <f>VLOOKUP(C673,[1]匹配!$A:$O,15,0)</f>
        <v>0</v>
      </c>
      <c r="S673" s="11">
        <f>VLOOKUP(C673,[1]匹配!$A:$P,16,0)</f>
        <v>0</v>
      </c>
      <c r="T673" s="11">
        <f>VLOOKUP(C673,[1]匹配!$A:$Q,17,0)</f>
        <v>0</v>
      </c>
      <c r="U673" s="11">
        <f>VLOOKUP(C673,[1]匹配!$A:$R,18,0)</f>
        <v>0</v>
      </c>
      <c r="V673" s="11">
        <f>VLOOKUP(C673,[1]匹配!$A:$S,19,0)</f>
        <v>0</v>
      </c>
      <c r="W673" s="11">
        <f>VLOOKUP(C673,[1]匹配!$A:$T,20,0)</f>
        <v>0</v>
      </c>
      <c r="X673" s="11">
        <f>VLOOKUP(C673,[1]匹配!$A:$U,21,0)</f>
        <v>0</v>
      </c>
      <c r="Y673" s="11">
        <f>VLOOKUP(C673,[1]匹配!$A:$V,22,0)</f>
        <v>0</v>
      </c>
      <c r="Z673" s="11">
        <f>VLOOKUP(C673,[1]匹配!$A:$W,23,0)</f>
        <v>0</v>
      </c>
      <c r="AA673" s="11">
        <f>VLOOKUP(C673,[1]匹配!$A:$X,24,0)</f>
        <v>0</v>
      </c>
      <c r="AB673" s="11">
        <f>VLOOKUP(C673,[1]匹配!$A:$Y,25,0)</f>
        <v>0</v>
      </c>
      <c r="AC673" s="11">
        <f>VLOOKUP(C673,[1]匹配!$A:$Z,26,0)</f>
        <v>0</v>
      </c>
      <c r="AD673" s="11">
        <f>VLOOKUP(C673,[1]匹配!$A:$AA,27,0)</f>
        <v>0</v>
      </c>
      <c r="AE673" s="11">
        <f>VLOOKUP(C673,[1]匹配!$A:$AB,28,0)</f>
        <v>0</v>
      </c>
      <c r="AF673" s="11">
        <f>VLOOKUP(C673,[1]匹配!$A:$AC,29,0)</f>
        <v>0</v>
      </c>
      <c r="AG673" s="11">
        <f>VLOOKUP(C673,[1]匹配!$A:$AD,30,0)</f>
        <v>0</v>
      </c>
      <c r="AH673" s="11">
        <f>VLOOKUP(C673,[1]匹配!$A:$AE,31,0)</f>
        <v>0</v>
      </c>
      <c r="AI673" s="11">
        <f>VLOOKUP(C673,[1]匹配!$A:$AF,32,0)</f>
        <v>0</v>
      </c>
      <c r="AJ673" s="11" t="s">
        <v>1453</v>
      </c>
      <c r="AK673" s="11" t="s">
        <v>47</v>
      </c>
      <c r="AL673" s="11" t="s">
        <v>48</v>
      </c>
      <c r="AM673" s="11" t="s">
        <v>729</v>
      </c>
    </row>
    <row r="674" ht="48" spans="1:39">
      <c r="A674" s="28">
        <v>671</v>
      </c>
      <c r="B674" s="11" t="s">
        <v>494</v>
      </c>
      <c r="C674" s="11" t="s">
        <v>2460</v>
      </c>
      <c r="D674" s="11" t="s">
        <v>2461</v>
      </c>
      <c r="E674" s="11" t="s">
        <v>2462</v>
      </c>
      <c r="F674" s="11" t="s">
        <v>2136</v>
      </c>
      <c r="G674" s="11" t="s">
        <v>323</v>
      </c>
      <c r="H674" s="11" t="str">
        <f>VLOOKUP(C674,[1]匹配!$A:$E,5,0)</f>
        <v>否</v>
      </c>
      <c r="I674" s="11">
        <f>VLOOKUP(C674,[1]匹配!$A:$F,6,0)</f>
        <v>0</v>
      </c>
      <c r="J674" s="11">
        <f>VLOOKUP(C674,'[2]（终）标准制修订项目'!$C:$R,16,0)</f>
        <v>3</v>
      </c>
      <c r="K674" s="11" t="str">
        <f>VLOOKUP(C674,[1]匹配!$A:$H,8,0)</f>
        <v>有</v>
      </c>
      <c r="L674" s="11">
        <f>VLOOKUP(C674,[1]匹配!$A:$I,9,0)</f>
        <v>3</v>
      </c>
      <c r="M674" s="11">
        <f>VLOOKUP(C674,[1]匹配!$A:$J,10,0)</f>
        <v>62.5</v>
      </c>
      <c r="N674" s="11" t="str">
        <f>VLOOKUP(C674,[1]匹配!$A:$K,11,0)</f>
        <v>深圳市凯卓立液压设备股份有限公司</v>
      </c>
      <c r="O674" s="11">
        <f>VLOOKUP(C674,[1]匹配!$A:$L,12,0)</f>
        <v>5</v>
      </c>
      <c r="P674" s="11">
        <f>VLOOKUP(C674,[1]匹配!$A:$M,13,0)</f>
        <v>37.5</v>
      </c>
      <c r="Q674" s="11" t="str">
        <f>VLOOKUP(C674,[1]匹配!$A:$N,14,0)</f>
        <v>深圳市凯东源现代物流股份有限公司</v>
      </c>
      <c r="R674" s="11">
        <f>VLOOKUP(C674,[1]匹配!$A:$O,15,0)</f>
        <v>0</v>
      </c>
      <c r="S674" s="11">
        <f>VLOOKUP(C674,[1]匹配!$A:$P,16,0)</f>
        <v>0</v>
      </c>
      <c r="T674" s="11">
        <f>VLOOKUP(C674,[1]匹配!$A:$Q,17,0)</f>
        <v>0</v>
      </c>
      <c r="U674" s="11">
        <f>VLOOKUP(C674,[1]匹配!$A:$R,18,0)</f>
        <v>0</v>
      </c>
      <c r="V674" s="11">
        <f>VLOOKUP(C674,[1]匹配!$A:$S,19,0)</f>
        <v>0</v>
      </c>
      <c r="W674" s="11">
        <f>VLOOKUP(C674,[1]匹配!$A:$T,20,0)</f>
        <v>0</v>
      </c>
      <c r="X674" s="11">
        <f>VLOOKUP(C674,[1]匹配!$A:$U,21,0)</f>
        <v>0</v>
      </c>
      <c r="Y674" s="11">
        <f>VLOOKUP(C674,[1]匹配!$A:$V,22,0)</f>
        <v>0</v>
      </c>
      <c r="Z674" s="11">
        <f>VLOOKUP(C674,[1]匹配!$A:$W,23,0)</f>
        <v>0</v>
      </c>
      <c r="AA674" s="11">
        <f>VLOOKUP(C674,[1]匹配!$A:$X,24,0)</f>
        <v>0</v>
      </c>
      <c r="AB674" s="11">
        <f>VLOOKUP(C674,[1]匹配!$A:$Y,25,0)</f>
        <v>0</v>
      </c>
      <c r="AC674" s="11">
        <f>VLOOKUP(C674,[1]匹配!$A:$Z,26,0)</f>
        <v>0</v>
      </c>
      <c r="AD674" s="11">
        <f>VLOOKUP(C674,[1]匹配!$A:$AA,27,0)</f>
        <v>0</v>
      </c>
      <c r="AE674" s="11">
        <f>VLOOKUP(C674,[1]匹配!$A:$AB,28,0)</f>
        <v>0</v>
      </c>
      <c r="AF674" s="11">
        <f>VLOOKUP(C674,[1]匹配!$A:$AC,29,0)</f>
        <v>0</v>
      </c>
      <c r="AG674" s="11">
        <f>VLOOKUP(C674,[1]匹配!$A:$AD,30,0)</f>
        <v>0</v>
      </c>
      <c r="AH674" s="11">
        <f>VLOOKUP(C674,[1]匹配!$A:$AE,31,0)</f>
        <v>0</v>
      </c>
      <c r="AI674" s="11">
        <f>VLOOKUP(C674,[1]匹配!$A:$AF,32,0)</f>
        <v>0</v>
      </c>
      <c r="AJ674" s="11" t="s">
        <v>1453</v>
      </c>
      <c r="AK674" s="11" t="s">
        <v>47</v>
      </c>
      <c r="AL674" s="11" t="s">
        <v>48</v>
      </c>
      <c r="AM674" s="11" t="s">
        <v>729</v>
      </c>
    </row>
    <row r="675" ht="60" spans="1:39">
      <c r="A675" s="28">
        <v>672</v>
      </c>
      <c r="B675" s="11" t="s">
        <v>494</v>
      </c>
      <c r="C675" s="11" t="s">
        <v>2463</v>
      </c>
      <c r="D675" s="11" t="s">
        <v>2464</v>
      </c>
      <c r="E675" s="11" t="s">
        <v>2465</v>
      </c>
      <c r="F675" s="30" t="s">
        <v>2055</v>
      </c>
      <c r="G675" s="11" t="s">
        <v>2466</v>
      </c>
      <c r="H675" s="11" t="str">
        <f>VLOOKUP(C675,[1]匹配!$A:$E,5,0)</f>
        <v>否</v>
      </c>
      <c r="I675" s="11">
        <f>VLOOKUP(C675,[1]匹配!$A:$F,6,0)</f>
        <v>0</v>
      </c>
      <c r="J675" s="11">
        <f>VLOOKUP(C675,'[2]（终）标准制修订项目'!$C:$R,16,0)</f>
        <v>2</v>
      </c>
      <c r="K675" s="11" t="str">
        <f>VLOOKUP(C675,[1]匹配!$A:$H,8,0)</f>
        <v>有</v>
      </c>
      <c r="L675" s="11">
        <f>VLOOKUP(C675,[1]匹配!$A:$I,9,0)</f>
        <v>1</v>
      </c>
      <c r="M675" s="11">
        <f>VLOOKUP(C675,[1]匹配!$A:$J,10,0)</f>
        <v>0</v>
      </c>
      <c r="N675" s="11" t="str">
        <f>VLOOKUP(C675,[1]匹配!$A:$K,11,0)</f>
        <v>深圳职业技术学院</v>
      </c>
      <c r="O675" s="11">
        <f>VLOOKUP(C675,[1]匹配!$A:$L,12,0)</f>
        <v>2</v>
      </c>
      <c r="P675" s="11">
        <f>VLOOKUP(C675,[1]匹配!$A:$M,13,0)</f>
        <v>100</v>
      </c>
      <c r="Q675" s="11" t="str">
        <f>VLOOKUP(C675,[1]匹配!$A:$N,14,0)</f>
        <v>深圳市日昇园林绿化有限公司</v>
      </c>
      <c r="R675" s="11">
        <f>VLOOKUP(C675,[1]匹配!$A:$O,15,0)</f>
        <v>3</v>
      </c>
      <c r="S675" s="11">
        <f>VLOOKUP(C675,[1]匹配!$A:$P,16,0)</f>
        <v>0</v>
      </c>
      <c r="T675" s="11" t="str">
        <f>VLOOKUP(C675,[1]匹配!$A:$Q,17,0)</f>
        <v>深圳市铁汉生态环境股份有限公司</v>
      </c>
      <c r="U675" s="11">
        <f>VLOOKUP(C675,[1]匹配!$A:$R,18,0)</f>
        <v>0</v>
      </c>
      <c r="V675" s="11">
        <f>VLOOKUP(C675,[1]匹配!$A:$S,19,0)</f>
        <v>0</v>
      </c>
      <c r="W675" s="11">
        <f>VLOOKUP(C675,[1]匹配!$A:$T,20,0)</f>
        <v>0</v>
      </c>
      <c r="X675" s="11">
        <f>VLOOKUP(C675,[1]匹配!$A:$U,21,0)</f>
        <v>0</v>
      </c>
      <c r="Y675" s="11">
        <f>VLOOKUP(C675,[1]匹配!$A:$V,22,0)</f>
        <v>0</v>
      </c>
      <c r="Z675" s="11">
        <f>VLOOKUP(C675,[1]匹配!$A:$W,23,0)</f>
        <v>0</v>
      </c>
      <c r="AA675" s="11">
        <f>VLOOKUP(C675,[1]匹配!$A:$X,24,0)</f>
        <v>0</v>
      </c>
      <c r="AB675" s="11">
        <f>VLOOKUP(C675,[1]匹配!$A:$Y,25,0)</f>
        <v>0</v>
      </c>
      <c r="AC675" s="11">
        <f>VLOOKUP(C675,[1]匹配!$A:$Z,26,0)</f>
        <v>0</v>
      </c>
      <c r="AD675" s="11">
        <f>VLOOKUP(C675,[1]匹配!$A:$AA,27,0)</f>
        <v>0</v>
      </c>
      <c r="AE675" s="11">
        <f>VLOOKUP(C675,[1]匹配!$A:$AB,28,0)</f>
        <v>0</v>
      </c>
      <c r="AF675" s="11">
        <f>VLOOKUP(C675,[1]匹配!$A:$AC,29,0)</f>
        <v>0</v>
      </c>
      <c r="AG675" s="11">
        <f>VLOOKUP(C675,[1]匹配!$A:$AD,30,0)</f>
        <v>0</v>
      </c>
      <c r="AH675" s="11">
        <f>VLOOKUP(C675,[1]匹配!$A:$AE,31,0)</f>
        <v>0</v>
      </c>
      <c r="AI675" s="11">
        <f>VLOOKUP(C675,[1]匹配!$A:$AF,32,0)</f>
        <v>0</v>
      </c>
      <c r="AJ675" s="11" t="s">
        <v>1463</v>
      </c>
      <c r="AK675" s="11" t="s">
        <v>47</v>
      </c>
      <c r="AL675" s="11" t="s">
        <v>48</v>
      </c>
      <c r="AM675" s="11" t="s">
        <v>729</v>
      </c>
    </row>
    <row r="676" ht="36" spans="1:39">
      <c r="A676" s="28">
        <v>673</v>
      </c>
      <c r="B676" s="11" t="s">
        <v>494</v>
      </c>
      <c r="C676" s="11" t="s">
        <v>2467</v>
      </c>
      <c r="D676" s="11" t="s">
        <v>2468</v>
      </c>
      <c r="E676" s="11" t="s">
        <v>2469</v>
      </c>
      <c r="F676" s="11" t="s">
        <v>508</v>
      </c>
      <c r="G676" s="11" t="s">
        <v>394</v>
      </c>
      <c r="H676" s="11" t="str">
        <f>VLOOKUP(C676,[1]匹配!$A:$E,5,0)</f>
        <v>否</v>
      </c>
      <c r="I676" s="11">
        <f>VLOOKUP(C676,[1]匹配!$A:$F,6,0)</f>
        <v>0</v>
      </c>
      <c r="J676" s="11">
        <f>VLOOKUP(C676,'[2]（终）标准制修订项目'!$C:$R,16,0)</f>
        <v>1</v>
      </c>
      <c r="K676" s="11" t="str">
        <f>VLOOKUP(C676,[1]匹配!$A:$H,8,0)</f>
        <v>有</v>
      </c>
      <c r="L676" s="11">
        <f>VLOOKUP(C676,[1]匹配!$A:$I,9,0)</f>
        <v>1</v>
      </c>
      <c r="M676" s="11">
        <f>VLOOKUP(C676,[1]匹配!$A:$J,10,0)</f>
        <v>60</v>
      </c>
      <c r="N676" s="11" t="str">
        <f>VLOOKUP(C676,[1]匹配!$A:$K,11,0)</f>
        <v>深圳领威科技有限公司</v>
      </c>
      <c r="O676" s="11">
        <f>VLOOKUP(C676,[1]匹配!$A:$L,12,0)</f>
        <v>4</v>
      </c>
      <c r="P676" s="11">
        <f>VLOOKUP(C676,[1]匹配!$A:$M,13,0)</f>
        <v>40</v>
      </c>
      <c r="Q676" s="11" t="str">
        <f>VLOOKUP(C676,[1]匹配!$A:$N,14,0)</f>
        <v>深圳市鼎正鑫科技有限公司</v>
      </c>
      <c r="R676" s="11">
        <f>VLOOKUP(C676,[1]匹配!$A:$O,15,0)</f>
        <v>0</v>
      </c>
      <c r="S676" s="11">
        <f>VLOOKUP(C676,[1]匹配!$A:$P,16,0)</f>
        <v>0</v>
      </c>
      <c r="T676" s="11">
        <f>VLOOKUP(C676,[1]匹配!$A:$Q,17,0)</f>
        <v>0</v>
      </c>
      <c r="U676" s="11">
        <f>VLOOKUP(C676,[1]匹配!$A:$R,18,0)</f>
        <v>0</v>
      </c>
      <c r="V676" s="11">
        <f>VLOOKUP(C676,[1]匹配!$A:$S,19,0)</f>
        <v>0</v>
      </c>
      <c r="W676" s="11">
        <f>VLOOKUP(C676,[1]匹配!$A:$T,20,0)</f>
        <v>0</v>
      </c>
      <c r="X676" s="11">
        <f>VLOOKUP(C676,[1]匹配!$A:$U,21,0)</f>
        <v>0</v>
      </c>
      <c r="Y676" s="11">
        <f>VLOOKUP(C676,[1]匹配!$A:$V,22,0)</f>
        <v>0</v>
      </c>
      <c r="Z676" s="11">
        <f>VLOOKUP(C676,[1]匹配!$A:$W,23,0)</f>
        <v>0</v>
      </c>
      <c r="AA676" s="11">
        <f>VLOOKUP(C676,[1]匹配!$A:$X,24,0)</f>
        <v>0</v>
      </c>
      <c r="AB676" s="11">
        <f>VLOOKUP(C676,[1]匹配!$A:$Y,25,0)</f>
        <v>0</v>
      </c>
      <c r="AC676" s="11">
        <f>VLOOKUP(C676,[1]匹配!$A:$Z,26,0)</f>
        <v>0</v>
      </c>
      <c r="AD676" s="11">
        <f>VLOOKUP(C676,[1]匹配!$A:$AA,27,0)</f>
        <v>0</v>
      </c>
      <c r="AE676" s="11">
        <f>VLOOKUP(C676,[1]匹配!$A:$AB,28,0)</f>
        <v>0</v>
      </c>
      <c r="AF676" s="11">
        <f>VLOOKUP(C676,[1]匹配!$A:$AC,29,0)</f>
        <v>0</v>
      </c>
      <c r="AG676" s="11">
        <f>VLOOKUP(C676,[1]匹配!$A:$AD,30,0)</f>
        <v>0</v>
      </c>
      <c r="AH676" s="11">
        <f>VLOOKUP(C676,[1]匹配!$A:$AE,31,0)</f>
        <v>0</v>
      </c>
      <c r="AI676" s="11">
        <f>VLOOKUP(C676,[1]匹配!$A:$AF,32,0)</f>
        <v>0</v>
      </c>
      <c r="AJ676" s="11" t="s">
        <v>1463</v>
      </c>
      <c r="AK676" s="11" t="s">
        <v>47</v>
      </c>
      <c r="AL676" s="11" t="s">
        <v>48</v>
      </c>
      <c r="AM676" s="11" t="s">
        <v>729</v>
      </c>
    </row>
    <row r="677" ht="24" spans="1:39">
      <c r="A677" s="28">
        <v>674</v>
      </c>
      <c r="B677" s="11" t="s">
        <v>494</v>
      </c>
      <c r="C677" s="11" t="s">
        <v>2470</v>
      </c>
      <c r="D677" s="11" t="s">
        <v>2471</v>
      </c>
      <c r="E677" s="11" t="s">
        <v>2472</v>
      </c>
      <c r="F677" s="11" t="s">
        <v>582</v>
      </c>
      <c r="G677" s="11" t="s">
        <v>403</v>
      </c>
      <c r="H677" s="11" t="str">
        <f>VLOOKUP(C677,[1]匹配!$A:$E,5,0)</f>
        <v>否</v>
      </c>
      <c r="I677" s="11">
        <f>VLOOKUP(C677,[1]匹配!$A:$F,6,0)</f>
        <v>0</v>
      </c>
      <c r="J677" s="11">
        <f>VLOOKUP(C677,'[2]（终）标准制修订项目'!$C:$R,16,0)</f>
        <v>3</v>
      </c>
      <c r="K677" s="11" t="str">
        <f>VLOOKUP(C677,[1]匹配!$A:$H,8,0)</f>
        <v>无</v>
      </c>
      <c r="L677" s="11">
        <f>VLOOKUP(C677,[1]匹配!$A:$I,9,0)</f>
        <v>1</v>
      </c>
      <c r="M677" s="11">
        <f>VLOOKUP(C677,[1]匹配!$A:$J,10,0)</f>
        <v>100</v>
      </c>
      <c r="N677" s="11" t="str">
        <f>VLOOKUP(C677,[1]匹配!$A:$K,11,0)</f>
        <v>格林美股份有限公司</v>
      </c>
      <c r="O677" s="11">
        <f>VLOOKUP(C677,[1]匹配!$A:$L,12,0)</f>
        <v>0</v>
      </c>
      <c r="P677" s="11">
        <f>VLOOKUP(C677,[1]匹配!$A:$M,13,0)</f>
        <v>0</v>
      </c>
      <c r="Q677" s="11">
        <f>VLOOKUP(C677,[1]匹配!$A:$N,14,0)</f>
        <v>0</v>
      </c>
      <c r="R677" s="11">
        <f>VLOOKUP(C677,[1]匹配!$A:$O,15,0)</f>
        <v>0</v>
      </c>
      <c r="S677" s="11">
        <f>VLOOKUP(C677,[1]匹配!$A:$P,16,0)</f>
        <v>0</v>
      </c>
      <c r="T677" s="11">
        <f>VLOOKUP(C677,[1]匹配!$A:$Q,17,0)</f>
        <v>0</v>
      </c>
      <c r="U677" s="11">
        <f>VLOOKUP(C677,[1]匹配!$A:$R,18,0)</f>
        <v>0</v>
      </c>
      <c r="V677" s="11">
        <f>VLOOKUP(C677,[1]匹配!$A:$S,19,0)</f>
        <v>0</v>
      </c>
      <c r="W677" s="11">
        <f>VLOOKUP(C677,[1]匹配!$A:$T,20,0)</f>
        <v>0</v>
      </c>
      <c r="X677" s="11">
        <f>VLOOKUP(C677,[1]匹配!$A:$U,21,0)</f>
        <v>0</v>
      </c>
      <c r="Y677" s="11">
        <f>VLOOKUP(C677,[1]匹配!$A:$V,22,0)</f>
        <v>0</v>
      </c>
      <c r="Z677" s="11">
        <f>VLOOKUP(C677,[1]匹配!$A:$W,23,0)</f>
        <v>0</v>
      </c>
      <c r="AA677" s="11">
        <f>VLOOKUP(C677,[1]匹配!$A:$X,24,0)</f>
        <v>0</v>
      </c>
      <c r="AB677" s="11">
        <f>VLOOKUP(C677,[1]匹配!$A:$Y,25,0)</f>
        <v>0</v>
      </c>
      <c r="AC677" s="11">
        <f>VLOOKUP(C677,[1]匹配!$A:$Z,26,0)</f>
        <v>0</v>
      </c>
      <c r="AD677" s="11">
        <f>VLOOKUP(C677,[1]匹配!$A:$AA,27,0)</f>
        <v>0</v>
      </c>
      <c r="AE677" s="11">
        <f>VLOOKUP(C677,[1]匹配!$A:$AB,28,0)</f>
        <v>0</v>
      </c>
      <c r="AF677" s="11">
        <f>VLOOKUP(C677,[1]匹配!$A:$AC,29,0)</f>
        <v>0</v>
      </c>
      <c r="AG677" s="11">
        <f>VLOOKUP(C677,[1]匹配!$A:$AD,30,0)</f>
        <v>0</v>
      </c>
      <c r="AH677" s="11">
        <f>VLOOKUP(C677,[1]匹配!$A:$AE,31,0)</f>
        <v>0</v>
      </c>
      <c r="AI677" s="11">
        <f>VLOOKUP(C677,[1]匹配!$A:$AF,32,0)</f>
        <v>0</v>
      </c>
      <c r="AJ677" s="11" t="s">
        <v>1463</v>
      </c>
      <c r="AK677" s="11" t="s">
        <v>47</v>
      </c>
      <c r="AL677" s="11" t="s">
        <v>48</v>
      </c>
      <c r="AM677" s="11" t="s">
        <v>729</v>
      </c>
    </row>
    <row r="678" ht="36" spans="1:39">
      <c r="A678" s="28">
        <v>675</v>
      </c>
      <c r="B678" s="11" t="s">
        <v>494</v>
      </c>
      <c r="C678" s="11" t="s">
        <v>2473</v>
      </c>
      <c r="D678" s="11" t="s">
        <v>2474</v>
      </c>
      <c r="E678" s="11" t="s">
        <v>2475</v>
      </c>
      <c r="F678" s="11" t="s">
        <v>524</v>
      </c>
      <c r="G678" s="11" t="s">
        <v>947</v>
      </c>
      <c r="H678" s="11" t="str">
        <f>VLOOKUP(C678,[1]匹配!$A:$E,5,0)</f>
        <v>否</v>
      </c>
      <c r="I678" s="11">
        <f>VLOOKUP(C678,[1]匹配!$A:$F,6,0)</f>
        <v>0</v>
      </c>
      <c r="J678" s="11">
        <f>VLOOKUP(C678,'[2]（终）标准制修订项目'!$C:$R,16,0)</f>
        <v>2</v>
      </c>
      <c r="K678" s="11" t="str">
        <f>VLOOKUP(C678,[1]匹配!$A:$H,8,0)</f>
        <v>无</v>
      </c>
      <c r="L678" s="11">
        <f>VLOOKUP(C678,[1]匹配!$A:$I,9,0)</f>
        <v>2</v>
      </c>
      <c r="M678" s="11">
        <f>VLOOKUP(C678,[1]匹配!$A:$J,10,0)</f>
        <v>100</v>
      </c>
      <c r="N678" s="11" t="str">
        <f>VLOOKUP(C678,[1]匹配!$A:$K,11,0)</f>
        <v>深圳市中润水工业技术发展有限公司</v>
      </c>
      <c r="O678" s="11">
        <f>VLOOKUP(C678,[1]匹配!$A:$L,12,0)</f>
        <v>0</v>
      </c>
      <c r="P678" s="11">
        <f>VLOOKUP(C678,[1]匹配!$A:$M,13,0)</f>
        <v>0</v>
      </c>
      <c r="Q678" s="11">
        <f>VLOOKUP(C678,[1]匹配!$A:$N,14,0)</f>
        <v>0</v>
      </c>
      <c r="R678" s="11">
        <f>VLOOKUP(C678,[1]匹配!$A:$O,15,0)</f>
        <v>0</v>
      </c>
      <c r="S678" s="11">
        <f>VLOOKUP(C678,[1]匹配!$A:$P,16,0)</f>
        <v>0</v>
      </c>
      <c r="T678" s="11">
        <f>VLOOKUP(C678,[1]匹配!$A:$Q,17,0)</f>
        <v>0</v>
      </c>
      <c r="U678" s="11">
        <f>VLOOKUP(C678,[1]匹配!$A:$R,18,0)</f>
        <v>0</v>
      </c>
      <c r="V678" s="11">
        <f>VLOOKUP(C678,[1]匹配!$A:$S,19,0)</f>
        <v>0</v>
      </c>
      <c r="W678" s="11">
        <f>VLOOKUP(C678,[1]匹配!$A:$T,20,0)</f>
        <v>0</v>
      </c>
      <c r="X678" s="11">
        <f>VLOOKUP(C678,[1]匹配!$A:$U,21,0)</f>
        <v>0</v>
      </c>
      <c r="Y678" s="11">
        <f>VLOOKUP(C678,[1]匹配!$A:$V,22,0)</f>
        <v>0</v>
      </c>
      <c r="Z678" s="11">
        <f>VLOOKUP(C678,[1]匹配!$A:$W,23,0)</f>
        <v>0</v>
      </c>
      <c r="AA678" s="11">
        <f>VLOOKUP(C678,[1]匹配!$A:$X,24,0)</f>
        <v>0</v>
      </c>
      <c r="AB678" s="11">
        <f>VLOOKUP(C678,[1]匹配!$A:$Y,25,0)</f>
        <v>0</v>
      </c>
      <c r="AC678" s="11">
        <f>VLOOKUP(C678,[1]匹配!$A:$Z,26,0)</f>
        <v>0</v>
      </c>
      <c r="AD678" s="11">
        <f>VLOOKUP(C678,[1]匹配!$A:$AA,27,0)</f>
        <v>0</v>
      </c>
      <c r="AE678" s="11">
        <f>VLOOKUP(C678,[1]匹配!$A:$AB,28,0)</f>
        <v>0</v>
      </c>
      <c r="AF678" s="11">
        <f>VLOOKUP(C678,[1]匹配!$A:$AC,29,0)</f>
        <v>0</v>
      </c>
      <c r="AG678" s="11">
        <f>VLOOKUP(C678,[1]匹配!$A:$AD,30,0)</f>
        <v>0</v>
      </c>
      <c r="AH678" s="11">
        <f>VLOOKUP(C678,[1]匹配!$A:$AE,31,0)</f>
        <v>0</v>
      </c>
      <c r="AI678" s="11">
        <f>VLOOKUP(C678,[1]匹配!$A:$AF,32,0)</f>
        <v>0</v>
      </c>
      <c r="AJ678" s="11" t="s">
        <v>1463</v>
      </c>
      <c r="AK678" s="11" t="s">
        <v>105</v>
      </c>
      <c r="AL678" s="11" t="s">
        <v>48</v>
      </c>
      <c r="AM678" s="11" t="s">
        <v>729</v>
      </c>
    </row>
    <row r="679" ht="36" spans="1:39">
      <c r="A679" s="28">
        <v>676</v>
      </c>
      <c r="B679" s="11" t="s">
        <v>494</v>
      </c>
      <c r="C679" s="11" t="s">
        <v>2476</v>
      </c>
      <c r="D679" s="11" t="s">
        <v>2477</v>
      </c>
      <c r="E679" s="11" t="s">
        <v>2478</v>
      </c>
      <c r="F679" s="11" t="s">
        <v>2479</v>
      </c>
      <c r="G679" s="11" t="s">
        <v>590</v>
      </c>
      <c r="H679" s="11" t="str">
        <f>VLOOKUP(C679,[1]匹配!$A:$E,5,0)</f>
        <v>否</v>
      </c>
      <c r="I679" s="11">
        <f>VLOOKUP(C679,[1]匹配!$A:$F,6,0)</f>
        <v>0</v>
      </c>
      <c r="J679" s="11">
        <f>VLOOKUP(C679,'[2]（终）标准制修订项目'!$C:$R,16,0)</f>
        <v>6</v>
      </c>
      <c r="K679" s="11" t="str">
        <f>VLOOKUP(C679,[1]匹配!$A:$H,8,0)</f>
        <v>无</v>
      </c>
      <c r="L679" s="11">
        <f>VLOOKUP(C679,[1]匹配!$A:$I,9,0)</f>
        <v>6</v>
      </c>
      <c r="M679" s="11">
        <f>VLOOKUP(C679,[1]匹配!$A:$J,10,0)</f>
        <v>100</v>
      </c>
      <c r="N679" s="11" t="str">
        <f>VLOOKUP(C679,[1]匹配!$A:$K,11,0)</f>
        <v>深圳市新山幕墙技术咨询有限公司</v>
      </c>
      <c r="O679" s="11">
        <f>VLOOKUP(C679,[1]匹配!$A:$L,12,0)</f>
        <v>0</v>
      </c>
      <c r="P679" s="11">
        <f>VLOOKUP(C679,[1]匹配!$A:$M,13,0)</f>
        <v>0</v>
      </c>
      <c r="Q679" s="11">
        <f>VLOOKUP(C679,[1]匹配!$A:$N,14,0)</f>
        <v>0</v>
      </c>
      <c r="R679" s="11">
        <f>VLOOKUP(C679,[1]匹配!$A:$O,15,0)</f>
        <v>0</v>
      </c>
      <c r="S679" s="11">
        <f>VLOOKUP(C679,[1]匹配!$A:$P,16,0)</f>
        <v>0</v>
      </c>
      <c r="T679" s="11">
        <f>VLOOKUP(C679,[1]匹配!$A:$Q,17,0)</f>
        <v>0</v>
      </c>
      <c r="U679" s="11">
        <f>VLOOKUP(C679,[1]匹配!$A:$R,18,0)</f>
        <v>0</v>
      </c>
      <c r="V679" s="11">
        <f>VLOOKUP(C679,[1]匹配!$A:$S,19,0)</f>
        <v>0</v>
      </c>
      <c r="W679" s="11">
        <f>VLOOKUP(C679,[1]匹配!$A:$T,20,0)</f>
        <v>0</v>
      </c>
      <c r="X679" s="11">
        <f>VLOOKUP(C679,[1]匹配!$A:$U,21,0)</f>
        <v>0</v>
      </c>
      <c r="Y679" s="11">
        <f>VLOOKUP(C679,[1]匹配!$A:$V,22,0)</f>
        <v>0</v>
      </c>
      <c r="Z679" s="11">
        <f>VLOOKUP(C679,[1]匹配!$A:$W,23,0)</f>
        <v>0</v>
      </c>
      <c r="AA679" s="11">
        <f>VLOOKUP(C679,[1]匹配!$A:$X,24,0)</f>
        <v>0</v>
      </c>
      <c r="AB679" s="11">
        <f>VLOOKUP(C679,[1]匹配!$A:$Y,25,0)</f>
        <v>0</v>
      </c>
      <c r="AC679" s="11">
        <f>VLOOKUP(C679,[1]匹配!$A:$Z,26,0)</f>
        <v>0</v>
      </c>
      <c r="AD679" s="11">
        <f>VLOOKUP(C679,[1]匹配!$A:$AA,27,0)</f>
        <v>0</v>
      </c>
      <c r="AE679" s="11">
        <f>VLOOKUP(C679,[1]匹配!$A:$AB,28,0)</f>
        <v>0</v>
      </c>
      <c r="AF679" s="11">
        <f>VLOOKUP(C679,[1]匹配!$A:$AC,29,0)</f>
        <v>0</v>
      </c>
      <c r="AG679" s="11">
        <f>VLOOKUP(C679,[1]匹配!$A:$AD,30,0)</f>
        <v>0</v>
      </c>
      <c r="AH679" s="11">
        <f>VLOOKUP(C679,[1]匹配!$A:$AE,31,0)</f>
        <v>0</v>
      </c>
      <c r="AI679" s="11">
        <f>VLOOKUP(C679,[1]匹配!$A:$AF,32,0)</f>
        <v>0</v>
      </c>
      <c r="AJ679" s="11" t="s">
        <v>1463</v>
      </c>
      <c r="AK679" s="11" t="s">
        <v>105</v>
      </c>
      <c r="AL679" s="11" t="s">
        <v>56</v>
      </c>
      <c r="AM679" s="11" t="s">
        <v>729</v>
      </c>
    </row>
    <row r="680" ht="36" spans="1:39">
      <c r="A680" s="85">
        <v>677</v>
      </c>
      <c r="B680" s="11" t="s">
        <v>494</v>
      </c>
      <c r="C680" s="11" t="s">
        <v>2480</v>
      </c>
      <c r="D680" s="11" t="s">
        <v>2481</v>
      </c>
      <c r="E680" s="11" t="s">
        <v>2482</v>
      </c>
      <c r="F680" s="37" t="s">
        <v>519</v>
      </c>
      <c r="G680" s="11" t="s">
        <v>1275</v>
      </c>
      <c r="H680" s="11" t="str">
        <f>VLOOKUP(C680,[1]匹配!$A:$E,5,0)</f>
        <v>否</v>
      </c>
      <c r="I680" s="11">
        <f>VLOOKUP(C680,[1]匹配!$A:$F,6,0)</f>
        <v>0</v>
      </c>
      <c r="J680" s="11">
        <f>VLOOKUP(C680,'[2]（终）标准制修订项目'!$C:$R,16,0)</f>
        <v>4</v>
      </c>
      <c r="K680" s="11" t="str">
        <f>VLOOKUP(C680,[1]匹配!$A:$H,8,0)</f>
        <v>无</v>
      </c>
      <c r="L680" s="11">
        <f>VLOOKUP(C680,[1]匹配!$A:$I,9,0)</f>
        <v>4</v>
      </c>
      <c r="M680" s="11">
        <f>VLOOKUP(C680,[1]匹配!$A:$J,10,0)</f>
        <v>100</v>
      </c>
      <c r="N680" s="11" t="str">
        <f>VLOOKUP(C680,[1]匹配!$A:$K,11,0)</f>
        <v>安莉芳（中国）服装有限公司</v>
      </c>
      <c r="O680" s="11">
        <f>VLOOKUP(C680,[1]匹配!$A:$L,12,0)</f>
        <v>0</v>
      </c>
      <c r="P680" s="11">
        <f>VLOOKUP(C680,[1]匹配!$A:$M,13,0)</f>
        <v>0</v>
      </c>
      <c r="Q680" s="11">
        <f>VLOOKUP(C680,[1]匹配!$A:$N,14,0)</f>
        <v>0</v>
      </c>
      <c r="R680" s="11">
        <f>VLOOKUP(C680,[1]匹配!$A:$O,15,0)</f>
        <v>0</v>
      </c>
      <c r="S680" s="11">
        <f>VLOOKUP(C680,[1]匹配!$A:$P,16,0)</f>
        <v>0</v>
      </c>
      <c r="T680" s="11">
        <f>VLOOKUP(C680,[1]匹配!$A:$Q,17,0)</f>
        <v>0</v>
      </c>
      <c r="U680" s="11">
        <f>VLOOKUP(C680,[1]匹配!$A:$R,18,0)</f>
        <v>0</v>
      </c>
      <c r="V680" s="11">
        <f>VLOOKUP(C680,[1]匹配!$A:$S,19,0)</f>
        <v>0</v>
      </c>
      <c r="W680" s="11">
        <f>VLOOKUP(C680,[1]匹配!$A:$T,20,0)</f>
        <v>0</v>
      </c>
      <c r="X680" s="11">
        <f>VLOOKUP(C680,[1]匹配!$A:$U,21,0)</f>
        <v>0</v>
      </c>
      <c r="Y680" s="11">
        <f>VLOOKUP(C680,[1]匹配!$A:$V,22,0)</f>
        <v>0</v>
      </c>
      <c r="Z680" s="11">
        <f>VLOOKUP(C680,[1]匹配!$A:$W,23,0)</f>
        <v>0</v>
      </c>
      <c r="AA680" s="11">
        <f>VLOOKUP(C680,[1]匹配!$A:$X,24,0)</f>
        <v>0</v>
      </c>
      <c r="AB680" s="11">
        <f>VLOOKUP(C680,[1]匹配!$A:$Y,25,0)</f>
        <v>0</v>
      </c>
      <c r="AC680" s="11">
        <f>VLOOKUP(C680,[1]匹配!$A:$Z,26,0)</f>
        <v>0</v>
      </c>
      <c r="AD680" s="11">
        <f>VLOOKUP(C680,[1]匹配!$A:$AA,27,0)</f>
        <v>0</v>
      </c>
      <c r="AE680" s="11">
        <f>VLOOKUP(C680,[1]匹配!$A:$AB,28,0)</f>
        <v>0</v>
      </c>
      <c r="AF680" s="11">
        <f>VLOOKUP(C680,[1]匹配!$A:$AC,29,0)</f>
        <v>0</v>
      </c>
      <c r="AG680" s="11">
        <f>VLOOKUP(C680,[1]匹配!$A:$AD,30,0)</f>
        <v>0</v>
      </c>
      <c r="AH680" s="11">
        <f>VLOOKUP(C680,[1]匹配!$A:$AE,31,0)</f>
        <v>0</v>
      </c>
      <c r="AI680" s="11">
        <f>VLOOKUP(C680,[1]匹配!$A:$AF,32,0)</f>
        <v>0</v>
      </c>
      <c r="AJ680" s="11" t="s">
        <v>1463</v>
      </c>
      <c r="AK680" s="11" t="s">
        <v>47</v>
      </c>
      <c r="AL680" s="11" t="s">
        <v>56</v>
      </c>
      <c r="AM680" s="11" t="s">
        <v>729</v>
      </c>
    </row>
    <row r="681" ht="48" spans="1:39">
      <c r="A681" s="28">
        <v>678</v>
      </c>
      <c r="B681" s="11" t="s">
        <v>494</v>
      </c>
      <c r="C681" s="11" t="s">
        <v>2483</v>
      </c>
      <c r="D681" s="11" t="s">
        <v>2484</v>
      </c>
      <c r="E681" s="11" t="s">
        <v>2485</v>
      </c>
      <c r="F681" s="11" t="s">
        <v>519</v>
      </c>
      <c r="G681" s="11" t="s">
        <v>331</v>
      </c>
      <c r="H681" s="11" t="str">
        <f>VLOOKUP(C681,[1]匹配!$A:$E,5,0)</f>
        <v>否</v>
      </c>
      <c r="I681" s="11">
        <f>VLOOKUP(C681,[1]匹配!$A:$F,6,0)</f>
        <v>0</v>
      </c>
      <c r="J681" s="11">
        <f>VLOOKUP(C681,'[2]（终）标准制修订项目'!$C:$R,16,0)</f>
        <v>1</v>
      </c>
      <c r="K681" s="11" t="str">
        <f>VLOOKUP(C681,[1]匹配!$A:$H,8,0)</f>
        <v>有</v>
      </c>
      <c r="L681" s="11">
        <f>VLOOKUP(C681,[1]匹配!$A:$I,9,0)</f>
        <v>1</v>
      </c>
      <c r="M681" s="11">
        <f>VLOOKUP(C681,[1]匹配!$A:$J,10,0)</f>
        <v>70</v>
      </c>
      <c r="N681" s="11" t="str">
        <f>VLOOKUP(C681,[1]匹配!$A:$K,11,0)</f>
        <v>深圳市计量质量检测研究院</v>
      </c>
      <c r="O681" s="11">
        <f>VLOOKUP(C681,[1]匹配!$A:$L,12,0)</f>
        <v>5</v>
      </c>
      <c r="P681" s="11">
        <f>VLOOKUP(C681,[1]匹配!$A:$M,13,0)</f>
        <v>30</v>
      </c>
      <c r="Q681" s="11" t="str">
        <f>VLOOKUP(C681,[1]匹配!$A:$N,14,0)</f>
        <v>深圳市路歌体育用品有限公司</v>
      </c>
      <c r="R681" s="11">
        <f>VLOOKUP(C681,[1]匹配!$A:$O,15,0)</f>
        <v>0</v>
      </c>
      <c r="S681" s="11">
        <f>VLOOKUP(C681,[1]匹配!$A:$P,16,0)</f>
        <v>0</v>
      </c>
      <c r="T681" s="11">
        <f>VLOOKUP(C681,[1]匹配!$A:$Q,17,0)</f>
        <v>0</v>
      </c>
      <c r="U681" s="11">
        <f>VLOOKUP(C681,[1]匹配!$A:$R,18,0)</f>
        <v>0</v>
      </c>
      <c r="V681" s="11">
        <f>VLOOKUP(C681,[1]匹配!$A:$S,19,0)</f>
        <v>0</v>
      </c>
      <c r="W681" s="11">
        <f>VLOOKUP(C681,[1]匹配!$A:$T,20,0)</f>
        <v>0</v>
      </c>
      <c r="X681" s="11">
        <f>VLOOKUP(C681,[1]匹配!$A:$U,21,0)</f>
        <v>0</v>
      </c>
      <c r="Y681" s="11">
        <f>VLOOKUP(C681,[1]匹配!$A:$V,22,0)</f>
        <v>0</v>
      </c>
      <c r="Z681" s="11">
        <f>VLOOKUP(C681,[1]匹配!$A:$W,23,0)</f>
        <v>0</v>
      </c>
      <c r="AA681" s="11">
        <f>VLOOKUP(C681,[1]匹配!$A:$X,24,0)</f>
        <v>0</v>
      </c>
      <c r="AB681" s="11">
        <f>VLOOKUP(C681,[1]匹配!$A:$Y,25,0)</f>
        <v>0</v>
      </c>
      <c r="AC681" s="11">
        <f>VLOOKUP(C681,[1]匹配!$A:$Z,26,0)</f>
        <v>0</v>
      </c>
      <c r="AD681" s="11">
        <f>VLOOKUP(C681,[1]匹配!$A:$AA,27,0)</f>
        <v>0</v>
      </c>
      <c r="AE681" s="11">
        <f>VLOOKUP(C681,[1]匹配!$A:$AB,28,0)</f>
        <v>0</v>
      </c>
      <c r="AF681" s="11">
        <f>VLOOKUP(C681,[1]匹配!$A:$AC,29,0)</f>
        <v>0</v>
      </c>
      <c r="AG681" s="11">
        <f>VLOOKUP(C681,[1]匹配!$A:$AD,30,0)</f>
        <v>0</v>
      </c>
      <c r="AH681" s="11">
        <f>VLOOKUP(C681,[1]匹配!$A:$AE,31,0)</f>
        <v>0</v>
      </c>
      <c r="AI681" s="11">
        <f>VLOOKUP(C681,[1]匹配!$A:$AF,32,0)</f>
        <v>0</v>
      </c>
      <c r="AJ681" s="11" t="s">
        <v>1489</v>
      </c>
      <c r="AK681" s="11" t="s">
        <v>47</v>
      </c>
      <c r="AL681" s="11" t="s">
        <v>48</v>
      </c>
      <c r="AM681" s="11" t="s">
        <v>729</v>
      </c>
    </row>
    <row r="682" ht="36" spans="1:39">
      <c r="A682" s="28">
        <v>679</v>
      </c>
      <c r="B682" s="11" t="s">
        <v>494</v>
      </c>
      <c r="C682" s="11" t="s">
        <v>2486</v>
      </c>
      <c r="D682" s="11" t="s">
        <v>2487</v>
      </c>
      <c r="E682" s="11" t="s">
        <v>2488</v>
      </c>
      <c r="F682" s="11" t="s">
        <v>582</v>
      </c>
      <c r="G682" s="11" t="s">
        <v>2246</v>
      </c>
      <c r="H682" s="11" t="str">
        <f>VLOOKUP(C682,[1]匹配!$A:$E,5,0)</f>
        <v>否</v>
      </c>
      <c r="I682" s="11">
        <f>VLOOKUP(C682,[1]匹配!$A:$F,6,0)</f>
        <v>0</v>
      </c>
      <c r="J682" s="11">
        <f>VLOOKUP(C682,'[2]（终）标准制修订项目'!$C:$R,16,0)</f>
        <v>3</v>
      </c>
      <c r="K682" s="11" t="str">
        <f>VLOOKUP(C682,[1]匹配!$A:$H,8,0)</f>
        <v>有</v>
      </c>
      <c r="L682" s="11">
        <f>VLOOKUP(C682,[1]匹配!$A:$I,9,0)</f>
        <v>3</v>
      </c>
      <c r="M682" s="11">
        <f>VLOOKUP(C682,[1]匹配!$A:$J,10,0)</f>
        <v>70</v>
      </c>
      <c r="N682" s="11" t="str">
        <f>VLOOKUP(C682,[1]匹配!$A:$K,11,0)</f>
        <v>深圳市沃尔核材股份有限公司</v>
      </c>
      <c r="O682" s="11">
        <f>VLOOKUP(C682,[1]匹配!$A:$L,12,0)</f>
        <v>4</v>
      </c>
      <c r="P682" s="11">
        <f>VLOOKUP(C682,[1]匹配!$A:$M,13,0)</f>
        <v>30</v>
      </c>
      <c r="Q682" s="11" t="str">
        <f>VLOOKUP(C682,[1]匹配!$A:$N,14,0)</f>
        <v>长园集团股份有限公司</v>
      </c>
      <c r="R682" s="11">
        <f>VLOOKUP(C682,[1]匹配!$A:$O,15,0)</f>
        <v>0</v>
      </c>
      <c r="S682" s="11">
        <f>VLOOKUP(C682,[1]匹配!$A:$P,16,0)</f>
        <v>0</v>
      </c>
      <c r="T682" s="11">
        <f>VLOOKUP(C682,[1]匹配!$A:$Q,17,0)</f>
        <v>0</v>
      </c>
      <c r="U682" s="11">
        <f>VLOOKUP(C682,[1]匹配!$A:$R,18,0)</f>
        <v>0</v>
      </c>
      <c r="V682" s="11">
        <f>VLOOKUP(C682,[1]匹配!$A:$S,19,0)</f>
        <v>0</v>
      </c>
      <c r="W682" s="11">
        <f>VLOOKUP(C682,[1]匹配!$A:$T,20,0)</f>
        <v>0</v>
      </c>
      <c r="X682" s="11">
        <f>VLOOKUP(C682,[1]匹配!$A:$U,21,0)</f>
        <v>0</v>
      </c>
      <c r="Y682" s="11">
        <f>VLOOKUP(C682,[1]匹配!$A:$V,22,0)</f>
        <v>0</v>
      </c>
      <c r="Z682" s="11">
        <f>VLOOKUP(C682,[1]匹配!$A:$W,23,0)</f>
        <v>0</v>
      </c>
      <c r="AA682" s="11">
        <f>VLOOKUP(C682,[1]匹配!$A:$X,24,0)</f>
        <v>0</v>
      </c>
      <c r="AB682" s="11">
        <f>VLOOKUP(C682,[1]匹配!$A:$Y,25,0)</f>
        <v>0</v>
      </c>
      <c r="AC682" s="11">
        <f>VLOOKUP(C682,[1]匹配!$A:$Z,26,0)</f>
        <v>0</v>
      </c>
      <c r="AD682" s="11">
        <f>VLOOKUP(C682,[1]匹配!$A:$AA,27,0)</f>
        <v>0</v>
      </c>
      <c r="AE682" s="11">
        <f>VLOOKUP(C682,[1]匹配!$A:$AB,28,0)</f>
        <v>0</v>
      </c>
      <c r="AF682" s="11">
        <f>VLOOKUP(C682,[1]匹配!$A:$AC,29,0)</f>
        <v>0</v>
      </c>
      <c r="AG682" s="11">
        <f>VLOOKUP(C682,[1]匹配!$A:$AD,30,0)</f>
        <v>0</v>
      </c>
      <c r="AH682" s="11">
        <f>VLOOKUP(C682,[1]匹配!$A:$AE,31,0)</f>
        <v>0</v>
      </c>
      <c r="AI682" s="11">
        <f>VLOOKUP(C682,[1]匹配!$A:$AF,32,0)</f>
        <v>0</v>
      </c>
      <c r="AJ682" s="11" t="s">
        <v>1489</v>
      </c>
      <c r="AK682" s="11" t="s">
        <v>47</v>
      </c>
      <c r="AL682" s="11" t="s">
        <v>48</v>
      </c>
      <c r="AM682" s="11" t="s">
        <v>729</v>
      </c>
    </row>
    <row r="683" ht="84" spans="1:39">
      <c r="A683" s="28">
        <v>680</v>
      </c>
      <c r="B683" s="11" t="s">
        <v>494</v>
      </c>
      <c r="C683" s="11" t="s">
        <v>2489</v>
      </c>
      <c r="D683" s="11" t="s">
        <v>2490</v>
      </c>
      <c r="E683" s="11" t="s">
        <v>2491</v>
      </c>
      <c r="F683" s="11" t="s">
        <v>524</v>
      </c>
      <c r="G683" s="11" t="s">
        <v>203</v>
      </c>
      <c r="H683" s="11" t="str">
        <f>VLOOKUP(C683,[1]匹配!$A:$E,5,0)</f>
        <v>是</v>
      </c>
      <c r="I683" s="11">
        <f>VLOOKUP(C683,[1]匹配!$A:$F,6,0)</f>
        <v>4</v>
      </c>
      <c r="J683" s="11">
        <f>VLOOKUP(C683,'[2]（终）标准制修订项目'!$C:$R,16,0)</f>
        <v>5</v>
      </c>
      <c r="K683" s="11" t="str">
        <f>VLOOKUP(C683,[1]匹配!$A:$H,8,0)</f>
        <v>无</v>
      </c>
      <c r="L683" s="11">
        <f>VLOOKUP(C683,[1]匹配!$A:$I,9,0)</f>
        <v>5</v>
      </c>
      <c r="M683" s="11">
        <f>VLOOKUP(C683,[1]匹配!$A:$J,10,0)</f>
        <v>100</v>
      </c>
      <c r="N683" s="11" t="str">
        <f>VLOOKUP(C683,[1]匹配!$A:$K,11,0)</f>
        <v>深圳市中金岭南有色金属股份有限公司</v>
      </c>
      <c r="O683" s="11">
        <f>VLOOKUP(C683,[1]匹配!$A:$L,12,0)</f>
        <v>0</v>
      </c>
      <c r="P683" s="11">
        <f>VLOOKUP(C683,[1]匹配!$A:$M,13,0)</f>
        <v>0</v>
      </c>
      <c r="Q683" s="11">
        <f>VLOOKUP(C683,[1]匹配!$A:$N,14,0)</f>
        <v>0</v>
      </c>
      <c r="R683" s="11">
        <f>VLOOKUP(C683,[1]匹配!$A:$O,15,0)</f>
        <v>0</v>
      </c>
      <c r="S683" s="11">
        <f>VLOOKUP(C683,[1]匹配!$A:$P,16,0)</f>
        <v>0</v>
      </c>
      <c r="T683" s="11">
        <f>VLOOKUP(C683,[1]匹配!$A:$Q,17,0)</f>
        <v>0</v>
      </c>
      <c r="U683" s="11">
        <f>VLOOKUP(C683,[1]匹配!$A:$R,18,0)</f>
        <v>0</v>
      </c>
      <c r="V683" s="11">
        <f>VLOOKUP(C683,[1]匹配!$A:$S,19,0)</f>
        <v>0</v>
      </c>
      <c r="W683" s="11">
        <f>VLOOKUP(C683,[1]匹配!$A:$T,20,0)</f>
        <v>0</v>
      </c>
      <c r="X683" s="11">
        <f>VLOOKUP(C683,[1]匹配!$A:$U,21,0)</f>
        <v>0</v>
      </c>
      <c r="Y683" s="11">
        <f>VLOOKUP(C683,[1]匹配!$A:$V,22,0)</f>
        <v>0</v>
      </c>
      <c r="Z683" s="11">
        <f>VLOOKUP(C683,[1]匹配!$A:$W,23,0)</f>
        <v>0</v>
      </c>
      <c r="AA683" s="11">
        <f>VLOOKUP(C683,[1]匹配!$A:$X,24,0)</f>
        <v>0</v>
      </c>
      <c r="AB683" s="11">
        <f>VLOOKUP(C683,[1]匹配!$A:$Y,25,0)</f>
        <v>0</v>
      </c>
      <c r="AC683" s="11">
        <f>VLOOKUP(C683,[1]匹配!$A:$Z,26,0)</f>
        <v>0</v>
      </c>
      <c r="AD683" s="11">
        <f>VLOOKUP(C683,[1]匹配!$A:$AA,27,0)</f>
        <v>0</v>
      </c>
      <c r="AE683" s="11">
        <f>VLOOKUP(C683,[1]匹配!$A:$AB,28,0)</f>
        <v>0</v>
      </c>
      <c r="AF683" s="11">
        <f>VLOOKUP(C683,[1]匹配!$A:$AC,29,0)</f>
        <v>0</v>
      </c>
      <c r="AG683" s="11">
        <f>VLOOKUP(C683,[1]匹配!$A:$AD,30,0)</f>
        <v>0</v>
      </c>
      <c r="AH683" s="11">
        <f>VLOOKUP(C683,[1]匹配!$A:$AE,31,0)</f>
        <v>0</v>
      </c>
      <c r="AI683" s="11">
        <f>VLOOKUP(C683,[1]匹配!$A:$AF,32,0)</f>
        <v>0</v>
      </c>
      <c r="AJ683" s="11" t="s">
        <v>1489</v>
      </c>
      <c r="AK683" s="11" t="s">
        <v>47</v>
      </c>
      <c r="AL683" s="11" t="s">
        <v>56</v>
      </c>
      <c r="AM683" s="11" t="s">
        <v>729</v>
      </c>
    </row>
    <row r="684" ht="36" spans="1:39">
      <c r="A684" s="28">
        <v>681</v>
      </c>
      <c r="B684" s="11" t="s">
        <v>494</v>
      </c>
      <c r="C684" s="11" t="s">
        <v>2492</v>
      </c>
      <c r="D684" s="11" t="s">
        <v>2493</v>
      </c>
      <c r="E684" s="11" t="s">
        <v>2494</v>
      </c>
      <c r="F684" s="11" t="s">
        <v>519</v>
      </c>
      <c r="G684" s="11" t="s">
        <v>1275</v>
      </c>
      <c r="H684" s="11" t="str">
        <f>VLOOKUP(C684,[1]匹配!$A:$E,5,0)</f>
        <v>否</v>
      </c>
      <c r="I684" s="11">
        <f>VLOOKUP(C684,[1]匹配!$A:$F,6,0)</f>
        <v>0</v>
      </c>
      <c r="J684" s="11">
        <f>VLOOKUP(C684,'[2]（终）标准制修订项目'!$C:$R,16,0)</f>
        <v>2</v>
      </c>
      <c r="K684" s="11" t="str">
        <f>VLOOKUP(C684,[1]匹配!$A:$H,8,0)</f>
        <v>有</v>
      </c>
      <c r="L684" s="11">
        <f>VLOOKUP(C684,[1]匹配!$A:$I,9,0)</f>
        <v>2</v>
      </c>
      <c r="M684" s="11">
        <f>VLOOKUP(C684,[1]匹配!$A:$J,10,0)</f>
        <v>50</v>
      </c>
      <c r="N684" s="11" t="str">
        <f>VLOOKUP(C684,[1]匹配!$A:$K,11,0)</f>
        <v>安莉芳（中国）服装有限公司</v>
      </c>
      <c r="O684" s="11">
        <f>VLOOKUP(C684,[1]匹配!$A:$L,12,0)</f>
        <v>5</v>
      </c>
      <c r="P684" s="11">
        <f>VLOOKUP(C684,[1]匹配!$A:$M,13,0)</f>
        <v>50</v>
      </c>
      <c r="Q684" s="11" t="str">
        <f>VLOOKUP(C684,[1]匹配!$A:$N,14,0)</f>
        <v>深圳汇洁集团股份有限公司</v>
      </c>
      <c r="R684" s="11">
        <f>VLOOKUP(C684,[1]匹配!$A:$O,15,0)</f>
        <v>0</v>
      </c>
      <c r="S684" s="11">
        <f>VLOOKUP(C684,[1]匹配!$A:$P,16,0)</f>
        <v>0</v>
      </c>
      <c r="T684" s="11">
        <f>VLOOKUP(C684,[1]匹配!$A:$Q,17,0)</f>
        <v>0</v>
      </c>
      <c r="U684" s="11">
        <f>VLOOKUP(C684,[1]匹配!$A:$R,18,0)</f>
        <v>0</v>
      </c>
      <c r="V684" s="11">
        <f>VLOOKUP(C684,[1]匹配!$A:$S,19,0)</f>
        <v>0</v>
      </c>
      <c r="W684" s="11">
        <f>VLOOKUP(C684,[1]匹配!$A:$T,20,0)</f>
        <v>0</v>
      </c>
      <c r="X684" s="11">
        <f>VLOOKUP(C684,[1]匹配!$A:$U,21,0)</f>
        <v>0</v>
      </c>
      <c r="Y684" s="11">
        <f>VLOOKUP(C684,[1]匹配!$A:$V,22,0)</f>
        <v>0</v>
      </c>
      <c r="Z684" s="11">
        <f>VLOOKUP(C684,[1]匹配!$A:$W,23,0)</f>
        <v>0</v>
      </c>
      <c r="AA684" s="11">
        <f>VLOOKUP(C684,[1]匹配!$A:$X,24,0)</f>
        <v>0</v>
      </c>
      <c r="AB684" s="11">
        <f>VLOOKUP(C684,[1]匹配!$A:$Y,25,0)</f>
        <v>0</v>
      </c>
      <c r="AC684" s="11">
        <f>VLOOKUP(C684,[1]匹配!$A:$Z,26,0)</f>
        <v>0</v>
      </c>
      <c r="AD684" s="11">
        <f>VLOOKUP(C684,[1]匹配!$A:$AA,27,0)</f>
        <v>0</v>
      </c>
      <c r="AE684" s="11">
        <f>VLOOKUP(C684,[1]匹配!$A:$AB,28,0)</f>
        <v>0</v>
      </c>
      <c r="AF684" s="11">
        <f>VLOOKUP(C684,[1]匹配!$A:$AC,29,0)</f>
        <v>0</v>
      </c>
      <c r="AG684" s="11">
        <f>VLOOKUP(C684,[1]匹配!$A:$AD,30,0)</f>
        <v>0</v>
      </c>
      <c r="AH684" s="11">
        <f>VLOOKUP(C684,[1]匹配!$A:$AE,31,0)</f>
        <v>0</v>
      </c>
      <c r="AI684" s="11">
        <f>VLOOKUP(C684,[1]匹配!$A:$AF,32,0)</f>
        <v>0</v>
      </c>
      <c r="AJ684" s="11" t="s">
        <v>1489</v>
      </c>
      <c r="AK684" s="11" t="s">
        <v>105</v>
      </c>
      <c r="AL684" s="11" t="s">
        <v>48</v>
      </c>
      <c r="AM684" s="11" t="s">
        <v>729</v>
      </c>
    </row>
    <row r="685" ht="36" spans="1:39">
      <c r="A685" s="28">
        <v>682</v>
      </c>
      <c r="B685" s="11" t="s">
        <v>494</v>
      </c>
      <c r="C685" s="11" t="s">
        <v>2495</v>
      </c>
      <c r="D685" s="11" t="s">
        <v>2496</v>
      </c>
      <c r="E685" s="11" t="s">
        <v>2497</v>
      </c>
      <c r="F685" s="11" t="s">
        <v>2359</v>
      </c>
      <c r="G685" s="11" t="s">
        <v>339</v>
      </c>
      <c r="H685" s="11" t="str">
        <f>VLOOKUP(C685,[1]匹配!$A:$E,5,0)</f>
        <v>否</v>
      </c>
      <c r="I685" s="11">
        <f>VLOOKUP(C685,[1]匹配!$A:$F,6,0)</f>
        <v>0</v>
      </c>
      <c r="J685" s="11">
        <f>VLOOKUP(C685,'[2]（终）标准制修订项目'!$C:$R,16,0)</f>
        <v>2</v>
      </c>
      <c r="K685" s="11" t="str">
        <f>VLOOKUP(C685,[1]匹配!$A:$H,8,0)</f>
        <v>有</v>
      </c>
      <c r="L685" s="11">
        <f>VLOOKUP(C685,[1]匹配!$A:$I,9,0)</f>
        <v>2</v>
      </c>
      <c r="M685" s="11">
        <f>VLOOKUP(C685,[1]匹配!$A:$J,10,0)</f>
        <v>100</v>
      </c>
      <c r="N685" s="11" t="str">
        <f>VLOOKUP(C685,[1]匹配!$A:$K,11,0)</f>
        <v>深圳市检验检疫科学研究院</v>
      </c>
      <c r="O685" s="11">
        <f>VLOOKUP(C685,[1]匹配!$A:$L,12,0)</f>
        <v>3</v>
      </c>
      <c r="P685" s="11">
        <f>VLOOKUP(C685,[1]匹配!$A:$M,13,0)</f>
        <v>0</v>
      </c>
      <c r="Q685" s="11" t="str">
        <f>VLOOKUP(C685,[1]匹配!$A:$N,14,0)</f>
        <v>深圳职业技术学院</v>
      </c>
      <c r="R685" s="11">
        <f>VLOOKUP(C685,[1]匹配!$A:$O,15,0)</f>
        <v>0</v>
      </c>
      <c r="S685" s="11">
        <f>VLOOKUP(C685,[1]匹配!$A:$P,16,0)</f>
        <v>0</v>
      </c>
      <c r="T685" s="11">
        <f>VLOOKUP(C685,[1]匹配!$A:$Q,17,0)</f>
        <v>0</v>
      </c>
      <c r="U685" s="11">
        <f>VLOOKUP(C685,[1]匹配!$A:$R,18,0)</f>
        <v>0</v>
      </c>
      <c r="V685" s="11">
        <f>VLOOKUP(C685,[1]匹配!$A:$S,19,0)</f>
        <v>0</v>
      </c>
      <c r="W685" s="11">
        <f>VLOOKUP(C685,[1]匹配!$A:$T,20,0)</f>
        <v>0</v>
      </c>
      <c r="X685" s="11">
        <f>VLOOKUP(C685,[1]匹配!$A:$U,21,0)</f>
        <v>0</v>
      </c>
      <c r="Y685" s="11">
        <f>VLOOKUP(C685,[1]匹配!$A:$V,22,0)</f>
        <v>0</v>
      </c>
      <c r="Z685" s="11">
        <f>VLOOKUP(C685,[1]匹配!$A:$W,23,0)</f>
        <v>0</v>
      </c>
      <c r="AA685" s="11">
        <f>VLOOKUP(C685,[1]匹配!$A:$X,24,0)</f>
        <v>0</v>
      </c>
      <c r="AB685" s="11">
        <f>VLOOKUP(C685,[1]匹配!$A:$Y,25,0)</f>
        <v>0</v>
      </c>
      <c r="AC685" s="11">
        <f>VLOOKUP(C685,[1]匹配!$A:$Z,26,0)</f>
        <v>0</v>
      </c>
      <c r="AD685" s="11">
        <f>VLOOKUP(C685,[1]匹配!$A:$AA,27,0)</f>
        <v>0</v>
      </c>
      <c r="AE685" s="11">
        <f>VLOOKUP(C685,[1]匹配!$A:$AB,28,0)</f>
        <v>0</v>
      </c>
      <c r="AF685" s="11">
        <f>VLOOKUP(C685,[1]匹配!$A:$AC,29,0)</f>
        <v>0</v>
      </c>
      <c r="AG685" s="11">
        <f>VLOOKUP(C685,[1]匹配!$A:$AD,30,0)</f>
        <v>0</v>
      </c>
      <c r="AH685" s="11">
        <f>VLOOKUP(C685,[1]匹配!$A:$AE,31,0)</f>
        <v>0</v>
      </c>
      <c r="AI685" s="11">
        <f>VLOOKUP(C685,[1]匹配!$A:$AF,32,0)</f>
        <v>0</v>
      </c>
      <c r="AJ685" s="11" t="s">
        <v>1489</v>
      </c>
      <c r="AK685" s="11" t="s">
        <v>47</v>
      </c>
      <c r="AL685" s="11" t="s">
        <v>48</v>
      </c>
      <c r="AM685" s="11" t="s">
        <v>729</v>
      </c>
    </row>
    <row r="686" ht="36" spans="1:39">
      <c r="A686" s="28">
        <v>683</v>
      </c>
      <c r="B686" s="11" t="s">
        <v>494</v>
      </c>
      <c r="C686" s="11" t="s">
        <v>2498</v>
      </c>
      <c r="D686" s="11" t="s">
        <v>2499</v>
      </c>
      <c r="E686" s="11" t="s">
        <v>2500</v>
      </c>
      <c r="F686" s="11" t="s">
        <v>524</v>
      </c>
      <c r="G686" s="11" t="s">
        <v>331</v>
      </c>
      <c r="H686" s="11" t="str">
        <f>VLOOKUP(C686,[1]匹配!$A:$E,5,0)</f>
        <v>否</v>
      </c>
      <c r="I686" s="11">
        <f>VLOOKUP(C686,[1]匹配!$A:$F,6,0)</f>
        <v>0</v>
      </c>
      <c r="J686" s="11">
        <f>VLOOKUP(C686,'[2]（终）标准制修订项目'!$C:$R,16,0)</f>
        <v>4</v>
      </c>
      <c r="K686" s="11" t="str">
        <f>VLOOKUP(C686,[1]匹配!$A:$H,8,0)</f>
        <v>无</v>
      </c>
      <c r="L686" s="11">
        <f>VLOOKUP(C686,[1]匹配!$A:$I,9,0)</f>
        <v>4</v>
      </c>
      <c r="M686" s="11">
        <f>VLOOKUP(C686,[1]匹配!$A:$J,10,0)</f>
        <v>100</v>
      </c>
      <c r="N686" s="11" t="str">
        <f>VLOOKUP(C686,[1]匹配!$A:$K,11,0)</f>
        <v>深圳市计量质量检测研究院</v>
      </c>
      <c r="O686" s="11">
        <f>VLOOKUP(C686,[1]匹配!$A:$L,12,0)</f>
        <v>0</v>
      </c>
      <c r="P686" s="11">
        <f>VLOOKUP(C686,[1]匹配!$A:$M,13,0)</f>
        <v>0</v>
      </c>
      <c r="Q686" s="11">
        <f>VLOOKUP(C686,[1]匹配!$A:$N,14,0)</f>
        <v>0</v>
      </c>
      <c r="R686" s="11">
        <f>VLOOKUP(C686,[1]匹配!$A:$O,15,0)</f>
        <v>0</v>
      </c>
      <c r="S686" s="11">
        <f>VLOOKUP(C686,[1]匹配!$A:$P,16,0)</f>
        <v>0</v>
      </c>
      <c r="T686" s="11">
        <f>VLOOKUP(C686,[1]匹配!$A:$Q,17,0)</f>
        <v>0</v>
      </c>
      <c r="U686" s="11">
        <f>VLOOKUP(C686,[1]匹配!$A:$R,18,0)</f>
        <v>0</v>
      </c>
      <c r="V686" s="11">
        <f>VLOOKUP(C686,[1]匹配!$A:$S,19,0)</f>
        <v>0</v>
      </c>
      <c r="W686" s="11">
        <f>VLOOKUP(C686,[1]匹配!$A:$T,20,0)</f>
        <v>0</v>
      </c>
      <c r="X686" s="11">
        <f>VLOOKUP(C686,[1]匹配!$A:$U,21,0)</f>
        <v>0</v>
      </c>
      <c r="Y686" s="11">
        <f>VLOOKUP(C686,[1]匹配!$A:$V,22,0)</f>
        <v>0</v>
      </c>
      <c r="Z686" s="11">
        <f>VLOOKUP(C686,[1]匹配!$A:$W,23,0)</f>
        <v>0</v>
      </c>
      <c r="AA686" s="11">
        <f>VLOOKUP(C686,[1]匹配!$A:$X,24,0)</f>
        <v>0</v>
      </c>
      <c r="AB686" s="11">
        <f>VLOOKUP(C686,[1]匹配!$A:$Y,25,0)</f>
        <v>0</v>
      </c>
      <c r="AC686" s="11">
        <f>VLOOKUP(C686,[1]匹配!$A:$Z,26,0)</f>
        <v>0</v>
      </c>
      <c r="AD686" s="11">
        <f>VLOOKUP(C686,[1]匹配!$A:$AA,27,0)</f>
        <v>0</v>
      </c>
      <c r="AE686" s="11">
        <f>VLOOKUP(C686,[1]匹配!$A:$AB,28,0)</f>
        <v>0</v>
      </c>
      <c r="AF686" s="11">
        <f>VLOOKUP(C686,[1]匹配!$A:$AC,29,0)</f>
        <v>0</v>
      </c>
      <c r="AG686" s="11">
        <f>VLOOKUP(C686,[1]匹配!$A:$AD,30,0)</f>
        <v>0</v>
      </c>
      <c r="AH686" s="11">
        <f>VLOOKUP(C686,[1]匹配!$A:$AE,31,0)</f>
        <v>0</v>
      </c>
      <c r="AI686" s="11">
        <f>VLOOKUP(C686,[1]匹配!$A:$AF,32,0)</f>
        <v>0</v>
      </c>
      <c r="AJ686" s="11" t="s">
        <v>1489</v>
      </c>
      <c r="AK686" s="11" t="s">
        <v>47</v>
      </c>
      <c r="AL686" s="11" t="s">
        <v>56</v>
      </c>
      <c r="AM686" s="11" t="s">
        <v>729</v>
      </c>
    </row>
    <row r="687" ht="72" spans="1:39">
      <c r="A687" s="28">
        <v>684</v>
      </c>
      <c r="B687" s="11" t="s">
        <v>494</v>
      </c>
      <c r="C687" s="11" t="s">
        <v>2501</v>
      </c>
      <c r="D687" s="11" t="s">
        <v>2502</v>
      </c>
      <c r="E687" s="11" t="s">
        <v>2503</v>
      </c>
      <c r="F687" s="11" t="s">
        <v>524</v>
      </c>
      <c r="G687" s="11" t="s">
        <v>203</v>
      </c>
      <c r="H687" s="11" t="str">
        <f>VLOOKUP(C687,[1]匹配!$A:$E,5,0)</f>
        <v>否</v>
      </c>
      <c r="I687" s="11">
        <f>VLOOKUP(C687,[1]匹配!$A:$F,6,0)</f>
        <v>0</v>
      </c>
      <c r="J687" s="11">
        <f>VLOOKUP(C687,'[2]（终）标准制修订项目'!$C:$R,16,0)</f>
        <v>5</v>
      </c>
      <c r="K687" s="11" t="str">
        <f>VLOOKUP(C687,[1]匹配!$A:$H,8,0)</f>
        <v>无</v>
      </c>
      <c r="L687" s="11">
        <f>VLOOKUP(C687,[1]匹配!$A:$I,9,0)</f>
        <v>5</v>
      </c>
      <c r="M687" s="11">
        <f>VLOOKUP(C687,[1]匹配!$A:$J,10,0)</f>
        <v>100</v>
      </c>
      <c r="N687" s="11" t="str">
        <f>VLOOKUP(C687,[1]匹配!$A:$K,11,0)</f>
        <v>深圳市中金岭南有色金属股份有限公司</v>
      </c>
      <c r="O687" s="11">
        <f>VLOOKUP(C687,[1]匹配!$A:$L,12,0)</f>
        <v>0</v>
      </c>
      <c r="P687" s="11">
        <f>VLOOKUP(C687,[1]匹配!$A:$M,13,0)</f>
        <v>0</v>
      </c>
      <c r="Q687" s="11">
        <f>VLOOKUP(C687,[1]匹配!$A:$N,14,0)</f>
        <v>0</v>
      </c>
      <c r="R687" s="11">
        <f>VLOOKUP(C687,[1]匹配!$A:$O,15,0)</f>
        <v>0</v>
      </c>
      <c r="S687" s="11">
        <f>VLOOKUP(C687,[1]匹配!$A:$P,16,0)</f>
        <v>0</v>
      </c>
      <c r="T687" s="11">
        <f>VLOOKUP(C687,[1]匹配!$A:$Q,17,0)</f>
        <v>0</v>
      </c>
      <c r="U687" s="11">
        <f>VLOOKUP(C687,[1]匹配!$A:$R,18,0)</f>
        <v>0</v>
      </c>
      <c r="V687" s="11">
        <f>VLOOKUP(C687,[1]匹配!$A:$S,19,0)</f>
        <v>0</v>
      </c>
      <c r="W687" s="11">
        <f>VLOOKUP(C687,[1]匹配!$A:$T,20,0)</f>
        <v>0</v>
      </c>
      <c r="X687" s="11">
        <f>VLOOKUP(C687,[1]匹配!$A:$U,21,0)</f>
        <v>0</v>
      </c>
      <c r="Y687" s="11">
        <f>VLOOKUP(C687,[1]匹配!$A:$V,22,0)</f>
        <v>0</v>
      </c>
      <c r="Z687" s="11">
        <f>VLOOKUP(C687,[1]匹配!$A:$W,23,0)</f>
        <v>0</v>
      </c>
      <c r="AA687" s="11">
        <f>VLOOKUP(C687,[1]匹配!$A:$X,24,0)</f>
        <v>0</v>
      </c>
      <c r="AB687" s="11">
        <f>VLOOKUP(C687,[1]匹配!$A:$Y,25,0)</f>
        <v>0</v>
      </c>
      <c r="AC687" s="11">
        <f>VLOOKUP(C687,[1]匹配!$A:$Z,26,0)</f>
        <v>0</v>
      </c>
      <c r="AD687" s="11">
        <f>VLOOKUP(C687,[1]匹配!$A:$AA,27,0)</f>
        <v>0</v>
      </c>
      <c r="AE687" s="11">
        <f>VLOOKUP(C687,[1]匹配!$A:$AB,28,0)</f>
        <v>0</v>
      </c>
      <c r="AF687" s="11">
        <f>VLOOKUP(C687,[1]匹配!$A:$AC,29,0)</f>
        <v>0</v>
      </c>
      <c r="AG687" s="11">
        <f>VLOOKUP(C687,[1]匹配!$A:$AD,30,0)</f>
        <v>0</v>
      </c>
      <c r="AH687" s="11">
        <f>VLOOKUP(C687,[1]匹配!$A:$AE,31,0)</f>
        <v>0</v>
      </c>
      <c r="AI687" s="11">
        <f>VLOOKUP(C687,[1]匹配!$A:$AF,32,0)</f>
        <v>0</v>
      </c>
      <c r="AJ687" s="11" t="s">
        <v>1489</v>
      </c>
      <c r="AK687" s="11" t="s">
        <v>47</v>
      </c>
      <c r="AL687" s="11" t="s">
        <v>56</v>
      </c>
      <c r="AM687" s="11" t="s">
        <v>729</v>
      </c>
    </row>
    <row r="688" ht="36" spans="1:39">
      <c r="A688" s="28">
        <v>685</v>
      </c>
      <c r="B688" s="11" t="s">
        <v>494</v>
      </c>
      <c r="C688" s="11" t="s">
        <v>2504</v>
      </c>
      <c r="D688" s="11" t="s">
        <v>2505</v>
      </c>
      <c r="E688" s="11" t="s">
        <v>2506</v>
      </c>
      <c r="F688" s="11" t="s">
        <v>655</v>
      </c>
      <c r="G688" s="11" t="s">
        <v>1275</v>
      </c>
      <c r="H688" s="11" t="str">
        <f>VLOOKUP(C688,[1]匹配!$A:$E,5,0)</f>
        <v>否</v>
      </c>
      <c r="I688" s="11">
        <f>VLOOKUP(C688,[1]匹配!$A:$F,6,0)</f>
        <v>0</v>
      </c>
      <c r="J688" s="11">
        <f>VLOOKUP(C688,'[2]（终）标准制修订项目'!$C:$R,16,0)</f>
        <v>4</v>
      </c>
      <c r="K688" s="11" t="str">
        <f>VLOOKUP(C688,[1]匹配!$A:$H,8,0)</f>
        <v>有</v>
      </c>
      <c r="L688" s="11">
        <f>VLOOKUP(C688,[1]匹配!$A:$I,9,0)</f>
        <v>4</v>
      </c>
      <c r="M688" s="11">
        <f>VLOOKUP(C688,[1]匹配!$A:$J,10,0)</f>
        <v>50</v>
      </c>
      <c r="N688" s="11" t="str">
        <f>VLOOKUP(C688,[1]匹配!$A:$K,11,0)</f>
        <v>安莉芳（中国）服装有限公司</v>
      </c>
      <c r="O688" s="11">
        <f>VLOOKUP(C688,[1]匹配!$A:$L,12,0)</f>
        <v>7</v>
      </c>
      <c r="P688" s="11">
        <f>VLOOKUP(C688,[1]匹配!$A:$M,13,0)</f>
        <v>50</v>
      </c>
      <c r="Q688" s="11" t="str">
        <f>VLOOKUP(C688,[1]匹配!$A:$N,14,0)</f>
        <v>深圳全棉时代科技有限公司</v>
      </c>
      <c r="R688" s="11">
        <f>VLOOKUP(C688,[1]匹配!$A:$O,15,0)</f>
        <v>0</v>
      </c>
      <c r="S688" s="11">
        <f>VLOOKUP(C688,[1]匹配!$A:$P,16,0)</f>
        <v>0</v>
      </c>
      <c r="T688" s="11">
        <f>VLOOKUP(C688,[1]匹配!$A:$Q,17,0)</f>
        <v>0</v>
      </c>
      <c r="U688" s="11">
        <f>VLOOKUP(C688,[1]匹配!$A:$R,18,0)</f>
        <v>0</v>
      </c>
      <c r="V688" s="11">
        <f>VLOOKUP(C688,[1]匹配!$A:$S,19,0)</f>
        <v>0</v>
      </c>
      <c r="W688" s="11">
        <f>VLOOKUP(C688,[1]匹配!$A:$T,20,0)</f>
        <v>0</v>
      </c>
      <c r="X688" s="11">
        <f>VLOOKUP(C688,[1]匹配!$A:$U,21,0)</f>
        <v>0</v>
      </c>
      <c r="Y688" s="11">
        <f>VLOOKUP(C688,[1]匹配!$A:$V,22,0)</f>
        <v>0</v>
      </c>
      <c r="Z688" s="11">
        <f>VLOOKUP(C688,[1]匹配!$A:$W,23,0)</f>
        <v>0</v>
      </c>
      <c r="AA688" s="11">
        <f>VLOOKUP(C688,[1]匹配!$A:$X,24,0)</f>
        <v>0</v>
      </c>
      <c r="AB688" s="11">
        <f>VLOOKUP(C688,[1]匹配!$A:$Y,25,0)</f>
        <v>0</v>
      </c>
      <c r="AC688" s="11">
        <f>VLOOKUP(C688,[1]匹配!$A:$Z,26,0)</f>
        <v>0</v>
      </c>
      <c r="AD688" s="11">
        <f>VLOOKUP(C688,[1]匹配!$A:$AA,27,0)</f>
        <v>0</v>
      </c>
      <c r="AE688" s="11">
        <f>VLOOKUP(C688,[1]匹配!$A:$AB,28,0)</f>
        <v>0</v>
      </c>
      <c r="AF688" s="11">
        <f>VLOOKUP(C688,[1]匹配!$A:$AC,29,0)</f>
        <v>0</v>
      </c>
      <c r="AG688" s="11">
        <f>VLOOKUP(C688,[1]匹配!$A:$AD,30,0)</f>
        <v>0</v>
      </c>
      <c r="AH688" s="11">
        <f>VLOOKUP(C688,[1]匹配!$A:$AE,31,0)</f>
        <v>0</v>
      </c>
      <c r="AI688" s="11">
        <f>VLOOKUP(C688,[1]匹配!$A:$AF,32,0)</f>
        <v>0</v>
      </c>
      <c r="AJ688" s="11" t="s">
        <v>1489</v>
      </c>
      <c r="AK688" s="11" t="s">
        <v>47</v>
      </c>
      <c r="AL688" s="11" t="s">
        <v>56</v>
      </c>
      <c r="AM688" s="11" t="s">
        <v>729</v>
      </c>
    </row>
    <row r="689" ht="36" spans="1:39">
      <c r="A689" s="28">
        <v>686</v>
      </c>
      <c r="B689" s="11" t="s">
        <v>494</v>
      </c>
      <c r="C689" s="11" t="s">
        <v>2507</v>
      </c>
      <c r="D689" s="11" t="s">
        <v>2508</v>
      </c>
      <c r="E689" s="11" t="s">
        <v>2509</v>
      </c>
      <c r="F689" s="30" t="s">
        <v>2510</v>
      </c>
      <c r="G689" s="11" t="s">
        <v>2511</v>
      </c>
      <c r="H689" s="11" t="str">
        <f>VLOOKUP(C689,[1]匹配!$A:$E,5,0)</f>
        <v>否</v>
      </c>
      <c r="I689" s="11">
        <f>VLOOKUP(C689,[1]匹配!$A:$F,6,0)</f>
        <v>0</v>
      </c>
      <c r="J689" s="11">
        <f>VLOOKUP(C689,'[2]（终）标准制修订项目'!$C:$R,16,0)</f>
        <v>5</v>
      </c>
      <c r="K689" s="11" t="str">
        <f>VLOOKUP(C689,[1]匹配!$A:$H,8,0)</f>
        <v>无</v>
      </c>
      <c r="L689" s="11">
        <f>VLOOKUP(C689,[1]匹配!$A:$I,9,0)</f>
        <v>5</v>
      </c>
      <c r="M689" s="11">
        <f>VLOOKUP(C689,[1]匹配!$A:$J,10,0)</f>
        <v>100</v>
      </c>
      <c r="N689" s="11" t="str">
        <f>VLOOKUP(C689,[1]匹配!$A:$K,11,0)</f>
        <v>深圳市三六五保健食品有限公司</v>
      </c>
      <c r="O689" s="11">
        <f>VLOOKUP(C689,[1]匹配!$A:$L,12,0)</f>
        <v>0</v>
      </c>
      <c r="P689" s="11">
        <f>VLOOKUP(C689,[1]匹配!$A:$M,13,0)</f>
        <v>0</v>
      </c>
      <c r="Q689" s="11">
        <f>VLOOKUP(C689,[1]匹配!$A:$N,14,0)</f>
        <v>0</v>
      </c>
      <c r="R689" s="11">
        <f>VLOOKUP(C689,[1]匹配!$A:$O,15,0)</f>
        <v>0</v>
      </c>
      <c r="S689" s="11">
        <f>VLOOKUP(C689,[1]匹配!$A:$P,16,0)</f>
        <v>0</v>
      </c>
      <c r="T689" s="11">
        <f>VLOOKUP(C689,[1]匹配!$A:$Q,17,0)</f>
        <v>0</v>
      </c>
      <c r="U689" s="11">
        <f>VLOOKUP(C689,[1]匹配!$A:$R,18,0)</f>
        <v>0</v>
      </c>
      <c r="V689" s="11">
        <f>VLOOKUP(C689,[1]匹配!$A:$S,19,0)</f>
        <v>0</v>
      </c>
      <c r="W689" s="11">
        <f>VLOOKUP(C689,[1]匹配!$A:$T,20,0)</f>
        <v>0</v>
      </c>
      <c r="X689" s="11">
        <f>VLOOKUP(C689,[1]匹配!$A:$U,21,0)</f>
        <v>0</v>
      </c>
      <c r="Y689" s="11">
        <f>VLOOKUP(C689,[1]匹配!$A:$V,22,0)</f>
        <v>0</v>
      </c>
      <c r="Z689" s="11">
        <f>VLOOKUP(C689,[1]匹配!$A:$W,23,0)</f>
        <v>0</v>
      </c>
      <c r="AA689" s="11">
        <f>VLOOKUP(C689,[1]匹配!$A:$X,24,0)</f>
        <v>0</v>
      </c>
      <c r="AB689" s="11">
        <f>VLOOKUP(C689,[1]匹配!$A:$Y,25,0)</f>
        <v>0</v>
      </c>
      <c r="AC689" s="11">
        <f>VLOOKUP(C689,[1]匹配!$A:$Z,26,0)</f>
        <v>0</v>
      </c>
      <c r="AD689" s="11">
        <f>VLOOKUP(C689,[1]匹配!$A:$AA,27,0)</f>
        <v>0</v>
      </c>
      <c r="AE689" s="11">
        <f>VLOOKUP(C689,[1]匹配!$A:$AB,28,0)</f>
        <v>0</v>
      </c>
      <c r="AF689" s="11">
        <f>VLOOKUP(C689,[1]匹配!$A:$AC,29,0)</f>
        <v>0</v>
      </c>
      <c r="AG689" s="11">
        <f>VLOOKUP(C689,[1]匹配!$A:$AD,30,0)</f>
        <v>0</v>
      </c>
      <c r="AH689" s="11">
        <f>VLOOKUP(C689,[1]匹配!$A:$AE,31,0)</f>
        <v>0</v>
      </c>
      <c r="AI689" s="11">
        <f>VLOOKUP(C689,[1]匹配!$A:$AF,32,0)</f>
        <v>0</v>
      </c>
      <c r="AJ689" s="11" t="s">
        <v>1511</v>
      </c>
      <c r="AK689" s="11" t="s">
        <v>47</v>
      </c>
      <c r="AL689" s="11" t="s">
        <v>56</v>
      </c>
      <c r="AM689" s="11" t="s">
        <v>729</v>
      </c>
    </row>
    <row r="690" ht="36" spans="1:39">
      <c r="A690" s="28">
        <v>687</v>
      </c>
      <c r="B690" s="11" t="s">
        <v>494</v>
      </c>
      <c r="C690" s="11" t="s">
        <v>2512</v>
      </c>
      <c r="D690" s="11" t="s">
        <v>2513</v>
      </c>
      <c r="E690" s="11" t="s">
        <v>2514</v>
      </c>
      <c r="F690" s="11" t="s">
        <v>524</v>
      </c>
      <c r="G690" s="11" t="s">
        <v>947</v>
      </c>
      <c r="H690" s="11" t="str">
        <f>VLOOKUP(C690,[1]匹配!$A:$E,5,0)</f>
        <v>否</v>
      </c>
      <c r="I690" s="11">
        <f>VLOOKUP(C690,[1]匹配!$A:$F,6,0)</f>
        <v>0</v>
      </c>
      <c r="J690" s="11">
        <f>VLOOKUP(C690,'[2]（终）标准制修订项目'!$C:$R,16,0)</f>
        <v>6</v>
      </c>
      <c r="K690" s="11" t="str">
        <f>VLOOKUP(C690,[1]匹配!$A:$H,8,0)</f>
        <v>无</v>
      </c>
      <c r="L690" s="11">
        <f>VLOOKUP(C690,[1]匹配!$A:$I,9,0)</f>
        <v>6</v>
      </c>
      <c r="M690" s="11">
        <f>VLOOKUP(C690,[1]匹配!$A:$J,10,0)</f>
        <v>100</v>
      </c>
      <c r="N690" s="11" t="str">
        <f>VLOOKUP(C690,[1]匹配!$A:$K,11,0)</f>
        <v>深圳市中润水工业技术发展有限公司</v>
      </c>
      <c r="O690" s="11">
        <f>VLOOKUP(C690,[1]匹配!$A:$L,12,0)</f>
        <v>0</v>
      </c>
      <c r="P690" s="11">
        <f>VLOOKUP(C690,[1]匹配!$A:$M,13,0)</f>
        <v>0</v>
      </c>
      <c r="Q690" s="11">
        <f>VLOOKUP(C690,[1]匹配!$A:$N,14,0)</f>
        <v>0</v>
      </c>
      <c r="R690" s="11">
        <f>VLOOKUP(C690,[1]匹配!$A:$O,15,0)</f>
        <v>0</v>
      </c>
      <c r="S690" s="11">
        <f>VLOOKUP(C690,[1]匹配!$A:$P,16,0)</f>
        <v>0</v>
      </c>
      <c r="T690" s="11">
        <f>VLOOKUP(C690,[1]匹配!$A:$Q,17,0)</f>
        <v>0</v>
      </c>
      <c r="U690" s="11">
        <f>VLOOKUP(C690,[1]匹配!$A:$R,18,0)</f>
        <v>0</v>
      </c>
      <c r="V690" s="11">
        <f>VLOOKUP(C690,[1]匹配!$A:$S,19,0)</f>
        <v>0</v>
      </c>
      <c r="W690" s="11">
        <f>VLOOKUP(C690,[1]匹配!$A:$T,20,0)</f>
        <v>0</v>
      </c>
      <c r="X690" s="11">
        <f>VLOOKUP(C690,[1]匹配!$A:$U,21,0)</f>
        <v>0</v>
      </c>
      <c r="Y690" s="11">
        <f>VLOOKUP(C690,[1]匹配!$A:$V,22,0)</f>
        <v>0</v>
      </c>
      <c r="Z690" s="11">
        <f>VLOOKUP(C690,[1]匹配!$A:$W,23,0)</f>
        <v>0</v>
      </c>
      <c r="AA690" s="11">
        <f>VLOOKUP(C690,[1]匹配!$A:$X,24,0)</f>
        <v>0</v>
      </c>
      <c r="AB690" s="11">
        <f>VLOOKUP(C690,[1]匹配!$A:$Y,25,0)</f>
        <v>0</v>
      </c>
      <c r="AC690" s="11">
        <f>VLOOKUP(C690,[1]匹配!$A:$Z,26,0)</f>
        <v>0</v>
      </c>
      <c r="AD690" s="11">
        <f>VLOOKUP(C690,[1]匹配!$A:$AA,27,0)</f>
        <v>0</v>
      </c>
      <c r="AE690" s="11">
        <f>VLOOKUP(C690,[1]匹配!$A:$AB,28,0)</f>
        <v>0</v>
      </c>
      <c r="AF690" s="11">
        <f>VLOOKUP(C690,[1]匹配!$A:$AC,29,0)</f>
        <v>0</v>
      </c>
      <c r="AG690" s="11">
        <f>VLOOKUP(C690,[1]匹配!$A:$AD,30,0)</f>
        <v>0</v>
      </c>
      <c r="AH690" s="11">
        <f>VLOOKUP(C690,[1]匹配!$A:$AE,31,0)</f>
        <v>0</v>
      </c>
      <c r="AI690" s="11">
        <f>VLOOKUP(C690,[1]匹配!$A:$AF,32,0)</f>
        <v>0</v>
      </c>
      <c r="AJ690" s="11" t="s">
        <v>1511</v>
      </c>
      <c r="AK690" s="11" t="s">
        <v>47</v>
      </c>
      <c r="AL690" s="11" t="s">
        <v>56</v>
      </c>
      <c r="AM690" s="11" t="s">
        <v>729</v>
      </c>
    </row>
    <row r="691" ht="48" spans="1:39">
      <c r="A691" s="28">
        <v>688</v>
      </c>
      <c r="B691" s="11" t="s">
        <v>494</v>
      </c>
      <c r="C691" s="11" t="s">
        <v>2515</v>
      </c>
      <c r="D691" s="11" t="s">
        <v>2516</v>
      </c>
      <c r="E691" s="11" t="s">
        <v>2517</v>
      </c>
      <c r="F691" s="11" t="s">
        <v>528</v>
      </c>
      <c r="G691" s="11" t="s">
        <v>1194</v>
      </c>
      <c r="H691" s="11" t="str">
        <f>VLOOKUP(C691,[1]匹配!$A:$E,5,0)</f>
        <v>否</v>
      </c>
      <c r="I691" s="11">
        <f>VLOOKUP(C691,[1]匹配!$A:$F,6,0)</f>
        <v>0</v>
      </c>
      <c r="J691" s="11">
        <f>VLOOKUP(C691,'[2]（终）标准制修订项目'!$C:$R,16,0)</f>
        <v>2</v>
      </c>
      <c r="K691" s="11" t="str">
        <f>VLOOKUP(C691,[1]匹配!$A:$H,8,0)</f>
        <v>有</v>
      </c>
      <c r="L691" s="11">
        <f>VLOOKUP(C691,[1]匹配!$A:$I,9,0)</f>
        <v>1</v>
      </c>
      <c r="M691" s="11">
        <f>VLOOKUP(C691,[1]匹配!$A:$J,10,0)</f>
        <v>0</v>
      </c>
      <c r="N691" s="11" t="str">
        <f>VLOOKUP(C691,[1]匹配!$A:$K,11,0)</f>
        <v>深圳职业技术学院</v>
      </c>
      <c r="O691" s="11">
        <f>VLOOKUP(C691,[1]匹配!$A:$L,12,0)</f>
        <v>2</v>
      </c>
      <c r="P691" s="11">
        <f>VLOOKUP(C691,[1]匹配!$A:$M,13,0)</f>
        <v>74</v>
      </c>
      <c r="Q691" s="11" t="str">
        <f>VLOOKUP(C691,[1]匹配!$A:$N,14,0)</f>
        <v>深圳市裕同包装科技股份有限公司</v>
      </c>
      <c r="R691" s="11">
        <f>VLOOKUP(C691,[1]匹配!$A:$O,15,0)</f>
        <v>6</v>
      </c>
      <c r="S691" s="11">
        <f>VLOOKUP(C691,[1]匹配!$A:$P,16,0)</f>
        <v>0</v>
      </c>
      <c r="T691" s="11" t="str">
        <f>VLOOKUP(C691,[1]匹配!$A:$Q,17,0)</f>
        <v>深圳市南山区西丽果场</v>
      </c>
      <c r="U691" s="11">
        <f>VLOOKUP(C691,[1]匹配!$A:$R,18,0)</f>
        <v>7</v>
      </c>
      <c r="V691" s="11">
        <f>VLOOKUP(C691,[1]匹配!$A:$S,19,0)</f>
        <v>26</v>
      </c>
      <c r="W691" s="11" t="str">
        <f>VLOOKUP(C691,[1]匹配!$A:$T,20,0)</f>
        <v>深圳润和制罐有限公司</v>
      </c>
      <c r="X691" s="11">
        <f>VLOOKUP(C691,[1]匹配!$A:$U,21,0)</f>
        <v>0</v>
      </c>
      <c r="Y691" s="11">
        <f>VLOOKUP(C691,[1]匹配!$A:$V,22,0)</f>
        <v>0</v>
      </c>
      <c r="Z691" s="11">
        <f>VLOOKUP(C691,[1]匹配!$A:$W,23,0)</f>
        <v>0</v>
      </c>
      <c r="AA691" s="11">
        <f>VLOOKUP(C691,[1]匹配!$A:$X,24,0)</f>
        <v>0</v>
      </c>
      <c r="AB691" s="11">
        <f>VLOOKUP(C691,[1]匹配!$A:$Y,25,0)</f>
        <v>0</v>
      </c>
      <c r="AC691" s="11">
        <f>VLOOKUP(C691,[1]匹配!$A:$Z,26,0)</f>
        <v>0</v>
      </c>
      <c r="AD691" s="11">
        <f>VLOOKUP(C691,[1]匹配!$A:$AA,27,0)</f>
        <v>0</v>
      </c>
      <c r="AE691" s="11">
        <f>VLOOKUP(C691,[1]匹配!$A:$AB,28,0)</f>
        <v>0</v>
      </c>
      <c r="AF691" s="11">
        <f>VLOOKUP(C691,[1]匹配!$A:$AC,29,0)</f>
        <v>0</v>
      </c>
      <c r="AG691" s="11">
        <f>VLOOKUP(C691,[1]匹配!$A:$AD,30,0)</f>
        <v>0</v>
      </c>
      <c r="AH691" s="11">
        <f>VLOOKUP(C691,[1]匹配!$A:$AE,31,0)</f>
        <v>0</v>
      </c>
      <c r="AI691" s="11">
        <f>VLOOKUP(C691,[1]匹配!$A:$AF,32,0)</f>
        <v>0</v>
      </c>
      <c r="AJ691" s="11" t="s">
        <v>1511</v>
      </c>
      <c r="AK691" s="11" t="s">
        <v>47</v>
      </c>
      <c r="AL691" s="11" t="s">
        <v>48</v>
      </c>
      <c r="AM691" s="11" t="s">
        <v>729</v>
      </c>
    </row>
    <row r="692" ht="48" spans="1:39">
      <c r="A692" s="28">
        <v>689</v>
      </c>
      <c r="B692" s="11" t="s">
        <v>494</v>
      </c>
      <c r="C692" s="11" t="s">
        <v>2518</v>
      </c>
      <c r="D692" s="11" t="s">
        <v>2519</v>
      </c>
      <c r="E692" s="11" t="s">
        <v>2520</v>
      </c>
      <c r="F692" s="11" t="s">
        <v>524</v>
      </c>
      <c r="G692" s="11" t="s">
        <v>1421</v>
      </c>
      <c r="H692" s="11" t="str">
        <f>VLOOKUP(C692,[1]匹配!$A:$E,5,0)</f>
        <v>否</v>
      </c>
      <c r="I692" s="11">
        <f>VLOOKUP(C692,[1]匹配!$A:$F,6,0)</f>
        <v>0</v>
      </c>
      <c r="J692" s="11">
        <f>VLOOKUP(C692,'[2]（终）标准制修订项目'!$C:$R,16,0)</f>
        <v>2</v>
      </c>
      <c r="K692" s="11" t="str">
        <f>VLOOKUP(C692,[1]匹配!$A:$H,8,0)</f>
        <v>有</v>
      </c>
      <c r="L692" s="11">
        <f>VLOOKUP(C692,[1]匹配!$A:$I,9,0)</f>
        <v>2</v>
      </c>
      <c r="M692" s="11">
        <f>VLOOKUP(C692,[1]匹配!$A:$J,10,0)</f>
        <v>67</v>
      </c>
      <c r="N692" s="11" t="str">
        <f>VLOOKUP(C692,[1]匹配!$A:$K,11,0)</f>
        <v>深圳准诺检测有限公司</v>
      </c>
      <c r="O692" s="11">
        <f>VLOOKUP(C692,[1]匹配!$A:$L,12,0)</f>
        <v>4</v>
      </c>
      <c r="P692" s="11">
        <f>VLOOKUP(C692,[1]匹配!$A:$M,13,0)</f>
        <v>33</v>
      </c>
      <c r="Q692" s="11" t="str">
        <f>VLOOKUP(C692,[1]匹配!$A:$N,14,0)</f>
        <v>深圳市中润水工业技术发展有限公司</v>
      </c>
      <c r="R692" s="11">
        <f>VLOOKUP(C692,[1]匹配!$A:$O,15,0)</f>
        <v>0</v>
      </c>
      <c r="S692" s="11">
        <f>VLOOKUP(C692,[1]匹配!$A:$P,16,0)</f>
        <v>0</v>
      </c>
      <c r="T692" s="11">
        <f>VLOOKUP(C692,[1]匹配!$A:$Q,17,0)</f>
        <v>0</v>
      </c>
      <c r="U692" s="11">
        <f>VLOOKUP(C692,[1]匹配!$A:$R,18,0)</f>
        <v>0</v>
      </c>
      <c r="V692" s="11">
        <f>VLOOKUP(C692,[1]匹配!$A:$S,19,0)</f>
        <v>0</v>
      </c>
      <c r="W692" s="11">
        <f>VLOOKUP(C692,[1]匹配!$A:$T,20,0)</f>
        <v>0</v>
      </c>
      <c r="X692" s="11">
        <f>VLOOKUP(C692,[1]匹配!$A:$U,21,0)</f>
        <v>0</v>
      </c>
      <c r="Y692" s="11">
        <f>VLOOKUP(C692,[1]匹配!$A:$V,22,0)</f>
        <v>0</v>
      </c>
      <c r="Z692" s="11">
        <f>VLOOKUP(C692,[1]匹配!$A:$W,23,0)</f>
        <v>0</v>
      </c>
      <c r="AA692" s="11">
        <f>VLOOKUP(C692,[1]匹配!$A:$X,24,0)</f>
        <v>0</v>
      </c>
      <c r="AB692" s="11">
        <f>VLOOKUP(C692,[1]匹配!$A:$Y,25,0)</f>
        <v>0</v>
      </c>
      <c r="AC692" s="11">
        <f>VLOOKUP(C692,[1]匹配!$A:$Z,26,0)</f>
        <v>0</v>
      </c>
      <c r="AD692" s="11">
        <f>VLOOKUP(C692,[1]匹配!$A:$AA,27,0)</f>
        <v>0</v>
      </c>
      <c r="AE692" s="11">
        <f>VLOOKUP(C692,[1]匹配!$A:$AB,28,0)</f>
        <v>0</v>
      </c>
      <c r="AF692" s="11">
        <f>VLOOKUP(C692,[1]匹配!$A:$AC,29,0)</f>
        <v>0</v>
      </c>
      <c r="AG692" s="11">
        <f>VLOOKUP(C692,[1]匹配!$A:$AD,30,0)</f>
        <v>0</v>
      </c>
      <c r="AH692" s="11">
        <f>VLOOKUP(C692,[1]匹配!$A:$AE,31,0)</f>
        <v>0</v>
      </c>
      <c r="AI692" s="11">
        <f>VLOOKUP(C692,[1]匹配!$A:$AF,32,0)</f>
        <v>0</v>
      </c>
      <c r="AJ692" s="11" t="s">
        <v>1511</v>
      </c>
      <c r="AK692" s="11" t="s">
        <v>47</v>
      </c>
      <c r="AL692" s="11" t="s">
        <v>48</v>
      </c>
      <c r="AM692" s="11" t="s">
        <v>729</v>
      </c>
    </row>
    <row r="693" ht="36" spans="1:39">
      <c r="A693" s="28">
        <v>690</v>
      </c>
      <c r="B693" s="11" t="s">
        <v>494</v>
      </c>
      <c r="C693" s="11" t="s">
        <v>2521</v>
      </c>
      <c r="D693" s="11" t="s">
        <v>2522</v>
      </c>
      <c r="E693" s="11" t="s">
        <v>2523</v>
      </c>
      <c r="F693" s="11" t="s">
        <v>582</v>
      </c>
      <c r="G693" s="11" t="s">
        <v>1152</v>
      </c>
      <c r="H693" s="11" t="str">
        <f>VLOOKUP(C693,[1]匹配!$A:$E,5,0)</f>
        <v>否</v>
      </c>
      <c r="I693" s="11">
        <f>VLOOKUP(C693,[1]匹配!$A:$F,6,0)</f>
        <v>0</v>
      </c>
      <c r="J693" s="11">
        <f>VLOOKUP(C693,'[2]（终）标准制修订项目'!$C:$R,16,0)</f>
        <v>3</v>
      </c>
      <c r="K693" s="11" t="str">
        <f>VLOOKUP(C693,[1]匹配!$A:$H,8,0)</f>
        <v>无</v>
      </c>
      <c r="L693" s="11">
        <f>VLOOKUP(C693,[1]匹配!$A:$I,9,0)</f>
        <v>3</v>
      </c>
      <c r="M693" s="11">
        <f>VLOOKUP(C693,[1]匹配!$A:$J,10,0)</f>
        <v>100</v>
      </c>
      <c r="N693" s="11" t="str">
        <f>VLOOKUP(C693,[1]匹配!$A:$K,11,0)</f>
        <v>深圳市注成科技股份有限公司</v>
      </c>
      <c r="O693" s="11">
        <f>VLOOKUP(C693,[1]匹配!$A:$L,12,0)</f>
        <v>0</v>
      </c>
      <c r="P693" s="11">
        <f>VLOOKUP(C693,[1]匹配!$A:$M,13,0)</f>
        <v>0</v>
      </c>
      <c r="Q693" s="11">
        <f>VLOOKUP(C693,[1]匹配!$A:$N,14,0)</f>
        <v>0</v>
      </c>
      <c r="R693" s="11">
        <f>VLOOKUP(C693,[1]匹配!$A:$O,15,0)</f>
        <v>0</v>
      </c>
      <c r="S693" s="11">
        <f>VLOOKUP(C693,[1]匹配!$A:$P,16,0)</f>
        <v>0</v>
      </c>
      <c r="T693" s="11">
        <f>VLOOKUP(C693,[1]匹配!$A:$Q,17,0)</f>
        <v>0</v>
      </c>
      <c r="U693" s="11">
        <f>VLOOKUP(C693,[1]匹配!$A:$R,18,0)</f>
        <v>0</v>
      </c>
      <c r="V693" s="11">
        <f>VLOOKUP(C693,[1]匹配!$A:$S,19,0)</f>
        <v>0</v>
      </c>
      <c r="W693" s="11">
        <f>VLOOKUP(C693,[1]匹配!$A:$T,20,0)</f>
        <v>0</v>
      </c>
      <c r="X693" s="11">
        <f>VLOOKUP(C693,[1]匹配!$A:$U,21,0)</f>
        <v>0</v>
      </c>
      <c r="Y693" s="11">
        <f>VLOOKUP(C693,[1]匹配!$A:$V,22,0)</f>
        <v>0</v>
      </c>
      <c r="Z693" s="11">
        <f>VLOOKUP(C693,[1]匹配!$A:$W,23,0)</f>
        <v>0</v>
      </c>
      <c r="AA693" s="11">
        <f>VLOOKUP(C693,[1]匹配!$A:$X,24,0)</f>
        <v>0</v>
      </c>
      <c r="AB693" s="11">
        <f>VLOOKUP(C693,[1]匹配!$A:$Y,25,0)</f>
        <v>0</v>
      </c>
      <c r="AC693" s="11">
        <f>VLOOKUP(C693,[1]匹配!$A:$Z,26,0)</f>
        <v>0</v>
      </c>
      <c r="AD693" s="11">
        <f>VLOOKUP(C693,[1]匹配!$A:$AA,27,0)</f>
        <v>0</v>
      </c>
      <c r="AE693" s="11">
        <f>VLOOKUP(C693,[1]匹配!$A:$AB,28,0)</f>
        <v>0</v>
      </c>
      <c r="AF693" s="11">
        <f>VLOOKUP(C693,[1]匹配!$A:$AC,29,0)</f>
        <v>0</v>
      </c>
      <c r="AG693" s="11">
        <f>VLOOKUP(C693,[1]匹配!$A:$AD,30,0)</f>
        <v>0</v>
      </c>
      <c r="AH693" s="11">
        <f>VLOOKUP(C693,[1]匹配!$A:$AE,31,0)</f>
        <v>0</v>
      </c>
      <c r="AI693" s="11">
        <f>VLOOKUP(C693,[1]匹配!$A:$AF,32,0)</f>
        <v>0</v>
      </c>
      <c r="AJ693" s="11" t="s">
        <v>1511</v>
      </c>
      <c r="AK693" s="11" t="s">
        <v>47</v>
      </c>
      <c r="AL693" s="11" t="s">
        <v>48</v>
      </c>
      <c r="AM693" s="11" t="s">
        <v>729</v>
      </c>
    </row>
    <row r="694" ht="36" spans="1:39">
      <c r="A694" s="28">
        <v>691</v>
      </c>
      <c r="B694" s="11" t="s">
        <v>494</v>
      </c>
      <c r="C694" s="11" t="s">
        <v>2524</v>
      </c>
      <c r="D694" s="11" t="s">
        <v>2525</v>
      </c>
      <c r="E694" s="11" t="s">
        <v>2526</v>
      </c>
      <c r="F694" s="11" t="s">
        <v>524</v>
      </c>
      <c r="G694" s="11" t="s">
        <v>947</v>
      </c>
      <c r="H694" s="11" t="str">
        <f>VLOOKUP(C694,[1]匹配!$A:$E,5,0)</f>
        <v>否</v>
      </c>
      <c r="I694" s="11">
        <f>VLOOKUP(C694,[1]匹配!$A:$F,6,0)</f>
        <v>0</v>
      </c>
      <c r="J694" s="11">
        <f>VLOOKUP(C694,'[2]（终）标准制修订项目'!$C:$R,16,0)</f>
        <v>4</v>
      </c>
      <c r="K694" s="11" t="str">
        <f>VLOOKUP(C694,[1]匹配!$A:$H,8,0)</f>
        <v>无</v>
      </c>
      <c r="L694" s="11">
        <f>VLOOKUP(C694,[1]匹配!$A:$I,9,0)</f>
        <v>4</v>
      </c>
      <c r="M694" s="11">
        <f>VLOOKUP(C694,[1]匹配!$A:$J,10,0)</f>
        <v>100</v>
      </c>
      <c r="N694" s="11" t="str">
        <f>VLOOKUP(C694,[1]匹配!$A:$K,11,0)</f>
        <v>深圳市中润水工业技术发展有限公司</v>
      </c>
      <c r="O694" s="11">
        <f>VLOOKUP(C694,[1]匹配!$A:$L,12,0)</f>
        <v>0</v>
      </c>
      <c r="P694" s="11">
        <f>VLOOKUP(C694,[1]匹配!$A:$M,13,0)</f>
        <v>0</v>
      </c>
      <c r="Q694" s="11">
        <f>VLOOKUP(C694,[1]匹配!$A:$N,14,0)</f>
        <v>0</v>
      </c>
      <c r="R694" s="11">
        <f>VLOOKUP(C694,[1]匹配!$A:$O,15,0)</f>
        <v>0</v>
      </c>
      <c r="S694" s="11">
        <f>VLOOKUP(C694,[1]匹配!$A:$P,16,0)</f>
        <v>0</v>
      </c>
      <c r="T694" s="11">
        <f>VLOOKUP(C694,[1]匹配!$A:$Q,17,0)</f>
        <v>0</v>
      </c>
      <c r="U694" s="11">
        <f>VLOOKUP(C694,[1]匹配!$A:$R,18,0)</f>
        <v>0</v>
      </c>
      <c r="V694" s="11">
        <f>VLOOKUP(C694,[1]匹配!$A:$S,19,0)</f>
        <v>0</v>
      </c>
      <c r="W694" s="11">
        <f>VLOOKUP(C694,[1]匹配!$A:$T,20,0)</f>
        <v>0</v>
      </c>
      <c r="X694" s="11">
        <f>VLOOKUP(C694,[1]匹配!$A:$U,21,0)</f>
        <v>0</v>
      </c>
      <c r="Y694" s="11">
        <f>VLOOKUP(C694,[1]匹配!$A:$V,22,0)</f>
        <v>0</v>
      </c>
      <c r="Z694" s="11">
        <f>VLOOKUP(C694,[1]匹配!$A:$W,23,0)</f>
        <v>0</v>
      </c>
      <c r="AA694" s="11">
        <f>VLOOKUP(C694,[1]匹配!$A:$X,24,0)</f>
        <v>0</v>
      </c>
      <c r="AB694" s="11">
        <f>VLOOKUP(C694,[1]匹配!$A:$Y,25,0)</f>
        <v>0</v>
      </c>
      <c r="AC694" s="11">
        <f>VLOOKUP(C694,[1]匹配!$A:$Z,26,0)</f>
        <v>0</v>
      </c>
      <c r="AD694" s="11">
        <f>VLOOKUP(C694,[1]匹配!$A:$AA,27,0)</f>
        <v>0</v>
      </c>
      <c r="AE694" s="11">
        <f>VLOOKUP(C694,[1]匹配!$A:$AB,28,0)</f>
        <v>0</v>
      </c>
      <c r="AF694" s="11">
        <f>VLOOKUP(C694,[1]匹配!$A:$AC,29,0)</f>
        <v>0</v>
      </c>
      <c r="AG694" s="11">
        <f>VLOOKUP(C694,[1]匹配!$A:$AD,30,0)</f>
        <v>0</v>
      </c>
      <c r="AH694" s="11">
        <f>VLOOKUP(C694,[1]匹配!$A:$AE,31,0)</f>
        <v>0</v>
      </c>
      <c r="AI694" s="11">
        <f>VLOOKUP(C694,[1]匹配!$A:$AF,32,0)</f>
        <v>0</v>
      </c>
      <c r="AJ694" s="11" t="s">
        <v>1530</v>
      </c>
      <c r="AK694" s="11" t="s">
        <v>105</v>
      </c>
      <c r="AL694" s="11" t="s">
        <v>56</v>
      </c>
      <c r="AM694" s="11" t="s">
        <v>729</v>
      </c>
    </row>
    <row r="695" ht="48" spans="1:39">
      <c r="A695" s="28">
        <v>692</v>
      </c>
      <c r="B695" s="11" t="s">
        <v>494</v>
      </c>
      <c r="C695" s="11" t="s">
        <v>2527</v>
      </c>
      <c r="D695" s="11" t="s">
        <v>2528</v>
      </c>
      <c r="E695" s="11" t="s">
        <v>2529</v>
      </c>
      <c r="F695" s="11" t="s">
        <v>582</v>
      </c>
      <c r="G695" s="11" t="s">
        <v>203</v>
      </c>
      <c r="H695" s="11" t="str">
        <f>VLOOKUP(C695,[1]匹配!$A:$E,5,0)</f>
        <v>是</v>
      </c>
      <c r="I695" s="11">
        <f>VLOOKUP(C695,[1]匹配!$A:$F,6,0)</f>
        <v>4</v>
      </c>
      <c r="J695" s="11">
        <f>VLOOKUP(C695,'[2]（终）标准制修订项目'!$C:$R,16,0)</f>
        <v>7</v>
      </c>
      <c r="K695" s="11" t="str">
        <f>VLOOKUP(C695,[1]匹配!$A:$H,8,0)</f>
        <v>无</v>
      </c>
      <c r="L695" s="11">
        <f>VLOOKUP(C695,[1]匹配!$A:$I,9,0)</f>
        <v>7</v>
      </c>
      <c r="M695" s="11">
        <f>VLOOKUP(C695,[1]匹配!$A:$J,10,0)</f>
        <v>100</v>
      </c>
      <c r="N695" s="11" t="str">
        <f>VLOOKUP(C695,[1]匹配!$A:$K,11,0)</f>
        <v>深圳市中金岭南有色金属股份有限公司</v>
      </c>
      <c r="O695" s="11">
        <f>VLOOKUP(C695,[1]匹配!$A:$L,12,0)</f>
        <v>0</v>
      </c>
      <c r="P695" s="11">
        <f>VLOOKUP(C695,[1]匹配!$A:$M,13,0)</f>
        <v>0</v>
      </c>
      <c r="Q695" s="11">
        <f>VLOOKUP(C695,[1]匹配!$A:$N,14,0)</f>
        <v>0</v>
      </c>
      <c r="R695" s="11">
        <f>VLOOKUP(C695,[1]匹配!$A:$O,15,0)</f>
        <v>0</v>
      </c>
      <c r="S695" s="11">
        <f>VLOOKUP(C695,[1]匹配!$A:$P,16,0)</f>
        <v>0</v>
      </c>
      <c r="T695" s="11">
        <f>VLOOKUP(C695,[1]匹配!$A:$Q,17,0)</f>
        <v>0</v>
      </c>
      <c r="U695" s="11">
        <f>VLOOKUP(C695,[1]匹配!$A:$R,18,0)</f>
        <v>0</v>
      </c>
      <c r="V695" s="11">
        <f>VLOOKUP(C695,[1]匹配!$A:$S,19,0)</f>
        <v>0</v>
      </c>
      <c r="W695" s="11">
        <f>VLOOKUP(C695,[1]匹配!$A:$T,20,0)</f>
        <v>0</v>
      </c>
      <c r="X695" s="11">
        <f>VLOOKUP(C695,[1]匹配!$A:$U,21,0)</f>
        <v>0</v>
      </c>
      <c r="Y695" s="11">
        <f>VLOOKUP(C695,[1]匹配!$A:$V,22,0)</f>
        <v>0</v>
      </c>
      <c r="Z695" s="11">
        <f>VLOOKUP(C695,[1]匹配!$A:$W,23,0)</f>
        <v>0</v>
      </c>
      <c r="AA695" s="11">
        <f>VLOOKUP(C695,[1]匹配!$A:$X,24,0)</f>
        <v>0</v>
      </c>
      <c r="AB695" s="11">
        <f>VLOOKUP(C695,[1]匹配!$A:$Y,25,0)</f>
        <v>0</v>
      </c>
      <c r="AC695" s="11">
        <f>VLOOKUP(C695,[1]匹配!$A:$Z,26,0)</f>
        <v>0</v>
      </c>
      <c r="AD695" s="11">
        <f>VLOOKUP(C695,[1]匹配!$A:$AA,27,0)</f>
        <v>0</v>
      </c>
      <c r="AE695" s="11">
        <f>VLOOKUP(C695,[1]匹配!$A:$AB,28,0)</f>
        <v>0</v>
      </c>
      <c r="AF695" s="11">
        <f>VLOOKUP(C695,[1]匹配!$A:$AC,29,0)</f>
        <v>0</v>
      </c>
      <c r="AG695" s="11">
        <f>VLOOKUP(C695,[1]匹配!$A:$AD,30,0)</f>
        <v>0</v>
      </c>
      <c r="AH695" s="11">
        <f>VLOOKUP(C695,[1]匹配!$A:$AE,31,0)</f>
        <v>0</v>
      </c>
      <c r="AI695" s="11">
        <f>VLOOKUP(C695,[1]匹配!$A:$AF,32,0)</f>
        <v>0</v>
      </c>
      <c r="AJ695" s="11" t="s">
        <v>1530</v>
      </c>
      <c r="AK695" s="11" t="s">
        <v>47</v>
      </c>
      <c r="AL695" s="11" t="s">
        <v>56</v>
      </c>
      <c r="AM695" s="11" t="s">
        <v>729</v>
      </c>
    </row>
    <row r="696" ht="48" spans="1:39">
      <c r="A696" s="28">
        <v>693</v>
      </c>
      <c r="B696" s="11" t="s">
        <v>494</v>
      </c>
      <c r="C696" s="11" t="s">
        <v>2530</v>
      </c>
      <c r="D696" s="11" t="s">
        <v>2531</v>
      </c>
      <c r="E696" s="11" t="s">
        <v>2532</v>
      </c>
      <c r="F696" s="11" t="s">
        <v>582</v>
      </c>
      <c r="G696" s="11" t="s">
        <v>203</v>
      </c>
      <c r="H696" s="11" t="str">
        <f>VLOOKUP(C696,[1]匹配!$A:$E,5,0)</f>
        <v>是</v>
      </c>
      <c r="I696" s="11">
        <f>VLOOKUP(C696,[1]匹配!$A:$F,6,0)</f>
        <v>4</v>
      </c>
      <c r="J696" s="11">
        <f>VLOOKUP(C696,'[2]（终）标准制修订项目'!$C:$R,16,0)</f>
        <v>8</v>
      </c>
      <c r="K696" s="11" t="str">
        <f>VLOOKUP(C696,[1]匹配!$A:$H,8,0)</f>
        <v>无</v>
      </c>
      <c r="L696" s="11">
        <f>VLOOKUP(C696,[1]匹配!$A:$I,9,0)</f>
        <v>8</v>
      </c>
      <c r="M696" s="11">
        <f>VLOOKUP(C696,[1]匹配!$A:$J,10,0)</f>
        <v>100</v>
      </c>
      <c r="N696" s="11" t="str">
        <f>VLOOKUP(C696,[1]匹配!$A:$K,11,0)</f>
        <v>深圳市中金岭南有色金属股份有限公司</v>
      </c>
      <c r="O696" s="11">
        <f>VLOOKUP(C696,[1]匹配!$A:$L,12,0)</f>
        <v>0</v>
      </c>
      <c r="P696" s="11">
        <f>VLOOKUP(C696,[1]匹配!$A:$M,13,0)</f>
        <v>0</v>
      </c>
      <c r="Q696" s="11">
        <f>VLOOKUP(C696,[1]匹配!$A:$N,14,0)</f>
        <v>0</v>
      </c>
      <c r="R696" s="11">
        <f>VLOOKUP(C696,[1]匹配!$A:$O,15,0)</f>
        <v>0</v>
      </c>
      <c r="S696" s="11">
        <f>VLOOKUP(C696,[1]匹配!$A:$P,16,0)</f>
        <v>0</v>
      </c>
      <c r="T696" s="11">
        <f>VLOOKUP(C696,[1]匹配!$A:$Q,17,0)</f>
        <v>0</v>
      </c>
      <c r="U696" s="11">
        <f>VLOOKUP(C696,[1]匹配!$A:$R,18,0)</f>
        <v>0</v>
      </c>
      <c r="V696" s="11">
        <f>VLOOKUP(C696,[1]匹配!$A:$S,19,0)</f>
        <v>0</v>
      </c>
      <c r="W696" s="11">
        <f>VLOOKUP(C696,[1]匹配!$A:$T,20,0)</f>
        <v>0</v>
      </c>
      <c r="X696" s="11">
        <f>VLOOKUP(C696,[1]匹配!$A:$U,21,0)</f>
        <v>0</v>
      </c>
      <c r="Y696" s="11">
        <f>VLOOKUP(C696,[1]匹配!$A:$V,22,0)</f>
        <v>0</v>
      </c>
      <c r="Z696" s="11">
        <f>VLOOKUP(C696,[1]匹配!$A:$W,23,0)</f>
        <v>0</v>
      </c>
      <c r="AA696" s="11">
        <f>VLOOKUP(C696,[1]匹配!$A:$X,24,0)</f>
        <v>0</v>
      </c>
      <c r="AB696" s="11">
        <f>VLOOKUP(C696,[1]匹配!$A:$Y,25,0)</f>
        <v>0</v>
      </c>
      <c r="AC696" s="11">
        <f>VLOOKUP(C696,[1]匹配!$A:$Z,26,0)</f>
        <v>0</v>
      </c>
      <c r="AD696" s="11">
        <f>VLOOKUP(C696,[1]匹配!$A:$AA,27,0)</f>
        <v>0</v>
      </c>
      <c r="AE696" s="11">
        <f>VLOOKUP(C696,[1]匹配!$A:$AB,28,0)</f>
        <v>0</v>
      </c>
      <c r="AF696" s="11">
        <f>VLOOKUP(C696,[1]匹配!$A:$AC,29,0)</f>
        <v>0</v>
      </c>
      <c r="AG696" s="11">
        <f>VLOOKUP(C696,[1]匹配!$A:$AD,30,0)</f>
        <v>0</v>
      </c>
      <c r="AH696" s="11">
        <f>VLOOKUP(C696,[1]匹配!$A:$AE,31,0)</f>
        <v>0</v>
      </c>
      <c r="AI696" s="11">
        <f>VLOOKUP(C696,[1]匹配!$A:$AF,32,0)</f>
        <v>0</v>
      </c>
      <c r="AJ696" s="11" t="s">
        <v>1530</v>
      </c>
      <c r="AK696" s="11" t="s">
        <v>47</v>
      </c>
      <c r="AL696" s="11" t="s">
        <v>56</v>
      </c>
      <c r="AM696" s="11" t="s">
        <v>729</v>
      </c>
    </row>
    <row r="697" ht="48" spans="1:39">
      <c r="A697" s="28">
        <v>694</v>
      </c>
      <c r="B697" s="11" t="s">
        <v>494</v>
      </c>
      <c r="C697" s="11" t="s">
        <v>2533</v>
      </c>
      <c r="D697" s="11" t="s">
        <v>2534</v>
      </c>
      <c r="E697" s="11" t="s">
        <v>2535</v>
      </c>
      <c r="F697" s="11" t="s">
        <v>524</v>
      </c>
      <c r="G697" s="11" t="s">
        <v>2129</v>
      </c>
      <c r="H697" s="11" t="str">
        <f>VLOOKUP(C697,[1]匹配!$A:$E,5,0)</f>
        <v>否</v>
      </c>
      <c r="I697" s="11">
        <f>VLOOKUP(C697,[1]匹配!$A:$F,6,0)</f>
        <v>0</v>
      </c>
      <c r="J697" s="11">
        <f>VLOOKUP(C697,'[2]（终）标准制修订项目'!$C:$R,16,0)</f>
        <v>5</v>
      </c>
      <c r="K697" s="11" t="str">
        <f>VLOOKUP(C697,[1]匹配!$A:$H,8,0)</f>
        <v>有</v>
      </c>
      <c r="L697" s="11">
        <f>VLOOKUP(C697,[1]匹配!$A:$I,9,0)</f>
        <v>5</v>
      </c>
      <c r="M697" s="11">
        <f>VLOOKUP(C697,[1]匹配!$A:$J,10,0)</f>
        <v>60</v>
      </c>
      <c r="N697" s="11" t="str">
        <f>VLOOKUP(C697,[1]匹配!$A:$K,11,0)</f>
        <v>深圳市长隆科技有限公司</v>
      </c>
      <c r="O697" s="11">
        <f>VLOOKUP(C697,[1]匹配!$A:$L,12,0)</f>
        <v>8</v>
      </c>
      <c r="P697" s="11">
        <f>VLOOKUP(C697,[1]匹配!$A:$M,13,0)</f>
        <v>40</v>
      </c>
      <c r="Q697" s="11" t="str">
        <f>VLOOKUP(C697,[1]匹配!$A:$N,14,0)</f>
        <v>华测检测认证集团股份有限公司</v>
      </c>
      <c r="R697" s="11">
        <f>VLOOKUP(C697,[1]匹配!$A:$O,15,0)</f>
        <v>0</v>
      </c>
      <c r="S697" s="11">
        <f>VLOOKUP(C697,[1]匹配!$A:$P,16,0)</f>
        <v>0</v>
      </c>
      <c r="T697" s="11">
        <f>VLOOKUP(C697,[1]匹配!$A:$Q,17,0)</f>
        <v>0</v>
      </c>
      <c r="U697" s="11">
        <f>VLOOKUP(C697,[1]匹配!$A:$R,18,0)</f>
        <v>0</v>
      </c>
      <c r="V697" s="11">
        <f>VLOOKUP(C697,[1]匹配!$A:$S,19,0)</f>
        <v>0</v>
      </c>
      <c r="W697" s="11">
        <f>VLOOKUP(C697,[1]匹配!$A:$T,20,0)</f>
        <v>0</v>
      </c>
      <c r="X697" s="11">
        <f>VLOOKUP(C697,[1]匹配!$A:$U,21,0)</f>
        <v>0</v>
      </c>
      <c r="Y697" s="11">
        <f>VLOOKUP(C697,[1]匹配!$A:$V,22,0)</f>
        <v>0</v>
      </c>
      <c r="Z697" s="11">
        <f>VLOOKUP(C697,[1]匹配!$A:$W,23,0)</f>
        <v>0</v>
      </c>
      <c r="AA697" s="11">
        <f>VLOOKUP(C697,[1]匹配!$A:$X,24,0)</f>
        <v>0</v>
      </c>
      <c r="AB697" s="11">
        <f>VLOOKUP(C697,[1]匹配!$A:$Y,25,0)</f>
        <v>0</v>
      </c>
      <c r="AC697" s="11">
        <f>VLOOKUP(C697,[1]匹配!$A:$Z,26,0)</f>
        <v>0</v>
      </c>
      <c r="AD697" s="11">
        <f>VLOOKUP(C697,[1]匹配!$A:$AA,27,0)</f>
        <v>0</v>
      </c>
      <c r="AE697" s="11">
        <f>VLOOKUP(C697,[1]匹配!$A:$AB,28,0)</f>
        <v>0</v>
      </c>
      <c r="AF697" s="11">
        <f>VLOOKUP(C697,[1]匹配!$A:$AC,29,0)</f>
        <v>0</v>
      </c>
      <c r="AG697" s="11">
        <f>VLOOKUP(C697,[1]匹配!$A:$AD,30,0)</f>
        <v>0</v>
      </c>
      <c r="AH697" s="11">
        <f>VLOOKUP(C697,[1]匹配!$A:$AE,31,0)</f>
        <v>0</v>
      </c>
      <c r="AI697" s="11">
        <f>VLOOKUP(C697,[1]匹配!$A:$AF,32,0)</f>
        <v>0</v>
      </c>
      <c r="AJ697" s="11" t="s">
        <v>1530</v>
      </c>
      <c r="AK697" s="11" t="s">
        <v>47</v>
      </c>
      <c r="AL697" s="11" t="s">
        <v>56</v>
      </c>
      <c r="AM697" s="11" t="s">
        <v>729</v>
      </c>
    </row>
    <row r="698" ht="36" spans="1:39">
      <c r="A698" s="28">
        <v>695</v>
      </c>
      <c r="B698" s="11" t="s">
        <v>494</v>
      </c>
      <c r="C698" s="11" t="s">
        <v>2536</v>
      </c>
      <c r="D698" s="11" t="s">
        <v>2537</v>
      </c>
      <c r="E698" s="11" t="s">
        <v>2538</v>
      </c>
      <c r="F698" s="11" t="s">
        <v>528</v>
      </c>
      <c r="G698" s="11" t="s">
        <v>362</v>
      </c>
      <c r="H698" s="11" t="str">
        <f>VLOOKUP(C698,[1]匹配!$A:$E,5,0)</f>
        <v>否</v>
      </c>
      <c r="I698" s="11">
        <f>VLOOKUP(C698,[1]匹配!$A:$F,6,0)</f>
        <v>0</v>
      </c>
      <c r="J698" s="11">
        <f>VLOOKUP(C698,'[2]（终）标准制修订项目'!$C:$R,16,0)</f>
        <v>1</v>
      </c>
      <c r="K698" s="11" t="str">
        <f>VLOOKUP(C698,[1]匹配!$A:$H,8,0)</f>
        <v>有</v>
      </c>
      <c r="L698" s="11">
        <f>VLOOKUP(C698,[1]匹配!$A:$I,9,0)</f>
        <v>1</v>
      </c>
      <c r="M698" s="11">
        <f>VLOOKUP(C698,[1]匹配!$A:$J,10,0)</f>
        <v>55.55</v>
      </c>
      <c r="N698" s="11" t="str">
        <f>VLOOKUP(C698,[1]匹配!$A:$K,11,0)</f>
        <v>中纺标（深圳）检测有限公司</v>
      </c>
      <c r="O698" s="11">
        <f>VLOOKUP(C698,[1]匹配!$A:$L,12,0)</f>
        <v>2</v>
      </c>
      <c r="P698" s="11">
        <f>VLOOKUP(C698,[1]匹配!$A:$M,13,0)</f>
        <v>44.44</v>
      </c>
      <c r="Q698" s="11" t="str">
        <f>VLOOKUP(C698,[1]匹配!$A:$N,14,0)</f>
        <v>深圳昌硕新纺材料有限公司</v>
      </c>
      <c r="R698" s="11">
        <f>VLOOKUP(C698,[1]匹配!$A:$O,15,0)</f>
        <v>0</v>
      </c>
      <c r="S698" s="11">
        <f>VLOOKUP(C698,[1]匹配!$A:$P,16,0)</f>
        <v>0</v>
      </c>
      <c r="T698" s="11">
        <f>VLOOKUP(C698,[1]匹配!$A:$Q,17,0)</f>
        <v>0</v>
      </c>
      <c r="U698" s="11">
        <f>VLOOKUP(C698,[1]匹配!$A:$R,18,0)</f>
        <v>0</v>
      </c>
      <c r="V698" s="11">
        <f>VLOOKUP(C698,[1]匹配!$A:$S,19,0)</f>
        <v>0</v>
      </c>
      <c r="W698" s="11">
        <f>VLOOKUP(C698,[1]匹配!$A:$T,20,0)</f>
        <v>0</v>
      </c>
      <c r="X698" s="11">
        <f>VLOOKUP(C698,[1]匹配!$A:$U,21,0)</f>
        <v>0</v>
      </c>
      <c r="Y698" s="11">
        <f>VLOOKUP(C698,[1]匹配!$A:$V,22,0)</f>
        <v>0</v>
      </c>
      <c r="Z698" s="11">
        <f>VLOOKUP(C698,[1]匹配!$A:$W,23,0)</f>
        <v>0</v>
      </c>
      <c r="AA698" s="11">
        <f>VLOOKUP(C698,[1]匹配!$A:$X,24,0)</f>
        <v>0</v>
      </c>
      <c r="AB698" s="11">
        <f>VLOOKUP(C698,[1]匹配!$A:$Y,25,0)</f>
        <v>0</v>
      </c>
      <c r="AC698" s="11">
        <f>VLOOKUP(C698,[1]匹配!$A:$Z,26,0)</f>
        <v>0</v>
      </c>
      <c r="AD698" s="11">
        <f>VLOOKUP(C698,[1]匹配!$A:$AA,27,0)</f>
        <v>0</v>
      </c>
      <c r="AE698" s="11">
        <f>VLOOKUP(C698,[1]匹配!$A:$AB,28,0)</f>
        <v>0</v>
      </c>
      <c r="AF698" s="11">
        <f>VLOOKUP(C698,[1]匹配!$A:$AC,29,0)</f>
        <v>0</v>
      </c>
      <c r="AG698" s="11">
        <f>VLOOKUP(C698,[1]匹配!$A:$AD,30,0)</f>
        <v>0</v>
      </c>
      <c r="AH698" s="11">
        <f>VLOOKUP(C698,[1]匹配!$A:$AE,31,0)</f>
        <v>0</v>
      </c>
      <c r="AI698" s="11">
        <f>VLOOKUP(C698,[1]匹配!$A:$AF,32,0)</f>
        <v>0</v>
      </c>
      <c r="AJ698" s="11" t="s">
        <v>1530</v>
      </c>
      <c r="AK698" s="11" t="s">
        <v>105</v>
      </c>
      <c r="AL698" s="11" t="s">
        <v>48</v>
      </c>
      <c r="AM698" s="11" t="s">
        <v>729</v>
      </c>
    </row>
    <row r="699" ht="48" spans="1:39">
      <c r="A699" s="28">
        <v>696</v>
      </c>
      <c r="B699" s="11" t="s">
        <v>494</v>
      </c>
      <c r="C699" s="11" t="s">
        <v>2539</v>
      </c>
      <c r="D699" s="11" t="s">
        <v>2540</v>
      </c>
      <c r="E699" s="11" t="s">
        <v>2541</v>
      </c>
      <c r="F699" s="11" t="s">
        <v>524</v>
      </c>
      <c r="G699" s="11" t="s">
        <v>1421</v>
      </c>
      <c r="H699" s="11" t="str">
        <f>VLOOKUP(C699,[1]匹配!$A:$E,5,0)</f>
        <v>否</v>
      </c>
      <c r="I699" s="11">
        <f>VLOOKUP(C699,[1]匹配!$A:$F,6,0)</f>
        <v>0</v>
      </c>
      <c r="J699" s="11">
        <f>VLOOKUP(C699,'[2]（终）标准制修订项目'!$C:$R,16,0)</f>
        <v>2</v>
      </c>
      <c r="K699" s="11" t="str">
        <f>VLOOKUP(C699,[1]匹配!$A:$H,8,0)</f>
        <v>有</v>
      </c>
      <c r="L699" s="11">
        <f>VLOOKUP(C699,[1]匹配!$A:$I,9,0)</f>
        <v>2</v>
      </c>
      <c r="M699" s="11">
        <f>VLOOKUP(C699,[1]匹配!$A:$J,10,0)</f>
        <v>67</v>
      </c>
      <c r="N699" s="11" t="str">
        <f>VLOOKUP(C699,[1]匹配!$A:$K,11,0)</f>
        <v>深圳准诺检测有限公司</v>
      </c>
      <c r="O699" s="11">
        <f>VLOOKUP(C699,[1]匹配!$A:$L,12,0)</f>
        <v>4</v>
      </c>
      <c r="P699" s="11">
        <f>VLOOKUP(C699,[1]匹配!$A:$M,13,0)</f>
        <v>33</v>
      </c>
      <c r="Q699" s="11" t="str">
        <f>VLOOKUP(C699,[1]匹配!$A:$N,14,0)</f>
        <v>深圳市中润水工业技术发展有限公司</v>
      </c>
      <c r="R699" s="11">
        <f>VLOOKUP(C699,[1]匹配!$A:$O,15,0)</f>
        <v>0</v>
      </c>
      <c r="S699" s="11">
        <f>VLOOKUP(C699,[1]匹配!$A:$P,16,0)</f>
        <v>0</v>
      </c>
      <c r="T699" s="11">
        <f>VLOOKUP(C699,[1]匹配!$A:$Q,17,0)</f>
        <v>0</v>
      </c>
      <c r="U699" s="11">
        <f>VLOOKUP(C699,[1]匹配!$A:$R,18,0)</f>
        <v>0</v>
      </c>
      <c r="V699" s="11">
        <f>VLOOKUP(C699,[1]匹配!$A:$S,19,0)</f>
        <v>0</v>
      </c>
      <c r="W699" s="11">
        <f>VLOOKUP(C699,[1]匹配!$A:$T,20,0)</f>
        <v>0</v>
      </c>
      <c r="X699" s="11">
        <f>VLOOKUP(C699,[1]匹配!$A:$U,21,0)</f>
        <v>0</v>
      </c>
      <c r="Y699" s="11">
        <f>VLOOKUP(C699,[1]匹配!$A:$V,22,0)</f>
        <v>0</v>
      </c>
      <c r="Z699" s="11">
        <f>VLOOKUP(C699,[1]匹配!$A:$W,23,0)</f>
        <v>0</v>
      </c>
      <c r="AA699" s="11">
        <f>VLOOKUP(C699,[1]匹配!$A:$X,24,0)</f>
        <v>0</v>
      </c>
      <c r="AB699" s="11">
        <f>VLOOKUP(C699,[1]匹配!$A:$Y,25,0)</f>
        <v>0</v>
      </c>
      <c r="AC699" s="11">
        <f>VLOOKUP(C699,[1]匹配!$A:$Z,26,0)</f>
        <v>0</v>
      </c>
      <c r="AD699" s="11">
        <f>VLOOKUP(C699,[1]匹配!$A:$AA,27,0)</f>
        <v>0</v>
      </c>
      <c r="AE699" s="11">
        <f>VLOOKUP(C699,[1]匹配!$A:$AB,28,0)</f>
        <v>0</v>
      </c>
      <c r="AF699" s="11">
        <f>VLOOKUP(C699,[1]匹配!$A:$AC,29,0)</f>
        <v>0</v>
      </c>
      <c r="AG699" s="11">
        <f>VLOOKUP(C699,[1]匹配!$A:$AD,30,0)</f>
        <v>0</v>
      </c>
      <c r="AH699" s="11">
        <f>VLOOKUP(C699,[1]匹配!$A:$AE,31,0)</f>
        <v>0</v>
      </c>
      <c r="AI699" s="11">
        <f>VLOOKUP(C699,[1]匹配!$A:$AF,32,0)</f>
        <v>0</v>
      </c>
      <c r="AJ699" s="11" t="s">
        <v>1530</v>
      </c>
      <c r="AK699" s="11" t="s">
        <v>47</v>
      </c>
      <c r="AL699" s="11" t="s">
        <v>48</v>
      </c>
      <c r="AM699" s="11" t="s">
        <v>729</v>
      </c>
    </row>
    <row r="700" ht="72" spans="1:39">
      <c r="A700" s="28">
        <v>697</v>
      </c>
      <c r="B700" s="11" t="s">
        <v>494</v>
      </c>
      <c r="C700" s="11" t="s">
        <v>2542</v>
      </c>
      <c r="D700" s="11" t="s">
        <v>2543</v>
      </c>
      <c r="E700" s="11" t="s">
        <v>2544</v>
      </c>
      <c r="F700" s="11" t="s">
        <v>646</v>
      </c>
      <c r="G700" s="11" t="s">
        <v>403</v>
      </c>
      <c r="H700" s="11" t="str">
        <f>VLOOKUP(C700,[1]匹配!$A:$E,5,0)</f>
        <v>是</v>
      </c>
      <c r="I700" s="11">
        <f>VLOOKUP(C700,[1]匹配!$A:$F,6,0)</f>
        <v>4</v>
      </c>
      <c r="J700" s="11">
        <f>VLOOKUP(C700,'[2]（终）标准制修订项目'!$C:$R,16,0)</f>
        <v>8</v>
      </c>
      <c r="K700" s="11" t="str">
        <f>VLOOKUP(C700,[1]匹配!$A:$H,8,0)</f>
        <v>无</v>
      </c>
      <c r="L700" s="11">
        <f>VLOOKUP(C700,[1]匹配!$A:$I,9,0)</f>
        <v>1</v>
      </c>
      <c r="M700" s="11">
        <f>VLOOKUP(C700,[1]匹配!$A:$J,10,0)</f>
        <v>100</v>
      </c>
      <c r="N700" s="11" t="str">
        <f>VLOOKUP(C700,[1]匹配!$A:$K,11,0)</f>
        <v>格林美股份有限公司</v>
      </c>
      <c r="O700" s="11">
        <f>VLOOKUP(C700,[1]匹配!$A:$L,12,0)</f>
        <v>0</v>
      </c>
      <c r="P700" s="11">
        <f>VLOOKUP(C700,[1]匹配!$A:$M,13,0)</f>
        <v>0</v>
      </c>
      <c r="Q700" s="11">
        <f>VLOOKUP(C700,[1]匹配!$A:$N,14,0)</f>
        <v>0</v>
      </c>
      <c r="R700" s="11">
        <f>VLOOKUP(C700,[1]匹配!$A:$O,15,0)</f>
        <v>0</v>
      </c>
      <c r="S700" s="11">
        <f>VLOOKUP(C700,[1]匹配!$A:$P,16,0)</f>
        <v>0</v>
      </c>
      <c r="T700" s="11">
        <f>VLOOKUP(C700,[1]匹配!$A:$Q,17,0)</f>
        <v>0</v>
      </c>
      <c r="U700" s="11">
        <f>VLOOKUP(C700,[1]匹配!$A:$R,18,0)</f>
        <v>0</v>
      </c>
      <c r="V700" s="11">
        <f>VLOOKUP(C700,[1]匹配!$A:$S,19,0)</f>
        <v>0</v>
      </c>
      <c r="W700" s="11">
        <f>VLOOKUP(C700,[1]匹配!$A:$T,20,0)</f>
        <v>0</v>
      </c>
      <c r="X700" s="11">
        <f>VLOOKUP(C700,[1]匹配!$A:$U,21,0)</f>
        <v>0</v>
      </c>
      <c r="Y700" s="11">
        <f>VLOOKUP(C700,[1]匹配!$A:$V,22,0)</f>
        <v>0</v>
      </c>
      <c r="Z700" s="11">
        <f>VLOOKUP(C700,[1]匹配!$A:$W,23,0)</f>
        <v>0</v>
      </c>
      <c r="AA700" s="11">
        <f>VLOOKUP(C700,[1]匹配!$A:$X,24,0)</f>
        <v>0</v>
      </c>
      <c r="AB700" s="11">
        <f>VLOOKUP(C700,[1]匹配!$A:$Y,25,0)</f>
        <v>0</v>
      </c>
      <c r="AC700" s="11">
        <f>VLOOKUP(C700,[1]匹配!$A:$Z,26,0)</f>
        <v>0</v>
      </c>
      <c r="AD700" s="11">
        <f>VLOOKUP(C700,[1]匹配!$A:$AA,27,0)</f>
        <v>0</v>
      </c>
      <c r="AE700" s="11">
        <f>VLOOKUP(C700,[1]匹配!$A:$AB,28,0)</f>
        <v>0</v>
      </c>
      <c r="AF700" s="11">
        <f>VLOOKUP(C700,[1]匹配!$A:$AC,29,0)</f>
        <v>0</v>
      </c>
      <c r="AG700" s="11">
        <f>VLOOKUP(C700,[1]匹配!$A:$AD,30,0)</f>
        <v>0</v>
      </c>
      <c r="AH700" s="11">
        <f>VLOOKUP(C700,[1]匹配!$A:$AE,31,0)</f>
        <v>0</v>
      </c>
      <c r="AI700" s="11">
        <f>VLOOKUP(C700,[1]匹配!$A:$AF,32,0)</f>
        <v>0</v>
      </c>
      <c r="AJ700" s="11" t="s">
        <v>1574</v>
      </c>
      <c r="AK700" s="11" t="s">
        <v>47</v>
      </c>
      <c r="AL700" s="11" t="s">
        <v>56</v>
      </c>
      <c r="AM700" s="11" t="s">
        <v>729</v>
      </c>
    </row>
    <row r="701" ht="36" spans="1:39">
      <c r="A701" s="28">
        <v>698</v>
      </c>
      <c r="B701" s="11" t="s">
        <v>494</v>
      </c>
      <c r="C701" s="11" t="s">
        <v>2545</v>
      </c>
      <c r="D701" s="11" t="s">
        <v>2546</v>
      </c>
      <c r="E701" s="11" t="s">
        <v>2547</v>
      </c>
      <c r="F701" s="11" t="s">
        <v>519</v>
      </c>
      <c r="G701" s="11" t="s">
        <v>362</v>
      </c>
      <c r="H701" s="11" t="str">
        <f>VLOOKUP(C701,[1]匹配!$A:$E,5,0)</f>
        <v>否</v>
      </c>
      <c r="I701" s="11">
        <f>VLOOKUP(C701,[1]匹配!$A:$F,6,0)</f>
        <v>0</v>
      </c>
      <c r="J701" s="11">
        <f>VLOOKUP(C701,'[2]（终）标准制修订项目'!$C:$R,16,0)</f>
        <v>2</v>
      </c>
      <c r="K701" s="11" t="str">
        <f>VLOOKUP(C701,[1]匹配!$A:$H,8,0)</f>
        <v>无</v>
      </c>
      <c r="L701" s="11">
        <f>VLOOKUP(C701,[1]匹配!$A:$I,9,0)</f>
        <v>2</v>
      </c>
      <c r="M701" s="11">
        <f>VLOOKUP(C701,[1]匹配!$A:$J,10,0)</f>
        <v>100</v>
      </c>
      <c r="N701" s="11" t="str">
        <f>VLOOKUP(C701,[1]匹配!$A:$K,11,0)</f>
        <v>中纺标（深圳）检测有限公司</v>
      </c>
      <c r="O701" s="11">
        <f>VLOOKUP(C701,[1]匹配!$A:$L,12,0)</f>
        <v>0</v>
      </c>
      <c r="P701" s="11">
        <f>VLOOKUP(C701,[1]匹配!$A:$M,13,0)</f>
        <v>0</v>
      </c>
      <c r="Q701" s="11">
        <f>VLOOKUP(C701,[1]匹配!$A:$N,14,0)</f>
        <v>0</v>
      </c>
      <c r="R701" s="11">
        <f>VLOOKUP(C701,[1]匹配!$A:$O,15,0)</f>
        <v>0</v>
      </c>
      <c r="S701" s="11">
        <f>VLOOKUP(C701,[1]匹配!$A:$P,16,0)</f>
        <v>0</v>
      </c>
      <c r="T701" s="11">
        <f>VLOOKUP(C701,[1]匹配!$A:$Q,17,0)</f>
        <v>0</v>
      </c>
      <c r="U701" s="11">
        <f>VLOOKUP(C701,[1]匹配!$A:$R,18,0)</f>
        <v>0</v>
      </c>
      <c r="V701" s="11">
        <f>VLOOKUP(C701,[1]匹配!$A:$S,19,0)</f>
        <v>0</v>
      </c>
      <c r="W701" s="11">
        <f>VLOOKUP(C701,[1]匹配!$A:$T,20,0)</f>
        <v>0</v>
      </c>
      <c r="X701" s="11">
        <f>VLOOKUP(C701,[1]匹配!$A:$U,21,0)</f>
        <v>0</v>
      </c>
      <c r="Y701" s="11">
        <f>VLOOKUP(C701,[1]匹配!$A:$V,22,0)</f>
        <v>0</v>
      </c>
      <c r="Z701" s="11">
        <f>VLOOKUP(C701,[1]匹配!$A:$W,23,0)</f>
        <v>0</v>
      </c>
      <c r="AA701" s="11">
        <f>VLOOKUP(C701,[1]匹配!$A:$X,24,0)</f>
        <v>0</v>
      </c>
      <c r="AB701" s="11">
        <f>VLOOKUP(C701,[1]匹配!$A:$Y,25,0)</f>
        <v>0</v>
      </c>
      <c r="AC701" s="11">
        <f>VLOOKUP(C701,[1]匹配!$A:$Z,26,0)</f>
        <v>0</v>
      </c>
      <c r="AD701" s="11">
        <f>VLOOKUP(C701,[1]匹配!$A:$AA,27,0)</f>
        <v>0</v>
      </c>
      <c r="AE701" s="11">
        <f>VLOOKUP(C701,[1]匹配!$A:$AB,28,0)</f>
        <v>0</v>
      </c>
      <c r="AF701" s="11">
        <f>VLOOKUP(C701,[1]匹配!$A:$AC,29,0)</f>
        <v>0</v>
      </c>
      <c r="AG701" s="11">
        <f>VLOOKUP(C701,[1]匹配!$A:$AD,30,0)</f>
        <v>0</v>
      </c>
      <c r="AH701" s="11">
        <f>VLOOKUP(C701,[1]匹配!$A:$AE,31,0)</f>
        <v>0</v>
      </c>
      <c r="AI701" s="11">
        <f>VLOOKUP(C701,[1]匹配!$A:$AF,32,0)</f>
        <v>0</v>
      </c>
      <c r="AJ701" s="11" t="s">
        <v>1574</v>
      </c>
      <c r="AK701" s="11" t="s">
        <v>105</v>
      </c>
      <c r="AL701" s="11" t="s">
        <v>48</v>
      </c>
      <c r="AM701" s="11" t="s">
        <v>729</v>
      </c>
    </row>
    <row r="702" ht="36" spans="1:39">
      <c r="A702" s="28">
        <v>699</v>
      </c>
      <c r="B702" s="11" t="s">
        <v>494</v>
      </c>
      <c r="C702" s="11" t="s">
        <v>2548</v>
      </c>
      <c r="D702" s="11" t="s">
        <v>2549</v>
      </c>
      <c r="E702" s="11" t="s">
        <v>2550</v>
      </c>
      <c r="F702" s="11" t="s">
        <v>1916</v>
      </c>
      <c r="G702" s="11" t="s">
        <v>2551</v>
      </c>
      <c r="H702" s="11" t="str">
        <f>VLOOKUP(C702,[1]匹配!$A:$E,5,0)</f>
        <v>否</v>
      </c>
      <c r="I702" s="11">
        <f>VLOOKUP(C702,[1]匹配!$A:$F,6,0)</f>
        <v>0</v>
      </c>
      <c r="J702" s="11">
        <f>VLOOKUP(C702,'[2]（终）标准制修订项目'!$C:$R,16,0)</f>
        <v>4</v>
      </c>
      <c r="K702" s="11" t="str">
        <f>VLOOKUP(C702,[1]匹配!$A:$H,8,0)</f>
        <v>有</v>
      </c>
      <c r="L702" s="11">
        <f>VLOOKUP(C702,[1]匹配!$A:$I,9,0)</f>
        <v>4</v>
      </c>
      <c r="M702" s="11">
        <f>VLOOKUP(C702,[1]匹配!$A:$J,10,0)</f>
        <v>100</v>
      </c>
      <c r="N702" s="11" t="str">
        <f>VLOOKUP(C702,[1]匹配!$A:$K,11,0)</f>
        <v>深圳市鼎信科技有限公司</v>
      </c>
      <c r="O702" s="11">
        <f>VLOOKUP(C702,[1]匹配!$A:$L,12,0)</f>
        <v>6</v>
      </c>
      <c r="P702" s="11">
        <f>VLOOKUP(C702,[1]匹配!$A:$M,13,0)</f>
        <v>0</v>
      </c>
      <c r="Q702" s="11" t="str">
        <f>VLOOKUP(C702,[1]匹配!$A:$N,14,0)</f>
        <v>深圳市威通科技有限公司</v>
      </c>
      <c r="R702" s="11">
        <f>VLOOKUP(C702,[1]匹配!$A:$O,15,0)</f>
        <v>0</v>
      </c>
      <c r="S702" s="11">
        <f>VLOOKUP(C702,[1]匹配!$A:$P,16,0)</f>
        <v>0</v>
      </c>
      <c r="T702" s="11">
        <f>VLOOKUP(C702,[1]匹配!$A:$Q,17,0)</f>
        <v>0</v>
      </c>
      <c r="U702" s="11">
        <f>VLOOKUP(C702,[1]匹配!$A:$R,18,0)</f>
        <v>0</v>
      </c>
      <c r="V702" s="11">
        <f>VLOOKUP(C702,[1]匹配!$A:$S,19,0)</f>
        <v>0</v>
      </c>
      <c r="W702" s="11">
        <f>VLOOKUP(C702,[1]匹配!$A:$T,20,0)</f>
        <v>0</v>
      </c>
      <c r="X702" s="11">
        <f>VLOOKUP(C702,[1]匹配!$A:$U,21,0)</f>
        <v>0</v>
      </c>
      <c r="Y702" s="11">
        <f>VLOOKUP(C702,[1]匹配!$A:$V,22,0)</f>
        <v>0</v>
      </c>
      <c r="Z702" s="11">
        <f>VLOOKUP(C702,[1]匹配!$A:$W,23,0)</f>
        <v>0</v>
      </c>
      <c r="AA702" s="11">
        <f>VLOOKUP(C702,[1]匹配!$A:$X,24,0)</f>
        <v>0</v>
      </c>
      <c r="AB702" s="11">
        <f>VLOOKUP(C702,[1]匹配!$A:$Y,25,0)</f>
        <v>0</v>
      </c>
      <c r="AC702" s="11">
        <f>VLOOKUP(C702,[1]匹配!$A:$Z,26,0)</f>
        <v>0</v>
      </c>
      <c r="AD702" s="11">
        <f>VLOOKUP(C702,[1]匹配!$A:$AA,27,0)</f>
        <v>0</v>
      </c>
      <c r="AE702" s="11">
        <f>VLOOKUP(C702,[1]匹配!$A:$AB,28,0)</f>
        <v>0</v>
      </c>
      <c r="AF702" s="11">
        <f>VLOOKUP(C702,[1]匹配!$A:$AC,29,0)</f>
        <v>0</v>
      </c>
      <c r="AG702" s="11">
        <f>VLOOKUP(C702,[1]匹配!$A:$AD,30,0)</f>
        <v>0</v>
      </c>
      <c r="AH702" s="11">
        <f>VLOOKUP(C702,[1]匹配!$A:$AE,31,0)</f>
        <v>0</v>
      </c>
      <c r="AI702" s="11">
        <f>VLOOKUP(C702,[1]匹配!$A:$AF,32,0)</f>
        <v>0</v>
      </c>
      <c r="AJ702" s="11" t="s">
        <v>1574</v>
      </c>
      <c r="AK702" s="11" t="s">
        <v>47</v>
      </c>
      <c r="AL702" s="11" t="s">
        <v>56</v>
      </c>
      <c r="AM702" s="11" t="s">
        <v>729</v>
      </c>
    </row>
    <row r="703" ht="72" spans="1:39">
      <c r="A703" s="28">
        <v>700</v>
      </c>
      <c r="B703" s="11" t="s">
        <v>494</v>
      </c>
      <c r="C703" s="11" t="s">
        <v>2552</v>
      </c>
      <c r="D703" s="11" t="s">
        <v>2553</v>
      </c>
      <c r="E703" s="11" t="s">
        <v>2554</v>
      </c>
      <c r="F703" s="11" t="s">
        <v>646</v>
      </c>
      <c r="G703" s="11" t="s">
        <v>403</v>
      </c>
      <c r="H703" s="11" t="str">
        <f>VLOOKUP(C703,[1]匹配!$A:$E,5,0)</f>
        <v>是</v>
      </c>
      <c r="I703" s="11">
        <f>VLOOKUP(C703,[1]匹配!$A:$F,6,0)</f>
        <v>4</v>
      </c>
      <c r="J703" s="11">
        <f>VLOOKUP(C703,'[2]（终）标准制修订项目'!$C:$R,16,0)</f>
        <v>5</v>
      </c>
      <c r="K703" s="11" t="str">
        <f>VLOOKUP(C703,[1]匹配!$A:$H,8,0)</f>
        <v>无</v>
      </c>
      <c r="L703" s="11">
        <f>VLOOKUP(C703,[1]匹配!$A:$I,9,0)</f>
        <v>1</v>
      </c>
      <c r="M703" s="11">
        <f>VLOOKUP(C703,[1]匹配!$A:$J,10,0)</f>
        <v>100</v>
      </c>
      <c r="N703" s="11" t="str">
        <f>VLOOKUP(C703,[1]匹配!$A:$K,11,0)</f>
        <v>格林美股份有限公司</v>
      </c>
      <c r="O703" s="11">
        <f>VLOOKUP(C703,[1]匹配!$A:$L,12,0)</f>
        <v>0</v>
      </c>
      <c r="P703" s="11">
        <f>VLOOKUP(C703,[1]匹配!$A:$M,13,0)</f>
        <v>0</v>
      </c>
      <c r="Q703" s="11">
        <f>VLOOKUP(C703,[1]匹配!$A:$N,14,0)</f>
        <v>0</v>
      </c>
      <c r="R703" s="11">
        <f>VLOOKUP(C703,[1]匹配!$A:$O,15,0)</f>
        <v>0</v>
      </c>
      <c r="S703" s="11">
        <f>VLOOKUP(C703,[1]匹配!$A:$P,16,0)</f>
        <v>0</v>
      </c>
      <c r="T703" s="11">
        <f>VLOOKUP(C703,[1]匹配!$A:$Q,17,0)</f>
        <v>0</v>
      </c>
      <c r="U703" s="11">
        <f>VLOOKUP(C703,[1]匹配!$A:$R,18,0)</f>
        <v>0</v>
      </c>
      <c r="V703" s="11">
        <f>VLOOKUP(C703,[1]匹配!$A:$S,19,0)</f>
        <v>0</v>
      </c>
      <c r="W703" s="11">
        <f>VLOOKUP(C703,[1]匹配!$A:$T,20,0)</f>
        <v>0</v>
      </c>
      <c r="X703" s="11">
        <f>VLOOKUP(C703,[1]匹配!$A:$U,21,0)</f>
        <v>0</v>
      </c>
      <c r="Y703" s="11">
        <f>VLOOKUP(C703,[1]匹配!$A:$V,22,0)</f>
        <v>0</v>
      </c>
      <c r="Z703" s="11">
        <f>VLOOKUP(C703,[1]匹配!$A:$W,23,0)</f>
        <v>0</v>
      </c>
      <c r="AA703" s="11">
        <f>VLOOKUP(C703,[1]匹配!$A:$X,24,0)</f>
        <v>0</v>
      </c>
      <c r="AB703" s="11">
        <f>VLOOKUP(C703,[1]匹配!$A:$Y,25,0)</f>
        <v>0</v>
      </c>
      <c r="AC703" s="11">
        <f>VLOOKUP(C703,[1]匹配!$A:$Z,26,0)</f>
        <v>0</v>
      </c>
      <c r="AD703" s="11">
        <f>VLOOKUP(C703,[1]匹配!$A:$AA,27,0)</f>
        <v>0</v>
      </c>
      <c r="AE703" s="11">
        <f>VLOOKUP(C703,[1]匹配!$A:$AB,28,0)</f>
        <v>0</v>
      </c>
      <c r="AF703" s="11">
        <f>VLOOKUP(C703,[1]匹配!$A:$AC,29,0)</f>
        <v>0</v>
      </c>
      <c r="AG703" s="11">
        <f>VLOOKUP(C703,[1]匹配!$A:$AD,30,0)</f>
        <v>0</v>
      </c>
      <c r="AH703" s="11">
        <f>VLOOKUP(C703,[1]匹配!$A:$AE,31,0)</f>
        <v>0</v>
      </c>
      <c r="AI703" s="11">
        <f>VLOOKUP(C703,[1]匹配!$A:$AF,32,0)</f>
        <v>0</v>
      </c>
      <c r="AJ703" s="11" t="s">
        <v>1574</v>
      </c>
      <c r="AK703" s="11" t="s">
        <v>47</v>
      </c>
      <c r="AL703" s="11" t="s">
        <v>56</v>
      </c>
      <c r="AM703" s="11" t="s">
        <v>729</v>
      </c>
    </row>
    <row r="704" ht="24" spans="1:39">
      <c r="A704" s="28">
        <v>701</v>
      </c>
      <c r="B704" s="11" t="s">
        <v>494</v>
      </c>
      <c r="C704" s="11" t="s">
        <v>2555</v>
      </c>
      <c r="D704" s="11" t="s">
        <v>2556</v>
      </c>
      <c r="E704" s="11" t="s">
        <v>2557</v>
      </c>
      <c r="F704" s="11" t="s">
        <v>2144</v>
      </c>
      <c r="G704" s="11" t="s">
        <v>128</v>
      </c>
      <c r="H704" s="11" t="str">
        <f>VLOOKUP(C704,[1]匹配!$A:$E,5,0)</f>
        <v>否</v>
      </c>
      <c r="I704" s="11">
        <f>VLOOKUP(C704,[1]匹配!$A:$F,6,0)</f>
        <v>0</v>
      </c>
      <c r="J704" s="11">
        <f>VLOOKUP(C704,'[2]（终）标准制修订项目'!$C:$R,16,0)</f>
        <v>5</v>
      </c>
      <c r="K704" s="11" t="str">
        <f>VLOOKUP(C704,[1]匹配!$A:$H,8,0)</f>
        <v>无</v>
      </c>
      <c r="L704" s="11">
        <f>VLOOKUP(C704,[1]匹配!$A:$I,9,0)</f>
        <v>5</v>
      </c>
      <c r="M704" s="11">
        <f>VLOOKUP(C704,[1]匹配!$A:$J,10,0)</f>
        <v>100</v>
      </c>
      <c r="N704" s="11" t="str">
        <f>VLOOKUP(C704,[1]匹配!$A:$K,11,0)</f>
        <v>深圳市标准技术研究院</v>
      </c>
      <c r="O704" s="11">
        <f>VLOOKUP(C704,[1]匹配!$A:$L,12,0)</f>
        <v>0</v>
      </c>
      <c r="P704" s="11">
        <f>VLOOKUP(C704,[1]匹配!$A:$M,13,0)</f>
        <v>0</v>
      </c>
      <c r="Q704" s="11">
        <f>VLOOKUP(C704,[1]匹配!$A:$N,14,0)</f>
        <v>0</v>
      </c>
      <c r="R704" s="11">
        <f>VLOOKUP(C704,[1]匹配!$A:$O,15,0)</f>
        <v>0</v>
      </c>
      <c r="S704" s="11">
        <f>VLOOKUP(C704,[1]匹配!$A:$P,16,0)</f>
        <v>0</v>
      </c>
      <c r="T704" s="11">
        <f>VLOOKUP(C704,[1]匹配!$A:$Q,17,0)</f>
        <v>0</v>
      </c>
      <c r="U704" s="11">
        <f>VLOOKUP(C704,[1]匹配!$A:$R,18,0)</f>
        <v>0</v>
      </c>
      <c r="V704" s="11">
        <f>VLOOKUP(C704,[1]匹配!$A:$S,19,0)</f>
        <v>0</v>
      </c>
      <c r="W704" s="11">
        <f>VLOOKUP(C704,[1]匹配!$A:$T,20,0)</f>
        <v>0</v>
      </c>
      <c r="X704" s="11">
        <f>VLOOKUP(C704,[1]匹配!$A:$U,21,0)</f>
        <v>0</v>
      </c>
      <c r="Y704" s="11">
        <f>VLOOKUP(C704,[1]匹配!$A:$V,22,0)</f>
        <v>0</v>
      </c>
      <c r="Z704" s="11">
        <f>VLOOKUP(C704,[1]匹配!$A:$W,23,0)</f>
        <v>0</v>
      </c>
      <c r="AA704" s="11">
        <f>VLOOKUP(C704,[1]匹配!$A:$X,24,0)</f>
        <v>0</v>
      </c>
      <c r="AB704" s="11">
        <f>VLOOKUP(C704,[1]匹配!$A:$Y,25,0)</f>
        <v>0</v>
      </c>
      <c r="AC704" s="11">
        <f>VLOOKUP(C704,[1]匹配!$A:$Z,26,0)</f>
        <v>0</v>
      </c>
      <c r="AD704" s="11">
        <f>VLOOKUP(C704,[1]匹配!$A:$AA,27,0)</f>
        <v>0</v>
      </c>
      <c r="AE704" s="11">
        <f>VLOOKUP(C704,[1]匹配!$A:$AB,28,0)</f>
        <v>0</v>
      </c>
      <c r="AF704" s="11">
        <f>VLOOKUP(C704,[1]匹配!$A:$AC,29,0)</f>
        <v>0</v>
      </c>
      <c r="AG704" s="11">
        <f>VLOOKUP(C704,[1]匹配!$A:$AD,30,0)</f>
        <v>0</v>
      </c>
      <c r="AH704" s="11">
        <f>VLOOKUP(C704,[1]匹配!$A:$AE,31,0)</f>
        <v>0</v>
      </c>
      <c r="AI704" s="11">
        <f>VLOOKUP(C704,[1]匹配!$A:$AF,32,0)</f>
        <v>0</v>
      </c>
      <c r="AJ704" s="11" t="s">
        <v>1574</v>
      </c>
      <c r="AK704" s="11" t="s">
        <v>47</v>
      </c>
      <c r="AL704" s="11" t="s">
        <v>56</v>
      </c>
      <c r="AM704" s="11" t="s">
        <v>729</v>
      </c>
    </row>
    <row r="705" ht="36" spans="1:39">
      <c r="A705" s="28">
        <v>702</v>
      </c>
      <c r="B705" s="11" t="s">
        <v>494</v>
      </c>
      <c r="C705" s="11" t="s">
        <v>2558</v>
      </c>
      <c r="D705" s="11" t="s">
        <v>2559</v>
      </c>
      <c r="E705" s="11" t="s">
        <v>2560</v>
      </c>
      <c r="F705" s="30" t="s">
        <v>2510</v>
      </c>
      <c r="G705" s="11" t="s">
        <v>2511</v>
      </c>
      <c r="H705" s="11" t="str">
        <f>VLOOKUP(C705,[1]匹配!$A:$E,5,0)</f>
        <v>否</v>
      </c>
      <c r="I705" s="11">
        <f>VLOOKUP(C705,[1]匹配!$A:$F,6,0)</f>
        <v>0</v>
      </c>
      <c r="J705" s="11">
        <f>VLOOKUP(C705,'[2]（终）标准制修订项目'!$C:$R,16,0)</f>
        <v>3</v>
      </c>
      <c r="K705" s="11" t="str">
        <f>VLOOKUP(C705,[1]匹配!$A:$H,8,0)</f>
        <v>无</v>
      </c>
      <c r="L705" s="11">
        <f>VLOOKUP(C705,[1]匹配!$A:$I,9,0)</f>
        <v>3</v>
      </c>
      <c r="M705" s="11">
        <f>VLOOKUP(C705,[1]匹配!$A:$J,10,0)</f>
        <v>100</v>
      </c>
      <c r="N705" s="11" t="str">
        <f>VLOOKUP(C705,[1]匹配!$A:$K,11,0)</f>
        <v>深圳市三六五保健食品有限公司</v>
      </c>
      <c r="O705" s="11">
        <f>VLOOKUP(C705,[1]匹配!$A:$L,12,0)</f>
        <v>0</v>
      </c>
      <c r="P705" s="11">
        <f>VLOOKUP(C705,[1]匹配!$A:$M,13,0)</f>
        <v>0</v>
      </c>
      <c r="Q705" s="11">
        <f>VLOOKUP(C705,[1]匹配!$A:$N,14,0)</f>
        <v>0</v>
      </c>
      <c r="R705" s="11">
        <f>VLOOKUP(C705,[1]匹配!$A:$O,15,0)</f>
        <v>0</v>
      </c>
      <c r="S705" s="11">
        <f>VLOOKUP(C705,[1]匹配!$A:$P,16,0)</f>
        <v>0</v>
      </c>
      <c r="T705" s="11">
        <f>VLOOKUP(C705,[1]匹配!$A:$Q,17,0)</f>
        <v>0</v>
      </c>
      <c r="U705" s="11">
        <f>VLOOKUP(C705,[1]匹配!$A:$R,18,0)</f>
        <v>0</v>
      </c>
      <c r="V705" s="11">
        <f>VLOOKUP(C705,[1]匹配!$A:$S,19,0)</f>
        <v>0</v>
      </c>
      <c r="W705" s="11">
        <f>VLOOKUP(C705,[1]匹配!$A:$T,20,0)</f>
        <v>0</v>
      </c>
      <c r="X705" s="11">
        <f>VLOOKUP(C705,[1]匹配!$A:$U,21,0)</f>
        <v>0</v>
      </c>
      <c r="Y705" s="11">
        <f>VLOOKUP(C705,[1]匹配!$A:$V,22,0)</f>
        <v>0</v>
      </c>
      <c r="Z705" s="11">
        <f>VLOOKUP(C705,[1]匹配!$A:$W,23,0)</f>
        <v>0</v>
      </c>
      <c r="AA705" s="11">
        <f>VLOOKUP(C705,[1]匹配!$A:$X,24,0)</f>
        <v>0</v>
      </c>
      <c r="AB705" s="11">
        <f>VLOOKUP(C705,[1]匹配!$A:$Y,25,0)</f>
        <v>0</v>
      </c>
      <c r="AC705" s="11">
        <f>VLOOKUP(C705,[1]匹配!$A:$Z,26,0)</f>
        <v>0</v>
      </c>
      <c r="AD705" s="11">
        <f>VLOOKUP(C705,[1]匹配!$A:$AA,27,0)</f>
        <v>0</v>
      </c>
      <c r="AE705" s="11">
        <f>VLOOKUP(C705,[1]匹配!$A:$AB,28,0)</f>
        <v>0</v>
      </c>
      <c r="AF705" s="11">
        <f>VLOOKUP(C705,[1]匹配!$A:$AC,29,0)</f>
        <v>0</v>
      </c>
      <c r="AG705" s="11">
        <f>VLOOKUP(C705,[1]匹配!$A:$AD,30,0)</f>
        <v>0</v>
      </c>
      <c r="AH705" s="11">
        <f>VLOOKUP(C705,[1]匹配!$A:$AE,31,0)</f>
        <v>0</v>
      </c>
      <c r="AI705" s="11">
        <f>VLOOKUP(C705,[1]匹配!$A:$AF,32,0)</f>
        <v>0</v>
      </c>
      <c r="AJ705" s="11" t="s">
        <v>1597</v>
      </c>
      <c r="AK705" s="11" t="s">
        <v>47</v>
      </c>
      <c r="AL705" s="11" t="s">
        <v>48</v>
      </c>
      <c r="AM705" s="11" t="s">
        <v>729</v>
      </c>
    </row>
    <row r="706" ht="48" spans="1:39">
      <c r="A706" s="28">
        <v>703</v>
      </c>
      <c r="B706" s="11" t="s">
        <v>494</v>
      </c>
      <c r="C706" s="11" t="s">
        <v>2561</v>
      </c>
      <c r="D706" s="11" t="s">
        <v>2562</v>
      </c>
      <c r="E706" s="11" t="s">
        <v>2563</v>
      </c>
      <c r="F706" s="11" t="s">
        <v>524</v>
      </c>
      <c r="G706" s="11" t="s">
        <v>1421</v>
      </c>
      <c r="H706" s="11" t="str">
        <f>VLOOKUP(C706,[1]匹配!$A:$E,5,0)</f>
        <v>否</v>
      </c>
      <c r="I706" s="11">
        <f>VLOOKUP(C706,[1]匹配!$A:$F,6,0)</f>
        <v>0</v>
      </c>
      <c r="J706" s="11">
        <f>VLOOKUP(C706,'[2]（终）标准制修订项目'!$C:$R,16,0)</f>
        <v>3</v>
      </c>
      <c r="K706" s="11" t="str">
        <f>VLOOKUP(C706,[1]匹配!$A:$H,8,0)</f>
        <v>有</v>
      </c>
      <c r="L706" s="11">
        <f>VLOOKUP(C706,[1]匹配!$A:$I,9,0)</f>
        <v>3</v>
      </c>
      <c r="M706" s="11">
        <f>VLOOKUP(C706,[1]匹配!$A:$J,10,0)</f>
        <v>60</v>
      </c>
      <c r="N706" s="11" t="str">
        <f>VLOOKUP(C706,[1]匹配!$A:$K,11,0)</f>
        <v>深圳准诺检测有限公司</v>
      </c>
      <c r="O706" s="11">
        <f>VLOOKUP(C706,[1]匹配!$A:$L,12,0)</f>
        <v>4</v>
      </c>
      <c r="P706" s="11">
        <f>VLOOKUP(C706,[1]匹配!$A:$M,13,0)</f>
        <v>40</v>
      </c>
      <c r="Q706" s="11" t="str">
        <f>VLOOKUP(C706,[1]匹配!$A:$N,14,0)</f>
        <v>深圳市中润水工业技术发展有限公司</v>
      </c>
      <c r="R706" s="11">
        <f>VLOOKUP(C706,[1]匹配!$A:$O,15,0)</f>
        <v>0</v>
      </c>
      <c r="S706" s="11">
        <f>VLOOKUP(C706,[1]匹配!$A:$P,16,0)</f>
        <v>0</v>
      </c>
      <c r="T706" s="11">
        <f>VLOOKUP(C706,[1]匹配!$A:$Q,17,0)</f>
        <v>0</v>
      </c>
      <c r="U706" s="11">
        <f>VLOOKUP(C706,[1]匹配!$A:$R,18,0)</f>
        <v>0</v>
      </c>
      <c r="V706" s="11">
        <f>VLOOKUP(C706,[1]匹配!$A:$S,19,0)</f>
        <v>0</v>
      </c>
      <c r="W706" s="11">
        <f>VLOOKUP(C706,[1]匹配!$A:$T,20,0)</f>
        <v>0</v>
      </c>
      <c r="X706" s="11">
        <f>VLOOKUP(C706,[1]匹配!$A:$U,21,0)</f>
        <v>0</v>
      </c>
      <c r="Y706" s="11">
        <f>VLOOKUP(C706,[1]匹配!$A:$V,22,0)</f>
        <v>0</v>
      </c>
      <c r="Z706" s="11">
        <f>VLOOKUP(C706,[1]匹配!$A:$W,23,0)</f>
        <v>0</v>
      </c>
      <c r="AA706" s="11">
        <f>VLOOKUP(C706,[1]匹配!$A:$X,24,0)</f>
        <v>0</v>
      </c>
      <c r="AB706" s="11">
        <f>VLOOKUP(C706,[1]匹配!$A:$Y,25,0)</f>
        <v>0</v>
      </c>
      <c r="AC706" s="11">
        <f>VLOOKUP(C706,[1]匹配!$A:$Z,26,0)</f>
        <v>0</v>
      </c>
      <c r="AD706" s="11">
        <f>VLOOKUP(C706,[1]匹配!$A:$AA,27,0)</f>
        <v>0</v>
      </c>
      <c r="AE706" s="11">
        <f>VLOOKUP(C706,[1]匹配!$A:$AB,28,0)</f>
        <v>0</v>
      </c>
      <c r="AF706" s="11">
        <f>VLOOKUP(C706,[1]匹配!$A:$AC,29,0)</f>
        <v>0</v>
      </c>
      <c r="AG706" s="11">
        <f>VLOOKUP(C706,[1]匹配!$A:$AD,30,0)</f>
        <v>0</v>
      </c>
      <c r="AH706" s="11">
        <f>VLOOKUP(C706,[1]匹配!$A:$AE,31,0)</f>
        <v>0</v>
      </c>
      <c r="AI706" s="11">
        <f>VLOOKUP(C706,[1]匹配!$A:$AF,32,0)</f>
        <v>0</v>
      </c>
      <c r="AJ706" s="11" t="s">
        <v>1597</v>
      </c>
      <c r="AK706" s="11" t="s">
        <v>47</v>
      </c>
      <c r="AL706" s="11" t="s">
        <v>48</v>
      </c>
      <c r="AM706" s="11" t="s">
        <v>729</v>
      </c>
    </row>
    <row r="707" ht="24" spans="1:39">
      <c r="A707" s="28">
        <v>704</v>
      </c>
      <c r="B707" s="11" t="s">
        <v>494</v>
      </c>
      <c r="C707" s="11" t="s">
        <v>2564</v>
      </c>
      <c r="D707" s="11" t="s">
        <v>2565</v>
      </c>
      <c r="E707" s="11" t="s">
        <v>2566</v>
      </c>
      <c r="F707" s="11" t="s">
        <v>528</v>
      </c>
      <c r="G707" s="11" t="s">
        <v>2567</v>
      </c>
      <c r="H707" s="11" t="str">
        <f>VLOOKUP(C707,[1]匹配!$A:$E,5,0)</f>
        <v>否</v>
      </c>
      <c r="I707" s="11">
        <f>VLOOKUP(C707,[1]匹配!$A:$F,6,0)</f>
        <v>0</v>
      </c>
      <c r="J707" s="11">
        <f>VLOOKUP(C707,'[2]（终）标准制修订项目'!$C:$R,16,0)</f>
        <v>2</v>
      </c>
      <c r="K707" s="11" t="str">
        <f>VLOOKUP(C707,[1]匹配!$A:$H,8,0)</f>
        <v>无</v>
      </c>
      <c r="L707" s="11">
        <f>VLOOKUP(C707,[1]匹配!$A:$I,9,0)</f>
        <v>2</v>
      </c>
      <c r="M707" s="11">
        <f>VLOOKUP(C707,[1]匹配!$A:$J,10,0)</f>
        <v>100</v>
      </c>
      <c r="N707" s="11" t="str">
        <f>VLOOKUP(C707,[1]匹配!$A:$K,11,0)</f>
        <v>深圳市宝龙辉鞋业有限公司</v>
      </c>
      <c r="O707" s="11">
        <f>VLOOKUP(C707,[1]匹配!$A:$L,12,0)</f>
        <v>0</v>
      </c>
      <c r="P707" s="11">
        <f>VLOOKUP(C707,[1]匹配!$A:$M,13,0)</f>
        <v>0</v>
      </c>
      <c r="Q707" s="11">
        <f>VLOOKUP(C707,[1]匹配!$A:$N,14,0)</f>
        <v>0</v>
      </c>
      <c r="R707" s="11">
        <f>VLOOKUP(C707,[1]匹配!$A:$O,15,0)</f>
        <v>0</v>
      </c>
      <c r="S707" s="11">
        <f>VLOOKUP(C707,[1]匹配!$A:$P,16,0)</f>
        <v>0</v>
      </c>
      <c r="T707" s="11">
        <f>VLOOKUP(C707,[1]匹配!$A:$Q,17,0)</f>
        <v>0</v>
      </c>
      <c r="U707" s="11">
        <f>VLOOKUP(C707,[1]匹配!$A:$R,18,0)</f>
        <v>0</v>
      </c>
      <c r="V707" s="11">
        <f>VLOOKUP(C707,[1]匹配!$A:$S,19,0)</f>
        <v>0</v>
      </c>
      <c r="W707" s="11">
        <f>VLOOKUP(C707,[1]匹配!$A:$T,20,0)</f>
        <v>0</v>
      </c>
      <c r="X707" s="11">
        <f>VLOOKUP(C707,[1]匹配!$A:$U,21,0)</f>
        <v>0</v>
      </c>
      <c r="Y707" s="11">
        <f>VLOOKUP(C707,[1]匹配!$A:$V,22,0)</f>
        <v>0</v>
      </c>
      <c r="Z707" s="11">
        <f>VLOOKUP(C707,[1]匹配!$A:$W,23,0)</f>
        <v>0</v>
      </c>
      <c r="AA707" s="11">
        <f>VLOOKUP(C707,[1]匹配!$A:$X,24,0)</f>
        <v>0</v>
      </c>
      <c r="AB707" s="11">
        <f>VLOOKUP(C707,[1]匹配!$A:$Y,25,0)</f>
        <v>0</v>
      </c>
      <c r="AC707" s="11">
        <f>VLOOKUP(C707,[1]匹配!$A:$Z,26,0)</f>
        <v>0</v>
      </c>
      <c r="AD707" s="11">
        <f>VLOOKUP(C707,[1]匹配!$A:$AA,27,0)</f>
        <v>0</v>
      </c>
      <c r="AE707" s="11">
        <f>VLOOKUP(C707,[1]匹配!$A:$AB,28,0)</f>
        <v>0</v>
      </c>
      <c r="AF707" s="11">
        <f>VLOOKUP(C707,[1]匹配!$A:$AC,29,0)</f>
        <v>0</v>
      </c>
      <c r="AG707" s="11">
        <f>VLOOKUP(C707,[1]匹配!$A:$AD,30,0)</f>
        <v>0</v>
      </c>
      <c r="AH707" s="11">
        <f>VLOOKUP(C707,[1]匹配!$A:$AE,31,0)</f>
        <v>0</v>
      </c>
      <c r="AI707" s="11">
        <f>VLOOKUP(C707,[1]匹配!$A:$AF,32,0)</f>
        <v>0</v>
      </c>
      <c r="AJ707" s="11" t="s">
        <v>1597</v>
      </c>
      <c r="AK707" s="11" t="s">
        <v>47</v>
      </c>
      <c r="AL707" s="11" t="s">
        <v>48</v>
      </c>
      <c r="AM707" s="11" t="s">
        <v>729</v>
      </c>
    </row>
    <row r="708" ht="24" spans="1:39">
      <c r="A708" s="28">
        <v>705</v>
      </c>
      <c r="B708" s="11" t="s">
        <v>494</v>
      </c>
      <c r="C708" s="11" t="s">
        <v>2568</v>
      </c>
      <c r="D708" s="11" t="s">
        <v>2569</v>
      </c>
      <c r="E708" s="11" t="s">
        <v>2570</v>
      </c>
      <c r="F708" s="11" t="s">
        <v>524</v>
      </c>
      <c r="G708" s="11" t="s">
        <v>2129</v>
      </c>
      <c r="H708" s="11" t="str">
        <f>VLOOKUP(C708,[1]匹配!$A:$E,5,0)</f>
        <v>否</v>
      </c>
      <c r="I708" s="11">
        <f>VLOOKUP(C708,[1]匹配!$A:$F,6,0)</f>
        <v>0</v>
      </c>
      <c r="J708" s="11">
        <f>VLOOKUP(C708,'[2]（终）标准制修订项目'!$C:$R,16,0)</f>
        <v>5</v>
      </c>
      <c r="K708" s="11" t="str">
        <f>VLOOKUP(C708,[1]匹配!$A:$H,8,0)</f>
        <v>无</v>
      </c>
      <c r="L708" s="11">
        <f>VLOOKUP(C708,[1]匹配!$A:$I,9,0)</f>
        <v>5</v>
      </c>
      <c r="M708" s="11">
        <f>VLOOKUP(C708,[1]匹配!$A:$J,10,0)</f>
        <v>100</v>
      </c>
      <c r="N708" s="11" t="str">
        <f>VLOOKUP(C708,[1]匹配!$A:$K,11,0)</f>
        <v>深圳市长隆科技有限公司</v>
      </c>
      <c r="O708" s="11">
        <f>VLOOKUP(C708,[1]匹配!$A:$L,12,0)</f>
        <v>0</v>
      </c>
      <c r="P708" s="11">
        <f>VLOOKUP(C708,[1]匹配!$A:$M,13,0)</f>
        <v>0</v>
      </c>
      <c r="Q708" s="11">
        <f>VLOOKUP(C708,[1]匹配!$A:$N,14,0)</f>
        <v>0</v>
      </c>
      <c r="R708" s="11">
        <f>VLOOKUP(C708,[1]匹配!$A:$O,15,0)</f>
        <v>0</v>
      </c>
      <c r="S708" s="11">
        <f>VLOOKUP(C708,[1]匹配!$A:$P,16,0)</f>
        <v>0</v>
      </c>
      <c r="T708" s="11">
        <f>VLOOKUP(C708,[1]匹配!$A:$Q,17,0)</f>
        <v>0</v>
      </c>
      <c r="U708" s="11">
        <f>VLOOKUP(C708,[1]匹配!$A:$R,18,0)</f>
        <v>0</v>
      </c>
      <c r="V708" s="11">
        <f>VLOOKUP(C708,[1]匹配!$A:$S,19,0)</f>
        <v>0</v>
      </c>
      <c r="W708" s="11">
        <f>VLOOKUP(C708,[1]匹配!$A:$T,20,0)</f>
        <v>0</v>
      </c>
      <c r="X708" s="11">
        <f>VLOOKUP(C708,[1]匹配!$A:$U,21,0)</f>
        <v>0</v>
      </c>
      <c r="Y708" s="11">
        <f>VLOOKUP(C708,[1]匹配!$A:$V,22,0)</f>
        <v>0</v>
      </c>
      <c r="Z708" s="11">
        <f>VLOOKUP(C708,[1]匹配!$A:$W,23,0)</f>
        <v>0</v>
      </c>
      <c r="AA708" s="11">
        <f>VLOOKUP(C708,[1]匹配!$A:$X,24,0)</f>
        <v>0</v>
      </c>
      <c r="AB708" s="11">
        <f>VLOOKUP(C708,[1]匹配!$A:$Y,25,0)</f>
        <v>0</v>
      </c>
      <c r="AC708" s="11">
        <f>VLOOKUP(C708,[1]匹配!$A:$Z,26,0)</f>
        <v>0</v>
      </c>
      <c r="AD708" s="11">
        <f>VLOOKUP(C708,[1]匹配!$A:$AA,27,0)</f>
        <v>0</v>
      </c>
      <c r="AE708" s="11">
        <f>VLOOKUP(C708,[1]匹配!$A:$AB,28,0)</f>
        <v>0</v>
      </c>
      <c r="AF708" s="11">
        <f>VLOOKUP(C708,[1]匹配!$A:$AC,29,0)</f>
        <v>0</v>
      </c>
      <c r="AG708" s="11">
        <f>VLOOKUP(C708,[1]匹配!$A:$AD,30,0)</f>
        <v>0</v>
      </c>
      <c r="AH708" s="11">
        <f>VLOOKUP(C708,[1]匹配!$A:$AE,31,0)</f>
        <v>0</v>
      </c>
      <c r="AI708" s="11">
        <f>VLOOKUP(C708,[1]匹配!$A:$AF,32,0)</f>
        <v>0</v>
      </c>
      <c r="AJ708" s="11" t="s">
        <v>1597</v>
      </c>
      <c r="AK708" s="11" t="s">
        <v>105</v>
      </c>
      <c r="AL708" s="11" t="s">
        <v>56</v>
      </c>
      <c r="AM708" s="11" t="s">
        <v>729</v>
      </c>
    </row>
    <row r="709" ht="60" spans="1:39">
      <c r="A709" s="28">
        <v>706</v>
      </c>
      <c r="B709" s="11" t="s">
        <v>494</v>
      </c>
      <c r="C709" s="11" t="s">
        <v>2571</v>
      </c>
      <c r="D709" s="11" t="s">
        <v>2572</v>
      </c>
      <c r="E709" s="11" t="s">
        <v>2573</v>
      </c>
      <c r="F709" s="11" t="s">
        <v>143</v>
      </c>
      <c r="G709" s="11" t="s">
        <v>2187</v>
      </c>
      <c r="H709" s="11" t="str">
        <f>VLOOKUP(C709,[1]匹配!$A:$E,5,0)</f>
        <v>否</v>
      </c>
      <c r="I709" s="11">
        <f>VLOOKUP(C709,[1]匹配!$A:$F,6,0)</f>
        <v>0</v>
      </c>
      <c r="J709" s="11">
        <f>VLOOKUP(C709,'[2]（终）标准制修订项目'!$C:$R,16,0)</f>
        <v>1</v>
      </c>
      <c r="K709" s="11" t="str">
        <f>VLOOKUP(C709,[1]匹配!$A:$H,8,0)</f>
        <v>有</v>
      </c>
      <c r="L709" s="11">
        <f>VLOOKUP(C709,[1]匹配!$A:$I,9,0)</f>
        <v>1</v>
      </c>
      <c r="M709" s="11">
        <f>VLOOKUP(C709,[1]匹配!$A:$J,10,0)</f>
        <v>91</v>
      </c>
      <c r="N709" s="11" t="str">
        <f>VLOOKUP(C709,[1]匹配!$A:$K,11,0)</f>
        <v>深圳百泰投资控股集团有限公司</v>
      </c>
      <c r="O709" s="11">
        <f>VLOOKUP(C709,[1]匹配!$A:$L,12,0)</f>
        <v>2</v>
      </c>
      <c r="P709" s="11">
        <f>VLOOKUP(C709,[1]匹配!$A:$M,13,0)</f>
        <v>0</v>
      </c>
      <c r="Q709" s="11" t="str">
        <f>VLOOKUP(C709,[1]匹配!$A:$N,14,0)</f>
        <v>贵金属及珠宝玉石饰品企业标准联盟</v>
      </c>
      <c r="R709" s="11">
        <f>VLOOKUP(C709,[1]匹配!$A:$O,15,0)</f>
        <v>3</v>
      </c>
      <c r="S709" s="11">
        <f>VLOOKUP(C709,[1]匹配!$A:$P,16,0)</f>
        <v>0</v>
      </c>
      <c r="T709" s="11" t="str">
        <f>VLOOKUP(C709,[1]匹配!$A:$Q,17,0)</f>
        <v>深圳市宝福珠宝首饰有限公司</v>
      </c>
      <c r="U709" s="11">
        <f>VLOOKUP(C709,[1]匹配!$A:$R,18,0)</f>
        <v>4</v>
      </c>
      <c r="V709" s="11">
        <f>VLOOKUP(C709,[1]匹配!$A:$S,19,0)</f>
        <v>0</v>
      </c>
      <c r="W709" s="11" t="str">
        <f>VLOOKUP(C709,[1]匹配!$A:$T,20,0)</f>
        <v>深圳市宝怡珠宝首饰有限公司</v>
      </c>
      <c r="X709" s="11">
        <f>VLOOKUP(C709,[1]匹配!$A:$U,21,0)</f>
        <v>5</v>
      </c>
      <c r="Y709" s="11">
        <f>VLOOKUP(C709,[1]匹配!$A:$V,22,0)</f>
        <v>9</v>
      </c>
      <c r="Z709" s="11" t="str">
        <f>VLOOKUP(C709,[1]匹配!$A:$W,23,0)</f>
        <v>深圳翠绿珠宝集团有限公司</v>
      </c>
      <c r="AA709" s="11">
        <f>VLOOKUP(C709,[1]匹配!$A:$X,24,0)</f>
        <v>6</v>
      </c>
      <c r="AB709" s="11">
        <f>VLOOKUP(C709,[1]匹配!$A:$Y,25,0)</f>
        <v>0</v>
      </c>
      <c r="AC709" s="11" t="str">
        <f>VLOOKUP(C709,[1]匹配!$A:$Z,26,0)</f>
        <v>深圳市甘露珠宝首饰有限公司</v>
      </c>
      <c r="AD709" s="11">
        <f>VLOOKUP(C709,[1]匹配!$A:$AA,27,0)</f>
        <v>7</v>
      </c>
      <c r="AE709" s="11">
        <f>VLOOKUP(C709,[1]匹配!$A:$AB,28,0)</f>
        <v>0</v>
      </c>
      <c r="AF709" s="11" t="str">
        <f>VLOOKUP(C709,[1]匹配!$A:$AC,29,0)</f>
        <v>深圳市吉盟珠宝股份有限公司</v>
      </c>
      <c r="AG709" s="11">
        <f>VLOOKUP(C709,[1]匹配!$A:$AD,30,0)</f>
        <v>8</v>
      </c>
      <c r="AH709" s="11">
        <f>VLOOKUP(C709,[1]匹配!$A:$AE,31,0)</f>
        <v>0</v>
      </c>
      <c r="AI709" s="11" t="str">
        <f>VLOOKUP(C709,[1]匹配!$A:$AF,32,0)</f>
        <v>深圳市星光达珠宝首饰实业有限公司</v>
      </c>
      <c r="AJ709" s="11" t="s">
        <v>1597</v>
      </c>
      <c r="AK709" s="11" t="s">
        <v>47</v>
      </c>
      <c r="AL709" s="11" t="s">
        <v>48</v>
      </c>
      <c r="AM709" s="11" t="s">
        <v>729</v>
      </c>
    </row>
    <row r="710" ht="24" spans="1:39">
      <c r="A710" s="28">
        <v>707</v>
      </c>
      <c r="B710" s="11" t="s">
        <v>494</v>
      </c>
      <c r="C710" s="11" t="s">
        <v>2574</v>
      </c>
      <c r="D710" s="11" t="s">
        <v>2575</v>
      </c>
      <c r="E710" s="11" t="s">
        <v>2576</v>
      </c>
      <c r="F710" s="11" t="s">
        <v>524</v>
      </c>
      <c r="G710" s="11" t="s">
        <v>1755</v>
      </c>
      <c r="H710" s="11" t="str">
        <f>VLOOKUP(C710,[1]匹配!$A:$E,5,0)</f>
        <v>否</v>
      </c>
      <c r="I710" s="11">
        <f>VLOOKUP(C710,[1]匹配!$A:$F,6,0)</f>
        <v>0</v>
      </c>
      <c r="J710" s="11">
        <f>VLOOKUP(C710,'[2]（终）标准制修订项目'!$C:$R,16,0)</f>
        <v>6</v>
      </c>
      <c r="K710" s="11" t="str">
        <f>VLOOKUP(C710,[1]匹配!$A:$H,8,0)</f>
        <v>无</v>
      </c>
      <c r="L710" s="11">
        <f>VLOOKUP(C710,[1]匹配!$A:$I,9,0)</f>
        <v>6</v>
      </c>
      <c r="M710" s="11">
        <f>VLOOKUP(C710,[1]匹配!$A:$J,10,0)</f>
        <v>100</v>
      </c>
      <c r="N710" s="11" t="str">
        <f>VLOOKUP(C710,[1]匹配!$A:$K,11,0)</f>
        <v>深圳市美信电子有限公司</v>
      </c>
      <c r="O710" s="11">
        <f>VLOOKUP(C710,[1]匹配!$A:$L,12,0)</f>
        <v>0</v>
      </c>
      <c r="P710" s="11">
        <f>VLOOKUP(C710,[1]匹配!$A:$M,13,0)</f>
        <v>0</v>
      </c>
      <c r="Q710" s="11">
        <f>VLOOKUP(C710,[1]匹配!$A:$N,14,0)</f>
        <v>0</v>
      </c>
      <c r="R710" s="11">
        <f>VLOOKUP(C710,[1]匹配!$A:$O,15,0)</f>
        <v>0</v>
      </c>
      <c r="S710" s="11">
        <f>VLOOKUP(C710,[1]匹配!$A:$P,16,0)</f>
        <v>0</v>
      </c>
      <c r="T710" s="11">
        <f>VLOOKUP(C710,[1]匹配!$A:$Q,17,0)</f>
        <v>0</v>
      </c>
      <c r="U710" s="11">
        <f>VLOOKUP(C710,[1]匹配!$A:$R,18,0)</f>
        <v>0</v>
      </c>
      <c r="V710" s="11">
        <f>VLOOKUP(C710,[1]匹配!$A:$S,19,0)</f>
        <v>0</v>
      </c>
      <c r="W710" s="11">
        <f>VLOOKUP(C710,[1]匹配!$A:$T,20,0)</f>
        <v>0</v>
      </c>
      <c r="X710" s="11">
        <f>VLOOKUP(C710,[1]匹配!$A:$U,21,0)</f>
        <v>0</v>
      </c>
      <c r="Y710" s="11">
        <f>VLOOKUP(C710,[1]匹配!$A:$V,22,0)</f>
        <v>0</v>
      </c>
      <c r="Z710" s="11">
        <f>VLOOKUP(C710,[1]匹配!$A:$W,23,0)</f>
        <v>0</v>
      </c>
      <c r="AA710" s="11">
        <f>VLOOKUP(C710,[1]匹配!$A:$X,24,0)</f>
        <v>0</v>
      </c>
      <c r="AB710" s="11">
        <f>VLOOKUP(C710,[1]匹配!$A:$Y,25,0)</f>
        <v>0</v>
      </c>
      <c r="AC710" s="11">
        <f>VLOOKUP(C710,[1]匹配!$A:$Z,26,0)</f>
        <v>0</v>
      </c>
      <c r="AD710" s="11">
        <f>VLOOKUP(C710,[1]匹配!$A:$AA,27,0)</f>
        <v>0</v>
      </c>
      <c r="AE710" s="11">
        <f>VLOOKUP(C710,[1]匹配!$A:$AB,28,0)</f>
        <v>0</v>
      </c>
      <c r="AF710" s="11">
        <f>VLOOKUP(C710,[1]匹配!$A:$AC,29,0)</f>
        <v>0</v>
      </c>
      <c r="AG710" s="11">
        <f>VLOOKUP(C710,[1]匹配!$A:$AD,30,0)</f>
        <v>0</v>
      </c>
      <c r="AH710" s="11">
        <f>VLOOKUP(C710,[1]匹配!$A:$AE,31,0)</f>
        <v>0</v>
      </c>
      <c r="AI710" s="11">
        <f>VLOOKUP(C710,[1]匹配!$A:$AF,32,0)</f>
        <v>0</v>
      </c>
      <c r="AJ710" s="11" t="s">
        <v>1597</v>
      </c>
      <c r="AK710" s="11" t="s">
        <v>105</v>
      </c>
      <c r="AL710" s="11" t="s">
        <v>56</v>
      </c>
      <c r="AM710" s="11" t="s">
        <v>729</v>
      </c>
    </row>
    <row r="711" ht="36" spans="1:39">
      <c r="A711" s="28">
        <v>708</v>
      </c>
      <c r="B711" s="11" t="s">
        <v>494</v>
      </c>
      <c r="C711" s="11" t="s">
        <v>2577</v>
      </c>
      <c r="D711" s="11" t="s">
        <v>2578</v>
      </c>
      <c r="E711" s="11" t="s">
        <v>2579</v>
      </c>
      <c r="F711" s="11" t="s">
        <v>508</v>
      </c>
      <c r="G711" s="11" t="s">
        <v>2580</v>
      </c>
      <c r="H711" s="11" t="str">
        <f>VLOOKUP(C711,[1]匹配!$A:$E,5,0)</f>
        <v>否</v>
      </c>
      <c r="I711" s="11">
        <f>VLOOKUP(C711,[1]匹配!$A:$F,6,0)</f>
        <v>0</v>
      </c>
      <c r="J711" s="11">
        <f>VLOOKUP(C711,'[2]（终）标准制修订项目'!$C:$R,16,0)</f>
        <v>2</v>
      </c>
      <c r="K711" s="11" t="str">
        <f>VLOOKUP(C711,[1]匹配!$A:$H,8,0)</f>
        <v>无</v>
      </c>
      <c r="L711" s="11">
        <f>VLOOKUP(C711,[1]匹配!$A:$I,9,0)</f>
        <v>2</v>
      </c>
      <c r="M711" s="11">
        <f>VLOOKUP(C711,[1]匹配!$A:$J,10,0)</f>
        <v>100</v>
      </c>
      <c r="N711" s="11" t="str">
        <f>VLOOKUP(C711,[1]匹配!$A:$K,11,0)</f>
        <v>深圳市东京文洪印刷机械有限公司</v>
      </c>
      <c r="O711" s="11">
        <f>VLOOKUP(C711,[1]匹配!$A:$L,12,0)</f>
        <v>0</v>
      </c>
      <c r="P711" s="11">
        <f>VLOOKUP(C711,[1]匹配!$A:$M,13,0)</f>
        <v>0</v>
      </c>
      <c r="Q711" s="11">
        <f>VLOOKUP(C711,[1]匹配!$A:$N,14,0)</f>
        <v>0</v>
      </c>
      <c r="R711" s="11">
        <f>VLOOKUP(C711,[1]匹配!$A:$O,15,0)</f>
        <v>0</v>
      </c>
      <c r="S711" s="11">
        <f>VLOOKUP(C711,[1]匹配!$A:$P,16,0)</f>
        <v>0</v>
      </c>
      <c r="T711" s="11">
        <f>VLOOKUP(C711,[1]匹配!$A:$Q,17,0)</f>
        <v>0</v>
      </c>
      <c r="U711" s="11">
        <f>VLOOKUP(C711,[1]匹配!$A:$R,18,0)</f>
        <v>0</v>
      </c>
      <c r="V711" s="11">
        <f>VLOOKUP(C711,[1]匹配!$A:$S,19,0)</f>
        <v>0</v>
      </c>
      <c r="W711" s="11">
        <f>VLOOKUP(C711,[1]匹配!$A:$T,20,0)</f>
        <v>0</v>
      </c>
      <c r="X711" s="11">
        <f>VLOOKUP(C711,[1]匹配!$A:$U,21,0)</f>
        <v>0</v>
      </c>
      <c r="Y711" s="11">
        <f>VLOOKUP(C711,[1]匹配!$A:$V,22,0)</f>
        <v>0</v>
      </c>
      <c r="Z711" s="11">
        <f>VLOOKUP(C711,[1]匹配!$A:$W,23,0)</f>
        <v>0</v>
      </c>
      <c r="AA711" s="11">
        <f>VLOOKUP(C711,[1]匹配!$A:$X,24,0)</f>
        <v>0</v>
      </c>
      <c r="AB711" s="11">
        <f>VLOOKUP(C711,[1]匹配!$A:$Y,25,0)</f>
        <v>0</v>
      </c>
      <c r="AC711" s="11">
        <f>VLOOKUP(C711,[1]匹配!$A:$Z,26,0)</f>
        <v>0</v>
      </c>
      <c r="AD711" s="11">
        <f>VLOOKUP(C711,[1]匹配!$A:$AA,27,0)</f>
        <v>0</v>
      </c>
      <c r="AE711" s="11">
        <f>VLOOKUP(C711,[1]匹配!$A:$AB,28,0)</f>
        <v>0</v>
      </c>
      <c r="AF711" s="11">
        <f>VLOOKUP(C711,[1]匹配!$A:$AC,29,0)</f>
        <v>0</v>
      </c>
      <c r="AG711" s="11">
        <f>VLOOKUP(C711,[1]匹配!$A:$AD,30,0)</f>
        <v>0</v>
      </c>
      <c r="AH711" s="11">
        <f>VLOOKUP(C711,[1]匹配!$A:$AE,31,0)</f>
        <v>0</v>
      </c>
      <c r="AI711" s="11">
        <f>VLOOKUP(C711,[1]匹配!$A:$AF,32,0)</f>
        <v>0</v>
      </c>
      <c r="AJ711" s="11" t="s">
        <v>1597</v>
      </c>
      <c r="AK711" s="11" t="s">
        <v>47</v>
      </c>
      <c r="AL711" s="11" t="s">
        <v>48</v>
      </c>
      <c r="AM711" s="11" t="s">
        <v>729</v>
      </c>
    </row>
    <row r="712" ht="36" spans="1:39">
      <c r="A712" s="28">
        <v>709</v>
      </c>
      <c r="B712" s="11" t="s">
        <v>494</v>
      </c>
      <c r="C712" s="11" t="s">
        <v>2581</v>
      </c>
      <c r="D712" s="11" t="s">
        <v>2582</v>
      </c>
      <c r="E712" s="11" t="s">
        <v>2583</v>
      </c>
      <c r="F712" s="11" t="s">
        <v>519</v>
      </c>
      <c r="G712" s="11" t="s">
        <v>2584</v>
      </c>
      <c r="H712" s="11" t="str">
        <f>VLOOKUP(C712,[1]匹配!$A:$E,5,0)</f>
        <v>否</v>
      </c>
      <c r="I712" s="11">
        <f>VLOOKUP(C712,[1]匹配!$A:$F,6,0)</f>
        <v>0</v>
      </c>
      <c r="J712" s="11">
        <f>VLOOKUP(C712,'[2]（终）标准制修订项目'!$C:$R,16,0)</f>
        <v>2</v>
      </c>
      <c r="K712" s="11" t="str">
        <f>VLOOKUP(C712,[1]匹配!$A:$H,8,0)</f>
        <v>无</v>
      </c>
      <c r="L712" s="11">
        <f>VLOOKUP(C712,[1]匹配!$A:$I,9,0)</f>
        <v>2</v>
      </c>
      <c r="M712" s="11">
        <f>VLOOKUP(C712,[1]匹配!$A:$J,10,0)</f>
        <v>100</v>
      </c>
      <c r="N712" s="11" t="str">
        <f>VLOOKUP(C712,[1]匹配!$A:$K,11,0)</f>
        <v>深圳市全利成机械制造有限公司</v>
      </c>
      <c r="O712" s="11">
        <f>VLOOKUP(C712,[1]匹配!$A:$L,12,0)</f>
        <v>0</v>
      </c>
      <c r="P712" s="11">
        <f>VLOOKUP(C712,[1]匹配!$A:$M,13,0)</f>
        <v>0</v>
      </c>
      <c r="Q712" s="11">
        <f>VLOOKUP(C712,[1]匹配!$A:$N,14,0)</f>
        <v>0</v>
      </c>
      <c r="R712" s="11">
        <f>VLOOKUP(C712,[1]匹配!$A:$O,15,0)</f>
        <v>0</v>
      </c>
      <c r="S712" s="11">
        <f>VLOOKUP(C712,[1]匹配!$A:$P,16,0)</f>
        <v>0</v>
      </c>
      <c r="T712" s="11">
        <f>VLOOKUP(C712,[1]匹配!$A:$Q,17,0)</f>
        <v>0</v>
      </c>
      <c r="U712" s="11">
        <f>VLOOKUP(C712,[1]匹配!$A:$R,18,0)</f>
        <v>0</v>
      </c>
      <c r="V712" s="11">
        <f>VLOOKUP(C712,[1]匹配!$A:$S,19,0)</f>
        <v>0</v>
      </c>
      <c r="W712" s="11">
        <f>VLOOKUP(C712,[1]匹配!$A:$T,20,0)</f>
        <v>0</v>
      </c>
      <c r="X712" s="11">
        <f>VLOOKUP(C712,[1]匹配!$A:$U,21,0)</f>
        <v>0</v>
      </c>
      <c r="Y712" s="11">
        <f>VLOOKUP(C712,[1]匹配!$A:$V,22,0)</f>
        <v>0</v>
      </c>
      <c r="Z712" s="11">
        <f>VLOOKUP(C712,[1]匹配!$A:$W,23,0)</f>
        <v>0</v>
      </c>
      <c r="AA712" s="11">
        <f>VLOOKUP(C712,[1]匹配!$A:$X,24,0)</f>
        <v>0</v>
      </c>
      <c r="AB712" s="11">
        <f>VLOOKUP(C712,[1]匹配!$A:$Y,25,0)</f>
        <v>0</v>
      </c>
      <c r="AC712" s="11">
        <f>VLOOKUP(C712,[1]匹配!$A:$Z,26,0)</f>
        <v>0</v>
      </c>
      <c r="AD712" s="11">
        <f>VLOOKUP(C712,[1]匹配!$A:$AA,27,0)</f>
        <v>0</v>
      </c>
      <c r="AE712" s="11">
        <f>VLOOKUP(C712,[1]匹配!$A:$AB,28,0)</f>
        <v>0</v>
      </c>
      <c r="AF712" s="11">
        <f>VLOOKUP(C712,[1]匹配!$A:$AC,29,0)</f>
        <v>0</v>
      </c>
      <c r="AG712" s="11">
        <f>VLOOKUP(C712,[1]匹配!$A:$AD,30,0)</f>
        <v>0</v>
      </c>
      <c r="AH712" s="11">
        <f>VLOOKUP(C712,[1]匹配!$A:$AE,31,0)</f>
        <v>0</v>
      </c>
      <c r="AI712" s="11">
        <f>VLOOKUP(C712,[1]匹配!$A:$AF,32,0)</f>
        <v>0</v>
      </c>
      <c r="AJ712" s="11" t="s">
        <v>1617</v>
      </c>
      <c r="AK712" s="11" t="s">
        <v>47</v>
      </c>
      <c r="AL712" s="11" t="s">
        <v>48</v>
      </c>
      <c r="AM712" s="11" t="s">
        <v>729</v>
      </c>
    </row>
    <row r="713" ht="48" spans="1:39">
      <c r="A713" s="28">
        <v>710</v>
      </c>
      <c r="B713" s="11" t="s">
        <v>494</v>
      </c>
      <c r="C713" s="11" t="s">
        <v>2585</v>
      </c>
      <c r="D713" s="11" t="s">
        <v>2586</v>
      </c>
      <c r="E713" s="11" t="s">
        <v>2462</v>
      </c>
      <c r="F713" s="11" t="s">
        <v>2136</v>
      </c>
      <c r="G713" s="11" t="s">
        <v>1357</v>
      </c>
      <c r="H713" s="11" t="str">
        <f>VLOOKUP(C713,[1]匹配!$A:$E,5,0)</f>
        <v>否</v>
      </c>
      <c r="I713" s="11">
        <f>VLOOKUP(C713,[1]匹配!$A:$F,6,0)</f>
        <v>0</v>
      </c>
      <c r="J713" s="11">
        <f>VLOOKUP(C713,'[2]（终）标准制修订项目'!$C:$R,16,0)</f>
        <v>5</v>
      </c>
      <c r="K713" s="11" t="str">
        <f>VLOOKUP(C713,[1]匹配!$A:$H,8,0)</f>
        <v>有</v>
      </c>
      <c r="L713" s="11">
        <f>VLOOKUP(C713,[1]匹配!$A:$I,9,0)</f>
        <v>3</v>
      </c>
      <c r="M713" s="11">
        <f>VLOOKUP(C713,[1]匹配!$A:$J,10,0)</f>
        <v>62.5</v>
      </c>
      <c r="N713" s="11" t="str">
        <f>VLOOKUP(C713,[1]匹配!$A:$K,11,0)</f>
        <v>深圳市凯卓立液压设备股份有限公司</v>
      </c>
      <c r="O713" s="11">
        <f>VLOOKUP(C713,[1]匹配!$A:$L,12,0)</f>
        <v>5</v>
      </c>
      <c r="P713" s="11">
        <f>VLOOKUP(C713,[1]匹配!$A:$M,13,0)</f>
        <v>37.5</v>
      </c>
      <c r="Q713" s="11" t="str">
        <f>VLOOKUP(C713,[1]匹配!$A:$N,14,0)</f>
        <v>深圳市凯东源现代物流股份有限公司</v>
      </c>
      <c r="R713" s="11">
        <f>VLOOKUP(C713,[1]匹配!$A:$O,15,0)</f>
        <v>0</v>
      </c>
      <c r="S713" s="11">
        <f>VLOOKUP(C713,[1]匹配!$A:$P,16,0)</f>
        <v>0</v>
      </c>
      <c r="T713" s="11">
        <f>VLOOKUP(C713,[1]匹配!$A:$Q,17,0)</f>
        <v>0</v>
      </c>
      <c r="U713" s="11">
        <f>VLOOKUP(C713,[1]匹配!$A:$R,18,0)</f>
        <v>0</v>
      </c>
      <c r="V713" s="11">
        <f>VLOOKUP(C713,[1]匹配!$A:$S,19,0)</f>
        <v>0</v>
      </c>
      <c r="W713" s="11">
        <f>VLOOKUP(C713,[1]匹配!$A:$T,20,0)</f>
        <v>0</v>
      </c>
      <c r="X713" s="11">
        <f>VLOOKUP(C713,[1]匹配!$A:$U,21,0)</f>
        <v>0</v>
      </c>
      <c r="Y713" s="11">
        <f>VLOOKUP(C713,[1]匹配!$A:$V,22,0)</f>
        <v>0</v>
      </c>
      <c r="Z713" s="11">
        <f>VLOOKUP(C713,[1]匹配!$A:$W,23,0)</f>
        <v>0</v>
      </c>
      <c r="AA713" s="11">
        <f>VLOOKUP(C713,[1]匹配!$A:$X,24,0)</f>
        <v>0</v>
      </c>
      <c r="AB713" s="11">
        <f>VLOOKUP(C713,[1]匹配!$A:$Y,25,0)</f>
        <v>0</v>
      </c>
      <c r="AC713" s="11">
        <f>VLOOKUP(C713,[1]匹配!$A:$Z,26,0)</f>
        <v>0</v>
      </c>
      <c r="AD713" s="11">
        <f>VLOOKUP(C713,[1]匹配!$A:$AA,27,0)</f>
        <v>0</v>
      </c>
      <c r="AE713" s="11">
        <f>VLOOKUP(C713,[1]匹配!$A:$AB,28,0)</f>
        <v>0</v>
      </c>
      <c r="AF713" s="11">
        <f>VLOOKUP(C713,[1]匹配!$A:$AC,29,0)</f>
        <v>0</v>
      </c>
      <c r="AG713" s="11">
        <f>VLOOKUP(C713,[1]匹配!$A:$AD,30,0)</f>
        <v>0</v>
      </c>
      <c r="AH713" s="11">
        <f>VLOOKUP(C713,[1]匹配!$A:$AE,31,0)</f>
        <v>0</v>
      </c>
      <c r="AI713" s="11">
        <f>VLOOKUP(C713,[1]匹配!$A:$AF,32,0)</f>
        <v>0</v>
      </c>
      <c r="AJ713" s="11" t="s">
        <v>1617</v>
      </c>
      <c r="AK713" s="11" t="s">
        <v>47</v>
      </c>
      <c r="AL713" s="11" t="s">
        <v>56</v>
      </c>
      <c r="AM713" s="11" t="s">
        <v>729</v>
      </c>
    </row>
    <row r="714" ht="48" spans="1:39">
      <c r="A714" s="28">
        <v>711</v>
      </c>
      <c r="B714" s="11" t="s">
        <v>494</v>
      </c>
      <c r="C714" s="11" t="s">
        <v>2587</v>
      </c>
      <c r="D714" s="11" t="s">
        <v>2588</v>
      </c>
      <c r="E714" s="11" t="s">
        <v>2345</v>
      </c>
      <c r="F714" s="11" t="s">
        <v>528</v>
      </c>
      <c r="G714" s="11" t="s">
        <v>873</v>
      </c>
      <c r="H714" s="11" t="str">
        <f>VLOOKUP(C714,[1]匹配!$A:$E,5,0)</f>
        <v>否</v>
      </c>
      <c r="I714" s="11">
        <f>VLOOKUP(C714,[1]匹配!$A:$F,6,0)</f>
        <v>0</v>
      </c>
      <c r="J714" s="11">
        <f>VLOOKUP(C714,'[2]（终）标准制修订项目'!$C:$R,16,0)</f>
        <v>2</v>
      </c>
      <c r="K714" s="11" t="str">
        <f>VLOOKUP(C714,[1]匹配!$A:$H,8,0)</f>
        <v>有</v>
      </c>
      <c r="L714" s="11">
        <f>VLOOKUP(C714,[1]匹配!$A:$I,9,0)</f>
        <v>1</v>
      </c>
      <c r="M714" s="11">
        <f>VLOOKUP(C714,[1]匹配!$A:$J,10,0)</f>
        <v>55.55</v>
      </c>
      <c r="N714" s="11" t="str">
        <f>VLOOKUP(C714,[1]匹配!$A:$K,11,0)</f>
        <v>中纺标（深圳）检测有限公司</v>
      </c>
      <c r="O714" s="11">
        <f>VLOOKUP(C714,[1]匹配!$A:$L,12,0)</f>
        <v>2</v>
      </c>
      <c r="P714" s="11">
        <f>VLOOKUP(C714,[1]匹配!$A:$M,13,0)</f>
        <v>44.44</v>
      </c>
      <c r="Q714" s="11" t="str">
        <f>VLOOKUP(C714,[1]匹配!$A:$N,14,0)</f>
        <v>深圳市昌硕新纺材料有限公司</v>
      </c>
      <c r="R714" s="11">
        <f>VLOOKUP(C714,[1]匹配!$A:$O,15,0)</f>
        <v>0</v>
      </c>
      <c r="S714" s="11">
        <f>VLOOKUP(C714,[1]匹配!$A:$P,16,0)</f>
        <v>0</v>
      </c>
      <c r="T714" s="11">
        <f>VLOOKUP(C714,[1]匹配!$A:$Q,17,0)</f>
        <v>0</v>
      </c>
      <c r="U714" s="11">
        <f>VLOOKUP(C714,[1]匹配!$A:$R,18,0)</f>
        <v>0</v>
      </c>
      <c r="V714" s="11">
        <f>VLOOKUP(C714,[1]匹配!$A:$S,19,0)</f>
        <v>0</v>
      </c>
      <c r="W714" s="11">
        <f>VLOOKUP(C714,[1]匹配!$A:$T,20,0)</f>
        <v>0</v>
      </c>
      <c r="X714" s="11">
        <f>VLOOKUP(C714,[1]匹配!$A:$U,21,0)</f>
        <v>0</v>
      </c>
      <c r="Y714" s="11">
        <f>VLOOKUP(C714,[1]匹配!$A:$V,22,0)</f>
        <v>0</v>
      </c>
      <c r="Z714" s="11">
        <f>VLOOKUP(C714,[1]匹配!$A:$W,23,0)</f>
        <v>0</v>
      </c>
      <c r="AA714" s="11">
        <f>VLOOKUP(C714,[1]匹配!$A:$X,24,0)</f>
        <v>0</v>
      </c>
      <c r="AB714" s="11">
        <f>VLOOKUP(C714,[1]匹配!$A:$Y,25,0)</f>
        <v>0</v>
      </c>
      <c r="AC714" s="11">
        <f>VLOOKUP(C714,[1]匹配!$A:$Z,26,0)</f>
        <v>0</v>
      </c>
      <c r="AD714" s="11">
        <f>VLOOKUP(C714,[1]匹配!$A:$AA,27,0)</f>
        <v>0</v>
      </c>
      <c r="AE714" s="11">
        <f>VLOOKUP(C714,[1]匹配!$A:$AB,28,0)</f>
        <v>0</v>
      </c>
      <c r="AF714" s="11">
        <f>VLOOKUP(C714,[1]匹配!$A:$AC,29,0)</f>
        <v>0</v>
      </c>
      <c r="AG714" s="11">
        <f>VLOOKUP(C714,[1]匹配!$A:$AD,30,0)</f>
        <v>0</v>
      </c>
      <c r="AH714" s="11">
        <f>VLOOKUP(C714,[1]匹配!$A:$AE,31,0)</f>
        <v>0</v>
      </c>
      <c r="AI714" s="11">
        <f>VLOOKUP(C714,[1]匹配!$A:$AF,32,0)</f>
        <v>0</v>
      </c>
      <c r="AJ714" s="11" t="s">
        <v>1640</v>
      </c>
      <c r="AK714" s="11" t="s">
        <v>105</v>
      </c>
      <c r="AL714" s="11" t="s">
        <v>48</v>
      </c>
      <c r="AM714" s="11" t="s">
        <v>729</v>
      </c>
    </row>
    <row r="715" ht="36" spans="1:39">
      <c r="A715" s="28">
        <v>712</v>
      </c>
      <c r="B715" s="11" t="s">
        <v>494</v>
      </c>
      <c r="C715" s="11" t="s">
        <v>2589</v>
      </c>
      <c r="D715" s="11" t="s">
        <v>2590</v>
      </c>
      <c r="E715" s="11" t="s">
        <v>2591</v>
      </c>
      <c r="F715" s="11" t="s">
        <v>519</v>
      </c>
      <c r="G715" s="11" t="s">
        <v>2592</v>
      </c>
      <c r="H715" s="11" t="str">
        <f>VLOOKUP(C715,[1]匹配!$A:$E,5,0)</f>
        <v>否</v>
      </c>
      <c r="I715" s="11">
        <f>VLOOKUP(C715,[1]匹配!$A:$F,6,0)</f>
        <v>0</v>
      </c>
      <c r="J715" s="11">
        <f>VLOOKUP(C715,'[2]（终）标准制修订项目'!$C:$R,16,0)</f>
        <v>2</v>
      </c>
      <c r="K715" s="11" t="str">
        <f>VLOOKUP(C715,[1]匹配!$A:$H,8,0)</f>
        <v>无</v>
      </c>
      <c r="L715" s="11">
        <f>VLOOKUP(C715,[1]匹配!$A:$I,9,0)</f>
        <v>2</v>
      </c>
      <c r="M715" s="11">
        <f>VLOOKUP(C715,[1]匹配!$A:$J,10,0)</f>
        <v>100</v>
      </c>
      <c r="N715" s="11" t="str">
        <f>VLOOKUP(C715,[1]匹配!$A:$K,11,0)</f>
        <v>深圳市涂氏精怡科技有限公司</v>
      </c>
      <c r="O715" s="11">
        <f>VLOOKUP(C715,[1]匹配!$A:$L,12,0)</f>
        <v>0</v>
      </c>
      <c r="P715" s="11">
        <f>VLOOKUP(C715,[1]匹配!$A:$M,13,0)</f>
        <v>0</v>
      </c>
      <c r="Q715" s="11">
        <f>VLOOKUP(C715,[1]匹配!$A:$N,14,0)</f>
        <v>0</v>
      </c>
      <c r="R715" s="11">
        <f>VLOOKUP(C715,[1]匹配!$A:$O,15,0)</f>
        <v>0</v>
      </c>
      <c r="S715" s="11">
        <f>VLOOKUP(C715,[1]匹配!$A:$P,16,0)</f>
        <v>0</v>
      </c>
      <c r="T715" s="11">
        <f>VLOOKUP(C715,[1]匹配!$A:$Q,17,0)</f>
        <v>0</v>
      </c>
      <c r="U715" s="11">
        <f>VLOOKUP(C715,[1]匹配!$A:$R,18,0)</f>
        <v>0</v>
      </c>
      <c r="V715" s="11">
        <f>VLOOKUP(C715,[1]匹配!$A:$S,19,0)</f>
        <v>0</v>
      </c>
      <c r="W715" s="11">
        <f>VLOOKUP(C715,[1]匹配!$A:$T,20,0)</f>
        <v>0</v>
      </c>
      <c r="X715" s="11">
        <f>VLOOKUP(C715,[1]匹配!$A:$U,21,0)</f>
        <v>0</v>
      </c>
      <c r="Y715" s="11">
        <f>VLOOKUP(C715,[1]匹配!$A:$V,22,0)</f>
        <v>0</v>
      </c>
      <c r="Z715" s="11">
        <f>VLOOKUP(C715,[1]匹配!$A:$W,23,0)</f>
        <v>0</v>
      </c>
      <c r="AA715" s="11">
        <f>VLOOKUP(C715,[1]匹配!$A:$X,24,0)</f>
        <v>0</v>
      </c>
      <c r="AB715" s="11">
        <f>VLOOKUP(C715,[1]匹配!$A:$Y,25,0)</f>
        <v>0</v>
      </c>
      <c r="AC715" s="11">
        <f>VLOOKUP(C715,[1]匹配!$A:$Z,26,0)</f>
        <v>0</v>
      </c>
      <c r="AD715" s="11">
        <f>VLOOKUP(C715,[1]匹配!$A:$AA,27,0)</f>
        <v>0</v>
      </c>
      <c r="AE715" s="11">
        <f>VLOOKUP(C715,[1]匹配!$A:$AB,28,0)</f>
        <v>0</v>
      </c>
      <c r="AF715" s="11">
        <f>VLOOKUP(C715,[1]匹配!$A:$AC,29,0)</f>
        <v>0</v>
      </c>
      <c r="AG715" s="11">
        <f>VLOOKUP(C715,[1]匹配!$A:$AD,30,0)</f>
        <v>0</v>
      </c>
      <c r="AH715" s="11">
        <f>VLOOKUP(C715,[1]匹配!$A:$AE,31,0)</f>
        <v>0</v>
      </c>
      <c r="AI715" s="11">
        <f>VLOOKUP(C715,[1]匹配!$A:$AF,32,0)</f>
        <v>0</v>
      </c>
      <c r="AJ715" s="11" t="s">
        <v>1640</v>
      </c>
      <c r="AK715" s="11" t="s">
        <v>47</v>
      </c>
      <c r="AL715" s="11" t="s">
        <v>48</v>
      </c>
      <c r="AM715" s="11" t="s">
        <v>729</v>
      </c>
    </row>
    <row r="716" ht="24" spans="1:39">
      <c r="A716" s="28">
        <v>713</v>
      </c>
      <c r="B716" s="11" t="s">
        <v>494</v>
      </c>
      <c r="C716" s="11" t="s">
        <v>2593</v>
      </c>
      <c r="D716" s="11" t="s">
        <v>2594</v>
      </c>
      <c r="E716" s="11" t="s">
        <v>2595</v>
      </c>
      <c r="F716" s="11" t="s">
        <v>528</v>
      </c>
      <c r="G716" s="11" t="s">
        <v>2567</v>
      </c>
      <c r="H716" s="11" t="str">
        <f>VLOOKUP(C716,[1]匹配!$A:$E,5,0)</f>
        <v>否</v>
      </c>
      <c r="I716" s="11">
        <f>VLOOKUP(C716,[1]匹配!$A:$F,6,0)</f>
        <v>0</v>
      </c>
      <c r="J716" s="11">
        <f>VLOOKUP(C716,'[2]（终）标准制修订项目'!$C:$R,16,0)</f>
        <v>2</v>
      </c>
      <c r="K716" s="11" t="str">
        <f>VLOOKUP(C716,[1]匹配!$A:$H,8,0)</f>
        <v>无</v>
      </c>
      <c r="L716" s="11">
        <f>VLOOKUP(C716,[1]匹配!$A:$I,9,0)</f>
        <v>2</v>
      </c>
      <c r="M716" s="11">
        <f>VLOOKUP(C716,[1]匹配!$A:$J,10,0)</f>
        <v>100</v>
      </c>
      <c r="N716" s="11" t="str">
        <f>VLOOKUP(C716,[1]匹配!$A:$K,11,0)</f>
        <v>深圳市宝龙辉鞋业有限公司</v>
      </c>
      <c r="O716" s="11">
        <f>VLOOKUP(C716,[1]匹配!$A:$L,12,0)</f>
        <v>0</v>
      </c>
      <c r="P716" s="11">
        <f>VLOOKUP(C716,[1]匹配!$A:$M,13,0)</f>
        <v>0</v>
      </c>
      <c r="Q716" s="11">
        <f>VLOOKUP(C716,[1]匹配!$A:$N,14,0)</f>
        <v>0</v>
      </c>
      <c r="R716" s="11">
        <f>VLOOKUP(C716,[1]匹配!$A:$O,15,0)</f>
        <v>0</v>
      </c>
      <c r="S716" s="11">
        <f>VLOOKUP(C716,[1]匹配!$A:$P,16,0)</f>
        <v>0</v>
      </c>
      <c r="T716" s="11">
        <f>VLOOKUP(C716,[1]匹配!$A:$Q,17,0)</f>
        <v>0</v>
      </c>
      <c r="U716" s="11">
        <f>VLOOKUP(C716,[1]匹配!$A:$R,18,0)</f>
        <v>0</v>
      </c>
      <c r="V716" s="11">
        <f>VLOOKUP(C716,[1]匹配!$A:$S,19,0)</f>
        <v>0</v>
      </c>
      <c r="W716" s="11">
        <f>VLOOKUP(C716,[1]匹配!$A:$T,20,0)</f>
        <v>0</v>
      </c>
      <c r="X716" s="11">
        <f>VLOOKUP(C716,[1]匹配!$A:$U,21,0)</f>
        <v>0</v>
      </c>
      <c r="Y716" s="11">
        <f>VLOOKUP(C716,[1]匹配!$A:$V,22,0)</f>
        <v>0</v>
      </c>
      <c r="Z716" s="11">
        <f>VLOOKUP(C716,[1]匹配!$A:$W,23,0)</f>
        <v>0</v>
      </c>
      <c r="AA716" s="11">
        <f>VLOOKUP(C716,[1]匹配!$A:$X,24,0)</f>
        <v>0</v>
      </c>
      <c r="AB716" s="11">
        <f>VLOOKUP(C716,[1]匹配!$A:$Y,25,0)</f>
        <v>0</v>
      </c>
      <c r="AC716" s="11">
        <f>VLOOKUP(C716,[1]匹配!$A:$Z,26,0)</f>
        <v>0</v>
      </c>
      <c r="AD716" s="11">
        <f>VLOOKUP(C716,[1]匹配!$A:$AA,27,0)</f>
        <v>0</v>
      </c>
      <c r="AE716" s="11">
        <f>VLOOKUP(C716,[1]匹配!$A:$AB,28,0)</f>
        <v>0</v>
      </c>
      <c r="AF716" s="11">
        <f>VLOOKUP(C716,[1]匹配!$A:$AC,29,0)</f>
        <v>0</v>
      </c>
      <c r="AG716" s="11">
        <f>VLOOKUP(C716,[1]匹配!$A:$AD,30,0)</f>
        <v>0</v>
      </c>
      <c r="AH716" s="11">
        <f>VLOOKUP(C716,[1]匹配!$A:$AE,31,0)</f>
        <v>0</v>
      </c>
      <c r="AI716" s="11">
        <f>VLOOKUP(C716,[1]匹配!$A:$AF,32,0)</f>
        <v>0</v>
      </c>
      <c r="AJ716" s="11" t="s">
        <v>1640</v>
      </c>
      <c r="AK716" s="11" t="s">
        <v>47</v>
      </c>
      <c r="AL716" s="11" t="s">
        <v>48</v>
      </c>
      <c r="AM716" s="11" t="s">
        <v>729</v>
      </c>
    </row>
    <row r="717" ht="24" spans="1:39">
      <c r="A717" s="28">
        <v>714</v>
      </c>
      <c r="B717" s="11" t="s">
        <v>494</v>
      </c>
      <c r="C717" s="11" t="s">
        <v>2596</v>
      </c>
      <c r="D717" s="11" t="s">
        <v>2597</v>
      </c>
      <c r="E717" s="11" t="s">
        <v>2598</v>
      </c>
      <c r="F717" s="11" t="s">
        <v>524</v>
      </c>
      <c r="G717" s="11" t="s">
        <v>1421</v>
      </c>
      <c r="H717" s="11" t="str">
        <f>VLOOKUP(C717,[1]匹配!$A:$E,5,0)</f>
        <v>否</v>
      </c>
      <c r="I717" s="11">
        <f>VLOOKUP(C717,[1]匹配!$A:$F,6,0)</f>
        <v>0</v>
      </c>
      <c r="J717" s="11">
        <f>VLOOKUP(C717,'[2]（终）标准制修订项目'!$C:$R,16,0)</f>
        <v>3</v>
      </c>
      <c r="K717" s="11" t="str">
        <f>VLOOKUP(C717,[1]匹配!$A:$H,8,0)</f>
        <v>无</v>
      </c>
      <c r="L717" s="11">
        <f>VLOOKUP(C717,[1]匹配!$A:$I,9,0)</f>
        <v>3</v>
      </c>
      <c r="M717" s="11">
        <f>VLOOKUP(C717,[1]匹配!$A:$J,10,0)</f>
        <v>100</v>
      </c>
      <c r="N717" s="11" t="str">
        <f>VLOOKUP(C717,[1]匹配!$A:$K,11,0)</f>
        <v>深圳准诺检测有限公司</v>
      </c>
      <c r="O717" s="11">
        <f>VLOOKUP(C717,[1]匹配!$A:$L,12,0)</f>
        <v>0</v>
      </c>
      <c r="P717" s="11">
        <f>VLOOKUP(C717,[1]匹配!$A:$M,13,0)</f>
        <v>0</v>
      </c>
      <c r="Q717" s="11">
        <f>VLOOKUP(C717,[1]匹配!$A:$N,14,0)</f>
        <v>0</v>
      </c>
      <c r="R717" s="11">
        <f>VLOOKUP(C717,[1]匹配!$A:$O,15,0)</f>
        <v>0</v>
      </c>
      <c r="S717" s="11">
        <f>VLOOKUP(C717,[1]匹配!$A:$P,16,0)</f>
        <v>0</v>
      </c>
      <c r="T717" s="11">
        <f>VLOOKUP(C717,[1]匹配!$A:$Q,17,0)</f>
        <v>0</v>
      </c>
      <c r="U717" s="11">
        <f>VLOOKUP(C717,[1]匹配!$A:$R,18,0)</f>
        <v>0</v>
      </c>
      <c r="V717" s="11">
        <f>VLOOKUP(C717,[1]匹配!$A:$S,19,0)</f>
        <v>0</v>
      </c>
      <c r="W717" s="11">
        <f>VLOOKUP(C717,[1]匹配!$A:$T,20,0)</f>
        <v>0</v>
      </c>
      <c r="X717" s="11">
        <f>VLOOKUP(C717,[1]匹配!$A:$U,21,0)</f>
        <v>0</v>
      </c>
      <c r="Y717" s="11">
        <f>VLOOKUP(C717,[1]匹配!$A:$V,22,0)</f>
        <v>0</v>
      </c>
      <c r="Z717" s="11">
        <f>VLOOKUP(C717,[1]匹配!$A:$W,23,0)</f>
        <v>0</v>
      </c>
      <c r="AA717" s="11">
        <f>VLOOKUP(C717,[1]匹配!$A:$X,24,0)</f>
        <v>0</v>
      </c>
      <c r="AB717" s="11">
        <f>VLOOKUP(C717,[1]匹配!$A:$Y,25,0)</f>
        <v>0</v>
      </c>
      <c r="AC717" s="11">
        <f>VLOOKUP(C717,[1]匹配!$A:$Z,26,0)</f>
        <v>0</v>
      </c>
      <c r="AD717" s="11">
        <f>VLOOKUP(C717,[1]匹配!$A:$AA,27,0)</f>
        <v>0</v>
      </c>
      <c r="AE717" s="11">
        <f>VLOOKUP(C717,[1]匹配!$A:$AB,28,0)</f>
        <v>0</v>
      </c>
      <c r="AF717" s="11">
        <f>VLOOKUP(C717,[1]匹配!$A:$AC,29,0)</f>
        <v>0</v>
      </c>
      <c r="AG717" s="11">
        <f>VLOOKUP(C717,[1]匹配!$A:$AD,30,0)</f>
        <v>0</v>
      </c>
      <c r="AH717" s="11">
        <f>VLOOKUP(C717,[1]匹配!$A:$AE,31,0)</f>
        <v>0</v>
      </c>
      <c r="AI717" s="11">
        <f>VLOOKUP(C717,[1]匹配!$A:$AF,32,0)</f>
        <v>0</v>
      </c>
      <c r="AJ717" s="11" t="s">
        <v>1640</v>
      </c>
      <c r="AK717" s="11" t="s">
        <v>47</v>
      </c>
      <c r="AL717" s="11" t="s">
        <v>48</v>
      </c>
      <c r="AM717" s="11" t="s">
        <v>729</v>
      </c>
    </row>
    <row r="718" ht="36" spans="1:39">
      <c r="A718" s="28">
        <v>715</v>
      </c>
      <c r="B718" s="11" t="s">
        <v>494</v>
      </c>
      <c r="C718" s="11" t="s">
        <v>2599</v>
      </c>
      <c r="D718" s="11" t="s">
        <v>2600</v>
      </c>
      <c r="E718" s="11" t="s">
        <v>2601</v>
      </c>
      <c r="F718" s="30" t="s">
        <v>2140</v>
      </c>
      <c r="G718" s="11" t="s">
        <v>2602</v>
      </c>
      <c r="H718" s="11" t="str">
        <f>VLOOKUP(C718,[1]匹配!$A:$E,5,0)</f>
        <v>否</v>
      </c>
      <c r="I718" s="11">
        <f>VLOOKUP(C718,[1]匹配!$A:$F,6,0)</f>
        <v>0</v>
      </c>
      <c r="J718" s="11">
        <f>VLOOKUP(C718,'[2]（终）标准制修订项目'!$C:$R,16,0)</f>
        <v>3</v>
      </c>
      <c r="K718" s="11" t="str">
        <f>VLOOKUP(C718,[1]匹配!$A:$H,8,0)</f>
        <v>无</v>
      </c>
      <c r="L718" s="11">
        <f>VLOOKUP(C718,[1]匹配!$A:$I,9,0)</f>
        <v>1</v>
      </c>
      <c r="M718" s="11">
        <f>VLOOKUP(C718,[1]匹配!$A:$J,10,0)</f>
        <v>100</v>
      </c>
      <c r="N718" s="11" t="str">
        <f>VLOOKUP(C718,[1]匹配!$A:$K,11,0)</f>
        <v>深圳市夏光时间技术有限公司</v>
      </c>
      <c r="O718" s="11">
        <f>VLOOKUP(C718,[1]匹配!$A:$L,12,0)</f>
        <v>0</v>
      </c>
      <c r="P718" s="11">
        <f>VLOOKUP(C718,[1]匹配!$A:$M,13,0)</f>
        <v>0</v>
      </c>
      <c r="Q718" s="11">
        <f>VLOOKUP(C718,[1]匹配!$A:$N,14,0)</f>
        <v>0</v>
      </c>
      <c r="R718" s="11">
        <f>VLOOKUP(C718,[1]匹配!$A:$O,15,0)</f>
        <v>0</v>
      </c>
      <c r="S718" s="11">
        <f>VLOOKUP(C718,[1]匹配!$A:$P,16,0)</f>
        <v>0</v>
      </c>
      <c r="T718" s="11">
        <f>VLOOKUP(C718,[1]匹配!$A:$Q,17,0)</f>
        <v>0</v>
      </c>
      <c r="U718" s="11">
        <f>VLOOKUP(C718,[1]匹配!$A:$R,18,0)</f>
        <v>0</v>
      </c>
      <c r="V718" s="11">
        <f>VLOOKUP(C718,[1]匹配!$A:$S,19,0)</f>
        <v>0</v>
      </c>
      <c r="W718" s="11">
        <f>VLOOKUP(C718,[1]匹配!$A:$T,20,0)</f>
        <v>0</v>
      </c>
      <c r="X718" s="11">
        <f>VLOOKUP(C718,[1]匹配!$A:$U,21,0)</f>
        <v>0</v>
      </c>
      <c r="Y718" s="11">
        <f>VLOOKUP(C718,[1]匹配!$A:$V,22,0)</f>
        <v>0</v>
      </c>
      <c r="Z718" s="11">
        <f>VLOOKUP(C718,[1]匹配!$A:$W,23,0)</f>
        <v>0</v>
      </c>
      <c r="AA718" s="11">
        <f>VLOOKUP(C718,[1]匹配!$A:$X,24,0)</f>
        <v>0</v>
      </c>
      <c r="AB718" s="11">
        <f>VLOOKUP(C718,[1]匹配!$A:$Y,25,0)</f>
        <v>0</v>
      </c>
      <c r="AC718" s="11">
        <f>VLOOKUP(C718,[1]匹配!$A:$Z,26,0)</f>
        <v>0</v>
      </c>
      <c r="AD718" s="11">
        <f>VLOOKUP(C718,[1]匹配!$A:$AA,27,0)</f>
        <v>0</v>
      </c>
      <c r="AE718" s="11">
        <f>VLOOKUP(C718,[1]匹配!$A:$AB,28,0)</f>
        <v>0</v>
      </c>
      <c r="AF718" s="11">
        <f>VLOOKUP(C718,[1]匹配!$A:$AC,29,0)</f>
        <v>0</v>
      </c>
      <c r="AG718" s="11">
        <f>VLOOKUP(C718,[1]匹配!$A:$AD,30,0)</f>
        <v>0</v>
      </c>
      <c r="AH718" s="11">
        <f>VLOOKUP(C718,[1]匹配!$A:$AE,31,0)</f>
        <v>0</v>
      </c>
      <c r="AI718" s="11">
        <f>VLOOKUP(C718,[1]匹配!$A:$AF,32,0)</f>
        <v>0</v>
      </c>
      <c r="AJ718" s="11" t="s">
        <v>1662</v>
      </c>
      <c r="AK718" s="11" t="s">
        <v>47</v>
      </c>
      <c r="AL718" s="11" t="s">
        <v>48</v>
      </c>
      <c r="AM718" s="11" t="s">
        <v>729</v>
      </c>
    </row>
    <row r="719" ht="36" spans="1:39">
      <c r="A719" s="28">
        <v>716</v>
      </c>
      <c r="B719" s="11" t="s">
        <v>494</v>
      </c>
      <c r="C719" s="11" t="s">
        <v>2603</v>
      </c>
      <c r="D719" s="11" t="s">
        <v>2604</v>
      </c>
      <c r="E719" s="11" t="s">
        <v>2605</v>
      </c>
      <c r="F719" s="11" t="s">
        <v>519</v>
      </c>
      <c r="G719" s="11" t="s">
        <v>1275</v>
      </c>
      <c r="H719" s="11" t="str">
        <f>VLOOKUP(C719,[1]匹配!$A:$E,5,0)</f>
        <v>否</v>
      </c>
      <c r="I719" s="11">
        <f>VLOOKUP(C719,[1]匹配!$A:$F,6,0)</f>
        <v>0</v>
      </c>
      <c r="J719" s="11">
        <f>VLOOKUP(C719,'[2]（终）标准制修订项目'!$C:$R,16,0)</f>
        <v>2</v>
      </c>
      <c r="K719" s="11" t="str">
        <f>VLOOKUP(C719,[1]匹配!$A:$H,8,0)</f>
        <v>无</v>
      </c>
      <c r="L719" s="11">
        <f>VLOOKUP(C719,[1]匹配!$A:$I,9,0)</f>
        <v>2</v>
      </c>
      <c r="M719" s="11">
        <f>VLOOKUP(C719,[1]匹配!$A:$J,10,0)</f>
        <v>100</v>
      </c>
      <c r="N719" s="11" t="str">
        <f>VLOOKUP(C719,[1]匹配!$A:$K,11,0)</f>
        <v>安莉芳（中国）服装有限公司</v>
      </c>
      <c r="O719" s="11">
        <f>VLOOKUP(C719,[1]匹配!$A:$L,12,0)</f>
        <v>0</v>
      </c>
      <c r="P719" s="11">
        <f>VLOOKUP(C719,[1]匹配!$A:$M,13,0)</f>
        <v>0</v>
      </c>
      <c r="Q719" s="11">
        <f>VLOOKUP(C719,[1]匹配!$A:$N,14,0)</f>
        <v>0</v>
      </c>
      <c r="R719" s="11">
        <f>VLOOKUP(C719,[1]匹配!$A:$O,15,0)</f>
        <v>0</v>
      </c>
      <c r="S719" s="11">
        <f>VLOOKUP(C719,[1]匹配!$A:$P,16,0)</f>
        <v>0</v>
      </c>
      <c r="T719" s="11">
        <f>VLOOKUP(C719,[1]匹配!$A:$Q,17,0)</f>
        <v>0</v>
      </c>
      <c r="U719" s="11">
        <f>VLOOKUP(C719,[1]匹配!$A:$R,18,0)</f>
        <v>0</v>
      </c>
      <c r="V719" s="11">
        <f>VLOOKUP(C719,[1]匹配!$A:$S,19,0)</f>
        <v>0</v>
      </c>
      <c r="W719" s="11">
        <f>VLOOKUP(C719,[1]匹配!$A:$T,20,0)</f>
        <v>0</v>
      </c>
      <c r="X719" s="11">
        <f>VLOOKUP(C719,[1]匹配!$A:$U,21,0)</f>
        <v>0</v>
      </c>
      <c r="Y719" s="11">
        <f>VLOOKUP(C719,[1]匹配!$A:$V,22,0)</f>
        <v>0</v>
      </c>
      <c r="Z719" s="11">
        <f>VLOOKUP(C719,[1]匹配!$A:$W,23,0)</f>
        <v>0</v>
      </c>
      <c r="AA719" s="11">
        <f>VLOOKUP(C719,[1]匹配!$A:$X,24,0)</f>
        <v>0</v>
      </c>
      <c r="AB719" s="11">
        <f>VLOOKUP(C719,[1]匹配!$A:$Y,25,0)</f>
        <v>0</v>
      </c>
      <c r="AC719" s="11">
        <f>VLOOKUP(C719,[1]匹配!$A:$Z,26,0)</f>
        <v>0</v>
      </c>
      <c r="AD719" s="11">
        <f>VLOOKUP(C719,[1]匹配!$A:$AA,27,0)</f>
        <v>0</v>
      </c>
      <c r="AE719" s="11">
        <f>VLOOKUP(C719,[1]匹配!$A:$AB,28,0)</f>
        <v>0</v>
      </c>
      <c r="AF719" s="11">
        <f>VLOOKUP(C719,[1]匹配!$A:$AC,29,0)</f>
        <v>0</v>
      </c>
      <c r="AG719" s="11">
        <f>VLOOKUP(C719,[1]匹配!$A:$AD,30,0)</f>
        <v>0</v>
      </c>
      <c r="AH719" s="11">
        <f>VLOOKUP(C719,[1]匹配!$A:$AE,31,0)</f>
        <v>0</v>
      </c>
      <c r="AI719" s="11">
        <f>VLOOKUP(C719,[1]匹配!$A:$AF,32,0)</f>
        <v>0</v>
      </c>
      <c r="AJ719" s="11" t="s">
        <v>1662</v>
      </c>
      <c r="AK719" s="11" t="s">
        <v>47</v>
      </c>
      <c r="AL719" s="11" t="s">
        <v>48</v>
      </c>
      <c r="AM719" s="11" t="s">
        <v>729</v>
      </c>
    </row>
    <row r="720" ht="36" spans="1:39">
      <c r="A720" s="28">
        <v>717</v>
      </c>
      <c r="B720" s="11" t="s">
        <v>494</v>
      </c>
      <c r="C720" s="11" t="s">
        <v>2606</v>
      </c>
      <c r="D720" s="11" t="s">
        <v>2607</v>
      </c>
      <c r="E720" s="11" t="s">
        <v>2608</v>
      </c>
      <c r="F720" s="11" t="s">
        <v>519</v>
      </c>
      <c r="G720" s="11" t="s">
        <v>1275</v>
      </c>
      <c r="H720" s="11" t="str">
        <f>VLOOKUP(C720,[1]匹配!$A:$E,5,0)</f>
        <v>否</v>
      </c>
      <c r="I720" s="11">
        <f>VLOOKUP(C720,[1]匹配!$A:$F,6,0)</f>
        <v>0</v>
      </c>
      <c r="J720" s="11">
        <f>VLOOKUP(C720,'[2]（终）标准制修订项目'!$C:$R,16,0)</f>
        <v>1</v>
      </c>
      <c r="K720" s="11" t="str">
        <f>VLOOKUP(C720,[1]匹配!$A:$H,8,0)</f>
        <v>有</v>
      </c>
      <c r="L720" s="11">
        <f>VLOOKUP(C720,[1]匹配!$A:$I,9,0)</f>
        <v>1</v>
      </c>
      <c r="M720" s="11">
        <f>VLOOKUP(C720,[1]匹配!$A:$J,10,0)</f>
        <v>100</v>
      </c>
      <c r="N720" s="11" t="str">
        <f>VLOOKUP(C720,[1]匹配!$A:$K,11,0)</f>
        <v>安莉芳（中国）服装有限公司</v>
      </c>
      <c r="O720" s="11">
        <f>VLOOKUP(C720,[1]匹配!$A:$L,12,0)</f>
        <v>0</v>
      </c>
      <c r="P720" s="11">
        <f>VLOOKUP(C720,[1]匹配!$A:$M,13,0)</f>
        <v>0</v>
      </c>
      <c r="Q720" s="11">
        <f>VLOOKUP(C720,[1]匹配!$A:$N,14,0)</f>
        <v>0</v>
      </c>
      <c r="R720" s="11">
        <f>VLOOKUP(C720,[1]匹配!$A:$O,15,0)</f>
        <v>0</v>
      </c>
      <c r="S720" s="11">
        <f>VLOOKUP(C720,[1]匹配!$A:$P,16,0)</f>
        <v>0</v>
      </c>
      <c r="T720" s="11">
        <f>VLOOKUP(C720,[1]匹配!$A:$Q,17,0)</f>
        <v>0</v>
      </c>
      <c r="U720" s="11">
        <f>VLOOKUP(C720,[1]匹配!$A:$R,18,0)</f>
        <v>0</v>
      </c>
      <c r="V720" s="11">
        <f>VLOOKUP(C720,[1]匹配!$A:$S,19,0)</f>
        <v>0</v>
      </c>
      <c r="W720" s="11">
        <f>VLOOKUP(C720,[1]匹配!$A:$T,20,0)</f>
        <v>0</v>
      </c>
      <c r="X720" s="11">
        <f>VLOOKUP(C720,[1]匹配!$A:$U,21,0)</f>
        <v>0</v>
      </c>
      <c r="Y720" s="11">
        <f>VLOOKUP(C720,[1]匹配!$A:$V,22,0)</f>
        <v>0</v>
      </c>
      <c r="Z720" s="11">
        <f>VLOOKUP(C720,[1]匹配!$A:$W,23,0)</f>
        <v>0</v>
      </c>
      <c r="AA720" s="11">
        <f>VLOOKUP(C720,[1]匹配!$A:$X,24,0)</f>
        <v>0</v>
      </c>
      <c r="AB720" s="11">
        <f>VLOOKUP(C720,[1]匹配!$A:$Y,25,0)</f>
        <v>0</v>
      </c>
      <c r="AC720" s="11">
        <f>VLOOKUP(C720,[1]匹配!$A:$Z,26,0)</f>
        <v>0</v>
      </c>
      <c r="AD720" s="11">
        <f>VLOOKUP(C720,[1]匹配!$A:$AA,27,0)</f>
        <v>0</v>
      </c>
      <c r="AE720" s="11">
        <f>VLOOKUP(C720,[1]匹配!$A:$AB,28,0)</f>
        <v>0</v>
      </c>
      <c r="AF720" s="11">
        <f>VLOOKUP(C720,[1]匹配!$A:$AC,29,0)</f>
        <v>0</v>
      </c>
      <c r="AG720" s="11">
        <f>VLOOKUP(C720,[1]匹配!$A:$AD,30,0)</f>
        <v>0</v>
      </c>
      <c r="AH720" s="11">
        <f>VLOOKUP(C720,[1]匹配!$A:$AE,31,0)</f>
        <v>0</v>
      </c>
      <c r="AI720" s="11">
        <f>VLOOKUP(C720,[1]匹配!$A:$AF,32,0)</f>
        <v>0</v>
      </c>
      <c r="AJ720" s="11" t="s">
        <v>1662</v>
      </c>
      <c r="AK720" s="11" t="s">
        <v>47</v>
      </c>
      <c r="AL720" s="11" t="s">
        <v>48</v>
      </c>
      <c r="AM720" s="11" t="s">
        <v>729</v>
      </c>
    </row>
    <row r="721" ht="36" spans="1:39">
      <c r="A721" s="28">
        <v>718</v>
      </c>
      <c r="B721" s="11" t="s">
        <v>494</v>
      </c>
      <c r="C721" s="11" t="s">
        <v>2609</v>
      </c>
      <c r="D721" s="11" t="s">
        <v>2610</v>
      </c>
      <c r="E721" s="11" t="s">
        <v>2611</v>
      </c>
      <c r="F721" s="30" t="s">
        <v>2136</v>
      </c>
      <c r="G721" s="11" t="s">
        <v>1357</v>
      </c>
      <c r="H721" s="11" t="str">
        <f>VLOOKUP(C721,[1]匹配!$A:$E,5,0)</f>
        <v>否</v>
      </c>
      <c r="I721" s="11">
        <f>VLOOKUP(C721,[1]匹配!$A:$F,6,0)</f>
        <v>0</v>
      </c>
      <c r="J721" s="11">
        <f>VLOOKUP(C721,'[2]（终）标准制修订项目'!$C:$R,16,0)</f>
        <v>5</v>
      </c>
      <c r="K721" s="11" t="str">
        <f>VLOOKUP(C721,[1]匹配!$A:$H,8,0)</f>
        <v>无</v>
      </c>
      <c r="L721" s="11">
        <f>VLOOKUP(C721,[1]匹配!$A:$I,9,0)</f>
        <v>5</v>
      </c>
      <c r="M721" s="11">
        <f>VLOOKUP(C721,[1]匹配!$A:$J,10,0)</f>
        <v>100</v>
      </c>
      <c r="N721" s="11" t="str">
        <f>VLOOKUP(C721,[1]匹配!$A:$K,11,0)</f>
        <v>深圳市凯东源现代物流股份有限公司</v>
      </c>
      <c r="O721" s="11">
        <f>VLOOKUP(C721,[1]匹配!$A:$L,12,0)</f>
        <v>0</v>
      </c>
      <c r="P721" s="11">
        <f>VLOOKUP(C721,[1]匹配!$A:$M,13,0)</f>
        <v>0</v>
      </c>
      <c r="Q721" s="11">
        <f>VLOOKUP(C721,[1]匹配!$A:$N,14,0)</f>
        <v>0</v>
      </c>
      <c r="R721" s="11">
        <f>VLOOKUP(C721,[1]匹配!$A:$O,15,0)</f>
        <v>0</v>
      </c>
      <c r="S721" s="11">
        <f>VLOOKUP(C721,[1]匹配!$A:$P,16,0)</f>
        <v>0</v>
      </c>
      <c r="T721" s="11">
        <f>VLOOKUP(C721,[1]匹配!$A:$Q,17,0)</f>
        <v>0</v>
      </c>
      <c r="U721" s="11">
        <f>VLOOKUP(C721,[1]匹配!$A:$R,18,0)</f>
        <v>0</v>
      </c>
      <c r="V721" s="11">
        <f>VLOOKUP(C721,[1]匹配!$A:$S,19,0)</f>
        <v>0</v>
      </c>
      <c r="W721" s="11">
        <f>VLOOKUP(C721,[1]匹配!$A:$T,20,0)</f>
        <v>0</v>
      </c>
      <c r="X721" s="11">
        <f>VLOOKUP(C721,[1]匹配!$A:$U,21,0)</f>
        <v>0</v>
      </c>
      <c r="Y721" s="11">
        <f>VLOOKUP(C721,[1]匹配!$A:$V,22,0)</f>
        <v>0</v>
      </c>
      <c r="Z721" s="11">
        <f>VLOOKUP(C721,[1]匹配!$A:$W,23,0)</f>
        <v>0</v>
      </c>
      <c r="AA721" s="11">
        <f>VLOOKUP(C721,[1]匹配!$A:$X,24,0)</f>
        <v>0</v>
      </c>
      <c r="AB721" s="11">
        <f>VLOOKUP(C721,[1]匹配!$A:$Y,25,0)</f>
        <v>0</v>
      </c>
      <c r="AC721" s="11">
        <f>VLOOKUP(C721,[1]匹配!$A:$Z,26,0)</f>
        <v>0</v>
      </c>
      <c r="AD721" s="11">
        <f>VLOOKUP(C721,[1]匹配!$A:$AA,27,0)</f>
        <v>0</v>
      </c>
      <c r="AE721" s="11">
        <f>VLOOKUP(C721,[1]匹配!$A:$AB,28,0)</f>
        <v>0</v>
      </c>
      <c r="AF721" s="11">
        <f>VLOOKUP(C721,[1]匹配!$A:$AC,29,0)</f>
        <v>0</v>
      </c>
      <c r="AG721" s="11">
        <f>VLOOKUP(C721,[1]匹配!$A:$AD,30,0)</f>
        <v>0</v>
      </c>
      <c r="AH721" s="11">
        <f>VLOOKUP(C721,[1]匹配!$A:$AE,31,0)</f>
        <v>0</v>
      </c>
      <c r="AI721" s="11">
        <f>VLOOKUP(C721,[1]匹配!$A:$AF,32,0)</f>
        <v>0</v>
      </c>
      <c r="AJ721" s="11" t="s">
        <v>1687</v>
      </c>
      <c r="AK721" s="11" t="s">
        <v>47</v>
      </c>
      <c r="AL721" s="11" t="s">
        <v>56</v>
      </c>
      <c r="AM721" s="11" t="s">
        <v>729</v>
      </c>
    </row>
    <row r="722" ht="48" spans="1:39">
      <c r="A722" s="28">
        <v>719</v>
      </c>
      <c r="B722" s="11" t="s">
        <v>494</v>
      </c>
      <c r="C722" s="11" t="s">
        <v>2612</v>
      </c>
      <c r="D722" s="11" t="s">
        <v>2613</v>
      </c>
      <c r="E722" s="11" t="s">
        <v>2614</v>
      </c>
      <c r="F722" s="11" t="s">
        <v>528</v>
      </c>
      <c r="G722" s="11" t="s">
        <v>873</v>
      </c>
      <c r="H722" s="11" t="str">
        <f>VLOOKUP(C722,[1]匹配!$A:$E,5,0)</f>
        <v>否</v>
      </c>
      <c r="I722" s="11">
        <f>VLOOKUP(C722,[1]匹配!$A:$F,6,0)</f>
        <v>0</v>
      </c>
      <c r="J722" s="11">
        <f>VLOOKUP(C722,'[2]（终）标准制修订项目'!$C:$R,16,0)</f>
        <v>2</v>
      </c>
      <c r="K722" s="11" t="str">
        <f>VLOOKUP(C722,[1]匹配!$A:$H,8,0)</f>
        <v>有</v>
      </c>
      <c r="L722" s="11">
        <f>VLOOKUP(C722,[1]匹配!$A:$I,9,0)</f>
        <v>1</v>
      </c>
      <c r="M722" s="11">
        <f>VLOOKUP(C722,[1]匹配!$A:$J,10,0)</f>
        <v>55.55</v>
      </c>
      <c r="N722" s="11" t="str">
        <f>VLOOKUP(C722,[1]匹配!$A:$K,11,0)</f>
        <v>中纺标（深圳）检测有限公司</v>
      </c>
      <c r="O722" s="11">
        <f>VLOOKUP(C722,[1]匹配!$A:$L,12,0)</f>
        <v>2</v>
      </c>
      <c r="P722" s="11">
        <f>VLOOKUP(C722,[1]匹配!$A:$M,13,0)</f>
        <v>44.44</v>
      </c>
      <c r="Q722" s="11" t="str">
        <f>VLOOKUP(C722,[1]匹配!$A:$N,14,0)</f>
        <v>深圳市昌硕新纺材料有限公司</v>
      </c>
      <c r="R722" s="11">
        <f>VLOOKUP(C722,[1]匹配!$A:$O,15,0)</f>
        <v>0</v>
      </c>
      <c r="S722" s="11">
        <f>VLOOKUP(C722,[1]匹配!$A:$P,16,0)</f>
        <v>0</v>
      </c>
      <c r="T722" s="11">
        <f>VLOOKUP(C722,[1]匹配!$A:$Q,17,0)</f>
        <v>0</v>
      </c>
      <c r="U722" s="11">
        <f>VLOOKUP(C722,[1]匹配!$A:$R,18,0)</f>
        <v>0</v>
      </c>
      <c r="V722" s="11">
        <f>VLOOKUP(C722,[1]匹配!$A:$S,19,0)</f>
        <v>0</v>
      </c>
      <c r="W722" s="11">
        <f>VLOOKUP(C722,[1]匹配!$A:$T,20,0)</f>
        <v>0</v>
      </c>
      <c r="X722" s="11">
        <f>VLOOKUP(C722,[1]匹配!$A:$U,21,0)</f>
        <v>0</v>
      </c>
      <c r="Y722" s="11">
        <f>VLOOKUP(C722,[1]匹配!$A:$V,22,0)</f>
        <v>0</v>
      </c>
      <c r="Z722" s="11">
        <f>VLOOKUP(C722,[1]匹配!$A:$W,23,0)</f>
        <v>0</v>
      </c>
      <c r="AA722" s="11">
        <f>VLOOKUP(C722,[1]匹配!$A:$X,24,0)</f>
        <v>0</v>
      </c>
      <c r="AB722" s="11">
        <f>VLOOKUP(C722,[1]匹配!$A:$Y,25,0)</f>
        <v>0</v>
      </c>
      <c r="AC722" s="11">
        <f>VLOOKUP(C722,[1]匹配!$A:$Z,26,0)</f>
        <v>0</v>
      </c>
      <c r="AD722" s="11">
        <f>VLOOKUP(C722,[1]匹配!$A:$AA,27,0)</f>
        <v>0</v>
      </c>
      <c r="AE722" s="11">
        <f>VLOOKUP(C722,[1]匹配!$A:$AB,28,0)</f>
        <v>0</v>
      </c>
      <c r="AF722" s="11">
        <f>VLOOKUP(C722,[1]匹配!$A:$AC,29,0)</f>
        <v>0</v>
      </c>
      <c r="AG722" s="11">
        <f>VLOOKUP(C722,[1]匹配!$A:$AD,30,0)</f>
        <v>0</v>
      </c>
      <c r="AH722" s="11">
        <f>VLOOKUP(C722,[1]匹配!$A:$AE,31,0)</f>
        <v>0</v>
      </c>
      <c r="AI722" s="11">
        <f>VLOOKUP(C722,[1]匹配!$A:$AF,32,0)</f>
        <v>0</v>
      </c>
      <c r="AJ722" s="11" t="s">
        <v>1687</v>
      </c>
      <c r="AK722" s="11" t="s">
        <v>105</v>
      </c>
      <c r="AL722" s="11" t="s">
        <v>48</v>
      </c>
      <c r="AM722" s="11" t="s">
        <v>729</v>
      </c>
    </row>
    <row r="723" ht="36" spans="1:39">
      <c r="A723" s="28">
        <v>720</v>
      </c>
      <c r="B723" s="11" t="s">
        <v>494</v>
      </c>
      <c r="C723" s="11" t="s">
        <v>2615</v>
      </c>
      <c r="D723" s="11" t="s">
        <v>2616</v>
      </c>
      <c r="E723" s="11" t="s">
        <v>2617</v>
      </c>
      <c r="F723" s="11" t="s">
        <v>519</v>
      </c>
      <c r="G723" s="11" t="s">
        <v>2592</v>
      </c>
      <c r="H723" s="11" t="str">
        <f>VLOOKUP(C723,[1]匹配!$A:$E,5,0)</f>
        <v>否</v>
      </c>
      <c r="I723" s="11">
        <f>VLOOKUP(C723,[1]匹配!$A:$F,6,0)</f>
        <v>0</v>
      </c>
      <c r="J723" s="11">
        <f>VLOOKUP(C723,'[2]（终）标准制修订项目'!$C:$R,16,0)</f>
        <v>2</v>
      </c>
      <c r="K723" s="11" t="str">
        <f>VLOOKUP(C723,[1]匹配!$A:$H,8,0)</f>
        <v>无</v>
      </c>
      <c r="L723" s="11">
        <f>VLOOKUP(C723,[1]匹配!$A:$I,9,0)</f>
        <v>2</v>
      </c>
      <c r="M723" s="11">
        <f>VLOOKUP(C723,[1]匹配!$A:$J,10,0)</f>
        <v>100</v>
      </c>
      <c r="N723" s="11" t="str">
        <f>VLOOKUP(C723,[1]匹配!$A:$K,11,0)</f>
        <v>深圳市涂氏精怡科技有限公司</v>
      </c>
      <c r="O723" s="11">
        <f>VLOOKUP(C723,[1]匹配!$A:$L,12,0)</f>
        <v>0</v>
      </c>
      <c r="P723" s="11">
        <f>VLOOKUP(C723,[1]匹配!$A:$M,13,0)</f>
        <v>0</v>
      </c>
      <c r="Q723" s="11">
        <f>VLOOKUP(C723,[1]匹配!$A:$N,14,0)</f>
        <v>0</v>
      </c>
      <c r="R723" s="11">
        <f>VLOOKUP(C723,[1]匹配!$A:$O,15,0)</f>
        <v>0</v>
      </c>
      <c r="S723" s="11">
        <f>VLOOKUP(C723,[1]匹配!$A:$P,16,0)</f>
        <v>0</v>
      </c>
      <c r="T723" s="11">
        <f>VLOOKUP(C723,[1]匹配!$A:$Q,17,0)</f>
        <v>0</v>
      </c>
      <c r="U723" s="11">
        <f>VLOOKUP(C723,[1]匹配!$A:$R,18,0)</f>
        <v>0</v>
      </c>
      <c r="V723" s="11">
        <f>VLOOKUP(C723,[1]匹配!$A:$S,19,0)</f>
        <v>0</v>
      </c>
      <c r="W723" s="11">
        <f>VLOOKUP(C723,[1]匹配!$A:$T,20,0)</f>
        <v>0</v>
      </c>
      <c r="X723" s="11">
        <f>VLOOKUP(C723,[1]匹配!$A:$U,21,0)</f>
        <v>0</v>
      </c>
      <c r="Y723" s="11">
        <f>VLOOKUP(C723,[1]匹配!$A:$V,22,0)</f>
        <v>0</v>
      </c>
      <c r="Z723" s="11">
        <f>VLOOKUP(C723,[1]匹配!$A:$W,23,0)</f>
        <v>0</v>
      </c>
      <c r="AA723" s="11">
        <f>VLOOKUP(C723,[1]匹配!$A:$X,24,0)</f>
        <v>0</v>
      </c>
      <c r="AB723" s="11">
        <f>VLOOKUP(C723,[1]匹配!$A:$Y,25,0)</f>
        <v>0</v>
      </c>
      <c r="AC723" s="11">
        <f>VLOOKUP(C723,[1]匹配!$A:$Z,26,0)</f>
        <v>0</v>
      </c>
      <c r="AD723" s="11">
        <f>VLOOKUP(C723,[1]匹配!$A:$AA,27,0)</f>
        <v>0</v>
      </c>
      <c r="AE723" s="11">
        <f>VLOOKUP(C723,[1]匹配!$A:$AB,28,0)</f>
        <v>0</v>
      </c>
      <c r="AF723" s="11">
        <f>VLOOKUP(C723,[1]匹配!$A:$AC,29,0)</f>
        <v>0</v>
      </c>
      <c r="AG723" s="11">
        <f>VLOOKUP(C723,[1]匹配!$A:$AD,30,0)</f>
        <v>0</v>
      </c>
      <c r="AH723" s="11">
        <f>VLOOKUP(C723,[1]匹配!$A:$AE,31,0)</f>
        <v>0</v>
      </c>
      <c r="AI723" s="11">
        <f>VLOOKUP(C723,[1]匹配!$A:$AF,32,0)</f>
        <v>0</v>
      </c>
      <c r="AJ723" s="11" t="s">
        <v>1687</v>
      </c>
      <c r="AK723" s="11" t="s">
        <v>47</v>
      </c>
      <c r="AL723" s="11" t="s">
        <v>48</v>
      </c>
      <c r="AM723" s="11" t="s">
        <v>729</v>
      </c>
    </row>
    <row r="724" ht="36" spans="1:39">
      <c r="A724" s="28">
        <v>721</v>
      </c>
      <c r="B724" s="11" t="s">
        <v>494</v>
      </c>
      <c r="C724" s="11" t="s">
        <v>2618</v>
      </c>
      <c r="D724" s="11" t="s">
        <v>2619</v>
      </c>
      <c r="E724" s="11" t="s">
        <v>2620</v>
      </c>
      <c r="F724" s="11" t="s">
        <v>582</v>
      </c>
      <c r="G724" s="11" t="s">
        <v>2621</v>
      </c>
      <c r="H724" s="11" t="str">
        <f>VLOOKUP(C724,[1]匹配!$A:$E,5,0)</f>
        <v>否</v>
      </c>
      <c r="I724" s="11">
        <f>VLOOKUP(C724,[1]匹配!$A:$F,6,0)</f>
        <v>0</v>
      </c>
      <c r="J724" s="11">
        <f>VLOOKUP(C724,'[2]（终）标准制修订项目'!$C:$R,16,0)</f>
        <v>5</v>
      </c>
      <c r="K724" s="11" t="str">
        <f>VLOOKUP(C724,[1]匹配!$A:$H,8,0)</f>
        <v>无</v>
      </c>
      <c r="L724" s="11">
        <f>VLOOKUP(C724,[1]匹配!$A:$I,9,0)</f>
        <v>1</v>
      </c>
      <c r="M724" s="11">
        <f>VLOOKUP(C724,[1]匹配!$A:$J,10,0)</f>
        <v>100</v>
      </c>
      <c r="N724" s="11" t="str">
        <f>VLOOKUP(C724,[1]匹配!$A:$K,11,0)</f>
        <v>深圳巴斯巴科技发展有限公司</v>
      </c>
      <c r="O724" s="11">
        <f>VLOOKUP(C724,[1]匹配!$A:$L,12,0)</f>
        <v>0</v>
      </c>
      <c r="P724" s="11">
        <f>VLOOKUP(C724,[1]匹配!$A:$M,13,0)</f>
        <v>0</v>
      </c>
      <c r="Q724" s="11">
        <f>VLOOKUP(C724,[1]匹配!$A:$N,14,0)</f>
        <v>0</v>
      </c>
      <c r="R724" s="11">
        <f>VLOOKUP(C724,[1]匹配!$A:$O,15,0)</f>
        <v>0</v>
      </c>
      <c r="S724" s="11">
        <f>VLOOKUP(C724,[1]匹配!$A:$P,16,0)</f>
        <v>0</v>
      </c>
      <c r="T724" s="11">
        <f>VLOOKUP(C724,[1]匹配!$A:$Q,17,0)</f>
        <v>0</v>
      </c>
      <c r="U724" s="11">
        <f>VLOOKUP(C724,[1]匹配!$A:$R,18,0)</f>
        <v>0</v>
      </c>
      <c r="V724" s="11">
        <f>VLOOKUP(C724,[1]匹配!$A:$S,19,0)</f>
        <v>0</v>
      </c>
      <c r="W724" s="11">
        <f>VLOOKUP(C724,[1]匹配!$A:$T,20,0)</f>
        <v>0</v>
      </c>
      <c r="X724" s="11">
        <f>VLOOKUP(C724,[1]匹配!$A:$U,21,0)</f>
        <v>0</v>
      </c>
      <c r="Y724" s="11">
        <f>VLOOKUP(C724,[1]匹配!$A:$V,22,0)</f>
        <v>0</v>
      </c>
      <c r="Z724" s="11">
        <f>VLOOKUP(C724,[1]匹配!$A:$W,23,0)</f>
        <v>0</v>
      </c>
      <c r="AA724" s="11">
        <f>VLOOKUP(C724,[1]匹配!$A:$X,24,0)</f>
        <v>0</v>
      </c>
      <c r="AB724" s="11">
        <f>VLOOKUP(C724,[1]匹配!$A:$Y,25,0)</f>
        <v>0</v>
      </c>
      <c r="AC724" s="11">
        <f>VLOOKUP(C724,[1]匹配!$A:$Z,26,0)</f>
        <v>0</v>
      </c>
      <c r="AD724" s="11">
        <f>VLOOKUP(C724,[1]匹配!$A:$AA,27,0)</f>
        <v>0</v>
      </c>
      <c r="AE724" s="11">
        <f>VLOOKUP(C724,[1]匹配!$A:$AB,28,0)</f>
        <v>0</v>
      </c>
      <c r="AF724" s="11">
        <f>VLOOKUP(C724,[1]匹配!$A:$AC,29,0)</f>
        <v>0</v>
      </c>
      <c r="AG724" s="11">
        <f>VLOOKUP(C724,[1]匹配!$A:$AD,30,0)</f>
        <v>0</v>
      </c>
      <c r="AH724" s="11">
        <f>VLOOKUP(C724,[1]匹配!$A:$AE,31,0)</f>
        <v>0</v>
      </c>
      <c r="AI724" s="11">
        <f>VLOOKUP(C724,[1]匹配!$A:$AF,32,0)</f>
        <v>0</v>
      </c>
      <c r="AJ724" s="11" t="s">
        <v>1687</v>
      </c>
      <c r="AK724" s="11" t="s">
        <v>47</v>
      </c>
      <c r="AL724" s="11" t="s">
        <v>56</v>
      </c>
      <c r="AM724" s="11" t="s">
        <v>729</v>
      </c>
    </row>
    <row r="725" ht="36" spans="1:39">
      <c r="A725" s="28">
        <v>722</v>
      </c>
      <c r="B725" s="11" t="s">
        <v>494</v>
      </c>
      <c r="C725" s="11" t="s">
        <v>2622</v>
      </c>
      <c r="D725" s="11" t="s">
        <v>2623</v>
      </c>
      <c r="E725" s="11" t="s">
        <v>2624</v>
      </c>
      <c r="F725" s="11" t="s">
        <v>528</v>
      </c>
      <c r="G725" s="11" t="s">
        <v>873</v>
      </c>
      <c r="H725" s="11" t="str">
        <f>VLOOKUP(C725,[1]匹配!$A:$E,5,0)</f>
        <v>否</v>
      </c>
      <c r="I725" s="11">
        <f>VLOOKUP(C725,[1]匹配!$A:$F,6,0)</f>
        <v>0</v>
      </c>
      <c r="J725" s="11">
        <f>VLOOKUP(C725,'[2]（终）标准制修订项目'!$C:$R,16,0)</f>
        <v>1</v>
      </c>
      <c r="K725" s="11" t="str">
        <f>VLOOKUP(C725,[1]匹配!$A:$H,8,0)</f>
        <v>无</v>
      </c>
      <c r="L725" s="11">
        <f>VLOOKUP(C725,[1]匹配!$A:$I,9,0)</f>
        <v>1</v>
      </c>
      <c r="M725" s="11">
        <f>VLOOKUP(C725,[1]匹配!$A:$J,10,0)</f>
        <v>100</v>
      </c>
      <c r="N725" s="11" t="str">
        <f>VLOOKUP(C725,[1]匹配!$A:$K,11,0)</f>
        <v>深圳市昌硕新纺材料有限公司</v>
      </c>
      <c r="O725" s="11">
        <f>VLOOKUP(C725,[1]匹配!$A:$L,12,0)</f>
        <v>0</v>
      </c>
      <c r="P725" s="11">
        <f>VLOOKUP(C725,[1]匹配!$A:$M,13,0)</f>
        <v>0</v>
      </c>
      <c r="Q725" s="11">
        <f>VLOOKUP(C725,[1]匹配!$A:$N,14,0)</f>
        <v>0</v>
      </c>
      <c r="R725" s="11">
        <f>VLOOKUP(C725,[1]匹配!$A:$O,15,0)</f>
        <v>0</v>
      </c>
      <c r="S725" s="11">
        <f>VLOOKUP(C725,[1]匹配!$A:$P,16,0)</f>
        <v>0</v>
      </c>
      <c r="T725" s="11">
        <f>VLOOKUP(C725,[1]匹配!$A:$Q,17,0)</f>
        <v>0</v>
      </c>
      <c r="U725" s="11">
        <f>VLOOKUP(C725,[1]匹配!$A:$R,18,0)</f>
        <v>0</v>
      </c>
      <c r="V725" s="11">
        <f>VLOOKUP(C725,[1]匹配!$A:$S,19,0)</f>
        <v>0</v>
      </c>
      <c r="W725" s="11">
        <f>VLOOKUP(C725,[1]匹配!$A:$T,20,0)</f>
        <v>0</v>
      </c>
      <c r="X725" s="11">
        <f>VLOOKUP(C725,[1]匹配!$A:$U,21,0)</f>
        <v>0</v>
      </c>
      <c r="Y725" s="11">
        <f>VLOOKUP(C725,[1]匹配!$A:$V,22,0)</f>
        <v>0</v>
      </c>
      <c r="Z725" s="11">
        <f>VLOOKUP(C725,[1]匹配!$A:$W,23,0)</f>
        <v>0</v>
      </c>
      <c r="AA725" s="11">
        <f>VLOOKUP(C725,[1]匹配!$A:$X,24,0)</f>
        <v>0</v>
      </c>
      <c r="AB725" s="11">
        <f>VLOOKUP(C725,[1]匹配!$A:$Y,25,0)</f>
        <v>0</v>
      </c>
      <c r="AC725" s="11">
        <f>VLOOKUP(C725,[1]匹配!$A:$Z,26,0)</f>
        <v>0</v>
      </c>
      <c r="AD725" s="11">
        <f>VLOOKUP(C725,[1]匹配!$A:$AA,27,0)</f>
        <v>0</v>
      </c>
      <c r="AE725" s="11">
        <f>VLOOKUP(C725,[1]匹配!$A:$AB,28,0)</f>
        <v>0</v>
      </c>
      <c r="AF725" s="11">
        <f>VLOOKUP(C725,[1]匹配!$A:$AC,29,0)</f>
        <v>0</v>
      </c>
      <c r="AG725" s="11">
        <f>VLOOKUP(C725,[1]匹配!$A:$AD,30,0)</f>
        <v>0</v>
      </c>
      <c r="AH725" s="11">
        <f>VLOOKUP(C725,[1]匹配!$A:$AE,31,0)</f>
        <v>0</v>
      </c>
      <c r="AI725" s="11">
        <f>VLOOKUP(C725,[1]匹配!$A:$AF,32,0)</f>
        <v>0</v>
      </c>
      <c r="AJ725" s="11" t="s">
        <v>1699</v>
      </c>
      <c r="AK725" s="11" t="s">
        <v>47</v>
      </c>
      <c r="AL725" s="11" t="s">
        <v>48</v>
      </c>
      <c r="AM725" s="11" t="s">
        <v>729</v>
      </c>
    </row>
    <row r="726" ht="36" spans="1:39">
      <c r="A726" s="28">
        <v>723</v>
      </c>
      <c r="B726" s="11" t="s">
        <v>494</v>
      </c>
      <c r="C726" s="11" t="s">
        <v>2625</v>
      </c>
      <c r="D726" s="11" t="s">
        <v>2626</v>
      </c>
      <c r="E726" s="11" t="s">
        <v>2627</v>
      </c>
      <c r="F726" s="30" t="s">
        <v>2136</v>
      </c>
      <c r="G726" s="11" t="s">
        <v>1357</v>
      </c>
      <c r="H726" s="11" t="str">
        <f>VLOOKUP(C726,[1]匹配!$A:$E,5,0)</f>
        <v>否</v>
      </c>
      <c r="I726" s="11">
        <f>VLOOKUP(C726,[1]匹配!$A:$F,6,0)</f>
        <v>0</v>
      </c>
      <c r="J726" s="11">
        <f>VLOOKUP(C726,'[2]（终）标准制修订项目'!$C:$R,16,0)</f>
        <v>5</v>
      </c>
      <c r="K726" s="11" t="str">
        <f>VLOOKUP(C726,[1]匹配!$A:$H,8,0)</f>
        <v>无</v>
      </c>
      <c r="L726" s="11">
        <f>VLOOKUP(C726,[1]匹配!$A:$I,9,0)</f>
        <v>5</v>
      </c>
      <c r="M726" s="11">
        <f>VLOOKUP(C726,[1]匹配!$A:$J,10,0)</f>
        <v>100</v>
      </c>
      <c r="N726" s="11" t="str">
        <f>VLOOKUP(C726,[1]匹配!$A:$K,11,0)</f>
        <v>深圳市凯东源现代物流股份有限公司</v>
      </c>
      <c r="O726" s="11">
        <f>VLOOKUP(C726,[1]匹配!$A:$L,12,0)</f>
        <v>0</v>
      </c>
      <c r="P726" s="11">
        <f>VLOOKUP(C726,[1]匹配!$A:$M,13,0)</f>
        <v>0</v>
      </c>
      <c r="Q726" s="11">
        <f>VLOOKUP(C726,[1]匹配!$A:$N,14,0)</f>
        <v>0</v>
      </c>
      <c r="R726" s="11">
        <f>VLOOKUP(C726,[1]匹配!$A:$O,15,0)</f>
        <v>0</v>
      </c>
      <c r="S726" s="11">
        <f>VLOOKUP(C726,[1]匹配!$A:$P,16,0)</f>
        <v>0</v>
      </c>
      <c r="T726" s="11">
        <f>VLOOKUP(C726,[1]匹配!$A:$Q,17,0)</f>
        <v>0</v>
      </c>
      <c r="U726" s="11">
        <f>VLOOKUP(C726,[1]匹配!$A:$R,18,0)</f>
        <v>0</v>
      </c>
      <c r="V726" s="11">
        <f>VLOOKUP(C726,[1]匹配!$A:$S,19,0)</f>
        <v>0</v>
      </c>
      <c r="W726" s="11">
        <f>VLOOKUP(C726,[1]匹配!$A:$T,20,0)</f>
        <v>0</v>
      </c>
      <c r="X726" s="11">
        <f>VLOOKUP(C726,[1]匹配!$A:$U,21,0)</f>
        <v>0</v>
      </c>
      <c r="Y726" s="11">
        <f>VLOOKUP(C726,[1]匹配!$A:$V,22,0)</f>
        <v>0</v>
      </c>
      <c r="Z726" s="11">
        <f>VLOOKUP(C726,[1]匹配!$A:$W,23,0)</f>
        <v>0</v>
      </c>
      <c r="AA726" s="11">
        <f>VLOOKUP(C726,[1]匹配!$A:$X,24,0)</f>
        <v>0</v>
      </c>
      <c r="AB726" s="11">
        <f>VLOOKUP(C726,[1]匹配!$A:$Y,25,0)</f>
        <v>0</v>
      </c>
      <c r="AC726" s="11">
        <f>VLOOKUP(C726,[1]匹配!$A:$Z,26,0)</f>
        <v>0</v>
      </c>
      <c r="AD726" s="11">
        <f>VLOOKUP(C726,[1]匹配!$A:$AA,27,0)</f>
        <v>0</v>
      </c>
      <c r="AE726" s="11">
        <f>VLOOKUP(C726,[1]匹配!$A:$AB,28,0)</f>
        <v>0</v>
      </c>
      <c r="AF726" s="11">
        <f>VLOOKUP(C726,[1]匹配!$A:$AC,29,0)</f>
        <v>0</v>
      </c>
      <c r="AG726" s="11">
        <f>VLOOKUP(C726,[1]匹配!$A:$AD,30,0)</f>
        <v>0</v>
      </c>
      <c r="AH726" s="11">
        <f>VLOOKUP(C726,[1]匹配!$A:$AE,31,0)</f>
        <v>0</v>
      </c>
      <c r="AI726" s="11">
        <f>VLOOKUP(C726,[1]匹配!$A:$AF,32,0)</f>
        <v>0</v>
      </c>
      <c r="AJ726" s="11" t="s">
        <v>1718</v>
      </c>
      <c r="AK726" s="11" t="s">
        <v>47</v>
      </c>
      <c r="AL726" s="11" t="s">
        <v>56</v>
      </c>
      <c r="AM726" s="11" t="s">
        <v>729</v>
      </c>
    </row>
    <row r="727" ht="36" spans="1:39">
      <c r="A727" s="28">
        <v>724</v>
      </c>
      <c r="B727" s="11" t="s">
        <v>494</v>
      </c>
      <c r="C727" s="11" t="s">
        <v>2628</v>
      </c>
      <c r="D727" s="11" t="s">
        <v>2629</v>
      </c>
      <c r="E727" s="11" t="s">
        <v>2630</v>
      </c>
      <c r="F727" s="11" t="s">
        <v>2136</v>
      </c>
      <c r="G727" s="11" t="s">
        <v>1357</v>
      </c>
      <c r="H727" s="11" t="str">
        <f>VLOOKUP(C727,[1]匹配!$A:$E,5,0)</f>
        <v>否</v>
      </c>
      <c r="I727" s="11">
        <f>VLOOKUP(C727,[1]匹配!$A:$F,6,0)</f>
        <v>0</v>
      </c>
      <c r="J727" s="11">
        <f>VLOOKUP(C727,'[2]（终）标准制修订项目'!$C:$R,16,0)</f>
        <v>5</v>
      </c>
      <c r="K727" s="11" t="str">
        <f>VLOOKUP(C727,[1]匹配!$A:$H,8,0)</f>
        <v>无</v>
      </c>
      <c r="L727" s="11">
        <f>VLOOKUP(C727,[1]匹配!$A:$I,9,0)</f>
        <v>1</v>
      </c>
      <c r="M727" s="11">
        <f>VLOOKUP(C727,[1]匹配!$A:$J,10,0)</f>
        <v>100</v>
      </c>
      <c r="N727" s="11" t="str">
        <f>VLOOKUP(C727,[1]匹配!$A:$K,11,0)</f>
        <v>深圳市凯东源现代物流股份有限公司</v>
      </c>
      <c r="O727" s="11">
        <f>VLOOKUP(C727,[1]匹配!$A:$L,12,0)</f>
        <v>0</v>
      </c>
      <c r="P727" s="11">
        <f>VLOOKUP(C727,[1]匹配!$A:$M,13,0)</f>
        <v>0</v>
      </c>
      <c r="Q727" s="11">
        <f>VLOOKUP(C727,[1]匹配!$A:$N,14,0)</f>
        <v>0</v>
      </c>
      <c r="R727" s="11">
        <f>VLOOKUP(C727,[1]匹配!$A:$O,15,0)</f>
        <v>0</v>
      </c>
      <c r="S727" s="11">
        <f>VLOOKUP(C727,[1]匹配!$A:$P,16,0)</f>
        <v>0</v>
      </c>
      <c r="T727" s="11">
        <f>VLOOKUP(C727,[1]匹配!$A:$Q,17,0)</f>
        <v>0</v>
      </c>
      <c r="U727" s="11">
        <f>VLOOKUP(C727,[1]匹配!$A:$R,18,0)</f>
        <v>0</v>
      </c>
      <c r="V727" s="11">
        <f>VLOOKUP(C727,[1]匹配!$A:$S,19,0)</f>
        <v>0</v>
      </c>
      <c r="W727" s="11">
        <f>VLOOKUP(C727,[1]匹配!$A:$T,20,0)</f>
        <v>0</v>
      </c>
      <c r="X727" s="11">
        <f>VLOOKUP(C727,[1]匹配!$A:$U,21,0)</f>
        <v>0</v>
      </c>
      <c r="Y727" s="11">
        <f>VLOOKUP(C727,[1]匹配!$A:$V,22,0)</f>
        <v>0</v>
      </c>
      <c r="Z727" s="11">
        <f>VLOOKUP(C727,[1]匹配!$A:$W,23,0)</f>
        <v>0</v>
      </c>
      <c r="AA727" s="11">
        <f>VLOOKUP(C727,[1]匹配!$A:$X,24,0)</f>
        <v>0</v>
      </c>
      <c r="AB727" s="11">
        <f>VLOOKUP(C727,[1]匹配!$A:$Y,25,0)</f>
        <v>0</v>
      </c>
      <c r="AC727" s="11">
        <f>VLOOKUP(C727,[1]匹配!$A:$Z,26,0)</f>
        <v>0</v>
      </c>
      <c r="AD727" s="11">
        <f>VLOOKUP(C727,[1]匹配!$A:$AA,27,0)</f>
        <v>0</v>
      </c>
      <c r="AE727" s="11">
        <f>VLOOKUP(C727,[1]匹配!$A:$AB,28,0)</f>
        <v>0</v>
      </c>
      <c r="AF727" s="11">
        <f>VLOOKUP(C727,[1]匹配!$A:$AC,29,0)</f>
        <v>0</v>
      </c>
      <c r="AG727" s="11">
        <f>VLOOKUP(C727,[1]匹配!$A:$AD,30,0)</f>
        <v>0</v>
      </c>
      <c r="AH727" s="11">
        <f>VLOOKUP(C727,[1]匹配!$A:$AE,31,0)</f>
        <v>0</v>
      </c>
      <c r="AI727" s="11">
        <f>VLOOKUP(C727,[1]匹配!$A:$AF,32,0)</f>
        <v>0</v>
      </c>
      <c r="AJ727" s="11" t="s">
        <v>1742</v>
      </c>
      <c r="AK727" s="11" t="s">
        <v>47</v>
      </c>
      <c r="AL727" s="11" t="s">
        <v>56</v>
      </c>
      <c r="AM727" s="11" t="s">
        <v>729</v>
      </c>
    </row>
    <row r="728" ht="36" spans="1:39">
      <c r="A728" s="28">
        <v>725</v>
      </c>
      <c r="B728" s="11" t="s">
        <v>494</v>
      </c>
      <c r="C728" s="11" t="s">
        <v>2631</v>
      </c>
      <c r="D728" s="11" t="s">
        <v>2632</v>
      </c>
      <c r="E728" s="11" t="s">
        <v>2633</v>
      </c>
      <c r="F728" s="11" t="s">
        <v>519</v>
      </c>
      <c r="G728" s="11" t="s">
        <v>1275</v>
      </c>
      <c r="H728" s="11" t="str">
        <f>VLOOKUP(C728,[1]匹配!$A:$E,5,0)</f>
        <v>否</v>
      </c>
      <c r="I728" s="11">
        <f>VLOOKUP(C728,[1]匹配!$A:$F,6,0)</f>
        <v>0</v>
      </c>
      <c r="J728" s="11">
        <f>VLOOKUP(C728,'[2]（终）标准制修订项目'!$C:$R,16,0)</f>
        <v>8</v>
      </c>
      <c r="K728" s="11" t="str">
        <f>VLOOKUP(C728,[1]匹配!$A:$H,8,0)</f>
        <v>有</v>
      </c>
      <c r="L728" s="11">
        <f>VLOOKUP(C728,[1]匹配!$A:$I,9,0)</f>
        <v>8</v>
      </c>
      <c r="M728" s="11">
        <f>VLOOKUP(C728,[1]匹配!$A:$J,10,0)</f>
        <v>100</v>
      </c>
      <c r="N728" s="11" t="str">
        <f>VLOOKUP(C728,[1]匹配!$A:$K,11,0)</f>
        <v>安莉芳（中国）服装有限公司</v>
      </c>
      <c r="O728" s="11">
        <f>VLOOKUP(C728,[1]匹配!$A:$L,12,0)</f>
        <v>0</v>
      </c>
      <c r="P728" s="11">
        <f>VLOOKUP(C728,[1]匹配!$A:$M,13,0)</f>
        <v>0</v>
      </c>
      <c r="Q728" s="11">
        <f>VLOOKUP(C728,[1]匹配!$A:$N,14,0)</f>
        <v>0</v>
      </c>
      <c r="R728" s="11">
        <f>VLOOKUP(C728,[1]匹配!$A:$O,15,0)</f>
        <v>0</v>
      </c>
      <c r="S728" s="11">
        <f>VLOOKUP(C728,[1]匹配!$A:$P,16,0)</f>
        <v>0</v>
      </c>
      <c r="T728" s="11">
        <f>VLOOKUP(C728,[1]匹配!$A:$Q,17,0)</f>
        <v>0</v>
      </c>
      <c r="U728" s="11">
        <f>VLOOKUP(C728,[1]匹配!$A:$R,18,0)</f>
        <v>0</v>
      </c>
      <c r="V728" s="11">
        <f>VLOOKUP(C728,[1]匹配!$A:$S,19,0)</f>
        <v>0</v>
      </c>
      <c r="W728" s="11">
        <f>VLOOKUP(C728,[1]匹配!$A:$T,20,0)</f>
        <v>0</v>
      </c>
      <c r="X728" s="11">
        <f>VLOOKUP(C728,[1]匹配!$A:$U,21,0)</f>
        <v>0</v>
      </c>
      <c r="Y728" s="11">
        <f>VLOOKUP(C728,[1]匹配!$A:$V,22,0)</f>
        <v>0</v>
      </c>
      <c r="Z728" s="11">
        <f>VLOOKUP(C728,[1]匹配!$A:$W,23,0)</f>
        <v>0</v>
      </c>
      <c r="AA728" s="11">
        <f>VLOOKUP(C728,[1]匹配!$A:$X,24,0)</f>
        <v>0</v>
      </c>
      <c r="AB728" s="11">
        <f>VLOOKUP(C728,[1]匹配!$A:$Y,25,0)</f>
        <v>0</v>
      </c>
      <c r="AC728" s="11">
        <f>VLOOKUP(C728,[1]匹配!$A:$Z,26,0)</f>
        <v>0</v>
      </c>
      <c r="AD728" s="11">
        <f>VLOOKUP(C728,[1]匹配!$A:$AA,27,0)</f>
        <v>0</v>
      </c>
      <c r="AE728" s="11">
        <f>VLOOKUP(C728,[1]匹配!$A:$AB,28,0)</f>
        <v>0</v>
      </c>
      <c r="AF728" s="11">
        <f>VLOOKUP(C728,[1]匹配!$A:$AC,29,0)</f>
        <v>0</v>
      </c>
      <c r="AG728" s="11">
        <f>VLOOKUP(C728,[1]匹配!$A:$AD,30,0)</f>
        <v>0</v>
      </c>
      <c r="AH728" s="11">
        <f>VLOOKUP(C728,[1]匹配!$A:$AE,31,0)</f>
        <v>0</v>
      </c>
      <c r="AI728" s="11">
        <f>VLOOKUP(C728,[1]匹配!$A:$AF,32,0)</f>
        <v>0</v>
      </c>
      <c r="AJ728" s="11" t="s">
        <v>1775</v>
      </c>
      <c r="AK728" s="11" t="s">
        <v>47</v>
      </c>
      <c r="AL728" s="11" t="s">
        <v>56</v>
      </c>
      <c r="AM728" s="11" t="s">
        <v>729</v>
      </c>
    </row>
    <row r="729" ht="36" spans="1:39">
      <c r="A729" s="28">
        <v>726</v>
      </c>
      <c r="B729" s="11" t="s">
        <v>494</v>
      </c>
      <c r="C729" s="11" t="s">
        <v>2634</v>
      </c>
      <c r="D729" s="11" t="s">
        <v>2635</v>
      </c>
      <c r="E729" s="11" t="s">
        <v>2636</v>
      </c>
      <c r="F729" s="11" t="s">
        <v>524</v>
      </c>
      <c r="G729" s="11" t="s">
        <v>873</v>
      </c>
      <c r="H729" s="11" t="str">
        <f>VLOOKUP(C729,[1]匹配!$A:$E,5,0)</f>
        <v>否</v>
      </c>
      <c r="I729" s="11">
        <f>VLOOKUP(C729,[1]匹配!$A:$F,6,0)</f>
        <v>0</v>
      </c>
      <c r="J729" s="11">
        <f>VLOOKUP(C729,'[2]（终）标准制修订项目'!$C:$R,16,0)</f>
        <v>2</v>
      </c>
      <c r="K729" s="11" t="str">
        <f>VLOOKUP(C729,[1]匹配!$A:$H,8,0)</f>
        <v>无</v>
      </c>
      <c r="L729" s="11">
        <f>VLOOKUP(C729,[1]匹配!$A:$I,9,0)</f>
        <v>2</v>
      </c>
      <c r="M729" s="11">
        <f>VLOOKUP(C729,[1]匹配!$A:$J,10,0)</f>
        <v>100</v>
      </c>
      <c r="N729" s="11" t="str">
        <f>VLOOKUP(C729,[1]匹配!$A:$K,11,0)</f>
        <v>深圳市昌硕新纺材料有限公司</v>
      </c>
      <c r="O729" s="11">
        <f>VLOOKUP(C729,[1]匹配!$A:$L,12,0)</f>
        <v>0</v>
      </c>
      <c r="P729" s="11">
        <f>VLOOKUP(C729,[1]匹配!$A:$M,13,0)</f>
        <v>0</v>
      </c>
      <c r="Q729" s="11">
        <f>VLOOKUP(C729,[1]匹配!$A:$N,14,0)</f>
        <v>0</v>
      </c>
      <c r="R729" s="11">
        <f>VLOOKUP(C729,[1]匹配!$A:$O,15,0)</f>
        <v>0</v>
      </c>
      <c r="S729" s="11">
        <f>VLOOKUP(C729,[1]匹配!$A:$P,16,0)</f>
        <v>0</v>
      </c>
      <c r="T729" s="11">
        <f>VLOOKUP(C729,[1]匹配!$A:$Q,17,0)</f>
        <v>0</v>
      </c>
      <c r="U729" s="11">
        <f>VLOOKUP(C729,[1]匹配!$A:$R,18,0)</f>
        <v>0</v>
      </c>
      <c r="V729" s="11">
        <f>VLOOKUP(C729,[1]匹配!$A:$S,19,0)</f>
        <v>0</v>
      </c>
      <c r="W729" s="11">
        <f>VLOOKUP(C729,[1]匹配!$A:$T,20,0)</f>
        <v>0</v>
      </c>
      <c r="X729" s="11">
        <f>VLOOKUP(C729,[1]匹配!$A:$U,21,0)</f>
        <v>0</v>
      </c>
      <c r="Y729" s="11">
        <f>VLOOKUP(C729,[1]匹配!$A:$V,22,0)</f>
        <v>0</v>
      </c>
      <c r="Z729" s="11">
        <f>VLOOKUP(C729,[1]匹配!$A:$W,23,0)</f>
        <v>0</v>
      </c>
      <c r="AA729" s="11">
        <f>VLOOKUP(C729,[1]匹配!$A:$X,24,0)</f>
        <v>0</v>
      </c>
      <c r="AB729" s="11">
        <f>VLOOKUP(C729,[1]匹配!$A:$Y,25,0)</f>
        <v>0</v>
      </c>
      <c r="AC729" s="11">
        <f>VLOOKUP(C729,[1]匹配!$A:$Z,26,0)</f>
        <v>0</v>
      </c>
      <c r="AD729" s="11">
        <f>VLOOKUP(C729,[1]匹配!$A:$AA,27,0)</f>
        <v>0</v>
      </c>
      <c r="AE729" s="11">
        <f>VLOOKUP(C729,[1]匹配!$A:$AB,28,0)</f>
        <v>0</v>
      </c>
      <c r="AF729" s="11">
        <f>VLOOKUP(C729,[1]匹配!$A:$AC,29,0)</f>
        <v>0</v>
      </c>
      <c r="AG729" s="11">
        <f>VLOOKUP(C729,[1]匹配!$A:$AD,30,0)</f>
        <v>0</v>
      </c>
      <c r="AH729" s="11">
        <f>VLOOKUP(C729,[1]匹配!$A:$AE,31,0)</f>
        <v>0</v>
      </c>
      <c r="AI729" s="11">
        <f>VLOOKUP(C729,[1]匹配!$A:$AF,32,0)</f>
        <v>0</v>
      </c>
      <c r="AJ729" s="11" t="s">
        <v>1788</v>
      </c>
      <c r="AK729" s="11" t="s">
        <v>47</v>
      </c>
      <c r="AL729" s="11" t="s">
        <v>48</v>
      </c>
      <c r="AM729" s="11" t="s">
        <v>729</v>
      </c>
    </row>
    <row r="730" ht="36" spans="1:39">
      <c r="A730" s="28">
        <v>727</v>
      </c>
      <c r="B730" s="11" t="s">
        <v>494</v>
      </c>
      <c r="C730" s="11" t="s">
        <v>2637</v>
      </c>
      <c r="D730" s="11" t="s">
        <v>2638</v>
      </c>
      <c r="E730" s="11" t="s">
        <v>2639</v>
      </c>
      <c r="F730" s="11" t="s">
        <v>528</v>
      </c>
      <c r="G730" s="11" t="s">
        <v>873</v>
      </c>
      <c r="H730" s="11" t="str">
        <f>VLOOKUP(C730,[1]匹配!$A:$E,5,0)</f>
        <v>否</v>
      </c>
      <c r="I730" s="11">
        <f>VLOOKUP(C730,[1]匹配!$A:$F,6,0)</f>
        <v>0</v>
      </c>
      <c r="J730" s="11">
        <f>VLOOKUP(C730,'[2]（终）标准制修订项目'!$C:$R,16,0)</f>
        <v>2</v>
      </c>
      <c r="K730" s="11" t="str">
        <f>VLOOKUP(C730,[1]匹配!$A:$H,8,0)</f>
        <v>无</v>
      </c>
      <c r="L730" s="11">
        <f>VLOOKUP(C730,[1]匹配!$A:$I,9,0)</f>
        <v>2</v>
      </c>
      <c r="M730" s="11">
        <f>VLOOKUP(C730,[1]匹配!$A:$J,10,0)</f>
        <v>100</v>
      </c>
      <c r="N730" s="11" t="str">
        <f>VLOOKUP(C730,[1]匹配!$A:$K,11,0)</f>
        <v>深圳市昌硕新纺材料有限公司</v>
      </c>
      <c r="O730" s="11">
        <f>VLOOKUP(C730,[1]匹配!$A:$L,12,0)</f>
        <v>0</v>
      </c>
      <c r="P730" s="11">
        <f>VLOOKUP(C730,[1]匹配!$A:$M,13,0)</f>
        <v>0</v>
      </c>
      <c r="Q730" s="11">
        <f>VLOOKUP(C730,[1]匹配!$A:$N,14,0)</f>
        <v>0</v>
      </c>
      <c r="R730" s="11">
        <f>VLOOKUP(C730,[1]匹配!$A:$O,15,0)</f>
        <v>0</v>
      </c>
      <c r="S730" s="11">
        <f>VLOOKUP(C730,[1]匹配!$A:$P,16,0)</f>
        <v>0</v>
      </c>
      <c r="T730" s="11">
        <f>VLOOKUP(C730,[1]匹配!$A:$Q,17,0)</f>
        <v>0</v>
      </c>
      <c r="U730" s="11">
        <f>VLOOKUP(C730,[1]匹配!$A:$R,18,0)</f>
        <v>0</v>
      </c>
      <c r="V730" s="11">
        <f>VLOOKUP(C730,[1]匹配!$A:$S,19,0)</f>
        <v>0</v>
      </c>
      <c r="W730" s="11">
        <f>VLOOKUP(C730,[1]匹配!$A:$T,20,0)</f>
        <v>0</v>
      </c>
      <c r="X730" s="11">
        <f>VLOOKUP(C730,[1]匹配!$A:$U,21,0)</f>
        <v>0</v>
      </c>
      <c r="Y730" s="11">
        <f>VLOOKUP(C730,[1]匹配!$A:$V,22,0)</f>
        <v>0</v>
      </c>
      <c r="Z730" s="11">
        <f>VLOOKUP(C730,[1]匹配!$A:$W,23,0)</f>
        <v>0</v>
      </c>
      <c r="AA730" s="11">
        <f>VLOOKUP(C730,[1]匹配!$A:$X,24,0)</f>
        <v>0</v>
      </c>
      <c r="AB730" s="11">
        <f>VLOOKUP(C730,[1]匹配!$A:$Y,25,0)</f>
        <v>0</v>
      </c>
      <c r="AC730" s="11">
        <f>VLOOKUP(C730,[1]匹配!$A:$Z,26,0)</f>
        <v>0</v>
      </c>
      <c r="AD730" s="11">
        <f>VLOOKUP(C730,[1]匹配!$A:$AA,27,0)</f>
        <v>0</v>
      </c>
      <c r="AE730" s="11">
        <f>VLOOKUP(C730,[1]匹配!$A:$AB,28,0)</f>
        <v>0</v>
      </c>
      <c r="AF730" s="11">
        <f>VLOOKUP(C730,[1]匹配!$A:$AC,29,0)</f>
        <v>0</v>
      </c>
      <c r="AG730" s="11">
        <f>VLOOKUP(C730,[1]匹配!$A:$AD,30,0)</f>
        <v>0</v>
      </c>
      <c r="AH730" s="11">
        <f>VLOOKUP(C730,[1]匹配!$A:$AE,31,0)</f>
        <v>0</v>
      </c>
      <c r="AI730" s="11">
        <f>VLOOKUP(C730,[1]匹配!$A:$AF,32,0)</f>
        <v>0</v>
      </c>
      <c r="AJ730" s="11" t="s">
        <v>1788</v>
      </c>
      <c r="AK730" s="11" t="s">
        <v>47</v>
      </c>
      <c r="AL730" s="11" t="s">
        <v>48</v>
      </c>
      <c r="AM730" s="11" t="s">
        <v>729</v>
      </c>
    </row>
    <row r="731" ht="36" spans="1:39">
      <c r="A731" s="28">
        <v>728</v>
      </c>
      <c r="B731" s="11" t="s">
        <v>494</v>
      </c>
      <c r="C731" s="11" t="s">
        <v>2640</v>
      </c>
      <c r="D731" s="11" t="s">
        <v>2641</v>
      </c>
      <c r="E731" s="11" t="s">
        <v>2642</v>
      </c>
      <c r="F731" s="11" t="s">
        <v>2314</v>
      </c>
      <c r="G731" s="11" t="s">
        <v>1313</v>
      </c>
      <c r="H731" s="11" t="str">
        <f>VLOOKUP(C731,[1]匹配!$A:$E,5,0)</f>
        <v>否</v>
      </c>
      <c r="I731" s="11">
        <f>VLOOKUP(C731,[1]匹配!$A:$F,6,0)</f>
        <v>0</v>
      </c>
      <c r="J731" s="11">
        <f>VLOOKUP(C731,'[2]（终）标准制修订项目'!$C:$R,16,0)</f>
        <v>4</v>
      </c>
      <c r="K731" s="11" t="str">
        <f>VLOOKUP(C731,[1]匹配!$A:$H,8,0)</f>
        <v>无</v>
      </c>
      <c r="L731" s="11">
        <f>VLOOKUP(C731,[1]匹配!$A:$I,9,0)</f>
        <v>4</v>
      </c>
      <c r="M731" s="11">
        <f>VLOOKUP(C731,[1]匹配!$A:$J,10,0)</f>
        <v>100</v>
      </c>
      <c r="N731" s="11" t="str">
        <f>VLOOKUP(C731,[1]匹配!$A:$K,11,0)</f>
        <v>深圳市恒绿低碳发展促进中心</v>
      </c>
      <c r="O731" s="11">
        <f>VLOOKUP(C731,[1]匹配!$A:$L,12,0)</f>
        <v>0</v>
      </c>
      <c r="P731" s="11">
        <f>VLOOKUP(C731,[1]匹配!$A:$M,13,0)</f>
        <v>0</v>
      </c>
      <c r="Q731" s="11">
        <f>VLOOKUP(C731,[1]匹配!$A:$N,14,0)</f>
        <v>0</v>
      </c>
      <c r="R731" s="11">
        <f>VLOOKUP(C731,[1]匹配!$A:$O,15,0)</f>
        <v>0</v>
      </c>
      <c r="S731" s="11">
        <f>VLOOKUP(C731,[1]匹配!$A:$P,16,0)</f>
        <v>0</v>
      </c>
      <c r="T731" s="11">
        <f>VLOOKUP(C731,[1]匹配!$A:$Q,17,0)</f>
        <v>0</v>
      </c>
      <c r="U731" s="11">
        <f>VLOOKUP(C731,[1]匹配!$A:$R,18,0)</f>
        <v>0</v>
      </c>
      <c r="V731" s="11">
        <f>VLOOKUP(C731,[1]匹配!$A:$S,19,0)</f>
        <v>0</v>
      </c>
      <c r="W731" s="11">
        <f>VLOOKUP(C731,[1]匹配!$A:$T,20,0)</f>
        <v>0</v>
      </c>
      <c r="X731" s="11">
        <f>VLOOKUP(C731,[1]匹配!$A:$U,21,0)</f>
        <v>0</v>
      </c>
      <c r="Y731" s="11">
        <f>VLOOKUP(C731,[1]匹配!$A:$V,22,0)</f>
        <v>0</v>
      </c>
      <c r="Z731" s="11">
        <f>VLOOKUP(C731,[1]匹配!$A:$W,23,0)</f>
        <v>0</v>
      </c>
      <c r="AA731" s="11">
        <f>VLOOKUP(C731,[1]匹配!$A:$X,24,0)</f>
        <v>0</v>
      </c>
      <c r="AB731" s="11">
        <f>VLOOKUP(C731,[1]匹配!$A:$Y,25,0)</f>
        <v>0</v>
      </c>
      <c r="AC731" s="11">
        <f>VLOOKUP(C731,[1]匹配!$A:$Z,26,0)</f>
        <v>0</v>
      </c>
      <c r="AD731" s="11">
        <f>VLOOKUP(C731,[1]匹配!$A:$AA,27,0)</f>
        <v>0</v>
      </c>
      <c r="AE731" s="11">
        <f>VLOOKUP(C731,[1]匹配!$A:$AB,28,0)</f>
        <v>0</v>
      </c>
      <c r="AF731" s="11">
        <f>VLOOKUP(C731,[1]匹配!$A:$AC,29,0)</f>
        <v>0</v>
      </c>
      <c r="AG731" s="11">
        <f>VLOOKUP(C731,[1]匹配!$A:$AD,30,0)</f>
        <v>0</v>
      </c>
      <c r="AH731" s="11">
        <f>VLOOKUP(C731,[1]匹配!$A:$AE,31,0)</f>
        <v>0</v>
      </c>
      <c r="AI731" s="11">
        <f>VLOOKUP(C731,[1]匹配!$A:$AF,32,0)</f>
        <v>0</v>
      </c>
      <c r="AJ731" s="11" t="s">
        <v>1839</v>
      </c>
      <c r="AK731" s="11" t="s">
        <v>47</v>
      </c>
      <c r="AL731" s="11" t="s">
        <v>56</v>
      </c>
      <c r="AM731" s="11" t="s">
        <v>729</v>
      </c>
    </row>
    <row r="732" ht="24" spans="1:39">
      <c r="A732" s="28">
        <v>729</v>
      </c>
      <c r="B732" s="11" t="s">
        <v>494</v>
      </c>
      <c r="C732" s="11" t="s">
        <v>2643</v>
      </c>
      <c r="D732" s="11" t="s">
        <v>2644</v>
      </c>
      <c r="E732" s="11" t="s">
        <v>2645</v>
      </c>
      <c r="F732" s="11" t="s">
        <v>2314</v>
      </c>
      <c r="G732" s="11" t="s">
        <v>894</v>
      </c>
      <c r="H732" s="11" t="str">
        <f>VLOOKUP(C732,[1]匹配!$A:$E,5,0)</f>
        <v>否</v>
      </c>
      <c r="I732" s="11">
        <f>VLOOKUP(C732,[1]匹配!$A:$F,6,0)</f>
        <v>0</v>
      </c>
      <c r="J732" s="11">
        <f>VLOOKUP(C732,'[2]（终）标准制修订项目'!$C:$R,16,0)</f>
        <v>5</v>
      </c>
      <c r="K732" s="11" t="str">
        <f>VLOOKUP(C732,[1]匹配!$A:$H,8,0)</f>
        <v>无</v>
      </c>
      <c r="L732" s="11">
        <f>VLOOKUP(C732,[1]匹配!$A:$I,9,0)</f>
        <v>5</v>
      </c>
      <c r="M732" s="11">
        <f>VLOOKUP(C732,[1]匹配!$A:$J,10,0)</f>
        <v>100</v>
      </c>
      <c r="N732" s="11" t="str">
        <f>VLOOKUP(C732,[1]匹配!$A:$K,11,0)</f>
        <v>深圳市科创标准服务中心</v>
      </c>
      <c r="O732" s="11">
        <f>VLOOKUP(C732,[1]匹配!$A:$L,12,0)</f>
        <v>0</v>
      </c>
      <c r="P732" s="11">
        <f>VLOOKUP(C732,[1]匹配!$A:$M,13,0)</f>
        <v>0</v>
      </c>
      <c r="Q732" s="11">
        <f>VLOOKUP(C732,[1]匹配!$A:$N,14,0)</f>
        <v>0</v>
      </c>
      <c r="R732" s="11">
        <f>VLOOKUP(C732,[1]匹配!$A:$O,15,0)</f>
        <v>0</v>
      </c>
      <c r="S732" s="11">
        <f>VLOOKUP(C732,[1]匹配!$A:$P,16,0)</f>
        <v>0</v>
      </c>
      <c r="T732" s="11">
        <f>VLOOKUP(C732,[1]匹配!$A:$Q,17,0)</f>
        <v>0</v>
      </c>
      <c r="U732" s="11">
        <f>VLOOKUP(C732,[1]匹配!$A:$R,18,0)</f>
        <v>0</v>
      </c>
      <c r="V732" s="11">
        <f>VLOOKUP(C732,[1]匹配!$A:$S,19,0)</f>
        <v>0</v>
      </c>
      <c r="W732" s="11">
        <f>VLOOKUP(C732,[1]匹配!$A:$T,20,0)</f>
        <v>0</v>
      </c>
      <c r="X732" s="11">
        <f>VLOOKUP(C732,[1]匹配!$A:$U,21,0)</f>
        <v>0</v>
      </c>
      <c r="Y732" s="11">
        <f>VLOOKUP(C732,[1]匹配!$A:$V,22,0)</f>
        <v>0</v>
      </c>
      <c r="Z732" s="11">
        <f>VLOOKUP(C732,[1]匹配!$A:$W,23,0)</f>
        <v>0</v>
      </c>
      <c r="AA732" s="11">
        <f>VLOOKUP(C732,[1]匹配!$A:$X,24,0)</f>
        <v>0</v>
      </c>
      <c r="AB732" s="11">
        <f>VLOOKUP(C732,[1]匹配!$A:$Y,25,0)</f>
        <v>0</v>
      </c>
      <c r="AC732" s="11">
        <f>VLOOKUP(C732,[1]匹配!$A:$Z,26,0)</f>
        <v>0</v>
      </c>
      <c r="AD732" s="11">
        <f>VLOOKUP(C732,[1]匹配!$A:$AA,27,0)</f>
        <v>0</v>
      </c>
      <c r="AE732" s="11">
        <f>VLOOKUP(C732,[1]匹配!$A:$AB,28,0)</f>
        <v>0</v>
      </c>
      <c r="AF732" s="11">
        <f>VLOOKUP(C732,[1]匹配!$A:$AC,29,0)</f>
        <v>0</v>
      </c>
      <c r="AG732" s="11">
        <f>VLOOKUP(C732,[1]匹配!$A:$AD,30,0)</f>
        <v>0</v>
      </c>
      <c r="AH732" s="11">
        <f>VLOOKUP(C732,[1]匹配!$A:$AE,31,0)</f>
        <v>0</v>
      </c>
      <c r="AI732" s="11">
        <f>VLOOKUP(C732,[1]匹配!$A:$AF,32,0)</f>
        <v>0</v>
      </c>
      <c r="AJ732" s="11" t="s">
        <v>1853</v>
      </c>
      <c r="AK732" s="11" t="s">
        <v>105</v>
      </c>
      <c r="AL732" s="11" t="s">
        <v>56</v>
      </c>
      <c r="AM732" s="11" t="s">
        <v>729</v>
      </c>
    </row>
    <row r="733" ht="36" spans="1:39">
      <c r="A733" s="28">
        <v>730</v>
      </c>
      <c r="B733" s="11" t="s">
        <v>494</v>
      </c>
      <c r="C733" s="11" t="s">
        <v>2646</v>
      </c>
      <c r="D733" s="11" t="s">
        <v>2647</v>
      </c>
      <c r="E733" s="11" t="s">
        <v>2648</v>
      </c>
      <c r="F733" s="11" t="s">
        <v>2314</v>
      </c>
      <c r="G733" s="11" t="s">
        <v>1313</v>
      </c>
      <c r="H733" s="11" t="str">
        <f>VLOOKUP(C733,[1]匹配!$A:$E,5,0)</f>
        <v>否</v>
      </c>
      <c r="I733" s="11">
        <f>VLOOKUP(C733,[1]匹配!$A:$F,6,0)</f>
        <v>0</v>
      </c>
      <c r="J733" s="11">
        <f>VLOOKUP(C733,'[2]（终）标准制修订项目'!$C:$R,16,0)</f>
        <v>4</v>
      </c>
      <c r="K733" s="11" t="str">
        <f>VLOOKUP(C733,[1]匹配!$A:$H,8,0)</f>
        <v>无</v>
      </c>
      <c r="L733" s="11">
        <f>VLOOKUP(C733,[1]匹配!$A:$I,9,0)</f>
        <v>4</v>
      </c>
      <c r="M733" s="11">
        <f>VLOOKUP(C733,[1]匹配!$A:$J,10,0)</f>
        <v>100</v>
      </c>
      <c r="N733" s="11" t="str">
        <f>VLOOKUP(C733,[1]匹配!$A:$K,11,0)</f>
        <v>深圳市恒绿低碳发展促进中心</v>
      </c>
      <c r="O733" s="11">
        <f>VLOOKUP(C733,[1]匹配!$A:$L,12,0)</f>
        <v>0</v>
      </c>
      <c r="P733" s="11">
        <f>VLOOKUP(C733,[1]匹配!$A:$M,13,0)</f>
        <v>0</v>
      </c>
      <c r="Q733" s="11">
        <f>VLOOKUP(C733,[1]匹配!$A:$N,14,0)</f>
        <v>0</v>
      </c>
      <c r="R733" s="11">
        <f>VLOOKUP(C733,[1]匹配!$A:$O,15,0)</f>
        <v>0</v>
      </c>
      <c r="S733" s="11">
        <f>VLOOKUP(C733,[1]匹配!$A:$P,16,0)</f>
        <v>0</v>
      </c>
      <c r="T733" s="11">
        <f>VLOOKUP(C733,[1]匹配!$A:$Q,17,0)</f>
        <v>0</v>
      </c>
      <c r="U733" s="11">
        <f>VLOOKUP(C733,[1]匹配!$A:$R,18,0)</f>
        <v>0</v>
      </c>
      <c r="V733" s="11">
        <f>VLOOKUP(C733,[1]匹配!$A:$S,19,0)</f>
        <v>0</v>
      </c>
      <c r="W733" s="11">
        <f>VLOOKUP(C733,[1]匹配!$A:$T,20,0)</f>
        <v>0</v>
      </c>
      <c r="X733" s="11">
        <f>VLOOKUP(C733,[1]匹配!$A:$U,21,0)</f>
        <v>0</v>
      </c>
      <c r="Y733" s="11">
        <f>VLOOKUP(C733,[1]匹配!$A:$V,22,0)</f>
        <v>0</v>
      </c>
      <c r="Z733" s="11">
        <f>VLOOKUP(C733,[1]匹配!$A:$W,23,0)</f>
        <v>0</v>
      </c>
      <c r="AA733" s="11">
        <f>VLOOKUP(C733,[1]匹配!$A:$X,24,0)</f>
        <v>0</v>
      </c>
      <c r="AB733" s="11">
        <f>VLOOKUP(C733,[1]匹配!$A:$Y,25,0)</f>
        <v>0</v>
      </c>
      <c r="AC733" s="11">
        <f>VLOOKUP(C733,[1]匹配!$A:$Z,26,0)</f>
        <v>0</v>
      </c>
      <c r="AD733" s="11">
        <f>VLOOKUP(C733,[1]匹配!$A:$AA,27,0)</f>
        <v>0</v>
      </c>
      <c r="AE733" s="11">
        <f>VLOOKUP(C733,[1]匹配!$A:$AB,28,0)</f>
        <v>0</v>
      </c>
      <c r="AF733" s="11">
        <f>VLOOKUP(C733,[1]匹配!$A:$AC,29,0)</f>
        <v>0</v>
      </c>
      <c r="AG733" s="11">
        <f>VLOOKUP(C733,[1]匹配!$A:$AD,30,0)</f>
        <v>0</v>
      </c>
      <c r="AH733" s="11">
        <f>VLOOKUP(C733,[1]匹配!$A:$AE,31,0)</f>
        <v>0</v>
      </c>
      <c r="AI733" s="11">
        <f>VLOOKUP(C733,[1]匹配!$A:$AF,32,0)</f>
        <v>0</v>
      </c>
      <c r="AJ733" s="11" t="s">
        <v>2649</v>
      </c>
      <c r="AK733" s="11" t="s">
        <v>105</v>
      </c>
      <c r="AL733" s="11" t="s">
        <v>56</v>
      </c>
      <c r="AM733" s="11" t="s">
        <v>729</v>
      </c>
    </row>
    <row r="734" ht="36" spans="1:39">
      <c r="A734" s="28">
        <v>731</v>
      </c>
      <c r="B734" s="11" t="s">
        <v>494</v>
      </c>
      <c r="C734" s="11" t="s">
        <v>2650</v>
      </c>
      <c r="D734" s="11" t="s">
        <v>2651</v>
      </c>
      <c r="E734" s="11" t="s">
        <v>2652</v>
      </c>
      <c r="F734" s="30" t="s">
        <v>2510</v>
      </c>
      <c r="G734" s="11" t="s">
        <v>2511</v>
      </c>
      <c r="H734" s="11" t="str">
        <f>VLOOKUP(C734,[1]匹配!$A:$E,5,0)</f>
        <v>否</v>
      </c>
      <c r="I734" s="11">
        <f>VLOOKUP(C734,[1]匹配!$A:$F,6,0)</f>
        <v>0</v>
      </c>
      <c r="J734" s="11">
        <f>VLOOKUP(C734,'[2]（终）标准制修订项目'!$C:$R,16,0)</f>
        <v>3</v>
      </c>
      <c r="K734" s="11" t="str">
        <f>VLOOKUP(C734,[1]匹配!$A:$H,8,0)</f>
        <v>无</v>
      </c>
      <c r="L734" s="11">
        <f>VLOOKUP(C734,[1]匹配!$A:$I,9,0)</f>
        <v>3</v>
      </c>
      <c r="M734" s="11">
        <f>VLOOKUP(C734,[1]匹配!$A:$J,10,0)</f>
        <v>100</v>
      </c>
      <c r="N734" s="11" t="str">
        <f>VLOOKUP(C734,[1]匹配!$A:$K,11,0)</f>
        <v>深圳市三六五保健食品有限公司</v>
      </c>
      <c r="O734" s="11">
        <f>VLOOKUP(C734,[1]匹配!$A:$L,12,0)</f>
        <v>0</v>
      </c>
      <c r="P734" s="11">
        <f>VLOOKUP(C734,[1]匹配!$A:$M,13,0)</f>
        <v>0</v>
      </c>
      <c r="Q734" s="11">
        <f>VLOOKUP(C734,[1]匹配!$A:$N,14,0)</f>
        <v>0</v>
      </c>
      <c r="R734" s="11">
        <f>VLOOKUP(C734,[1]匹配!$A:$O,15,0)</f>
        <v>0</v>
      </c>
      <c r="S734" s="11">
        <f>VLOOKUP(C734,[1]匹配!$A:$P,16,0)</f>
        <v>0</v>
      </c>
      <c r="T734" s="11">
        <f>VLOOKUP(C734,[1]匹配!$A:$Q,17,0)</f>
        <v>0</v>
      </c>
      <c r="U734" s="11">
        <f>VLOOKUP(C734,[1]匹配!$A:$R,18,0)</f>
        <v>0</v>
      </c>
      <c r="V734" s="11">
        <f>VLOOKUP(C734,[1]匹配!$A:$S,19,0)</f>
        <v>0</v>
      </c>
      <c r="W734" s="11">
        <f>VLOOKUP(C734,[1]匹配!$A:$T,20,0)</f>
        <v>0</v>
      </c>
      <c r="X734" s="11">
        <f>VLOOKUP(C734,[1]匹配!$A:$U,21,0)</f>
        <v>0</v>
      </c>
      <c r="Y734" s="11">
        <f>VLOOKUP(C734,[1]匹配!$A:$V,22,0)</f>
        <v>0</v>
      </c>
      <c r="Z734" s="11">
        <f>VLOOKUP(C734,[1]匹配!$A:$W,23,0)</f>
        <v>0</v>
      </c>
      <c r="AA734" s="11">
        <f>VLOOKUP(C734,[1]匹配!$A:$X,24,0)</f>
        <v>0</v>
      </c>
      <c r="AB734" s="11">
        <f>VLOOKUP(C734,[1]匹配!$A:$Y,25,0)</f>
        <v>0</v>
      </c>
      <c r="AC734" s="11">
        <f>VLOOKUP(C734,[1]匹配!$A:$Z,26,0)</f>
        <v>0</v>
      </c>
      <c r="AD734" s="11">
        <f>VLOOKUP(C734,[1]匹配!$A:$AA,27,0)</f>
        <v>0</v>
      </c>
      <c r="AE734" s="11">
        <f>VLOOKUP(C734,[1]匹配!$A:$AB,28,0)</f>
        <v>0</v>
      </c>
      <c r="AF734" s="11">
        <f>VLOOKUP(C734,[1]匹配!$A:$AC,29,0)</f>
        <v>0</v>
      </c>
      <c r="AG734" s="11">
        <f>VLOOKUP(C734,[1]匹配!$A:$AD,30,0)</f>
        <v>0</v>
      </c>
      <c r="AH734" s="11">
        <f>VLOOKUP(C734,[1]匹配!$A:$AE,31,0)</f>
        <v>0</v>
      </c>
      <c r="AI734" s="11">
        <f>VLOOKUP(C734,[1]匹配!$A:$AF,32,0)</f>
        <v>0</v>
      </c>
      <c r="AJ734" s="11" t="s">
        <v>2653</v>
      </c>
      <c r="AK734" s="11" t="s">
        <v>47</v>
      </c>
      <c r="AL734" s="11" t="s">
        <v>48</v>
      </c>
      <c r="AM734" s="11" t="s">
        <v>729</v>
      </c>
    </row>
    <row r="735" ht="48" spans="1:39">
      <c r="A735" s="28">
        <v>732</v>
      </c>
      <c r="B735" s="11" t="s">
        <v>656</v>
      </c>
      <c r="C735" s="11" t="s">
        <v>2654</v>
      </c>
      <c r="D735" s="11" t="s">
        <v>2655</v>
      </c>
      <c r="E735" s="11" t="s">
        <v>2656</v>
      </c>
      <c r="F735" s="30" t="s">
        <v>2657</v>
      </c>
      <c r="G735" s="11" t="s">
        <v>2658</v>
      </c>
      <c r="H735" s="11" t="str">
        <f>VLOOKUP(C735,[1]匹配!$A:$E,5,0)</f>
        <v>否</v>
      </c>
      <c r="I735" s="11">
        <f>VLOOKUP(C735,[1]匹配!$A:$F,6,0)</f>
        <v>0</v>
      </c>
      <c r="J735" s="11">
        <f>VLOOKUP(C735,'[2]（终）标准制修订项目'!$C:$R,16,0)</f>
        <v>3</v>
      </c>
      <c r="K735" s="11" t="str">
        <f>VLOOKUP(C735,[1]匹配!$A:$H,8,0)</f>
        <v>有</v>
      </c>
      <c r="L735" s="11">
        <f>VLOOKUP(C735,[1]匹配!$A:$I,9,0)</f>
        <v>1</v>
      </c>
      <c r="M735" s="11">
        <f>VLOOKUP(C735,[1]匹配!$A:$J,10,0)</f>
        <v>0</v>
      </c>
      <c r="N735" s="11" t="str">
        <f>VLOOKUP(C735,[1]匹配!$A:$K,11,0)</f>
        <v>深圳立欧实业有限公司</v>
      </c>
      <c r="O735" s="11">
        <f>VLOOKUP(C735,[1]匹配!$A:$L,12,0)</f>
        <v>2</v>
      </c>
      <c r="P735" s="11">
        <f>VLOOKUP(C735,[1]匹配!$A:$M,13,0)</f>
        <v>0</v>
      </c>
      <c r="Q735" s="11" t="str">
        <f>VLOOKUP(C735,[1]匹配!$A:$N,14,0)</f>
        <v>深圳市急救中心</v>
      </c>
      <c r="R735" s="11">
        <f>VLOOKUP(C735,[1]匹配!$A:$O,15,0)</f>
        <v>3</v>
      </c>
      <c r="S735" s="11">
        <f>VLOOKUP(C735,[1]匹配!$A:$P,16,0)</f>
        <v>100</v>
      </c>
      <c r="T735" s="11" t="str">
        <f>VLOOKUP(C735,[1]匹配!$A:$Q,17,0)</f>
        <v>深圳市计算机用户协会</v>
      </c>
      <c r="U735" s="11">
        <f>VLOOKUP(C735,[1]匹配!$A:$R,18,0)</f>
        <v>0</v>
      </c>
      <c r="V735" s="11">
        <f>VLOOKUP(C735,[1]匹配!$A:$S,19,0)</f>
        <v>0</v>
      </c>
      <c r="W735" s="11">
        <f>VLOOKUP(C735,[1]匹配!$A:$T,20,0)</f>
        <v>0</v>
      </c>
      <c r="X735" s="11">
        <f>VLOOKUP(C735,[1]匹配!$A:$U,21,0)</f>
        <v>0</v>
      </c>
      <c r="Y735" s="11">
        <f>VLOOKUP(C735,[1]匹配!$A:$V,22,0)</f>
        <v>0</v>
      </c>
      <c r="Z735" s="11">
        <f>VLOOKUP(C735,[1]匹配!$A:$W,23,0)</f>
        <v>0</v>
      </c>
      <c r="AA735" s="11">
        <f>VLOOKUP(C735,[1]匹配!$A:$X,24,0)</f>
        <v>0</v>
      </c>
      <c r="AB735" s="11">
        <f>VLOOKUP(C735,[1]匹配!$A:$Y,25,0)</f>
        <v>0</v>
      </c>
      <c r="AC735" s="11">
        <f>VLOOKUP(C735,[1]匹配!$A:$Z,26,0)</f>
        <v>0</v>
      </c>
      <c r="AD735" s="11">
        <f>VLOOKUP(C735,[1]匹配!$A:$AA,27,0)</f>
        <v>0</v>
      </c>
      <c r="AE735" s="11">
        <f>VLOOKUP(C735,[1]匹配!$A:$AB,28,0)</f>
        <v>0</v>
      </c>
      <c r="AF735" s="11">
        <f>VLOOKUP(C735,[1]匹配!$A:$AC,29,0)</f>
        <v>0</v>
      </c>
      <c r="AG735" s="11">
        <f>VLOOKUP(C735,[1]匹配!$A:$AD,30,0)</f>
        <v>0</v>
      </c>
      <c r="AH735" s="11">
        <f>VLOOKUP(C735,[1]匹配!$A:$AE,31,0)</f>
        <v>0</v>
      </c>
      <c r="AI735" s="11">
        <f>VLOOKUP(C735,[1]匹配!$A:$AF,32,0)</f>
        <v>0</v>
      </c>
      <c r="AJ735" s="11" t="s">
        <v>791</v>
      </c>
      <c r="AK735" s="11" t="s">
        <v>47</v>
      </c>
      <c r="AL735" s="11" t="s">
        <v>48</v>
      </c>
      <c r="AM735" s="11" t="s">
        <v>729</v>
      </c>
    </row>
    <row r="736" ht="36" spans="1:39">
      <c r="A736" s="28">
        <v>733</v>
      </c>
      <c r="B736" s="11" t="s">
        <v>656</v>
      </c>
      <c r="C736" s="11" t="s">
        <v>2659</v>
      </c>
      <c r="D736" s="11" t="s">
        <v>2660</v>
      </c>
      <c r="E736" s="11" t="s">
        <v>2661</v>
      </c>
      <c r="F736" s="30" t="s">
        <v>2662</v>
      </c>
      <c r="G736" s="11" t="s">
        <v>156</v>
      </c>
      <c r="H736" s="11" t="str">
        <f>VLOOKUP(C736,[1]匹配!$A:$E,5,0)</f>
        <v>否</v>
      </c>
      <c r="I736" s="11">
        <f>VLOOKUP(C736,[1]匹配!$A:$F,6,0)</f>
        <v>0</v>
      </c>
      <c r="J736" s="11">
        <f>VLOOKUP(C736,'[2]（终）标准制修订项目'!$C:$R,16,0)</f>
        <v>1</v>
      </c>
      <c r="K736" s="11" t="str">
        <f>VLOOKUP(C736,[1]匹配!$A:$H,8,0)</f>
        <v>无</v>
      </c>
      <c r="L736" s="11">
        <f>VLOOKUP(C736,[1]匹配!$A:$I,9,0)</f>
        <v>1</v>
      </c>
      <c r="M736" s="11">
        <f>VLOOKUP(C736,[1]匹配!$A:$J,10,0)</f>
        <v>100</v>
      </c>
      <c r="N736" s="11" t="str">
        <f>VLOOKUP(C736,[1]匹配!$A:$K,11,0)</f>
        <v>深圳华大生命科学研究院</v>
      </c>
      <c r="O736" s="11">
        <f>VLOOKUP(C736,[1]匹配!$A:$L,12,0)</f>
        <v>0</v>
      </c>
      <c r="P736" s="11">
        <f>VLOOKUP(C736,[1]匹配!$A:$M,13,0)</f>
        <v>0</v>
      </c>
      <c r="Q736" s="11">
        <f>VLOOKUP(C736,[1]匹配!$A:$N,14,0)</f>
        <v>0</v>
      </c>
      <c r="R736" s="11">
        <f>VLOOKUP(C736,[1]匹配!$A:$O,15,0)</f>
        <v>0</v>
      </c>
      <c r="S736" s="11">
        <f>VLOOKUP(C736,[1]匹配!$A:$P,16,0)</f>
        <v>0</v>
      </c>
      <c r="T736" s="11">
        <f>VLOOKUP(C736,[1]匹配!$A:$Q,17,0)</f>
        <v>0</v>
      </c>
      <c r="U736" s="11">
        <f>VLOOKUP(C736,[1]匹配!$A:$R,18,0)</f>
        <v>0</v>
      </c>
      <c r="V736" s="11">
        <f>VLOOKUP(C736,[1]匹配!$A:$S,19,0)</f>
        <v>0</v>
      </c>
      <c r="W736" s="11">
        <f>VLOOKUP(C736,[1]匹配!$A:$T,20,0)</f>
        <v>0</v>
      </c>
      <c r="X736" s="11">
        <f>VLOOKUP(C736,[1]匹配!$A:$U,21,0)</f>
        <v>0</v>
      </c>
      <c r="Y736" s="11">
        <f>VLOOKUP(C736,[1]匹配!$A:$V,22,0)</f>
        <v>0</v>
      </c>
      <c r="Z736" s="11">
        <f>VLOOKUP(C736,[1]匹配!$A:$W,23,0)</f>
        <v>0</v>
      </c>
      <c r="AA736" s="11">
        <f>VLOOKUP(C736,[1]匹配!$A:$X,24,0)</f>
        <v>0</v>
      </c>
      <c r="AB736" s="11">
        <f>VLOOKUP(C736,[1]匹配!$A:$Y,25,0)</f>
        <v>0</v>
      </c>
      <c r="AC736" s="11">
        <f>VLOOKUP(C736,[1]匹配!$A:$Z,26,0)</f>
        <v>0</v>
      </c>
      <c r="AD736" s="11">
        <f>VLOOKUP(C736,[1]匹配!$A:$AA,27,0)</f>
        <v>0</v>
      </c>
      <c r="AE736" s="11">
        <f>VLOOKUP(C736,[1]匹配!$A:$AB,28,0)</f>
        <v>0</v>
      </c>
      <c r="AF736" s="11">
        <f>VLOOKUP(C736,[1]匹配!$A:$AC,29,0)</f>
        <v>0</v>
      </c>
      <c r="AG736" s="11">
        <f>VLOOKUP(C736,[1]匹配!$A:$AD,30,0)</f>
        <v>0</v>
      </c>
      <c r="AH736" s="11">
        <f>VLOOKUP(C736,[1]匹配!$A:$AE,31,0)</f>
        <v>0</v>
      </c>
      <c r="AI736" s="11">
        <f>VLOOKUP(C736,[1]匹配!$A:$AF,32,0)</f>
        <v>0</v>
      </c>
      <c r="AJ736" s="11" t="s">
        <v>791</v>
      </c>
      <c r="AK736" s="11" t="s">
        <v>47</v>
      </c>
      <c r="AL736" s="11" t="s">
        <v>48</v>
      </c>
      <c r="AM736" s="11" t="s">
        <v>729</v>
      </c>
    </row>
    <row r="737" ht="36" spans="1:39">
      <c r="A737" s="28">
        <v>734</v>
      </c>
      <c r="B737" s="11" t="s">
        <v>656</v>
      </c>
      <c r="C737" s="11" t="s">
        <v>2663</v>
      </c>
      <c r="D737" s="11" t="s">
        <v>2664</v>
      </c>
      <c r="E737" s="57" t="s">
        <v>2665</v>
      </c>
      <c r="F737" s="30" t="s">
        <v>1976</v>
      </c>
      <c r="G737" s="11" t="s">
        <v>2666</v>
      </c>
      <c r="H737" s="11" t="str">
        <f>VLOOKUP(C737,[1]匹配!$A:$E,5,0)</f>
        <v>否</v>
      </c>
      <c r="I737" s="11">
        <f>VLOOKUP(C737,[1]匹配!$A:$F,6,0)</f>
        <v>0</v>
      </c>
      <c r="J737" s="11">
        <f>VLOOKUP(C737,'[2]（终）标准制修订项目'!$C:$R,16,0)</f>
        <v>2</v>
      </c>
      <c r="K737" s="11" t="str">
        <f>VLOOKUP(C737,[1]匹配!$A:$H,8,0)</f>
        <v>有</v>
      </c>
      <c r="L737" s="11">
        <f>VLOOKUP(C737,[1]匹配!$A:$I,9,0)</f>
        <v>1</v>
      </c>
      <c r="M737" s="11">
        <f>VLOOKUP(C737,[1]匹配!$A:$J,10,0)</f>
        <v>0</v>
      </c>
      <c r="N737" s="11" t="str">
        <f>VLOOKUP(C737,[1]匹配!$A:$K,11,0)</f>
        <v>深圳市民政局</v>
      </c>
      <c r="O737" s="11">
        <f>VLOOKUP(C737,[1]匹配!$A:$L,12,0)</f>
        <v>2</v>
      </c>
      <c r="P737" s="11">
        <f>VLOOKUP(C737,[1]匹配!$A:$M,13,0)</f>
        <v>100</v>
      </c>
      <c r="Q737" s="11" t="str">
        <f>VLOOKUP(C737,[1]匹配!$A:$N,14,0)</f>
        <v>深圳市社会福利协会</v>
      </c>
      <c r="R737" s="11">
        <f>VLOOKUP(C737,[1]匹配!$A:$O,15,0)</f>
        <v>0</v>
      </c>
      <c r="S737" s="11">
        <f>VLOOKUP(C737,[1]匹配!$A:$P,16,0)</f>
        <v>0</v>
      </c>
      <c r="T737" s="11">
        <f>VLOOKUP(C737,[1]匹配!$A:$Q,17,0)</f>
        <v>0</v>
      </c>
      <c r="U737" s="11">
        <f>VLOOKUP(C737,[1]匹配!$A:$R,18,0)</f>
        <v>0</v>
      </c>
      <c r="V737" s="11">
        <f>VLOOKUP(C737,[1]匹配!$A:$S,19,0)</f>
        <v>0</v>
      </c>
      <c r="W737" s="11">
        <f>VLOOKUP(C737,[1]匹配!$A:$T,20,0)</f>
        <v>0</v>
      </c>
      <c r="X737" s="11">
        <f>VLOOKUP(C737,[1]匹配!$A:$U,21,0)</f>
        <v>0</v>
      </c>
      <c r="Y737" s="11">
        <f>VLOOKUP(C737,[1]匹配!$A:$V,22,0)</f>
        <v>0</v>
      </c>
      <c r="Z737" s="11">
        <f>VLOOKUP(C737,[1]匹配!$A:$W,23,0)</f>
        <v>0</v>
      </c>
      <c r="AA737" s="11">
        <f>VLOOKUP(C737,[1]匹配!$A:$X,24,0)</f>
        <v>0</v>
      </c>
      <c r="AB737" s="11">
        <f>VLOOKUP(C737,[1]匹配!$A:$Y,25,0)</f>
        <v>0</v>
      </c>
      <c r="AC737" s="11">
        <f>VLOOKUP(C737,[1]匹配!$A:$Z,26,0)</f>
        <v>0</v>
      </c>
      <c r="AD737" s="11">
        <f>VLOOKUP(C737,[1]匹配!$A:$AA,27,0)</f>
        <v>0</v>
      </c>
      <c r="AE737" s="11">
        <f>VLOOKUP(C737,[1]匹配!$A:$AB,28,0)</f>
        <v>0</v>
      </c>
      <c r="AF737" s="11">
        <f>VLOOKUP(C737,[1]匹配!$A:$AC,29,0)</f>
        <v>0</v>
      </c>
      <c r="AG737" s="11">
        <f>VLOOKUP(C737,[1]匹配!$A:$AD,30,0)</f>
        <v>0</v>
      </c>
      <c r="AH737" s="11">
        <f>VLOOKUP(C737,[1]匹配!$A:$AE,31,0)</f>
        <v>0</v>
      </c>
      <c r="AI737" s="11">
        <f>VLOOKUP(C737,[1]匹配!$A:$AF,32,0)</f>
        <v>0</v>
      </c>
      <c r="AJ737" s="11" t="s">
        <v>2667</v>
      </c>
      <c r="AK737" s="11" t="s">
        <v>47</v>
      </c>
      <c r="AL737" s="31" t="s">
        <v>48</v>
      </c>
      <c r="AM737" s="11" t="s">
        <v>729</v>
      </c>
    </row>
    <row r="738" ht="48" spans="1:39">
      <c r="A738" s="28">
        <v>735</v>
      </c>
      <c r="B738" s="11" t="s">
        <v>656</v>
      </c>
      <c r="C738" s="11" t="s">
        <v>2668</v>
      </c>
      <c r="D738" s="11" t="s">
        <v>2669</v>
      </c>
      <c r="E738" s="11" t="s">
        <v>2670</v>
      </c>
      <c r="F738" s="30" t="s">
        <v>2671</v>
      </c>
      <c r="G738" s="11" t="s">
        <v>2672</v>
      </c>
      <c r="H738" s="11" t="str">
        <f>VLOOKUP(C738,[1]匹配!$A:$E,5,0)</f>
        <v>是</v>
      </c>
      <c r="I738" s="11">
        <f>VLOOKUP(C738,[1]匹配!$A:$F,6,0)</f>
        <v>7</v>
      </c>
      <c r="J738" s="11">
        <f>VLOOKUP(C738,'[2]（终）标准制修订项目'!$C:$R,16,0)</f>
        <v>2</v>
      </c>
      <c r="K738" s="11" t="str">
        <f>VLOOKUP(C738,[1]匹配!$A:$H,8,0)</f>
        <v>无</v>
      </c>
      <c r="L738" s="11">
        <f>VLOOKUP(C738,[1]匹配!$A:$I,9,0)</f>
        <v>2</v>
      </c>
      <c r="M738" s="11">
        <f>VLOOKUP(C738,[1]匹配!$A:$J,10,0)</f>
        <v>100</v>
      </c>
      <c r="N738" s="11" t="str">
        <f>VLOOKUP(C738,[1]匹配!$A:$K,11,0)</f>
        <v>深圳前海信息技术有限公司</v>
      </c>
      <c r="O738" s="11">
        <f>VLOOKUP(C738,[1]匹配!$A:$L,12,0)</f>
        <v>0</v>
      </c>
      <c r="P738" s="11">
        <f>VLOOKUP(C738,[1]匹配!$A:$M,13,0)</f>
        <v>0</v>
      </c>
      <c r="Q738" s="11">
        <f>VLOOKUP(C738,[1]匹配!$A:$N,14,0)</f>
        <v>0</v>
      </c>
      <c r="R738" s="11">
        <f>VLOOKUP(C738,[1]匹配!$A:$O,15,0)</f>
        <v>0</v>
      </c>
      <c r="S738" s="11">
        <f>VLOOKUP(C738,[1]匹配!$A:$P,16,0)</f>
        <v>0</v>
      </c>
      <c r="T738" s="11">
        <f>VLOOKUP(C738,[1]匹配!$A:$Q,17,0)</f>
        <v>0</v>
      </c>
      <c r="U738" s="11">
        <f>VLOOKUP(C738,[1]匹配!$A:$R,18,0)</f>
        <v>0</v>
      </c>
      <c r="V738" s="11">
        <f>VLOOKUP(C738,[1]匹配!$A:$S,19,0)</f>
        <v>0</v>
      </c>
      <c r="W738" s="11">
        <f>VLOOKUP(C738,[1]匹配!$A:$T,20,0)</f>
        <v>0</v>
      </c>
      <c r="X738" s="11">
        <f>VLOOKUP(C738,[1]匹配!$A:$U,21,0)</f>
        <v>0</v>
      </c>
      <c r="Y738" s="11">
        <f>VLOOKUP(C738,[1]匹配!$A:$V,22,0)</f>
        <v>0</v>
      </c>
      <c r="Z738" s="11">
        <f>VLOOKUP(C738,[1]匹配!$A:$W,23,0)</f>
        <v>0</v>
      </c>
      <c r="AA738" s="11">
        <f>VLOOKUP(C738,[1]匹配!$A:$X,24,0)</f>
        <v>0</v>
      </c>
      <c r="AB738" s="11">
        <f>VLOOKUP(C738,[1]匹配!$A:$Y,25,0)</f>
        <v>0</v>
      </c>
      <c r="AC738" s="11">
        <f>VLOOKUP(C738,[1]匹配!$A:$Z,26,0)</f>
        <v>0</v>
      </c>
      <c r="AD738" s="11">
        <f>VLOOKUP(C738,[1]匹配!$A:$AA,27,0)</f>
        <v>0</v>
      </c>
      <c r="AE738" s="11">
        <f>VLOOKUP(C738,[1]匹配!$A:$AB,28,0)</f>
        <v>0</v>
      </c>
      <c r="AF738" s="11">
        <f>VLOOKUP(C738,[1]匹配!$A:$AC,29,0)</f>
        <v>0</v>
      </c>
      <c r="AG738" s="11">
        <f>VLOOKUP(C738,[1]匹配!$A:$AD,30,0)</f>
        <v>0</v>
      </c>
      <c r="AH738" s="11">
        <f>VLOOKUP(C738,[1]匹配!$A:$AE,31,0)</f>
        <v>0</v>
      </c>
      <c r="AI738" s="11">
        <f>VLOOKUP(C738,[1]匹配!$A:$AF,32,0)</f>
        <v>0</v>
      </c>
      <c r="AJ738" s="11" t="s">
        <v>2673</v>
      </c>
      <c r="AK738" s="11" t="s">
        <v>47</v>
      </c>
      <c r="AL738" s="11" t="s">
        <v>48</v>
      </c>
      <c r="AM738" s="11" t="s">
        <v>729</v>
      </c>
    </row>
    <row r="739" ht="24" spans="1:39">
      <c r="A739" s="28">
        <v>736</v>
      </c>
      <c r="B739" s="11" t="s">
        <v>656</v>
      </c>
      <c r="C739" s="11" t="s">
        <v>2674</v>
      </c>
      <c r="D739" s="11" t="s">
        <v>2675</v>
      </c>
      <c r="E739" s="11" t="s">
        <v>2676</v>
      </c>
      <c r="F739" s="30" t="s">
        <v>660</v>
      </c>
      <c r="G739" s="11" t="s">
        <v>156</v>
      </c>
      <c r="H739" s="11" t="str">
        <f>VLOOKUP(C739,[1]匹配!$A:$E,5,0)</f>
        <v>否</v>
      </c>
      <c r="I739" s="11">
        <f>VLOOKUP(C739,[1]匹配!$A:$F,6,0)</f>
        <v>0</v>
      </c>
      <c r="J739" s="11">
        <f>VLOOKUP(C739,'[2]（终）标准制修订项目'!$C:$R,16,0)</f>
        <v>1</v>
      </c>
      <c r="K739" s="11" t="str">
        <f>VLOOKUP(C739,[1]匹配!$A:$H,8,0)</f>
        <v>无</v>
      </c>
      <c r="L739" s="11">
        <f>VLOOKUP(C739,[1]匹配!$A:$I,9,0)</f>
        <v>1</v>
      </c>
      <c r="M739" s="11">
        <f>VLOOKUP(C739,[1]匹配!$A:$J,10,0)</f>
        <v>100</v>
      </c>
      <c r="N739" s="11" t="str">
        <f>VLOOKUP(C739,[1]匹配!$A:$K,11,0)</f>
        <v>深圳华大生命科学研究院</v>
      </c>
      <c r="O739" s="11">
        <f>VLOOKUP(C739,[1]匹配!$A:$L,12,0)</f>
        <v>0</v>
      </c>
      <c r="P739" s="11">
        <f>VLOOKUP(C739,[1]匹配!$A:$M,13,0)</f>
        <v>0</v>
      </c>
      <c r="Q739" s="11">
        <f>VLOOKUP(C739,[1]匹配!$A:$N,14,0)</f>
        <v>0</v>
      </c>
      <c r="R739" s="11">
        <f>VLOOKUP(C739,[1]匹配!$A:$O,15,0)</f>
        <v>0</v>
      </c>
      <c r="S739" s="11">
        <f>VLOOKUP(C739,[1]匹配!$A:$P,16,0)</f>
        <v>0</v>
      </c>
      <c r="T739" s="11">
        <f>VLOOKUP(C739,[1]匹配!$A:$Q,17,0)</f>
        <v>0</v>
      </c>
      <c r="U739" s="11">
        <f>VLOOKUP(C739,[1]匹配!$A:$R,18,0)</f>
        <v>0</v>
      </c>
      <c r="V739" s="11">
        <f>VLOOKUP(C739,[1]匹配!$A:$S,19,0)</f>
        <v>0</v>
      </c>
      <c r="W739" s="11">
        <f>VLOOKUP(C739,[1]匹配!$A:$T,20,0)</f>
        <v>0</v>
      </c>
      <c r="X739" s="11">
        <f>VLOOKUP(C739,[1]匹配!$A:$U,21,0)</f>
        <v>0</v>
      </c>
      <c r="Y739" s="11">
        <f>VLOOKUP(C739,[1]匹配!$A:$V,22,0)</f>
        <v>0</v>
      </c>
      <c r="Z739" s="11">
        <f>VLOOKUP(C739,[1]匹配!$A:$W,23,0)</f>
        <v>0</v>
      </c>
      <c r="AA739" s="11">
        <f>VLOOKUP(C739,[1]匹配!$A:$X,24,0)</f>
        <v>0</v>
      </c>
      <c r="AB739" s="11">
        <f>VLOOKUP(C739,[1]匹配!$A:$Y,25,0)</f>
        <v>0</v>
      </c>
      <c r="AC739" s="11">
        <f>VLOOKUP(C739,[1]匹配!$A:$Z,26,0)</f>
        <v>0</v>
      </c>
      <c r="AD739" s="11">
        <f>VLOOKUP(C739,[1]匹配!$A:$AA,27,0)</f>
        <v>0</v>
      </c>
      <c r="AE739" s="11">
        <f>VLOOKUP(C739,[1]匹配!$A:$AB,28,0)</f>
        <v>0</v>
      </c>
      <c r="AF739" s="11">
        <f>VLOOKUP(C739,[1]匹配!$A:$AC,29,0)</f>
        <v>0</v>
      </c>
      <c r="AG739" s="11">
        <f>VLOOKUP(C739,[1]匹配!$A:$AD,30,0)</f>
        <v>0</v>
      </c>
      <c r="AH739" s="11">
        <f>VLOOKUP(C739,[1]匹配!$A:$AE,31,0)</f>
        <v>0</v>
      </c>
      <c r="AI739" s="11">
        <f>VLOOKUP(C739,[1]匹配!$A:$AF,32,0)</f>
        <v>0</v>
      </c>
      <c r="AJ739" s="11" t="s">
        <v>728</v>
      </c>
      <c r="AK739" s="11" t="s">
        <v>47</v>
      </c>
      <c r="AL739" s="11" t="s">
        <v>48</v>
      </c>
      <c r="AM739" s="11" t="s">
        <v>729</v>
      </c>
    </row>
    <row r="740" ht="36" spans="1:39">
      <c r="A740" s="28">
        <v>737</v>
      </c>
      <c r="B740" s="11" t="s">
        <v>656</v>
      </c>
      <c r="C740" s="11" t="s">
        <v>2677</v>
      </c>
      <c r="D740" s="11" t="s">
        <v>2678</v>
      </c>
      <c r="E740" s="11" t="s">
        <v>2679</v>
      </c>
      <c r="F740" s="30" t="s">
        <v>2680</v>
      </c>
      <c r="G740" s="11" t="s">
        <v>2681</v>
      </c>
      <c r="H740" s="11" t="str">
        <f>VLOOKUP(C740,[1]匹配!$A:$E,5,0)</f>
        <v>否</v>
      </c>
      <c r="I740" s="11">
        <f>VLOOKUP(C740,[1]匹配!$A:$F,6,0)</f>
        <v>0</v>
      </c>
      <c r="J740" s="11">
        <f>VLOOKUP(C740,'[2]（终）标准制修订项目'!$C:$R,16,0)</f>
        <v>1</v>
      </c>
      <c r="K740" s="11" t="str">
        <f>VLOOKUP(C740,[1]匹配!$A:$H,8,0)</f>
        <v>有</v>
      </c>
      <c r="L740" s="11">
        <f>VLOOKUP(C740,[1]匹配!$A:$I,9,0)</f>
        <v>1</v>
      </c>
      <c r="M740" s="11">
        <f>VLOOKUP(C740,[1]匹配!$A:$J,10,0)</f>
        <v>100</v>
      </c>
      <c r="N740" s="11" t="str">
        <f>VLOOKUP(C740,[1]匹配!$A:$K,11,0)</f>
        <v>深圳市环境监测协会</v>
      </c>
      <c r="O740" s="11">
        <f>VLOOKUP(C740,[1]匹配!$A:$L,12,0)</f>
        <v>2</v>
      </c>
      <c r="P740" s="11">
        <f>VLOOKUP(C740,[1]匹配!$A:$M,13,0)</f>
        <v>0</v>
      </c>
      <c r="Q740" s="11" t="str">
        <f>VLOOKUP(C740,[1]匹配!$A:$N,14,0)</f>
        <v>深圳市环境监测中心站</v>
      </c>
      <c r="R740" s="11">
        <f>VLOOKUP(C740,[1]匹配!$A:$O,15,0)</f>
        <v>0</v>
      </c>
      <c r="S740" s="11">
        <f>VLOOKUP(C740,[1]匹配!$A:$P,16,0)</f>
        <v>0</v>
      </c>
      <c r="T740" s="11">
        <f>VLOOKUP(C740,[1]匹配!$A:$Q,17,0)</f>
        <v>0</v>
      </c>
      <c r="U740" s="11">
        <f>VLOOKUP(C740,[1]匹配!$A:$R,18,0)</f>
        <v>0</v>
      </c>
      <c r="V740" s="11">
        <f>VLOOKUP(C740,[1]匹配!$A:$S,19,0)</f>
        <v>0</v>
      </c>
      <c r="W740" s="11">
        <f>VLOOKUP(C740,[1]匹配!$A:$T,20,0)</f>
        <v>0</v>
      </c>
      <c r="X740" s="11">
        <f>VLOOKUP(C740,[1]匹配!$A:$U,21,0)</f>
        <v>0</v>
      </c>
      <c r="Y740" s="11">
        <f>VLOOKUP(C740,[1]匹配!$A:$V,22,0)</f>
        <v>0</v>
      </c>
      <c r="Z740" s="11">
        <f>VLOOKUP(C740,[1]匹配!$A:$W,23,0)</f>
        <v>0</v>
      </c>
      <c r="AA740" s="11">
        <f>VLOOKUP(C740,[1]匹配!$A:$X,24,0)</f>
        <v>0</v>
      </c>
      <c r="AB740" s="11">
        <f>VLOOKUP(C740,[1]匹配!$A:$Y,25,0)</f>
        <v>0</v>
      </c>
      <c r="AC740" s="11">
        <f>VLOOKUP(C740,[1]匹配!$A:$Z,26,0)</f>
        <v>0</v>
      </c>
      <c r="AD740" s="11">
        <f>VLOOKUP(C740,[1]匹配!$A:$AA,27,0)</f>
        <v>0</v>
      </c>
      <c r="AE740" s="11">
        <f>VLOOKUP(C740,[1]匹配!$A:$AB,28,0)</f>
        <v>0</v>
      </c>
      <c r="AF740" s="11">
        <f>VLOOKUP(C740,[1]匹配!$A:$AC,29,0)</f>
        <v>0</v>
      </c>
      <c r="AG740" s="11">
        <f>VLOOKUP(C740,[1]匹配!$A:$AD,30,0)</f>
        <v>0</v>
      </c>
      <c r="AH740" s="11">
        <f>VLOOKUP(C740,[1]匹配!$A:$AE,31,0)</f>
        <v>0</v>
      </c>
      <c r="AI740" s="11">
        <f>VLOOKUP(C740,[1]匹配!$A:$AF,32,0)</f>
        <v>0</v>
      </c>
      <c r="AJ740" s="11" t="s">
        <v>733</v>
      </c>
      <c r="AK740" s="11" t="s">
        <v>47</v>
      </c>
      <c r="AL740" s="11" t="s">
        <v>48</v>
      </c>
      <c r="AM740" s="11" t="s">
        <v>729</v>
      </c>
    </row>
    <row r="741" ht="36" spans="1:39">
      <c r="A741" s="28">
        <v>738</v>
      </c>
      <c r="B741" s="11" t="s">
        <v>656</v>
      </c>
      <c r="C741" s="11" t="s">
        <v>2682</v>
      </c>
      <c r="D741" s="11" t="s">
        <v>2683</v>
      </c>
      <c r="E741" s="11" t="s">
        <v>2684</v>
      </c>
      <c r="F741" s="30" t="s">
        <v>2685</v>
      </c>
      <c r="G741" s="11" t="s">
        <v>2686</v>
      </c>
      <c r="H741" s="11" t="str">
        <f>VLOOKUP(C741,[1]匹配!$A:$E,5,0)</f>
        <v>否</v>
      </c>
      <c r="I741" s="11">
        <f>VLOOKUP(C741,[1]匹配!$A:$F,6,0)</f>
        <v>0</v>
      </c>
      <c r="J741" s="11">
        <f>VLOOKUP(C741,'[2]（终）标准制修订项目'!$C:$R,16,0)</f>
        <v>1</v>
      </c>
      <c r="K741" s="11" t="str">
        <f>VLOOKUP(C741,[1]匹配!$A:$H,8,0)</f>
        <v>无</v>
      </c>
      <c r="L741" s="11">
        <f>VLOOKUP(C741,[1]匹配!$A:$I,9,0)</f>
        <v>1</v>
      </c>
      <c r="M741" s="11">
        <f>VLOOKUP(C741,[1]匹配!$A:$J,10,0)</f>
        <v>100</v>
      </c>
      <c r="N741" s="11" t="str">
        <f>VLOOKUP(C741,[1]匹配!$A:$K,11,0)</f>
        <v>中电建生态环境集团有限公司</v>
      </c>
      <c r="O741" s="11">
        <f>VLOOKUP(C741,[1]匹配!$A:$L,12,0)</f>
        <v>0</v>
      </c>
      <c r="P741" s="11">
        <f>VLOOKUP(C741,[1]匹配!$A:$M,13,0)</f>
        <v>0</v>
      </c>
      <c r="Q741" s="11">
        <f>VLOOKUP(C741,[1]匹配!$A:$N,14,0)</f>
        <v>0</v>
      </c>
      <c r="R741" s="11">
        <f>VLOOKUP(C741,[1]匹配!$A:$O,15,0)</f>
        <v>0</v>
      </c>
      <c r="S741" s="11">
        <f>VLOOKUP(C741,[1]匹配!$A:$P,16,0)</f>
        <v>0</v>
      </c>
      <c r="T741" s="11">
        <f>VLOOKUP(C741,[1]匹配!$A:$Q,17,0)</f>
        <v>0</v>
      </c>
      <c r="U741" s="11">
        <f>VLOOKUP(C741,[1]匹配!$A:$R,18,0)</f>
        <v>0</v>
      </c>
      <c r="V741" s="11">
        <f>VLOOKUP(C741,[1]匹配!$A:$S,19,0)</f>
        <v>0</v>
      </c>
      <c r="W741" s="11">
        <f>VLOOKUP(C741,[1]匹配!$A:$T,20,0)</f>
        <v>0</v>
      </c>
      <c r="X741" s="11">
        <f>VLOOKUP(C741,[1]匹配!$A:$U,21,0)</f>
        <v>0</v>
      </c>
      <c r="Y741" s="11">
        <f>VLOOKUP(C741,[1]匹配!$A:$V,22,0)</f>
        <v>0</v>
      </c>
      <c r="Z741" s="11">
        <f>VLOOKUP(C741,[1]匹配!$A:$W,23,0)</f>
        <v>0</v>
      </c>
      <c r="AA741" s="11">
        <f>VLOOKUP(C741,[1]匹配!$A:$X,24,0)</f>
        <v>0</v>
      </c>
      <c r="AB741" s="11">
        <f>VLOOKUP(C741,[1]匹配!$A:$Y,25,0)</f>
        <v>0</v>
      </c>
      <c r="AC741" s="11">
        <f>VLOOKUP(C741,[1]匹配!$A:$Z,26,0)</f>
        <v>0</v>
      </c>
      <c r="AD741" s="11">
        <f>VLOOKUP(C741,[1]匹配!$A:$AA,27,0)</f>
        <v>0</v>
      </c>
      <c r="AE741" s="11">
        <f>VLOOKUP(C741,[1]匹配!$A:$AB,28,0)</f>
        <v>0</v>
      </c>
      <c r="AF741" s="11">
        <f>VLOOKUP(C741,[1]匹配!$A:$AC,29,0)</f>
        <v>0</v>
      </c>
      <c r="AG741" s="11">
        <f>VLOOKUP(C741,[1]匹配!$A:$AD,30,0)</f>
        <v>0</v>
      </c>
      <c r="AH741" s="11">
        <f>VLOOKUP(C741,[1]匹配!$A:$AE,31,0)</f>
        <v>0</v>
      </c>
      <c r="AI741" s="11">
        <f>VLOOKUP(C741,[1]匹配!$A:$AF,32,0)</f>
        <v>0</v>
      </c>
      <c r="AJ741" s="11" t="s">
        <v>737</v>
      </c>
      <c r="AK741" s="11" t="s">
        <v>47</v>
      </c>
      <c r="AL741" s="11" t="s">
        <v>48</v>
      </c>
      <c r="AM741" s="11" t="s">
        <v>729</v>
      </c>
    </row>
    <row r="742" ht="72" spans="1:39">
      <c r="A742" s="28">
        <v>739</v>
      </c>
      <c r="B742" s="11" t="s">
        <v>656</v>
      </c>
      <c r="C742" s="11" t="s">
        <v>2687</v>
      </c>
      <c r="D742" s="11" t="s">
        <v>2688</v>
      </c>
      <c r="E742" s="11" t="s">
        <v>2689</v>
      </c>
      <c r="F742" s="11" t="s">
        <v>2690</v>
      </c>
      <c r="G742" s="11" t="s">
        <v>2691</v>
      </c>
      <c r="H742" s="11" t="str">
        <f>VLOOKUP(C742,[1]匹配!$A:$E,5,0)</f>
        <v>否</v>
      </c>
      <c r="I742" s="11">
        <f>VLOOKUP(C742,[1]匹配!$A:$F,6,0)</f>
        <v>0</v>
      </c>
      <c r="J742" s="11">
        <f>VLOOKUP(C742,'[2]（终）标准制修订项目'!$C:$R,16,0)</f>
        <v>1</v>
      </c>
      <c r="K742" s="11" t="str">
        <f>VLOOKUP(C742,[1]匹配!$A:$H,8,0)</f>
        <v>有</v>
      </c>
      <c r="L742" s="11">
        <f>VLOOKUP(C742,[1]匹配!$A:$I,9,0)</f>
        <v>1</v>
      </c>
      <c r="M742" s="11">
        <f>VLOOKUP(C742,[1]匹配!$A:$J,10,0)</f>
        <v>100</v>
      </c>
      <c r="N742" s="11" t="str">
        <f>VLOOKUP(C742,[1]匹配!$A:$K,11,0)</f>
        <v>深圳市物流与供应链管理协会</v>
      </c>
      <c r="O742" s="11">
        <f>VLOOKUP(C742,[1]匹配!$A:$L,12,0)</f>
        <v>2</v>
      </c>
      <c r="P742" s="11">
        <f>VLOOKUP(C742,[1]匹配!$A:$M,13,0)</f>
        <v>0</v>
      </c>
      <c r="Q742" s="11" t="str">
        <f>VLOOKUP(C742,[1]匹配!$A:$N,14,0)</f>
        <v>深圳市现代供应链管理研究院</v>
      </c>
      <c r="R742" s="11">
        <f>VLOOKUP(C742,[1]匹配!$A:$O,15,0)</f>
        <v>3</v>
      </c>
      <c r="S742" s="11">
        <f>VLOOKUP(C742,[1]匹配!$A:$P,16,0)</f>
        <v>0</v>
      </c>
      <c r="T742" s="11" t="str">
        <f>VLOOKUP(C742,[1]匹配!$A:$Q,17,0)</f>
        <v>深圳市前海深港现代服务业合作区管理局</v>
      </c>
      <c r="U742" s="11">
        <f>VLOOKUP(C742,[1]匹配!$A:$R,18,0)</f>
        <v>0</v>
      </c>
      <c r="V742" s="11">
        <f>VLOOKUP(C742,[1]匹配!$A:$S,19,0)</f>
        <v>0</v>
      </c>
      <c r="W742" s="11">
        <f>VLOOKUP(C742,[1]匹配!$A:$T,20,0)</f>
        <v>0</v>
      </c>
      <c r="X742" s="11">
        <f>VLOOKUP(C742,[1]匹配!$A:$U,21,0)</f>
        <v>0</v>
      </c>
      <c r="Y742" s="11">
        <f>VLOOKUP(C742,[1]匹配!$A:$V,22,0)</f>
        <v>0</v>
      </c>
      <c r="Z742" s="11">
        <f>VLOOKUP(C742,[1]匹配!$A:$W,23,0)</f>
        <v>0</v>
      </c>
      <c r="AA742" s="11">
        <f>VLOOKUP(C742,[1]匹配!$A:$X,24,0)</f>
        <v>0</v>
      </c>
      <c r="AB742" s="11">
        <f>VLOOKUP(C742,[1]匹配!$A:$Y,25,0)</f>
        <v>0</v>
      </c>
      <c r="AC742" s="11">
        <f>VLOOKUP(C742,[1]匹配!$A:$Z,26,0)</f>
        <v>0</v>
      </c>
      <c r="AD742" s="11">
        <f>VLOOKUP(C742,[1]匹配!$A:$AA,27,0)</f>
        <v>0</v>
      </c>
      <c r="AE742" s="11">
        <f>VLOOKUP(C742,[1]匹配!$A:$AB,28,0)</f>
        <v>0</v>
      </c>
      <c r="AF742" s="11">
        <f>VLOOKUP(C742,[1]匹配!$A:$AC,29,0)</f>
        <v>0</v>
      </c>
      <c r="AG742" s="11">
        <f>VLOOKUP(C742,[1]匹配!$A:$AD,30,0)</f>
        <v>0</v>
      </c>
      <c r="AH742" s="11">
        <f>VLOOKUP(C742,[1]匹配!$A:$AE,31,0)</f>
        <v>0</v>
      </c>
      <c r="AI742" s="11">
        <f>VLOOKUP(C742,[1]匹配!$A:$AF,32,0)</f>
        <v>0</v>
      </c>
      <c r="AJ742" s="11" t="s">
        <v>737</v>
      </c>
      <c r="AK742" s="11" t="s">
        <v>47</v>
      </c>
      <c r="AL742" s="11" t="s">
        <v>48</v>
      </c>
      <c r="AM742" s="11" t="s">
        <v>729</v>
      </c>
    </row>
    <row r="743" ht="48" spans="1:39">
      <c r="A743" s="28">
        <v>740</v>
      </c>
      <c r="B743" s="11" t="s">
        <v>656</v>
      </c>
      <c r="C743" s="11" t="s">
        <v>2692</v>
      </c>
      <c r="D743" s="11" t="s">
        <v>2693</v>
      </c>
      <c r="E743" s="11" t="s">
        <v>2694</v>
      </c>
      <c r="F743" s="11" t="s">
        <v>2690</v>
      </c>
      <c r="G743" s="11" t="s">
        <v>695</v>
      </c>
      <c r="H743" s="11" t="str">
        <f>VLOOKUP(C743,[1]匹配!$A:$E,5,0)</f>
        <v>是</v>
      </c>
      <c r="I743" s="11">
        <f>VLOOKUP(C743,[1]匹配!$A:$F,6,0)</f>
        <v>14</v>
      </c>
      <c r="J743" s="11">
        <f>VLOOKUP(C743,'[2]（终）标准制修订项目'!$C:$R,16,0)</f>
        <v>1</v>
      </c>
      <c r="K743" s="11" t="str">
        <f>VLOOKUP(C743,[1]匹配!$A:$H,8,0)</f>
        <v>有</v>
      </c>
      <c r="L743" s="11">
        <f>VLOOKUP(C743,[1]匹配!$A:$I,9,0)</f>
        <v>1</v>
      </c>
      <c r="M743" s="11">
        <f>VLOOKUP(C743,[1]匹配!$A:$J,10,0)</f>
        <v>100</v>
      </c>
      <c r="N743" s="11" t="str">
        <f>VLOOKUP(C743,[1]匹配!$A:$K,11,0)</f>
        <v>深圳市智慧安防行业协会</v>
      </c>
      <c r="O743" s="11">
        <f>VLOOKUP(C743,[1]匹配!$A:$L,12,0)</f>
        <v>2</v>
      </c>
      <c r="P743" s="11">
        <f>VLOOKUP(C743,[1]匹配!$A:$M,13,0)</f>
        <v>0</v>
      </c>
      <c r="Q743" s="11" t="str">
        <f>VLOOKUP(C743,[1]匹配!$A:$N,14,0)</f>
        <v>深圳市公安局反恐怖工作支队</v>
      </c>
      <c r="R743" s="11">
        <f>VLOOKUP(C743,[1]匹配!$A:$O,15,0)</f>
        <v>3</v>
      </c>
      <c r="S743" s="11">
        <f>VLOOKUP(C743,[1]匹配!$A:$P,16,0)</f>
        <v>0</v>
      </c>
      <c r="T743" s="11" t="str">
        <f>VLOOKUP(C743,[1]匹配!$A:$Q,17,0)</f>
        <v>深圳市公安局治安巡警支队</v>
      </c>
      <c r="U743" s="11">
        <f>VLOOKUP(C743,[1]匹配!$A:$R,18,0)</f>
        <v>4</v>
      </c>
      <c r="V743" s="11">
        <f>VLOOKUP(C743,[1]匹配!$A:$S,19,0)</f>
        <v>0</v>
      </c>
      <c r="W743" s="11" t="str">
        <f>VLOOKUP(C743,[1]匹配!$A:$T,20,0)</f>
        <v>深圳市公安局视频警察支队</v>
      </c>
      <c r="X743" s="11">
        <f>VLOOKUP(C743,[1]匹配!$A:$U,21,0)</f>
        <v>5</v>
      </c>
      <c r="Y743" s="11">
        <f>VLOOKUP(C743,[1]匹配!$A:$V,22,0)</f>
        <v>0</v>
      </c>
      <c r="Z743" s="11" t="str">
        <f>VLOOKUP(C743,[1]匹配!$A:$W,23,0)</f>
        <v>深圳市教育局</v>
      </c>
      <c r="AA743" s="11">
        <f>VLOOKUP(C743,[1]匹配!$A:$X,24,0)</f>
        <v>0</v>
      </c>
      <c r="AB743" s="11">
        <f>VLOOKUP(C743,[1]匹配!$A:$Y,25,0)</f>
        <v>0</v>
      </c>
      <c r="AC743" s="11">
        <f>VLOOKUP(C743,[1]匹配!$A:$Z,26,0)</f>
        <v>0</v>
      </c>
      <c r="AD743" s="11">
        <f>VLOOKUP(C743,[1]匹配!$A:$AA,27,0)</f>
        <v>0</v>
      </c>
      <c r="AE743" s="11">
        <f>VLOOKUP(C743,[1]匹配!$A:$AB,28,0)</f>
        <v>0</v>
      </c>
      <c r="AF743" s="11">
        <f>VLOOKUP(C743,[1]匹配!$A:$AC,29,0)</f>
        <v>0</v>
      </c>
      <c r="AG743" s="11">
        <f>VLOOKUP(C743,[1]匹配!$A:$AD,30,0)</f>
        <v>0</v>
      </c>
      <c r="AH743" s="11">
        <f>VLOOKUP(C743,[1]匹配!$A:$AE,31,0)</f>
        <v>0</v>
      </c>
      <c r="AI743" s="11">
        <f>VLOOKUP(C743,[1]匹配!$A:$AF,32,0)</f>
        <v>0</v>
      </c>
      <c r="AJ743" s="11" t="s">
        <v>737</v>
      </c>
      <c r="AK743" s="11" t="s">
        <v>47</v>
      </c>
      <c r="AL743" s="11" t="s">
        <v>48</v>
      </c>
      <c r="AM743" s="11" t="s">
        <v>729</v>
      </c>
    </row>
    <row r="744" ht="48" spans="1:39">
      <c r="A744" s="28">
        <v>741</v>
      </c>
      <c r="B744" s="11" t="s">
        <v>656</v>
      </c>
      <c r="C744" s="11" t="s">
        <v>2695</v>
      </c>
      <c r="D744" s="11" t="s">
        <v>2696</v>
      </c>
      <c r="E744" s="11" t="s">
        <v>2697</v>
      </c>
      <c r="F744" s="30" t="s">
        <v>2698</v>
      </c>
      <c r="G744" s="11" t="s">
        <v>2699</v>
      </c>
      <c r="H744" s="11" t="str">
        <f>VLOOKUP(C744,[1]匹配!$A:$E,5,0)</f>
        <v>否</v>
      </c>
      <c r="I744" s="11">
        <f>VLOOKUP(C744,[1]匹配!$A:$F,6,0)</f>
        <v>0</v>
      </c>
      <c r="J744" s="11">
        <f>VLOOKUP(C744,'[2]（终）标准制修订项目'!$C:$R,16,0)</f>
        <v>1</v>
      </c>
      <c r="K744" s="11" t="str">
        <f>VLOOKUP(C744,[1]匹配!$A:$H,8,0)</f>
        <v>有</v>
      </c>
      <c r="L744" s="11">
        <f>VLOOKUP(C744,[1]匹配!$A:$I,9,0)</f>
        <v>1</v>
      </c>
      <c r="M744" s="11">
        <f>VLOOKUP(C744,[1]匹配!$A:$J,10,0)</f>
        <v>100</v>
      </c>
      <c r="N744" s="11" t="str">
        <f>VLOOKUP(C744,[1]匹配!$A:$K,11,0)</f>
        <v>深圳巴士集团股份有限公司</v>
      </c>
      <c r="O744" s="11">
        <f>VLOOKUP(C744,[1]匹配!$A:$L,12,0)</f>
        <v>2</v>
      </c>
      <c r="P744" s="11">
        <f>VLOOKUP(C744,[1]匹配!$A:$M,13,0)</f>
        <v>0</v>
      </c>
      <c r="Q744" s="11" t="str">
        <f>VLOOKUP(C744,[1]匹配!$A:$N,14,0)</f>
        <v>深圳市品牌建设促进中心</v>
      </c>
      <c r="R744" s="11">
        <f>VLOOKUP(C744,[1]匹配!$A:$O,15,0)</f>
        <v>3</v>
      </c>
      <c r="S744" s="11">
        <f>VLOOKUP(C744,[1]匹配!$A:$P,16,0)</f>
        <v>0</v>
      </c>
      <c r="T744" s="11" t="str">
        <f>VLOOKUP(C744,[1]匹配!$A:$Q,17,0)</f>
        <v>深圳市标准技术研究院</v>
      </c>
      <c r="U744" s="11">
        <f>VLOOKUP(C744,[1]匹配!$A:$R,18,0)</f>
        <v>0</v>
      </c>
      <c r="V744" s="11">
        <f>VLOOKUP(C744,[1]匹配!$A:$S,19,0)</f>
        <v>0</v>
      </c>
      <c r="W744" s="11">
        <f>VLOOKUP(C744,[1]匹配!$A:$T,20,0)</f>
        <v>0</v>
      </c>
      <c r="X744" s="11">
        <f>VLOOKUP(C744,[1]匹配!$A:$U,21,0)</f>
        <v>0</v>
      </c>
      <c r="Y744" s="11">
        <f>VLOOKUP(C744,[1]匹配!$A:$V,22,0)</f>
        <v>0</v>
      </c>
      <c r="Z744" s="11">
        <f>VLOOKUP(C744,[1]匹配!$A:$W,23,0)</f>
        <v>0</v>
      </c>
      <c r="AA744" s="11">
        <f>VLOOKUP(C744,[1]匹配!$A:$X,24,0)</f>
        <v>0</v>
      </c>
      <c r="AB744" s="11">
        <f>VLOOKUP(C744,[1]匹配!$A:$Y,25,0)</f>
        <v>0</v>
      </c>
      <c r="AC744" s="11">
        <f>VLOOKUP(C744,[1]匹配!$A:$Z,26,0)</f>
        <v>0</v>
      </c>
      <c r="AD744" s="11">
        <f>VLOOKUP(C744,[1]匹配!$A:$AA,27,0)</f>
        <v>0</v>
      </c>
      <c r="AE744" s="11">
        <f>VLOOKUP(C744,[1]匹配!$A:$AB,28,0)</f>
        <v>0</v>
      </c>
      <c r="AF744" s="11">
        <f>VLOOKUP(C744,[1]匹配!$A:$AC,29,0)</f>
        <v>0</v>
      </c>
      <c r="AG744" s="11">
        <f>VLOOKUP(C744,[1]匹配!$A:$AD,30,0)</f>
        <v>0</v>
      </c>
      <c r="AH744" s="11">
        <f>VLOOKUP(C744,[1]匹配!$A:$AE,31,0)</f>
        <v>0</v>
      </c>
      <c r="AI744" s="11">
        <f>VLOOKUP(C744,[1]匹配!$A:$AF,32,0)</f>
        <v>0</v>
      </c>
      <c r="AJ744" s="11" t="s">
        <v>741</v>
      </c>
      <c r="AK744" s="11" t="s">
        <v>47</v>
      </c>
      <c r="AL744" s="11" t="s">
        <v>48</v>
      </c>
      <c r="AM744" s="11" t="s">
        <v>729</v>
      </c>
    </row>
    <row r="745" ht="36" spans="1:39">
      <c r="A745" s="28">
        <v>742</v>
      </c>
      <c r="B745" s="11" t="s">
        <v>656</v>
      </c>
      <c r="C745" s="11" t="s">
        <v>2700</v>
      </c>
      <c r="D745" s="11" t="s">
        <v>2701</v>
      </c>
      <c r="E745" s="11" t="s">
        <v>2702</v>
      </c>
      <c r="F745" s="30" t="s">
        <v>2703</v>
      </c>
      <c r="G745" s="11" t="s">
        <v>128</v>
      </c>
      <c r="H745" s="11" t="str">
        <f>VLOOKUP(C745,[1]匹配!$A:$E,5,0)</f>
        <v>否</v>
      </c>
      <c r="I745" s="11">
        <f>VLOOKUP(C745,[1]匹配!$A:$F,6,0)</f>
        <v>0</v>
      </c>
      <c r="J745" s="11">
        <f>VLOOKUP(C745,'[2]（终）标准制修订项目'!$C:$R,16,0)</f>
        <v>1</v>
      </c>
      <c r="K745" s="11" t="str">
        <f>VLOOKUP(C745,[1]匹配!$A:$H,8,0)</f>
        <v>无</v>
      </c>
      <c r="L745" s="11">
        <f>VLOOKUP(C745,[1]匹配!$A:$I,9,0)</f>
        <v>1</v>
      </c>
      <c r="M745" s="11">
        <f>VLOOKUP(C745,[1]匹配!$A:$J,10,0)</f>
        <v>100</v>
      </c>
      <c r="N745" s="11" t="str">
        <f>VLOOKUP(C745,[1]匹配!$A:$K,11,0)</f>
        <v>深圳市标准技术研究院</v>
      </c>
      <c r="O745" s="11">
        <f>VLOOKUP(C745,[1]匹配!$A:$L,12,0)</f>
        <v>0</v>
      </c>
      <c r="P745" s="11">
        <f>VLOOKUP(C745,[1]匹配!$A:$M,13,0)</f>
        <v>0</v>
      </c>
      <c r="Q745" s="11">
        <f>VLOOKUP(C745,[1]匹配!$A:$N,14,0)</f>
        <v>0</v>
      </c>
      <c r="R745" s="11">
        <f>VLOOKUP(C745,[1]匹配!$A:$O,15,0)</f>
        <v>0</v>
      </c>
      <c r="S745" s="11">
        <f>VLOOKUP(C745,[1]匹配!$A:$P,16,0)</f>
        <v>0</v>
      </c>
      <c r="T745" s="11">
        <f>VLOOKUP(C745,[1]匹配!$A:$Q,17,0)</f>
        <v>0</v>
      </c>
      <c r="U745" s="11">
        <f>VLOOKUP(C745,[1]匹配!$A:$R,18,0)</f>
        <v>0</v>
      </c>
      <c r="V745" s="11">
        <f>VLOOKUP(C745,[1]匹配!$A:$S,19,0)</f>
        <v>0</v>
      </c>
      <c r="W745" s="11">
        <f>VLOOKUP(C745,[1]匹配!$A:$T,20,0)</f>
        <v>0</v>
      </c>
      <c r="X745" s="11">
        <f>VLOOKUP(C745,[1]匹配!$A:$U,21,0)</f>
        <v>0</v>
      </c>
      <c r="Y745" s="11">
        <f>VLOOKUP(C745,[1]匹配!$A:$V,22,0)</f>
        <v>0</v>
      </c>
      <c r="Z745" s="11">
        <f>VLOOKUP(C745,[1]匹配!$A:$W,23,0)</f>
        <v>0</v>
      </c>
      <c r="AA745" s="11">
        <f>VLOOKUP(C745,[1]匹配!$A:$X,24,0)</f>
        <v>0</v>
      </c>
      <c r="AB745" s="11">
        <f>VLOOKUP(C745,[1]匹配!$A:$Y,25,0)</f>
        <v>0</v>
      </c>
      <c r="AC745" s="11">
        <f>VLOOKUP(C745,[1]匹配!$A:$Z,26,0)</f>
        <v>0</v>
      </c>
      <c r="AD745" s="11">
        <f>VLOOKUP(C745,[1]匹配!$A:$AA,27,0)</f>
        <v>0</v>
      </c>
      <c r="AE745" s="11">
        <f>VLOOKUP(C745,[1]匹配!$A:$AB,28,0)</f>
        <v>0</v>
      </c>
      <c r="AF745" s="11">
        <f>VLOOKUP(C745,[1]匹配!$A:$AC,29,0)</f>
        <v>0</v>
      </c>
      <c r="AG745" s="11">
        <f>VLOOKUP(C745,[1]匹配!$A:$AD,30,0)</f>
        <v>0</v>
      </c>
      <c r="AH745" s="11">
        <f>VLOOKUP(C745,[1]匹配!$A:$AE,31,0)</f>
        <v>0</v>
      </c>
      <c r="AI745" s="11">
        <f>VLOOKUP(C745,[1]匹配!$A:$AF,32,0)</f>
        <v>0</v>
      </c>
      <c r="AJ745" s="11" t="s">
        <v>746</v>
      </c>
      <c r="AK745" s="11" t="s">
        <v>47</v>
      </c>
      <c r="AL745" s="11" t="s">
        <v>48</v>
      </c>
      <c r="AM745" s="11" t="s">
        <v>729</v>
      </c>
    </row>
    <row r="746" ht="72" spans="1:39">
      <c r="A746" s="28">
        <v>743</v>
      </c>
      <c r="B746" s="11" t="s">
        <v>656</v>
      </c>
      <c r="C746" s="11" t="s">
        <v>2704</v>
      </c>
      <c r="D746" s="11" t="s">
        <v>2705</v>
      </c>
      <c r="E746" s="11" t="s">
        <v>2706</v>
      </c>
      <c r="F746" s="30" t="s">
        <v>2707</v>
      </c>
      <c r="G746" s="11" t="s">
        <v>2708</v>
      </c>
      <c r="H746" s="11" t="str">
        <f>VLOOKUP(C746,[1]匹配!$A:$E,5,0)</f>
        <v>否</v>
      </c>
      <c r="I746" s="11">
        <f>VLOOKUP(C746,[1]匹配!$A:$F,6,0)</f>
        <v>0</v>
      </c>
      <c r="J746" s="11">
        <f>VLOOKUP(C746,'[2]（终）标准制修订项目'!$C:$R,16,0)</f>
        <v>3</v>
      </c>
      <c r="K746" s="11" t="str">
        <f>VLOOKUP(C746,[1]匹配!$A:$H,8,0)</f>
        <v>有</v>
      </c>
      <c r="L746" s="11">
        <f>VLOOKUP(C746,[1]匹配!$A:$I,9,0)</f>
        <v>1</v>
      </c>
      <c r="M746" s="11">
        <f>VLOOKUP(C746,[1]匹配!$A:$J,10,0)</f>
        <v>0</v>
      </c>
      <c r="N746" s="11" t="str">
        <f>VLOOKUP(C746,[1]匹配!$A:$K,11,0)</f>
        <v>深圳市交通运输委员会港航和货运交通管理局</v>
      </c>
      <c r="O746" s="11">
        <f>VLOOKUP(C746,[1]匹配!$A:$L,12,0)</f>
        <v>2</v>
      </c>
      <c r="P746" s="11">
        <f>VLOOKUP(C746,[1]匹配!$A:$M,13,0)</f>
        <v>0</v>
      </c>
      <c r="Q746" s="11" t="str">
        <f>VLOOKUP(C746,[1]匹配!$A:$N,14,0)</f>
        <v>深圳市标准技术研究院</v>
      </c>
      <c r="R746" s="11">
        <f>VLOOKUP(C746,[1]匹配!$A:$O,15,0)</f>
        <v>3</v>
      </c>
      <c r="S746" s="11">
        <f>VLOOKUP(C746,[1]匹配!$A:$P,16,0)</f>
        <v>100</v>
      </c>
      <c r="T746" s="11" t="str">
        <f>VLOOKUP(C746,[1]匹配!$A:$Q,17,0)</f>
        <v>深圳市综合交通设计研究院有限公司</v>
      </c>
      <c r="U746" s="11">
        <f>VLOOKUP(C746,[1]匹配!$A:$R,18,0)</f>
        <v>4</v>
      </c>
      <c r="V746" s="11">
        <f>VLOOKUP(C746,[1]匹配!$A:$S,19,0)</f>
        <v>0</v>
      </c>
      <c r="W746" s="11" t="str">
        <f>VLOOKUP(C746,[1]匹配!$A:$T,20,0)</f>
        <v>0</v>
      </c>
      <c r="X746" s="11">
        <f>VLOOKUP(C746,[1]匹配!$A:$U,21,0)</f>
        <v>5</v>
      </c>
      <c r="Y746" s="11">
        <f>VLOOKUP(C746,[1]匹配!$A:$V,22,0)</f>
        <v>0</v>
      </c>
      <c r="Z746" s="11" t="str">
        <f>VLOOKUP(C746,[1]匹配!$A:$W,23,0)</f>
        <v>0</v>
      </c>
      <c r="AA746" s="11">
        <f>VLOOKUP(C746,[1]匹配!$A:$X,24,0)</f>
        <v>6</v>
      </c>
      <c r="AB746" s="11">
        <f>VLOOKUP(C746,[1]匹配!$A:$Y,25,0)</f>
        <v>0</v>
      </c>
      <c r="AC746" s="11" t="str">
        <f>VLOOKUP(C746,[1]匹配!$A:$Z,26,0)</f>
        <v>0</v>
      </c>
      <c r="AD746" s="11">
        <f>VLOOKUP(C746,[1]匹配!$A:$AA,27,0)</f>
        <v>7</v>
      </c>
      <c r="AE746" s="11">
        <f>VLOOKUP(C746,[1]匹配!$A:$AB,28,0)</f>
        <v>0</v>
      </c>
      <c r="AF746" s="11" t="str">
        <f>VLOOKUP(C746,[1]匹配!$A:$AC,29,0)</f>
        <v>0</v>
      </c>
      <c r="AG746" s="11">
        <f>VLOOKUP(C746,[1]匹配!$A:$AD,30,0)</f>
        <v>8</v>
      </c>
      <c r="AH746" s="11">
        <f>VLOOKUP(C746,[1]匹配!$A:$AE,31,0)</f>
        <v>0</v>
      </c>
      <c r="AI746" s="11" t="str">
        <f>VLOOKUP(C746,[1]匹配!$A:$AF,32,0)</f>
        <v>0</v>
      </c>
      <c r="AJ746" s="11" t="s">
        <v>750</v>
      </c>
      <c r="AK746" s="11" t="s">
        <v>47</v>
      </c>
      <c r="AL746" s="11" t="s">
        <v>48</v>
      </c>
      <c r="AM746" s="11" t="s">
        <v>729</v>
      </c>
    </row>
    <row r="747" ht="72" spans="1:39">
      <c r="A747" s="28">
        <v>744</v>
      </c>
      <c r="B747" s="11" t="s">
        <v>656</v>
      </c>
      <c r="C747" s="11" t="s">
        <v>2709</v>
      </c>
      <c r="D747" s="11" t="s">
        <v>2710</v>
      </c>
      <c r="E747" s="11" t="s">
        <v>2711</v>
      </c>
      <c r="F747" s="30" t="s">
        <v>2712</v>
      </c>
      <c r="G747" s="11" t="s">
        <v>128</v>
      </c>
      <c r="H747" s="11" t="str">
        <f>VLOOKUP(C747,[1]匹配!$A:$E,5,0)</f>
        <v>否</v>
      </c>
      <c r="I747" s="11">
        <f>VLOOKUP(C747,[1]匹配!$A:$F,6,0)</f>
        <v>0</v>
      </c>
      <c r="J747" s="11">
        <f>VLOOKUP(C747,'[2]（终）标准制修订项目'!$C:$R,16,0)</f>
        <v>2</v>
      </c>
      <c r="K747" s="11" t="str">
        <f>VLOOKUP(C747,[1]匹配!$A:$H,8,0)</f>
        <v>有</v>
      </c>
      <c r="L747" s="11">
        <f>VLOOKUP(C747,[1]匹配!$A:$I,9,0)</f>
        <v>1</v>
      </c>
      <c r="M747" s="11">
        <f>VLOOKUP(C747,[1]匹配!$A:$J,10,0)</f>
        <v>0</v>
      </c>
      <c r="N747" s="11" t="str">
        <f>VLOOKUP(C747,[1]匹配!$A:$K,11,0)</f>
        <v>深圳市福田区企业发展服务中心</v>
      </c>
      <c r="O747" s="11">
        <f>VLOOKUP(C747,[1]匹配!$A:$L,12,0)</f>
        <v>2</v>
      </c>
      <c r="P747" s="11">
        <f>VLOOKUP(C747,[1]匹配!$A:$M,13,0)</f>
        <v>57.14</v>
      </c>
      <c r="Q747" s="11" t="str">
        <f>VLOOKUP(C747,[1]匹配!$A:$N,14,0)</f>
        <v>深圳市标准技术研究院</v>
      </c>
      <c r="R747" s="11">
        <f>VLOOKUP(C747,[1]匹配!$A:$O,15,0)</f>
        <v>3</v>
      </c>
      <c r="S747" s="11">
        <f>VLOOKUP(C747,[1]匹配!$A:$P,16,0)</f>
        <v>42.86</v>
      </c>
      <c r="T747" s="11" t="str">
        <f>VLOOKUP(C747,[1]匹配!$A:$Q,17,0)</f>
        <v>深圳市康达信卓睿管理顾问有限公司</v>
      </c>
      <c r="U747" s="11">
        <f>VLOOKUP(C747,[1]匹配!$A:$R,18,0)</f>
        <v>0</v>
      </c>
      <c r="V747" s="11">
        <f>VLOOKUP(C747,[1]匹配!$A:$S,19,0)</f>
        <v>0</v>
      </c>
      <c r="W747" s="11">
        <f>VLOOKUP(C747,[1]匹配!$A:$T,20,0)</f>
        <v>0</v>
      </c>
      <c r="X747" s="11">
        <f>VLOOKUP(C747,[1]匹配!$A:$U,21,0)</f>
        <v>0</v>
      </c>
      <c r="Y747" s="11">
        <f>VLOOKUP(C747,[1]匹配!$A:$V,22,0)</f>
        <v>0</v>
      </c>
      <c r="Z747" s="11">
        <f>VLOOKUP(C747,[1]匹配!$A:$W,23,0)</f>
        <v>0</v>
      </c>
      <c r="AA747" s="11">
        <f>VLOOKUP(C747,[1]匹配!$A:$X,24,0)</f>
        <v>0</v>
      </c>
      <c r="AB747" s="11">
        <f>VLOOKUP(C747,[1]匹配!$A:$Y,25,0)</f>
        <v>0</v>
      </c>
      <c r="AC747" s="11">
        <f>VLOOKUP(C747,[1]匹配!$A:$Z,26,0)</f>
        <v>0</v>
      </c>
      <c r="AD747" s="11">
        <f>VLOOKUP(C747,[1]匹配!$A:$AA,27,0)</f>
        <v>0</v>
      </c>
      <c r="AE747" s="11">
        <f>VLOOKUP(C747,[1]匹配!$A:$AB,28,0)</f>
        <v>0</v>
      </c>
      <c r="AF747" s="11">
        <f>VLOOKUP(C747,[1]匹配!$A:$AC,29,0)</f>
        <v>0</v>
      </c>
      <c r="AG747" s="11">
        <f>VLOOKUP(C747,[1]匹配!$A:$AD,30,0)</f>
        <v>0</v>
      </c>
      <c r="AH747" s="11">
        <f>VLOOKUP(C747,[1]匹配!$A:$AE,31,0)</f>
        <v>0</v>
      </c>
      <c r="AI747" s="11">
        <f>VLOOKUP(C747,[1]匹配!$A:$AF,32,0)</f>
        <v>0</v>
      </c>
      <c r="AJ747" s="11" t="s">
        <v>750</v>
      </c>
      <c r="AK747" s="11" t="s">
        <v>47</v>
      </c>
      <c r="AL747" s="11" t="s">
        <v>48</v>
      </c>
      <c r="AM747" s="11" t="s">
        <v>729</v>
      </c>
    </row>
    <row r="748" ht="60" spans="1:39">
      <c r="A748" s="28">
        <v>745</v>
      </c>
      <c r="B748" s="11" t="s">
        <v>656</v>
      </c>
      <c r="C748" s="11" t="s">
        <v>2713</v>
      </c>
      <c r="D748" s="11" t="s">
        <v>2714</v>
      </c>
      <c r="E748" s="11" t="s">
        <v>2715</v>
      </c>
      <c r="F748" s="30" t="s">
        <v>2716</v>
      </c>
      <c r="G748" s="11" t="s">
        <v>128</v>
      </c>
      <c r="H748" s="11" t="str">
        <f>VLOOKUP(C748,[1]匹配!$A:$E,5,0)</f>
        <v>否</v>
      </c>
      <c r="I748" s="11">
        <f>VLOOKUP(C748,[1]匹配!$A:$F,6,0)</f>
        <v>0</v>
      </c>
      <c r="J748" s="11">
        <f>VLOOKUP(C748,'[2]（终）标准制修订项目'!$C:$R,16,0)</f>
        <v>2</v>
      </c>
      <c r="K748" s="11" t="str">
        <f>VLOOKUP(C748,[1]匹配!$A:$H,8,0)</f>
        <v>有</v>
      </c>
      <c r="L748" s="11">
        <f>VLOOKUP(C748,[1]匹配!$A:$I,9,0)</f>
        <v>2</v>
      </c>
      <c r="M748" s="11">
        <f>VLOOKUP(C748,[1]匹配!$A:$J,10,0)</f>
        <v>100</v>
      </c>
      <c r="N748" s="11" t="str">
        <f>VLOOKUP(C748,[1]匹配!$A:$K,11,0)</f>
        <v>深圳市标准技术研究院</v>
      </c>
      <c r="O748" s="11">
        <f>VLOOKUP(C748,[1]匹配!$A:$L,12,0)</f>
        <v>3</v>
      </c>
      <c r="P748" s="11">
        <f>VLOOKUP(C748,[1]匹配!$A:$M,13,0)</f>
        <v>0</v>
      </c>
      <c r="Q748" s="11" t="str">
        <f>VLOOKUP(C748,[1]匹配!$A:$N,14,0)</f>
        <v>中国国际海运集装箱（集团）股份有限公司</v>
      </c>
      <c r="R748" s="11">
        <f>VLOOKUP(C748,[1]匹配!$A:$O,15,0)</f>
        <v>4</v>
      </c>
      <c r="S748" s="11">
        <f>VLOOKUP(C748,[1]匹配!$A:$P,16,0)</f>
        <v>0</v>
      </c>
      <c r="T748" s="11" t="str">
        <f>VLOOKUP(C748,[1]匹配!$A:$Q,17,0)</f>
        <v>万科企业股份有限公司</v>
      </c>
      <c r="U748" s="11">
        <f>VLOOKUP(C748,[1]匹配!$A:$R,18,0)</f>
        <v>0</v>
      </c>
      <c r="V748" s="11">
        <f>VLOOKUP(C748,[1]匹配!$A:$S,19,0)</f>
        <v>0</v>
      </c>
      <c r="W748" s="11">
        <f>VLOOKUP(C748,[1]匹配!$A:$T,20,0)</f>
        <v>0</v>
      </c>
      <c r="X748" s="11">
        <f>VLOOKUP(C748,[1]匹配!$A:$U,21,0)</f>
        <v>0</v>
      </c>
      <c r="Y748" s="11">
        <f>VLOOKUP(C748,[1]匹配!$A:$V,22,0)</f>
        <v>0</v>
      </c>
      <c r="Z748" s="11">
        <f>VLOOKUP(C748,[1]匹配!$A:$W,23,0)</f>
        <v>0</v>
      </c>
      <c r="AA748" s="11">
        <f>VLOOKUP(C748,[1]匹配!$A:$X,24,0)</f>
        <v>0</v>
      </c>
      <c r="AB748" s="11">
        <f>VLOOKUP(C748,[1]匹配!$A:$Y,25,0)</f>
        <v>0</v>
      </c>
      <c r="AC748" s="11">
        <f>VLOOKUP(C748,[1]匹配!$A:$Z,26,0)</f>
        <v>0</v>
      </c>
      <c r="AD748" s="11">
        <f>VLOOKUP(C748,[1]匹配!$A:$AA,27,0)</f>
        <v>0</v>
      </c>
      <c r="AE748" s="11">
        <f>VLOOKUP(C748,[1]匹配!$A:$AB,28,0)</f>
        <v>0</v>
      </c>
      <c r="AF748" s="11">
        <f>VLOOKUP(C748,[1]匹配!$A:$AC,29,0)</f>
        <v>0</v>
      </c>
      <c r="AG748" s="11">
        <f>VLOOKUP(C748,[1]匹配!$A:$AD,30,0)</f>
        <v>0</v>
      </c>
      <c r="AH748" s="11">
        <f>VLOOKUP(C748,[1]匹配!$A:$AE,31,0)</f>
        <v>0</v>
      </c>
      <c r="AI748" s="11">
        <f>VLOOKUP(C748,[1]匹配!$A:$AF,32,0)</f>
        <v>0</v>
      </c>
      <c r="AJ748" s="11" t="s">
        <v>869</v>
      </c>
      <c r="AK748" s="11" t="s">
        <v>47</v>
      </c>
      <c r="AL748" s="11" t="s">
        <v>48</v>
      </c>
      <c r="AM748" s="11" t="s">
        <v>729</v>
      </c>
    </row>
    <row r="749" ht="36" spans="1:39">
      <c r="A749" s="28">
        <v>746</v>
      </c>
      <c r="B749" s="11" t="s">
        <v>656</v>
      </c>
      <c r="C749" s="11" t="s">
        <v>2717</v>
      </c>
      <c r="D749" s="11" t="s">
        <v>2718</v>
      </c>
      <c r="E749" s="11" t="s">
        <v>2719</v>
      </c>
      <c r="F749" s="30" t="s">
        <v>2720</v>
      </c>
      <c r="G749" s="11" t="s">
        <v>2666</v>
      </c>
      <c r="H749" s="11" t="str">
        <f>VLOOKUP(C749,[1]匹配!$A:$E,5,0)</f>
        <v>否</v>
      </c>
      <c r="I749" s="11">
        <f>VLOOKUP(C749,[1]匹配!$A:$F,6,0)</f>
        <v>0</v>
      </c>
      <c r="J749" s="11">
        <f>VLOOKUP(C749,'[2]（终）标准制修订项目'!$C:$R,16,0)</f>
        <v>2</v>
      </c>
      <c r="K749" s="11" t="str">
        <f>VLOOKUP(C749,[1]匹配!$A:$H,8,0)</f>
        <v>有</v>
      </c>
      <c r="L749" s="11">
        <f>VLOOKUP(C749,[1]匹配!$A:$I,9,0)</f>
        <v>1</v>
      </c>
      <c r="M749" s="11">
        <f>VLOOKUP(C749,[1]匹配!$A:$J,10,0)</f>
        <v>0</v>
      </c>
      <c r="N749" s="11" t="str">
        <f>VLOOKUP(C749,[1]匹配!$A:$K,11,0)</f>
        <v>深圳市民政局</v>
      </c>
      <c r="O749" s="11">
        <f>VLOOKUP(C749,[1]匹配!$A:$L,12,0)</f>
        <v>2</v>
      </c>
      <c r="P749" s="11">
        <f>VLOOKUP(C749,[1]匹配!$A:$M,13,0)</f>
        <v>100</v>
      </c>
      <c r="Q749" s="11" t="str">
        <f>VLOOKUP(C749,[1]匹配!$A:$N,14,0)</f>
        <v>深圳市社会福利协会</v>
      </c>
      <c r="R749" s="11">
        <f>VLOOKUP(C749,[1]匹配!$A:$O,15,0)</f>
        <v>3</v>
      </c>
      <c r="S749" s="11">
        <f>VLOOKUP(C749,[1]匹配!$A:$P,16,0)</f>
        <v>0</v>
      </c>
      <c r="T749" s="11" t="str">
        <f>VLOOKUP(C749,[1]匹配!$A:$Q,17,0)</f>
        <v>深圳市社会福利中心</v>
      </c>
      <c r="U749" s="11">
        <f>VLOOKUP(C749,[1]匹配!$A:$R,18,0)</f>
        <v>0</v>
      </c>
      <c r="V749" s="11">
        <f>VLOOKUP(C749,[1]匹配!$A:$S,19,0)</f>
        <v>0</v>
      </c>
      <c r="W749" s="11">
        <f>VLOOKUP(C749,[1]匹配!$A:$T,20,0)</f>
        <v>0</v>
      </c>
      <c r="X749" s="11">
        <f>VLOOKUP(C749,[1]匹配!$A:$U,21,0)</f>
        <v>0</v>
      </c>
      <c r="Y749" s="11">
        <f>VLOOKUP(C749,[1]匹配!$A:$V,22,0)</f>
        <v>0</v>
      </c>
      <c r="Z749" s="11">
        <f>VLOOKUP(C749,[1]匹配!$A:$W,23,0)</f>
        <v>0</v>
      </c>
      <c r="AA749" s="11">
        <f>VLOOKUP(C749,[1]匹配!$A:$X,24,0)</f>
        <v>0</v>
      </c>
      <c r="AB749" s="11">
        <f>VLOOKUP(C749,[1]匹配!$A:$Y,25,0)</f>
        <v>0</v>
      </c>
      <c r="AC749" s="11">
        <f>VLOOKUP(C749,[1]匹配!$A:$Z,26,0)</f>
        <v>0</v>
      </c>
      <c r="AD749" s="11">
        <f>VLOOKUP(C749,[1]匹配!$A:$AA,27,0)</f>
        <v>0</v>
      </c>
      <c r="AE749" s="11">
        <f>VLOOKUP(C749,[1]匹配!$A:$AB,28,0)</f>
        <v>0</v>
      </c>
      <c r="AF749" s="11">
        <f>VLOOKUP(C749,[1]匹配!$A:$AC,29,0)</f>
        <v>0</v>
      </c>
      <c r="AG749" s="11">
        <f>VLOOKUP(C749,[1]匹配!$A:$AD,30,0)</f>
        <v>0</v>
      </c>
      <c r="AH749" s="11">
        <f>VLOOKUP(C749,[1]匹配!$A:$AE,31,0)</f>
        <v>0</v>
      </c>
      <c r="AI749" s="11">
        <f>VLOOKUP(C749,[1]匹配!$A:$AF,32,0)</f>
        <v>0</v>
      </c>
      <c r="AJ749" s="11" t="s">
        <v>869</v>
      </c>
      <c r="AK749" s="11" t="s">
        <v>47</v>
      </c>
      <c r="AL749" s="11" t="s">
        <v>48</v>
      </c>
      <c r="AM749" s="11" t="s">
        <v>729</v>
      </c>
    </row>
    <row r="750" ht="84" spans="1:39">
      <c r="A750" s="28">
        <v>747</v>
      </c>
      <c r="B750" s="11" t="s">
        <v>656</v>
      </c>
      <c r="C750" s="11" t="s">
        <v>2721</v>
      </c>
      <c r="D750" s="11" t="s">
        <v>2722</v>
      </c>
      <c r="E750" s="11" t="s">
        <v>2723</v>
      </c>
      <c r="F750" s="30" t="s">
        <v>672</v>
      </c>
      <c r="G750" s="11" t="s">
        <v>339</v>
      </c>
      <c r="H750" s="11" t="str">
        <f>VLOOKUP(C750,[1]匹配!$A:$E,5,0)</f>
        <v>否</v>
      </c>
      <c r="I750" s="11">
        <f>VLOOKUP(C750,[1]匹配!$A:$F,6,0)</f>
        <v>0</v>
      </c>
      <c r="J750" s="11">
        <f>VLOOKUP(C750,'[2]（终）标准制修订项目'!$C:$R,16,0)</f>
        <v>1</v>
      </c>
      <c r="K750" s="11" t="str">
        <f>VLOOKUP(C750,[1]匹配!$A:$H,8,0)</f>
        <v>有</v>
      </c>
      <c r="L750" s="11">
        <f>VLOOKUP(C750,[1]匹配!$A:$I,9,0)</f>
        <v>1</v>
      </c>
      <c r="M750" s="11">
        <f>VLOOKUP(C750,[1]匹配!$A:$J,10,0)</f>
        <v>100</v>
      </c>
      <c r="N750" s="11" t="str">
        <f>VLOOKUP(C750,[1]匹配!$A:$K,11,0)</f>
        <v>深圳市检验检疫科学研究院</v>
      </c>
      <c r="O750" s="11">
        <f>VLOOKUP(C750,[1]匹配!$A:$L,12,0)</f>
        <v>2</v>
      </c>
      <c r="P750" s="11">
        <f>VLOOKUP(C750,[1]匹配!$A:$M,13,0)</f>
        <v>0</v>
      </c>
      <c r="Q750" s="11" t="str">
        <f>VLOOKUP(C750,[1]匹配!$A:$N,14,0)</f>
        <v>深圳市盐田区人民政府</v>
      </c>
      <c r="R750" s="11">
        <f>VLOOKUP(C750,[1]匹配!$A:$O,15,0)</f>
        <v>3</v>
      </c>
      <c r="S750" s="11">
        <f>VLOOKUP(C750,[1]匹配!$A:$P,16,0)</f>
        <v>0</v>
      </c>
      <c r="T750" s="11" t="str">
        <f>VLOOKUP(C750,[1]匹配!$A:$Q,17,0)</f>
        <v>盐田国际集装箱码头有限公司</v>
      </c>
      <c r="U750" s="11">
        <f>VLOOKUP(C750,[1]匹配!$A:$R,18,0)</f>
        <v>4</v>
      </c>
      <c r="V750" s="11">
        <f>VLOOKUP(C750,[1]匹配!$A:$S,19,0)</f>
        <v>0</v>
      </c>
      <c r="W750" s="11" t="str">
        <f>VLOOKUP(C750,[1]匹配!$A:$T,20,0)</f>
        <v>深圳市盐田港集团有限公司</v>
      </c>
      <c r="X750" s="11">
        <f>VLOOKUP(C750,[1]匹配!$A:$U,21,0)</f>
        <v>5</v>
      </c>
      <c r="Y750" s="11">
        <f>VLOOKUP(C750,[1]匹配!$A:$V,22,0)</f>
        <v>0</v>
      </c>
      <c r="Z750" s="11" t="str">
        <f>VLOOKUP(C750,[1]匹配!$A:$W,23,0)</f>
        <v>深圳市中大环保科技创新工程中心有限公司</v>
      </c>
      <c r="AA750" s="11">
        <f>VLOOKUP(C750,[1]匹配!$A:$X,24,0)</f>
        <v>0</v>
      </c>
      <c r="AB750" s="11">
        <f>VLOOKUP(C750,[1]匹配!$A:$Y,25,0)</f>
        <v>0</v>
      </c>
      <c r="AC750" s="11">
        <f>VLOOKUP(C750,[1]匹配!$A:$Z,26,0)</f>
        <v>0</v>
      </c>
      <c r="AD750" s="11">
        <f>VLOOKUP(C750,[1]匹配!$A:$AA,27,0)</f>
        <v>0</v>
      </c>
      <c r="AE750" s="11">
        <f>VLOOKUP(C750,[1]匹配!$A:$AB,28,0)</f>
        <v>0</v>
      </c>
      <c r="AF750" s="11">
        <f>VLOOKUP(C750,[1]匹配!$A:$AC,29,0)</f>
        <v>0</v>
      </c>
      <c r="AG750" s="11">
        <f>VLOOKUP(C750,[1]匹配!$A:$AD,30,0)</f>
        <v>0</v>
      </c>
      <c r="AH750" s="11">
        <f>VLOOKUP(C750,[1]匹配!$A:$AE,31,0)</f>
        <v>0</v>
      </c>
      <c r="AI750" s="11">
        <f>VLOOKUP(C750,[1]匹配!$A:$AF,32,0)</f>
        <v>0</v>
      </c>
      <c r="AJ750" s="11" t="s">
        <v>898</v>
      </c>
      <c r="AK750" s="11" t="s">
        <v>47</v>
      </c>
      <c r="AL750" s="11" t="s">
        <v>48</v>
      </c>
      <c r="AM750" s="11" t="s">
        <v>729</v>
      </c>
    </row>
    <row r="751" ht="24" spans="1:39">
      <c r="A751" s="28">
        <v>748</v>
      </c>
      <c r="B751" s="11" t="s">
        <v>656</v>
      </c>
      <c r="C751" s="11" t="s">
        <v>2724</v>
      </c>
      <c r="D751" s="11" t="s">
        <v>2725</v>
      </c>
      <c r="E751" s="11" t="s">
        <v>2726</v>
      </c>
      <c r="F751" s="30" t="s">
        <v>2727</v>
      </c>
      <c r="G751" s="11" t="s">
        <v>331</v>
      </c>
      <c r="H751" s="11" t="str">
        <f>VLOOKUP(C751,[1]匹配!$A:$E,5,0)</f>
        <v>否</v>
      </c>
      <c r="I751" s="11">
        <f>VLOOKUP(C751,[1]匹配!$A:$F,6,0)</f>
        <v>0</v>
      </c>
      <c r="J751" s="11">
        <f>VLOOKUP(C751,'[2]（终）标准制修订项目'!$C:$R,16,0)</f>
        <v>1</v>
      </c>
      <c r="K751" s="11" t="str">
        <f>VLOOKUP(C751,[1]匹配!$A:$H,8,0)</f>
        <v>无</v>
      </c>
      <c r="L751" s="11">
        <f>VLOOKUP(C751,[1]匹配!$A:$I,9,0)</f>
        <v>1</v>
      </c>
      <c r="M751" s="11">
        <f>VLOOKUP(C751,[1]匹配!$A:$J,10,0)</f>
        <v>100</v>
      </c>
      <c r="N751" s="11" t="str">
        <f>VLOOKUP(C751,[1]匹配!$A:$K,11,0)</f>
        <v>深圳市计量质量检测研究院</v>
      </c>
      <c r="O751" s="11">
        <f>VLOOKUP(C751,[1]匹配!$A:$L,12,0)</f>
        <v>0</v>
      </c>
      <c r="P751" s="11">
        <f>VLOOKUP(C751,[1]匹配!$A:$M,13,0)</f>
        <v>0</v>
      </c>
      <c r="Q751" s="11">
        <f>VLOOKUP(C751,[1]匹配!$A:$N,14,0)</f>
        <v>0</v>
      </c>
      <c r="R751" s="11">
        <f>VLOOKUP(C751,[1]匹配!$A:$O,15,0)</f>
        <v>0</v>
      </c>
      <c r="S751" s="11">
        <f>VLOOKUP(C751,[1]匹配!$A:$P,16,0)</f>
        <v>0</v>
      </c>
      <c r="T751" s="11">
        <f>VLOOKUP(C751,[1]匹配!$A:$Q,17,0)</f>
        <v>0</v>
      </c>
      <c r="U751" s="11">
        <f>VLOOKUP(C751,[1]匹配!$A:$R,18,0)</f>
        <v>0</v>
      </c>
      <c r="V751" s="11">
        <f>VLOOKUP(C751,[1]匹配!$A:$S,19,0)</f>
        <v>0</v>
      </c>
      <c r="W751" s="11">
        <f>VLOOKUP(C751,[1]匹配!$A:$T,20,0)</f>
        <v>0</v>
      </c>
      <c r="X751" s="11">
        <f>VLOOKUP(C751,[1]匹配!$A:$U,21,0)</f>
        <v>0</v>
      </c>
      <c r="Y751" s="11">
        <f>VLOOKUP(C751,[1]匹配!$A:$V,22,0)</f>
        <v>0</v>
      </c>
      <c r="Z751" s="11">
        <f>VLOOKUP(C751,[1]匹配!$A:$W,23,0)</f>
        <v>0</v>
      </c>
      <c r="AA751" s="11">
        <f>VLOOKUP(C751,[1]匹配!$A:$X,24,0)</f>
        <v>0</v>
      </c>
      <c r="AB751" s="11">
        <f>VLOOKUP(C751,[1]匹配!$A:$Y,25,0)</f>
        <v>0</v>
      </c>
      <c r="AC751" s="11">
        <f>VLOOKUP(C751,[1]匹配!$A:$Z,26,0)</f>
        <v>0</v>
      </c>
      <c r="AD751" s="11">
        <f>VLOOKUP(C751,[1]匹配!$A:$AA,27,0)</f>
        <v>0</v>
      </c>
      <c r="AE751" s="11">
        <f>VLOOKUP(C751,[1]匹配!$A:$AB,28,0)</f>
        <v>0</v>
      </c>
      <c r="AF751" s="11">
        <f>VLOOKUP(C751,[1]匹配!$A:$AC,29,0)</f>
        <v>0</v>
      </c>
      <c r="AG751" s="11">
        <f>VLOOKUP(C751,[1]匹配!$A:$AD,30,0)</f>
        <v>0</v>
      </c>
      <c r="AH751" s="11">
        <f>VLOOKUP(C751,[1]匹配!$A:$AE,31,0)</f>
        <v>0</v>
      </c>
      <c r="AI751" s="11">
        <f>VLOOKUP(C751,[1]匹配!$A:$AF,32,0)</f>
        <v>0</v>
      </c>
      <c r="AJ751" s="11" t="s">
        <v>754</v>
      </c>
      <c r="AK751" s="11" t="s">
        <v>47</v>
      </c>
      <c r="AL751" s="11" t="s">
        <v>48</v>
      </c>
      <c r="AM751" s="11" t="s">
        <v>729</v>
      </c>
    </row>
    <row r="752" ht="60" spans="1:39">
      <c r="A752" s="28">
        <v>749</v>
      </c>
      <c r="B752" s="11" t="s">
        <v>656</v>
      </c>
      <c r="C752" s="11" t="s">
        <v>2728</v>
      </c>
      <c r="D752" s="11" t="s">
        <v>2729</v>
      </c>
      <c r="E752" s="11" t="s">
        <v>2730</v>
      </c>
      <c r="F752" s="30" t="s">
        <v>2731</v>
      </c>
      <c r="G752" s="11" t="s">
        <v>2732</v>
      </c>
      <c r="H752" s="11" t="str">
        <f>VLOOKUP(C752,[1]匹配!$A:$E,5,0)</f>
        <v>否</v>
      </c>
      <c r="I752" s="11">
        <f>VLOOKUP(C752,[1]匹配!$A:$F,6,0)</f>
        <v>0</v>
      </c>
      <c r="J752" s="11">
        <f>VLOOKUP(C752,'[2]（终）标准制修订项目'!$C:$R,16,0)</f>
        <v>1</v>
      </c>
      <c r="K752" s="11" t="str">
        <f>VLOOKUP(C752,[1]匹配!$A:$H,8,0)</f>
        <v>有</v>
      </c>
      <c r="L752" s="11">
        <f>VLOOKUP(C752,[1]匹配!$A:$I,9,0)</f>
        <v>1</v>
      </c>
      <c r="M752" s="11">
        <f>VLOOKUP(C752,[1]匹配!$A:$J,10,0)</f>
        <v>41.66</v>
      </c>
      <c r="N752" s="11" t="str">
        <f>VLOOKUP(C752,[1]匹配!$A:$K,11,0)</f>
        <v>中航物业管理有限公司</v>
      </c>
      <c r="O752" s="11">
        <f>VLOOKUP(C752,[1]匹配!$A:$L,12,0)</f>
        <v>2</v>
      </c>
      <c r="P752" s="11">
        <f>VLOOKUP(C752,[1]匹配!$A:$M,13,0)</f>
        <v>33.33</v>
      </c>
      <c r="Q752" s="11" t="str">
        <f>VLOOKUP(C752,[1]匹配!$A:$N,14,0)</f>
        <v>深圳市上城物业管理有限公司</v>
      </c>
      <c r="R752" s="11">
        <f>VLOOKUP(C752,[1]匹配!$A:$O,15,0)</f>
        <v>3</v>
      </c>
      <c r="S752" s="11">
        <f>VLOOKUP(C752,[1]匹配!$A:$P,16,0)</f>
        <v>25</v>
      </c>
      <c r="T752" s="11" t="str">
        <f>VLOOKUP(C752,[1]匹配!$A:$Q,17,0)</f>
        <v>深圳市特科物业管理有限公司</v>
      </c>
      <c r="U752" s="11">
        <f>VLOOKUP(C752,[1]匹配!$A:$R,18,0)</f>
        <v>0</v>
      </c>
      <c r="V752" s="11">
        <f>VLOOKUP(C752,[1]匹配!$A:$S,19,0)</f>
        <v>0</v>
      </c>
      <c r="W752" s="11">
        <f>VLOOKUP(C752,[1]匹配!$A:$T,20,0)</f>
        <v>0</v>
      </c>
      <c r="X752" s="11">
        <f>VLOOKUP(C752,[1]匹配!$A:$U,21,0)</f>
        <v>0</v>
      </c>
      <c r="Y752" s="11">
        <f>VLOOKUP(C752,[1]匹配!$A:$V,22,0)</f>
        <v>0</v>
      </c>
      <c r="Z752" s="11">
        <f>VLOOKUP(C752,[1]匹配!$A:$W,23,0)</f>
        <v>0</v>
      </c>
      <c r="AA752" s="11">
        <f>VLOOKUP(C752,[1]匹配!$A:$X,24,0)</f>
        <v>0</v>
      </c>
      <c r="AB752" s="11">
        <f>VLOOKUP(C752,[1]匹配!$A:$Y,25,0)</f>
        <v>0</v>
      </c>
      <c r="AC752" s="11">
        <f>VLOOKUP(C752,[1]匹配!$A:$Z,26,0)</f>
        <v>0</v>
      </c>
      <c r="AD752" s="11">
        <f>VLOOKUP(C752,[1]匹配!$A:$AA,27,0)</f>
        <v>0</v>
      </c>
      <c r="AE752" s="11">
        <f>VLOOKUP(C752,[1]匹配!$A:$AB,28,0)</f>
        <v>0</v>
      </c>
      <c r="AF752" s="11">
        <f>VLOOKUP(C752,[1]匹配!$A:$AC,29,0)</f>
        <v>0</v>
      </c>
      <c r="AG752" s="11">
        <f>VLOOKUP(C752,[1]匹配!$A:$AD,30,0)</f>
        <v>0</v>
      </c>
      <c r="AH752" s="11">
        <f>VLOOKUP(C752,[1]匹配!$A:$AE,31,0)</f>
        <v>0</v>
      </c>
      <c r="AI752" s="11">
        <f>VLOOKUP(C752,[1]匹配!$A:$AF,32,0)</f>
        <v>0</v>
      </c>
      <c r="AJ752" s="11" t="s">
        <v>754</v>
      </c>
      <c r="AK752" s="11" t="s">
        <v>47</v>
      </c>
      <c r="AL752" s="11" t="s">
        <v>48</v>
      </c>
      <c r="AM752" s="11" t="s">
        <v>729</v>
      </c>
    </row>
    <row r="753" ht="48" spans="1:39">
      <c r="A753" s="28">
        <v>750</v>
      </c>
      <c r="B753" s="11" t="s">
        <v>656</v>
      </c>
      <c r="C753" s="11" t="s">
        <v>2733</v>
      </c>
      <c r="D753" s="11" t="s">
        <v>2734</v>
      </c>
      <c r="E753" s="11" t="s">
        <v>2735</v>
      </c>
      <c r="F753" s="30" t="s">
        <v>2736</v>
      </c>
      <c r="G753" s="11" t="s">
        <v>1113</v>
      </c>
      <c r="H753" s="11" t="str">
        <f>VLOOKUP(C753,[1]匹配!$A:$E,5,0)</f>
        <v>否</v>
      </c>
      <c r="I753" s="11">
        <f>VLOOKUP(C753,[1]匹配!$A:$F,6,0)</f>
        <v>0</v>
      </c>
      <c r="J753" s="11">
        <f>VLOOKUP(C753,'[2]（终）标准制修订项目'!$C:$R,16,0)</f>
        <v>1</v>
      </c>
      <c r="K753" s="11" t="str">
        <f>VLOOKUP(C753,[1]匹配!$A:$H,8,0)</f>
        <v>有</v>
      </c>
      <c r="L753" s="11">
        <f>VLOOKUP(C753,[1]匹配!$A:$I,9,0)</f>
        <v>1</v>
      </c>
      <c r="M753" s="11">
        <f>VLOOKUP(C753,[1]匹配!$A:$J,10,0)</f>
        <v>100</v>
      </c>
      <c r="N753" s="11" t="str">
        <f>VLOOKUP(C753,[1]匹配!$A:$K,11,0)</f>
        <v>深圳市中安测标准技术有限公司</v>
      </c>
      <c r="O753" s="11">
        <f>VLOOKUP(C753,[1]匹配!$A:$L,12,0)</f>
        <v>2</v>
      </c>
      <c r="P753" s="11">
        <f>VLOOKUP(C753,[1]匹配!$A:$M,13,0)</f>
        <v>0</v>
      </c>
      <c r="Q753" s="11" t="str">
        <f>VLOOKUP(C753,[1]匹配!$A:$N,14,0)</f>
        <v>深圳云天励飞技术有限公司</v>
      </c>
      <c r="R753" s="11">
        <f>VLOOKUP(C753,[1]匹配!$A:$O,15,0)</f>
        <v>3</v>
      </c>
      <c r="S753" s="11">
        <f>VLOOKUP(C753,[1]匹配!$A:$P,16,0)</f>
        <v>0</v>
      </c>
      <c r="T753" s="11" t="str">
        <f>VLOOKUP(C753,[1]匹配!$A:$Q,17,0)</f>
        <v>深圳市星火电子工程公司</v>
      </c>
      <c r="U753" s="11">
        <f>VLOOKUP(C753,[1]匹配!$A:$R,18,0)</f>
        <v>4</v>
      </c>
      <c r="V753" s="11">
        <f>VLOOKUP(C753,[1]匹配!$A:$S,19,0)</f>
        <v>0</v>
      </c>
      <c r="W753" s="11" t="str">
        <f>VLOOKUP(C753,[1]匹配!$A:$T,20,0)</f>
        <v>华为技术有限公司</v>
      </c>
      <c r="X753" s="11">
        <f>VLOOKUP(C753,[1]匹配!$A:$U,21,0)</f>
        <v>7</v>
      </c>
      <c r="Y753" s="11">
        <f>VLOOKUP(C753,[1]匹配!$A:$V,22,0)</f>
        <v>0</v>
      </c>
      <c r="Z753" s="11" t="str">
        <f>VLOOKUP(C753,[1]匹配!$A:$W,23,0)</f>
        <v>深圳市商汤科技有限公司</v>
      </c>
      <c r="AA753" s="11">
        <f>VLOOKUP(C753,[1]匹配!$A:$X,24,0)</f>
        <v>0</v>
      </c>
      <c r="AB753" s="11">
        <f>VLOOKUP(C753,[1]匹配!$A:$Y,25,0)</f>
        <v>0</v>
      </c>
      <c r="AC753" s="11">
        <f>VLOOKUP(C753,[1]匹配!$A:$Z,26,0)</f>
        <v>0</v>
      </c>
      <c r="AD753" s="11">
        <f>VLOOKUP(C753,[1]匹配!$A:$AA,27,0)</f>
        <v>0</v>
      </c>
      <c r="AE753" s="11">
        <f>VLOOKUP(C753,[1]匹配!$A:$AB,28,0)</f>
        <v>0</v>
      </c>
      <c r="AF753" s="11">
        <f>VLOOKUP(C753,[1]匹配!$A:$AC,29,0)</f>
        <v>0</v>
      </c>
      <c r="AG753" s="11">
        <f>VLOOKUP(C753,[1]匹配!$A:$AD,30,0)</f>
        <v>0</v>
      </c>
      <c r="AH753" s="11">
        <f>VLOOKUP(C753,[1]匹配!$A:$AE,31,0)</f>
        <v>0</v>
      </c>
      <c r="AI753" s="11">
        <f>VLOOKUP(C753,[1]匹配!$A:$AF,32,0)</f>
        <v>0</v>
      </c>
      <c r="AJ753" s="11" t="s">
        <v>759</v>
      </c>
      <c r="AK753" s="11" t="s">
        <v>47</v>
      </c>
      <c r="AL753" s="11" t="s">
        <v>48</v>
      </c>
      <c r="AM753" s="11" t="s">
        <v>729</v>
      </c>
    </row>
    <row r="754" ht="48" spans="1:39">
      <c r="A754" s="28">
        <v>751</v>
      </c>
      <c r="B754" s="11" t="s">
        <v>656</v>
      </c>
      <c r="C754" s="11" t="s">
        <v>2737</v>
      </c>
      <c r="D754" s="11" t="s">
        <v>2738</v>
      </c>
      <c r="E754" s="11" t="s">
        <v>2739</v>
      </c>
      <c r="F754" s="11" t="s">
        <v>2740</v>
      </c>
      <c r="G754" s="11" t="s">
        <v>972</v>
      </c>
      <c r="H754" s="11" t="str">
        <f>VLOOKUP(C754,[1]匹配!$A:$E,5,0)</f>
        <v>否</v>
      </c>
      <c r="I754" s="11">
        <f>VLOOKUP(C754,[1]匹配!$A:$F,6,0)</f>
        <v>0</v>
      </c>
      <c r="J754" s="11">
        <f>VLOOKUP(C754,'[2]（终）标准制修订项目'!$C:$R,16,0)</f>
        <v>2</v>
      </c>
      <c r="K754" s="11" t="str">
        <f>VLOOKUP(C754,[1]匹配!$A:$H,8,0)</f>
        <v>有</v>
      </c>
      <c r="L754" s="11">
        <f>VLOOKUP(C754,[1]匹配!$A:$I,9,0)</f>
        <v>1</v>
      </c>
      <c r="M754" s="11">
        <f>VLOOKUP(C754,[1]匹配!$A:$J,10,0)</f>
        <v>0</v>
      </c>
      <c r="N754" s="11" t="str">
        <f>VLOOKUP(C754,[1]匹配!$A:$K,11,0)</f>
        <v>深圳市市场监督管理局</v>
      </c>
      <c r="O754" s="11">
        <f>VLOOKUP(C754,[1]匹配!$A:$L,12,0)</f>
        <v>2</v>
      </c>
      <c r="P754" s="11">
        <f>VLOOKUP(C754,[1]匹配!$A:$M,13,0)</f>
        <v>100</v>
      </c>
      <c r="Q754" s="11" t="str">
        <f>VLOOKUP(C754,[1]匹配!$A:$N,14,0)</f>
        <v>深圳市品牌建设促进中心</v>
      </c>
      <c r="R754" s="11">
        <f>VLOOKUP(C754,[1]匹配!$A:$O,15,0)</f>
        <v>3</v>
      </c>
      <c r="S754" s="11">
        <f>VLOOKUP(C754,[1]匹配!$A:$P,16,0)</f>
        <v>0</v>
      </c>
      <c r="T754" s="11" t="str">
        <f>VLOOKUP(C754,[1]匹配!$A:$Q,17,0)</f>
        <v>深圳市标准技术研究院</v>
      </c>
      <c r="U754" s="11">
        <f>VLOOKUP(C754,[1]匹配!$A:$R,18,0)</f>
        <v>0</v>
      </c>
      <c r="V754" s="11">
        <f>VLOOKUP(C754,[1]匹配!$A:$S,19,0)</f>
        <v>0</v>
      </c>
      <c r="W754" s="11">
        <f>VLOOKUP(C754,[1]匹配!$A:$T,20,0)</f>
        <v>0</v>
      </c>
      <c r="X754" s="11">
        <f>VLOOKUP(C754,[1]匹配!$A:$U,21,0)</f>
        <v>0</v>
      </c>
      <c r="Y754" s="11">
        <f>VLOOKUP(C754,[1]匹配!$A:$V,22,0)</f>
        <v>0</v>
      </c>
      <c r="Z754" s="11">
        <f>VLOOKUP(C754,[1]匹配!$A:$W,23,0)</f>
        <v>0</v>
      </c>
      <c r="AA754" s="11">
        <f>VLOOKUP(C754,[1]匹配!$A:$X,24,0)</f>
        <v>0</v>
      </c>
      <c r="AB754" s="11">
        <f>VLOOKUP(C754,[1]匹配!$A:$Y,25,0)</f>
        <v>0</v>
      </c>
      <c r="AC754" s="11">
        <f>VLOOKUP(C754,[1]匹配!$A:$Z,26,0)</f>
        <v>0</v>
      </c>
      <c r="AD754" s="11">
        <f>VLOOKUP(C754,[1]匹配!$A:$AA,27,0)</f>
        <v>0</v>
      </c>
      <c r="AE754" s="11">
        <f>VLOOKUP(C754,[1]匹配!$A:$AB,28,0)</f>
        <v>0</v>
      </c>
      <c r="AF754" s="11">
        <f>VLOOKUP(C754,[1]匹配!$A:$AC,29,0)</f>
        <v>0</v>
      </c>
      <c r="AG754" s="11">
        <f>VLOOKUP(C754,[1]匹配!$A:$AD,30,0)</f>
        <v>0</v>
      </c>
      <c r="AH754" s="11">
        <f>VLOOKUP(C754,[1]匹配!$A:$AE,31,0)</f>
        <v>0</v>
      </c>
      <c r="AI754" s="11">
        <f>VLOOKUP(C754,[1]匹配!$A:$AF,32,0)</f>
        <v>0</v>
      </c>
      <c r="AJ754" s="11" t="s">
        <v>759</v>
      </c>
      <c r="AK754" s="11" t="s">
        <v>47</v>
      </c>
      <c r="AL754" s="11" t="s">
        <v>48</v>
      </c>
      <c r="AM754" s="11" t="s">
        <v>729</v>
      </c>
    </row>
    <row r="755" ht="24" spans="1:39">
      <c r="A755" s="28">
        <v>752</v>
      </c>
      <c r="B755" s="11" t="s">
        <v>656</v>
      </c>
      <c r="C755" s="11" t="s">
        <v>2741</v>
      </c>
      <c r="D755" s="11" t="s">
        <v>2742</v>
      </c>
      <c r="E755" s="11" t="s">
        <v>2743</v>
      </c>
      <c r="F755" s="11" t="s">
        <v>2744</v>
      </c>
      <c r="G755" s="11" t="s">
        <v>2732</v>
      </c>
      <c r="H755" s="11" t="str">
        <f>VLOOKUP(C755,[1]匹配!$A:$E,5,0)</f>
        <v>否</v>
      </c>
      <c r="I755" s="11">
        <f>VLOOKUP(C755,[1]匹配!$A:$F,6,0)</f>
        <v>0</v>
      </c>
      <c r="J755" s="11">
        <f>VLOOKUP(C755,'[2]（终）标准制修订项目'!$C:$R,16,0)</f>
        <v>1</v>
      </c>
      <c r="K755" s="11" t="str">
        <f>VLOOKUP(C755,[1]匹配!$A:$H,8,0)</f>
        <v>无</v>
      </c>
      <c r="L755" s="11">
        <f>VLOOKUP(C755,[1]匹配!$A:$I,9,0)</f>
        <v>1</v>
      </c>
      <c r="M755" s="11">
        <f>VLOOKUP(C755,[1]匹配!$A:$J,10,0)</f>
        <v>100</v>
      </c>
      <c r="N755" s="11" t="str">
        <f>VLOOKUP(C755,[1]匹配!$A:$K,11,0)</f>
        <v>中航物业管理有限公司</v>
      </c>
      <c r="O755" s="11">
        <f>VLOOKUP(C755,[1]匹配!$A:$L,12,0)</f>
        <v>2</v>
      </c>
      <c r="P755" s="11">
        <f>VLOOKUP(C755,[1]匹配!$A:$M,13,0)</f>
        <v>0</v>
      </c>
      <c r="Q755" s="11">
        <f>VLOOKUP(C755,[1]匹配!$A:$N,14,0)</f>
        <v>0</v>
      </c>
      <c r="R755" s="11">
        <f>VLOOKUP(C755,[1]匹配!$A:$O,15,0)</f>
        <v>0</v>
      </c>
      <c r="S755" s="11">
        <f>VLOOKUP(C755,[1]匹配!$A:$P,16,0)</f>
        <v>0</v>
      </c>
      <c r="T755" s="11">
        <f>VLOOKUP(C755,[1]匹配!$A:$Q,17,0)</f>
        <v>0</v>
      </c>
      <c r="U755" s="11">
        <f>VLOOKUP(C755,[1]匹配!$A:$R,18,0)</f>
        <v>0</v>
      </c>
      <c r="V755" s="11">
        <f>VLOOKUP(C755,[1]匹配!$A:$S,19,0)</f>
        <v>0</v>
      </c>
      <c r="W755" s="11">
        <f>VLOOKUP(C755,[1]匹配!$A:$T,20,0)</f>
        <v>0</v>
      </c>
      <c r="X755" s="11">
        <f>VLOOKUP(C755,[1]匹配!$A:$U,21,0)</f>
        <v>0</v>
      </c>
      <c r="Y755" s="11">
        <f>VLOOKUP(C755,[1]匹配!$A:$V,22,0)</f>
        <v>0</v>
      </c>
      <c r="Z755" s="11">
        <f>VLOOKUP(C755,[1]匹配!$A:$W,23,0)</f>
        <v>0</v>
      </c>
      <c r="AA755" s="11">
        <f>VLOOKUP(C755,[1]匹配!$A:$X,24,0)</f>
        <v>0</v>
      </c>
      <c r="AB755" s="11">
        <f>VLOOKUP(C755,[1]匹配!$A:$Y,25,0)</f>
        <v>0</v>
      </c>
      <c r="AC755" s="11">
        <f>VLOOKUP(C755,[1]匹配!$A:$Z,26,0)</f>
        <v>0</v>
      </c>
      <c r="AD755" s="11">
        <f>VLOOKUP(C755,[1]匹配!$A:$AA,27,0)</f>
        <v>0</v>
      </c>
      <c r="AE755" s="11">
        <f>VLOOKUP(C755,[1]匹配!$A:$AB,28,0)</f>
        <v>0</v>
      </c>
      <c r="AF755" s="11">
        <f>VLOOKUP(C755,[1]匹配!$A:$AC,29,0)</f>
        <v>0</v>
      </c>
      <c r="AG755" s="11">
        <f>VLOOKUP(C755,[1]匹配!$A:$AD,30,0)</f>
        <v>0</v>
      </c>
      <c r="AH755" s="11">
        <f>VLOOKUP(C755,[1]匹配!$A:$AE,31,0)</f>
        <v>0</v>
      </c>
      <c r="AI755" s="11">
        <f>VLOOKUP(C755,[1]匹配!$A:$AF,32,0)</f>
        <v>0</v>
      </c>
      <c r="AJ755" s="11" t="s">
        <v>980</v>
      </c>
      <c r="AK755" s="11" t="s">
        <v>47</v>
      </c>
      <c r="AL755" s="11" t="s">
        <v>48</v>
      </c>
      <c r="AM755" s="11" t="s">
        <v>729</v>
      </c>
    </row>
    <row r="756" ht="48" spans="1:39">
      <c r="A756" s="28">
        <v>753</v>
      </c>
      <c r="B756" s="11" t="s">
        <v>656</v>
      </c>
      <c r="C756" s="11" t="s">
        <v>2745</v>
      </c>
      <c r="D756" s="11" t="s">
        <v>2746</v>
      </c>
      <c r="E756" s="11" t="s">
        <v>2747</v>
      </c>
      <c r="F756" s="30" t="s">
        <v>2671</v>
      </c>
      <c r="G756" s="11" t="s">
        <v>339</v>
      </c>
      <c r="H756" s="11" t="str">
        <f>VLOOKUP(C756,[1]匹配!$A:$E,5,0)</f>
        <v>是</v>
      </c>
      <c r="I756" s="11">
        <f>VLOOKUP(C756,[1]匹配!$A:$F,6,0)</f>
        <v>7</v>
      </c>
      <c r="J756" s="11">
        <f>VLOOKUP(C756,'[2]（终）标准制修订项目'!$C:$R,16,0)</f>
        <v>1</v>
      </c>
      <c r="K756" s="11" t="str">
        <f>VLOOKUP(C756,[1]匹配!$A:$H,8,0)</f>
        <v>无</v>
      </c>
      <c r="L756" s="11">
        <f>VLOOKUP(C756,[1]匹配!$A:$I,9,0)</f>
        <v>1</v>
      </c>
      <c r="M756" s="11">
        <f>VLOOKUP(C756,[1]匹配!$A:$J,10,0)</f>
        <v>100</v>
      </c>
      <c r="N756" s="11" t="str">
        <f>VLOOKUP(C756,[1]匹配!$A:$K,11,0)</f>
        <v>深圳市检验检疫科学研究院</v>
      </c>
      <c r="O756" s="11">
        <f>VLOOKUP(C756,[1]匹配!$A:$L,12,0)</f>
        <v>0</v>
      </c>
      <c r="P756" s="11">
        <f>VLOOKUP(C756,[1]匹配!$A:$M,13,0)</f>
        <v>0</v>
      </c>
      <c r="Q756" s="11">
        <f>VLOOKUP(C756,[1]匹配!$A:$N,14,0)</f>
        <v>0</v>
      </c>
      <c r="R756" s="11">
        <f>VLOOKUP(C756,[1]匹配!$A:$O,15,0)</f>
        <v>0</v>
      </c>
      <c r="S756" s="11">
        <f>VLOOKUP(C756,[1]匹配!$A:$P,16,0)</f>
        <v>0</v>
      </c>
      <c r="T756" s="11">
        <f>VLOOKUP(C756,[1]匹配!$A:$Q,17,0)</f>
        <v>0</v>
      </c>
      <c r="U756" s="11">
        <f>VLOOKUP(C756,[1]匹配!$A:$R,18,0)</f>
        <v>0</v>
      </c>
      <c r="V756" s="11">
        <f>VLOOKUP(C756,[1]匹配!$A:$S,19,0)</f>
        <v>0</v>
      </c>
      <c r="W756" s="11">
        <f>VLOOKUP(C756,[1]匹配!$A:$T,20,0)</f>
        <v>0</v>
      </c>
      <c r="X756" s="11">
        <f>VLOOKUP(C756,[1]匹配!$A:$U,21,0)</f>
        <v>0</v>
      </c>
      <c r="Y756" s="11">
        <f>VLOOKUP(C756,[1]匹配!$A:$V,22,0)</f>
        <v>0</v>
      </c>
      <c r="Z756" s="11">
        <f>VLOOKUP(C756,[1]匹配!$A:$W,23,0)</f>
        <v>0</v>
      </c>
      <c r="AA756" s="11">
        <f>VLOOKUP(C756,[1]匹配!$A:$X,24,0)</f>
        <v>0</v>
      </c>
      <c r="AB756" s="11">
        <f>VLOOKUP(C756,[1]匹配!$A:$Y,25,0)</f>
        <v>0</v>
      </c>
      <c r="AC756" s="11">
        <f>VLOOKUP(C756,[1]匹配!$A:$Z,26,0)</f>
        <v>0</v>
      </c>
      <c r="AD756" s="11">
        <f>VLOOKUP(C756,[1]匹配!$A:$AA,27,0)</f>
        <v>0</v>
      </c>
      <c r="AE756" s="11">
        <f>VLOOKUP(C756,[1]匹配!$A:$AB,28,0)</f>
        <v>0</v>
      </c>
      <c r="AF756" s="11">
        <f>VLOOKUP(C756,[1]匹配!$A:$AC,29,0)</f>
        <v>0</v>
      </c>
      <c r="AG756" s="11">
        <f>VLOOKUP(C756,[1]匹配!$A:$AD,30,0)</f>
        <v>0</v>
      </c>
      <c r="AH756" s="11">
        <f>VLOOKUP(C756,[1]匹配!$A:$AE,31,0)</f>
        <v>0</v>
      </c>
      <c r="AI756" s="11">
        <f>VLOOKUP(C756,[1]匹配!$A:$AF,32,0)</f>
        <v>0</v>
      </c>
      <c r="AJ756" s="11" t="s">
        <v>1005</v>
      </c>
      <c r="AK756" s="11" t="s">
        <v>47</v>
      </c>
      <c r="AL756" s="11" t="s">
        <v>48</v>
      </c>
      <c r="AM756" s="11" t="s">
        <v>729</v>
      </c>
    </row>
    <row r="757" ht="48" spans="1:39">
      <c r="A757" s="28">
        <v>754</v>
      </c>
      <c r="B757" s="11" t="s">
        <v>656</v>
      </c>
      <c r="C757" s="11" t="s">
        <v>2748</v>
      </c>
      <c r="D757" s="11" t="s">
        <v>2749</v>
      </c>
      <c r="E757" s="11" t="s">
        <v>2750</v>
      </c>
      <c r="F757" s="11" t="s">
        <v>664</v>
      </c>
      <c r="G757" s="11" t="s">
        <v>2056</v>
      </c>
      <c r="H757" s="11" t="str">
        <f>VLOOKUP(C757,[1]匹配!$A:$E,5,0)</f>
        <v>否</v>
      </c>
      <c r="I757" s="11">
        <f>VLOOKUP(C757,[1]匹配!$A:$F,6,0)</f>
        <v>0</v>
      </c>
      <c r="J757" s="11">
        <f>VLOOKUP(C757,'[2]（终）标准制修订项目'!$C:$R,16,0)</f>
        <v>2</v>
      </c>
      <c r="K757" s="11" t="str">
        <f>VLOOKUP(C757,[1]匹配!$A:$H,8,0)</f>
        <v>有</v>
      </c>
      <c r="L757" s="11">
        <f>VLOOKUP(C757,[1]匹配!$A:$I,9,0)</f>
        <v>1</v>
      </c>
      <c r="M757" s="11">
        <f>VLOOKUP(C757,[1]匹配!$A:$J,10,0)</f>
        <v>0</v>
      </c>
      <c r="N757" s="11" t="str">
        <f>VLOOKUP(C757,[1]匹配!$A:$K,11,0)</f>
        <v>深圳市绿化管理处</v>
      </c>
      <c r="O757" s="11">
        <f>VLOOKUP(C757,[1]匹配!$A:$L,12,0)</f>
        <v>2</v>
      </c>
      <c r="P757" s="11">
        <f>VLOOKUP(C757,[1]匹配!$A:$M,13,0)</f>
        <v>60</v>
      </c>
      <c r="Q757" s="11" t="str">
        <f>VLOOKUP(C757,[1]匹配!$A:$N,14,0)</f>
        <v>深圳市铁汉生态环境股份有限公司</v>
      </c>
      <c r="R757" s="11">
        <f>VLOOKUP(C757,[1]匹配!$A:$O,15,0)</f>
        <v>3</v>
      </c>
      <c r="S757" s="11">
        <f>VLOOKUP(C757,[1]匹配!$A:$P,16,0)</f>
        <v>40</v>
      </c>
      <c r="T757" s="11" t="str">
        <f>VLOOKUP(C757,[1]匹配!$A:$Q,17,0)</f>
        <v>岭南设计集团有限公司</v>
      </c>
      <c r="U757" s="11">
        <f>VLOOKUP(C757,[1]匹配!$A:$R,18,0)</f>
        <v>0</v>
      </c>
      <c r="V757" s="11">
        <f>VLOOKUP(C757,[1]匹配!$A:$S,19,0)</f>
        <v>0</v>
      </c>
      <c r="W757" s="11">
        <f>VLOOKUP(C757,[1]匹配!$A:$T,20,0)</f>
        <v>0</v>
      </c>
      <c r="X757" s="11">
        <f>VLOOKUP(C757,[1]匹配!$A:$U,21,0)</f>
        <v>0</v>
      </c>
      <c r="Y757" s="11">
        <f>VLOOKUP(C757,[1]匹配!$A:$V,22,0)</f>
        <v>0</v>
      </c>
      <c r="Z757" s="11">
        <f>VLOOKUP(C757,[1]匹配!$A:$W,23,0)</f>
        <v>0</v>
      </c>
      <c r="AA757" s="11">
        <f>VLOOKUP(C757,[1]匹配!$A:$X,24,0)</f>
        <v>0</v>
      </c>
      <c r="AB757" s="11">
        <f>VLOOKUP(C757,[1]匹配!$A:$Y,25,0)</f>
        <v>0</v>
      </c>
      <c r="AC757" s="11">
        <f>VLOOKUP(C757,[1]匹配!$A:$Z,26,0)</f>
        <v>0</v>
      </c>
      <c r="AD757" s="11">
        <f>VLOOKUP(C757,[1]匹配!$A:$AA,27,0)</f>
        <v>0</v>
      </c>
      <c r="AE757" s="11">
        <f>VLOOKUP(C757,[1]匹配!$A:$AB,28,0)</f>
        <v>0</v>
      </c>
      <c r="AF757" s="11">
        <f>VLOOKUP(C757,[1]匹配!$A:$AC,29,0)</f>
        <v>0</v>
      </c>
      <c r="AG757" s="11">
        <f>VLOOKUP(C757,[1]匹配!$A:$AD,30,0)</f>
        <v>0</v>
      </c>
      <c r="AH757" s="11">
        <f>VLOOKUP(C757,[1]匹配!$A:$AE,31,0)</f>
        <v>0</v>
      </c>
      <c r="AI757" s="11">
        <f>VLOOKUP(C757,[1]匹配!$A:$AF,32,0)</f>
        <v>0</v>
      </c>
      <c r="AJ757" s="11" t="s">
        <v>1005</v>
      </c>
      <c r="AK757" s="11" t="s">
        <v>47</v>
      </c>
      <c r="AL757" s="11" t="s">
        <v>48</v>
      </c>
      <c r="AM757" s="11" t="s">
        <v>729</v>
      </c>
    </row>
    <row r="758" ht="36" spans="1:39">
      <c r="A758" s="28">
        <v>755</v>
      </c>
      <c r="B758" s="11" t="s">
        <v>656</v>
      </c>
      <c r="C758" s="11" t="s">
        <v>2751</v>
      </c>
      <c r="D758" s="11" t="s">
        <v>2752</v>
      </c>
      <c r="E758" s="11" t="s">
        <v>2753</v>
      </c>
      <c r="F758" s="11" t="s">
        <v>535</v>
      </c>
      <c r="G758" s="11" t="s">
        <v>339</v>
      </c>
      <c r="H758" s="11" t="str">
        <f>VLOOKUP(C758,[1]匹配!$A:$E,5,0)</f>
        <v>否</v>
      </c>
      <c r="I758" s="11">
        <f>VLOOKUP(C758,[1]匹配!$A:$F,6,0)</f>
        <v>0</v>
      </c>
      <c r="J758" s="11">
        <f>VLOOKUP(C758,'[2]（终）标准制修订项目'!$C:$R,16,0)</f>
        <v>1</v>
      </c>
      <c r="K758" s="11" t="str">
        <f>VLOOKUP(C758,[1]匹配!$A:$H,8,0)</f>
        <v>有</v>
      </c>
      <c r="L758" s="11">
        <f>VLOOKUP(C758,[1]匹配!$A:$I,9,0)</f>
        <v>1</v>
      </c>
      <c r="M758" s="11">
        <f>VLOOKUP(C758,[1]匹配!$A:$J,10,0)</f>
        <v>100</v>
      </c>
      <c r="N758" s="11" t="str">
        <f>VLOOKUP(C758,[1]匹配!$A:$K,11,0)</f>
        <v>深圳市检验检疫科学研究院</v>
      </c>
      <c r="O758" s="11">
        <f>VLOOKUP(C758,[1]匹配!$A:$L,12,0)</f>
        <v>4</v>
      </c>
      <c r="P758" s="11">
        <f>VLOOKUP(C758,[1]匹配!$A:$M,13,0)</f>
        <v>0</v>
      </c>
      <c r="Q758" s="11" t="str">
        <f>VLOOKUP(C758,[1]匹配!$A:$N,14,0)</f>
        <v>深圳市生态环境局</v>
      </c>
      <c r="R758" s="11">
        <f>VLOOKUP(C758,[1]匹配!$A:$O,15,0)</f>
        <v>0</v>
      </c>
      <c r="S758" s="11">
        <f>VLOOKUP(C758,[1]匹配!$A:$P,16,0)</f>
        <v>0</v>
      </c>
      <c r="T758" s="11">
        <f>VLOOKUP(C758,[1]匹配!$A:$Q,17,0)</f>
        <v>0</v>
      </c>
      <c r="U758" s="11">
        <f>VLOOKUP(C758,[1]匹配!$A:$R,18,0)</f>
        <v>0</v>
      </c>
      <c r="V758" s="11">
        <f>VLOOKUP(C758,[1]匹配!$A:$S,19,0)</f>
        <v>0</v>
      </c>
      <c r="W758" s="11">
        <f>VLOOKUP(C758,[1]匹配!$A:$T,20,0)</f>
        <v>0</v>
      </c>
      <c r="X758" s="11">
        <f>VLOOKUP(C758,[1]匹配!$A:$U,21,0)</f>
        <v>0</v>
      </c>
      <c r="Y758" s="11">
        <f>VLOOKUP(C758,[1]匹配!$A:$V,22,0)</f>
        <v>0</v>
      </c>
      <c r="Z758" s="11">
        <f>VLOOKUP(C758,[1]匹配!$A:$W,23,0)</f>
        <v>0</v>
      </c>
      <c r="AA758" s="11">
        <f>VLOOKUP(C758,[1]匹配!$A:$X,24,0)</f>
        <v>0</v>
      </c>
      <c r="AB758" s="11">
        <f>VLOOKUP(C758,[1]匹配!$A:$Y,25,0)</f>
        <v>0</v>
      </c>
      <c r="AC758" s="11">
        <f>VLOOKUP(C758,[1]匹配!$A:$Z,26,0)</f>
        <v>0</v>
      </c>
      <c r="AD758" s="11">
        <f>VLOOKUP(C758,[1]匹配!$A:$AA,27,0)</f>
        <v>0</v>
      </c>
      <c r="AE758" s="11">
        <f>VLOOKUP(C758,[1]匹配!$A:$AB,28,0)</f>
        <v>0</v>
      </c>
      <c r="AF758" s="11">
        <f>VLOOKUP(C758,[1]匹配!$A:$AC,29,0)</f>
        <v>0</v>
      </c>
      <c r="AG758" s="11">
        <f>VLOOKUP(C758,[1]匹配!$A:$AD,30,0)</f>
        <v>0</v>
      </c>
      <c r="AH758" s="11">
        <f>VLOOKUP(C758,[1]匹配!$A:$AE,31,0)</f>
        <v>0</v>
      </c>
      <c r="AI758" s="11">
        <f>VLOOKUP(C758,[1]匹配!$A:$AF,32,0)</f>
        <v>0</v>
      </c>
      <c r="AJ758" s="11" t="s">
        <v>1005</v>
      </c>
      <c r="AK758" s="11" t="s">
        <v>47</v>
      </c>
      <c r="AL758" s="11" t="s">
        <v>48</v>
      </c>
      <c r="AM758" s="11" t="s">
        <v>729</v>
      </c>
    </row>
    <row r="759" ht="48" spans="1:39">
      <c r="A759" s="28">
        <v>756</v>
      </c>
      <c r="B759" s="11" t="s">
        <v>656</v>
      </c>
      <c r="C759" s="11" t="s">
        <v>2754</v>
      </c>
      <c r="D759" s="11" t="s">
        <v>2755</v>
      </c>
      <c r="E759" s="11" t="s">
        <v>2756</v>
      </c>
      <c r="F759" s="11" t="s">
        <v>2740</v>
      </c>
      <c r="G759" s="11" t="s">
        <v>972</v>
      </c>
      <c r="H759" s="11" t="str">
        <f>VLOOKUP(C759,[1]匹配!$A:$E,5,0)</f>
        <v>否</v>
      </c>
      <c r="I759" s="11">
        <f>VLOOKUP(C759,[1]匹配!$A:$F,6,0)</f>
        <v>0</v>
      </c>
      <c r="J759" s="11">
        <f>VLOOKUP(C759,'[2]（终）标准制修订项目'!$C:$R,16,0)</f>
        <v>2</v>
      </c>
      <c r="K759" s="11" t="str">
        <f>VLOOKUP(C759,[1]匹配!$A:$H,8,0)</f>
        <v>有</v>
      </c>
      <c r="L759" s="11">
        <f>VLOOKUP(C759,[1]匹配!$A:$I,9,0)</f>
        <v>1</v>
      </c>
      <c r="M759" s="11">
        <f>VLOOKUP(C759,[1]匹配!$A:$J,10,0)</f>
        <v>0</v>
      </c>
      <c r="N759" s="11" t="str">
        <f>VLOOKUP(C759,[1]匹配!$A:$K,11,0)</f>
        <v>深圳市市场监督管理局</v>
      </c>
      <c r="O759" s="11">
        <f>VLOOKUP(C759,[1]匹配!$A:$L,12,0)</f>
        <v>2</v>
      </c>
      <c r="P759" s="11">
        <f>VLOOKUP(C759,[1]匹配!$A:$M,13,0)</f>
        <v>100</v>
      </c>
      <c r="Q759" s="11" t="str">
        <f>VLOOKUP(C759,[1]匹配!$A:$N,14,0)</f>
        <v>深圳市品牌建设促进中心</v>
      </c>
      <c r="R759" s="11">
        <f>VLOOKUP(C759,[1]匹配!$A:$O,15,0)</f>
        <v>3</v>
      </c>
      <c r="S759" s="11">
        <f>VLOOKUP(C759,[1]匹配!$A:$P,16,0)</f>
        <v>0</v>
      </c>
      <c r="T759" s="11" t="str">
        <f>VLOOKUP(C759,[1]匹配!$A:$Q,17,0)</f>
        <v>深圳市标准技术研究院</v>
      </c>
      <c r="U759" s="11">
        <f>VLOOKUP(C759,[1]匹配!$A:$R,18,0)</f>
        <v>0</v>
      </c>
      <c r="V759" s="11">
        <f>VLOOKUP(C759,[1]匹配!$A:$S,19,0)</f>
        <v>0</v>
      </c>
      <c r="W759" s="11">
        <f>VLOOKUP(C759,[1]匹配!$A:$T,20,0)</f>
        <v>0</v>
      </c>
      <c r="X759" s="11">
        <f>VLOOKUP(C759,[1]匹配!$A:$U,21,0)</f>
        <v>0</v>
      </c>
      <c r="Y759" s="11">
        <f>VLOOKUP(C759,[1]匹配!$A:$V,22,0)</f>
        <v>0</v>
      </c>
      <c r="Z759" s="11">
        <f>VLOOKUP(C759,[1]匹配!$A:$W,23,0)</f>
        <v>0</v>
      </c>
      <c r="AA759" s="11">
        <f>VLOOKUP(C759,[1]匹配!$A:$X,24,0)</f>
        <v>0</v>
      </c>
      <c r="AB759" s="11">
        <f>VLOOKUP(C759,[1]匹配!$A:$Y,25,0)</f>
        <v>0</v>
      </c>
      <c r="AC759" s="11">
        <f>VLOOKUP(C759,[1]匹配!$A:$Z,26,0)</f>
        <v>0</v>
      </c>
      <c r="AD759" s="11">
        <f>VLOOKUP(C759,[1]匹配!$A:$AA,27,0)</f>
        <v>0</v>
      </c>
      <c r="AE759" s="11">
        <f>VLOOKUP(C759,[1]匹配!$A:$AB,28,0)</f>
        <v>0</v>
      </c>
      <c r="AF759" s="11">
        <f>VLOOKUP(C759,[1]匹配!$A:$AC,29,0)</f>
        <v>0</v>
      </c>
      <c r="AG759" s="11">
        <f>VLOOKUP(C759,[1]匹配!$A:$AD,30,0)</f>
        <v>0</v>
      </c>
      <c r="AH759" s="11">
        <f>VLOOKUP(C759,[1]匹配!$A:$AE,31,0)</f>
        <v>0</v>
      </c>
      <c r="AI759" s="11">
        <f>VLOOKUP(C759,[1]匹配!$A:$AF,32,0)</f>
        <v>0</v>
      </c>
      <c r="AJ759" s="11" t="s">
        <v>1005</v>
      </c>
      <c r="AK759" s="11" t="s">
        <v>47</v>
      </c>
      <c r="AL759" s="11" t="s">
        <v>48</v>
      </c>
      <c r="AM759" s="11" t="s">
        <v>729</v>
      </c>
    </row>
    <row r="760" ht="48" spans="1:39">
      <c r="A760" s="28">
        <v>757</v>
      </c>
      <c r="B760" s="11" t="s">
        <v>656</v>
      </c>
      <c r="C760" s="11" t="s">
        <v>2757</v>
      </c>
      <c r="D760" s="11" t="s">
        <v>2758</v>
      </c>
      <c r="E760" s="11" t="s">
        <v>2759</v>
      </c>
      <c r="F760" s="30" t="s">
        <v>2760</v>
      </c>
      <c r="G760" s="11" t="s">
        <v>2686</v>
      </c>
      <c r="H760" s="11" t="str">
        <f>VLOOKUP(C760,[1]匹配!$A:$E,5,0)</f>
        <v>否</v>
      </c>
      <c r="I760" s="11">
        <f>VLOOKUP(C760,[1]匹配!$A:$F,6,0)</f>
        <v>0</v>
      </c>
      <c r="J760" s="11">
        <f>VLOOKUP(C760,'[2]（终）标准制修订项目'!$C:$R,16,0)</f>
        <v>1</v>
      </c>
      <c r="K760" s="11" t="str">
        <f>VLOOKUP(C760,[1]匹配!$A:$H,8,0)</f>
        <v>有</v>
      </c>
      <c r="L760" s="11">
        <f>VLOOKUP(C760,[1]匹配!$A:$I,9,0)</f>
        <v>1</v>
      </c>
      <c r="M760" s="11">
        <f>VLOOKUP(C760,[1]匹配!$A:$J,10,0)</f>
        <v>90</v>
      </c>
      <c r="N760" s="11" t="str">
        <f>VLOOKUP(C760,[1]匹配!$A:$K,11,0)</f>
        <v>中电建生态环境集团有限公司</v>
      </c>
      <c r="O760" s="11">
        <f>VLOOKUP(C760,[1]匹配!$A:$L,12,0)</f>
        <v>3</v>
      </c>
      <c r="P760" s="11">
        <f>VLOOKUP(C760,[1]匹配!$A:$M,13,0)</f>
        <v>10</v>
      </c>
      <c r="Q760" s="11" t="str">
        <f>VLOOKUP(C760,[1]匹配!$A:$N,14,0)</f>
        <v>深圳市水务规划设计院股份有限公司</v>
      </c>
      <c r="R760" s="11">
        <f>VLOOKUP(C760,[1]匹配!$A:$O,15,0)</f>
        <v>0</v>
      </c>
      <c r="S760" s="11">
        <f>VLOOKUP(C760,[1]匹配!$A:$P,16,0)</f>
        <v>0</v>
      </c>
      <c r="T760" s="11">
        <f>VLOOKUP(C760,[1]匹配!$A:$Q,17,0)</f>
        <v>0</v>
      </c>
      <c r="U760" s="11">
        <f>VLOOKUP(C760,[1]匹配!$A:$R,18,0)</f>
        <v>0</v>
      </c>
      <c r="V760" s="11">
        <f>VLOOKUP(C760,[1]匹配!$A:$S,19,0)</f>
        <v>0</v>
      </c>
      <c r="W760" s="11">
        <f>VLOOKUP(C760,[1]匹配!$A:$T,20,0)</f>
        <v>0</v>
      </c>
      <c r="X760" s="11">
        <f>VLOOKUP(C760,[1]匹配!$A:$U,21,0)</f>
        <v>0</v>
      </c>
      <c r="Y760" s="11">
        <f>VLOOKUP(C760,[1]匹配!$A:$V,22,0)</f>
        <v>0</v>
      </c>
      <c r="Z760" s="11">
        <f>VLOOKUP(C760,[1]匹配!$A:$W,23,0)</f>
        <v>0</v>
      </c>
      <c r="AA760" s="11">
        <f>VLOOKUP(C760,[1]匹配!$A:$X,24,0)</f>
        <v>0</v>
      </c>
      <c r="AB760" s="11">
        <f>VLOOKUP(C760,[1]匹配!$A:$Y,25,0)</f>
        <v>0</v>
      </c>
      <c r="AC760" s="11">
        <f>VLOOKUP(C760,[1]匹配!$A:$Z,26,0)</f>
        <v>0</v>
      </c>
      <c r="AD760" s="11">
        <f>VLOOKUP(C760,[1]匹配!$A:$AA,27,0)</f>
        <v>0</v>
      </c>
      <c r="AE760" s="11">
        <f>VLOOKUP(C760,[1]匹配!$A:$AB,28,0)</f>
        <v>0</v>
      </c>
      <c r="AF760" s="11">
        <f>VLOOKUP(C760,[1]匹配!$A:$AC,29,0)</f>
        <v>0</v>
      </c>
      <c r="AG760" s="11">
        <f>VLOOKUP(C760,[1]匹配!$A:$AD,30,0)</f>
        <v>0</v>
      </c>
      <c r="AH760" s="11">
        <f>VLOOKUP(C760,[1]匹配!$A:$AE,31,0)</f>
        <v>0</v>
      </c>
      <c r="AI760" s="11">
        <f>VLOOKUP(C760,[1]匹配!$A:$AF,32,0)</f>
        <v>0</v>
      </c>
      <c r="AJ760" s="11" t="s">
        <v>763</v>
      </c>
      <c r="AK760" s="11" t="s">
        <v>47</v>
      </c>
      <c r="AL760" s="11" t="s">
        <v>48</v>
      </c>
      <c r="AM760" s="11" t="s">
        <v>729</v>
      </c>
    </row>
    <row r="761" ht="48" spans="1:39">
      <c r="A761" s="28">
        <v>758</v>
      </c>
      <c r="B761" s="11" t="s">
        <v>656</v>
      </c>
      <c r="C761" s="11" t="s">
        <v>2761</v>
      </c>
      <c r="D761" s="11" t="s">
        <v>2762</v>
      </c>
      <c r="E761" s="11" t="s">
        <v>2763</v>
      </c>
      <c r="F761" s="30" t="s">
        <v>2698</v>
      </c>
      <c r="G761" s="11" t="s">
        <v>2699</v>
      </c>
      <c r="H761" s="11" t="str">
        <f>VLOOKUP(C761,[1]匹配!$A:$E,5,0)</f>
        <v>否</v>
      </c>
      <c r="I761" s="11">
        <f>VLOOKUP(C761,[1]匹配!$A:$F,6,0)</f>
        <v>0</v>
      </c>
      <c r="J761" s="11">
        <f>VLOOKUP(C761,'[2]（终）标准制修订项目'!$C:$R,16,0)</f>
        <v>1</v>
      </c>
      <c r="K761" s="11" t="str">
        <f>VLOOKUP(C761,[1]匹配!$A:$H,8,0)</f>
        <v>有</v>
      </c>
      <c r="L761" s="11">
        <f>VLOOKUP(C761,[1]匹配!$A:$I,9,0)</f>
        <v>1</v>
      </c>
      <c r="M761" s="11">
        <f>VLOOKUP(C761,[1]匹配!$A:$J,10,0)</f>
        <v>100</v>
      </c>
      <c r="N761" s="11" t="str">
        <f>VLOOKUP(C761,[1]匹配!$A:$K,11,0)</f>
        <v>深圳巴士集团股份有限公司</v>
      </c>
      <c r="O761" s="11">
        <f>VLOOKUP(C761,[1]匹配!$A:$L,12,0)</f>
        <v>2</v>
      </c>
      <c r="P761" s="11">
        <f>VLOOKUP(C761,[1]匹配!$A:$M,13,0)</f>
        <v>0</v>
      </c>
      <c r="Q761" s="11" t="str">
        <f>VLOOKUP(C761,[1]匹配!$A:$N,14,0)</f>
        <v>深圳市品牌建设促进中心</v>
      </c>
      <c r="R761" s="11">
        <f>VLOOKUP(C761,[1]匹配!$A:$O,15,0)</f>
        <v>3</v>
      </c>
      <c r="S761" s="11">
        <f>VLOOKUP(C761,[1]匹配!$A:$P,16,0)</f>
        <v>0</v>
      </c>
      <c r="T761" s="11" t="str">
        <f>VLOOKUP(C761,[1]匹配!$A:$Q,17,0)</f>
        <v>深圳市标准技术研究院</v>
      </c>
      <c r="U761" s="11">
        <f>VLOOKUP(C761,[1]匹配!$A:$R,18,0)</f>
        <v>0</v>
      </c>
      <c r="V761" s="11">
        <f>VLOOKUP(C761,[1]匹配!$A:$S,19,0)</f>
        <v>0</v>
      </c>
      <c r="W761" s="11">
        <f>VLOOKUP(C761,[1]匹配!$A:$T,20,0)</f>
        <v>0</v>
      </c>
      <c r="X761" s="11">
        <f>VLOOKUP(C761,[1]匹配!$A:$U,21,0)</f>
        <v>0</v>
      </c>
      <c r="Y761" s="11">
        <f>VLOOKUP(C761,[1]匹配!$A:$V,22,0)</f>
        <v>0</v>
      </c>
      <c r="Z761" s="11">
        <f>VLOOKUP(C761,[1]匹配!$A:$W,23,0)</f>
        <v>0</v>
      </c>
      <c r="AA761" s="11">
        <f>VLOOKUP(C761,[1]匹配!$A:$X,24,0)</f>
        <v>0</v>
      </c>
      <c r="AB761" s="11">
        <f>VLOOKUP(C761,[1]匹配!$A:$Y,25,0)</f>
        <v>0</v>
      </c>
      <c r="AC761" s="11">
        <f>VLOOKUP(C761,[1]匹配!$A:$Z,26,0)</f>
        <v>0</v>
      </c>
      <c r="AD761" s="11">
        <f>VLOOKUP(C761,[1]匹配!$A:$AA,27,0)</f>
        <v>0</v>
      </c>
      <c r="AE761" s="11">
        <f>VLOOKUP(C761,[1]匹配!$A:$AB,28,0)</f>
        <v>0</v>
      </c>
      <c r="AF761" s="11">
        <f>VLOOKUP(C761,[1]匹配!$A:$AC,29,0)</f>
        <v>0</v>
      </c>
      <c r="AG761" s="11">
        <f>VLOOKUP(C761,[1]匹配!$A:$AD,30,0)</f>
        <v>0</v>
      </c>
      <c r="AH761" s="11">
        <f>VLOOKUP(C761,[1]匹配!$A:$AE,31,0)</f>
        <v>0</v>
      </c>
      <c r="AI761" s="11">
        <f>VLOOKUP(C761,[1]匹配!$A:$AF,32,0)</f>
        <v>0</v>
      </c>
      <c r="AJ761" s="11" t="s">
        <v>763</v>
      </c>
      <c r="AK761" s="11" t="s">
        <v>47</v>
      </c>
      <c r="AL761" s="11" t="s">
        <v>48</v>
      </c>
      <c r="AM761" s="11" t="s">
        <v>729</v>
      </c>
    </row>
    <row r="762" ht="24" spans="1:39">
      <c r="A762" s="28">
        <v>759</v>
      </c>
      <c r="B762" s="11" t="s">
        <v>656</v>
      </c>
      <c r="C762" s="11" t="s">
        <v>2764</v>
      </c>
      <c r="D762" s="11" t="s">
        <v>2765</v>
      </c>
      <c r="E762" s="11" t="s">
        <v>2766</v>
      </c>
      <c r="F762" s="30" t="s">
        <v>161</v>
      </c>
      <c r="G762" s="11" t="s">
        <v>339</v>
      </c>
      <c r="H762" s="11" t="str">
        <f>VLOOKUP(C762,[1]匹配!$A:$E,5,0)</f>
        <v>否</v>
      </c>
      <c r="I762" s="11">
        <f>VLOOKUP(C762,[1]匹配!$A:$F,6,0)</f>
        <v>0</v>
      </c>
      <c r="J762" s="11">
        <f>VLOOKUP(C762,'[2]（终）标准制修订项目'!$C:$R,16,0)</f>
        <v>1</v>
      </c>
      <c r="K762" s="11" t="str">
        <f>VLOOKUP(C762,[1]匹配!$A:$H,8,0)</f>
        <v>无</v>
      </c>
      <c r="L762" s="11">
        <f>VLOOKUP(C762,[1]匹配!$A:$I,9,0)</f>
        <v>1</v>
      </c>
      <c r="M762" s="11">
        <f>VLOOKUP(C762,[1]匹配!$A:$J,10,0)</f>
        <v>100</v>
      </c>
      <c r="N762" s="11" t="str">
        <f>VLOOKUP(C762,[1]匹配!$A:$K,11,0)</f>
        <v>深圳市检验检疫科学研究院</v>
      </c>
      <c r="O762" s="11">
        <f>VLOOKUP(C762,[1]匹配!$A:$L,12,0)</f>
        <v>0</v>
      </c>
      <c r="P762" s="11">
        <f>VLOOKUP(C762,[1]匹配!$A:$M,13,0)</f>
        <v>0</v>
      </c>
      <c r="Q762" s="11">
        <f>VLOOKUP(C762,[1]匹配!$A:$N,14,0)</f>
        <v>0</v>
      </c>
      <c r="R762" s="11">
        <f>VLOOKUP(C762,[1]匹配!$A:$O,15,0)</f>
        <v>0</v>
      </c>
      <c r="S762" s="11">
        <f>VLOOKUP(C762,[1]匹配!$A:$P,16,0)</f>
        <v>0</v>
      </c>
      <c r="T762" s="11">
        <f>VLOOKUP(C762,[1]匹配!$A:$Q,17,0)</f>
        <v>0</v>
      </c>
      <c r="U762" s="11">
        <f>VLOOKUP(C762,[1]匹配!$A:$R,18,0)</f>
        <v>0</v>
      </c>
      <c r="V762" s="11">
        <f>VLOOKUP(C762,[1]匹配!$A:$S,19,0)</f>
        <v>0</v>
      </c>
      <c r="W762" s="11">
        <f>VLOOKUP(C762,[1]匹配!$A:$T,20,0)</f>
        <v>0</v>
      </c>
      <c r="X762" s="11">
        <f>VLOOKUP(C762,[1]匹配!$A:$U,21,0)</f>
        <v>0</v>
      </c>
      <c r="Y762" s="11">
        <f>VLOOKUP(C762,[1]匹配!$A:$V,22,0)</f>
        <v>0</v>
      </c>
      <c r="Z762" s="11">
        <f>VLOOKUP(C762,[1]匹配!$A:$W,23,0)</f>
        <v>0</v>
      </c>
      <c r="AA762" s="11">
        <f>VLOOKUP(C762,[1]匹配!$A:$X,24,0)</f>
        <v>0</v>
      </c>
      <c r="AB762" s="11">
        <f>VLOOKUP(C762,[1]匹配!$A:$Y,25,0)</f>
        <v>0</v>
      </c>
      <c r="AC762" s="11">
        <f>VLOOKUP(C762,[1]匹配!$A:$Z,26,0)</f>
        <v>0</v>
      </c>
      <c r="AD762" s="11">
        <f>VLOOKUP(C762,[1]匹配!$A:$AA,27,0)</f>
        <v>0</v>
      </c>
      <c r="AE762" s="11">
        <f>VLOOKUP(C762,[1]匹配!$A:$AB,28,0)</f>
        <v>0</v>
      </c>
      <c r="AF762" s="11">
        <f>VLOOKUP(C762,[1]匹配!$A:$AC,29,0)</f>
        <v>0</v>
      </c>
      <c r="AG762" s="11">
        <f>VLOOKUP(C762,[1]匹配!$A:$AD,30,0)</f>
        <v>0</v>
      </c>
      <c r="AH762" s="11">
        <f>VLOOKUP(C762,[1]匹配!$A:$AE,31,0)</f>
        <v>0</v>
      </c>
      <c r="AI762" s="11">
        <f>VLOOKUP(C762,[1]匹配!$A:$AF,32,0)</f>
        <v>0</v>
      </c>
      <c r="AJ762" s="11" t="s">
        <v>763</v>
      </c>
      <c r="AK762" s="11" t="s">
        <v>47</v>
      </c>
      <c r="AL762" s="11" t="s">
        <v>48</v>
      </c>
      <c r="AM762" s="11" t="s">
        <v>729</v>
      </c>
    </row>
    <row r="763" ht="48" spans="1:39">
      <c r="A763" s="28">
        <v>760</v>
      </c>
      <c r="B763" s="11" t="s">
        <v>656</v>
      </c>
      <c r="C763" s="11" t="s">
        <v>2767</v>
      </c>
      <c r="D763" s="11" t="s">
        <v>2768</v>
      </c>
      <c r="E763" s="11" t="s">
        <v>2769</v>
      </c>
      <c r="F763" s="11" t="s">
        <v>2740</v>
      </c>
      <c r="G763" s="11" t="s">
        <v>972</v>
      </c>
      <c r="H763" s="11" t="str">
        <f>VLOOKUP(C763,[1]匹配!$A:$E,5,0)</f>
        <v>否</v>
      </c>
      <c r="I763" s="11">
        <f>VLOOKUP(C763,[1]匹配!$A:$F,6,0)</f>
        <v>0</v>
      </c>
      <c r="J763" s="11">
        <f>VLOOKUP(C763,'[2]（终）标准制修订项目'!$C:$R,16,0)</f>
        <v>2</v>
      </c>
      <c r="K763" s="11" t="str">
        <f>VLOOKUP(C763,[1]匹配!$A:$H,8,0)</f>
        <v>有</v>
      </c>
      <c r="L763" s="11">
        <f>VLOOKUP(C763,[1]匹配!$A:$I,9,0)</f>
        <v>1</v>
      </c>
      <c r="M763" s="11">
        <f>VLOOKUP(C763,[1]匹配!$A:$J,10,0)</f>
        <v>0</v>
      </c>
      <c r="N763" s="11" t="str">
        <f>VLOOKUP(C763,[1]匹配!$A:$K,11,0)</f>
        <v>深圳市市场监督管理局</v>
      </c>
      <c r="O763" s="11">
        <f>VLOOKUP(C763,[1]匹配!$A:$L,12,0)</f>
        <v>2</v>
      </c>
      <c r="P763" s="11">
        <f>VLOOKUP(C763,[1]匹配!$A:$M,13,0)</f>
        <v>100</v>
      </c>
      <c r="Q763" s="11" t="str">
        <f>VLOOKUP(C763,[1]匹配!$A:$N,14,0)</f>
        <v>深圳市品牌建设促进中心</v>
      </c>
      <c r="R763" s="11">
        <f>VLOOKUP(C763,[1]匹配!$A:$O,15,0)</f>
        <v>3</v>
      </c>
      <c r="S763" s="11">
        <f>VLOOKUP(C763,[1]匹配!$A:$P,16,0)</f>
        <v>0</v>
      </c>
      <c r="T763" s="11" t="str">
        <f>VLOOKUP(C763,[1]匹配!$A:$Q,17,0)</f>
        <v>深圳市标准技术研究院</v>
      </c>
      <c r="U763" s="11">
        <f>VLOOKUP(C763,[1]匹配!$A:$R,18,0)</f>
        <v>0</v>
      </c>
      <c r="V763" s="11">
        <f>VLOOKUP(C763,[1]匹配!$A:$S,19,0)</f>
        <v>0</v>
      </c>
      <c r="W763" s="11">
        <f>VLOOKUP(C763,[1]匹配!$A:$T,20,0)</f>
        <v>0</v>
      </c>
      <c r="X763" s="11">
        <f>VLOOKUP(C763,[1]匹配!$A:$U,21,0)</f>
        <v>0</v>
      </c>
      <c r="Y763" s="11">
        <f>VLOOKUP(C763,[1]匹配!$A:$V,22,0)</f>
        <v>0</v>
      </c>
      <c r="Z763" s="11">
        <f>VLOOKUP(C763,[1]匹配!$A:$W,23,0)</f>
        <v>0</v>
      </c>
      <c r="AA763" s="11">
        <f>VLOOKUP(C763,[1]匹配!$A:$X,24,0)</f>
        <v>0</v>
      </c>
      <c r="AB763" s="11">
        <f>VLOOKUP(C763,[1]匹配!$A:$Y,25,0)</f>
        <v>0</v>
      </c>
      <c r="AC763" s="11">
        <f>VLOOKUP(C763,[1]匹配!$A:$Z,26,0)</f>
        <v>0</v>
      </c>
      <c r="AD763" s="11">
        <f>VLOOKUP(C763,[1]匹配!$A:$AA,27,0)</f>
        <v>0</v>
      </c>
      <c r="AE763" s="11">
        <f>VLOOKUP(C763,[1]匹配!$A:$AB,28,0)</f>
        <v>0</v>
      </c>
      <c r="AF763" s="11">
        <f>VLOOKUP(C763,[1]匹配!$A:$AC,29,0)</f>
        <v>0</v>
      </c>
      <c r="AG763" s="11">
        <f>VLOOKUP(C763,[1]匹配!$A:$AD,30,0)</f>
        <v>0</v>
      </c>
      <c r="AH763" s="11">
        <f>VLOOKUP(C763,[1]匹配!$A:$AE,31,0)</f>
        <v>0</v>
      </c>
      <c r="AI763" s="11">
        <f>VLOOKUP(C763,[1]匹配!$A:$AF,32,0)</f>
        <v>0</v>
      </c>
      <c r="AJ763" s="11" t="s">
        <v>763</v>
      </c>
      <c r="AK763" s="11" t="s">
        <v>47</v>
      </c>
      <c r="AL763" s="11" t="s">
        <v>48</v>
      </c>
      <c r="AM763" s="11" t="s">
        <v>729</v>
      </c>
    </row>
    <row r="764" ht="36" spans="1:39">
      <c r="A764" s="28">
        <v>761</v>
      </c>
      <c r="B764" s="11" t="s">
        <v>656</v>
      </c>
      <c r="C764" s="11" t="s">
        <v>2770</v>
      </c>
      <c r="D764" s="11" t="s">
        <v>2771</v>
      </c>
      <c r="E764" s="11" t="s">
        <v>2772</v>
      </c>
      <c r="F764" s="30" t="s">
        <v>2773</v>
      </c>
      <c r="G764" s="11" t="s">
        <v>2774</v>
      </c>
      <c r="H764" s="11" t="str">
        <f>VLOOKUP(C764,[1]匹配!$A:$E,5,0)</f>
        <v>否</v>
      </c>
      <c r="I764" s="11">
        <f>VLOOKUP(C764,[1]匹配!$A:$F,6,0)</f>
        <v>0</v>
      </c>
      <c r="J764" s="11">
        <f>VLOOKUP(C764,'[2]（终）标准制修订项目'!$C:$R,16,0)</f>
        <v>1</v>
      </c>
      <c r="K764" s="11" t="str">
        <f>VLOOKUP(C764,[1]匹配!$A:$H,8,0)</f>
        <v>有</v>
      </c>
      <c r="L764" s="11">
        <f>VLOOKUP(C764,[1]匹配!$A:$I,9,0)</f>
        <v>1</v>
      </c>
      <c r="M764" s="11">
        <f>VLOOKUP(C764,[1]匹配!$A:$J,10,0)</f>
        <v>70</v>
      </c>
      <c r="N764" s="11" t="str">
        <f>VLOOKUP(C764,[1]匹配!$A:$K,11,0)</f>
        <v>深圳市北科生物科技有限公司</v>
      </c>
      <c r="O764" s="11">
        <f>VLOOKUP(C764,[1]匹配!$A:$L,12,0)</f>
        <v>2</v>
      </c>
      <c r="P764" s="11">
        <f>VLOOKUP(C764,[1]匹配!$A:$M,13,0)</f>
        <v>30</v>
      </c>
      <c r="Q764" s="11" t="str">
        <f>VLOOKUP(C764,[1]匹配!$A:$N,14,0)</f>
        <v>深圳市标准技术研究院</v>
      </c>
      <c r="R764" s="11">
        <f>VLOOKUP(C764,[1]匹配!$A:$O,15,0)</f>
        <v>0</v>
      </c>
      <c r="S764" s="11">
        <f>VLOOKUP(C764,[1]匹配!$A:$P,16,0)</f>
        <v>0</v>
      </c>
      <c r="T764" s="11">
        <f>VLOOKUP(C764,[1]匹配!$A:$Q,17,0)</f>
        <v>0</v>
      </c>
      <c r="U764" s="11">
        <f>VLOOKUP(C764,[1]匹配!$A:$R,18,0)</f>
        <v>0</v>
      </c>
      <c r="V764" s="11">
        <f>VLOOKUP(C764,[1]匹配!$A:$S,19,0)</f>
        <v>0</v>
      </c>
      <c r="W764" s="11">
        <f>VLOOKUP(C764,[1]匹配!$A:$T,20,0)</f>
        <v>0</v>
      </c>
      <c r="X764" s="11">
        <f>VLOOKUP(C764,[1]匹配!$A:$U,21,0)</f>
        <v>0</v>
      </c>
      <c r="Y764" s="11">
        <f>VLOOKUP(C764,[1]匹配!$A:$V,22,0)</f>
        <v>0</v>
      </c>
      <c r="Z764" s="11">
        <f>VLOOKUP(C764,[1]匹配!$A:$W,23,0)</f>
        <v>0</v>
      </c>
      <c r="AA764" s="11">
        <f>VLOOKUP(C764,[1]匹配!$A:$X,24,0)</f>
        <v>0</v>
      </c>
      <c r="AB764" s="11">
        <f>VLOOKUP(C764,[1]匹配!$A:$Y,25,0)</f>
        <v>0</v>
      </c>
      <c r="AC764" s="11">
        <f>VLOOKUP(C764,[1]匹配!$A:$Z,26,0)</f>
        <v>0</v>
      </c>
      <c r="AD764" s="11">
        <f>VLOOKUP(C764,[1]匹配!$A:$AA,27,0)</f>
        <v>0</v>
      </c>
      <c r="AE764" s="11">
        <f>VLOOKUP(C764,[1]匹配!$A:$AB,28,0)</f>
        <v>0</v>
      </c>
      <c r="AF764" s="11">
        <f>VLOOKUP(C764,[1]匹配!$A:$AC,29,0)</f>
        <v>0</v>
      </c>
      <c r="AG764" s="11">
        <f>VLOOKUP(C764,[1]匹配!$A:$AD,30,0)</f>
        <v>0</v>
      </c>
      <c r="AH764" s="11">
        <f>VLOOKUP(C764,[1]匹配!$A:$AE,31,0)</f>
        <v>0</v>
      </c>
      <c r="AI764" s="11">
        <f>VLOOKUP(C764,[1]匹配!$A:$AF,32,0)</f>
        <v>0</v>
      </c>
      <c r="AJ764" s="11" t="s">
        <v>1038</v>
      </c>
      <c r="AK764" s="11" t="s">
        <v>47</v>
      </c>
      <c r="AL764" s="11" t="s">
        <v>48</v>
      </c>
      <c r="AM764" s="11" t="s">
        <v>729</v>
      </c>
    </row>
    <row r="765" ht="60" spans="1:39">
      <c r="A765" s="28">
        <v>762</v>
      </c>
      <c r="B765" s="11" t="s">
        <v>656</v>
      </c>
      <c r="C765" s="11" t="s">
        <v>2775</v>
      </c>
      <c r="D765" s="11" t="s">
        <v>2776</v>
      </c>
      <c r="E765" s="11" t="s">
        <v>2777</v>
      </c>
      <c r="F765" s="30" t="s">
        <v>2778</v>
      </c>
      <c r="G765" s="11" t="s">
        <v>1602</v>
      </c>
      <c r="H765" s="11" t="str">
        <f>VLOOKUP(C765,[1]匹配!$A:$E,5,0)</f>
        <v>否</v>
      </c>
      <c r="I765" s="11">
        <f>VLOOKUP(C765,[1]匹配!$A:$F,6,0)</f>
        <v>0</v>
      </c>
      <c r="J765" s="11">
        <f>VLOOKUP(C765,'[2]（终）标准制修订项目'!$C:$R,16,0)</f>
        <v>1</v>
      </c>
      <c r="K765" s="11" t="str">
        <f>VLOOKUP(C765,[1]匹配!$A:$H,8,0)</f>
        <v>有</v>
      </c>
      <c r="L765" s="11">
        <f>VLOOKUP(C765,[1]匹配!$A:$I,9,0)</f>
        <v>1</v>
      </c>
      <c r="M765" s="11">
        <f>VLOOKUP(C765,[1]匹配!$A:$J,10,0)</f>
        <v>40</v>
      </c>
      <c r="N765" s="11" t="str">
        <f>VLOOKUP(C765,[1]匹配!$A:$K,11,0)</f>
        <v>清华大学深圳国际研究生院</v>
      </c>
      <c r="O765" s="11">
        <f>VLOOKUP(C765,[1]匹配!$A:$L,12,0)</f>
        <v>2</v>
      </c>
      <c r="P765" s="11">
        <f>VLOOKUP(C765,[1]匹配!$A:$M,13,0)</f>
        <v>30</v>
      </c>
      <c r="Q765" s="11" t="str">
        <f>VLOOKUP(C765,[1]匹配!$A:$N,14,0)</f>
        <v>深圳市先通网信息科技有限公司</v>
      </c>
      <c r="R765" s="11">
        <f>VLOOKUP(C765,[1]匹配!$A:$O,15,0)</f>
        <v>3</v>
      </c>
      <c r="S765" s="11">
        <f>VLOOKUP(C765,[1]匹配!$A:$P,16,0)</f>
        <v>30</v>
      </c>
      <c r="T765" s="11" t="str">
        <f>VLOOKUP(C765,[1]匹配!$A:$Q,17,0)</f>
        <v>深圳市维爱希电子科技有限公司</v>
      </c>
      <c r="U765" s="11">
        <f>VLOOKUP(C765,[1]匹配!$A:$R,18,0)</f>
        <v>0</v>
      </c>
      <c r="V765" s="11">
        <f>VLOOKUP(C765,[1]匹配!$A:$S,19,0)</f>
        <v>0</v>
      </c>
      <c r="W765" s="11">
        <f>VLOOKUP(C765,[1]匹配!$A:$T,20,0)</f>
        <v>0</v>
      </c>
      <c r="X765" s="11">
        <f>VLOOKUP(C765,[1]匹配!$A:$U,21,0)</f>
        <v>0</v>
      </c>
      <c r="Y765" s="11">
        <f>VLOOKUP(C765,[1]匹配!$A:$V,22,0)</f>
        <v>0</v>
      </c>
      <c r="Z765" s="11">
        <f>VLOOKUP(C765,[1]匹配!$A:$W,23,0)</f>
        <v>0</v>
      </c>
      <c r="AA765" s="11">
        <f>VLOOKUP(C765,[1]匹配!$A:$X,24,0)</f>
        <v>0</v>
      </c>
      <c r="AB765" s="11">
        <f>VLOOKUP(C765,[1]匹配!$A:$Y,25,0)</f>
        <v>0</v>
      </c>
      <c r="AC765" s="11">
        <f>VLOOKUP(C765,[1]匹配!$A:$Z,26,0)</f>
        <v>0</v>
      </c>
      <c r="AD765" s="11">
        <f>VLOOKUP(C765,[1]匹配!$A:$AA,27,0)</f>
        <v>0</v>
      </c>
      <c r="AE765" s="11">
        <f>VLOOKUP(C765,[1]匹配!$A:$AB,28,0)</f>
        <v>0</v>
      </c>
      <c r="AF765" s="11">
        <f>VLOOKUP(C765,[1]匹配!$A:$AC,29,0)</f>
        <v>0</v>
      </c>
      <c r="AG765" s="11">
        <f>VLOOKUP(C765,[1]匹配!$A:$AD,30,0)</f>
        <v>0</v>
      </c>
      <c r="AH765" s="11">
        <f>VLOOKUP(C765,[1]匹配!$A:$AE,31,0)</f>
        <v>0</v>
      </c>
      <c r="AI765" s="11">
        <f>VLOOKUP(C765,[1]匹配!$A:$AF,32,0)</f>
        <v>0</v>
      </c>
      <c r="AJ765" s="11" t="s">
        <v>1038</v>
      </c>
      <c r="AK765" s="11" t="s">
        <v>47</v>
      </c>
      <c r="AL765" s="11" t="s">
        <v>48</v>
      </c>
      <c r="AM765" s="11" t="s">
        <v>729</v>
      </c>
    </row>
    <row r="766" ht="36" spans="1:39">
      <c r="A766" s="28">
        <v>763</v>
      </c>
      <c r="B766" s="11" t="s">
        <v>656</v>
      </c>
      <c r="C766" s="11" t="s">
        <v>2779</v>
      </c>
      <c r="D766" s="11" t="s">
        <v>2780</v>
      </c>
      <c r="E766" s="11" t="s">
        <v>2781</v>
      </c>
      <c r="F766" s="30" t="s">
        <v>553</v>
      </c>
      <c r="G766" s="11" t="s">
        <v>197</v>
      </c>
      <c r="H766" s="11" t="str">
        <f>VLOOKUP(C766,[1]匹配!$A:$E,5,0)</f>
        <v>否</v>
      </c>
      <c r="I766" s="11">
        <f>VLOOKUP(C766,[1]匹配!$A:$F,6,0)</f>
        <v>0</v>
      </c>
      <c r="J766" s="11">
        <f>VLOOKUP(C766,'[2]（终）标准制修订项目'!$C:$R,16,0)</f>
        <v>1</v>
      </c>
      <c r="K766" s="11" t="str">
        <f>VLOOKUP(C766,[1]匹配!$A:$H,8,0)</f>
        <v>有</v>
      </c>
      <c r="L766" s="11">
        <f>VLOOKUP(C766,[1]匹配!$A:$I,9,0)</f>
        <v>1</v>
      </c>
      <c r="M766" s="11">
        <f>VLOOKUP(C766,[1]匹配!$A:$J,10,0)</f>
        <v>100</v>
      </c>
      <c r="N766" s="11" t="str">
        <f>VLOOKUP(C766,[1]匹配!$A:$K,11,0)</f>
        <v>深圳市众信电子商务交易保障促进中心</v>
      </c>
      <c r="O766" s="11">
        <f>VLOOKUP(C766,[1]匹配!$A:$L,12,0)</f>
        <v>2</v>
      </c>
      <c r="P766" s="11">
        <f>VLOOKUP(C766,[1]匹配!$A:$M,13,0)</f>
        <v>0</v>
      </c>
      <c r="Q766" s="11" t="str">
        <f>VLOOKUP(C766,[1]匹配!$A:$N,14,0)</f>
        <v>深圳市标准技术研究院</v>
      </c>
      <c r="R766" s="11">
        <f>VLOOKUP(C766,[1]匹配!$A:$O,15,0)</f>
        <v>0</v>
      </c>
      <c r="S766" s="11">
        <f>VLOOKUP(C766,[1]匹配!$A:$P,16,0)</f>
        <v>0</v>
      </c>
      <c r="T766" s="11">
        <f>VLOOKUP(C766,[1]匹配!$A:$Q,17,0)</f>
        <v>0</v>
      </c>
      <c r="U766" s="11">
        <f>VLOOKUP(C766,[1]匹配!$A:$R,18,0)</f>
        <v>0</v>
      </c>
      <c r="V766" s="11">
        <f>VLOOKUP(C766,[1]匹配!$A:$S,19,0)</f>
        <v>0</v>
      </c>
      <c r="W766" s="11">
        <f>VLOOKUP(C766,[1]匹配!$A:$T,20,0)</f>
        <v>0</v>
      </c>
      <c r="X766" s="11">
        <f>VLOOKUP(C766,[1]匹配!$A:$U,21,0)</f>
        <v>0</v>
      </c>
      <c r="Y766" s="11">
        <f>VLOOKUP(C766,[1]匹配!$A:$V,22,0)</f>
        <v>0</v>
      </c>
      <c r="Z766" s="11">
        <f>VLOOKUP(C766,[1]匹配!$A:$W,23,0)</f>
        <v>0</v>
      </c>
      <c r="AA766" s="11">
        <f>VLOOKUP(C766,[1]匹配!$A:$X,24,0)</f>
        <v>0</v>
      </c>
      <c r="AB766" s="11">
        <f>VLOOKUP(C766,[1]匹配!$A:$Y,25,0)</f>
        <v>0</v>
      </c>
      <c r="AC766" s="11">
        <f>VLOOKUP(C766,[1]匹配!$A:$Z,26,0)</f>
        <v>0</v>
      </c>
      <c r="AD766" s="11">
        <f>VLOOKUP(C766,[1]匹配!$A:$AA,27,0)</f>
        <v>0</v>
      </c>
      <c r="AE766" s="11">
        <f>VLOOKUP(C766,[1]匹配!$A:$AB,28,0)</f>
        <v>0</v>
      </c>
      <c r="AF766" s="11">
        <f>VLOOKUP(C766,[1]匹配!$A:$AC,29,0)</f>
        <v>0</v>
      </c>
      <c r="AG766" s="11">
        <f>VLOOKUP(C766,[1]匹配!$A:$AD,30,0)</f>
        <v>0</v>
      </c>
      <c r="AH766" s="11">
        <f>VLOOKUP(C766,[1]匹配!$A:$AE,31,0)</f>
        <v>0</v>
      </c>
      <c r="AI766" s="11">
        <f>VLOOKUP(C766,[1]匹配!$A:$AF,32,0)</f>
        <v>0</v>
      </c>
      <c r="AJ766" s="11" t="s">
        <v>1059</v>
      </c>
      <c r="AK766" s="11" t="s">
        <v>47</v>
      </c>
      <c r="AL766" s="11" t="s">
        <v>48</v>
      </c>
      <c r="AM766" s="11" t="s">
        <v>729</v>
      </c>
    </row>
    <row r="767" ht="48" spans="1:39">
      <c r="A767" s="28">
        <v>764</v>
      </c>
      <c r="B767" s="11" t="s">
        <v>656</v>
      </c>
      <c r="C767" s="11" t="s">
        <v>2782</v>
      </c>
      <c r="D767" s="11" t="s">
        <v>2783</v>
      </c>
      <c r="E767" s="11" t="s">
        <v>2784</v>
      </c>
      <c r="F767" s="30" t="s">
        <v>2720</v>
      </c>
      <c r="G767" s="11" t="s">
        <v>2666</v>
      </c>
      <c r="H767" s="11" t="str">
        <f>VLOOKUP(C767,[1]匹配!$A:$E,5,0)</f>
        <v>否</v>
      </c>
      <c r="I767" s="11">
        <f>VLOOKUP(C767,[1]匹配!$A:$F,6,0)</f>
        <v>0</v>
      </c>
      <c r="J767" s="11">
        <f>VLOOKUP(C767,'[2]（终）标准制修订项目'!$C:$R,16,0)</f>
        <v>2</v>
      </c>
      <c r="K767" s="11" t="str">
        <f>VLOOKUP(C767,[1]匹配!$A:$H,8,0)</f>
        <v>有</v>
      </c>
      <c r="L767" s="11">
        <f>VLOOKUP(C767,[1]匹配!$A:$I,9,0)</f>
        <v>1</v>
      </c>
      <c r="M767" s="11">
        <f>VLOOKUP(C767,[1]匹配!$A:$J,10,0)</f>
        <v>0</v>
      </c>
      <c r="N767" s="11" t="str">
        <f>VLOOKUP(C767,[1]匹配!$A:$K,11,0)</f>
        <v>深圳市民政局</v>
      </c>
      <c r="O767" s="11">
        <f>VLOOKUP(C767,[1]匹配!$A:$L,12,0)</f>
        <v>2</v>
      </c>
      <c r="P767" s="11">
        <f>VLOOKUP(C767,[1]匹配!$A:$M,13,0)</f>
        <v>100</v>
      </c>
      <c r="Q767" s="11" t="str">
        <f>VLOOKUP(C767,[1]匹配!$A:$N,14,0)</f>
        <v>深圳市社会福利协会</v>
      </c>
      <c r="R767" s="11">
        <f>VLOOKUP(C767,[1]匹配!$A:$O,15,0)</f>
        <v>3</v>
      </c>
      <c r="S767" s="11">
        <f>VLOOKUP(C767,[1]匹配!$A:$P,16,0)</f>
        <v>0</v>
      </c>
      <c r="T767" s="11" t="str">
        <f>VLOOKUP(C767,[1]匹配!$A:$Q,17,0)</f>
        <v>深圳市宝安区社会福利中心</v>
      </c>
      <c r="U767" s="11">
        <f>VLOOKUP(C767,[1]匹配!$A:$R,18,0)</f>
        <v>0</v>
      </c>
      <c r="V767" s="11">
        <f>VLOOKUP(C767,[1]匹配!$A:$S,19,0)</f>
        <v>0</v>
      </c>
      <c r="W767" s="11">
        <f>VLOOKUP(C767,[1]匹配!$A:$T,20,0)</f>
        <v>0</v>
      </c>
      <c r="X767" s="11">
        <f>VLOOKUP(C767,[1]匹配!$A:$U,21,0)</f>
        <v>0</v>
      </c>
      <c r="Y767" s="11">
        <f>VLOOKUP(C767,[1]匹配!$A:$V,22,0)</f>
        <v>0</v>
      </c>
      <c r="Z767" s="11">
        <f>VLOOKUP(C767,[1]匹配!$A:$W,23,0)</f>
        <v>0</v>
      </c>
      <c r="AA767" s="11">
        <f>VLOOKUP(C767,[1]匹配!$A:$X,24,0)</f>
        <v>0</v>
      </c>
      <c r="AB767" s="11">
        <f>VLOOKUP(C767,[1]匹配!$A:$Y,25,0)</f>
        <v>0</v>
      </c>
      <c r="AC767" s="11">
        <f>VLOOKUP(C767,[1]匹配!$A:$Z,26,0)</f>
        <v>0</v>
      </c>
      <c r="AD767" s="11">
        <f>VLOOKUP(C767,[1]匹配!$A:$AA,27,0)</f>
        <v>0</v>
      </c>
      <c r="AE767" s="11">
        <f>VLOOKUP(C767,[1]匹配!$A:$AB,28,0)</f>
        <v>0</v>
      </c>
      <c r="AF767" s="11">
        <f>VLOOKUP(C767,[1]匹配!$A:$AC,29,0)</f>
        <v>0</v>
      </c>
      <c r="AG767" s="11">
        <f>VLOOKUP(C767,[1]匹配!$A:$AD,30,0)</f>
        <v>0</v>
      </c>
      <c r="AH767" s="11">
        <f>VLOOKUP(C767,[1]匹配!$A:$AE,31,0)</f>
        <v>0</v>
      </c>
      <c r="AI767" s="11">
        <f>VLOOKUP(C767,[1]匹配!$A:$AF,32,0)</f>
        <v>0</v>
      </c>
      <c r="AJ767" s="11" t="s">
        <v>1059</v>
      </c>
      <c r="AK767" s="11" t="s">
        <v>47</v>
      </c>
      <c r="AL767" s="11" t="s">
        <v>48</v>
      </c>
      <c r="AM767" s="11" t="s">
        <v>729</v>
      </c>
    </row>
    <row r="768" ht="60" spans="1:39">
      <c r="A768" s="28">
        <v>765</v>
      </c>
      <c r="B768" s="11" t="s">
        <v>656</v>
      </c>
      <c r="C768" s="11" t="s">
        <v>2785</v>
      </c>
      <c r="D768" s="11" t="s">
        <v>2786</v>
      </c>
      <c r="E768" s="11" t="s">
        <v>2787</v>
      </c>
      <c r="F768" s="30" t="s">
        <v>428</v>
      </c>
      <c r="G768" s="11" t="s">
        <v>1113</v>
      </c>
      <c r="H768" s="11" t="str">
        <f>VLOOKUP(C768,[1]匹配!$A:$E,5,0)</f>
        <v>否</v>
      </c>
      <c r="I768" s="11">
        <f>VLOOKUP(C768,[1]匹配!$A:$F,6,0)</f>
        <v>0</v>
      </c>
      <c r="J768" s="11">
        <f>VLOOKUP(C768,'[2]（终）标准制修订项目'!$C:$R,16,0)</f>
        <v>2</v>
      </c>
      <c r="K768" s="11" t="str">
        <f>VLOOKUP(C768,[1]匹配!$A:$H,8,0)</f>
        <v>有</v>
      </c>
      <c r="L768" s="11">
        <f>VLOOKUP(C768,[1]匹配!$A:$I,9,0)</f>
        <v>1</v>
      </c>
      <c r="M768" s="11">
        <f>VLOOKUP(C768,[1]匹配!$A:$J,10,0)</f>
        <v>0</v>
      </c>
      <c r="N768" s="11" t="str">
        <f>VLOOKUP(C768,[1]匹配!$A:$K,11,0)</f>
        <v>红门智能科技股份有限公司</v>
      </c>
      <c r="O768" s="11">
        <f>VLOOKUP(C768,[1]匹配!$A:$L,12,0)</f>
        <v>2</v>
      </c>
      <c r="P768" s="11">
        <f>VLOOKUP(C768,[1]匹配!$A:$M,13,0)</f>
        <v>100</v>
      </c>
      <c r="Q768" s="11" t="str">
        <f>VLOOKUP(C768,[1]匹配!$A:$N,14,0)</f>
        <v>深圳市中安测标准技术有限公司</v>
      </c>
      <c r="R768" s="11">
        <f>VLOOKUP(C768,[1]匹配!$A:$O,15,0)</f>
        <v>3</v>
      </c>
      <c r="S768" s="11">
        <f>VLOOKUP(C768,[1]匹配!$A:$P,16,0)</f>
        <v>0</v>
      </c>
      <c r="T768" s="11" t="str">
        <f>VLOOKUP(C768,[1]匹配!$A:$Q,17,0)</f>
        <v>深圳市捷顺科技实业股份有限公司</v>
      </c>
      <c r="U768" s="11">
        <f>VLOOKUP(C768,[1]匹配!$A:$R,18,0)</f>
        <v>4</v>
      </c>
      <c r="V768" s="11">
        <f>VLOOKUP(C768,[1]匹配!$A:$S,19,0)</f>
        <v>0</v>
      </c>
      <c r="W768" s="11" t="str">
        <f>VLOOKUP(C768,[1]匹配!$A:$T,20,0)</f>
        <v>深圳市博思高科技有限公司</v>
      </c>
      <c r="X768" s="11">
        <f>VLOOKUP(C768,[1]匹配!$A:$U,21,0)</f>
        <v>5</v>
      </c>
      <c r="Y768" s="11">
        <f>VLOOKUP(C768,[1]匹配!$A:$V,22,0)</f>
        <v>0</v>
      </c>
      <c r="Z768" s="11" t="str">
        <f>VLOOKUP(C768,[1]匹配!$A:$W,23,0)</f>
        <v>深圳市车安科技发展有限公司</v>
      </c>
      <c r="AA768" s="11">
        <f>VLOOKUP(C768,[1]匹配!$A:$X,24,0)</f>
        <v>8</v>
      </c>
      <c r="AB768" s="11">
        <f>VLOOKUP(C768,[1]匹配!$A:$Y,25,0)</f>
        <v>0</v>
      </c>
      <c r="AC768" s="11" t="str">
        <f>VLOOKUP(C768,[1]匹配!$A:$Z,26,0)</f>
        <v>深圳市德立达科技有限公司</v>
      </c>
      <c r="AD768" s="11">
        <f>VLOOKUP(C768,[1]匹配!$A:$AA,27,0)</f>
        <v>0</v>
      </c>
      <c r="AE768" s="11">
        <f>VLOOKUP(C768,[1]匹配!$A:$AB,28,0)</f>
        <v>0</v>
      </c>
      <c r="AF768" s="11">
        <f>VLOOKUP(C768,[1]匹配!$A:$AC,29,0)</f>
        <v>0</v>
      </c>
      <c r="AG768" s="11">
        <f>VLOOKUP(C768,[1]匹配!$A:$AD,30,0)</f>
        <v>0</v>
      </c>
      <c r="AH768" s="11">
        <f>VLOOKUP(C768,[1]匹配!$A:$AE,31,0)</f>
        <v>0</v>
      </c>
      <c r="AI768" s="11">
        <f>VLOOKUP(C768,[1]匹配!$A:$AF,32,0)</f>
        <v>0</v>
      </c>
      <c r="AJ768" s="11" t="s">
        <v>767</v>
      </c>
      <c r="AK768" s="11" t="s">
        <v>47</v>
      </c>
      <c r="AL768" s="11" t="s">
        <v>48</v>
      </c>
      <c r="AM768" s="11" t="s">
        <v>729</v>
      </c>
    </row>
    <row r="769" ht="36" spans="1:39">
      <c r="A769" s="28">
        <v>766</v>
      </c>
      <c r="B769" s="11" t="s">
        <v>656</v>
      </c>
      <c r="C769" s="11" t="s">
        <v>2788</v>
      </c>
      <c r="D769" s="11" t="s">
        <v>2789</v>
      </c>
      <c r="E769" s="11" t="s">
        <v>2790</v>
      </c>
      <c r="F769" s="30" t="s">
        <v>2791</v>
      </c>
      <c r="G769" s="11" t="s">
        <v>2681</v>
      </c>
      <c r="H769" s="11" t="str">
        <f>VLOOKUP(C769,[1]匹配!$A:$E,5,0)</f>
        <v>否</v>
      </c>
      <c r="I769" s="11">
        <f>VLOOKUP(C769,[1]匹配!$A:$F,6,0)</f>
        <v>0</v>
      </c>
      <c r="J769" s="11">
        <f>VLOOKUP(C769,'[2]（终）标准制修订项目'!$C:$R,16,0)</f>
        <v>1</v>
      </c>
      <c r="K769" s="11" t="str">
        <f>VLOOKUP(C769,[1]匹配!$A:$H,8,0)</f>
        <v>有</v>
      </c>
      <c r="L769" s="11">
        <f>VLOOKUP(C769,[1]匹配!$A:$I,9,0)</f>
        <v>1</v>
      </c>
      <c r="M769" s="11">
        <f>VLOOKUP(C769,[1]匹配!$A:$J,10,0)</f>
        <v>100</v>
      </c>
      <c r="N769" s="11" t="str">
        <f>VLOOKUP(C769,[1]匹配!$A:$K,11,0)</f>
        <v>深圳市环境监测协会</v>
      </c>
      <c r="O769" s="11">
        <f>VLOOKUP(C769,[1]匹配!$A:$L,12,0)</f>
        <v>2</v>
      </c>
      <c r="P769" s="11">
        <f>VLOOKUP(C769,[1]匹配!$A:$M,13,0)</f>
        <v>0</v>
      </c>
      <c r="Q769" s="11" t="str">
        <f>VLOOKUP(C769,[1]匹配!$A:$N,14,0)</f>
        <v>深圳市环境监测中心站</v>
      </c>
      <c r="R769" s="11">
        <f>VLOOKUP(C769,[1]匹配!$A:$O,15,0)</f>
        <v>0</v>
      </c>
      <c r="S769" s="11">
        <f>VLOOKUP(C769,[1]匹配!$A:$P,16,0)</f>
        <v>0</v>
      </c>
      <c r="T769" s="11">
        <f>VLOOKUP(C769,[1]匹配!$A:$Q,17,0)</f>
        <v>0</v>
      </c>
      <c r="U769" s="11">
        <f>VLOOKUP(C769,[1]匹配!$A:$R,18,0)</f>
        <v>0</v>
      </c>
      <c r="V769" s="11">
        <f>VLOOKUP(C769,[1]匹配!$A:$S,19,0)</f>
        <v>0</v>
      </c>
      <c r="W769" s="11">
        <f>VLOOKUP(C769,[1]匹配!$A:$T,20,0)</f>
        <v>0</v>
      </c>
      <c r="X769" s="11">
        <f>VLOOKUP(C769,[1]匹配!$A:$U,21,0)</f>
        <v>0</v>
      </c>
      <c r="Y769" s="11">
        <f>VLOOKUP(C769,[1]匹配!$A:$V,22,0)</f>
        <v>0</v>
      </c>
      <c r="Z769" s="11">
        <f>VLOOKUP(C769,[1]匹配!$A:$W,23,0)</f>
        <v>0</v>
      </c>
      <c r="AA769" s="11">
        <f>VLOOKUP(C769,[1]匹配!$A:$X,24,0)</f>
        <v>0</v>
      </c>
      <c r="AB769" s="11">
        <f>VLOOKUP(C769,[1]匹配!$A:$Y,25,0)</f>
        <v>0</v>
      </c>
      <c r="AC769" s="11">
        <f>VLOOKUP(C769,[1]匹配!$A:$Z,26,0)</f>
        <v>0</v>
      </c>
      <c r="AD769" s="11">
        <f>VLOOKUP(C769,[1]匹配!$A:$AA,27,0)</f>
        <v>0</v>
      </c>
      <c r="AE769" s="11">
        <f>VLOOKUP(C769,[1]匹配!$A:$AB,28,0)</f>
        <v>0</v>
      </c>
      <c r="AF769" s="11">
        <f>VLOOKUP(C769,[1]匹配!$A:$AC,29,0)</f>
        <v>0</v>
      </c>
      <c r="AG769" s="11">
        <f>VLOOKUP(C769,[1]匹配!$A:$AD,30,0)</f>
        <v>0</v>
      </c>
      <c r="AH769" s="11">
        <f>VLOOKUP(C769,[1]匹配!$A:$AE,31,0)</f>
        <v>0</v>
      </c>
      <c r="AI769" s="11">
        <f>VLOOKUP(C769,[1]匹配!$A:$AF,32,0)</f>
        <v>0</v>
      </c>
      <c r="AJ769" s="11" t="s">
        <v>767</v>
      </c>
      <c r="AK769" s="11" t="s">
        <v>47</v>
      </c>
      <c r="AL769" s="11" t="s">
        <v>48</v>
      </c>
      <c r="AM769" s="11" t="s">
        <v>729</v>
      </c>
    </row>
    <row r="770" ht="48" spans="1:39">
      <c r="A770" s="28">
        <v>767</v>
      </c>
      <c r="B770" s="11" t="s">
        <v>656</v>
      </c>
      <c r="C770" s="11" t="s">
        <v>2792</v>
      </c>
      <c r="D770" s="11" t="s">
        <v>2793</v>
      </c>
      <c r="E770" s="11" t="s">
        <v>2794</v>
      </c>
      <c r="F770" s="30" t="s">
        <v>428</v>
      </c>
      <c r="G770" s="11" t="s">
        <v>2795</v>
      </c>
      <c r="H770" s="11" t="str">
        <f>VLOOKUP(C770,[1]匹配!$A:$E,5,0)</f>
        <v>否</v>
      </c>
      <c r="I770" s="11">
        <f>VLOOKUP(C770,[1]匹配!$A:$F,6,0)</f>
        <v>0</v>
      </c>
      <c r="J770" s="11">
        <f>VLOOKUP(C770,'[2]（终）标准制修订项目'!$C:$R,16,0)</f>
        <v>2</v>
      </c>
      <c r="K770" s="11" t="str">
        <f>VLOOKUP(C770,[1]匹配!$A:$H,8,0)</f>
        <v>有</v>
      </c>
      <c r="L770" s="11">
        <f>VLOOKUP(C770,[1]匹配!$A:$I,9,0)</f>
        <v>1</v>
      </c>
      <c r="M770" s="11">
        <f>VLOOKUP(C770,[1]匹配!$A:$J,10,0)</f>
        <v>0</v>
      </c>
      <c r="N770" s="11" t="str">
        <f>VLOOKUP(C770,[1]匹配!$A:$K,11,0)</f>
        <v>深圳市标准技术研究院</v>
      </c>
      <c r="O770" s="11">
        <f>VLOOKUP(C770,[1]匹配!$A:$L,12,0)</f>
        <v>2</v>
      </c>
      <c r="P770" s="11">
        <f>VLOOKUP(C770,[1]匹配!$A:$M,13,0)</f>
        <v>100</v>
      </c>
      <c r="Q770" s="11" t="str">
        <f>VLOOKUP(C770,[1]匹配!$A:$N,14,0)</f>
        <v>深圳市视光学会</v>
      </c>
      <c r="R770" s="11">
        <f>VLOOKUP(C770,[1]匹配!$A:$O,15,0)</f>
        <v>3</v>
      </c>
      <c r="S770" s="11">
        <f>VLOOKUP(C770,[1]匹配!$A:$P,16,0)</f>
        <v>0</v>
      </c>
      <c r="T770" s="11" t="str">
        <f>VLOOKUP(C770,[1]匹配!$A:$Q,17,0)</f>
        <v>深圳第二高级技工学校</v>
      </c>
      <c r="U770" s="11">
        <f>VLOOKUP(C770,[1]匹配!$A:$R,18,0)</f>
        <v>0</v>
      </c>
      <c r="V770" s="11">
        <f>VLOOKUP(C770,[1]匹配!$A:$S,19,0)</f>
        <v>0</v>
      </c>
      <c r="W770" s="11">
        <f>VLOOKUP(C770,[1]匹配!$A:$T,20,0)</f>
        <v>0</v>
      </c>
      <c r="X770" s="11">
        <f>VLOOKUP(C770,[1]匹配!$A:$U,21,0)</f>
        <v>0</v>
      </c>
      <c r="Y770" s="11">
        <f>VLOOKUP(C770,[1]匹配!$A:$V,22,0)</f>
        <v>0</v>
      </c>
      <c r="Z770" s="11">
        <f>VLOOKUP(C770,[1]匹配!$A:$W,23,0)</f>
        <v>0</v>
      </c>
      <c r="AA770" s="11">
        <f>VLOOKUP(C770,[1]匹配!$A:$X,24,0)</f>
        <v>0</v>
      </c>
      <c r="AB770" s="11">
        <f>VLOOKUP(C770,[1]匹配!$A:$Y,25,0)</f>
        <v>0</v>
      </c>
      <c r="AC770" s="11">
        <f>VLOOKUP(C770,[1]匹配!$A:$Z,26,0)</f>
        <v>0</v>
      </c>
      <c r="AD770" s="11">
        <f>VLOOKUP(C770,[1]匹配!$A:$AA,27,0)</f>
        <v>0</v>
      </c>
      <c r="AE770" s="11">
        <f>VLOOKUP(C770,[1]匹配!$A:$AB,28,0)</f>
        <v>0</v>
      </c>
      <c r="AF770" s="11">
        <f>VLOOKUP(C770,[1]匹配!$A:$AC,29,0)</f>
        <v>0</v>
      </c>
      <c r="AG770" s="11">
        <f>VLOOKUP(C770,[1]匹配!$A:$AD,30,0)</f>
        <v>0</v>
      </c>
      <c r="AH770" s="11">
        <f>VLOOKUP(C770,[1]匹配!$A:$AE,31,0)</f>
        <v>0</v>
      </c>
      <c r="AI770" s="11">
        <f>VLOOKUP(C770,[1]匹配!$A:$AF,32,0)</f>
        <v>0</v>
      </c>
      <c r="AJ770" s="11" t="s">
        <v>1121</v>
      </c>
      <c r="AK770" s="11" t="s">
        <v>47</v>
      </c>
      <c r="AL770" s="11" t="s">
        <v>48</v>
      </c>
      <c r="AM770" s="11" t="s">
        <v>729</v>
      </c>
    </row>
    <row r="771" ht="48" spans="1:39">
      <c r="A771" s="28">
        <v>768</v>
      </c>
      <c r="B771" s="11" t="s">
        <v>656</v>
      </c>
      <c r="C771" s="11" t="s">
        <v>2796</v>
      </c>
      <c r="D771" s="11" t="s">
        <v>2797</v>
      </c>
      <c r="E771" s="11" t="s">
        <v>2798</v>
      </c>
      <c r="F771" s="30" t="s">
        <v>2671</v>
      </c>
      <c r="G771" s="11" t="s">
        <v>2799</v>
      </c>
      <c r="H771" s="11" t="str">
        <f>VLOOKUP(C771,[1]匹配!$A:$E,5,0)</f>
        <v>是</v>
      </c>
      <c r="I771" s="11">
        <f>VLOOKUP(C771,[1]匹配!$A:$F,6,0)</f>
        <v>7</v>
      </c>
      <c r="J771" s="11">
        <f>VLOOKUP(C771,'[2]（终）标准制修订项目'!$C:$R,16,0)</f>
        <v>2</v>
      </c>
      <c r="K771" s="11" t="str">
        <f>VLOOKUP(C771,[1]匹配!$A:$H,8,0)</f>
        <v>无</v>
      </c>
      <c r="L771" s="11">
        <f>VLOOKUP(C771,[1]匹配!$A:$I,9,0)</f>
        <v>2</v>
      </c>
      <c r="M771" s="11">
        <f>VLOOKUP(C771,[1]匹配!$A:$J,10,0)</f>
        <v>100</v>
      </c>
      <c r="N771" s="11" t="str">
        <f>VLOOKUP(C771,[1]匹配!$A:$K,11,0)</f>
        <v>深圳市研迅诚科技有限公司</v>
      </c>
      <c r="O771" s="11">
        <f>VLOOKUP(C771,[1]匹配!$A:$L,12,0)</f>
        <v>0</v>
      </c>
      <c r="P771" s="11">
        <f>VLOOKUP(C771,[1]匹配!$A:$M,13,0)</f>
        <v>0</v>
      </c>
      <c r="Q771" s="11">
        <f>VLOOKUP(C771,[1]匹配!$A:$N,14,0)</f>
        <v>0</v>
      </c>
      <c r="R771" s="11">
        <f>VLOOKUP(C771,[1]匹配!$A:$O,15,0)</f>
        <v>0</v>
      </c>
      <c r="S771" s="11">
        <f>VLOOKUP(C771,[1]匹配!$A:$P,16,0)</f>
        <v>0</v>
      </c>
      <c r="T771" s="11">
        <f>VLOOKUP(C771,[1]匹配!$A:$Q,17,0)</f>
        <v>0</v>
      </c>
      <c r="U771" s="11">
        <f>VLOOKUP(C771,[1]匹配!$A:$R,18,0)</f>
        <v>0</v>
      </c>
      <c r="V771" s="11">
        <f>VLOOKUP(C771,[1]匹配!$A:$S,19,0)</f>
        <v>0</v>
      </c>
      <c r="W771" s="11">
        <f>VLOOKUP(C771,[1]匹配!$A:$T,20,0)</f>
        <v>0</v>
      </c>
      <c r="X771" s="11">
        <f>VLOOKUP(C771,[1]匹配!$A:$U,21,0)</f>
        <v>0</v>
      </c>
      <c r="Y771" s="11">
        <f>VLOOKUP(C771,[1]匹配!$A:$V,22,0)</f>
        <v>0</v>
      </c>
      <c r="Z771" s="11">
        <f>VLOOKUP(C771,[1]匹配!$A:$W,23,0)</f>
        <v>0</v>
      </c>
      <c r="AA771" s="11">
        <f>VLOOKUP(C771,[1]匹配!$A:$X,24,0)</f>
        <v>0</v>
      </c>
      <c r="AB771" s="11">
        <f>VLOOKUP(C771,[1]匹配!$A:$Y,25,0)</f>
        <v>0</v>
      </c>
      <c r="AC771" s="11">
        <f>VLOOKUP(C771,[1]匹配!$A:$Z,26,0)</f>
        <v>0</v>
      </c>
      <c r="AD771" s="11">
        <f>VLOOKUP(C771,[1]匹配!$A:$AA,27,0)</f>
        <v>0</v>
      </c>
      <c r="AE771" s="11">
        <f>VLOOKUP(C771,[1]匹配!$A:$AB,28,0)</f>
        <v>0</v>
      </c>
      <c r="AF771" s="11">
        <f>VLOOKUP(C771,[1]匹配!$A:$AC,29,0)</f>
        <v>0</v>
      </c>
      <c r="AG771" s="11">
        <f>VLOOKUP(C771,[1]匹配!$A:$AD,30,0)</f>
        <v>0</v>
      </c>
      <c r="AH771" s="11">
        <f>VLOOKUP(C771,[1]匹配!$A:$AE,31,0)</f>
        <v>0</v>
      </c>
      <c r="AI771" s="11">
        <f>VLOOKUP(C771,[1]匹配!$A:$AF,32,0)</f>
        <v>0</v>
      </c>
      <c r="AJ771" s="11" t="s">
        <v>1121</v>
      </c>
      <c r="AK771" s="11" t="s">
        <v>47</v>
      </c>
      <c r="AL771" s="11" t="s">
        <v>48</v>
      </c>
      <c r="AM771" s="11" t="s">
        <v>729</v>
      </c>
    </row>
    <row r="772" ht="24" spans="1:39">
      <c r="A772" s="28">
        <v>769</v>
      </c>
      <c r="B772" s="11" t="s">
        <v>656</v>
      </c>
      <c r="C772" s="11" t="s">
        <v>2800</v>
      </c>
      <c r="D772" s="11" t="s">
        <v>2801</v>
      </c>
      <c r="E772" s="11" t="s">
        <v>2802</v>
      </c>
      <c r="F772" s="30" t="s">
        <v>2803</v>
      </c>
      <c r="G772" s="11" t="s">
        <v>2804</v>
      </c>
      <c r="H772" s="11" t="str">
        <f>VLOOKUP(C772,[1]匹配!$A:$E,5,0)</f>
        <v>否</v>
      </c>
      <c r="I772" s="11">
        <f>VLOOKUP(C772,[1]匹配!$A:$F,6,0)</f>
        <v>0</v>
      </c>
      <c r="J772" s="11">
        <f>VLOOKUP(C772,'[2]（终）标准制修订项目'!$C:$R,16,0)</f>
        <v>1</v>
      </c>
      <c r="K772" s="11" t="str">
        <f>VLOOKUP(C772,[1]匹配!$A:$H,8,0)</f>
        <v>无</v>
      </c>
      <c r="L772" s="11">
        <f>VLOOKUP(C772,[1]匹配!$A:$I,9,0)</f>
        <v>1</v>
      </c>
      <c r="M772" s="11">
        <f>VLOOKUP(C772,[1]匹配!$A:$J,10,0)</f>
        <v>100</v>
      </c>
      <c r="N772" s="11" t="str">
        <f>VLOOKUP(C772,[1]匹配!$A:$K,11,0)</f>
        <v>深圳市卓越绩效管理促进会</v>
      </c>
      <c r="O772" s="11">
        <f>VLOOKUP(C772,[1]匹配!$A:$L,12,0)</f>
        <v>0</v>
      </c>
      <c r="P772" s="11">
        <f>VLOOKUP(C772,[1]匹配!$A:$M,13,0)</f>
        <v>0</v>
      </c>
      <c r="Q772" s="11">
        <f>VLOOKUP(C772,[1]匹配!$A:$N,14,0)</f>
        <v>0</v>
      </c>
      <c r="R772" s="11">
        <f>VLOOKUP(C772,[1]匹配!$A:$O,15,0)</f>
        <v>0</v>
      </c>
      <c r="S772" s="11">
        <f>VLOOKUP(C772,[1]匹配!$A:$P,16,0)</f>
        <v>0</v>
      </c>
      <c r="T772" s="11">
        <f>VLOOKUP(C772,[1]匹配!$A:$Q,17,0)</f>
        <v>0</v>
      </c>
      <c r="U772" s="11">
        <f>VLOOKUP(C772,[1]匹配!$A:$R,18,0)</f>
        <v>0</v>
      </c>
      <c r="V772" s="11">
        <f>VLOOKUP(C772,[1]匹配!$A:$S,19,0)</f>
        <v>0</v>
      </c>
      <c r="W772" s="11">
        <f>VLOOKUP(C772,[1]匹配!$A:$T,20,0)</f>
        <v>0</v>
      </c>
      <c r="X772" s="11">
        <f>VLOOKUP(C772,[1]匹配!$A:$U,21,0)</f>
        <v>0</v>
      </c>
      <c r="Y772" s="11">
        <f>VLOOKUP(C772,[1]匹配!$A:$V,22,0)</f>
        <v>0</v>
      </c>
      <c r="Z772" s="11">
        <f>VLOOKUP(C772,[1]匹配!$A:$W,23,0)</f>
        <v>0</v>
      </c>
      <c r="AA772" s="11">
        <f>VLOOKUP(C772,[1]匹配!$A:$X,24,0)</f>
        <v>0</v>
      </c>
      <c r="AB772" s="11">
        <f>VLOOKUP(C772,[1]匹配!$A:$Y,25,0)</f>
        <v>0</v>
      </c>
      <c r="AC772" s="11">
        <f>VLOOKUP(C772,[1]匹配!$A:$Z,26,0)</f>
        <v>0</v>
      </c>
      <c r="AD772" s="11">
        <f>VLOOKUP(C772,[1]匹配!$A:$AA,27,0)</f>
        <v>0</v>
      </c>
      <c r="AE772" s="11">
        <f>VLOOKUP(C772,[1]匹配!$A:$AB,28,0)</f>
        <v>0</v>
      </c>
      <c r="AF772" s="11">
        <f>VLOOKUP(C772,[1]匹配!$A:$AC,29,0)</f>
        <v>0</v>
      </c>
      <c r="AG772" s="11">
        <f>VLOOKUP(C772,[1]匹配!$A:$AD,30,0)</f>
        <v>0</v>
      </c>
      <c r="AH772" s="11">
        <f>VLOOKUP(C772,[1]匹配!$A:$AE,31,0)</f>
        <v>0</v>
      </c>
      <c r="AI772" s="11">
        <f>VLOOKUP(C772,[1]匹配!$A:$AF,32,0)</f>
        <v>0</v>
      </c>
      <c r="AJ772" s="11" t="s">
        <v>1121</v>
      </c>
      <c r="AK772" s="11" t="s">
        <v>47</v>
      </c>
      <c r="AL772" s="11" t="s">
        <v>48</v>
      </c>
      <c r="AM772" s="11" t="s">
        <v>729</v>
      </c>
    </row>
    <row r="773" ht="48" spans="1:39">
      <c r="A773" s="28">
        <v>770</v>
      </c>
      <c r="B773" s="11" t="s">
        <v>656</v>
      </c>
      <c r="C773" s="11" t="s">
        <v>2805</v>
      </c>
      <c r="D773" s="11" t="s">
        <v>2806</v>
      </c>
      <c r="E773" s="11" t="s">
        <v>2807</v>
      </c>
      <c r="F773" s="30" t="s">
        <v>2808</v>
      </c>
      <c r="G773" s="11" t="s">
        <v>128</v>
      </c>
      <c r="H773" s="11" t="str">
        <f>VLOOKUP(C773,[1]匹配!$A:$E,5,0)</f>
        <v>否</v>
      </c>
      <c r="I773" s="11">
        <f>VLOOKUP(C773,[1]匹配!$A:$F,6,0)</f>
        <v>0</v>
      </c>
      <c r="J773" s="11">
        <f>VLOOKUP(C773,'[2]（终）标准制修订项目'!$C:$R,16,0)</f>
        <v>2</v>
      </c>
      <c r="K773" s="11" t="str">
        <f>VLOOKUP(C773,[1]匹配!$A:$H,8,0)</f>
        <v>有</v>
      </c>
      <c r="L773" s="11">
        <f>VLOOKUP(C773,[1]匹配!$A:$I,9,0)</f>
        <v>1</v>
      </c>
      <c r="M773" s="11">
        <f>VLOOKUP(C773,[1]匹配!$A:$J,10,0)</f>
        <v>0</v>
      </c>
      <c r="N773" s="11" t="str">
        <f>VLOOKUP(C773,[1]匹配!$A:$K,11,0)</f>
        <v>深圳市政府采购中心</v>
      </c>
      <c r="O773" s="11">
        <f>VLOOKUP(C773,[1]匹配!$A:$L,12,0)</f>
        <v>2</v>
      </c>
      <c r="P773" s="11">
        <f>VLOOKUP(C773,[1]匹配!$A:$M,13,0)</f>
        <v>57.14</v>
      </c>
      <c r="Q773" s="11" t="str">
        <f>VLOOKUP(C773,[1]匹配!$A:$N,14,0)</f>
        <v>深圳市标准技术研究院</v>
      </c>
      <c r="R773" s="11">
        <f>VLOOKUP(C773,[1]匹配!$A:$O,15,0)</f>
        <v>3</v>
      </c>
      <c r="S773" s="11">
        <f>VLOOKUP(C773,[1]匹配!$A:$P,16,0)</f>
        <v>42.86</v>
      </c>
      <c r="T773" s="11" t="str">
        <f>VLOOKUP(C773,[1]匹配!$A:$Q,17,0)</f>
        <v>深圳市计量质量检测研究院</v>
      </c>
      <c r="U773" s="11">
        <f>VLOOKUP(C773,[1]匹配!$A:$R,18,0)</f>
        <v>0</v>
      </c>
      <c r="V773" s="11">
        <f>VLOOKUP(C773,[1]匹配!$A:$S,19,0)</f>
        <v>0</v>
      </c>
      <c r="W773" s="11">
        <f>VLOOKUP(C773,[1]匹配!$A:$T,20,0)</f>
        <v>0</v>
      </c>
      <c r="X773" s="11">
        <f>VLOOKUP(C773,[1]匹配!$A:$U,21,0)</f>
        <v>0</v>
      </c>
      <c r="Y773" s="11">
        <f>VLOOKUP(C773,[1]匹配!$A:$V,22,0)</f>
        <v>0</v>
      </c>
      <c r="Z773" s="11">
        <f>VLOOKUP(C773,[1]匹配!$A:$W,23,0)</f>
        <v>0</v>
      </c>
      <c r="AA773" s="11">
        <f>VLOOKUP(C773,[1]匹配!$A:$X,24,0)</f>
        <v>0</v>
      </c>
      <c r="AB773" s="11">
        <f>VLOOKUP(C773,[1]匹配!$A:$Y,25,0)</f>
        <v>0</v>
      </c>
      <c r="AC773" s="11">
        <f>VLOOKUP(C773,[1]匹配!$A:$Z,26,0)</f>
        <v>0</v>
      </c>
      <c r="AD773" s="11">
        <f>VLOOKUP(C773,[1]匹配!$A:$AA,27,0)</f>
        <v>0</v>
      </c>
      <c r="AE773" s="11">
        <f>VLOOKUP(C773,[1]匹配!$A:$AB,28,0)</f>
        <v>0</v>
      </c>
      <c r="AF773" s="11">
        <f>VLOOKUP(C773,[1]匹配!$A:$AC,29,0)</f>
        <v>0</v>
      </c>
      <c r="AG773" s="11">
        <f>VLOOKUP(C773,[1]匹配!$A:$AD,30,0)</f>
        <v>0</v>
      </c>
      <c r="AH773" s="11">
        <f>VLOOKUP(C773,[1]匹配!$A:$AE,31,0)</f>
        <v>0</v>
      </c>
      <c r="AI773" s="11">
        <f>VLOOKUP(C773,[1]匹配!$A:$AF,32,0)</f>
        <v>0</v>
      </c>
      <c r="AJ773" s="11" t="s">
        <v>1121</v>
      </c>
      <c r="AK773" s="11" t="s">
        <v>47</v>
      </c>
      <c r="AL773" s="11" t="s">
        <v>48</v>
      </c>
      <c r="AM773" s="11" t="s">
        <v>729</v>
      </c>
    </row>
    <row r="774" ht="48" spans="1:39">
      <c r="A774" s="28">
        <v>771</v>
      </c>
      <c r="B774" s="11" t="s">
        <v>656</v>
      </c>
      <c r="C774" s="11" t="s">
        <v>2809</v>
      </c>
      <c r="D774" s="11" t="s">
        <v>2810</v>
      </c>
      <c r="E774" s="11" t="s">
        <v>2811</v>
      </c>
      <c r="F774" s="30" t="s">
        <v>2812</v>
      </c>
      <c r="G774" s="11" t="s">
        <v>128</v>
      </c>
      <c r="H774" s="11" t="str">
        <f>VLOOKUP(C774,[1]匹配!$A:$E,5,0)</f>
        <v>否</v>
      </c>
      <c r="I774" s="11">
        <f>VLOOKUP(C774,[1]匹配!$A:$F,6,0)</f>
        <v>0</v>
      </c>
      <c r="J774" s="11">
        <f>VLOOKUP(C774,'[2]（终）标准制修订项目'!$C:$R,16,0)</f>
        <v>2</v>
      </c>
      <c r="K774" s="11" t="str">
        <f>VLOOKUP(C774,[1]匹配!$A:$H,8,0)</f>
        <v>有</v>
      </c>
      <c r="L774" s="11">
        <f>VLOOKUP(C774,[1]匹配!$A:$I,9,0)</f>
        <v>1</v>
      </c>
      <c r="M774" s="11">
        <f>VLOOKUP(C774,[1]匹配!$A:$J,10,0)</f>
        <v>41.66</v>
      </c>
      <c r="N774" s="11" t="str">
        <f>VLOOKUP(C774,[1]匹配!$A:$K,11,0)</f>
        <v>深圳市罗湖区人民医院</v>
      </c>
      <c r="O774" s="11">
        <f>VLOOKUP(C774,[1]匹配!$A:$L,12,0)</f>
        <v>2</v>
      </c>
      <c r="P774" s="11">
        <f>VLOOKUP(C774,[1]匹配!$A:$M,13,0)</f>
        <v>33.33</v>
      </c>
      <c r="Q774" s="11" t="str">
        <f>VLOOKUP(C774,[1]匹配!$A:$N,14,0)</f>
        <v>深圳市标准技术研究院</v>
      </c>
      <c r="R774" s="11">
        <f>VLOOKUP(C774,[1]匹配!$A:$O,15,0)</f>
        <v>3</v>
      </c>
      <c r="S774" s="11">
        <f>VLOOKUP(C774,[1]匹配!$A:$P,16,0)</f>
        <v>25</v>
      </c>
      <c r="T774" s="11" t="str">
        <f>VLOOKUP(C774,[1]匹配!$A:$Q,17,0)</f>
        <v>深圳市罗湖区福利中心</v>
      </c>
      <c r="U774" s="11">
        <f>VLOOKUP(C774,[1]匹配!$A:$R,18,0)</f>
        <v>0</v>
      </c>
      <c r="V774" s="11">
        <f>VLOOKUP(C774,[1]匹配!$A:$S,19,0)</f>
        <v>0</v>
      </c>
      <c r="W774" s="11">
        <f>VLOOKUP(C774,[1]匹配!$A:$T,20,0)</f>
        <v>0</v>
      </c>
      <c r="X774" s="11">
        <f>VLOOKUP(C774,[1]匹配!$A:$U,21,0)</f>
        <v>0</v>
      </c>
      <c r="Y774" s="11">
        <f>VLOOKUP(C774,[1]匹配!$A:$V,22,0)</f>
        <v>0</v>
      </c>
      <c r="Z774" s="11">
        <f>VLOOKUP(C774,[1]匹配!$A:$W,23,0)</f>
        <v>0</v>
      </c>
      <c r="AA774" s="11">
        <f>VLOOKUP(C774,[1]匹配!$A:$X,24,0)</f>
        <v>0</v>
      </c>
      <c r="AB774" s="11">
        <f>VLOOKUP(C774,[1]匹配!$A:$Y,25,0)</f>
        <v>0</v>
      </c>
      <c r="AC774" s="11">
        <f>VLOOKUP(C774,[1]匹配!$A:$Z,26,0)</f>
        <v>0</v>
      </c>
      <c r="AD774" s="11">
        <f>VLOOKUP(C774,[1]匹配!$A:$AA,27,0)</f>
        <v>0</v>
      </c>
      <c r="AE774" s="11">
        <f>VLOOKUP(C774,[1]匹配!$A:$AB,28,0)</f>
        <v>0</v>
      </c>
      <c r="AF774" s="11">
        <f>VLOOKUP(C774,[1]匹配!$A:$AC,29,0)</f>
        <v>0</v>
      </c>
      <c r="AG774" s="11">
        <f>VLOOKUP(C774,[1]匹配!$A:$AD,30,0)</f>
        <v>0</v>
      </c>
      <c r="AH774" s="11">
        <f>VLOOKUP(C774,[1]匹配!$A:$AE,31,0)</f>
        <v>0</v>
      </c>
      <c r="AI774" s="11">
        <f>VLOOKUP(C774,[1]匹配!$A:$AF,32,0)</f>
        <v>0</v>
      </c>
      <c r="AJ774" s="11" t="s">
        <v>1148</v>
      </c>
      <c r="AK774" s="11" t="s">
        <v>47</v>
      </c>
      <c r="AL774" s="11" t="s">
        <v>48</v>
      </c>
      <c r="AM774" s="11" t="s">
        <v>729</v>
      </c>
    </row>
    <row r="775" ht="48" spans="1:39">
      <c r="A775" s="28">
        <v>772</v>
      </c>
      <c r="B775" s="11" t="s">
        <v>656</v>
      </c>
      <c r="C775" s="11" t="s">
        <v>2813</v>
      </c>
      <c r="D775" s="11" t="s">
        <v>2814</v>
      </c>
      <c r="E775" s="11" t="s">
        <v>2815</v>
      </c>
      <c r="F775" s="30" t="s">
        <v>2671</v>
      </c>
      <c r="G775" s="11" t="s">
        <v>1602</v>
      </c>
      <c r="H775" s="11" t="str">
        <f>VLOOKUP(C775,[1]匹配!$A:$E,5,0)</f>
        <v>是</v>
      </c>
      <c r="I775" s="11">
        <f>VLOOKUP(C775,[1]匹配!$A:$F,6,0)</f>
        <v>7</v>
      </c>
      <c r="J775" s="11">
        <f>VLOOKUP(C775,'[2]（终）标准制修订项目'!$C:$R,16,0)</f>
        <v>2</v>
      </c>
      <c r="K775" s="11" t="str">
        <f>VLOOKUP(C775,[1]匹配!$A:$H,8,0)</f>
        <v>无</v>
      </c>
      <c r="L775" s="11">
        <f>VLOOKUP(C775,[1]匹配!$A:$I,9,0)</f>
        <v>2</v>
      </c>
      <c r="M775" s="11">
        <f>VLOOKUP(C775,[1]匹配!$A:$J,10,0)</f>
        <v>100</v>
      </c>
      <c r="N775" s="11" t="str">
        <f>VLOOKUP(C775,[1]匹配!$A:$K,11,0)</f>
        <v>清华大学深圳国际研究生院</v>
      </c>
      <c r="O775" s="11">
        <f>VLOOKUP(C775,[1]匹配!$A:$L,12,0)</f>
        <v>0</v>
      </c>
      <c r="P775" s="11">
        <f>VLOOKUP(C775,[1]匹配!$A:$M,13,0)</f>
        <v>0</v>
      </c>
      <c r="Q775" s="11">
        <f>VLOOKUP(C775,[1]匹配!$A:$N,14,0)</f>
        <v>0</v>
      </c>
      <c r="R775" s="11">
        <f>VLOOKUP(C775,[1]匹配!$A:$O,15,0)</f>
        <v>0</v>
      </c>
      <c r="S775" s="11">
        <f>VLOOKUP(C775,[1]匹配!$A:$P,16,0)</f>
        <v>0</v>
      </c>
      <c r="T775" s="11">
        <f>VLOOKUP(C775,[1]匹配!$A:$Q,17,0)</f>
        <v>0</v>
      </c>
      <c r="U775" s="11">
        <f>VLOOKUP(C775,[1]匹配!$A:$R,18,0)</f>
        <v>0</v>
      </c>
      <c r="V775" s="11">
        <f>VLOOKUP(C775,[1]匹配!$A:$S,19,0)</f>
        <v>0</v>
      </c>
      <c r="W775" s="11">
        <f>VLOOKUP(C775,[1]匹配!$A:$T,20,0)</f>
        <v>0</v>
      </c>
      <c r="X775" s="11">
        <f>VLOOKUP(C775,[1]匹配!$A:$U,21,0)</f>
        <v>0</v>
      </c>
      <c r="Y775" s="11">
        <f>VLOOKUP(C775,[1]匹配!$A:$V,22,0)</f>
        <v>0</v>
      </c>
      <c r="Z775" s="11">
        <f>VLOOKUP(C775,[1]匹配!$A:$W,23,0)</f>
        <v>0</v>
      </c>
      <c r="AA775" s="11">
        <f>VLOOKUP(C775,[1]匹配!$A:$X,24,0)</f>
        <v>0</v>
      </c>
      <c r="AB775" s="11">
        <f>VLOOKUP(C775,[1]匹配!$A:$Y,25,0)</f>
        <v>0</v>
      </c>
      <c r="AC775" s="11">
        <f>VLOOKUP(C775,[1]匹配!$A:$Z,26,0)</f>
        <v>0</v>
      </c>
      <c r="AD775" s="11">
        <f>VLOOKUP(C775,[1]匹配!$A:$AA,27,0)</f>
        <v>0</v>
      </c>
      <c r="AE775" s="11">
        <f>VLOOKUP(C775,[1]匹配!$A:$AB,28,0)</f>
        <v>0</v>
      </c>
      <c r="AF775" s="11">
        <f>VLOOKUP(C775,[1]匹配!$A:$AC,29,0)</f>
        <v>0</v>
      </c>
      <c r="AG775" s="11">
        <f>VLOOKUP(C775,[1]匹配!$A:$AD,30,0)</f>
        <v>0</v>
      </c>
      <c r="AH775" s="11">
        <f>VLOOKUP(C775,[1]匹配!$A:$AE,31,0)</f>
        <v>0</v>
      </c>
      <c r="AI775" s="11">
        <f>VLOOKUP(C775,[1]匹配!$A:$AF,32,0)</f>
        <v>0</v>
      </c>
      <c r="AJ775" s="11" t="s">
        <v>1148</v>
      </c>
      <c r="AK775" s="11" t="s">
        <v>47</v>
      </c>
      <c r="AL775" s="11" t="s">
        <v>48</v>
      </c>
      <c r="AM775" s="11" t="s">
        <v>729</v>
      </c>
    </row>
    <row r="776" ht="48" spans="1:39">
      <c r="A776" s="28">
        <v>773</v>
      </c>
      <c r="B776" s="11" t="s">
        <v>656</v>
      </c>
      <c r="C776" s="11" t="s">
        <v>2816</v>
      </c>
      <c r="D776" s="11" t="s">
        <v>2817</v>
      </c>
      <c r="E776" s="11" t="s">
        <v>2818</v>
      </c>
      <c r="F776" s="30" t="s">
        <v>2671</v>
      </c>
      <c r="G776" s="11" t="s">
        <v>339</v>
      </c>
      <c r="H776" s="11" t="str">
        <f>VLOOKUP(C776,[1]匹配!$A:$E,5,0)</f>
        <v>是</v>
      </c>
      <c r="I776" s="11">
        <f>VLOOKUP(C776,[1]匹配!$A:$F,6,0)</f>
        <v>7</v>
      </c>
      <c r="J776" s="11">
        <f>VLOOKUP(C776,'[2]（终）标准制修订项目'!$C:$R,16,0)</f>
        <v>1</v>
      </c>
      <c r="K776" s="11" t="str">
        <f>VLOOKUP(C776,[1]匹配!$A:$H,8,0)</f>
        <v>无</v>
      </c>
      <c r="L776" s="11">
        <f>VLOOKUP(C776,[1]匹配!$A:$I,9,0)</f>
        <v>1</v>
      </c>
      <c r="M776" s="11">
        <f>VLOOKUP(C776,[1]匹配!$A:$J,10,0)</f>
        <v>100</v>
      </c>
      <c r="N776" s="11" t="str">
        <f>VLOOKUP(C776,[1]匹配!$A:$K,11,0)</f>
        <v>深圳市检验检疫科学研究院</v>
      </c>
      <c r="O776" s="11">
        <f>VLOOKUP(C776,[1]匹配!$A:$L,12,0)</f>
        <v>2</v>
      </c>
      <c r="P776" s="11">
        <f>VLOOKUP(C776,[1]匹配!$A:$M,13,0)</f>
        <v>0</v>
      </c>
      <c r="Q776" s="11">
        <f>VLOOKUP(C776,[1]匹配!$A:$N,14,0)</f>
        <v>0</v>
      </c>
      <c r="R776" s="11">
        <f>VLOOKUP(C776,[1]匹配!$A:$O,15,0)</f>
        <v>0</v>
      </c>
      <c r="S776" s="11">
        <f>VLOOKUP(C776,[1]匹配!$A:$P,16,0)</f>
        <v>0</v>
      </c>
      <c r="T776" s="11">
        <f>VLOOKUP(C776,[1]匹配!$A:$Q,17,0)</f>
        <v>0</v>
      </c>
      <c r="U776" s="11">
        <f>VLOOKUP(C776,[1]匹配!$A:$R,18,0)</f>
        <v>0</v>
      </c>
      <c r="V776" s="11">
        <f>VLOOKUP(C776,[1]匹配!$A:$S,19,0)</f>
        <v>0</v>
      </c>
      <c r="W776" s="11">
        <f>VLOOKUP(C776,[1]匹配!$A:$T,20,0)</f>
        <v>0</v>
      </c>
      <c r="X776" s="11">
        <f>VLOOKUP(C776,[1]匹配!$A:$U,21,0)</f>
        <v>0</v>
      </c>
      <c r="Y776" s="11">
        <f>VLOOKUP(C776,[1]匹配!$A:$V,22,0)</f>
        <v>0</v>
      </c>
      <c r="Z776" s="11">
        <f>VLOOKUP(C776,[1]匹配!$A:$W,23,0)</f>
        <v>0</v>
      </c>
      <c r="AA776" s="11">
        <f>VLOOKUP(C776,[1]匹配!$A:$X,24,0)</f>
        <v>0</v>
      </c>
      <c r="AB776" s="11">
        <f>VLOOKUP(C776,[1]匹配!$A:$Y,25,0)</f>
        <v>0</v>
      </c>
      <c r="AC776" s="11">
        <f>VLOOKUP(C776,[1]匹配!$A:$Z,26,0)</f>
        <v>0</v>
      </c>
      <c r="AD776" s="11">
        <f>VLOOKUP(C776,[1]匹配!$A:$AA,27,0)</f>
        <v>0</v>
      </c>
      <c r="AE776" s="11">
        <f>VLOOKUP(C776,[1]匹配!$A:$AB,28,0)</f>
        <v>0</v>
      </c>
      <c r="AF776" s="11">
        <f>VLOOKUP(C776,[1]匹配!$A:$AC,29,0)</f>
        <v>0</v>
      </c>
      <c r="AG776" s="11">
        <f>VLOOKUP(C776,[1]匹配!$A:$AD,30,0)</f>
        <v>0</v>
      </c>
      <c r="AH776" s="11">
        <f>VLOOKUP(C776,[1]匹配!$A:$AE,31,0)</f>
        <v>0</v>
      </c>
      <c r="AI776" s="11">
        <f>VLOOKUP(C776,[1]匹配!$A:$AF,32,0)</f>
        <v>0</v>
      </c>
      <c r="AJ776" s="11" t="s">
        <v>1148</v>
      </c>
      <c r="AK776" s="11" t="s">
        <v>47</v>
      </c>
      <c r="AL776" s="11" t="s">
        <v>48</v>
      </c>
      <c r="AM776" s="11" t="s">
        <v>729</v>
      </c>
    </row>
    <row r="777" ht="36" spans="1:39">
      <c r="A777" s="28">
        <v>774</v>
      </c>
      <c r="B777" s="11" t="s">
        <v>656</v>
      </c>
      <c r="C777" s="11" t="s">
        <v>2819</v>
      </c>
      <c r="D777" s="11" t="s">
        <v>2820</v>
      </c>
      <c r="E777" s="11" t="s">
        <v>2821</v>
      </c>
      <c r="F777" s="30" t="s">
        <v>2822</v>
      </c>
      <c r="G777" s="11" t="s">
        <v>2823</v>
      </c>
      <c r="H777" s="11" t="str">
        <f>VLOOKUP(C777,[1]匹配!$A:$E,5,0)</f>
        <v>否</v>
      </c>
      <c r="I777" s="11">
        <f>VLOOKUP(C777,[1]匹配!$A:$F,6,0)</f>
        <v>0</v>
      </c>
      <c r="J777" s="11">
        <f>VLOOKUP(C777,'[2]（终）标准制修订项目'!$C:$R,16,0)</f>
        <v>1</v>
      </c>
      <c r="K777" s="11" t="str">
        <f>VLOOKUP(C777,[1]匹配!$A:$H,8,0)</f>
        <v>有</v>
      </c>
      <c r="L777" s="11">
        <f>VLOOKUP(C777,[1]匹配!$A:$I,9,0)</f>
        <v>1</v>
      </c>
      <c r="M777" s="11">
        <f>VLOOKUP(C777,[1]匹配!$A:$J,10,0)</f>
        <v>60</v>
      </c>
      <c r="N777" s="11" t="str">
        <f>VLOOKUP(C777,[1]匹配!$A:$K,11,0)</f>
        <v>深圳市高分子行业协会</v>
      </c>
      <c r="O777" s="11">
        <f>VLOOKUP(C777,[1]匹配!$A:$L,12,0)</f>
        <v>3</v>
      </c>
      <c r="P777" s="11">
        <f>VLOOKUP(C777,[1]匹配!$A:$M,13,0)</f>
        <v>40</v>
      </c>
      <c r="Q777" s="11" t="str">
        <f>VLOOKUP(C777,[1]匹配!$A:$N,14,0)</f>
        <v>深圳市标准技术研究院</v>
      </c>
      <c r="R777" s="11">
        <f>VLOOKUP(C777,[1]匹配!$A:$O,15,0)</f>
        <v>0</v>
      </c>
      <c r="S777" s="11">
        <f>VLOOKUP(C777,[1]匹配!$A:$P,16,0)</f>
        <v>0</v>
      </c>
      <c r="T777" s="11">
        <f>VLOOKUP(C777,[1]匹配!$A:$Q,17,0)</f>
        <v>0</v>
      </c>
      <c r="U777" s="11">
        <f>VLOOKUP(C777,[1]匹配!$A:$R,18,0)</f>
        <v>0</v>
      </c>
      <c r="V777" s="11">
        <f>VLOOKUP(C777,[1]匹配!$A:$S,19,0)</f>
        <v>0</v>
      </c>
      <c r="W777" s="11">
        <f>VLOOKUP(C777,[1]匹配!$A:$T,20,0)</f>
        <v>0</v>
      </c>
      <c r="X777" s="11">
        <f>VLOOKUP(C777,[1]匹配!$A:$U,21,0)</f>
        <v>0</v>
      </c>
      <c r="Y777" s="11">
        <f>VLOOKUP(C777,[1]匹配!$A:$V,22,0)</f>
        <v>0</v>
      </c>
      <c r="Z777" s="11">
        <f>VLOOKUP(C777,[1]匹配!$A:$W,23,0)</f>
        <v>0</v>
      </c>
      <c r="AA777" s="11">
        <f>VLOOKUP(C777,[1]匹配!$A:$X,24,0)</f>
        <v>0</v>
      </c>
      <c r="AB777" s="11">
        <f>VLOOKUP(C777,[1]匹配!$A:$Y,25,0)</f>
        <v>0</v>
      </c>
      <c r="AC777" s="11">
        <f>VLOOKUP(C777,[1]匹配!$A:$Z,26,0)</f>
        <v>0</v>
      </c>
      <c r="AD777" s="11">
        <f>VLOOKUP(C777,[1]匹配!$A:$AA,27,0)</f>
        <v>0</v>
      </c>
      <c r="AE777" s="11">
        <f>VLOOKUP(C777,[1]匹配!$A:$AB,28,0)</f>
        <v>0</v>
      </c>
      <c r="AF777" s="11">
        <f>VLOOKUP(C777,[1]匹配!$A:$AC,29,0)</f>
        <v>0</v>
      </c>
      <c r="AG777" s="11">
        <f>VLOOKUP(C777,[1]匹配!$A:$AD,30,0)</f>
        <v>0</v>
      </c>
      <c r="AH777" s="11">
        <f>VLOOKUP(C777,[1]匹配!$A:$AE,31,0)</f>
        <v>0</v>
      </c>
      <c r="AI777" s="11">
        <f>VLOOKUP(C777,[1]匹配!$A:$AF,32,0)</f>
        <v>0</v>
      </c>
      <c r="AJ777" s="11" t="s">
        <v>1148</v>
      </c>
      <c r="AK777" s="11" t="s">
        <v>47</v>
      </c>
      <c r="AL777" s="11" t="s">
        <v>48</v>
      </c>
      <c r="AM777" s="11" t="s">
        <v>729</v>
      </c>
    </row>
    <row r="778" ht="36" spans="1:39">
      <c r="A778" s="28">
        <v>775</v>
      </c>
      <c r="B778" s="11" t="s">
        <v>656</v>
      </c>
      <c r="C778" s="11" t="s">
        <v>2824</v>
      </c>
      <c r="D778" s="11" t="s">
        <v>2825</v>
      </c>
      <c r="E778" s="11" t="s">
        <v>2826</v>
      </c>
      <c r="F778" s="30" t="s">
        <v>553</v>
      </c>
      <c r="G778" s="11" t="s">
        <v>197</v>
      </c>
      <c r="H778" s="11" t="str">
        <f>VLOOKUP(C778,[1]匹配!$A:$E,5,0)</f>
        <v>否</v>
      </c>
      <c r="I778" s="11">
        <f>VLOOKUP(C778,[1]匹配!$A:$F,6,0)</f>
        <v>0</v>
      </c>
      <c r="J778" s="11">
        <f>VLOOKUP(C778,'[2]（终）标准制修订项目'!$C:$R,16,0)</f>
        <v>1</v>
      </c>
      <c r="K778" s="11" t="str">
        <f>VLOOKUP(C778,[1]匹配!$A:$H,8,0)</f>
        <v>有</v>
      </c>
      <c r="L778" s="11">
        <f>VLOOKUP(C778,[1]匹配!$A:$I,9,0)</f>
        <v>1</v>
      </c>
      <c r="M778" s="11">
        <f>VLOOKUP(C778,[1]匹配!$A:$J,10,0)</f>
        <v>100</v>
      </c>
      <c r="N778" s="11" t="str">
        <f>VLOOKUP(C778,[1]匹配!$A:$K,11,0)</f>
        <v>深圳市众信电子商务交易保障促进中心</v>
      </c>
      <c r="O778" s="11">
        <f>VLOOKUP(C778,[1]匹配!$A:$L,12,0)</f>
        <v>2</v>
      </c>
      <c r="P778" s="11">
        <f>VLOOKUP(C778,[1]匹配!$A:$M,13,0)</f>
        <v>0</v>
      </c>
      <c r="Q778" s="11" t="str">
        <f>VLOOKUP(C778,[1]匹配!$A:$N,14,0)</f>
        <v>深圳市标准技术研究院</v>
      </c>
      <c r="R778" s="11">
        <f>VLOOKUP(C778,[1]匹配!$A:$O,15,0)</f>
        <v>0</v>
      </c>
      <c r="S778" s="11">
        <f>VLOOKUP(C778,[1]匹配!$A:$P,16,0)</f>
        <v>0</v>
      </c>
      <c r="T778" s="11">
        <f>VLOOKUP(C778,[1]匹配!$A:$Q,17,0)</f>
        <v>0</v>
      </c>
      <c r="U778" s="11">
        <f>VLOOKUP(C778,[1]匹配!$A:$R,18,0)</f>
        <v>0</v>
      </c>
      <c r="V778" s="11">
        <f>VLOOKUP(C778,[1]匹配!$A:$S,19,0)</f>
        <v>0</v>
      </c>
      <c r="W778" s="11">
        <f>VLOOKUP(C778,[1]匹配!$A:$T,20,0)</f>
        <v>0</v>
      </c>
      <c r="X778" s="11">
        <f>VLOOKUP(C778,[1]匹配!$A:$U,21,0)</f>
        <v>0</v>
      </c>
      <c r="Y778" s="11">
        <f>VLOOKUP(C778,[1]匹配!$A:$V,22,0)</f>
        <v>0</v>
      </c>
      <c r="Z778" s="11">
        <f>VLOOKUP(C778,[1]匹配!$A:$W,23,0)</f>
        <v>0</v>
      </c>
      <c r="AA778" s="11">
        <f>VLOOKUP(C778,[1]匹配!$A:$X,24,0)</f>
        <v>0</v>
      </c>
      <c r="AB778" s="11">
        <f>VLOOKUP(C778,[1]匹配!$A:$Y,25,0)</f>
        <v>0</v>
      </c>
      <c r="AC778" s="11">
        <f>VLOOKUP(C778,[1]匹配!$A:$Z,26,0)</f>
        <v>0</v>
      </c>
      <c r="AD778" s="11">
        <f>VLOOKUP(C778,[1]匹配!$A:$AA,27,0)</f>
        <v>0</v>
      </c>
      <c r="AE778" s="11">
        <f>VLOOKUP(C778,[1]匹配!$A:$AB,28,0)</f>
        <v>0</v>
      </c>
      <c r="AF778" s="11">
        <f>VLOOKUP(C778,[1]匹配!$A:$AC,29,0)</f>
        <v>0</v>
      </c>
      <c r="AG778" s="11">
        <f>VLOOKUP(C778,[1]匹配!$A:$AD,30,0)</f>
        <v>0</v>
      </c>
      <c r="AH778" s="11">
        <f>VLOOKUP(C778,[1]匹配!$A:$AE,31,0)</f>
        <v>0</v>
      </c>
      <c r="AI778" s="11">
        <f>VLOOKUP(C778,[1]匹配!$A:$AF,32,0)</f>
        <v>0</v>
      </c>
      <c r="AJ778" s="11" t="s">
        <v>1208</v>
      </c>
      <c r="AK778" s="11" t="s">
        <v>47</v>
      </c>
      <c r="AL778" s="11" t="s">
        <v>48</v>
      </c>
      <c r="AM778" s="11" t="s">
        <v>729</v>
      </c>
    </row>
    <row r="779" ht="24" spans="1:39">
      <c r="A779" s="28">
        <v>776</v>
      </c>
      <c r="B779" s="11" t="s">
        <v>656</v>
      </c>
      <c r="C779" s="11" t="s">
        <v>2827</v>
      </c>
      <c r="D779" s="11" t="s">
        <v>2828</v>
      </c>
      <c r="E779" s="11" t="s">
        <v>2829</v>
      </c>
      <c r="F779" s="30" t="s">
        <v>699</v>
      </c>
      <c r="G779" s="11" t="s">
        <v>128</v>
      </c>
      <c r="H779" s="11" t="str">
        <f>VLOOKUP(C779,[1]匹配!$A:$E,5,0)</f>
        <v>否</v>
      </c>
      <c r="I779" s="11">
        <f>VLOOKUP(C779,[1]匹配!$A:$F,6,0)</f>
        <v>0</v>
      </c>
      <c r="J779" s="11">
        <f>VLOOKUP(C779,'[2]（终）标准制修订项目'!$C:$R,16,0)</f>
        <v>2</v>
      </c>
      <c r="K779" s="11" t="str">
        <f>VLOOKUP(C779,[1]匹配!$A:$H,8,0)</f>
        <v>有</v>
      </c>
      <c r="L779" s="11">
        <f>VLOOKUP(C779,[1]匹配!$A:$I,9,0)</f>
        <v>2</v>
      </c>
      <c r="M779" s="11">
        <f>VLOOKUP(C779,[1]匹配!$A:$J,10,0)</f>
        <v>100</v>
      </c>
      <c r="N779" s="11" t="str">
        <f>VLOOKUP(C779,[1]匹配!$A:$K,11,0)</f>
        <v>深圳市标准技术研究院</v>
      </c>
      <c r="O779" s="11">
        <f>VLOOKUP(C779,[1]匹配!$A:$L,12,0)</f>
        <v>0</v>
      </c>
      <c r="P779" s="11">
        <f>VLOOKUP(C779,[1]匹配!$A:$M,13,0)</f>
        <v>0</v>
      </c>
      <c r="Q779" s="11">
        <f>VLOOKUP(C779,[1]匹配!$A:$N,14,0)</f>
        <v>0</v>
      </c>
      <c r="R779" s="11">
        <f>VLOOKUP(C779,[1]匹配!$A:$O,15,0)</f>
        <v>0</v>
      </c>
      <c r="S779" s="11">
        <f>VLOOKUP(C779,[1]匹配!$A:$P,16,0)</f>
        <v>0</v>
      </c>
      <c r="T779" s="11">
        <f>VLOOKUP(C779,[1]匹配!$A:$Q,17,0)</f>
        <v>0</v>
      </c>
      <c r="U779" s="11">
        <f>VLOOKUP(C779,[1]匹配!$A:$R,18,0)</f>
        <v>0</v>
      </c>
      <c r="V779" s="11">
        <f>VLOOKUP(C779,[1]匹配!$A:$S,19,0)</f>
        <v>0</v>
      </c>
      <c r="W779" s="11">
        <f>VLOOKUP(C779,[1]匹配!$A:$T,20,0)</f>
        <v>0</v>
      </c>
      <c r="X779" s="11">
        <f>VLOOKUP(C779,[1]匹配!$A:$U,21,0)</f>
        <v>0</v>
      </c>
      <c r="Y779" s="11">
        <f>VLOOKUP(C779,[1]匹配!$A:$V,22,0)</f>
        <v>0</v>
      </c>
      <c r="Z779" s="11">
        <f>VLOOKUP(C779,[1]匹配!$A:$W,23,0)</f>
        <v>0</v>
      </c>
      <c r="AA779" s="11">
        <f>VLOOKUP(C779,[1]匹配!$A:$X,24,0)</f>
        <v>0</v>
      </c>
      <c r="AB779" s="11">
        <f>VLOOKUP(C779,[1]匹配!$A:$Y,25,0)</f>
        <v>0</v>
      </c>
      <c r="AC779" s="11">
        <f>VLOOKUP(C779,[1]匹配!$A:$Z,26,0)</f>
        <v>0</v>
      </c>
      <c r="AD779" s="11">
        <f>VLOOKUP(C779,[1]匹配!$A:$AA,27,0)</f>
        <v>0</v>
      </c>
      <c r="AE779" s="11">
        <f>VLOOKUP(C779,[1]匹配!$A:$AB,28,0)</f>
        <v>0</v>
      </c>
      <c r="AF779" s="11">
        <f>VLOOKUP(C779,[1]匹配!$A:$AC,29,0)</f>
        <v>0</v>
      </c>
      <c r="AG779" s="11">
        <f>VLOOKUP(C779,[1]匹配!$A:$AD,30,0)</f>
        <v>0</v>
      </c>
      <c r="AH779" s="11">
        <f>VLOOKUP(C779,[1]匹配!$A:$AE,31,0)</f>
        <v>0</v>
      </c>
      <c r="AI779" s="11">
        <f>VLOOKUP(C779,[1]匹配!$A:$AF,32,0)</f>
        <v>0</v>
      </c>
      <c r="AJ779" s="11" t="s">
        <v>1208</v>
      </c>
      <c r="AK779" s="11" t="s">
        <v>47</v>
      </c>
      <c r="AL779" s="11" t="s">
        <v>48</v>
      </c>
      <c r="AM779" s="11" t="s">
        <v>729</v>
      </c>
    </row>
    <row r="780" ht="60" spans="1:39">
      <c r="A780" s="28">
        <v>777</v>
      </c>
      <c r="B780" s="11" t="s">
        <v>656</v>
      </c>
      <c r="C780" s="11" t="s">
        <v>2830</v>
      </c>
      <c r="D780" s="11" t="s">
        <v>2831</v>
      </c>
      <c r="E780" s="11" t="s">
        <v>2832</v>
      </c>
      <c r="F780" s="30" t="s">
        <v>2833</v>
      </c>
      <c r="G780" s="11" t="s">
        <v>2804</v>
      </c>
      <c r="H780" s="11" t="str">
        <f>VLOOKUP(C780,[1]匹配!$A:$E,5,0)</f>
        <v>否</v>
      </c>
      <c r="I780" s="11">
        <f>VLOOKUP(C780,[1]匹配!$A:$F,6,0)</f>
        <v>0</v>
      </c>
      <c r="J780" s="11">
        <f>VLOOKUP(C780,'[2]（终）标准制修订项目'!$C:$R,16,0)</f>
        <v>1</v>
      </c>
      <c r="K780" s="11" t="str">
        <f>VLOOKUP(C780,[1]匹配!$A:$H,8,0)</f>
        <v>有</v>
      </c>
      <c r="L780" s="11">
        <f>VLOOKUP(C780,[1]匹配!$A:$I,9,0)</f>
        <v>1</v>
      </c>
      <c r="M780" s="11">
        <f>VLOOKUP(C780,[1]匹配!$A:$J,10,0)</f>
        <v>100</v>
      </c>
      <c r="N780" s="11" t="str">
        <f>VLOOKUP(C780,[1]匹配!$A:$K,11,0)</f>
        <v>深圳市卓越绩效管理促进会（深圳标准认证联盟秘书处）</v>
      </c>
      <c r="O780" s="11">
        <f>VLOOKUP(C780,[1]匹配!$A:$L,12,0)</f>
        <v>2</v>
      </c>
      <c r="P780" s="11">
        <f>VLOOKUP(C780,[1]匹配!$A:$M,13,0)</f>
        <v>0</v>
      </c>
      <c r="Q780" s="11" t="str">
        <f>VLOOKUP(C780,[1]匹配!$A:$N,14,0)</f>
        <v>深圳华测国际认证有限公司</v>
      </c>
      <c r="R780" s="11">
        <f>VLOOKUP(C780,[1]匹配!$A:$O,15,0)</f>
        <v>3</v>
      </c>
      <c r="S780" s="11">
        <f>VLOOKUP(C780,[1]匹配!$A:$P,16,0)</f>
        <v>0</v>
      </c>
      <c r="T780" s="11" t="str">
        <f>VLOOKUP(C780,[1]匹配!$A:$Q,17,0)</f>
        <v>深圳市卓越标准事务有限公司</v>
      </c>
      <c r="U780" s="11">
        <f>VLOOKUP(C780,[1]匹配!$A:$R,18,0)</f>
        <v>0</v>
      </c>
      <c r="V780" s="11">
        <f>VLOOKUP(C780,[1]匹配!$A:$S,19,0)</f>
        <v>0</v>
      </c>
      <c r="W780" s="11">
        <f>VLOOKUP(C780,[1]匹配!$A:$T,20,0)</f>
        <v>0</v>
      </c>
      <c r="X780" s="11">
        <f>VLOOKUP(C780,[1]匹配!$A:$U,21,0)</f>
        <v>0</v>
      </c>
      <c r="Y780" s="11">
        <f>VLOOKUP(C780,[1]匹配!$A:$V,22,0)</f>
        <v>0</v>
      </c>
      <c r="Z780" s="11">
        <f>VLOOKUP(C780,[1]匹配!$A:$W,23,0)</f>
        <v>0</v>
      </c>
      <c r="AA780" s="11">
        <f>VLOOKUP(C780,[1]匹配!$A:$X,24,0)</f>
        <v>0</v>
      </c>
      <c r="AB780" s="11">
        <f>VLOOKUP(C780,[1]匹配!$A:$Y,25,0)</f>
        <v>0</v>
      </c>
      <c r="AC780" s="11">
        <f>VLOOKUP(C780,[1]匹配!$A:$Z,26,0)</f>
        <v>0</v>
      </c>
      <c r="AD780" s="11">
        <f>VLOOKUP(C780,[1]匹配!$A:$AA,27,0)</f>
        <v>0</v>
      </c>
      <c r="AE780" s="11">
        <f>VLOOKUP(C780,[1]匹配!$A:$AB,28,0)</f>
        <v>0</v>
      </c>
      <c r="AF780" s="11">
        <f>VLOOKUP(C780,[1]匹配!$A:$AC,29,0)</f>
        <v>0</v>
      </c>
      <c r="AG780" s="11">
        <f>VLOOKUP(C780,[1]匹配!$A:$AD,30,0)</f>
        <v>0</v>
      </c>
      <c r="AH780" s="11">
        <f>VLOOKUP(C780,[1]匹配!$A:$AE,31,0)</f>
        <v>0</v>
      </c>
      <c r="AI780" s="11">
        <f>VLOOKUP(C780,[1]匹配!$A:$AF,32,0)</f>
        <v>0</v>
      </c>
      <c r="AJ780" s="11" t="s">
        <v>775</v>
      </c>
      <c r="AK780" s="11" t="s">
        <v>47</v>
      </c>
      <c r="AL780" s="11" t="s">
        <v>48</v>
      </c>
      <c r="AM780" s="11" t="s">
        <v>729</v>
      </c>
    </row>
    <row r="781" ht="60" spans="1:39">
      <c r="A781" s="28">
        <v>778</v>
      </c>
      <c r="B781" s="11" t="s">
        <v>656</v>
      </c>
      <c r="C781" s="11" t="s">
        <v>2834</v>
      </c>
      <c r="D781" s="11" t="s">
        <v>2835</v>
      </c>
      <c r="E781" s="11" t="s">
        <v>2836</v>
      </c>
      <c r="F781" s="30" t="s">
        <v>2837</v>
      </c>
      <c r="G781" s="11" t="s">
        <v>1113</v>
      </c>
      <c r="H781" s="11" t="str">
        <f>VLOOKUP(C781,[1]匹配!$A:$E,5,0)</f>
        <v>否</v>
      </c>
      <c r="I781" s="11">
        <f>VLOOKUP(C781,[1]匹配!$A:$F,6,0)</f>
        <v>0</v>
      </c>
      <c r="J781" s="11">
        <f>VLOOKUP(C781,'[2]（终）标准制修订项目'!$C:$R,16,0)</f>
        <v>2</v>
      </c>
      <c r="K781" s="11" t="str">
        <f>VLOOKUP(C781,[1]匹配!$A:$H,8,0)</f>
        <v>有</v>
      </c>
      <c r="L781" s="11">
        <f>VLOOKUP(C781,[1]匹配!$A:$I,9,0)</f>
        <v>1</v>
      </c>
      <c r="M781" s="11">
        <f>VLOOKUP(C781,[1]匹配!$A:$J,10,0)</f>
        <v>0</v>
      </c>
      <c r="N781" s="11" t="str">
        <f>VLOOKUP(C781,[1]匹配!$A:$K,11,0)</f>
        <v>深圳市车安科技发展有限公司</v>
      </c>
      <c r="O781" s="11">
        <f>VLOOKUP(C781,[1]匹配!$A:$L,12,0)</f>
        <v>2</v>
      </c>
      <c r="P781" s="11">
        <f>VLOOKUP(C781,[1]匹配!$A:$M,13,0)</f>
        <v>100</v>
      </c>
      <c r="Q781" s="11" t="str">
        <f>VLOOKUP(C781,[1]匹配!$A:$N,14,0)</f>
        <v>深圳市中安测标准技术有限公司</v>
      </c>
      <c r="R781" s="11">
        <f>VLOOKUP(C781,[1]匹配!$A:$O,15,0)</f>
        <v>3</v>
      </c>
      <c r="S781" s="11">
        <f>VLOOKUP(C781,[1]匹配!$A:$P,16,0)</f>
        <v>0</v>
      </c>
      <c r="T781" s="11" t="str">
        <f>VLOOKUP(C781,[1]匹配!$A:$Q,17,0)</f>
        <v>深圳市捷顺科技实业股份有限公司</v>
      </c>
      <c r="U781" s="11">
        <f>VLOOKUP(C781,[1]匹配!$A:$R,18,0)</f>
        <v>4</v>
      </c>
      <c r="V781" s="11">
        <f>VLOOKUP(C781,[1]匹配!$A:$S,19,0)</f>
        <v>0</v>
      </c>
      <c r="W781" s="11" t="str">
        <f>VLOOKUP(C781,[1]匹配!$A:$T,20,0)</f>
        <v>红门智能科技股份有限公司</v>
      </c>
      <c r="X781" s="11">
        <f>VLOOKUP(C781,[1]匹配!$A:$U,21,0)</f>
        <v>5</v>
      </c>
      <c r="Y781" s="11">
        <f>VLOOKUP(C781,[1]匹配!$A:$V,22,0)</f>
        <v>0</v>
      </c>
      <c r="Z781" s="11" t="str">
        <f>VLOOKUP(C781,[1]匹配!$A:$W,23,0)</f>
        <v>深圳市博思高科技有限公司</v>
      </c>
      <c r="AA781" s="11">
        <f>VLOOKUP(C781,[1]匹配!$A:$X,24,0)</f>
        <v>6</v>
      </c>
      <c r="AB781" s="11">
        <f>VLOOKUP(C781,[1]匹配!$A:$Y,25,0)</f>
        <v>0</v>
      </c>
      <c r="AC781" s="11" t="str">
        <f>VLOOKUP(C781,[1]匹配!$A:$Z,26,0)</f>
        <v>深圳市德立达科技有限公司</v>
      </c>
      <c r="AD781" s="11">
        <f>VLOOKUP(C781,[1]匹配!$A:$AA,27,0)</f>
        <v>7</v>
      </c>
      <c r="AE781" s="11">
        <f>VLOOKUP(C781,[1]匹配!$A:$AB,28,0)</f>
        <v>0</v>
      </c>
      <c r="AF781" s="11" t="str">
        <f>VLOOKUP(C781,[1]匹配!$A:$AC,29,0)</f>
        <v>深圳市富士智能系统有限公司</v>
      </c>
      <c r="AG781" s="11">
        <f>VLOOKUP(C781,[1]匹配!$A:$AD,30,0)</f>
        <v>0</v>
      </c>
      <c r="AH781" s="11">
        <f>VLOOKUP(C781,[1]匹配!$A:$AE,31,0)</f>
        <v>0</v>
      </c>
      <c r="AI781" s="11">
        <f>VLOOKUP(C781,[1]匹配!$A:$AF,32,0)</f>
        <v>0</v>
      </c>
      <c r="AJ781" s="11" t="s">
        <v>775</v>
      </c>
      <c r="AK781" s="11" t="s">
        <v>47</v>
      </c>
      <c r="AL781" s="11" t="s">
        <v>48</v>
      </c>
      <c r="AM781" s="11" t="s">
        <v>729</v>
      </c>
    </row>
    <row r="782" ht="60" spans="1:39">
      <c r="A782" s="28">
        <v>779</v>
      </c>
      <c r="B782" s="11" t="s">
        <v>656</v>
      </c>
      <c r="C782" s="11" t="s">
        <v>2838</v>
      </c>
      <c r="D782" s="11" t="s">
        <v>2839</v>
      </c>
      <c r="E782" s="11" t="s">
        <v>2840</v>
      </c>
      <c r="F782" s="30" t="s">
        <v>161</v>
      </c>
      <c r="G782" s="11" t="s">
        <v>687</v>
      </c>
      <c r="H782" s="11" t="str">
        <f>VLOOKUP(C782,[1]匹配!$A:$E,5,0)</f>
        <v>否</v>
      </c>
      <c r="I782" s="11">
        <f>VLOOKUP(C782,[1]匹配!$A:$F,6,0)</f>
        <v>0</v>
      </c>
      <c r="J782" s="11">
        <f>VLOOKUP(C782,'[2]（终）标准制修订项目'!$C:$R,16,0)</f>
        <v>1</v>
      </c>
      <c r="K782" s="11" t="str">
        <f>VLOOKUP(C782,[1]匹配!$A:$H,8,0)</f>
        <v>有</v>
      </c>
      <c r="L782" s="11">
        <f>VLOOKUP(C782,[1]匹配!$A:$I,9,0)</f>
        <v>1</v>
      </c>
      <c r="M782" s="11">
        <f>VLOOKUP(C782,[1]匹配!$A:$J,10,0)</f>
        <v>40</v>
      </c>
      <c r="N782" s="11" t="str">
        <f>VLOOKUP(C782,[1]匹配!$A:$K,11,0)</f>
        <v>飞亚达（集团）股份有限公司</v>
      </c>
      <c r="O782" s="11">
        <f>VLOOKUP(C782,[1]匹配!$A:$L,12,0)</f>
        <v>2</v>
      </c>
      <c r="P782" s="11">
        <f>VLOOKUP(C782,[1]匹配!$A:$M,13,0)</f>
        <v>40</v>
      </c>
      <c r="Q782" s="11" t="str">
        <f>VLOOKUP(C782,[1]匹配!$A:$N,14,0)</f>
        <v>深圳市泰坦时钟表科技有限公司</v>
      </c>
      <c r="R782" s="11">
        <f>VLOOKUP(C782,[1]匹配!$A:$O,15,0)</f>
        <v>3</v>
      </c>
      <c r="S782" s="11">
        <f>VLOOKUP(C782,[1]匹配!$A:$P,16,0)</f>
        <v>20</v>
      </c>
      <c r="T782" s="11" t="str">
        <f>VLOOKUP(C782,[1]匹配!$A:$Q,17,0)</f>
        <v>深圳市飞亚达精密科技有限公司</v>
      </c>
      <c r="U782" s="11">
        <f>VLOOKUP(C782,[1]匹配!$A:$R,18,0)</f>
        <v>0</v>
      </c>
      <c r="V782" s="11">
        <f>VLOOKUP(C782,[1]匹配!$A:$S,19,0)</f>
        <v>0</v>
      </c>
      <c r="W782" s="11">
        <f>VLOOKUP(C782,[1]匹配!$A:$T,20,0)</f>
        <v>0</v>
      </c>
      <c r="X782" s="11">
        <f>VLOOKUP(C782,[1]匹配!$A:$U,21,0)</f>
        <v>0</v>
      </c>
      <c r="Y782" s="11">
        <f>VLOOKUP(C782,[1]匹配!$A:$V,22,0)</f>
        <v>0</v>
      </c>
      <c r="Z782" s="11">
        <f>VLOOKUP(C782,[1]匹配!$A:$W,23,0)</f>
        <v>0</v>
      </c>
      <c r="AA782" s="11">
        <f>VLOOKUP(C782,[1]匹配!$A:$X,24,0)</f>
        <v>0</v>
      </c>
      <c r="AB782" s="11">
        <f>VLOOKUP(C782,[1]匹配!$A:$Y,25,0)</f>
        <v>0</v>
      </c>
      <c r="AC782" s="11">
        <f>VLOOKUP(C782,[1]匹配!$A:$Z,26,0)</f>
        <v>0</v>
      </c>
      <c r="AD782" s="11">
        <f>VLOOKUP(C782,[1]匹配!$A:$AA,27,0)</f>
        <v>0</v>
      </c>
      <c r="AE782" s="11">
        <f>VLOOKUP(C782,[1]匹配!$A:$AB,28,0)</f>
        <v>0</v>
      </c>
      <c r="AF782" s="11">
        <f>VLOOKUP(C782,[1]匹配!$A:$AC,29,0)</f>
        <v>0</v>
      </c>
      <c r="AG782" s="11">
        <f>VLOOKUP(C782,[1]匹配!$A:$AD,30,0)</f>
        <v>0</v>
      </c>
      <c r="AH782" s="11">
        <f>VLOOKUP(C782,[1]匹配!$A:$AE,31,0)</f>
        <v>0</v>
      </c>
      <c r="AI782" s="11">
        <f>VLOOKUP(C782,[1]匹配!$A:$AF,32,0)</f>
        <v>0</v>
      </c>
      <c r="AJ782" s="11" t="s">
        <v>775</v>
      </c>
      <c r="AK782" s="11" t="s">
        <v>47</v>
      </c>
      <c r="AL782" s="11" t="s">
        <v>48</v>
      </c>
      <c r="AM782" s="11" t="s">
        <v>729</v>
      </c>
    </row>
    <row r="783" ht="48" spans="1:39">
      <c r="A783" s="28">
        <v>780</v>
      </c>
      <c r="B783" s="11" t="s">
        <v>656</v>
      </c>
      <c r="C783" s="11" t="s">
        <v>2841</v>
      </c>
      <c r="D783" s="11" t="s">
        <v>2842</v>
      </c>
      <c r="E783" s="11" t="s">
        <v>2843</v>
      </c>
      <c r="F783" s="30" t="s">
        <v>703</v>
      </c>
      <c r="G783" s="11" t="s">
        <v>128</v>
      </c>
      <c r="H783" s="11" t="str">
        <f>VLOOKUP(C783,[1]匹配!$A:$E,5,0)</f>
        <v>否</v>
      </c>
      <c r="I783" s="11">
        <f>VLOOKUP(C783,[1]匹配!$A:$F,6,0)</f>
        <v>0</v>
      </c>
      <c r="J783" s="11">
        <f>VLOOKUP(C783,'[2]（终）标准制修订项目'!$C:$R,16,0)</f>
        <v>3</v>
      </c>
      <c r="K783" s="11" t="str">
        <f>VLOOKUP(C783,[1]匹配!$A:$H,8,0)</f>
        <v>有</v>
      </c>
      <c r="L783" s="11">
        <f>VLOOKUP(C783,[1]匹配!$A:$I,9,0)</f>
        <v>1</v>
      </c>
      <c r="M783" s="11">
        <f>VLOOKUP(C783,[1]匹配!$A:$J,10,0)</f>
        <v>0</v>
      </c>
      <c r="N783" s="11" t="str">
        <f>VLOOKUP(C783,[1]匹配!$A:$K,11,0)</f>
        <v>深圳市宝安区动物卫生监督所</v>
      </c>
      <c r="O783" s="11">
        <f>VLOOKUP(C783,[1]匹配!$A:$L,12,0)</f>
        <v>2</v>
      </c>
      <c r="P783" s="11">
        <f>VLOOKUP(C783,[1]匹配!$A:$M,13,0)</f>
        <v>100</v>
      </c>
      <c r="Q783" s="11" t="str">
        <f>VLOOKUP(C783,[1]匹配!$A:$N,14,0)</f>
        <v>深圳市标准技术研究院</v>
      </c>
      <c r="R783" s="11">
        <f>VLOOKUP(C783,[1]匹配!$A:$O,15,0)</f>
        <v>3</v>
      </c>
      <c r="S783" s="11">
        <f>VLOOKUP(C783,[1]匹配!$A:$P,16,0)</f>
        <v>0</v>
      </c>
      <c r="T783" s="11" t="str">
        <f>VLOOKUP(C783,[1]匹配!$A:$Q,17,0)</f>
        <v>深圳市动物卫生监督所</v>
      </c>
      <c r="U783" s="11">
        <f>VLOOKUP(C783,[1]匹配!$A:$R,18,0)</f>
        <v>0</v>
      </c>
      <c r="V783" s="11">
        <f>VLOOKUP(C783,[1]匹配!$A:$S,19,0)</f>
        <v>0</v>
      </c>
      <c r="W783" s="11">
        <f>VLOOKUP(C783,[1]匹配!$A:$T,20,0)</f>
        <v>0</v>
      </c>
      <c r="X783" s="11">
        <f>VLOOKUP(C783,[1]匹配!$A:$U,21,0)</f>
        <v>0</v>
      </c>
      <c r="Y783" s="11">
        <f>VLOOKUP(C783,[1]匹配!$A:$V,22,0)</f>
        <v>0</v>
      </c>
      <c r="Z783" s="11">
        <f>VLOOKUP(C783,[1]匹配!$A:$W,23,0)</f>
        <v>0</v>
      </c>
      <c r="AA783" s="11">
        <f>VLOOKUP(C783,[1]匹配!$A:$X,24,0)</f>
        <v>0</v>
      </c>
      <c r="AB783" s="11">
        <f>VLOOKUP(C783,[1]匹配!$A:$Y,25,0)</f>
        <v>0</v>
      </c>
      <c r="AC783" s="11">
        <f>VLOOKUP(C783,[1]匹配!$A:$Z,26,0)</f>
        <v>0</v>
      </c>
      <c r="AD783" s="11">
        <f>VLOOKUP(C783,[1]匹配!$A:$AA,27,0)</f>
        <v>0</v>
      </c>
      <c r="AE783" s="11">
        <f>VLOOKUP(C783,[1]匹配!$A:$AB,28,0)</f>
        <v>0</v>
      </c>
      <c r="AF783" s="11">
        <f>VLOOKUP(C783,[1]匹配!$A:$AC,29,0)</f>
        <v>0</v>
      </c>
      <c r="AG783" s="11">
        <f>VLOOKUP(C783,[1]匹配!$A:$AD,30,0)</f>
        <v>0</v>
      </c>
      <c r="AH783" s="11">
        <f>VLOOKUP(C783,[1]匹配!$A:$AE,31,0)</f>
        <v>0</v>
      </c>
      <c r="AI783" s="11">
        <f>VLOOKUP(C783,[1]匹配!$A:$AF,32,0)</f>
        <v>0</v>
      </c>
      <c r="AJ783" s="11" t="s">
        <v>775</v>
      </c>
      <c r="AK783" s="11" t="s">
        <v>47</v>
      </c>
      <c r="AL783" s="11" t="s">
        <v>48</v>
      </c>
      <c r="AM783" s="11" t="s">
        <v>729</v>
      </c>
    </row>
    <row r="784" s="67" customFormat="1" ht="48" spans="1:39">
      <c r="A784" s="28">
        <v>781</v>
      </c>
      <c r="B784" s="11" t="s">
        <v>656</v>
      </c>
      <c r="C784" s="11" t="s">
        <v>2844</v>
      </c>
      <c r="D784" s="11" t="s">
        <v>2810</v>
      </c>
      <c r="E784" s="11" t="s">
        <v>2811</v>
      </c>
      <c r="F784" s="30" t="s">
        <v>2812</v>
      </c>
      <c r="G784" s="11" t="s">
        <v>2845</v>
      </c>
      <c r="H784" s="11" t="str">
        <f>VLOOKUP(C784,[1]匹配!$A:$E,5,0)</f>
        <v>否</v>
      </c>
      <c r="I784" s="11">
        <f>VLOOKUP(C784,[1]匹配!$A:$F,6,0)</f>
        <v>0</v>
      </c>
      <c r="J784" s="11">
        <f>VLOOKUP(C784,'[2]（终）标准制修订项目'!$C:$R,16,0)</f>
        <v>1</v>
      </c>
      <c r="K784" s="11" t="str">
        <f>VLOOKUP(C784,[1]匹配!$A:$H,8,0)</f>
        <v>有</v>
      </c>
      <c r="L784" s="11">
        <f>VLOOKUP(C784,[1]匹配!$A:$I,9,0)</f>
        <v>1</v>
      </c>
      <c r="M784" s="11">
        <f>VLOOKUP(C784,[1]匹配!$A:$J,10,0)</f>
        <v>75</v>
      </c>
      <c r="N784" s="11" t="str">
        <f>VLOOKUP(C784,[1]匹配!$A:$K,11,0)</f>
        <v>深圳市罗湖区人民医院</v>
      </c>
      <c r="O784" s="11">
        <f>VLOOKUP(C784,[1]匹配!$A:$L,12,0)</f>
        <v>2</v>
      </c>
      <c r="P784" s="11">
        <f>VLOOKUP(C784,[1]匹配!$A:$M,13,0)</f>
        <v>0</v>
      </c>
      <c r="Q784" s="11" t="str">
        <f>VLOOKUP(C784,[1]匹配!$A:$N,14,0)</f>
        <v>深圳市标准技术研究院</v>
      </c>
      <c r="R784" s="11">
        <f>VLOOKUP(C784,[1]匹配!$A:$O,15,0)</f>
        <v>3</v>
      </c>
      <c r="S784" s="11">
        <f>VLOOKUP(C784,[1]匹配!$A:$P,16,0)</f>
        <v>25</v>
      </c>
      <c r="T784" s="11" t="str">
        <f>VLOOKUP(C784,[1]匹配!$A:$Q,17,0)</f>
        <v>深圳市罗湖区社会福利中心</v>
      </c>
      <c r="U784" s="11">
        <f>VLOOKUP(C784,[1]匹配!$A:$R,18,0)</f>
        <v>4</v>
      </c>
      <c r="V784" s="11">
        <f>VLOOKUP(C784,[1]匹配!$A:$S,19,0)</f>
        <v>0</v>
      </c>
      <c r="W784" s="11" t="str">
        <f>VLOOKUP(C784,[1]匹配!$A:$T,20,0)</f>
        <v>0</v>
      </c>
      <c r="X784" s="11">
        <f>VLOOKUP(C784,[1]匹配!$A:$U,21,0)</f>
        <v>0</v>
      </c>
      <c r="Y784" s="11">
        <f>VLOOKUP(C784,[1]匹配!$A:$V,22,0)</f>
        <v>0</v>
      </c>
      <c r="Z784" s="11">
        <f>VLOOKUP(C784,[1]匹配!$A:$W,23,0)</f>
        <v>0</v>
      </c>
      <c r="AA784" s="11">
        <f>VLOOKUP(C784,[1]匹配!$A:$X,24,0)</f>
        <v>0</v>
      </c>
      <c r="AB784" s="11">
        <f>VLOOKUP(C784,[1]匹配!$A:$Y,25,0)</f>
        <v>0</v>
      </c>
      <c r="AC784" s="11">
        <f>VLOOKUP(C784,[1]匹配!$A:$Z,26,0)</f>
        <v>0</v>
      </c>
      <c r="AD784" s="11">
        <f>VLOOKUP(C784,[1]匹配!$A:$AA,27,0)</f>
        <v>0</v>
      </c>
      <c r="AE784" s="11">
        <f>VLOOKUP(C784,[1]匹配!$A:$AB,28,0)</f>
        <v>0</v>
      </c>
      <c r="AF784" s="11">
        <f>VLOOKUP(C784,[1]匹配!$A:$AC,29,0)</f>
        <v>0</v>
      </c>
      <c r="AG784" s="11">
        <f>VLOOKUP(C784,[1]匹配!$A:$AD,30,0)</f>
        <v>0</v>
      </c>
      <c r="AH784" s="11">
        <f>VLOOKUP(C784,[1]匹配!$A:$AE,31,0)</f>
        <v>0</v>
      </c>
      <c r="AI784" s="11">
        <f>VLOOKUP(C784,[1]匹配!$A:$AF,32,0)</f>
        <v>0</v>
      </c>
      <c r="AJ784" s="11" t="s">
        <v>779</v>
      </c>
      <c r="AK784" s="11" t="s">
        <v>47</v>
      </c>
      <c r="AL784" s="11" t="s">
        <v>48</v>
      </c>
      <c r="AM784" s="11" t="s">
        <v>729</v>
      </c>
    </row>
    <row r="785" ht="48" spans="1:39">
      <c r="A785" s="28">
        <v>782</v>
      </c>
      <c r="B785" s="11" t="s">
        <v>656</v>
      </c>
      <c r="C785" s="11" t="s">
        <v>2846</v>
      </c>
      <c r="D785" s="11" t="s">
        <v>2847</v>
      </c>
      <c r="E785" s="11" t="s">
        <v>2848</v>
      </c>
      <c r="F785" s="30" t="s">
        <v>2671</v>
      </c>
      <c r="G785" s="11" t="s">
        <v>2799</v>
      </c>
      <c r="H785" s="11" t="str">
        <f>VLOOKUP(C785,[1]匹配!$A:$E,5,0)</f>
        <v>是</v>
      </c>
      <c r="I785" s="11">
        <f>VLOOKUP(C785,[1]匹配!$A:$F,6,0)</f>
        <v>7</v>
      </c>
      <c r="J785" s="11">
        <f>VLOOKUP(C785,'[2]（终）标准制修订项目'!$C:$R,16,0)</f>
        <v>2</v>
      </c>
      <c r="K785" s="11" t="str">
        <f>VLOOKUP(C785,[1]匹配!$A:$H,8,0)</f>
        <v>无</v>
      </c>
      <c r="L785" s="11">
        <f>VLOOKUP(C785,[1]匹配!$A:$I,9,0)</f>
        <v>2</v>
      </c>
      <c r="M785" s="11">
        <f>VLOOKUP(C785,[1]匹配!$A:$J,10,0)</f>
        <v>100</v>
      </c>
      <c r="N785" s="11" t="str">
        <f>VLOOKUP(C785,[1]匹配!$A:$K,11,0)</f>
        <v>深圳市研迅诚科技有限公司</v>
      </c>
      <c r="O785" s="11">
        <f>VLOOKUP(C785,[1]匹配!$A:$L,12,0)</f>
        <v>0</v>
      </c>
      <c r="P785" s="11">
        <f>VLOOKUP(C785,[1]匹配!$A:$M,13,0)</f>
        <v>0</v>
      </c>
      <c r="Q785" s="11">
        <f>VLOOKUP(C785,[1]匹配!$A:$N,14,0)</f>
        <v>0</v>
      </c>
      <c r="R785" s="11">
        <f>VLOOKUP(C785,[1]匹配!$A:$O,15,0)</f>
        <v>0</v>
      </c>
      <c r="S785" s="11">
        <f>VLOOKUP(C785,[1]匹配!$A:$P,16,0)</f>
        <v>0</v>
      </c>
      <c r="T785" s="11">
        <f>VLOOKUP(C785,[1]匹配!$A:$Q,17,0)</f>
        <v>0</v>
      </c>
      <c r="U785" s="11">
        <f>VLOOKUP(C785,[1]匹配!$A:$R,18,0)</f>
        <v>0</v>
      </c>
      <c r="V785" s="11">
        <f>VLOOKUP(C785,[1]匹配!$A:$S,19,0)</f>
        <v>0</v>
      </c>
      <c r="W785" s="11">
        <f>VLOOKUP(C785,[1]匹配!$A:$T,20,0)</f>
        <v>0</v>
      </c>
      <c r="X785" s="11">
        <f>VLOOKUP(C785,[1]匹配!$A:$U,21,0)</f>
        <v>0</v>
      </c>
      <c r="Y785" s="11">
        <f>VLOOKUP(C785,[1]匹配!$A:$V,22,0)</f>
        <v>0</v>
      </c>
      <c r="Z785" s="11">
        <f>VLOOKUP(C785,[1]匹配!$A:$W,23,0)</f>
        <v>0</v>
      </c>
      <c r="AA785" s="11">
        <f>VLOOKUP(C785,[1]匹配!$A:$X,24,0)</f>
        <v>0</v>
      </c>
      <c r="AB785" s="11">
        <f>VLOOKUP(C785,[1]匹配!$A:$Y,25,0)</f>
        <v>0</v>
      </c>
      <c r="AC785" s="11">
        <f>VLOOKUP(C785,[1]匹配!$A:$Z,26,0)</f>
        <v>0</v>
      </c>
      <c r="AD785" s="11">
        <f>VLOOKUP(C785,[1]匹配!$A:$AA,27,0)</f>
        <v>0</v>
      </c>
      <c r="AE785" s="11">
        <f>VLOOKUP(C785,[1]匹配!$A:$AB,28,0)</f>
        <v>0</v>
      </c>
      <c r="AF785" s="11">
        <f>VLOOKUP(C785,[1]匹配!$A:$AC,29,0)</f>
        <v>0</v>
      </c>
      <c r="AG785" s="11">
        <f>VLOOKUP(C785,[1]匹配!$A:$AD,30,0)</f>
        <v>0</v>
      </c>
      <c r="AH785" s="11">
        <f>VLOOKUP(C785,[1]匹配!$A:$AE,31,0)</f>
        <v>0</v>
      </c>
      <c r="AI785" s="11">
        <f>VLOOKUP(C785,[1]匹配!$A:$AF,32,0)</f>
        <v>0</v>
      </c>
      <c r="AJ785" s="11" t="s">
        <v>783</v>
      </c>
      <c r="AK785" s="11" t="s">
        <v>47</v>
      </c>
      <c r="AL785" s="11" t="s">
        <v>48</v>
      </c>
      <c r="AM785" s="11" t="s">
        <v>729</v>
      </c>
    </row>
    <row r="786" ht="60" spans="1:39">
      <c r="A786" s="28">
        <v>783</v>
      </c>
      <c r="B786" s="11" t="s">
        <v>656</v>
      </c>
      <c r="C786" s="11" t="s">
        <v>2849</v>
      </c>
      <c r="D786" s="11" t="s">
        <v>2850</v>
      </c>
      <c r="E786" s="11" t="s">
        <v>2851</v>
      </c>
      <c r="F786" s="30" t="s">
        <v>2833</v>
      </c>
      <c r="G786" s="11" t="s">
        <v>2804</v>
      </c>
      <c r="H786" s="11" t="str">
        <f>VLOOKUP(C786,[1]匹配!$A:$E,5,0)</f>
        <v>否</v>
      </c>
      <c r="I786" s="11">
        <f>VLOOKUP(C786,[1]匹配!$A:$F,6,0)</f>
        <v>0</v>
      </c>
      <c r="J786" s="11">
        <f>VLOOKUP(C786,'[2]（终）标准制修订项目'!$C:$R,16,0)</f>
        <v>1</v>
      </c>
      <c r="K786" s="11" t="str">
        <f>VLOOKUP(C786,[1]匹配!$A:$H,8,0)</f>
        <v>有</v>
      </c>
      <c r="L786" s="11">
        <f>VLOOKUP(C786,[1]匹配!$A:$I,9,0)</f>
        <v>1</v>
      </c>
      <c r="M786" s="11">
        <f>VLOOKUP(C786,[1]匹配!$A:$J,10,0)</f>
        <v>100</v>
      </c>
      <c r="N786" s="11" t="str">
        <f>VLOOKUP(C786,[1]匹配!$A:$K,11,0)</f>
        <v>深圳市卓越绩效管理促进会（深圳标准认证联盟秘书处）</v>
      </c>
      <c r="O786" s="11">
        <f>VLOOKUP(C786,[1]匹配!$A:$L,12,0)</f>
        <v>2</v>
      </c>
      <c r="P786" s="11">
        <f>VLOOKUP(C786,[1]匹配!$A:$M,13,0)</f>
        <v>0</v>
      </c>
      <c r="Q786" s="11" t="str">
        <f>VLOOKUP(C786,[1]匹配!$A:$N,14,0)</f>
        <v>中国质量认证中心深圳分中心</v>
      </c>
      <c r="R786" s="11">
        <f>VLOOKUP(C786,[1]匹配!$A:$O,15,0)</f>
        <v>3</v>
      </c>
      <c r="S786" s="11">
        <f>VLOOKUP(C786,[1]匹配!$A:$P,16,0)</f>
        <v>0</v>
      </c>
      <c r="T786" s="11" t="str">
        <f>VLOOKUP(C786,[1]匹配!$A:$Q,17,0)</f>
        <v>深圳市卓越标准事务有限公司</v>
      </c>
      <c r="U786" s="11">
        <f>VLOOKUP(C786,[1]匹配!$A:$R,18,0)</f>
        <v>0</v>
      </c>
      <c r="V786" s="11">
        <f>VLOOKUP(C786,[1]匹配!$A:$S,19,0)</f>
        <v>0</v>
      </c>
      <c r="W786" s="11">
        <f>VLOOKUP(C786,[1]匹配!$A:$T,20,0)</f>
        <v>0</v>
      </c>
      <c r="X786" s="11">
        <f>VLOOKUP(C786,[1]匹配!$A:$U,21,0)</f>
        <v>0</v>
      </c>
      <c r="Y786" s="11">
        <f>VLOOKUP(C786,[1]匹配!$A:$V,22,0)</f>
        <v>0</v>
      </c>
      <c r="Z786" s="11">
        <f>VLOOKUP(C786,[1]匹配!$A:$W,23,0)</f>
        <v>0</v>
      </c>
      <c r="AA786" s="11">
        <f>VLOOKUP(C786,[1]匹配!$A:$X,24,0)</f>
        <v>0</v>
      </c>
      <c r="AB786" s="11">
        <f>VLOOKUP(C786,[1]匹配!$A:$Y,25,0)</f>
        <v>0</v>
      </c>
      <c r="AC786" s="11">
        <f>VLOOKUP(C786,[1]匹配!$A:$Z,26,0)</f>
        <v>0</v>
      </c>
      <c r="AD786" s="11">
        <f>VLOOKUP(C786,[1]匹配!$A:$AA,27,0)</f>
        <v>0</v>
      </c>
      <c r="AE786" s="11">
        <f>VLOOKUP(C786,[1]匹配!$A:$AB,28,0)</f>
        <v>0</v>
      </c>
      <c r="AF786" s="11">
        <f>VLOOKUP(C786,[1]匹配!$A:$AC,29,0)</f>
        <v>0</v>
      </c>
      <c r="AG786" s="11">
        <f>VLOOKUP(C786,[1]匹配!$A:$AD,30,0)</f>
        <v>0</v>
      </c>
      <c r="AH786" s="11">
        <f>VLOOKUP(C786,[1]匹配!$A:$AE,31,0)</f>
        <v>0</v>
      </c>
      <c r="AI786" s="11">
        <f>VLOOKUP(C786,[1]匹配!$A:$AF,32,0)</f>
        <v>0</v>
      </c>
      <c r="AJ786" s="11" t="s">
        <v>787</v>
      </c>
      <c r="AK786" s="11" t="s">
        <v>47</v>
      </c>
      <c r="AL786" s="11" t="s">
        <v>48</v>
      </c>
      <c r="AM786" s="11" t="s">
        <v>729</v>
      </c>
    </row>
    <row r="787" ht="60" spans="1:39">
      <c r="A787" s="28">
        <v>784</v>
      </c>
      <c r="B787" s="11" t="s">
        <v>656</v>
      </c>
      <c r="C787" s="11" t="s">
        <v>2852</v>
      </c>
      <c r="D787" s="11" t="s">
        <v>2853</v>
      </c>
      <c r="E787" s="11" t="s">
        <v>2854</v>
      </c>
      <c r="F787" s="30" t="s">
        <v>2855</v>
      </c>
      <c r="G787" s="11" t="s">
        <v>695</v>
      </c>
      <c r="H787" s="11" t="str">
        <f>VLOOKUP(C787,[1]匹配!$A:$E,5,0)</f>
        <v>是</v>
      </c>
      <c r="I787" s="11">
        <f>VLOOKUP(C787,[1]匹配!$A:$F,6,0)</f>
        <v>14</v>
      </c>
      <c r="J787" s="11">
        <f>VLOOKUP(C787,'[2]（终）标准制修订项目'!$C:$R,16,0)</f>
        <v>1</v>
      </c>
      <c r="K787" s="11" t="str">
        <f>VLOOKUP(C787,[1]匹配!$A:$H,8,0)</f>
        <v>有</v>
      </c>
      <c r="L787" s="11">
        <f>VLOOKUP(C787,[1]匹配!$A:$I,9,0)</f>
        <v>1</v>
      </c>
      <c r="M787" s="11">
        <f>VLOOKUP(C787,[1]匹配!$A:$J,10,0)</f>
        <v>100</v>
      </c>
      <c r="N787" s="11" t="str">
        <f>VLOOKUP(C787,[1]匹配!$A:$K,11,0)</f>
        <v>深圳市智慧安防行业协会</v>
      </c>
      <c r="O787" s="11">
        <f>VLOOKUP(C787,[1]匹配!$A:$L,12,0)</f>
        <v>2</v>
      </c>
      <c r="P787" s="11">
        <f>VLOOKUP(C787,[1]匹配!$A:$M,13,0)</f>
        <v>0</v>
      </c>
      <c r="Q787" s="11" t="str">
        <f>VLOOKUP(C787,[1]匹配!$A:$N,14,0)</f>
        <v>深圳市公安局反恐怖工作支队</v>
      </c>
      <c r="R787" s="11">
        <f>VLOOKUP(C787,[1]匹配!$A:$O,15,0)</f>
        <v>3</v>
      </c>
      <c r="S787" s="11">
        <f>VLOOKUP(C787,[1]匹配!$A:$P,16,0)</f>
        <v>0</v>
      </c>
      <c r="T787" s="11" t="str">
        <f>VLOOKUP(C787,[1]匹配!$A:$Q,17,0)</f>
        <v>深圳市奔凯安全技术股份有限公司</v>
      </c>
      <c r="U787" s="11">
        <f>VLOOKUP(C787,[1]匹配!$A:$R,18,0)</f>
        <v>4</v>
      </c>
      <c r="V787" s="11">
        <f>VLOOKUP(C787,[1]匹配!$A:$S,19,0)</f>
        <v>0</v>
      </c>
      <c r="W787" s="11" t="str">
        <f>VLOOKUP(C787,[1]匹配!$A:$T,20,0)</f>
        <v>深圳金盾防务科技有限公司</v>
      </c>
      <c r="X787" s="11">
        <f>VLOOKUP(C787,[1]匹配!$A:$U,21,0)</f>
        <v>5</v>
      </c>
      <c r="Y787" s="11">
        <f>VLOOKUP(C787,[1]匹配!$A:$V,22,0)</f>
        <v>0</v>
      </c>
      <c r="Z787" s="11" t="str">
        <f>VLOOKUP(C787,[1]匹配!$A:$W,23,0)</f>
        <v>深圳市未然安全管理有限公司</v>
      </c>
      <c r="AA787" s="11">
        <f>VLOOKUP(C787,[1]匹配!$A:$X,24,0)</f>
        <v>0</v>
      </c>
      <c r="AB787" s="11">
        <f>VLOOKUP(C787,[1]匹配!$A:$Y,25,0)</f>
        <v>0</v>
      </c>
      <c r="AC787" s="11">
        <f>VLOOKUP(C787,[1]匹配!$A:$Z,26,0)</f>
        <v>0</v>
      </c>
      <c r="AD787" s="11">
        <f>VLOOKUP(C787,[1]匹配!$A:$AA,27,0)</f>
        <v>0</v>
      </c>
      <c r="AE787" s="11">
        <f>VLOOKUP(C787,[1]匹配!$A:$AB,28,0)</f>
        <v>0</v>
      </c>
      <c r="AF787" s="11">
        <f>VLOOKUP(C787,[1]匹配!$A:$AC,29,0)</f>
        <v>0</v>
      </c>
      <c r="AG787" s="11">
        <f>VLOOKUP(C787,[1]匹配!$A:$AD,30,0)</f>
        <v>0</v>
      </c>
      <c r="AH787" s="11">
        <f>VLOOKUP(C787,[1]匹配!$A:$AE,31,0)</f>
        <v>0</v>
      </c>
      <c r="AI787" s="11">
        <f>VLOOKUP(C787,[1]匹配!$A:$AF,32,0)</f>
        <v>0</v>
      </c>
      <c r="AJ787" s="11" t="s">
        <v>1393</v>
      </c>
      <c r="AK787" s="11" t="s">
        <v>47</v>
      </c>
      <c r="AL787" s="11" t="s">
        <v>48</v>
      </c>
      <c r="AM787" s="11" t="s">
        <v>729</v>
      </c>
    </row>
    <row r="788" ht="36" spans="1:39">
      <c r="A788" s="28">
        <v>785</v>
      </c>
      <c r="B788" s="11" t="s">
        <v>656</v>
      </c>
      <c r="C788" s="11" t="s">
        <v>2856</v>
      </c>
      <c r="D788" s="11" t="s">
        <v>2857</v>
      </c>
      <c r="E788" s="11" t="s">
        <v>2858</v>
      </c>
      <c r="F788" s="30" t="s">
        <v>486</v>
      </c>
      <c r="G788" s="11" t="s">
        <v>339</v>
      </c>
      <c r="H788" s="11" t="str">
        <f>VLOOKUP(C788,[1]匹配!$A:$E,5,0)</f>
        <v>否</v>
      </c>
      <c r="I788" s="11">
        <f>VLOOKUP(C788,[1]匹配!$A:$F,6,0)</f>
        <v>0</v>
      </c>
      <c r="J788" s="11">
        <f>VLOOKUP(C788,'[2]（终）标准制修订项目'!$C:$R,16,0)</f>
        <v>1</v>
      </c>
      <c r="K788" s="11" t="str">
        <f>VLOOKUP(C788,[1]匹配!$A:$H,8,0)</f>
        <v>无</v>
      </c>
      <c r="L788" s="11">
        <f>VLOOKUP(C788,[1]匹配!$A:$I,9,0)</f>
        <v>1</v>
      </c>
      <c r="M788" s="11">
        <f>VLOOKUP(C788,[1]匹配!$A:$J,10,0)</f>
        <v>100</v>
      </c>
      <c r="N788" s="11" t="str">
        <f>VLOOKUP(C788,[1]匹配!$A:$K,11,0)</f>
        <v>深圳市检验检疫科学研究院</v>
      </c>
      <c r="O788" s="11">
        <f>VLOOKUP(C788,[1]匹配!$A:$L,12,0)</f>
        <v>0</v>
      </c>
      <c r="P788" s="11">
        <f>VLOOKUP(C788,[1]匹配!$A:$M,13,0)</f>
        <v>0</v>
      </c>
      <c r="Q788" s="11">
        <f>VLOOKUP(C788,[1]匹配!$A:$N,14,0)</f>
        <v>0</v>
      </c>
      <c r="R788" s="11">
        <f>VLOOKUP(C788,[1]匹配!$A:$O,15,0)</f>
        <v>0</v>
      </c>
      <c r="S788" s="11">
        <f>VLOOKUP(C788,[1]匹配!$A:$P,16,0)</f>
        <v>0</v>
      </c>
      <c r="T788" s="11">
        <f>VLOOKUP(C788,[1]匹配!$A:$Q,17,0)</f>
        <v>0</v>
      </c>
      <c r="U788" s="11">
        <f>VLOOKUP(C788,[1]匹配!$A:$R,18,0)</f>
        <v>0</v>
      </c>
      <c r="V788" s="11">
        <f>VLOOKUP(C788,[1]匹配!$A:$S,19,0)</f>
        <v>0</v>
      </c>
      <c r="W788" s="11">
        <f>VLOOKUP(C788,[1]匹配!$A:$T,20,0)</f>
        <v>0</v>
      </c>
      <c r="X788" s="11">
        <f>VLOOKUP(C788,[1]匹配!$A:$U,21,0)</f>
        <v>0</v>
      </c>
      <c r="Y788" s="11">
        <f>VLOOKUP(C788,[1]匹配!$A:$V,22,0)</f>
        <v>0</v>
      </c>
      <c r="Z788" s="11">
        <f>VLOOKUP(C788,[1]匹配!$A:$W,23,0)</f>
        <v>0</v>
      </c>
      <c r="AA788" s="11">
        <f>VLOOKUP(C788,[1]匹配!$A:$X,24,0)</f>
        <v>0</v>
      </c>
      <c r="AB788" s="11">
        <f>VLOOKUP(C788,[1]匹配!$A:$Y,25,0)</f>
        <v>0</v>
      </c>
      <c r="AC788" s="11">
        <f>VLOOKUP(C788,[1]匹配!$A:$Z,26,0)</f>
        <v>0</v>
      </c>
      <c r="AD788" s="11">
        <f>VLOOKUP(C788,[1]匹配!$A:$AA,27,0)</f>
        <v>0</v>
      </c>
      <c r="AE788" s="11">
        <f>VLOOKUP(C788,[1]匹配!$A:$AB,28,0)</f>
        <v>0</v>
      </c>
      <c r="AF788" s="11">
        <f>VLOOKUP(C788,[1]匹配!$A:$AC,29,0)</f>
        <v>0</v>
      </c>
      <c r="AG788" s="11">
        <f>VLOOKUP(C788,[1]匹配!$A:$AD,30,0)</f>
        <v>0</v>
      </c>
      <c r="AH788" s="11">
        <f>VLOOKUP(C788,[1]匹配!$A:$AE,31,0)</f>
        <v>0</v>
      </c>
      <c r="AI788" s="11">
        <f>VLOOKUP(C788,[1]匹配!$A:$AF,32,0)</f>
        <v>0</v>
      </c>
      <c r="AJ788" s="11" t="s">
        <v>1393</v>
      </c>
      <c r="AK788" s="11" t="s">
        <v>47</v>
      </c>
      <c r="AL788" s="11" t="s">
        <v>48</v>
      </c>
      <c r="AM788" s="11" t="s">
        <v>729</v>
      </c>
    </row>
    <row r="789" ht="60" spans="1:39">
      <c r="A789" s="28">
        <v>786</v>
      </c>
      <c r="B789" s="11" t="s">
        <v>656</v>
      </c>
      <c r="C789" s="11" t="s">
        <v>2859</v>
      </c>
      <c r="D789" s="11" t="s">
        <v>2860</v>
      </c>
      <c r="E789" s="11" t="s">
        <v>2861</v>
      </c>
      <c r="F789" s="30" t="s">
        <v>503</v>
      </c>
      <c r="G789" s="11" t="s">
        <v>1113</v>
      </c>
      <c r="H789" s="11" t="str">
        <f>VLOOKUP(C789,[1]匹配!$A:$E,5,0)</f>
        <v>否</v>
      </c>
      <c r="I789" s="11">
        <f>VLOOKUP(C789,[1]匹配!$A:$F,6,0)</f>
        <v>0</v>
      </c>
      <c r="J789" s="11">
        <f>VLOOKUP(C789,'[2]（终）标准制修订项目'!$C:$R,16,0)</f>
        <v>3</v>
      </c>
      <c r="K789" s="11" t="str">
        <f>VLOOKUP(C789,[1]匹配!$A:$H,8,0)</f>
        <v>有</v>
      </c>
      <c r="L789" s="11">
        <f>VLOOKUP(C789,[1]匹配!$A:$I,9,0)</f>
        <v>1</v>
      </c>
      <c r="M789" s="11">
        <f>VLOOKUP(C789,[1]匹配!$A:$J,10,0)</f>
        <v>20</v>
      </c>
      <c r="N789" s="11" t="str">
        <f>VLOOKUP(C789,[1]匹配!$A:$K,11,0)</f>
        <v>深圳市星火电子工程公司</v>
      </c>
      <c r="O789" s="11">
        <f>VLOOKUP(C789,[1]匹配!$A:$L,12,0)</f>
        <v>2</v>
      </c>
      <c r="P789" s="11">
        <f>VLOOKUP(C789,[1]匹配!$A:$M,13,0)</f>
        <v>0</v>
      </c>
      <c r="Q789" s="11" t="str">
        <f>VLOOKUP(C789,[1]匹配!$A:$N,14,0)</f>
        <v>深圳市智慧安防行业协会</v>
      </c>
      <c r="R789" s="11">
        <f>VLOOKUP(C789,[1]匹配!$A:$O,15,0)</f>
        <v>3</v>
      </c>
      <c r="S789" s="11">
        <f>VLOOKUP(C789,[1]匹配!$A:$P,16,0)</f>
        <v>80</v>
      </c>
      <c r="T789" s="11" t="str">
        <f>VLOOKUP(C789,[1]匹配!$A:$Q,17,0)</f>
        <v>深圳市中安测标准技术有限公司</v>
      </c>
      <c r="U789" s="11">
        <f>VLOOKUP(C789,[1]匹配!$A:$R,18,0)</f>
        <v>5</v>
      </c>
      <c r="V789" s="11">
        <f>VLOOKUP(C789,[1]匹配!$A:$S,19,0)</f>
        <v>0</v>
      </c>
      <c r="W789" s="11" t="str">
        <f>VLOOKUP(C789,[1]匹配!$A:$T,20,0)</f>
        <v>深圳丽泽智能科技有限公司</v>
      </c>
      <c r="X789" s="11">
        <f>VLOOKUP(C789,[1]匹配!$A:$U,21,0)</f>
        <v>7</v>
      </c>
      <c r="Y789" s="11">
        <f>VLOOKUP(C789,[1]匹配!$A:$V,22,0)</f>
        <v>0</v>
      </c>
      <c r="Z789" s="11" t="str">
        <f>VLOOKUP(C789,[1]匹配!$A:$W,23,0)</f>
        <v>深圳市诚业通信技术有限公司</v>
      </c>
      <c r="AA789" s="11">
        <f>VLOOKUP(C789,[1]匹配!$A:$X,24,0)</f>
        <v>8</v>
      </c>
      <c r="AB789" s="11">
        <f>VLOOKUP(C789,[1]匹配!$A:$Y,25,0)</f>
        <v>0</v>
      </c>
      <c r="AC789" s="11" t="str">
        <f>VLOOKUP(C789,[1]匹配!$A:$Z,26,0)</f>
        <v>深圳市信义科技有限公司</v>
      </c>
      <c r="AD789" s="11">
        <f>VLOOKUP(C789,[1]匹配!$A:$AA,27,0)</f>
        <v>0</v>
      </c>
      <c r="AE789" s="11">
        <f>VLOOKUP(C789,[1]匹配!$A:$AB,28,0)</f>
        <v>0</v>
      </c>
      <c r="AF789" s="11">
        <f>VLOOKUP(C789,[1]匹配!$A:$AC,29,0)</f>
        <v>0</v>
      </c>
      <c r="AG789" s="11">
        <f>VLOOKUP(C789,[1]匹配!$A:$AD,30,0)</f>
        <v>0</v>
      </c>
      <c r="AH789" s="11">
        <f>VLOOKUP(C789,[1]匹配!$A:$AE,31,0)</f>
        <v>0</v>
      </c>
      <c r="AI789" s="11">
        <f>VLOOKUP(C789,[1]匹配!$A:$AF,32,0)</f>
        <v>0</v>
      </c>
      <c r="AJ789" s="11" t="s">
        <v>1417</v>
      </c>
      <c r="AK789" s="11" t="s">
        <v>47</v>
      </c>
      <c r="AL789" s="11" t="s">
        <v>48</v>
      </c>
      <c r="AM789" s="11" t="s">
        <v>729</v>
      </c>
    </row>
    <row r="790" ht="36" spans="1:39">
      <c r="A790" s="28">
        <v>787</v>
      </c>
      <c r="B790" s="11" t="s">
        <v>656</v>
      </c>
      <c r="C790" s="11" t="s">
        <v>2862</v>
      </c>
      <c r="D790" s="11" t="s">
        <v>2863</v>
      </c>
      <c r="E790" s="11" t="s">
        <v>2864</v>
      </c>
      <c r="F790" s="30" t="s">
        <v>2865</v>
      </c>
      <c r="G790" s="11" t="s">
        <v>1113</v>
      </c>
      <c r="H790" s="11" t="str">
        <f>VLOOKUP(C790,[1]匹配!$A:$E,5,0)</f>
        <v>否</v>
      </c>
      <c r="I790" s="11">
        <f>VLOOKUP(C790,[1]匹配!$A:$F,6,0)</f>
        <v>0</v>
      </c>
      <c r="J790" s="11">
        <f>VLOOKUP(C790,'[2]（终）标准制修订项目'!$C:$R,16,0)</f>
        <v>1</v>
      </c>
      <c r="K790" s="11" t="str">
        <f>VLOOKUP(C790,[1]匹配!$A:$H,8,0)</f>
        <v>有</v>
      </c>
      <c r="L790" s="11">
        <f>VLOOKUP(C790,[1]匹配!$A:$I,9,0)</f>
        <v>1</v>
      </c>
      <c r="M790" s="11">
        <f>VLOOKUP(C790,[1]匹配!$A:$J,10,0)</f>
        <v>100</v>
      </c>
      <c r="N790" s="11" t="str">
        <f>VLOOKUP(C790,[1]匹配!$A:$K,11,0)</f>
        <v>深圳市中安测标准技术有限公司</v>
      </c>
      <c r="O790" s="11">
        <f>VLOOKUP(C790,[1]匹配!$A:$L,12,0)</f>
        <v>3</v>
      </c>
      <c r="P790" s="11">
        <f>VLOOKUP(C790,[1]匹配!$A:$M,13,0)</f>
        <v>0</v>
      </c>
      <c r="Q790" s="11" t="str">
        <f>VLOOKUP(C790,[1]匹配!$A:$N,14,0)</f>
        <v>深圳市博思高科技有限公司</v>
      </c>
      <c r="R790" s="11">
        <f>VLOOKUP(C790,[1]匹配!$A:$O,15,0)</f>
        <v>0</v>
      </c>
      <c r="S790" s="11">
        <f>VLOOKUP(C790,[1]匹配!$A:$P,16,0)</f>
        <v>0</v>
      </c>
      <c r="T790" s="11">
        <f>VLOOKUP(C790,[1]匹配!$A:$Q,17,0)</f>
        <v>0</v>
      </c>
      <c r="U790" s="11">
        <f>VLOOKUP(C790,[1]匹配!$A:$R,18,0)</f>
        <v>0</v>
      </c>
      <c r="V790" s="11">
        <f>VLOOKUP(C790,[1]匹配!$A:$S,19,0)</f>
        <v>0</v>
      </c>
      <c r="W790" s="11">
        <f>VLOOKUP(C790,[1]匹配!$A:$T,20,0)</f>
        <v>0</v>
      </c>
      <c r="X790" s="11">
        <f>VLOOKUP(C790,[1]匹配!$A:$U,21,0)</f>
        <v>0</v>
      </c>
      <c r="Y790" s="11">
        <f>VLOOKUP(C790,[1]匹配!$A:$V,22,0)</f>
        <v>0</v>
      </c>
      <c r="Z790" s="11">
        <f>VLOOKUP(C790,[1]匹配!$A:$W,23,0)</f>
        <v>0</v>
      </c>
      <c r="AA790" s="11">
        <f>VLOOKUP(C790,[1]匹配!$A:$X,24,0)</f>
        <v>0</v>
      </c>
      <c r="AB790" s="11">
        <f>VLOOKUP(C790,[1]匹配!$A:$Y,25,0)</f>
        <v>0</v>
      </c>
      <c r="AC790" s="11">
        <f>VLOOKUP(C790,[1]匹配!$A:$Z,26,0)</f>
        <v>0</v>
      </c>
      <c r="AD790" s="11">
        <f>VLOOKUP(C790,[1]匹配!$A:$AA,27,0)</f>
        <v>0</v>
      </c>
      <c r="AE790" s="11">
        <f>VLOOKUP(C790,[1]匹配!$A:$AB,28,0)</f>
        <v>0</v>
      </c>
      <c r="AF790" s="11">
        <f>VLOOKUP(C790,[1]匹配!$A:$AC,29,0)</f>
        <v>0</v>
      </c>
      <c r="AG790" s="11">
        <f>VLOOKUP(C790,[1]匹配!$A:$AD,30,0)</f>
        <v>0</v>
      </c>
      <c r="AH790" s="11">
        <f>VLOOKUP(C790,[1]匹配!$A:$AE,31,0)</f>
        <v>0</v>
      </c>
      <c r="AI790" s="11">
        <f>VLOOKUP(C790,[1]匹配!$A:$AF,32,0)</f>
        <v>0</v>
      </c>
      <c r="AJ790" s="11" t="s">
        <v>1417</v>
      </c>
      <c r="AK790" s="11" t="s">
        <v>47</v>
      </c>
      <c r="AL790" s="11" t="s">
        <v>48</v>
      </c>
      <c r="AM790" s="11" t="s">
        <v>729</v>
      </c>
    </row>
    <row r="791" ht="48" spans="1:39">
      <c r="A791" s="28">
        <v>788</v>
      </c>
      <c r="B791" s="11" t="s">
        <v>656</v>
      </c>
      <c r="C791" s="11" t="s">
        <v>2866</v>
      </c>
      <c r="D791" s="11" t="s">
        <v>2867</v>
      </c>
      <c r="E791" s="11" t="s">
        <v>2868</v>
      </c>
      <c r="F791" s="30" t="s">
        <v>2671</v>
      </c>
      <c r="G791" s="11" t="s">
        <v>1602</v>
      </c>
      <c r="H791" s="11" t="str">
        <f>VLOOKUP(C791,[1]匹配!$A:$E,5,0)</f>
        <v>是</v>
      </c>
      <c r="I791" s="11">
        <f>VLOOKUP(C791,[1]匹配!$A:$F,6,0)</f>
        <v>7</v>
      </c>
      <c r="J791" s="11">
        <f>VLOOKUP(C791,'[2]（终）标准制修订项目'!$C:$R,16,0)</f>
        <v>2</v>
      </c>
      <c r="K791" s="11" t="str">
        <f>VLOOKUP(C791,[1]匹配!$A:$H,8,0)</f>
        <v>无</v>
      </c>
      <c r="L791" s="11">
        <f>VLOOKUP(C791,[1]匹配!$A:$I,9,0)</f>
        <v>2</v>
      </c>
      <c r="M791" s="11">
        <f>VLOOKUP(C791,[1]匹配!$A:$J,10,0)</f>
        <v>100</v>
      </c>
      <c r="N791" s="11" t="str">
        <f>VLOOKUP(C791,[1]匹配!$A:$K,11,0)</f>
        <v>清华大学深圳国际研究生院</v>
      </c>
      <c r="O791" s="11">
        <f>VLOOKUP(C791,[1]匹配!$A:$L,12,0)</f>
        <v>0</v>
      </c>
      <c r="P791" s="11">
        <f>VLOOKUP(C791,[1]匹配!$A:$M,13,0)</f>
        <v>0</v>
      </c>
      <c r="Q791" s="11">
        <f>VLOOKUP(C791,[1]匹配!$A:$N,14,0)</f>
        <v>0</v>
      </c>
      <c r="R791" s="11">
        <f>VLOOKUP(C791,[1]匹配!$A:$O,15,0)</f>
        <v>0</v>
      </c>
      <c r="S791" s="11">
        <f>VLOOKUP(C791,[1]匹配!$A:$P,16,0)</f>
        <v>0</v>
      </c>
      <c r="T791" s="11">
        <f>VLOOKUP(C791,[1]匹配!$A:$Q,17,0)</f>
        <v>0</v>
      </c>
      <c r="U791" s="11">
        <f>VLOOKUP(C791,[1]匹配!$A:$R,18,0)</f>
        <v>0</v>
      </c>
      <c r="V791" s="11">
        <f>VLOOKUP(C791,[1]匹配!$A:$S,19,0)</f>
        <v>0</v>
      </c>
      <c r="W791" s="11">
        <f>VLOOKUP(C791,[1]匹配!$A:$T,20,0)</f>
        <v>0</v>
      </c>
      <c r="X791" s="11">
        <f>VLOOKUP(C791,[1]匹配!$A:$U,21,0)</f>
        <v>0</v>
      </c>
      <c r="Y791" s="11">
        <f>VLOOKUP(C791,[1]匹配!$A:$V,22,0)</f>
        <v>0</v>
      </c>
      <c r="Z791" s="11">
        <f>VLOOKUP(C791,[1]匹配!$A:$W,23,0)</f>
        <v>0</v>
      </c>
      <c r="AA791" s="11">
        <f>VLOOKUP(C791,[1]匹配!$A:$X,24,0)</f>
        <v>0</v>
      </c>
      <c r="AB791" s="11">
        <f>VLOOKUP(C791,[1]匹配!$A:$Y,25,0)</f>
        <v>0</v>
      </c>
      <c r="AC791" s="11">
        <f>VLOOKUP(C791,[1]匹配!$A:$Z,26,0)</f>
        <v>0</v>
      </c>
      <c r="AD791" s="11">
        <f>VLOOKUP(C791,[1]匹配!$A:$AA,27,0)</f>
        <v>0</v>
      </c>
      <c r="AE791" s="11">
        <f>VLOOKUP(C791,[1]匹配!$A:$AB,28,0)</f>
        <v>0</v>
      </c>
      <c r="AF791" s="11">
        <f>VLOOKUP(C791,[1]匹配!$A:$AC,29,0)</f>
        <v>0</v>
      </c>
      <c r="AG791" s="11">
        <f>VLOOKUP(C791,[1]匹配!$A:$AD,30,0)</f>
        <v>0</v>
      </c>
      <c r="AH791" s="11">
        <f>VLOOKUP(C791,[1]匹配!$A:$AE,31,0)</f>
        <v>0</v>
      </c>
      <c r="AI791" s="11">
        <f>VLOOKUP(C791,[1]匹配!$A:$AF,32,0)</f>
        <v>0</v>
      </c>
      <c r="AJ791" s="11" t="s">
        <v>1441</v>
      </c>
      <c r="AK791" s="11" t="s">
        <v>47</v>
      </c>
      <c r="AL791" s="11" t="s">
        <v>48</v>
      </c>
      <c r="AM791" s="11" t="s">
        <v>729</v>
      </c>
    </row>
    <row r="792" ht="60" spans="1:39">
      <c r="A792" s="28">
        <v>789</v>
      </c>
      <c r="B792" s="11" t="s">
        <v>656</v>
      </c>
      <c r="C792" s="11" t="s">
        <v>2869</v>
      </c>
      <c r="D792" s="11" t="s">
        <v>2870</v>
      </c>
      <c r="E792" s="11" t="s">
        <v>2871</v>
      </c>
      <c r="F792" s="30" t="s">
        <v>2833</v>
      </c>
      <c r="G792" s="11" t="s">
        <v>2804</v>
      </c>
      <c r="H792" s="11" t="str">
        <f>VLOOKUP(C792,[1]匹配!$A:$E,5,0)</f>
        <v>否</v>
      </c>
      <c r="I792" s="11">
        <f>VLOOKUP(C792,[1]匹配!$A:$F,6,0)</f>
        <v>0</v>
      </c>
      <c r="J792" s="11">
        <f>VLOOKUP(C792,'[2]（终）标准制修订项目'!$C:$R,16,0)</f>
        <v>1</v>
      </c>
      <c r="K792" s="11" t="str">
        <f>VLOOKUP(C792,[1]匹配!$A:$H,8,0)</f>
        <v>有</v>
      </c>
      <c r="L792" s="11">
        <f>VLOOKUP(C792,[1]匹配!$A:$I,9,0)</f>
        <v>1</v>
      </c>
      <c r="M792" s="11">
        <f>VLOOKUP(C792,[1]匹配!$A:$J,10,0)</f>
        <v>100</v>
      </c>
      <c r="N792" s="11" t="str">
        <f>VLOOKUP(C792,[1]匹配!$A:$K,11,0)</f>
        <v>深圳市卓越绩效管理促进会</v>
      </c>
      <c r="O792" s="11">
        <f>VLOOKUP(C792,[1]匹配!$A:$L,12,0)</f>
        <v>2</v>
      </c>
      <c r="P792" s="11">
        <f>VLOOKUP(C792,[1]匹配!$A:$M,13,0)</f>
        <v>0</v>
      </c>
      <c r="Q792" s="11" t="str">
        <f>VLOOKUP(C792,[1]匹配!$A:$N,14,0)</f>
        <v>深圳市计量质量检测研究院</v>
      </c>
      <c r="R792" s="11">
        <f>VLOOKUP(C792,[1]匹配!$A:$O,15,0)</f>
        <v>3</v>
      </c>
      <c r="S792" s="11">
        <f>VLOOKUP(C792,[1]匹配!$A:$P,16,0)</f>
        <v>0</v>
      </c>
      <c r="T792" s="11" t="str">
        <f>VLOOKUP(C792,[1]匹配!$A:$Q,17,0)</f>
        <v>深圳市卓越标准事务有限公司</v>
      </c>
      <c r="U792" s="11">
        <f>VLOOKUP(C792,[1]匹配!$A:$R,18,0)</f>
        <v>0</v>
      </c>
      <c r="V792" s="11">
        <f>VLOOKUP(C792,[1]匹配!$A:$S,19,0)</f>
        <v>0</v>
      </c>
      <c r="W792" s="11">
        <f>VLOOKUP(C792,[1]匹配!$A:$T,20,0)</f>
        <v>0</v>
      </c>
      <c r="X792" s="11">
        <f>VLOOKUP(C792,[1]匹配!$A:$U,21,0)</f>
        <v>0</v>
      </c>
      <c r="Y792" s="11">
        <f>VLOOKUP(C792,[1]匹配!$A:$V,22,0)</f>
        <v>0</v>
      </c>
      <c r="Z792" s="11">
        <f>VLOOKUP(C792,[1]匹配!$A:$W,23,0)</f>
        <v>0</v>
      </c>
      <c r="AA792" s="11">
        <f>VLOOKUP(C792,[1]匹配!$A:$X,24,0)</f>
        <v>0</v>
      </c>
      <c r="AB792" s="11">
        <f>VLOOKUP(C792,[1]匹配!$A:$Y,25,0)</f>
        <v>0</v>
      </c>
      <c r="AC792" s="11">
        <f>VLOOKUP(C792,[1]匹配!$A:$Z,26,0)</f>
        <v>0</v>
      </c>
      <c r="AD792" s="11">
        <f>VLOOKUP(C792,[1]匹配!$A:$AA,27,0)</f>
        <v>0</v>
      </c>
      <c r="AE792" s="11">
        <f>VLOOKUP(C792,[1]匹配!$A:$AB,28,0)</f>
        <v>0</v>
      </c>
      <c r="AF792" s="11">
        <f>VLOOKUP(C792,[1]匹配!$A:$AC,29,0)</f>
        <v>0</v>
      </c>
      <c r="AG792" s="11">
        <f>VLOOKUP(C792,[1]匹配!$A:$AD,30,0)</f>
        <v>0</v>
      </c>
      <c r="AH792" s="11">
        <f>VLOOKUP(C792,[1]匹配!$A:$AE,31,0)</f>
        <v>0</v>
      </c>
      <c r="AI792" s="11">
        <f>VLOOKUP(C792,[1]匹配!$A:$AF,32,0)</f>
        <v>0</v>
      </c>
      <c r="AJ792" s="11" t="s">
        <v>1453</v>
      </c>
      <c r="AK792" s="11" t="s">
        <v>47</v>
      </c>
      <c r="AL792" s="11" t="s">
        <v>48</v>
      </c>
      <c r="AM792" s="11" t="s">
        <v>729</v>
      </c>
    </row>
    <row r="793" ht="48" spans="1:39">
      <c r="A793" s="28">
        <v>790</v>
      </c>
      <c r="B793" s="11" t="s">
        <v>656</v>
      </c>
      <c r="C793" s="11" t="s">
        <v>2872</v>
      </c>
      <c r="D793" s="11" t="s">
        <v>2873</v>
      </c>
      <c r="E793" s="11" t="s">
        <v>2874</v>
      </c>
      <c r="F793" s="30" t="s">
        <v>2875</v>
      </c>
      <c r="G793" s="11" t="s">
        <v>1113</v>
      </c>
      <c r="H793" s="11" t="str">
        <f>VLOOKUP(C793,[1]匹配!$A:$E,5,0)</f>
        <v>否</v>
      </c>
      <c r="I793" s="11">
        <f>VLOOKUP(C793,[1]匹配!$A:$F,6,0)</f>
        <v>0</v>
      </c>
      <c r="J793" s="11">
        <f>VLOOKUP(C793,'[2]（终）标准制修订项目'!$C:$R,16,0)</f>
        <v>1</v>
      </c>
      <c r="K793" s="11" t="str">
        <f>VLOOKUP(C793,[1]匹配!$A:$H,8,0)</f>
        <v>有</v>
      </c>
      <c r="L793" s="11">
        <f>VLOOKUP(C793,[1]匹配!$A:$I,9,0)</f>
        <v>1</v>
      </c>
      <c r="M793" s="11">
        <f>VLOOKUP(C793,[1]匹配!$A:$J,10,0)</f>
        <v>100</v>
      </c>
      <c r="N793" s="11" t="str">
        <f>VLOOKUP(C793,[1]匹配!$A:$K,11,0)</f>
        <v>深圳市中安测标准技术有限公司</v>
      </c>
      <c r="O793" s="11">
        <f>VLOOKUP(C793,[1]匹配!$A:$L,12,0)</f>
        <v>2</v>
      </c>
      <c r="P793" s="11">
        <f>VLOOKUP(C793,[1]匹配!$A:$M,13,0)</f>
        <v>0</v>
      </c>
      <c r="Q793" s="11" t="str">
        <f>VLOOKUP(C793,[1]匹配!$A:$N,14,0)</f>
        <v>中国电信股份有限公司深圳分公司</v>
      </c>
      <c r="R793" s="11">
        <f>VLOOKUP(C793,[1]匹配!$A:$O,15,0)</f>
        <v>3</v>
      </c>
      <c r="S793" s="11">
        <f>VLOOKUP(C793,[1]匹配!$A:$P,16,0)</f>
        <v>0</v>
      </c>
      <c r="T793" s="11" t="str">
        <f>VLOOKUP(C793,[1]匹配!$A:$Q,17,0)</f>
        <v>深圳市星火电子工程公司</v>
      </c>
      <c r="U793" s="11">
        <f>VLOOKUP(C793,[1]匹配!$A:$R,18,0)</f>
        <v>4</v>
      </c>
      <c r="V793" s="11">
        <f>VLOOKUP(C793,[1]匹配!$A:$S,19,0)</f>
        <v>0</v>
      </c>
      <c r="W793" s="11" t="str">
        <f>VLOOKUP(C793,[1]匹配!$A:$T,20,0)</f>
        <v>深圳市筑泰防务智能科技有限公司</v>
      </c>
      <c r="X793" s="11">
        <f>VLOOKUP(C793,[1]匹配!$A:$U,21,0)</f>
        <v>5</v>
      </c>
      <c r="Y793" s="11">
        <f>VLOOKUP(C793,[1]匹配!$A:$V,22,0)</f>
        <v>0</v>
      </c>
      <c r="Z793" s="11" t="str">
        <f>VLOOKUP(C793,[1]匹配!$A:$W,23,0)</f>
        <v>深圳市信义科技有限公司</v>
      </c>
      <c r="AA793" s="11">
        <f>VLOOKUP(C793,[1]匹配!$A:$X,24,0)</f>
        <v>6</v>
      </c>
      <c r="AB793" s="11">
        <f>VLOOKUP(C793,[1]匹配!$A:$Y,25,0)</f>
        <v>0</v>
      </c>
      <c r="AC793" s="11" t="str">
        <f>VLOOKUP(C793,[1]匹配!$A:$Z,26,0)</f>
        <v>深圳英飞拓科技股份有限公司</v>
      </c>
      <c r="AD793" s="11">
        <f>VLOOKUP(C793,[1]匹配!$A:$AA,27,0)</f>
        <v>7</v>
      </c>
      <c r="AE793" s="11">
        <f>VLOOKUP(C793,[1]匹配!$A:$AB,28,0)</f>
        <v>0</v>
      </c>
      <c r="AF793" s="11" t="str">
        <f>VLOOKUP(C793,[1]匹配!$A:$AC,29,0)</f>
        <v>盛视科技股份有限公司</v>
      </c>
      <c r="AG793" s="11">
        <f>VLOOKUP(C793,[1]匹配!$A:$AD,30,0)</f>
        <v>8</v>
      </c>
      <c r="AH793" s="11">
        <f>VLOOKUP(C793,[1]匹配!$A:$AE,31,0)</f>
        <v>0</v>
      </c>
      <c r="AI793" s="11" t="str">
        <f>VLOOKUP(C793,[1]匹配!$A:$AF,32,0)</f>
        <v>深圳市共济科技股份有限公司</v>
      </c>
      <c r="AJ793" s="11" t="s">
        <v>1489</v>
      </c>
      <c r="AK793" s="11" t="s">
        <v>47</v>
      </c>
      <c r="AL793" s="11" t="s">
        <v>48</v>
      </c>
      <c r="AM793" s="11" t="s">
        <v>729</v>
      </c>
    </row>
    <row r="794" ht="24" spans="1:39">
      <c r="A794" s="28">
        <v>791</v>
      </c>
      <c r="B794" s="11" t="s">
        <v>656</v>
      </c>
      <c r="C794" s="11" t="s">
        <v>2876</v>
      </c>
      <c r="D794" s="11" t="s">
        <v>2877</v>
      </c>
      <c r="E794" s="11" t="s">
        <v>2878</v>
      </c>
      <c r="F794" s="30" t="s">
        <v>161</v>
      </c>
      <c r="G794" s="11" t="s">
        <v>128</v>
      </c>
      <c r="H794" s="11" t="str">
        <f>VLOOKUP(C794,[1]匹配!$A:$E,5,0)</f>
        <v>否</v>
      </c>
      <c r="I794" s="11">
        <f>VLOOKUP(C794,[1]匹配!$A:$F,6,0)</f>
        <v>0</v>
      </c>
      <c r="J794" s="11">
        <f>VLOOKUP(C794,'[2]（终）标准制修订项目'!$C:$R,16,0)</f>
        <v>2</v>
      </c>
      <c r="K794" s="11" t="str">
        <f>VLOOKUP(C794,[1]匹配!$A:$H,8,0)</f>
        <v>无</v>
      </c>
      <c r="L794" s="11">
        <f>VLOOKUP(C794,[1]匹配!$A:$I,9,0)</f>
        <v>2</v>
      </c>
      <c r="M794" s="11">
        <f>VLOOKUP(C794,[1]匹配!$A:$J,10,0)</f>
        <v>100</v>
      </c>
      <c r="N794" s="11" t="str">
        <f>VLOOKUP(C794,[1]匹配!$A:$K,11,0)</f>
        <v>深圳市标准技术研究院</v>
      </c>
      <c r="O794" s="11">
        <f>VLOOKUP(C794,[1]匹配!$A:$L,12,0)</f>
        <v>0</v>
      </c>
      <c r="P794" s="11">
        <f>VLOOKUP(C794,[1]匹配!$A:$M,13,0)</f>
        <v>0</v>
      </c>
      <c r="Q794" s="11">
        <f>VLOOKUP(C794,[1]匹配!$A:$N,14,0)</f>
        <v>0</v>
      </c>
      <c r="R794" s="11">
        <f>VLOOKUP(C794,[1]匹配!$A:$O,15,0)</f>
        <v>0</v>
      </c>
      <c r="S794" s="11">
        <f>VLOOKUP(C794,[1]匹配!$A:$P,16,0)</f>
        <v>0</v>
      </c>
      <c r="T794" s="11">
        <f>VLOOKUP(C794,[1]匹配!$A:$Q,17,0)</f>
        <v>0</v>
      </c>
      <c r="U794" s="11">
        <f>VLOOKUP(C794,[1]匹配!$A:$R,18,0)</f>
        <v>0</v>
      </c>
      <c r="V794" s="11">
        <f>VLOOKUP(C794,[1]匹配!$A:$S,19,0)</f>
        <v>0</v>
      </c>
      <c r="W794" s="11">
        <f>VLOOKUP(C794,[1]匹配!$A:$T,20,0)</f>
        <v>0</v>
      </c>
      <c r="X794" s="11">
        <f>VLOOKUP(C794,[1]匹配!$A:$U,21,0)</f>
        <v>0</v>
      </c>
      <c r="Y794" s="11">
        <f>VLOOKUP(C794,[1]匹配!$A:$V,22,0)</f>
        <v>0</v>
      </c>
      <c r="Z794" s="11">
        <f>VLOOKUP(C794,[1]匹配!$A:$W,23,0)</f>
        <v>0</v>
      </c>
      <c r="AA794" s="11">
        <f>VLOOKUP(C794,[1]匹配!$A:$X,24,0)</f>
        <v>0</v>
      </c>
      <c r="AB794" s="11">
        <f>VLOOKUP(C794,[1]匹配!$A:$Y,25,0)</f>
        <v>0</v>
      </c>
      <c r="AC794" s="11">
        <f>VLOOKUP(C794,[1]匹配!$A:$Z,26,0)</f>
        <v>0</v>
      </c>
      <c r="AD794" s="11">
        <f>VLOOKUP(C794,[1]匹配!$A:$AA,27,0)</f>
        <v>0</v>
      </c>
      <c r="AE794" s="11">
        <f>VLOOKUP(C794,[1]匹配!$A:$AB,28,0)</f>
        <v>0</v>
      </c>
      <c r="AF794" s="11">
        <f>VLOOKUP(C794,[1]匹配!$A:$AC,29,0)</f>
        <v>0</v>
      </c>
      <c r="AG794" s="11">
        <f>VLOOKUP(C794,[1]匹配!$A:$AD,30,0)</f>
        <v>0</v>
      </c>
      <c r="AH794" s="11">
        <f>VLOOKUP(C794,[1]匹配!$A:$AE,31,0)</f>
        <v>0</v>
      </c>
      <c r="AI794" s="11">
        <f>VLOOKUP(C794,[1]匹配!$A:$AF,32,0)</f>
        <v>0</v>
      </c>
      <c r="AJ794" s="11" t="s">
        <v>1489</v>
      </c>
      <c r="AK794" s="11" t="s">
        <v>47</v>
      </c>
      <c r="AL794" s="11" t="s">
        <v>48</v>
      </c>
      <c r="AM794" s="11" t="s">
        <v>729</v>
      </c>
    </row>
    <row r="795" ht="48" spans="1:39">
      <c r="A795" s="28">
        <v>792</v>
      </c>
      <c r="B795" s="11" t="s">
        <v>656</v>
      </c>
      <c r="C795" s="11" t="s">
        <v>2879</v>
      </c>
      <c r="D795" s="11" t="s">
        <v>2880</v>
      </c>
      <c r="E795" s="11" t="s">
        <v>2881</v>
      </c>
      <c r="F795" s="30" t="s">
        <v>2437</v>
      </c>
      <c r="G795" s="11" t="s">
        <v>1313</v>
      </c>
      <c r="H795" s="11" t="str">
        <f>VLOOKUP(C795,[1]匹配!$A:$E,5,0)</f>
        <v>否</v>
      </c>
      <c r="I795" s="11">
        <f>VLOOKUP(C795,[1]匹配!$A:$F,6,0)</f>
        <v>0</v>
      </c>
      <c r="J795" s="11">
        <f>VLOOKUP(C795,'[2]（终）标准制修订项目'!$C:$R,16,0)</f>
        <v>2</v>
      </c>
      <c r="K795" s="11" t="str">
        <f>VLOOKUP(C795,[1]匹配!$A:$H,8,0)</f>
        <v>有</v>
      </c>
      <c r="L795" s="11">
        <f>VLOOKUP(C795,[1]匹配!$A:$I,9,0)</f>
        <v>1</v>
      </c>
      <c r="M795" s="11">
        <f>VLOOKUP(C795,[1]匹配!$A:$J,10,0)</f>
        <v>0</v>
      </c>
      <c r="N795" s="11" t="str">
        <f>VLOOKUP(C795,[1]匹配!$A:$K,11,0)</f>
        <v>深圳市光明新区管理委员会</v>
      </c>
      <c r="O795" s="11">
        <f>VLOOKUP(C795,[1]匹配!$A:$L,12,0)</f>
        <v>2</v>
      </c>
      <c r="P795" s="11">
        <f>VLOOKUP(C795,[1]匹配!$A:$M,13,0)</f>
        <v>100</v>
      </c>
      <c r="Q795" s="11" t="str">
        <f>VLOOKUP(C795,[1]匹配!$A:$N,14,0)</f>
        <v>深圳市恒绿低碳发展促进中心</v>
      </c>
      <c r="R795" s="11">
        <f>VLOOKUP(C795,[1]匹配!$A:$O,15,0)</f>
        <v>3</v>
      </c>
      <c r="S795" s="11">
        <f>VLOOKUP(C795,[1]匹配!$A:$P,16,0)</f>
        <v>0</v>
      </c>
      <c r="T795" s="11" t="str">
        <f>VLOOKUP(C795,[1]匹配!$A:$Q,17,0)</f>
        <v>深圳市标准技术研究院</v>
      </c>
      <c r="U795" s="11">
        <f>VLOOKUP(C795,[1]匹配!$A:$R,18,0)</f>
        <v>0</v>
      </c>
      <c r="V795" s="11">
        <f>VLOOKUP(C795,[1]匹配!$A:$S,19,0)</f>
        <v>0</v>
      </c>
      <c r="W795" s="11">
        <f>VLOOKUP(C795,[1]匹配!$A:$T,20,0)</f>
        <v>0</v>
      </c>
      <c r="X795" s="11">
        <f>VLOOKUP(C795,[1]匹配!$A:$U,21,0)</f>
        <v>0</v>
      </c>
      <c r="Y795" s="11">
        <f>VLOOKUP(C795,[1]匹配!$A:$V,22,0)</f>
        <v>0</v>
      </c>
      <c r="Z795" s="11">
        <f>VLOOKUP(C795,[1]匹配!$A:$W,23,0)</f>
        <v>0</v>
      </c>
      <c r="AA795" s="11">
        <f>VLOOKUP(C795,[1]匹配!$A:$X,24,0)</f>
        <v>0</v>
      </c>
      <c r="AB795" s="11">
        <f>VLOOKUP(C795,[1]匹配!$A:$Y,25,0)</f>
        <v>0</v>
      </c>
      <c r="AC795" s="11">
        <f>VLOOKUP(C795,[1]匹配!$A:$Z,26,0)</f>
        <v>0</v>
      </c>
      <c r="AD795" s="11">
        <f>VLOOKUP(C795,[1]匹配!$A:$AA,27,0)</f>
        <v>0</v>
      </c>
      <c r="AE795" s="11">
        <f>VLOOKUP(C795,[1]匹配!$A:$AB,28,0)</f>
        <v>0</v>
      </c>
      <c r="AF795" s="11">
        <f>VLOOKUP(C795,[1]匹配!$A:$AC,29,0)</f>
        <v>0</v>
      </c>
      <c r="AG795" s="11">
        <f>VLOOKUP(C795,[1]匹配!$A:$AD,30,0)</f>
        <v>0</v>
      </c>
      <c r="AH795" s="11">
        <f>VLOOKUP(C795,[1]匹配!$A:$AE,31,0)</f>
        <v>0</v>
      </c>
      <c r="AI795" s="11">
        <f>VLOOKUP(C795,[1]匹配!$A:$AF,32,0)</f>
        <v>0</v>
      </c>
      <c r="AJ795" s="11" t="s">
        <v>1511</v>
      </c>
      <c r="AK795" s="11" t="s">
        <v>47</v>
      </c>
      <c r="AL795" s="11" t="s">
        <v>48</v>
      </c>
      <c r="AM795" s="11" t="s">
        <v>729</v>
      </c>
    </row>
    <row r="796" ht="36" spans="1:39">
      <c r="A796" s="28">
        <v>793</v>
      </c>
      <c r="B796" s="11" t="s">
        <v>656</v>
      </c>
      <c r="C796" s="11" t="s">
        <v>2882</v>
      </c>
      <c r="D796" s="11" t="s">
        <v>2883</v>
      </c>
      <c r="E796" s="11" t="s">
        <v>2884</v>
      </c>
      <c r="F796" s="30" t="s">
        <v>2885</v>
      </c>
      <c r="G796" s="11" t="s">
        <v>2672</v>
      </c>
      <c r="H796" s="11" t="str">
        <f>VLOOKUP(C796,[1]匹配!$A:$E,5,0)</f>
        <v>否</v>
      </c>
      <c r="I796" s="11">
        <f>VLOOKUP(C796,[1]匹配!$A:$F,6,0)</f>
        <v>0</v>
      </c>
      <c r="J796" s="11">
        <f>VLOOKUP(C796,'[2]（终）标准制修订项目'!$C:$R,16,0)</f>
        <v>2</v>
      </c>
      <c r="K796" s="11" t="str">
        <f>VLOOKUP(C796,[1]匹配!$A:$H,8,0)</f>
        <v>无</v>
      </c>
      <c r="L796" s="11">
        <f>VLOOKUP(C796,[1]匹配!$A:$I,9,0)</f>
        <v>2</v>
      </c>
      <c r="M796" s="11">
        <f>VLOOKUP(C796,[1]匹配!$A:$J,10,0)</f>
        <v>100</v>
      </c>
      <c r="N796" s="11" t="str">
        <f>VLOOKUP(C796,[1]匹配!$A:$K,11,0)</f>
        <v>深圳前海信息技术有限公司</v>
      </c>
      <c r="O796" s="11">
        <f>VLOOKUP(C796,[1]匹配!$A:$L,12,0)</f>
        <v>0</v>
      </c>
      <c r="P796" s="11">
        <f>VLOOKUP(C796,[1]匹配!$A:$M,13,0)</f>
        <v>0</v>
      </c>
      <c r="Q796" s="11">
        <f>VLOOKUP(C796,[1]匹配!$A:$N,14,0)</f>
        <v>0</v>
      </c>
      <c r="R796" s="11">
        <f>VLOOKUP(C796,[1]匹配!$A:$O,15,0)</f>
        <v>0</v>
      </c>
      <c r="S796" s="11">
        <f>VLOOKUP(C796,[1]匹配!$A:$P,16,0)</f>
        <v>0</v>
      </c>
      <c r="T796" s="11">
        <f>VLOOKUP(C796,[1]匹配!$A:$Q,17,0)</f>
        <v>0</v>
      </c>
      <c r="U796" s="11">
        <f>VLOOKUP(C796,[1]匹配!$A:$R,18,0)</f>
        <v>0</v>
      </c>
      <c r="V796" s="11">
        <f>VLOOKUP(C796,[1]匹配!$A:$S,19,0)</f>
        <v>0</v>
      </c>
      <c r="W796" s="11">
        <f>VLOOKUP(C796,[1]匹配!$A:$T,20,0)</f>
        <v>0</v>
      </c>
      <c r="X796" s="11">
        <f>VLOOKUP(C796,[1]匹配!$A:$U,21,0)</f>
        <v>0</v>
      </c>
      <c r="Y796" s="11">
        <f>VLOOKUP(C796,[1]匹配!$A:$V,22,0)</f>
        <v>0</v>
      </c>
      <c r="Z796" s="11">
        <f>VLOOKUP(C796,[1]匹配!$A:$W,23,0)</f>
        <v>0</v>
      </c>
      <c r="AA796" s="11">
        <f>VLOOKUP(C796,[1]匹配!$A:$X,24,0)</f>
        <v>0</v>
      </c>
      <c r="AB796" s="11">
        <f>VLOOKUP(C796,[1]匹配!$A:$Y,25,0)</f>
        <v>0</v>
      </c>
      <c r="AC796" s="11">
        <f>VLOOKUP(C796,[1]匹配!$A:$Z,26,0)</f>
        <v>0</v>
      </c>
      <c r="AD796" s="11">
        <f>VLOOKUP(C796,[1]匹配!$A:$AA,27,0)</f>
        <v>0</v>
      </c>
      <c r="AE796" s="11">
        <f>VLOOKUP(C796,[1]匹配!$A:$AB,28,0)</f>
        <v>0</v>
      </c>
      <c r="AF796" s="11">
        <f>VLOOKUP(C796,[1]匹配!$A:$AC,29,0)</f>
        <v>0</v>
      </c>
      <c r="AG796" s="11">
        <f>VLOOKUP(C796,[1]匹配!$A:$AD,30,0)</f>
        <v>0</v>
      </c>
      <c r="AH796" s="11">
        <f>VLOOKUP(C796,[1]匹配!$A:$AE,31,0)</f>
        <v>0</v>
      </c>
      <c r="AI796" s="11">
        <f>VLOOKUP(C796,[1]匹配!$A:$AF,32,0)</f>
        <v>0</v>
      </c>
      <c r="AJ796" s="11" t="s">
        <v>1574</v>
      </c>
      <c r="AK796" s="11" t="s">
        <v>47</v>
      </c>
      <c r="AL796" s="11" t="s">
        <v>48</v>
      </c>
      <c r="AM796" s="11" t="s">
        <v>729</v>
      </c>
    </row>
    <row r="797" ht="36" spans="1:39">
      <c r="A797" s="28">
        <v>794</v>
      </c>
      <c r="B797" s="11" t="s">
        <v>656</v>
      </c>
      <c r="C797" s="11" t="s">
        <v>2886</v>
      </c>
      <c r="D797" s="11" t="s">
        <v>2887</v>
      </c>
      <c r="E797" s="11" t="s">
        <v>2888</v>
      </c>
      <c r="F797" s="30" t="s">
        <v>2889</v>
      </c>
      <c r="G797" s="11" t="s">
        <v>339</v>
      </c>
      <c r="H797" s="11" t="str">
        <f>VLOOKUP(C797,[1]匹配!$A:$E,5,0)</f>
        <v>否</v>
      </c>
      <c r="I797" s="11">
        <f>VLOOKUP(C797,[1]匹配!$A:$F,6,0)</f>
        <v>0</v>
      </c>
      <c r="J797" s="11">
        <f>VLOOKUP(C797,'[2]（终）标准制修订项目'!$C:$R,16,0)</f>
        <v>1</v>
      </c>
      <c r="K797" s="11" t="str">
        <f>VLOOKUP(C797,[1]匹配!$A:$H,8,0)</f>
        <v>无</v>
      </c>
      <c r="L797" s="11">
        <f>VLOOKUP(C797,[1]匹配!$A:$I,9,0)</f>
        <v>1</v>
      </c>
      <c r="M797" s="11">
        <f>VLOOKUP(C797,[1]匹配!$A:$J,10,0)</f>
        <v>100</v>
      </c>
      <c r="N797" s="11" t="str">
        <f>VLOOKUP(C797,[1]匹配!$A:$K,11,0)</f>
        <v>深圳市检验检疫科学研究院</v>
      </c>
      <c r="O797" s="11">
        <f>VLOOKUP(C797,[1]匹配!$A:$L,12,0)</f>
        <v>0</v>
      </c>
      <c r="P797" s="11">
        <f>VLOOKUP(C797,[1]匹配!$A:$M,13,0)</f>
        <v>0</v>
      </c>
      <c r="Q797" s="11">
        <f>VLOOKUP(C797,[1]匹配!$A:$N,14,0)</f>
        <v>0</v>
      </c>
      <c r="R797" s="11">
        <f>VLOOKUP(C797,[1]匹配!$A:$O,15,0)</f>
        <v>0</v>
      </c>
      <c r="S797" s="11">
        <f>VLOOKUP(C797,[1]匹配!$A:$P,16,0)</f>
        <v>0</v>
      </c>
      <c r="T797" s="11">
        <f>VLOOKUP(C797,[1]匹配!$A:$Q,17,0)</f>
        <v>0</v>
      </c>
      <c r="U797" s="11">
        <f>VLOOKUP(C797,[1]匹配!$A:$R,18,0)</f>
        <v>0</v>
      </c>
      <c r="V797" s="11">
        <f>VLOOKUP(C797,[1]匹配!$A:$S,19,0)</f>
        <v>0</v>
      </c>
      <c r="W797" s="11">
        <f>VLOOKUP(C797,[1]匹配!$A:$T,20,0)</f>
        <v>0</v>
      </c>
      <c r="X797" s="11">
        <f>VLOOKUP(C797,[1]匹配!$A:$U,21,0)</f>
        <v>0</v>
      </c>
      <c r="Y797" s="11">
        <f>VLOOKUP(C797,[1]匹配!$A:$V,22,0)</f>
        <v>0</v>
      </c>
      <c r="Z797" s="11">
        <f>VLOOKUP(C797,[1]匹配!$A:$W,23,0)</f>
        <v>0</v>
      </c>
      <c r="AA797" s="11">
        <f>VLOOKUP(C797,[1]匹配!$A:$X,24,0)</f>
        <v>0</v>
      </c>
      <c r="AB797" s="11">
        <f>VLOOKUP(C797,[1]匹配!$A:$Y,25,0)</f>
        <v>0</v>
      </c>
      <c r="AC797" s="11">
        <f>VLOOKUP(C797,[1]匹配!$A:$Z,26,0)</f>
        <v>0</v>
      </c>
      <c r="AD797" s="11">
        <f>VLOOKUP(C797,[1]匹配!$A:$AA,27,0)</f>
        <v>0</v>
      </c>
      <c r="AE797" s="11">
        <f>VLOOKUP(C797,[1]匹配!$A:$AB,28,0)</f>
        <v>0</v>
      </c>
      <c r="AF797" s="11">
        <f>VLOOKUP(C797,[1]匹配!$A:$AC,29,0)</f>
        <v>0</v>
      </c>
      <c r="AG797" s="11">
        <f>VLOOKUP(C797,[1]匹配!$A:$AD,30,0)</f>
        <v>0</v>
      </c>
      <c r="AH797" s="11">
        <f>VLOOKUP(C797,[1]匹配!$A:$AE,31,0)</f>
        <v>0</v>
      </c>
      <c r="AI797" s="11">
        <f>VLOOKUP(C797,[1]匹配!$A:$AF,32,0)</f>
        <v>0</v>
      </c>
      <c r="AJ797" s="11" t="s">
        <v>1597</v>
      </c>
      <c r="AK797" s="11" t="s">
        <v>47</v>
      </c>
      <c r="AL797" s="11" t="s">
        <v>48</v>
      </c>
      <c r="AM797" s="11" t="s">
        <v>729</v>
      </c>
    </row>
    <row r="798" ht="36" spans="1:39">
      <c r="A798" s="28">
        <v>795</v>
      </c>
      <c r="B798" s="11" t="s">
        <v>656</v>
      </c>
      <c r="C798" s="11" t="s">
        <v>2890</v>
      </c>
      <c r="D798" s="11" t="s">
        <v>2891</v>
      </c>
      <c r="E798" s="11" t="s">
        <v>2892</v>
      </c>
      <c r="F798" s="30" t="s">
        <v>699</v>
      </c>
      <c r="G798" s="11" t="s">
        <v>128</v>
      </c>
      <c r="H798" s="11" t="str">
        <f>VLOOKUP(C798,[1]匹配!$A:$E,5,0)</f>
        <v>否</v>
      </c>
      <c r="I798" s="11">
        <f>VLOOKUP(C798,[1]匹配!$A:$F,6,0)</f>
        <v>0</v>
      </c>
      <c r="J798" s="11">
        <f>VLOOKUP(C798,'[2]（终）标准制修订项目'!$C:$R,16,0)</f>
        <v>2</v>
      </c>
      <c r="K798" s="11" t="str">
        <f>VLOOKUP(C798,[1]匹配!$A:$H,8,0)</f>
        <v>有</v>
      </c>
      <c r="L798" s="11">
        <f>VLOOKUP(C798,[1]匹配!$A:$I,9,0)</f>
        <v>1</v>
      </c>
      <c r="M798" s="11">
        <f>VLOOKUP(C798,[1]匹配!$A:$J,10,0)</f>
        <v>0</v>
      </c>
      <c r="N798" s="11" t="str">
        <f>VLOOKUP(C798,[1]匹配!$A:$K,11,0)</f>
        <v>深圳图书馆</v>
      </c>
      <c r="O798" s="11">
        <f>VLOOKUP(C798,[1]匹配!$A:$L,12,0)</f>
        <v>2</v>
      </c>
      <c r="P798" s="11">
        <f>VLOOKUP(C798,[1]匹配!$A:$M,13,0)</f>
        <v>100</v>
      </c>
      <c r="Q798" s="11" t="str">
        <f>VLOOKUP(C798,[1]匹配!$A:$N,14,0)</f>
        <v>深圳市标准技术研究院</v>
      </c>
      <c r="R798" s="11">
        <f>VLOOKUP(C798,[1]匹配!$A:$O,15,0)</f>
        <v>0</v>
      </c>
      <c r="S798" s="11">
        <f>VLOOKUP(C798,[1]匹配!$A:$P,16,0)</f>
        <v>0</v>
      </c>
      <c r="T798" s="11">
        <f>VLOOKUP(C798,[1]匹配!$A:$Q,17,0)</f>
        <v>0</v>
      </c>
      <c r="U798" s="11">
        <f>VLOOKUP(C798,[1]匹配!$A:$R,18,0)</f>
        <v>0</v>
      </c>
      <c r="V798" s="11">
        <f>VLOOKUP(C798,[1]匹配!$A:$S,19,0)</f>
        <v>0</v>
      </c>
      <c r="W798" s="11">
        <f>VLOOKUP(C798,[1]匹配!$A:$T,20,0)</f>
        <v>0</v>
      </c>
      <c r="X798" s="11">
        <f>VLOOKUP(C798,[1]匹配!$A:$U,21,0)</f>
        <v>0</v>
      </c>
      <c r="Y798" s="11">
        <f>VLOOKUP(C798,[1]匹配!$A:$V,22,0)</f>
        <v>0</v>
      </c>
      <c r="Z798" s="11">
        <f>VLOOKUP(C798,[1]匹配!$A:$W,23,0)</f>
        <v>0</v>
      </c>
      <c r="AA798" s="11">
        <f>VLOOKUP(C798,[1]匹配!$A:$X,24,0)</f>
        <v>0</v>
      </c>
      <c r="AB798" s="11">
        <f>VLOOKUP(C798,[1]匹配!$A:$Y,25,0)</f>
        <v>0</v>
      </c>
      <c r="AC798" s="11">
        <f>VLOOKUP(C798,[1]匹配!$A:$Z,26,0)</f>
        <v>0</v>
      </c>
      <c r="AD798" s="11">
        <f>VLOOKUP(C798,[1]匹配!$A:$AA,27,0)</f>
        <v>0</v>
      </c>
      <c r="AE798" s="11">
        <f>VLOOKUP(C798,[1]匹配!$A:$AB,28,0)</f>
        <v>0</v>
      </c>
      <c r="AF798" s="11">
        <f>VLOOKUP(C798,[1]匹配!$A:$AC,29,0)</f>
        <v>0</v>
      </c>
      <c r="AG798" s="11">
        <f>VLOOKUP(C798,[1]匹配!$A:$AD,30,0)</f>
        <v>0</v>
      </c>
      <c r="AH798" s="11">
        <f>VLOOKUP(C798,[1]匹配!$A:$AE,31,0)</f>
        <v>0</v>
      </c>
      <c r="AI798" s="11">
        <f>VLOOKUP(C798,[1]匹配!$A:$AF,32,0)</f>
        <v>0</v>
      </c>
      <c r="AJ798" s="11" t="s">
        <v>1640</v>
      </c>
      <c r="AK798" s="11" t="s">
        <v>47</v>
      </c>
      <c r="AL798" s="11" t="s">
        <v>48</v>
      </c>
      <c r="AM798" s="11" t="s">
        <v>729</v>
      </c>
    </row>
    <row r="799" ht="60" spans="1:39">
      <c r="A799" s="28">
        <v>796</v>
      </c>
      <c r="B799" s="11" t="s">
        <v>656</v>
      </c>
      <c r="C799" s="11" t="s">
        <v>2893</v>
      </c>
      <c r="D799" s="11" t="s">
        <v>2894</v>
      </c>
      <c r="E799" s="11" t="s">
        <v>2895</v>
      </c>
      <c r="F799" s="30" t="s">
        <v>2833</v>
      </c>
      <c r="G799" s="11" t="s">
        <v>2804</v>
      </c>
      <c r="H799" s="11" t="str">
        <f>VLOOKUP(C799,[1]匹配!$A:$E,5,0)</f>
        <v>否</v>
      </c>
      <c r="I799" s="11">
        <f>VLOOKUP(C799,[1]匹配!$A:$F,6,0)</f>
        <v>0</v>
      </c>
      <c r="J799" s="11">
        <f>VLOOKUP(C799,'[2]（终）标准制修订项目'!$C:$R,16,0)</f>
        <v>1</v>
      </c>
      <c r="K799" s="11" t="str">
        <f>VLOOKUP(C799,[1]匹配!$A:$H,8,0)</f>
        <v>有</v>
      </c>
      <c r="L799" s="11">
        <f>VLOOKUP(C799,[1]匹配!$A:$I,9,0)</f>
        <v>1</v>
      </c>
      <c r="M799" s="11">
        <f>VLOOKUP(C799,[1]匹配!$A:$J,10,0)</f>
        <v>100</v>
      </c>
      <c r="N799" s="11" t="str">
        <f>VLOOKUP(C799,[1]匹配!$A:$K,11,0)</f>
        <v>深圳市卓越绩效管理促进会（深圳标准认证联盟秘书处）</v>
      </c>
      <c r="O799" s="11">
        <f>VLOOKUP(C799,[1]匹配!$A:$L,12,0)</f>
        <v>2</v>
      </c>
      <c r="P799" s="11">
        <f>VLOOKUP(C799,[1]匹配!$A:$M,13,0)</f>
        <v>0</v>
      </c>
      <c r="Q799" s="11" t="str">
        <f>VLOOKUP(C799,[1]匹配!$A:$N,14,0)</f>
        <v>深圳市计量质量检测研究院</v>
      </c>
      <c r="R799" s="11">
        <f>VLOOKUP(C799,[1]匹配!$A:$O,15,0)</f>
        <v>3</v>
      </c>
      <c r="S799" s="11">
        <f>VLOOKUP(C799,[1]匹配!$A:$P,16,0)</f>
        <v>0</v>
      </c>
      <c r="T799" s="11" t="str">
        <f>VLOOKUP(C799,[1]匹配!$A:$Q,17,0)</f>
        <v>深圳市卓越标准事务有限公司</v>
      </c>
      <c r="U799" s="11">
        <f>VLOOKUP(C799,[1]匹配!$A:$R,18,0)</f>
        <v>0</v>
      </c>
      <c r="V799" s="11">
        <f>VLOOKUP(C799,[1]匹配!$A:$S,19,0)</f>
        <v>0</v>
      </c>
      <c r="W799" s="11">
        <f>VLOOKUP(C799,[1]匹配!$A:$T,20,0)</f>
        <v>0</v>
      </c>
      <c r="X799" s="11">
        <f>VLOOKUP(C799,[1]匹配!$A:$U,21,0)</f>
        <v>0</v>
      </c>
      <c r="Y799" s="11">
        <f>VLOOKUP(C799,[1]匹配!$A:$V,22,0)</f>
        <v>0</v>
      </c>
      <c r="Z799" s="11">
        <f>VLOOKUP(C799,[1]匹配!$A:$W,23,0)</f>
        <v>0</v>
      </c>
      <c r="AA799" s="11">
        <f>VLOOKUP(C799,[1]匹配!$A:$X,24,0)</f>
        <v>0</v>
      </c>
      <c r="AB799" s="11">
        <f>VLOOKUP(C799,[1]匹配!$A:$Y,25,0)</f>
        <v>0</v>
      </c>
      <c r="AC799" s="11">
        <f>VLOOKUP(C799,[1]匹配!$A:$Z,26,0)</f>
        <v>0</v>
      </c>
      <c r="AD799" s="11">
        <f>VLOOKUP(C799,[1]匹配!$A:$AA,27,0)</f>
        <v>0</v>
      </c>
      <c r="AE799" s="11">
        <f>VLOOKUP(C799,[1]匹配!$A:$AB,28,0)</f>
        <v>0</v>
      </c>
      <c r="AF799" s="11">
        <f>VLOOKUP(C799,[1]匹配!$A:$AC,29,0)</f>
        <v>0</v>
      </c>
      <c r="AG799" s="11">
        <f>VLOOKUP(C799,[1]匹配!$A:$AD,30,0)</f>
        <v>0</v>
      </c>
      <c r="AH799" s="11">
        <f>VLOOKUP(C799,[1]匹配!$A:$AE,31,0)</f>
        <v>0</v>
      </c>
      <c r="AI799" s="11">
        <f>VLOOKUP(C799,[1]匹配!$A:$AF,32,0)</f>
        <v>0</v>
      </c>
      <c r="AJ799" s="11" t="s">
        <v>1640</v>
      </c>
      <c r="AK799" s="11" t="s">
        <v>47</v>
      </c>
      <c r="AL799" s="11" t="s">
        <v>48</v>
      </c>
      <c r="AM799" s="11" t="s">
        <v>729</v>
      </c>
    </row>
    <row r="800" ht="60" spans="1:39">
      <c r="A800" s="28">
        <v>797</v>
      </c>
      <c r="B800" s="11" t="s">
        <v>656</v>
      </c>
      <c r="C800" s="11" t="s">
        <v>2896</v>
      </c>
      <c r="D800" s="11" t="s">
        <v>2897</v>
      </c>
      <c r="E800" s="11" t="s">
        <v>2898</v>
      </c>
      <c r="F800" s="30" t="s">
        <v>2899</v>
      </c>
      <c r="G800" s="11" t="s">
        <v>695</v>
      </c>
      <c r="H800" s="11" t="str">
        <f>VLOOKUP(C800,[1]匹配!$A:$E,5,0)</f>
        <v>否</v>
      </c>
      <c r="I800" s="11">
        <f>VLOOKUP(C800,[1]匹配!$A:$F,6,0)</f>
        <v>0</v>
      </c>
      <c r="J800" s="11">
        <f>VLOOKUP(C800,'[2]（终）标准制修订项目'!$C:$R,16,0)</f>
        <v>1</v>
      </c>
      <c r="K800" s="11" t="str">
        <f>VLOOKUP(C800,[1]匹配!$A:$H,8,0)</f>
        <v>有</v>
      </c>
      <c r="L800" s="11">
        <f>VLOOKUP(C800,[1]匹配!$A:$I,9,0)</f>
        <v>1</v>
      </c>
      <c r="M800" s="11">
        <f>VLOOKUP(C800,[1]匹配!$A:$J,10,0)</f>
        <v>100</v>
      </c>
      <c r="N800" s="11" t="str">
        <f>VLOOKUP(C800,[1]匹配!$A:$K,11,0)</f>
        <v>深圳市智慧安防行业协会</v>
      </c>
      <c r="O800" s="11">
        <f>VLOOKUP(C800,[1]匹配!$A:$L,12,0)</f>
        <v>2</v>
      </c>
      <c r="P800" s="11">
        <f>VLOOKUP(C800,[1]匹配!$A:$M,13,0)</f>
        <v>0</v>
      </c>
      <c r="Q800" s="11" t="str">
        <f>VLOOKUP(C800,[1]匹配!$A:$N,14,0)</f>
        <v>深圳市公安局反恐怖工作支队</v>
      </c>
      <c r="R800" s="11">
        <f>VLOOKUP(C800,[1]匹配!$A:$O,15,0)</f>
        <v>3</v>
      </c>
      <c r="S800" s="11">
        <f>VLOOKUP(C800,[1]匹配!$A:$P,16,0)</f>
        <v>0</v>
      </c>
      <c r="T800" s="11" t="str">
        <f>VLOOKUP(C800,[1]匹配!$A:$Q,17,0)</f>
        <v>深圳市金鼎安全技术有限公司</v>
      </c>
      <c r="U800" s="11">
        <f>VLOOKUP(C800,[1]匹配!$A:$R,18,0)</f>
        <v>4</v>
      </c>
      <c r="V800" s="11">
        <f>VLOOKUP(C800,[1]匹配!$A:$S,19,0)</f>
        <v>0</v>
      </c>
      <c r="W800" s="11" t="str">
        <f>VLOOKUP(C800,[1]匹配!$A:$T,20,0)</f>
        <v>保勒开美智控（深圳）有限公司</v>
      </c>
      <c r="X800" s="11">
        <f>VLOOKUP(C800,[1]匹配!$A:$U,21,0)</f>
        <v>5</v>
      </c>
      <c r="Y800" s="11">
        <f>VLOOKUP(C800,[1]匹配!$A:$V,22,0)</f>
        <v>0</v>
      </c>
      <c r="Z800" s="11" t="str">
        <f>VLOOKUP(C800,[1]匹配!$A:$W,23,0)</f>
        <v>深圳金盾防务科技有限公司</v>
      </c>
      <c r="AA800" s="11">
        <f>VLOOKUP(C800,[1]匹配!$A:$X,24,0)</f>
        <v>6</v>
      </c>
      <c r="AB800" s="11">
        <f>VLOOKUP(C800,[1]匹配!$A:$Y,25,0)</f>
        <v>0</v>
      </c>
      <c r="AC800" s="11" t="str">
        <f>VLOOKUP(C800,[1]匹配!$A:$Z,26,0)</f>
        <v>深圳市歌诗图机电有限公司</v>
      </c>
      <c r="AD800" s="11">
        <f>VLOOKUP(C800,[1]匹配!$A:$AA,27,0)</f>
        <v>0</v>
      </c>
      <c r="AE800" s="11">
        <f>VLOOKUP(C800,[1]匹配!$A:$AB,28,0)</f>
        <v>0</v>
      </c>
      <c r="AF800" s="11">
        <f>VLOOKUP(C800,[1]匹配!$A:$AC,29,0)</f>
        <v>0</v>
      </c>
      <c r="AG800" s="11">
        <f>VLOOKUP(C800,[1]匹配!$A:$AD,30,0)</f>
        <v>0</v>
      </c>
      <c r="AH800" s="11">
        <f>VLOOKUP(C800,[1]匹配!$A:$AE,31,0)</f>
        <v>0</v>
      </c>
      <c r="AI800" s="11">
        <f>VLOOKUP(C800,[1]匹配!$A:$AF,32,0)</f>
        <v>0</v>
      </c>
      <c r="AJ800" s="11" t="s">
        <v>1699</v>
      </c>
      <c r="AK800" s="11" t="s">
        <v>47</v>
      </c>
      <c r="AL800" s="11" t="s">
        <v>48</v>
      </c>
      <c r="AM800" s="11" t="s">
        <v>729</v>
      </c>
    </row>
    <row r="801" ht="48" spans="1:39">
      <c r="A801" s="28">
        <v>798</v>
      </c>
      <c r="B801" s="11" t="s">
        <v>656</v>
      </c>
      <c r="C801" s="11" t="s">
        <v>2900</v>
      </c>
      <c r="D801" s="11" t="s">
        <v>2901</v>
      </c>
      <c r="E801" s="11" t="s">
        <v>2902</v>
      </c>
      <c r="F801" s="30" t="s">
        <v>2903</v>
      </c>
      <c r="G801" s="11" t="s">
        <v>1313</v>
      </c>
      <c r="H801" s="11" t="str">
        <f>VLOOKUP(C801,[1]匹配!$A:$E,5,0)</f>
        <v>否</v>
      </c>
      <c r="I801" s="11">
        <f>VLOOKUP(C801,[1]匹配!$A:$F,6,0)</f>
        <v>0</v>
      </c>
      <c r="J801" s="11">
        <f>VLOOKUP(C801,'[2]（终）标准制修订项目'!$C:$R,16,0)</f>
        <v>2</v>
      </c>
      <c r="K801" s="11" t="str">
        <f>VLOOKUP(C801,[1]匹配!$A:$H,8,0)</f>
        <v>有</v>
      </c>
      <c r="L801" s="11">
        <f>VLOOKUP(C801,[1]匹配!$A:$I,9,0)</f>
        <v>1</v>
      </c>
      <c r="M801" s="11">
        <f>VLOOKUP(C801,[1]匹配!$A:$J,10,0)</f>
        <v>0</v>
      </c>
      <c r="N801" s="11" t="str">
        <f>VLOOKUP(C801,[1]匹配!$A:$K,11,0)</f>
        <v>深圳市光明新区管理委员会</v>
      </c>
      <c r="O801" s="11">
        <f>VLOOKUP(C801,[1]匹配!$A:$L,12,0)</f>
        <v>2</v>
      </c>
      <c r="P801" s="11">
        <f>VLOOKUP(C801,[1]匹配!$A:$M,13,0)</f>
        <v>100</v>
      </c>
      <c r="Q801" s="11" t="str">
        <f>VLOOKUP(C801,[1]匹配!$A:$N,14,0)</f>
        <v>深圳市恒绿低碳发展促进中心</v>
      </c>
      <c r="R801" s="11">
        <f>VLOOKUP(C801,[1]匹配!$A:$O,15,0)</f>
        <v>3</v>
      </c>
      <c r="S801" s="11">
        <f>VLOOKUP(C801,[1]匹配!$A:$P,16,0)</f>
        <v>0</v>
      </c>
      <c r="T801" s="11" t="str">
        <f>VLOOKUP(C801,[1]匹配!$A:$Q,17,0)</f>
        <v>深圳市标准技术研究院</v>
      </c>
      <c r="U801" s="11">
        <f>VLOOKUP(C801,[1]匹配!$A:$R,18,0)</f>
        <v>0</v>
      </c>
      <c r="V801" s="11">
        <f>VLOOKUP(C801,[1]匹配!$A:$S,19,0)</f>
        <v>0</v>
      </c>
      <c r="W801" s="11">
        <f>VLOOKUP(C801,[1]匹配!$A:$T,20,0)</f>
        <v>0</v>
      </c>
      <c r="X801" s="11">
        <f>VLOOKUP(C801,[1]匹配!$A:$U,21,0)</f>
        <v>0</v>
      </c>
      <c r="Y801" s="11">
        <f>VLOOKUP(C801,[1]匹配!$A:$V,22,0)</f>
        <v>0</v>
      </c>
      <c r="Z801" s="11">
        <f>VLOOKUP(C801,[1]匹配!$A:$W,23,0)</f>
        <v>0</v>
      </c>
      <c r="AA801" s="11">
        <f>VLOOKUP(C801,[1]匹配!$A:$X,24,0)</f>
        <v>0</v>
      </c>
      <c r="AB801" s="11">
        <f>VLOOKUP(C801,[1]匹配!$A:$Y,25,0)</f>
        <v>0</v>
      </c>
      <c r="AC801" s="11">
        <f>VLOOKUP(C801,[1]匹配!$A:$Z,26,0)</f>
        <v>0</v>
      </c>
      <c r="AD801" s="11">
        <f>VLOOKUP(C801,[1]匹配!$A:$AA,27,0)</f>
        <v>0</v>
      </c>
      <c r="AE801" s="11">
        <f>VLOOKUP(C801,[1]匹配!$A:$AB,28,0)</f>
        <v>0</v>
      </c>
      <c r="AF801" s="11">
        <f>VLOOKUP(C801,[1]匹配!$A:$AC,29,0)</f>
        <v>0</v>
      </c>
      <c r="AG801" s="11">
        <f>VLOOKUP(C801,[1]匹配!$A:$AD,30,0)</f>
        <v>0</v>
      </c>
      <c r="AH801" s="11">
        <f>VLOOKUP(C801,[1]匹配!$A:$AE,31,0)</f>
        <v>0</v>
      </c>
      <c r="AI801" s="11">
        <f>VLOOKUP(C801,[1]匹配!$A:$AF,32,0)</f>
        <v>0</v>
      </c>
      <c r="AJ801" s="11" t="s">
        <v>1742</v>
      </c>
      <c r="AK801" s="11" t="s">
        <v>47</v>
      </c>
      <c r="AL801" s="11" t="s">
        <v>48</v>
      </c>
      <c r="AM801" s="11" t="s">
        <v>729</v>
      </c>
    </row>
    <row r="802" ht="24" spans="1:39">
      <c r="A802" s="28">
        <v>799</v>
      </c>
      <c r="B802" s="11" t="s">
        <v>713</v>
      </c>
      <c r="C802" s="11" t="s">
        <v>2904</v>
      </c>
      <c r="D802" s="11" t="s">
        <v>2905</v>
      </c>
      <c r="E802" s="11" t="s">
        <v>2906</v>
      </c>
      <c r="F802" s="30" t="s">
        <v>722</v>
      </c>
      <c r="G802" s="11" t="s">
        <v>723</v>
      </c>
      <c r="H802" s="11" t="str">
        <f>VLOOKUP(C802,[1]匹配!$A:$E,5,0)</f>
        <v>否</v>
      </c>
      <c r="I802" s="11">
        <f>VLOOKUP(C802,[1]匹配!$A:$F,6,0)</f>
        <v>0</v>
      </c>
      <c r="J802" s="11">
        <f>VLOOKUP(C802,'[2]（终）标准制修订项目'!$C:$R,16,0)</f>
        <v>1</v>
      </c>
      <c r="K802" s="11" t="str">
        <f>VLOOKUP(C802,[1]匹配!$A:$H,8,0)</f>
        <v>无</v>
      </c>
      <c r="L802" s="11">
        <f>VLOOKUP(C802,[1]匹配!$A:$I,9,0)</f>
        <v>1</v>
      </c>
      <c r="M802" s="11">
        <f>VLOOKUP(C802,[1]匹配!$A:$J,10,0)</f>
        <v>100</v>
      </c>
      <c r="N802" s="11" t="str">
        <f>VLOOKUP(C802,[1]匹配!$A:$K,11,0)</f>
        <v>深圳市智能集装箱技术协会</v>
      </c>
      <c r="O802" s="11">
        <f>VLOOKUP(C802,[1]匹配!$A:$L,12,0)</f>
        <v>0</v>
      </c>
      <c r="P802" s="11">
        <f>VLOOKUP(C802,[1]匹配!$A:$M,13,0)</f>
        <v>0</v>
      </c>
      <c r="Q802" s="11">
        <f>VLOOKUP(C802,[1]匹配!$A:$N,14,0)</f>
        <v>0</v>
      </c>
      <c r="R802" s="11">
        <f>VLOOKUP(C802,[1]匹配!$A:$O,15,0)</f>
        <v>0</v>
      </c>
      <c r="S802" s="11">
        <f>VLOOKUP(C802,[1]匹配!$A:$P,16,0)</f>
        <v>0</v>
      </c>
      <c r="T802" s="11">
        <f>VLOOKUP(C802,[1]匹配!$A:$Q,17,0)</f>
        <v>0</v>
      </c>
      <c r="U802" s="11">
        <f>VLOOKUP(C802,[1]匹配!$A:$R,18,0)</f>
        <v>0</v>
      </c>
      <c r="V802" s="11">
        <f>VLOOKUP(C802,[1]匹配!$A:$S,19,0)</f>
        <v>0</v>
      </c>
      <c r="W802" s="11">
        <f>VLOOKUP(C802,[1]匹配!$A:$T,20,0)</f>
        <v>0</v>
      </c>
      <c r="X802" s="11">
        <f>VLOOKUP(C802,[1]匹配!$A:$U,21,0)</f>
        <v>0</v>
      </c>
      <c r="Y802" s="11">
        <f>VLOOKUP(C802,[1]匹配!$A:$V,22,0)</f>
        <v>0</v>
      </c>
      <c r="Z802" s="11">
        <f>VLOOKUP(C802,[1]匹配!$A:$W,23,0)</f>
        <v>0</v>
      </c>
      <c r="AA802" s="11">
        <f>VLOOKUP(C802,[1]匹配!$A:$X,24,0)</f>
        <v>0</v>
      </c>
      <c r="AB802" s="11">
        <f>VLOOKUP(C802,[1]匹配!$A:$Y,25,0)</f>
        <v>0</v>
      </c>
      <c r="AC802" s="11">
        <f>VLOOKUP(C802,[1]匹配!$A:$Z,26,0)</f>
        <v>0</v>
      </c>
      <c r="AD802" s="11">
        <f>VLOOKUP(C802,[1]匹配!$A:$AA,27,0)</f>
        <v>0</v>
      </c>
      <c r="AE802" s="11">
        <f>VLOOKUP(C802,[1]匹配!$A:$AB,28,0)</f>
        <v>0</v>
      </c>
      <c r="AF802" s="11">
        <f>VLOOKUP(C802,[1]匹配!$A:$AC,29,0)</f>
        <v>0</v>
      </c>
      <c r="AG802" s="11">
        <f>VLOOKUP(C802,[1]匹配!$A:$AD,30,0)</f>
        <v>0</v>
      </c>
      <c r="AH802" s="11">
        <f>VLOOKUP(C802,[1]匹配!$A:$AE,31,0)</f>
        <v>0</v>
      </c>
      <c r="AI802" s="11">
        <f>VLOOKUP(C802,[1]匹配!$A:$AF,32,0)</f>
        <v>0</v>
      </c>
      <c r="AJ802" s="11" t="s">
        <v>728</v>
      </c>
      <c r="AK802" s="11" t="s">
        <v>47</v>
      </c>
      <c r="AL802" s="11" t="s">
        <v>48</v>
      </c>
      <c r="AM802" s="11" t="s">
        <v>729</v>
      </c>
    </row>
    <row r="803" ht="24" spans="1:39">
      <c r="A803" s="28">
        <v>800</v>
      </c>
      <c r="B803" s="11" t="s">
        <v>713</v>
      </c>
      <c r="C803" s="11" t="s">
        <v>2907</v>
      </c>
      <c r="D803" s="11" t="s">
        <v>2908</v>
      </c>
      <c r="E803" s="11" t="s">
        <v>2909</v>
      </c>
      <c r="F803" s="30" t="s">
        <v>722</v>
      </c>
      <c r="G803" s="11" t="s">
        <v>723</v>
      </c>
      <c r="H803" s="11" t="str">
        <f>VLOOKUP(C803,[1]匹配!$A:$E,5,0)</f>
        <v>否</v>
      </c>
      <c r="I803" s="11">
        <f>VLOOKUP(C803,[1]匹配!$A:$F,6,0)</f>
        <v>0</v>
      </c>
      <c r="J803" s="11">
        <f>VLOOKUP(C803,'[2]（终）标准制修订项目'!$C:$R,16,0)</f>
        <v>1</v>
      </c>
      <c r="K803" s="11" t="str">
        <f>VLOOKUP(C803,[1]匹配!$A:$H,8,0)</f>
        <v>无</v>
      </c>
      <c r="L803" s="11">
        <f>VLOOKUP(C803,[1]匹配!$A:$I,9,0)</f>
        <v>1</v>
      </c>
      <c r="M803" s="11">
        <f>VLOOKUP(C803,[1]匹配!$A:$J,10,0)</f>
        <v>100</v>
      </c>
      <c r="N803" s="11" t="str">
        <f>VLOOKUP(C803,[1]匹配!$A:$K,11,0)</f>
        <v>深圳市智能集装箱技术协会</v>
      </c>
      <c r="O803" s="11">
        <f>VLOOKUP(C803,[1]匹配!$A:$L,12,0)</f>
        <v>0</v>
      </c>
      <c r="P803" s="11">
        <f>VLOOKUP(C803,[1]匹配!$A:$M,13,0)</f>
        <v>0</v>
      </c>
      <c r="Q803" s="11">
        <f>VLOOKUP(C803,[1]匹配!$A:$N,14,0)</f>
        <v>0</v>
      </c>
      <c r="R803" s="11">
        <f>VLOOKUP(C803,[1]匹配!$A:$O,15,0)</f>
        <v>0</v>
      </c>
      <c r="S803" s="11">
        <f>VLOOKUP(C803,[1]匹配!$A:$P,16,0)</f>
        <v>0</v>
      </c>
      <c r="T803" s="11">
        <f>VLOOKUP(C803,[1]匹配!$A:$Q,17,0)</f>
        <v>0</v>
      </c>
      <c r="U803" s="11">
        <f>VLOOKUP(C803,[1]匹配!$A:$R,18,0)</f>
        <v>0</v>
      </c>
      <c r="V803" s="11">
        <f>VLOOKUP(C803,[1]匹配!$A:$S,19,0)</f>
        <v>0</v>
      </c>
      <c r="W803" s="11">
        <f>VLOOKUP(C803,[1]匹配!$A:$T,20,0)</f>
        <v>0</v>
      </c>
      <c r="X803" s="11">
        <f>VLOOKUP(C803,[1]匹配!$A:$U,21,0)</f>
        <v>0</v>
      </c>
      <c r="Y803" s="11">
        <f>VLOOKUP(C803,[1]匹配!$A:$V,22,0)</f>
        <v>0</v>
      </c>
      <c r="Z803" s="11">
        <f>VLOOKUP(C803,[1]匹配!$A:$W,23,0)</f>
        <v>0</v>
      </c>
      <c r="AA803" s="11">
        <f>VLOOKUP(C803,[1]匹配!$A:$X,24,0)</f>
        <v>0</v>
      </c>
      <c r="AB803" s="11">
        <f>VLOOKUP(C803,[1]匹配!$A:$Y,25,0)</f>
        <v>0</v>
      </c>
      <c r="AC803" s="11">
        <f>VLOOKUP(C803,[1]匹配!$A:$Z,26,0)</f>
        <v>0</v>
      </c>
      <c r="AD803" s="11">
        <f>VLOOKUP(C803,[1]匹配!$A:$AA,27,0)</f>
        <v>0</v>
      </c>
      <c r="AE803" s="11">
        <f>VLOOKUP(C803,[1]匹配!$A:$AB,28,0)</f>
        <v>0</v>
      </c>
      <c r="AF803" s="11">
        <f>VLOOKUP(C803,[1]匹配!$A:$AC,29,0)</f>
        <v>0</v>
      </c>
      <c r="AG803" s="11">
        <f>VLOOKUP(C803,[1]匹配!$A:$AD,30,0)</f>
        <v>0</v>
      </c>
      <c r="AH803" s="11">
        <f>VLOOKUP(C803,[1]匹配!$A:$AE,31,0)</f>
        <v>0</v>
      </c>
      <c r="AI803" s="11">
        <f>VLOOKUP(C803,[1]匹配!$A:$AF,32,0)</f>
        <v>0</v>
      </c>
      <c r="AJ803" s="11" t="s">
        <v>737</v>
      </c>
      <c r="AK803" s="11" t="s">
        <v>47</v>
      </c>
      <c r="AL803" s="11" t="s">
        <v>48</v>
      </c>
      <c r="AM803" s="11" t="s">
        <v>729</v>
      </c>
    </row>
    <row r="804" s="67" customFormat="1" ht="48" spans="1:39">
      <c r="A804" s="28">
        <v>801</v>
      </c>
      <c r="B804" s="11" t="s">
        <v>713</v>
      </c>
      <c r="C804" s="11" t="s">
        <v>2910</v>
      </c>
      <c r="D804" s="11" t="s">
        <v>2911</v>
      </c>
      <c r="E804" s="11" t="s">
        <v>2912</v>
      </c>
      <c r="F804" s="30" t="s">
        <v>2903</v>
      </c>
      <c r="G804" s="11" t="s">
        <v>2913</v>
      </c>
      <c r="H804" s="11" t="str">
        <f>VLOOKUP(C804,[1]匹配!$A:$E,5,0)</f>
        <v>否</v>
      </c>
      <c r="I804" s="11">
        <f>VLOOKUP(C804,[1]匹配!$A:$F,6,0)</f>
        <v>0</v>
      </c>
      <c r="J804" s="11">
        <f>VLOOKUP(C804,'[2]（终）标准制修订项目'!$C:$R,16,0)</f>
        <v>4</v>
      </c>
      <c r="K804" s="11" t="str">
        <f>VLOOKUP(C804,[1]匹配!$A:$H,8,0)</f>
        <v>有</v>
      </c>
      <c r="L804" s="31">
        <v>1</v>
      </c>
      <c r="M804" s="11">
        <f>VLOOKUP(C804,[1]匹配!$A:$J,10,0)</f>
        <v>100</v>
      </c>
      <c r="N804" s="11" t="str">
        <f>VLOOKUP(C804,[1]匹配!$A:$K,11,0)</f>
        <v>深圳市细胞治疗技术协会</v>
      </c>
      <c r="O804" s="11">
        <f>VLOOKUP(C804,[1]匹配!$A:$L,12,0)</f>
        <v>1</v>
      </c>
      <c r="P804" s="11">
        <f>VLOOKUP(C804,[1]匹配!$A:$M,13,0)</f>
        <v>0</v>
      </c>
      <c r="Q804" s="11" t="str">
        <f>VLOOKUP(C804,[1]匹配!$A:$N,14,0)</f>
        <v>深圳市罗湖区人民医院</v>
      </c>
      <c r="R804" s="11">
        <f>VLOOKUP(C804,[1]匹配!$A:$O,15,0)</f>
        <v>2</v>
      </c>
      <c r="S804" s="11">
        <f>VLOOKUP(C804,[1]匹配!$A:$P,16,0)</f>
        <v>0</v>
      </c>
      <c r="T804" s="11" t="str">
        <f>VLOOKUP(C804,[1]匹配!$A:$Q,17,0)</f>
        <v>深圳市标准技术研究院</v>
      </c>
      <c r="U804" s="11">
        <f>VLOOKUP(C804,[1]匹配!$A:$R,18,0)</f>
        <v>3</v>
      </c>
      <c r="V804" s="11">
        <f>VLOOKUP(C804,[1]匹配!$A:$S,19,0)</f>
        <v>0</v>
      </c>
      <c r="W804" s="11" t="str">
        <f>VLOOKUP(C804,[1]匹配!$A:$T,20,0)</f>
        <v>深圳市茵冠生物科技有限公司</v>
      </c>
      <c r="X804" s="11">
        <f>VLOOKUP(C804,[1]匹配!$A:$U,21,0)</f>
        <v>5</v>
      </c>
      <c r="Y804" s="11">
        <f>VLOOKUP(C804,[1]匹配!$A:$V,22,0)</f>
        <v>0</v>
      </c>
      <c r="Z804" s="11" t="str">
        <f>VLOOKUP(C804,[1]匹配!$A:$W,23,0)</f>
        <v>深圳市技术资料开发供应站</v>
      </c>
      <c r="AA804" s="11">
        <f>VLOOKUP(C804,[1]匹配!$A:$X,24,0)</f>
        <v>0</v>
      </c>
      <c r="AB804" s="11">
        <f>VLOOKUP(C804,[1]匹配!$A:$Y,25,0)</f>
        <v>0</v>
      </c>
      <c r="AC804" s="11">
        <f>VLOOKUP(C804,[1]匹配!$A:$Z,26,0)</f>
        <v>0</v>
      </c>
      <c r="AD804" s="11">
        <f>VLOOKUP(C804,[1]匹配!$A:$AA,27,0)</f>
        <v>0</v>
      </c>
      <c r="AE804" s="11">
        <f>VLOOKUP(C804,[1]匹配!$A:$AB,28,0)</f>
        <v>0</v>
      </c>
      <c r="AF804" s="11">
        <f>VLOOKUP(C804,[1]匹配!$A:$AC,29,0)</f>
        <v>0</v>
      </c>
      <c r="AG804" s="11">
        <f>VLOOKUP(C804,[1]匹配!$A:$AD,30,0)</f>
        <v>0</v>
      </c>
      <c r="AH804" s="11">
        <f>VLOOKUP(C804,[1]匹配!$A:$AE,31,0)</f>
        <v>0</v>
      </c>
      <c r="AI804" s="11">
        <f>VLOOKUP(C804,[1]匹配!$A:$AF,32,0)</f>
        <v>0</v>
      </c>
      <c r="AJ804" s="11" t="s">
        <v>750</v>
      </c>
      <c r="AK804" s="11" t="s">
        <v>47</v>
      </c>
      <c r="AL804" s="11" t="s">
        <v>48</v>
      </c>
      <c r="AM804" s="11" t="s">
        <v>729</v>
      </c>
    </row>
    <row r="805" ht="24" spans="1:39">
      <c r="A805" s="28">
        <v>802</v>
      </c>
      <c r="B805" s="11" t="s">
        <v>713</v>
      </c>
      <c r="C805" s="11" t="s">
        <v>2914</v>
      </c>
      <c r="D805" s="11" t="s">
        <v>2915</v>
      </c>
      <c r="E805" s="11" t="s">
        <v>2916</v>
      </c>
      <c r="F805" s="30" t="s">
        <v>2917</v>
      </c>
      <c r="G805" s="11" t="s">
        <v>2918</v>
      </c>
      <c r="H805" s="11" t="str">
        <f>VLOOKUP(C805,[1]匹配!$A:$E,5,0)</f>
        <v>否</v>
      </c>
      <c r="I805" s="11">
        <f>VLOOKUP(C805,[1]匹配!$A:$F,6,0)</f>
        <v>0</v>
      </c>
      <c r="J805" s="11">
        <f>VLOOKUP(C805,'[2]（终）标准制修订项目'!$C:$R,16,0)</f>
        <v>1</v>
      </c>
      <c r="K805" s="11" t="str">
        <f>VLOOKUP(C805,[1]匹配!$A:$H,8,0)</f>
        <v>无</v>
      </c>
      <c r="L805" s="11">
        <f>VLOOKUP(C805,[1]匹配!$A:$I,9,0)</f>
        <v>1</v>
      </c>
      <c r="M805" s="11">
        <f>VLOOKUP(C805,[1]匹配!$A:$J,10,0)</f>
        <v>100</v>
      </c>
      <c r="N805" s="11" t="str">
        <f>VLOOKUP(C805,[1]匹配!$A:$K,11,0)</f>
        <v>深圳市移动通信联合会</v>
      </c>
      <c r="O805" s="11">
        <f>VLOOKUP(C805,[1]匹配!$A:$L,12,0)</f>
        <v>2</v>
      </c>
      <c r="P805" s="11">
        <f>VLOOKUP(C805,[1]匹配!$A:$M,13,0)</f>
        <v>0</v>
      </c>
      <c r="Q805" s="11">
        <f>VLOOKUP(C805,[1]匹配!$A:$N,14,0)</f>
        <v>0</v>
      </c>
      <c r="R805" s="11">
        <f>VLOOKUP(C805,[1]匹配!$A:$O,15,0)</f>
        <v>3</v>
      </c>
      <c r="S805" s="11">
        <f>VLOOKUP(C805,[1]匹配!$A:$P,16,0)</f>
        <v>0</v>
      </c>
      <c r="T805" s="11">
        <f>VLOOKUP(C805,[1]匹配!$A:$Q,17,0)</f>
        <v>0</v>
      </c>
      <c r="U805" s="11">
        <f>VLOOKUP(C805,[1]匹配!$A:$R,18,0)</f>
        <v>4</v>
      </c>
      <c r="V805" s="11">
        <f>VLOOKUP(C805,[1]匹配!$A:$S,19,0)</f>
        <v>0</v>
      </c>
      <c r="W805" s="11">
        <f>VLOOKUP(C805,[1]匹配!$A:$T,20,0)</f>
        <v>0</v>
      </c>
      <c r="X805" s="11">
        <f>VLOOKUP(C805,[1]匹配!$A:$U,21,0)</f>
        <v>0</v>
      </c>
      <c r="Y805" s="11">
        <f>VLOOKUP(C805,[1]匹配!$A:$V,22,0)</f>
        <v>0</v>
      </c>
      <c r="Z805" s="11">
        <f>VLOOKUP(C805,[1]匹配!$A:$W,23,0)</f>
        <v>0</v>
      </c>
      <c r="AA805" s="11">
        <f>VLOOKUP(C805,[1]匹配!$A:$X,24,0)</f>
        <v>0</v>
      </c>
      <c r="AB805" s="11">
        <f>VLOOKUP(C805,[1]匹配!$A:$Y,25,0)</f>
        <v>0</v>
      </c>
      <c r="AC805" s="11">
        <f>VLOOKUP(C805,[1]匹配!$A:$Z,26,0)</f>
        <v>0</v>
      </c>
      <c r="AD805" s="11">
        <f>VLOOKUP(C805,[1]匹配!$A:$AA,27,0)</f>
        <v>0</v>
      </c>
      <c r="AE805" s="11">
        <f>VLOOKUP(C805,[1]匹配!$A:$AB,28,0)</f>
        <v>0</v>
      </c>
      <c r="AF805" s="11">
        <f>VLOOKUP(C805,[1]匹配!$A:$AC,29,0)</f>
        <v>0</v>
      </c>
      <c r="AG805" s="11">
        <f>VLOOKUP(C805,[1]匹配!$A:$AD,30,0)</f>
        <v>0</v>
      </c>
      <c r="AH805" s="11">
        <f>VLOOKUP(C805,[1]匹配!$A:$AE,31,0)</f>
        <v>0</v>
      </c>
      <c r="AI805" s="11">
        <f>VLOOKUP(C805,[1]匹配!$A:$AF,32,0)</f>
        <v>0</v>
      </c>
      <c r="AJ805" s="11" t="s">
        <v>898</v>
      </c>
      <c r="AK805" s="11" t="s">
        <v>47</v>
      </c>
      <c r="AL805" s="11" t="s">
        <v>48</v>
      </c>
      <c r="AM805" s="11" t="s">
        <v>729</v>
      </c>
    </row>
    <row r="806" ht="24" spans="1:39">
      <c r="A806" s="28">
        <v>803</v>
      </c>
      <c r="B806" s="11" t="s">
        <v>713</v>
      </c>
      <c r="C806" s="11" t="s">
        <v>2919</v>
      </c>
      <c r="D806" s="11" t="s">
        <v>2920</v>
      </c>
      <c r="E806" s="11" t="s">
        <v>2921</v>
      </c>
      <c r="F806" s="30" t="s">
        <v>660</v>
      </c>
      <c r="G806" s="11" t="s">
        <v>2922</v>
      </c>
      <c r="H806" s="11" t="str">
        <f>VLOOKUP(C806,[1]匹配!$A:$E,5,0)</f>
        <v>否</v>
      </c>
      <c r="I806" s="11">
        <f>VLOOKUP(C806,[1]匹配!$A:$F,6,0)</f>
        <v>0</v>
      </c>
      <c r="J806" s="11">
        <f>VLOOKUP(C806,'[2]（终）标准制修订项目'!$C:$R,16,0)</f>
        <v>1</v>
      </c>
      <c r="K806" s="11" t="str">
        <f>VLOOKUP(C806,[1]匹配!$A:$H,8,0)</f>
        <v>无</v>
      </c>
      <c r="L806" s="11">
        <f>VLOOKUP(C806,[1]匹配!$A:$I,9,0)</f>
        <v>1</v>
      </c>
      <c r="M806" s="11">
        <f>VLOOKUP(C806,[1]匹配!$A:$J,10,0)</f>
        <v>100</v>
      </c>
      <c r="N806" s="11" t="str">
        <f>VLOOKUP(C806,[1]匹配!$A:$K,11,0)</f>
        <v>深圳市食品工业协会</v>
      </c>
      <c r="O806" s="11">
        <f>VLOOKUP(C806,[1]匹配!$A:$L,12,0)</f>
        <v>0</v>
      </c>
      <c r="P806" s="11">
        <f>VLOOKUP(C806,[1]匹配!$A:$M,13,0)</f>
        <v>0</v>
      </c>
      <c r="Q806" s="11">
        <f>VLOOKUP(C806,[1]匹配!$A:$N,14,0)</f>
        <v>0</v>
      </c>
      <c r="R806" s="11">
        <f>VLOOKUP(C806,[1]匹配!$A:$O,15,0)</f>
        <v>0</v>
      </c>
      <c r="S806" s="11">
        <f>VLOOKUP(C806,[1]匹配!$A:$P,16,0)</f>
        <v>0</v>
      </c>
      <c r="T806" s="11">
        <f>VLOOKUP(C806,[1]匹配!$A:$Q,17,0)</f>
        <v>0</v>
      </c>
      <c r="U806" s="11">
        <f>VLOOKUP(C806,[1]匹配!$A:$R,18,0)</f>
        <v>0</v>
      </c>
      <c r="V806" s="11">
        <f>VLOOKUP(C806,[1]匹配!$A:$S,19,0)</f>
        <v>0</v>
      </c>
      <c r="W806" s="11">
        <f>VLOOKUP(C806,[1]匹配!$A:$T,20,0)</f>
        <v>0</v>
      </c>
      <c r="X806" s="11">
        <f>VLOOKUP(C806,[1]匹配!$A:$U,21,0)</f>
        <v>0</v>
      </c>
      <c r="Y806" s="11">
        <f>VLOOKUP(C806,[1]匹配!$A:$V,22,0)</f>
        <v>0</v>
      </c>
      <c r="Z806" s="11">
        <f>VLOOKUP(C806,[1]匹配!$A:$W,23,0)</f>
        <v>0</v>
      </c>
      <c r="AA806" s="11">
        <f>VLOOKUP(C806,[1]匹配!$A:$X,24,0)</f>
        <v>0</v>
      </c>
      <c r="AB806" s="11">
        <f>VLOOKUP(C806,[1]匹配!$A:$Y,25,0)</f>
        <v>0</v>
      </c>
      <c r="AC806" s="11">
        <f>VLOOKUP(C806,[1]匹配!$A:$Z,26,0)</f>
        <v>0</v>
      </c>
      <c r="AD806" s="11">
        <f>VLOOKUP(C806,[1]匹配!$A:$AA,27,0)</f>
        <v>0</v>
      </c>
      <c r="AE806" s="11">
        <f>VLOOKUP(C806,[1]匹配!$A:$AB,28,0)</f>
        <v>0</v>
      </c>
      <c r="AF806" s="11">
        <f>VLOOKUP(C806,[1]匹配!$A:$AC,29,0)</f>
        <v>0</v>
      </c>
      <c r="AG806" s="11">
        <f>VLOOKUP(C806,[1]匹配!$A:$AD,30,0)</f>
        <v>0</v>
      </c>
      <c r="AH806" s="11">
        <f>VLOOKUP(C806,[1]匹配!$A:$AE,31,0)</f>
        <v>0</v>
      </c>
      <c r="AI806" s="11">
        <f>VLOOKUP(C806,[1]匹配!$A:$AF,32,0)</f>
        <v>0</v>
      </c>
      <c r="AJ806" s="11" t="s">
        <v>980</v>
      </c>
      <c r="AK806" s="11" t="s">
        <v>105</v>
      </c>
      <c r="AL806" s="11" t="s">
        <v>48</v>
      </c>
      <c r="AM806" s="11" t="s">
        <v>729</v>
      </c>
    </row>
    <row r="807" ht="36" spans="1:39">
      <c r="A807" s="28">
        <v>804</v>
      </c>
      <c r="B807" s="11" t="s">
        <v>713</v>
      </c>
      <c r="C807" s="11" t="s">
        <v>2923</v>
      </c>
      <c r="D807" s="11" t="s">
        <v>2924</v>
      </c>
      <c r="E807" s="11" t="s">
        <v>2925</v>
      </c>
      <c r="F807" s="30" t="s">
        <v>2926</v>
      </c>
      <c r="G807" s="11" t="s">
        <v>2823</v>
      </c>
      <c r="H807" s="11" t="str">
        <f>VLOOKUP(C807,[1]匹配!$A:$E,5,0)</f>
        <v>否</v>
      </c>
      <c r="I807" s="11">
        <f>VLOOKUP(C807,[1]匹配!$A:$F,6,0)</f>
        <v>0</v>
      </c>
      <c r="J807" s="11">
        <f>VLOOKUP(C807,'[2]（终）标准制修订项目'!$C:$R,16,0)</f>
        <v>1</v>
      </c>
      <c r="K807" s="11" t="str">
        <f>VLOOKUP(C807,[1]匹配!$A:$H,8,0)</f>
        <v>有</v>
      </c>
      <c r="L807" s="11">
        <f>VLOOKUP(C807,[1]匹配!$A:$I,9,0)</f>
        <v>1</v>
      </c>
      <c r="M807" s="11">
        <f>VLOOKUP(C807,[1]匹配!$A:$J,10,0)</f>
        <v>100</v>
      </c>
      <c r="N807" s="11" t="str">
        <f>VLOOKUP(C807,[1]匹配!$A:$K,11,0)</f>
        <v>深圳市高分子行业协会</v>
      </c>
      <c r="O807" s="11">
        <f>VLOOKUP(C807,[1]匹配!$A:$L,12,0)</f>
        <v>0</v>
      </c>
      <c r="P807" s="11">
        <f>VLOOKUP(C807,[1]匹配!$A:$M,13,0)</f>
        <v>0</v>
      </c>
      <c r="Q807" s="11">
        <f>VLOOKUP(C807,[1]匹配!$A:$N,14,0)</f>
        <v>0</v>
      </c>
      <c r="R807" s="11">
        <f>VLOOKUP(C807,[1]匹配!$A:$O,15,0)</f>
        <v>0</v>
      </c>
      <c r="S807" s="11">
        <f>VLOOKUP(C807,[1]匹配!$A:$P,16,0)</f>
        <v>0</v>
      </c>
      <c r="T807" s="11">
        <f>VLOOKUP(C807,[1]匹配!$A:$Q,17,0)</f>
        <v>0</v>
      </c>
      <c r="U807" s="11">
        <f>VLOOKUP(C807,[1]匹配!$A:$R,18,0)</f>
        <v>0</v>
      </c>
      <c r="V807" s="11">
        <f>VLOOKUP(C807,[1]匹配!$A:$S,19,0)</f>
        <v>0</v>
      </c>
      <c r="W807" s="11">
        <f>VLOOKUP(C807,[1]匹配!$A:$T,20,0)</f>
        <v>0</v>
      </c>
      <c r="X807" s="11">
        <f>VLOOKUP(C807,[1]匹配!$A:$U,21,0)</f>
        <v>0</v>
      </c>
      <c r="Y807" s="11">
        <f>VLOOKUP(C807,[1]匹配!$A:$V,22,0)</f>
        <v>0</v>
      </c>
      <c r="Z807" s="11">
        <f>VLOOKUP(C807,[1]匹配!$A:$W,23,0)</f>
        <v>0</v>
      </c>
      <c r="AA807" s="11">
        <f>VLOOKUP(C807,[1]匹配!$A:$X,24,0)</f>
        <v>0</v>
      </c>
      <c r="AB807" s="11">
        <f>VLOOKUP(C807,[1]匹配!$A:$Y,25,0)</f>
        <v>0</v>
      </c>
      <c r="AC807" s="11">
        <f>VLOOKUP(C807,[1]匹配!$A:$Z,26,0)</f>
        <v>0</v>
      </c>
      <c r="AD807" s="11">
        <f>VLOOKUP(C807,[1]匹配!$A:$AA,27,0)</f>
        <v>0</v>
      </c>
      <c r="AE807" s="11">
        <f>VLOOKUP(C807,[1]匹配!$A:$AB,28,0)</f>
        <v>0</v>
      </c>
      <c r="AF807" s="11">
        <f>VLOOKUP(C807,[1]匹配!$A:$AC,29,0)</f>
        <v>0</v>
      </c>
      <c r="AG807" s="11">
        <f>VLOOKUP(C807,[1]匹配!$A:$AD,30,0)</f>
        <v>0</v>
      </c>
      <c r="AH807" s="11">
        <f>VLOOKUP(C807,[1]匹配!$A:$AE,31,0)</f>
        <v>0</v>
      </c>
      <c r="AI807" s="11">
        <f>VLOOKUP(C807,[1]匹配!$A:$AF,32,0)</f>
        <v>0</v>
      </c>
      <c r="AJ807" s="11" t="s">
        <v>980</v>
      </c>
      <c r="AK807" s="11" t="s">
        <v>47</v>
      </c>
      <c r="AL807" s="11" t="s">
        <v>48</v>
      </c>
      <c r="AM807" s="11" t="s">
        <v>729</v>
      </c>
    </row>
    <row r="808" ht="24" spans="1:39">
      <c r="A808" s="28">
        <v>805</v>
      </c>
      <c r="B808" s="11" t="s">
        <v>713</v>
      </c>
      <c r="C808" s="11" t="s">
        <v>2927</v>
      </c>
      <c r="D808" s="11" t="s">
        <v>2928</v>
      </c>
      <c r="E808" s="11" t="s">
        <v>2929</v>
      </c>
      <c r="F808" s="30" t="s">
        <v>2930</v>
      </c>
      <c r="G808" s="11" t="s">
        <v>2823</v>
      </c>
      <c r="H808" s="11" t="str">
        <f>VLOOKUP(C808,[1]匹配!$A:$E,5,0)</f>
        <v>否</v>
      </c>
      <c r="I808" s="11">
        <f>VLOOKUP(C808,[1]匹配!$A:$F,6,0)</f>
        <v>0</v>
      </c>
      <c r="J808" s="11">
        <f>VLOOKUP(C808,'[2]（终）标准制修订项目'!$C:$R,16,0)</f>
        <v>1</v>
      </c>
      <c r="K808" s="11" t="str">
        <f>VLOOKUP(C808,[1]匹配!$A:$H,8,0)</f>
        <v>有</v>
      </c>
      <c r="L808" s="11">
        <f>VLOOKUP(C808,[1]匹配!$A:$I,9,0)</f>
        <v>1</v>
      </c>
      <c r="M808" s="11">
        <f>VLOOKUP(C808,[1]匹配!$A:$J,10,0)</f>
        <v>100</v>
      </c>
      <c r="N808" s="11" t="str">
        <f>VLOOKUP(C808,[1]匹配!$A:$K,11,0)</f>
        <v>深圳市高分子行业协会</v>
      </c>
      <c r="O808" s="11">
        <f>VLOOKUP(C808,[1]匹配!$A:$L,12,0)</f>
        <v>0</v>
      </c>
      <c r="P808" s="11">
        <f>VLOOKUP(C808,[1]匹配!$A:$M,13,0)</f>
        <v>0</v>
      </c>
      <c r="Q808" s="11">
        <f>VLOOKUP(C808,[1]匹配!$A:$N,14,0)</f>
        <v>0</v>
      </c>
      <c r="R808" s="11">
        <f>VLOOKUP(C808,[1]匹配!$A:$O,15,0)</f>
        <v>0</v>
      </c>
      <c r="S808" s="11">
        <f>VLOOKUP(C808,[1]匹配!$A:$P,16,0)</f>
        <v>0</v>
      </c>
      <c r="T808" s="11">
        <f>VLOOKUP(C808,[1]匹配!$A:$Q,17,0)</f>
        <v>0</v>
      </c>
      <c r="U808" s="11">
        <f>VLOOKUP(C808,[1]匹配!$A:$R,18,0)</f>
        <v>0</v>
      </c>
      <c r="V808" s="11">
        <f>VLOOKUP(C808,[1]匹配!$A:$S,19,0)</f>
        <v>0</v>
      </c>
      <c r="W808" s="11">
        <f>VLOOKUP(C808,[1]匹配!$A:$T,20,0)</f>
        <v>0</v>
      </c>
      <c r="X808" s="11">
        <f>VLOOKUP(C808,[1]匹配!$A:$U,21,0)</f>
        <v>0</v>
      </c>
      <c r="Y808" s="11">
        <f>VLOOKUP(C808,[1]匹配!$A:$V,22,0)</f>
        <v>0</v>
      </c>
      <c r="Z808" s="11">
        <f>VLOOKUP(C808,[1]匹配!$A:$W,23,0)</f>
        <v>0</v>
      </c>
      <c r="AA808" s="11">
        <f>VLOOKUP(C808,[1]匹配!$A:$X,24,0)</f>
        <v>0</v>
      </c>
      <c r="AB808" s="11">
        <f>VLOOKUP(C808,[1]匹配!$A:$Y,25,0)</f>
        <v>0</v>
      </c>
      <c r="AC808" s="11">
        <f>VLOOKUP(C808,[1]匹配!$A:$Z,26,0)</f>
        <v>0</v>
      </c>
      <c r="AD808" s="11">
        <f>VLOOKUP(C808,[1]匹配!$A:$AA,27,0)</f>
        <v>0</v>
      </c>
      <c r="AE808" s="11">
        <f>VLOOKUP(C808,[1]匹配!$A:$AB,28,0)</f>
        <v>0</v>
      </c>
      <c r="AF808" s="11">
        <f>VLOOKUP(C808,[1]匹配!$A:$AC,29,0)</f>
        <v>0</v>
      </c>
      <c r="AG808" s="11">
        <f>VLOOKUP(C808,[1]匹配!$A:$AD,30,0)</f>
        <v>0</v>
      </c>
      <c r="AH808" s="11">
        <f>VLOOKUP(C808,[1]匹配!$A:$AE,31,0)</f>
        <v>0</v>
      </c>
      <c r="AI808" s="11">
        <f>VLOOKUP(C808,[1]匹配!$A:$AF,32,0)</f>
        <v>0</v>
      </c>
      <c r="AJ808" s="11" t="s">
        <v>1031</v>
      </c>
      <c r="AK808" s="11" t="s">
        <v>47</v>
      </c>
      <c r="AL808" s="11" t="s">
        <v>48</v>
      </c>
      <c r="AM808" s="11" t="s">
        <v>729</v>
      </c>
    </row>
    <row r="809" ht="24" spans="1:39">
      <c r="A809" s="28">
        <v>806</v>
      </c>
      <c r="B809" s="11" t="s">
        <v>713</v>
      </c>
      <c r="C809" s="11" t="s">
        <v>2931</v>
      </c>
      <c r="D809" s="11" t="s">
        <v>2932</v>
      </c>
      <c r="E809" s="11" t="s">
        <v>2933</v>
      </c>
      <c r="F809" s="30" t="s">
        <v>2930</v>
      </c>
      <c r="G809" s="11" t="s">
        <v>2823</v>
      </c>
      <c r="H809" s="11" t="str">
        <f>VLOOKUP(C809,[1]匹配!$A:$E,5,0)</f>
        <v>否</v>
      </c>
      <c r="I809" s="11">
        <f>VLOOKUP(C809,[1]匹配!$A:$F,6,0)</f>
        <v>0</v>
      </c>
      <c r="J809" s="11">
        <f>VLOOKUP(C809,'[2]（终）标准制修订项目'!$C:$R,16,0)</f>
        <v>1</v>
      </c>
      <c r="K809" s="11" t="str">
        <f>VLOOKUP(C809,[1]匹配!$A:$H,8,0)</f>
        <v>有</v>
      </c>
      <c r="L809" s="11">
        <f>VLOOKUP(C809,[1]匹配!$A:$I,9,0)</f>
        <v>1</v>
      </c>
      <c r="M809" s="11">
        <f>VLOOKUP(C809,[1]匹配!$A:$J,10,0)</f>
        <v>100</v>
      </c>
      <c r="N809" s="11" t="str">
        <f>VLOOKUP(C809,[1]匹配!$A:$K,11,0)</f>
        <v>深圳市高分子行业协会</v>
      </c>
      <c r="O809" s="11">
        <f>VLOOKUP(C809,[1]匹配!$A:$L,12,0)</f>
        <v>0</v>
      </c>
      <c r="P809" s="11">
        <f>VLOOKUP(C809,[1]匹配!$A:$M,13,0)</f>
        <v>0</v>
      </c>
      <c r="Q809" s="11">
        <f>VLOOKUP(C809,[1]匹配!$A:$N,14,0)</f>
        <v>0</v>
      </c>
      <c r="R809" s="11">
        <f>VLOOKUP(C809,[1]匹配!$A:$O,15,0)</f>
        <v>0</v>
      </c>
      <c r="S809" s="11">
        <f>VLOOKUP(C809,[1]匹配!$A:$P,16,0)</f>
        <v>0</v>
      </c>
      <c r="T809" s="11">
        <f>VLOOKUP(C809,[1]匹配!$A:$Q,17,0)</f>
        <v>0</v>
      </c>
      <c r="U809" s="11">
        <f>VLOOKUP(C809,[1]匹配!$A:$R,18,0)</f>
        <v>0</v>
      </c>
      <c r="V809" s="11">
        <f>VLOOKUP(C809,[1]匹配!$A:$S,19,0)</f>
        <v>0</v>
      </c>
      <c r="W809" s="11">
        <f>VLOOKUP(C809,[1]匹配!$A:$T,20,0)</f>
        <v>0</v>
      </c>
      <c r="X809" s="11">
        <f>VLOOKUP(C809,[1]匹配!$A:$U,21,0)</f>
        <v>0</v>
      </c>
      <c r="Y809" s="11">
        <f>VLOOKUP(C809,[1]匹配!$A:$V,22,0)</f>
        <v>0</v>
      </c>
      <c r="Z809" s="11">
        <f>VLOOKUP(C809,[1]匹配!$A:$W,23,0)</f>
        <v>0</v>
      </c>
      <c r="AA809" s="11">
        <f>VLOOKUP(C809,[1]匹配!$A:$X,24,0)</f>
        <v>0</v>
      </c>
      <c r="AB809" s="11">
        <f>VLOOKUP(C809,[1]匹配!$A:$Y,25,0)</f>
        <v>0</v>
      </c>
      <c r="AC809" s="11">
        <f>VLOOKUP(C809,[1]匹配!$A:$Z,26,0)</f>
        <v>0</v>
      </c>
      <c r="AD809" s="11">
        <f>VLOOKUP(C809,[1]匹配!$A:$AA,27,0)</f>
        <v>0</v>
      </c>
      <c r="AE809" s="11">
        <f>VLOOKUP(C809,[1]匹配!$A:$AB,28,0)</f>
        <v>0</v>
      </c>
      <c r="AF809" s="11">
        <f>VLOOKUP(C809,[1]匹配!$A:$AC,29,0)</f>
        <v>0</v>
      </c>
      <c r="AG809" s="11">
        <f>VLOOKUP(C809,[1]匹配!$A:$AD,30,0)</f>
        <v>0</v>
      </c>
      <c r="AH809" s="11">
        <f>VLOOKUP(C809,[1]匹配!$A:$AE,31,0)</f>
        <v>0</v>
      </c>
      <c r="AI809" s="11">
        <f>VLOOKUP(C809,[1]匹配!$A:$AF,32,0)</f>
        <v>0</v>
      </c>
      <c r="AJ809" s="11" t="s">
        <v>1038</v>
      </c>
      <c r="AK809" s="11" t="s">
        <v>47</v>
      </c>
      <c r="AL809" s="11" t="s">
        <v>48</v>
      </c>
      <c r="AM809" s="11" t="s">
        <v>729</v>
      </c>
    </row>
    <row r="810" ht="48" spans="1:39">
      <c r="A810" s="28">
        <v>807</v>
      </c>
      <c r="B810" s="11" t="s">
        <v>713</v>
      </c>
      <c r="C810" s="11" t="s">
        <v>2934</v>
      </c>
      <c r="D810" s="11" t="s">
        <v>2935</v>
      </c>
      <c r="E810" s="11" t="s">
        <v>2936</v>
      </c>
      <c r="F810" s="30" t="s">
        <v>2937</v>
      </c>
      <c r="G810" s="11" t="s">
        <v>2938</v>
      </c>
      <c r="H810" s="11" t="str">
        <f>VLOOKUP(C810,[1]匹配!$A:$E,5,0)</f>
        <v>否</v>
      </c>
      <c r="I810" s="11">
        <f>VLOOKUP(C810,[1]匹配!$A:$F,6,0)</f>
        <v>0</v>
      </c>
      <c r="J810" s="11">
        <f>VLOOKUP(C810,'[2]（终）标准制修订项目'!$C:$R,16,0)</f>
        <v>1</v>
      </c>
      <c r="K810" s="11" t="str">
        <f>VLOOKUP(C810,[1]匹配!$A:$H,8,0)</f>
        <v>无</v>
      </c>
      <c r="L810" s="11">
        <f>VLOOKUP(C810,[1]匹配!$A:$I,9,0)</f>
        <v>1</v>
      </c>
      <c r="M810" s="11">
        <f>VLOOKUP(C810,[1]匹配!$A:$J,10,0)</f>
        <v>100</v>
      </c>
      <c r="N810" s="11" t="str">
        <f>VLOOKUP(C810,[1]匹配!$A:$K,11,0)</f>
        <v>深圳市分析测试协会</v>
      </c>
      <c r="O810" s="11">
        <f>VLOOKUP(C810,[1]匹配!$A:$L,12,0)</f>
        <v>0</v>
      </c>
      <c r="P810" s="11">
        <f>VLOOKUP(C810,[1]匹配!$A:$M,13,0)</f>
        <v>0</v>
      </c>
      <c r="Q810" s="11">
        <f>VLOOKUP(C810,[1]匹配!$A:$N,14,0)</f>
        <v>0</v>
      </c>
      <c r="R810" s="11">
        <f>VLOOKUP(C810,[1]匹配!$A:$O,15,0)</f>
        <v>0</v>
      </c>
      <c r="S810" s="11">
        <f>VLOOKUP(C810,[1]匹配!$A:$P,16,0)</f>
        <v>0</v>
      </c>
      <c r="T810" s="11">
        <f>VLOOKUP(C810,[1]匹配!$A:$Q,17,0)</f>
        <v>0</v>
      </c>
      <c r="U810" s="11">
        <f>VLOOKUP(C810,[1]匹配!$A:$R,18,0)</f>
        <v>0</v>
      </c>
      <c r="V810" s="11">
        <f>VLOOKUP(C810,[1]匹配!$A:$S,19,0)</f>
        <v>0</v>
      </c>
      <c r="W810" s="11">
        <f>VLOOKUP(C810,[1]匹配!$A:$T,20,0)</f>
        <v>0</v>
      </c>
      <c r="X810" s="11">
        <f>VLOOKUP(C810,[1]匹配!$A:$U,21,0)</f>
        <v>0</v>
      </c>
      <c r="Y810" s="11">
        <f>VLOOKUP(C810,[1]匹配!$A:$V,22,0)</f>
        <v>0</v>
      </c>
      <c r="Z810" s="11">
        <f>VLOOKUP(C810,[1]匹配!$A:$W,23,0)</f>
        <v>0</v>
      </c>
      <c r="AA810" s="11">
        <f>VLOOKUP(C810,[1]匹配!$A:$X,24,0)</f>
        <v>0</v>
      </c>
      <c r="AB810" s="11">
        <f>VLOOKUP(C810,[1]匹配!$A:$Y,25,0)</f>
        <v>0</v>
      </c>
      <c r="AC810" s="11">
        <f>VLOOKUP(C810,[1]匹配!$A:$Z,26,0)</f>
        <v>0</v>
      </c>
      <c r="AD810" s="11">
        <f>VLOOKUP(C810,[1]匹配!$A:$AA,27,0)</f>
        <v>0</v>
      </c>
      <c r="AE810" s="11">
        <f>VLOOKUP(C810,[1]匹配!$A:$AB,28,0)</f>
        <v>0</v>
      </c>
      <c r="AF810" s="11">
        <f>VLOOKUP(C810,[1]匹配!$A:$AC,29,0)</f>
        <v>0</v>
      </c>
      <c r="AG810" s="11">
        <f>VLOOKUP(C810,[1]匹配!$A:$AD,30,0)</f>
        <v>0</v>
      </c>
      <c r="AH810" s="11">
        <f>VLOOKUP(C810,[1]匹配!$A:$AE,31,0)</f>
        <v>0</v>
      </c>
      <c r="AI810" s="11">
        <f>VLOOKUP(C810,[1]匹配!$A:$AF,32,0)</f>
        <v>0</v>
      </c>
      <c r="AJ810" s="11" t="s">
        <v>1038</v>
      </c>
      <c r="AK810" s="11" t="s">
        <v>47</v>
      </c>
      <c r="AL810" s="11" t="s">
        <v>48</v>
      </c>
      <c r="AM810" s="11" t="s">
        <v>729</v>
      </c>
    </row>
    <row r="811" ht="36" spans="1:39">
      <c r="A811" s="28">
        <v>808</v>
      </c>
      <c r="B811" s="11" t="s">
        <v>713</v>
      </c>
      <c r="C811" s="11" t="s">
        <v>2939</v>
      </c>
      <c r="D811" s="11" t="s">
        <v>2940</v>
      </c>
      <c r="E811" s="11" t="s">
        <v>2941</v>
      </c>
      <c r="F811" s="30" t="s">
        <v>2926</v>
      </c>
      <c r="G811" s="11" t="s">
        <v>2823</v>
      </c>
      <c r="H811" s="11" t="str">
        <f>VLOOKUP(C811,[1]匹配!$A:$E,5,0)</f>
        <v>是</v>
      </c>
      <c r="I811" s="11">
        <f>VLOOKUP(C811,[1]匹配!$A:$F,6,0)</f>
        <v>2</v>
      </c>
      <c r="J811" s="11">
        <f>VLOOKUP(C811,'[2]（终）标准制修订项目'!$C:$R,16,0)</f>
        <v>1</v>
      </c>
      <c r="K811" s="11" t="str">
        <f>VLOOKUP(C811,[1]匹配!$A:$H,8,0)</f>
        <v>有</v>
      </c>
      <c r="L811" s="11">
        <f>VLOOKUP(C811,[1]匹配!$A:$I,9,0)</f>
        <v>1</v>
      </c>
      <c r="M811" s="11">
        <f>VLOOKUP(C811,[1]匹配!$A:$J,10,0)</f>
        <v>100</v>
      </c>
      <c r="N811" s="11" t="str">
        <f>VLOOKUP(C811,[1]匹配!$A:$K,11,0)</f>
        <v>深圳市高分子行业协会</v>
      </c>
      <c r="O811" s="11">
        <f>VLOOKUP(C811,[1]匹配!$A:$L,12,0)</f>
        <v>0</v>
      </c>
      <c r="P811" s="11">
        <f>VLOOKUP(C811,[1]匹配!$A:$M,13,0)</f>
        <v>0</v>
      </c>
      <c r="Q811" s="11">
        <f>VLOOKUP(C811,[1]匹配!$A:$N,14,0)</f>
        <v>0</v>
      </c>
      <c r="R811" s="11">
        <f>VLOOKUP(C811,[1]匹配!$A:$O,15,0)</f>
        <v>0</v>
      </c>
      <c r="S811" s="11">
        <f>VLOOKUP(C811,[1]匹配!$A:$P,16,0)</f>
        <v>0</v>
      </c>
      <c r="T811" s="11">
        <f>VLOOKUP(C811,[1]匹配!$A:$Q,17,0)</f>
        <v>0</v>
      </c>
      <c r="U811" s="11">
        <f>VLOOKUP(C811,[1]匹配!$A:$R,18,0)</f>
        <v>0</v>
      </c>
      <c r="V811" s="11">
        <f>VLOOKUP(C811,[1]匹配!$A:$S,19,0)</f>
        <v>0</v>
      </c>
      <c r="W811" s="11">
        <f>VLOOKUP(C811,[1]匹配!$A:$T,20,0)</f>
        <v>0</v>
      </c>
      <c r="X811" s="11">
        <f>VLOOKUP(C811,[1]匹配!$A:$U,21,0)</f>
        <v>0</v>
      </c>
      <c r="Y811" s="11">
        <f>VLOOKUP(C811,[1]匹配!$A:$V,22,0)</f>
        <v>0</v>
      </c>
      <c r="Z811" s="11">
        <f>VLOOKUP(C811,[1]匹配!$A:$W,23,0)</f>
        <v>0</v>
      </c>
      <c r="AA811" s="11">
        <f>VLOOKUP(C811,[1]匹配!$A:$X,24,0)</f>
        <v>0</v>
      </c>
      <c r="AB811" s="11">
        <f>VLOOKUP(C811,[1]匹配!$A:$Y,25,0)</f>
        <v>0</v>
      </c>
      <c r="AC811" s="11">
        <f>VLOOKUP(C811,[1]匹配!$A:$Z,26,0)</f>
        <v>0</v>
      </c>
      <c r="AD811" s="11">
        <f>VLOOKUP(C811,[1]匹配!$A:$AA,27,0)</f>
        <v>0</v>
      </c>
      <c r="AE811" s="11">
        <f>VLOOKUP(C811,[1]匹配!$A:$AB,28,0)</f>
        <v>0</v>
      </c>
      <c r="AF811" s="11">
        <f>VLOOKUP(C811,[1]匹配!$A:$AC,29,0)</f>
        <v>0</v>
      </c>
      <c r="AG811" s="11">
        <f>VLOOKUP(C811,[1]匹配!$A:$AD,30,0)</f>
        <v>0</v>
      </c>
      <c r="AH811" s="11">
        <f>VLOOKUP(C811,[1]匹配!$A:$AE,31,0)</f>
        <v>0</v>
      </c>
      <c r="AI811" s="11">
        <f>VLOOKUP(C811,[1]匹配!$A:$AF,32,0)</f>
        <v>0</v>
      </c>
      <c r="AJ811" s="11" t="s">
        <v>1038</v>
      </c>
      <c r="AK811" s="11" t="s">
        <v>47</v>
      </c>
      <c r="AL811" s="11" t="s">
        <v>48</v>
      </c>
      <c r="AM811" s="11" t="s">
        <v>729</v>
      </c>
    </row>
    <row r="812" ht="24" spans="1:39">
      <c r="A812" s="28">
        <v>809</v>
      </c>
      <c r="B812" s="11" t="s">
        <v>713</v>
      </c>
      <c r="C812" s="11" t="s">
        <v>2942</v>
      </c>
      <c r="D812" s="11" t="s">
        <v>2943</v>
      </c>
      <c r="E812" s="11" t="s">
        <v>2944</v>
      </c>
      <c r="F812" s="30" t="s">
        <v>2945</v>
      </c>
      <c r="G812" s="11" t="s">
        <v>2946</v>
      </c>
      <c r="H812" s="11" t="str">
        <f>VLOOKUP(C812,[1]匹配!$A:$E,5,0)</f>
        <v>否</v>
      </c>
      <c r="I812" s="11">
        <f>VLOOKUP(C812,[1]匹配!$A:$F,6,0)</f>
        <v>0</v>
      </c>
      <c r="J812" s="11">
        <f>VLOOKUP(C812,'[2]（终）标准制修订项目'!$C:$R,16,0)</f>
        <v>1</v>
      </c>
      <c r="K812" s="11" t="str">
        <f>VLOOKUP(C812,[1]匹配!$A:$H,8,0)</f>
        <v>无</v>
      </c>
      <c r="L812" s="11">
        <f>VLOOKUP(C812,[1]匹配!$A:$I,9,0)</f>
        <v>1</v>
      </c>
      <c r="M812" s="11">
        <f>VLOOKUP(C812,[1]匹配!$A:$J,10,0)</f>
        <v>100</v>
      </c>
      <c r="N812" s="11" t="str">
        <f>VLOOKUP(C812,[1]匹配!$A:$K,11,0)</f>
        <v>深圳市净水产业协会</v>
      </c>
      <c r="O812" s="11">
        <f>VLOOKUP(C812,[1]匹配!$A:$L,12,0)</f>
        <v>2</v>
      </c>
      <c r="P812" s="11">
        <f>VLOOKUP(C812,[1]匹配!$A:$M,13,0)</f>
        <v>0</v>
      </c>
      <c r="Q812" s="11">
        <f>VLOOKUP(C812,[1]匹配!$A:$N,14,0)</f>
        <v>0</v>
      </c>
      <c r="R812" s="11">
        <f>VLOOKUP(C812,[1]匹配!$A:$O,15,0)</f>
        <v>3</v>
      </c>
      <c r="S812" s="11">
        <f>VLOOKUP(C812,[1]匹配!$A:$P,16,0)</f>
        <v>0</v>
      </c>
      <c r="T812" s="11">
        <f>VLOOKUP(C812,[1]匹配!$A:$Q,17,0)</f>
        <v>0</v>
      </c>
      <c r="U812" s="11">
        <f>VLOOKUP(C812,[1]匹配!$A:$R,18,0)</f>
        <v>4</v>
      </c>
      <c r="V812" s="11">
        <f>VLOOKUP(C812,[1]匹配!$A:$S,19,0)</f>
        <v>0</v>
      </c>
      <c r="W812" s="11">
        <f>VLOOKUP(C812,[1]匹配!$A:$T,20,0)</f>
        <v>0</v>
      </c>
      <c r="X812" s="11">
        <f>VLOOKUP(C812,[1]匹配!$A:$U,21,0)</f>
        <v>5</v>
      </c>
      <c r="Y812" s="11">
        <f>VLOOKUP(C812,[1]匹配!$A:$V,22,0)</f>
        <v>0</v>
      </c>
      <c r="Z812" s="11">
        <f>VLOOKUP(C812,[1]匹配!$A:$W,23,0)</f>
        <v>0</v>
      </c>
      <c r="AA812" s="11">
        <f>VLOOKUP(C812,[1]匹配!$A:$X,24,0)</f>
        <v>6</v>
      </c>
      <c r="AB812" s="11">
        <f>VLOOKUP(C812,[1]匹配!$A:$Y,25,0)</f>
        <v>0</v>
      </c>
      <c r="AC812" s="11">
        <f>VLOOKUP(C812,[1]匹配!$A:$Z,26,0)</f>
        <v>0</v>
      </c>
      <c r="AD812" s="11">
        <f>VLOOKUP(C812,[1]匹配!$A:$AA,27,0)</f>
        <v>0</v>
      </c>
      <c r="AE812" s="11">
        <f>VLOOKUP(C812,[1]匹配!$A:$AB,28,0)</f>
        <v>0</v>
      </c>
      <c r="AF812" s="11">
        <f>VLOOKUP(C812,[1]匹配!$A:$AC,29,0)</f>
        <v>0</v>
      </c>
      <c r="AG812" s="11">
        <f>VLOOKUP(C812,[1]匹配!$A:$AD,30,0)</f>
        <v>0</v>
      </c>
      <c r="AH812" s="11">
        <f>VLOOKUP(C812,[1]匹配!$A:$AE,31,0)</f>
        <v>0</v>
      </c>
      <c r="AI812" s="11">
        <f>VLOOKUP(C812,[1]匹配!$A:$AF,32,0)</f>
        <v>0</v>
      </c>
      <c r="AJ812" s="11" t="s">
        <v>767</v>
      </c>
      <c r="AK812" s="11" t="s">
        <v>47</v>
      </c>
      <c r="AL812" s="11" t="s">
        <v>48</v>
      </c>
      <c r="AM812" s="11" t="s">
        <v>729</v>
      </c>
    </row>
    <row r="813" ht="48" spans="1:39">
      <c r="A813" s="28">
        <v>810</v>
      </c>
      <c r="B813" s="11" t="s">
        <v>713</v>
      </c>
      <c r="C813" s="11" t="s">
        <v>2947</v>
      </c>
      <c r="D813" s="11" t="s">
        <v>2948</v>
      </c>
      <c r="E813" s="11" t="s">
        <v>2949</v>
      </c>
      <c r="F813" s="30" t="s">
        <v>2950</v>
      </c>
      <c r="G813" s="11" t="s">
        <v>2938</v>
      </c>
      <c r="H813" s="11" t="str">
        <f>VLOOKUP(C813,[1]匹配!$A:$E,5,0)</f>
        <v>否</v>
      </c>
      <c r="I813" s="11">
        <f>VLOOKUP(C813,[1]匹配!$A:$F,6,0)</f>
        <v>0</v>
      </c>
      <c r="J813" s="11">
        <f>VLOOKUP(C813,'[2]（终）标准制修订项目'!$C:$R,16,0)</f>
        <v>1</v>
      </c>
      <c r="K813" s="11" t="str">
        <f>VLOOKUP(C813,[1]匹配!$A:$H,8,0)</f>
        <v>无</v>
      </c>
      <c r="L813" s="11">
        <f>VLOOKUP(C813,[1]匹配!$A:$I,9,0)</f>
        <v>1</v>
      </c>
      <c r="M813" s="11">
        <f>VLOOKUP(C813,[1]匹配!$A:$J,10,0)</f>
        <v>100</v>
      </c>
      <c r="N813" s="11" t="str">
        <f>VLOOKUP(C813,[1]匹配!$A:$K,11,0)</f>
        <v>深圳市分析测试协会</v>
      </c>
      <c r="O813" s="11">
        <f>VLOOKUP(C813,[1]匹配!$A:$L,12,0)</f>
        <v>0</v>
      </c>
      <c r="P813" s="11">
        <f>VLOOKUP(C813,[1]匹配!$A:$M,13,0)</f>
        <v>0</v>
      </c>
      <c r="Q813" s="11">
        <f>VLOOKUP(C813,[1]匹配!$A:$N,14,0)</f>
        <v>0</v>
      </c>
      <c r="R813" s="11">
        <f>VLOOKUP(C813,[1]匹配!$A:$O,15,0)</f>
        <v>0</v>
      </c>
      <c r="S813" s="11">
        <f>VLOOKUP(C813,[1]匹配!$A:$P,16,0)</f>
        <v>0</v>
      </c>
      <c r="T813" s="11">
        <f>VLOOKUP(C813,[1]匹配!$A:$Q,17,0)</f>
        <v>0</v>
      </c>
      <c r="U813" s="11">
        <f>VLOOKUP(C813,[1]匹配!$A:$R,18,0)</f>
        <v>0</v>
      </c>
      <c r="V813" s="11">
        <f>VLOOKUP(C813,[1]匹配!$A:$S,19,0)</f>
        <v>0</v>
      </c>
      <c r="W813" s="11">
        <f>VLOOKUP(C813,[1]匹配!$A:$T,20,0)</f>
        <v>0</v>
      </c>
      <c r="X813" s="11">
        <f>VLOOKUP(C813,[1]匹配!$A:$U,21,0)</f>
        <v>0</v>
      </c>
      <c r="Y813" s="11">
        <f>VLOOKUP(C813,[1]匹配!$A:$V,22,0)</f>
        <v>0</v>
      </c>
      <c r="Z813" s="11">
        <f>VLOOKUP(C813,[1]匹配!$A:$W,23,0)</f>
        <v>0</v>
      </c>
      <c r="AA813" s="11">
        <f>VLOOKUP(C813,[1]匹配!$A:$X,24,0)</f>
        <v>0</v>
      </c>
      <c r="AB813" s="11">
        <f>VLOOKUP(C813,[1]匹配!$A:$Y,25,0)</f>
        <v>0</v>
      </c>
      <c r="AC813" s="11">
        <f>VLOOKUP(C813,[1]匹配!$A:$Z,26,0)</f>
        <v>0</v>
      </c>
      <c r="AD813" s="11">
        <f>VLOOKUP(C813,[1]匹配!$A:$AA,27,0)</f>
        <v>0</v>
      </c>
      <c r="AE813" s="11">
        <f>VLOOKUP(C813,[1]匹配!$A:$AB,28,0)</f>
        <v>0</v>
      </c>
      <c r="AF813" s="11">
        <f>VLOOKUP(C813,[1]匹配!$A:$AC,29,0)</f>
        <v>0</v>
      </c>
      <c r="AG813" s="11">
        <f>VLOOKUP(C813,[1]匹配!$A:$AD,30,0)</f>
        <v>0</v>
      </c>
      <c r="AH813" s="11">
        <f>VLOOKUP(C813,[1]匹配!$A:$AE,31,0)</f>
        <v>0</v>
      </c>
      <c r="AI813" s="11">
        <f>VLOOKUP(C813,[1]匹配!$A:$AF,32,0)</f>
        <v>0</v>
      </c>
      <c r="AJ813" s="11" t="s">
        <v>767</v>
      </c>
      <c r="AK813" s="11" t="s">
        <v>47</v>
      </c>
      <c r="AL813" s="11" t="s">
        <v>48</v>
      </c>
      <c r="AM813" s="11" t="s">
        <v>729</v>
      </c>
    </row>
    <row r="814" s="67" customFormat="1" ht="60" spans="1:39">
      <c r="A814" s="28">
        <v>811</v>
      </c>
      <c r="B814" s="11" t="s">
        <v>713</v>
      </c>
      <c r="C814" s="11" t="s">
        <v>2951</v>
      </c>
      <c r="D814" s="11" t="s">
        <v>2952</v>
      </c>
      <c r="E814" s="11" t="s">
        <v>2953</v>
      </c>
      <c r="F814" s="30" t="s">
        <v>2903</v>
      </c>
      <c r="G814" s="11" t="s">
        <v>2913</v>
      </c>
      <c r="H814" s="11" t="str">
        <f>VLOOKUP(C814,[1]匹配!$A:$E,5,0)</f>
        <v>否</v>
      </c>
      <c r="I814" s="11">
        <f>VLOOKUP(C814,[1]匹配!$A:$F,6,0)</f>
        <v>0</v>
      </c>
      <c r="J814" s="11">
        <f>VLOOKUP(C814,'[2]（终）标准制修订项目'!$C:$R,16,0)</f>
        <v>5</v>
      </c>
      <c r="K814" s="11" t="str">
        <f>VLOOKUP(C814,[1]匹配!$A:$H,8,0)</f>
        <v>有</v>
      </c>
      <c r="L814" s="31">
        <v>1</v>
      </c>
      <c r="M814" s="11">
        <f>VLOOKUP(C814,[1]匹配!$A:$J,10,0)</f>
        <v>100</v>
      </c>
      <c r="N814" s="11" t="str">
        <f>VLOOKUP(C814,[1]匹配!$A:$K,11,0)</f>
        <v>深圳市细胞治疗技术协会深</v>
      </c>
      <c r="O814" s="11">
        <f>VLOOKUP(C814,[1]匹配!$A:$L,12,0)</f>
        <v>1</v>
      </c>
      <c r="P814" s="11">
        <f>VLOOKUP(C814,[1]匹配!$A:$M,13,0)</f>
        <v>0</v>
      </c>
      <c r="Q814" s="11" t="str">
        <f>VLOOKUP(C814,[1]匹配!$A:$N,14,0)</f>
        <v>深圳市罗湖区人民医院</v>
      </c>
      <c r="R814" s="11">
        <f>VLOOKUP(C814,[1]匹配!$A:$O,15,0)</f>
        <v>2</v>
      </c>
      <c r="S814" s="11">
        <f>VLOOKUP(C814,[1]匹配!$A:$P,16,0)</f>
        <v>0</v>
      </c>
      <c r="T814" s="11" t="str">
        <f>VLOOKUP(C814,[1]匹配!$A:$Q,17,0)</f>
        <v>深圳市标准技术研究院</v>
      </c>
      <c r="U814" s="11">
        <f>VLOOKUP(C814,[1]匹配!$A:$R,18,0)</f>
        <v>3</v>
      </c>
      <c r="V814" s="11">
        <f>VLOOKUP(C814,[1]匹配!$A:$S,19,0)</f>
        <v>0</v>
      </c>
      <c r="W814" s="11" t="str">
        <f>VLOOKUP(C814,[1]匹配!$A:$T,20,0)</f>
        <v>深圳市合一康生物科技股份有 限公司</v>
      </c>
      <c r="X814" s="11">
        <f>VLOOKUP(C814,[1]匹配!$A:$U,21,0)</f>
        <v>4</v>
      </c>
      <c r="Y814" s="11">
        <f>VLOOKUP(C814,[1]匹配!$A:$V,22,0)</f>
        <v>0</v>
      </c>
      <c r="Z814" s="11" t="str">
        <f>VLOOKUP(C814,[1]匹配!$A:$W,23,0)</f>
        <v>深圳市北科生物科技有限公司</v>
      </c>
      <c r="AA814" s="11">
        <f>VLOOKUP(C814,[1]匹配!$A:$X,24,0)</f>
        <v>6</v>
      </c>
      <c r="AB814" s="11">
        <f>VLOOKUP(C814,[1]匹配!$A:$Y,25,0)</f>
        <v>0</v>
      </c>
      <c r="AC814" s="11" t="str">
        <f>VLOOKUP(C814,[1]匹配!$A:$Z,26,0)</f>
        <v>深圳市技术资料开发供应站</v>
      </c>
      <c r="AD814" s="11">
        <f>VLOOKUP(C814,[1]匹配!$A:$AA,27,0)</f>
        <v>0</v>
      </c>
      <c r="AE814" s="11">
        <f>VLOOKUP(C814,[1]匹配!$A:$AB,28,0)</f>
        <v>0</v>
      </c>
      <c r="AF814" s="11">
        <f>VLOOKUP(C814,[1]匹配!$A:$AC,29,0)</f>
        <v>0</v>
      </c>
      <c r="AG814" s="11">
        <f>VLOOKUP(C814,[1]匹配!$A:$AD,30,0)</f>
        <v>0</v>
      </c>
      <c r="AH814" s="11">
        <f>VLOOKUP(C814,[1]匹配!$A:$AE,31,0)</f>
        <v>0</v>
      </c>
      <c r="AI814" s="11">
        <f>VLOOKUP(C814,[1]匹配!$A:$AF,32,0)</f>
        <v>0</v>
      </c>
      <c r="AJ814" s="11" t="s">
        <v>1121</v>
      </c>
      <c r="AK814" s="11" t="s">
        <v>47</v>
      </c>
      <c r="AL814" s="11" t="s">
        <v>48</v>
      </c>
      <c r="AM814" s="11" t="s">
        <v>729</v>
      </c>
    </row>
    <row r="815" ht="24" spans="1:39">
      <c r="A815" s="28">
        <v>812</v>
      </c>
      <c r="B815" s="11" t="s">
        <v>713</v>
      </c>
      <c r="C815" s="11" t="s">
        <v>2954</v>
      </c>
      <c r="D815" s="11" t="s">
        <v>2955</v>
      </c>
      <c r="E815" s="11" t="s">
        <v>2956</v>
      </c>
      <c r="F815" s="30" t="s">
        <v>2945</v>
      </c>
      <c r="G815" s="11" t="s">
        <v>2946</v>
      </c>
      <c r="H815" s="11" t="str">
        <f>VLOOKUP(C815,[1]匹配!$A:$E,5,0)</f>
        <v>否</v>
      </c>
      <c r="I815" s="11">
        <f>VLOOKUP(C815,[1]匹配!$A:$F,6,0)</f>
        <v>0</v>
      </c>
      <c r="J815" s="11">
        <f>VLOOKUP(C815,'[2]（终）标准制修订项目'!$C:$R,16,0)</f>
        <v>1</v>
      </c>
      <c r="K815" s="11" t="str">
        <f>VLOOKUP(C815,[1]匹配!$A:$H,8,0)</f>
        <v>无</v>
      </c>
      <c r="L815" s="11">
        <f>VLOOKUP(C815,[1]匹配!$A:$I,9,0)</f>
        <v>1</v>
      </c>
      <c r="M815" s="11">
        <f>VLOOKUP(C815,[1]匹配!$A:$J,10,0)</f>
        <v>100</v>
      </c>
      <c r="N815" s="11" t="str">
        <f>VLOOKUP(C815,[1]匹配!$A:$K,11,0)</f>
        <v>深圳市净水产业协会</v>
      </c>
      <c r="O815" s="11">
        <f>VLOOKUP(C815,[1]匹配!$A:$L,12,0)</f>
        <v>2</v>
      </c>
      <c r="P815" s="11">
        <f>VLOOKUP(C815,[1]匹配!$A:$M,13,0)</f>
        <v>0</v>
      </c>
      <c r="Q815" s="11">
        <f>VLOOKUP(C815,[1]匹配!$A:$N,14,0)</f>
        <v>0</v>
      </c>
      <c r="R815" s="11">
        <f>VLOOKUP(C815,[1]匹配!$A:$O,15,0)</f>
        <v>3</v>
      </c>
      <c r="S815" s="11">
        <f>VLOOKUP(C815,[1]匹配!$A:$P,16,0)</f>
        <v>0</v>
      </c>
      <c r="T815" s="11">
        <f>VLOOKUP(C815,[1]匹配!$A:$Q,17,0)</f>
        <v>0</v>
      </c>
      <c r="U815" s="11">
        <f>VLOOKUP(C815,[1]匹配!$A:$R,18,0)</f>
        <v>4</v>
      </c>
      <c r="V815" s="11">
        <f>VLOOKUP(C815,[1]匹配!$A:$S,19,0)</f>
        <v>0</v>
      </c>
      <c r="W815" s="11">
        <f>VLOOKUP(C815,[1]匹配!$A:$T,20,0)</f>
        <v>0</v>
      </c>
      <c r="X815" s="11">
        <f>VLOOKUP(C815,[1]匹配!$A:$U,21,0)</f>
        <v>5</v>
      </c>
      <c r="Y815" s="11">
        <f>VLOOKUP(C815,[1]匹配!$A:$V,22,0)</f>
        <v>0</v>
      </c>
      <c r="Z815" s="11">
        <f>VLOOKUP(C815,[1]匹配!$A:$W,23,0)</f>
        <v>0</v>
      </c>
      <c r="AA815" s="11">
        <f>VLOOKUP(C815,[1]匹配!$A:$X,24,0)</f>
        <v>6</v>
      </c>
      <c r="AB815" s="11">
        <f>VLOOKUP(C815,[1]匹配!$A:$Y,25,0)</f>
        <v>0</v>
      </c>
      <c r="AC815" s="11">
        <f>VLOOKUP(C815,[1]匹配!$A:$Z,26,0)</f>
        <v>0</v>
      </c>
      <c r="AD815" s="11">
        <f>VLOOKUP(C815,[1]匹配!$A:$AA,27,0)</f>
        <v>7</v>
      </c>
      <c r="AE815" s="11">
        <f>VLOOKUP(C815,[1]匹配!$A:$AB,28,0)</f>
        <v>0</v>
      </c>
      <c r="AF815" s="11">
        <f>VLOOKUP(C815,[1]匹配!$A:$AC,29,0)</f>
        <v>0</v>
      </c>
      <c r="AG815" s="11">
        <f>VLOOKUP(C815,[1]匹配!$A:$AD,30,0)</f>
        <v>0</v>
      </c>
      <c r="AH815" s="11">
        <f>VLOOKUP(C815,[1]匹配!$A:$AE,31,0)</f>
        <v>0</v>
      </c>
      <c r="AI815" s="11">
        <f>VLOOKUP(C815,[1]匹配!$A:$AF,32,0)</f>
        <v>0</v>
      </c>
      <c r="AJ815" s="11" t="s">
        <v>1148</v>
      </c>
      <c r="AK815" s="11" t="s">
        <v>47</v>
      </c>
      <c r="AL815" s="11" t="s">
        <v>48</v>
      </c>
      <c r="AM815" s="11" t="s">
        <v>729</v>
      </c>
    </row>
    <row r="816" ht="36" spans="1:39">
      <c r="A816" s="28">
        <v>813</v>
      </c>
      <c r="B816" s="11" t="s">
        <v>713</v>
      </c>
      <c r="C816" s="11" t="s">
        <v>2957</v>
      </c>
      <c r="D816" s="11" t="s">
        <v>2958</v>
      </c>
      <c r="E816" s="11" t="s">
        <v>2959</v>
      </c>
      <c r="F816" s="30" t="s">
        <v>2926</v>
      </c>
      <c r="G816" s="11" t="s">
        <v>2823</v>
      </c>
      <c r="H816" s="11" t="str">
        <f>VLOOKUP(C816,[1]匹配!$A:$E,5,0)</f>
        <v>是</v>
      </c>
      <c r="I816" s="11">
        <f>VLOOKUP(C816,[1]匹配!$A:$F,6,0)</f>
        <v>2</v>
      </c>
      <c r="J816" s="11">
        <f>VLOOKUP(C816,'[2]（终）标准制修订项目'!$C:$R,16,0)</f>
        <v>1</v>
      </c>
      <c r="K816" s="11" t="str">
        <f>VLOOKUP(C816,[1]匹配!$A:$H,8,0)</f>
        <v>有</v>
      </c>
      <c r="L816" s="11">
        <f>VLOOKUP(C816,[1]匹配!$A:$I,9,0)</f>
        <v>1</v>
      </c>
      <c r="M816" s="11">
        <f>VLOOKUP(C816,[1]匹配!$A:$J,10,0)</f>
        <v>100</v>
      </c>
      <c r="N816" s="11" t="str">
        <f>VLOOKUP(C816,[1]匹配!$A:$K,11,0)</f>
        <v>深圳市高分子行业协会</v>
      </c>
      <c r="O816" s="11">
        <f>VLOOKUP(C816,[1]匹配!$A:$L,12,0)</f>
        <v>0</v>
      </c>
      <c r="P816" s="11">
        <f>VLOOKUP(C816,[1]匹配!$A:$M,13,0)</f>
        <v>0</v>
      </c>
      <c r="Q816" s="11">
        <f>VLOOKUP(C816,[1]匹配!$A:$N,14,0)</f>
        <v>0</v>
      </c>
      <c r="R816" s="11">
        <f>VLOOKUP(C816,[1]匹配!$A:$O,15,0)</f>
        <v>0</v>
      </c>
      <c r="S816" s="11">
        <f>VLOOKUP(C816,[1]匹配!$A:$P,16,0)</f>
        <v>0</v>
      </c>
      <c r="T816" s="11">
        <f>VLOOKUP(C816,[1]匹配!$A:$Q,17,0)</f>
        <v>0</v>
      </c>
      <c r="U816" s="11">
        <f>VLOOKUP(C816,[1]匹配!$A:$R,18,0)</f>
        <v>0</v>
      </c>
      <c r="V816" s="11">
        <f>VLOOKUP(C816,[1]匹配!$A:$S,19,0)</f>
        <v>0</v>
      </c>
      <c r="W816" s="11">
        <f>VLOOKUP(C816,[1]匹配!$A:$T,20,0)</f>
        <v>0</v>
      </c>
      <c r="X816" s="11">
        <f>VLOOKUP(C816,[1]匹配!$A:$U,21,0)</f>
        <v>0</v>
      </c>
      <c r="Y816" s="11">
        <f>VLOOKUP(C816,[1]匹配!$A:$V,22,0)</f>
        <v>0</v>
      </c>
      <c r="Z816" s="11">
        <f>VLOOKUP(C816,[1]匹配!$A:$W,23,0)</f>
        <v>0</v>
      </c>
      <c r="AA816" s="11">
        <f>VLOOKUP(C816,[1]匹配!$A:$X,24,0)</f>
        <v>0</v>
      </c>
      <c r="AB816" s="11">
        <f>VLOOKUP(C816,[1]匹配!$A:$Y,25,0)</f>
        <v>0</v>
      </c>
      <c r="AC816" s="11">
        <f>VLOOKUP(C816,[1]匹配!$A:$Z,26,0)</f>
        <v>0</v>
      </c>
      <c r="AD816" s="11">
        <f>VLOOKUP(C816,[1]匹配!$A:$AA,27,0)</f>
        <v>0</v>
      </c>
      <c r="AE816" s="11">
        <f>VLOOKUP(C816,[1]匹配!$A:$AB,28,0)</f>
        <v>0</v>
      </c>
      <c r="AF816" s="11">
        <f>VLOOKUP(C816,[1]匹配!$A:$AC,29,0)</f>
        <v>0</v>
      </c>
      <c r="AG816" s="11">
        <f>VLOOKUP(C816,[1]匹配!$A:$AD,30,0)</f>
        <v>0</v>
      </c>
      <c r="AH816" s="11">
        <f>VLOOKUP(C816,[1]匹配!$A:$AE,31,0)</f>
        <v>0</v>
      </c>
      <c r="AI816" s="11">
        <f>VLOOKUP(C816,[1]匹配!$A:$AF,32,0)</f>
        <v>0</v>
      </c>
      <c r="AJ816" s="11" t="s">
        <v>1208</v>
      </c>
      <c r="AK816" s="11" t="s">
        <v>47</v>
      </c>
      <c r="AL816" s="11" t="s">
        <v>48</v>
      </c>
      <c r="AM816" s="11" t="s">
        <v>729</v>
      </c>
    </row>
    <row r="817" ht="24" spans="1:39">
      <c r="A817" s="28">
        <v>814</v>
      </c>
      <c r="B817" s="11" t="s">
        <v>713</v>
      </c>
      <c r="C817" s="11" t="s">
        <v>2960</v>
      </c>
      <c r="D817" s="11" t="s">
        <v>2961</v>
      </c>
      <c r="E817" s="11" t="s">
        <v>2962</v>
      </c>
      <c r="F817" s="30" t="s">
        <v>2945</v>
      </c>
      <c r="G817" s="11" t="s">
        <v>2946</v>
      </c>
      <c r="H817" s="11" t="str">
        <f>VLOOKUP(C817,[1]匹配!$A:$E,5,0)</f>
        <v>否</v>
      </c>
      <c r="I817" s="11">
        <f>VLOOKUP(C817,[1]匹配!$A:$F,6,0)</f>
        <v>0</v>
      </c>
      <c r="J817" s="11">
        <f>VLOOKUP(C817,'[2]（终）标准制修订项目'!$C:$R,16,0)</f>
        <v>1</v>
      </c>
      <c r="K817" s="11" t="str">
        <f>VLOOKUP(C817,[1]匹配!$A:$H,8,0)</f>
        <v>无</v>
      </c>
      <c r="L817" s="11">
        <f>VLOOKUP(C817,[1]匹配!$A:$I,9,0)</f>
        <v>1</v>
      </c>
      <c r="M817" s="11">
        <f>VLOOKUP(C817,[1]匹配!$A:$J,10,0)</f>
        <v>100</v>
      </c>
      <c r="N817" s="11" t="str">
        <f>VLOOKUP(C817,[1]匹配!$A:$K,11,0)</f>
        <v>深圳市净水产业协会</v>
      </c>
      <c r="O817" s="11">
        <f>VLOOKUP(C817,[1]匹配!$A:$L,12,0)</f>
        <v>2</v>
      </c>
      <c r="P817" s="11">
        <f>VLOOKUP(C817,[1]匹配!$A:$M,13,0)</f>
        <v>0</v>
      </c>
      <c r="Q817" s="11">
        <f>VLOOKUP(C817,[1]匹配!$A:$N,14,0)</f>
        <v>0</v>
      </c>
      <c r="R817" s="11">
        <f>VLOOKUP(C817,[1]匹配!$A:$O,15,0)</f>
        <v>3</v>
      </c>
      <c r="S817" s="11">
        <f>VLOOKUP(C817,[1]匹配!$A:$P,16,0)</f>
        <v>0</v>
      </c>
      <c r="T817" s="11">
        <f>VLOOKUP(C817,[1]匹配!$A:$Q,17,0)</f>
        <v>0</v>
      </c>
      <c r="U817" s="11">
        <f>VLOOKUP(C817,[1]匹配!$A:$R,18,0)</f>
        <v>4</v>
      </c>
      <c r="V817" s="11">
        <f>VLOOKUP(C817,[1]匹配!$A:$S,19,0)</f>
        <v>0</v>
      </c>
      <c r="W817" s="11">
        <f>VLOOKUP(C817,[1]匹配!$A:$T,20,0)</f>
        <v>0</v>
      </c>
      <c r="X817" s="11">
        <f>VLOOKUP(C817,[1]匹配!$A:$U,21,0)</f>
        <v>5</v>
      </c>
      <c r="Y817" s="11">
        <f>VLOOKUP(C817,[1]匹配!$A:$V,22,0)</f>
        <v>0</v>
      </c>
      <c r="Z817" s="11">
        <f>VLOOKUP(C817,[1]匹配!$A:$W,23,0)</f>
        <v>0</v>
      </c>
      <c r="AA817" s="11">
        <f>VLOOKUP(C817,[1]匹配!$A:$X,24,0)</f>
        <v>0</v>
      </c>
      <c r="AB817" s="11">
        <f>VLOOKUP(C817,[1]匹配!$A:$Y,25,0)</f>
        <v>0</v>
      </c>
      <c r="AC817" s="11">
        <f>VLOOKUP(C817,[1]匹配!$A:$Z,26,0)</f>
        <v>0</v>
      </c>
      <c r="AD817" s="11">
        <f>VLOOKUP(C817,[1]匹配!$A:$AA,27,0)</f>
        <v>0</v>
      </c>
      <c r="AE817" s="11">
        <f>VLOOKUP(C817,[1]匹配!$A:$AB,28,0)</f>
        <v>0</v>
      </c>
      <c r="AF817" s="11">
        <f>VLOOKUP(C817,[1]匹配!$A:$AC,29,0)</f>
        <v>0</v>
      </c>
      <c r="AG817" s="11">
        <f>VLOOKUP(C817,[1]匹配!$A:$AD,30,0)</f>
        <v>0</v>
      </c>
      <c r="AH817" s="11">
        <f>VLOOKUP(C817,[1]匹配!$A:$AE,31,0)</f>
        <v>0</v>
      </c>
      <c r="AI817" s="11">
        <f>VLOOKUP(C817,[1]匹配!$A:$AF,32,0)</f>
        <v>0</v>
      </c>
      <c r="AJ817" s="11" t="s">
        <v>775</v>
      </c>
      <c r="AK817" s="11" t="s">
        <v>47</v>
      </c>
      <c r="AL817" s="11" t="s">
        <v>48</v>
      </c>
      <c r="AM817" s="11" t="s">
        <v>729</v>
      </c>
    </row>
    <row r="818" ht="24" spans="1:39">
      <c r="A818" s="28">
        <v>815</v>
      </c>
      <c r="B818" s="11" t="s">
        <v>713</v>
      </c>
      <c r="C818" s="11" t="s">
        <v>2963</v>
      </c>
      <c r="D818" s="11" t="s">
        <v>2964</v>
      </c>
      <c r="E818" s="11" t="s">
        <v>2965</v>
      </c>
      <c r="F818" s="30" t="s">
        <v>2945</v>
      </c>
      <c r="G818" s="11" t="s">
        <v>2946</v>
      </c>
      <c r="H818" s="11" t="str">
        <f>VLOOKUP(C818,[1]匹配!$A:$E,5,0)</f>
        <v>否</v>
      </c>
      <c r="I818" s="11">
        <f>VLOOKUP(C818,[1]匹配!$A:$F,6,0)</f>
        <v>0</v>
      </c>
      <c r="J818" s="11">
        <f>VLOOKUP(C818,'[2]（终）标准制修订项目'!$C:$R,16,0)</f>
        <v>1</v>
      </c>
      <c r="K818" s="11" t="str">
        <f>VLOOKUP(C818,[1]匹配!$A:$H,8,0)</f>
        <v>无</v>
      </c>
      <c r="L818" s="11">
        <f>VLOOKUP(C818,[1]匹配!$A:$I,9,0)</f>
        <v>1</v>
      </c>
      <c r="M818" s="11">
        <f>VLOOKUP(C818,[1]匹配!$A:$J,10,0)</f>
        <v>100</v>
      </c>
      <c r="N818" s="11" t="str">
        <f>VLOOKUP(C818,[1]匹配!$A:$K,11,0)</f>
        <v>深圳市净水产业协会</v>
      </c>
      <c r="O818" s="11">
        <f>VLOOKUP(C818,[1]匹配!$A:$L,12,0)</f>
        <v>2</v>
      </c>
      <c r="P818" s="11">
        <f>VLOOKUP(C818,[1]匹配!$A:$M,13,0)</f>
        <v>0</v>
      </c>
      <c r="Q818" s="11">
        <f>VLOOKUP(C818,[1]匹配!$A:$N,14,0)</f>
        <v>0</v>
      </c>
      <c r="R818" s="11">
        <f>VLOOKUP(C818,[1]匹配!$A:$O,15,0)</f>
        <v>3</v>
      </c>
      <c r="S818" s="11">
        <f>VLOOKUP(C818,[1]匹配!$A:$P,16,0)</f>
        <v>0</v>
      </c>
      <c r="T818" s="11">
        <f>VLOOKUP(C818,[1]匹配!$A:$Q,17,0)</f>
        <v>0</v>
      </c>
      <c r="U818" s="11">
        <f>VLOOKUP(C818,[1]匹配!$A:$R,18,0)</f>
        <v>4</v>
      </c>
      <c r="V818" s="11">
        <f>VLOOKUP(C818,[1]匹配!$A:$S,19,0)</f>
        <v>0</v>
      </c>
      <c r="W818" s="11">
        <f>VLOOKUP(C818,[1]匹配!$A:$T,20,0)</f>
        <v>0</v>
      </c>
      <c r="X818" s="11">
        <f>VLOOKUP(C818,[1]匹配!$A:$U,21,0)</f>
        <v>5</v>
      </c>
      <c r="Y818" s="11">
        <f>VLOOKUP(C818,[1]匹配!$A:$V,22,0)</f>
        <v>0</v>
      </c>
      <c r="Z818" s="11">
        <f>VLOOKUP(C818,[1]匹配!$A:$W,23,0)</f>
        <v>0</v>
      </c>
      <c r="AA818" s="11">
        <f>VLOOKUP(C818,[1]匹配!$A:$X,24,0)</f>
        <v>6</v>
      </c>
      <c r="AB818" s="11">
        <f>VLOOKUP(C818,[1]匹配!$A:$Y,25,0)</f>
        <v>0</v>
      </c>
      <c r="AC818" s="11">
        <f>VLOOKUP(C818,[1]匹配!$A:$Z,26,0)</f>
        <v>0</v>
      </c>
      <c r="AD818" s="11">
        <f>VLOOKUP(C818,[1]匹配!$A:$AA,27,0)</f>
        <v>0</v>
      </c>
      <c r="AE818" s="11">
        <f>VLOOKUP(C818,[1]匹配!$A:$AB,28,0)</f>
        <v>0</v>
      </c>
      <c r="AF818" s="11">
        <f>VLOOKUP(C818,[1]匹配!$A:$AC,29,0)</f>
        <v>0</v>
      </c>
      <c r="AG818" s="11">
        <f>VLOOKUP(C818,[1]匹配!$A:$AD,30,0)</f>
        <v>0</v>
      </c>
      <c r="AH818" s="11">
        <f>VLOOKUP(C818,[1]匹配!$A:$AE,31,0)</f>
        <v>0</v>
      </c>
      <c r="AI818" s="11">
        <f>VLOOKUP(C818,[1]匹配!$A:$AF,32,0)</f>
        <v>0</v>
      </c>
      <c r="AJ818" s="11" t="s">
        <v>775</v>
      </c>
      <c r="AK818" s="11" t="s">
        <v>47</v>
      </c>
      <c r="AL818" s="11" t="s">
        <v>48</v>
      </c>
      <c r="AM818" s="11" t="s">
        <v>729</v>
      </c>
    </row>
    <row r="819" ht="24" spans="1:39">
      <c r="A819" s="28">
        <v>816</v>
      </c>
      <c r="B819" s="11" t="s">
        <v>713</v>
      </c>
      <c r="C819" s="11" t="s">
        <v>2966</v>
      </c>
      <c r="D819" s="11" t="s">
        <v>2967</v>
      </c>
      <c r="E819" s="11" t="s">
        <v>2968</v>
      </c>
      <c r="F819" s="30" t="s">
        <v>660</v>
      </c>
      <c r="G819" s="11" t="s">
        <v>2969</v>
      </c>
      <c r="H819" s="11" t="str">
        <f>VLOOKUP(C819,[1]匹配!$A:$E,5,0)</f>
        <v>否</v>
      </c>
      <c r="I819" s="11">
        <f>VLOOKUP(C819,[1]匹配!$A:$F,6,0)</f>
        <v>0</v>
      </c>
      <c r="J819" s="11">
        <f>VLOOKUP(C819,'[2]（终）标准制修订项目'!$C:$R,16,0)</f>
        <v>1</v>
      </c>
      <c r="K819" s="11" t="str">
        <f>VLOOKUP(C819,[1]匹配!$A:$H,8,0)</f>
        <v>无</v>
      </c>
      <c r="L819" s="11">
        <f>VLOOKUP(C819,[1]匹配!$A:$I,9,0)</f>
        <v>1</v>
      </c>
      <c r="M819" s="11">
        <f>VLOOKUP(C819,[1]匹配!$A:$J,10,0)</f>
        <v>100</v>
      </c>
      <c r="N819" s="11" t="str">
        <f>VLOOKUP(C819,[1]匹配!$A:$K,11,0)</f>
        <v>深圳市团餐行业协会</v>
      </c>
      <c r="O819" s="11">
        <f>VLOOKUP(C819,[1]匹配!$A:$L,12,0)</f>
        <v>0</v>
      </c>
      <c r="P819" s="11">
        <f>VLOOKUP(C819,[1]匹配!$A:$M,13,0)</f>
        <v>0</v>
      </c>
      <c r="Q819" s="11">
        <f>VLOOKUP(C819,[1]匹配!$A:$N,14,0)</f>
        <v>0</v>
      </c>
      <c r="R819" s="11">
        <f>VLOOKUP(C819,[1]匹配!$A:$O,15,0)</f>
        <v>0</v>
      </c>
      <c r="S819" s="11">
        <f>VLOOKUP(C819,[1]匹配!$A:$P,16,0)</f>
        <v>0</v>
      </c>
      <c r="T819" s="11">
        <f>VLOOKUP(C819,[1]匹配!$A:$Q,17,0)</f>
        <v>0</v>
      </c>
      <c r="U819" s="11">
        <f>VLOOKUP(C819,[1]匹配!$A:$R,18,0)</f>
        <v>0</v>
      </c>
      <c r="V819" s="11">
        <f>VLOOKUP(C819,[1]匹配!$A:$S,19,0)</f>
        <v>0</v>
      </c>
      <c r="W819" s="11">
        <f>VLOOKUP(C819,[1]匹配!$A:$T,20,0)</f>
        <v>0</v>
      </c>
      <c r="X819" s="11">
        <f>VLOOKUP(C819,[1]匹配!$A:$U,21,0)</f>
        <v>0</v>
      </c>
      <c r="Y819" s="11">
        <f>VLOOKUP(C819,[1]匹配!$A:$V,22,0)</f>
        <v>0</v>
      </c>
      <c r="Z819" s="11">
        <f>VLOOKUP(C819,[1]匹配!$A:$W,23,0)</f>
        <v>0</v>
      </c>
      <c r="AA819" s="11">
        <f>VLOOKUP(C819,[1]匹配!$A:$X,24,0)</f>
        <v>0</v>
      </c>
      <c r="AB819" s="11">
        <f>VLOOKUP(C819,[1]匹配!$A:$Y,25,0)</f>
        <v>0</v>
      </c>
      <c r="AC819" s="11">
        <f>VLOOKUP(C819,[1]匹配!$A:$Z,26,0)</f>
        <v>0</v>
      </c>
      <c r="AD819" s="11">
        <f>VLOOKUP(C819,[1]匹配!$A:$AA,27,0)</f>
        <v>0</v>
      </c>
      <c r="AE819" s="11">
        <f>VLOOKUP(C819,[1]匹配!$A:$AB,28,0)</f>
        <v>0</v>
      </c>
      <c r="AF819" s="11">
        <f>VLOOKUP(C819,[1]匹配!$A:$AC,29,0)</f>
        <v>0</v>
      </c>
      <c r="AG819" s="11">
        <f>VLOOKUP(C819,[1]匹配!$A:$AD,30,0)</f>
        <v>0</v>
      </c>
      <c r="AH819" s="11">
        <f>VLOOKUP(C819,[1]匹配!$A:$AE,31,0)</f>
        <v>0</v>
      </c>
      <c r="AI819" s="11">
        <f>VLOOKUP(C819,[1]匹配!$A:$AF,32,0)</f>
        <v>0</v>
      </c>
      <c r="AJ819" s="11" t="s">
        <v>1417</v>
      </c>
      <c r="AK819" s="11" t="s">
        <v>47</v>
      </c>
      <c r="AL819" s="11" t="s">
        <v>48</v>
      </c>
      <c r="AM819" s="11" t="s">
        <v>729</v>
      </c>
    </row>
    <row r="820" ht="36" spans="1:39">
      <c r="A820" s="28">
        <v>817</v>
      </c>
      <c r="B820" s="11" t="s">
        <v>713</v>
      </c>
      <c r="C820" s="11" t="s">
        <v>2970</v>
      </c>
      <c r="D820" s="11" t="s">
        <v>2971</v>
      </c>
      <c r="E820" s="11" t="s">
        <v>2972</v>
      </c>
      <c r="F820" s="30" t="s">
        <v>2937</v>
      </c>
      <c r="G820" s="11" t="s">
        <v>2938</v>
      </c>
      <c r="H820" s="11" t="str">
        <f>VLOOKUP(C820,[1]匹配!$A:$E,5,0)</f>
        <v>否</v>
      </c>
      <c r="I820" s="11">
        <f>VLOOKUP(C820,[1]匹配!$A:$F,6,0)</f>
        <v>0</v>
      </c>
      <c r="J820" s="11">
        <f>VLOOKUP(C820,'[2]（终）标准制修订项目'!$C:$R,16,0)</f>
        <v>1</v>
      </c>
      <c r="K820" s="11" t="str">
        <f>VLOOKUP(C820,[1]匹配!$A:$H,8,0)</f>
        <v>无</v>
      </c>
      <c r="L820" s="11">
        <f>VLOOKUP(C820,[1]匹配!$A:$I,9,0)</f>
        <v>1</v>
      </c>
      <c r="M820" s="11">
        <f>VLOOKUP(C820,[1]匹配!$A:$J,10,0)</f>
        <v>100</v>
      </c>
      <c r="N820" s="11" t="str">
        <f>VLOOKUP(C820,[1]匹配!$A:$K,11,0)</f>
        <v>深圳市分析测试协会</v>
      </c>
      <c r="O820" s="11">
        <f>VLOOKUP(C820,[1]匹配!$A:$L,12,0)</f>
        <v>0</v>
      </c>
      <c r="P820" s="11">
        <f>VLOOKUP(C820,[1]匹配!$A:$M,13,0)</f>
        <v>0</v>
      </c>
      <c r="Q820" s="11">
        <f>VLOOKUP(C820,[1]匹配!$A:$N,14,0)</f>
        <v>0</v>
      </c>
      <c r="R820" s="11">
        <f>VLOOKUP(C820,[1]匹配!$A:$O,15,0)</f>
        <v>0</v>
      </c>
      <c r="S820" s="11">
        <f>VLOOKUP(C820,[1]匹配!$A:$P,16,0)</f>
        <v>0</v>
      </c>
      <c r="T820" s="11">
        <f>VLOOKUP(C820,[1]匹配!$A:$Q,17,0)</f>
        <v>0</v>
      </c>
      <c r="U820" s="11">
        <f>VLOOKUP(C820,[1]匹配!$A:$R,18,0)</f>
        <v>0</v>
      </c>
      <c r="V820" s="11">
        <f>VLOOKUP(C820,[1]匹配!$A:$S,19,0)</f>
        <v>0</v>
      </c>
      <c r="W820" s="11">
        <f>VLOOKUP(C820,[1]匹配!$A:$T,20,0)</f>
        <v>0</v>
      </c>
      <c r="X820" s="11">
        <f>VLOOKUP(C820,[1]匹配!$A:$U,21,0)</f>
        <v>0</v>
      </c>
      <c r="Y820" s="11">
        <f>VLOOKUP(C820,[1]匹配!$A:$V,22,0)</f>
        <v>0</v>
      </c>
      <c r="Z820" s="11">
        <f>VLOOKUP(C820,[1]匹配!$A:$W,23,0)</f>
        <v>0</v>
      </c>
      <c r="AA820" s="11">
        <f>VLOOKUP(C820,[1]匹配!$A:$X,24,0)</f>
        <v>0</v>
      </c>
      <c r="AB820" s="11">
        <f>VLOOKUP(C820,[1]匹配!$A:$Y,25,0)</f>
        <v>0</v>
      </c>
      <c r="AC820" s="11">
        <f>VLOOKUP(C820,[1]匹配!$A:$Z,26,0)</f>
        <v>0</v>
      </c>
      <c r="AD820" s="11">
        <f>VLOOKUP(C820,[1]匹配!$A:$AA,27,0)</f>
        <v>0</v>
      </c>
      <c r="AE820" s="11">
        <f>VLOOKUP(C820,[1]匹配!$A:$AB,28,0)</f>
        <v>0</v>
      </c>
      <c r="AF820" s="11">
        <f>VLOOKUP(C820,[1]匹配!$A:$AC,29,0)</f>
        <v>0</v>
      </c>
      <c r="AG820" s="11">
        <f>VLOOKUP(C820,[1]匹配!$A:$AD,30,0)</f>
        <v>0</v>
      </c>
      <c r="AH820" s="11">
        <f>VLOOKUP(C820,[1]匹配!$A:$AE,31,0)</f>
        <v>0</v>
      </c>
      <c r="AI820" s="11">
        <f>VLOOKUP(C820,[1]匹配!$A:$AF,32,0)</f>
        <v>0</v>
      </c>
      <c r="AJ820" s="11" t="s">
        <v>1441</v>
      </c>
      <c r="AK820" s="11" t="s">
        <v>47</v>
      </c>
      <c r="AL820" s="11" t="s">
        <v>48</v>
      </c>
      <c r="AM820" s="11" t="s">
        <v>729</v>
      </c>
    </row>
    <row r="821" s="70" customFormat="1" ht="84" spans="1:39">
      <c r="A821" s="55">
        <v>818</v>
      </c>
      <c r="B821" s="35" t="s">
        <v>713</v>
      </c>
      <c r="C821" s="35" t="s">
        <v>2973</v>
      </c>
      <c r="D821" s="35" t="s">
        <v>2974</v>
      </c>
      <c r="E821" s="35" t="s">
        <v>2975</v>
      </c>
      <c r="F821" s="104" t="s">
        <v>2976</v>
      </c>
      <c r="G821" s="35" t="s">
        <v>2977</v>
      </c>
      <c r="H821" s="35" t="str">
        <f>VLOOKUP(C821,[1]匹配!$A:$E,5,0)</f>
        <v>否</v>
      </c>
      <c r="I821" s="35">
        <f>VLOOKUP(C821,[1]匹配!$A:$F,6,0)</f>
        <v>0</v>
      </c>
      <c r="J821" s="35">
        <f>VLOOKUP(C821,'[2]（终）标准制修订项目'!$C:$R,16,0)</f>
        <v>1</v>
      </c>
      <c r="K821" s="35" t="str">
        <f>VLOOKUP(C821,[1]匹配!$A:$H,8,0)</f>
        <v>有</v>
      </c>
      <c r="L821" s="35">
        <f>VLOOKUP(C821,[1]匹配!$A:$I,9,0)</f>
        <v>1</v>
      </c>
      <c r="M821" s="35">
        <f>VLOOKUP(C821,[1]匹配!$A:$J,10,0)</f>
        <v>100</v>
      </c>
      <c r="N821" s="35" t="str">
        <f>VLOOKUP(C821,[1]匹配!$A:$K,11,0)</f>
        <v>深圳市健康产业发展促进会</v>
      </c>
      <c r="O821" s="35">
        <f>VLOOKUP(C821,[1]匹配!$A:$L,12,0)</f>
        <v>2</v>
      </c>
      <c r="P821" s="35">
        <f>VLOOKUP(C821,[1]匹配!$A:$M,13,0)</f>
        <v>0</v>
      </c>
      <c r="Q821" s="35" t="str">
        <f>VLOOKUP(C821,[1]匹配!$A:$N,14,0)</f>
        <v>深圳市越健管理咨询有限公司</v>
      </c>
      <c r="R821" s="35">
        <f>VLOOKUP(C821,[1]匹配!$A:$O,15,0)</f>
        <v>3</v>
      </c>
      <c r="S821" s="35">
        <f>VLOOKUP(C821,[1]匹配!$A:$P,16,0)</f>
        <v>0</v>
      </c>
      <c r="T821" s="35" t="str">
        <f>VLOOKUP(C821,[1]匹配!$A:$Q,17,0)</f>
        <v>深圳市标准技术研究院</v>
      </c>
      <c r="U821" s="35">
        <f>VLOOKUP(C821,[1]匹配!$A:$R,18,0)</f>
        <v>4</v>
      </c>
      <c r="V821" s="35">
        <f>VLOOKUP(C821,[1]匹配!$A:$S,19,0)</f>
        <v>0</v>
      </c>
      <c r="W821" s="35" t="str">
        <f>VLOOKUP(C821,[1]匹配!$A:$T,20,0)</f>
        <v>深圳市保健协会</v>
      </c>
      <c r="X821" s="35">
        <f>VLOOKUP(C821,[1]匹配!$A:$U,21,0)</f>
        <v>5</v>
      </c>
      <c r="Y821" s="35">
        <f>VLOOKUP(C821,[1]匹配!$A:$V,22,0)</f>
        <v>0</v>
      </c>
      <c r="Z821" s="35" t="str">
        <f>VLOOKUP(C821,[1]匹配!$A:$W,23,0)</f>
        <v>中科健康产业集团股份有限公司深圳分公司</v>
      </c>
      <c r="AA821" s="11">
        <f>VLOOKUP(C821,[1]匹配!$A:$X,24,0)</f>
        <v>6</v>
      </c>
      <c r="AB821" s="11">
        <f>VLOOKUP(C821,[1]匹配!$A:$Y,25,0)</f>
        <v>0</v>
      </c>
      <c r="AC821" s="11" t="str">
        <f>VLOOKUP(C821,[1]匹配!$A:$Z,26,0)</f>
        <v>深圳市德人科技有限公司</v>
      </c>
      <c r="AD821" s="11">
        <f>VLOOKUP(C821,[1]匹配!$A:$AA,27,0)</f>
        <v>7</v>
      </c>
      <c r="AE821" s="11">
        <f>VLOOKUP(C821,[1]匹配!$A:$AB,28,0)</f>
        <v>0</v>
      </c>
      <c r="AF821" s="11" t="str">
        <f>VLOOKUP(C821,[1]匹配!$A:$AC,29,0)</f>
        <v>深圳市积土电子商务有限公司</v>
      </c>
      <c r="AG821" s="11">
        <f>VLOOKUP(C821,[1]匹配!$A:$AD,30,0)</f>
        <v>0</v>
      </c>
      <c r="AH821" s="11">
        <f>VLOOKUP(C821,[1]匹配!$A:$AE,31,0)</f>
        <v>0</v>
      </c>
      <c r="AI821" s="11">
        <f>VLOOKUP(C821,[1]匹配!$A:$AF,32,0)</f>
        <v>0</v>
      </c>
      <c r="AJ821" s="35" t="s">
        <v>1453</v>
      </c>
      <c r="AK821" s="35" t="s">
        <v>47</v>
      </c>
      <c r="AL821" s="35" t="s">
        <v>48</v>
      </c>
      <c r="AM821" s="35" t="s">
        <v>729</v>
      </c>
    </row>
    <row r="822" ht="36" spans="1:39">
      <c r="A822" s="28">
        <v>819</v>
      </c>
      <c r="B822" s="11" t="s">
        <v>713</v>
      </c>
      <c r="C822" s="11" t="s">
        <v>2978</v>
      </c>
      <c r="D822" s="11" t="s">
        <v>2979</v>
      </c>
      <c r="E822" s="11" t="s">
        <v>2980</v>
      </c>
      <c r="F822" s="30" t="s">
        <v>2981</v>
      </c>
      <c r="G822" s="11" t="s">
        <v>2823</v>
      </c>
      <c r="H822" s="11" t="str">
        <f>VLOOKUP(C822,[1]匹配!$A:$E,5,0)</f>
        <v>否</v>
      </c>
      <c r="I822" s="11">
        <f>VLOOKUP(C822,[1]匹配!$A:$F,6,0)</f>
        <v>0</v>
      </c>
      <c r="J822" s="11">
        <f>VLOOKUP(C822,'[2]（终）标准制修订项目'!$C:$R,16,0)</f>
        <v>1</v>
      </c>
      <c r="K822" s="11" t="str">
        <f>VLOOKUP(C822,[1]匹配!$A:$H,8,0)</f>
        <v>有</v>
      </c>
      <c r="L822" s="11">
        <f>VLOOKUP(C822,[1]匹配!$A:$I,9,0)</f>
        <v>1</v>
      </c>
      <c r="M822" s="11">
        <f>VLOOKUP(C822,[1]匹配!$A:$J,10,0)</f>
        <v>100</v>
      </c>
      <c r="N822" s="11" t="str">
        <f>VLOOKUP(C822,[1]匹配!$A:$K,11,0)</f>
        <v>深圳市高分子行业协会</v>
      </c>
      <c r="O822" s="11">
        <f>VLOOKUP(C822,[1]匹配!$A:$L,12,0)</f>
        <v>0</v>
      </c>
      <c r="P822" s="11">
        <f>VLOOKUP(C822,[1]匹配!$A:$M,13,0)</f>
        <v>0</v>
      </c>
      <c r="Q822" s="11">
        <f>VLOOKUP(C822,[1]匹配!$A:$N,14,0)</f>
        <v>0</v>
      </c>
      <c r="R822" s="11">
        <f>VLOOKUP(C822,[1]匹配!$A:$O,15,0)</f>
        <v>0</v>
      </c>
      <c r="S822" s="11">
        <f>VLOOKUP(C822,[1]匹配!$A:$P,16,0)</f>
        <v>0</v>
      </c>
      <c r="T822" s="11">
        <f>VLOOKUP(C822,[1]匹配!$A:$Q,17,0)</f>
        <v>0</v>
      </c>
      <c r="U822" s="11">
        <f>VLOOKUP(C822,[1]匹配!$A:$R,18,0)</f>
        <v>0</v>
      </c>
      <c r="V822" s="11">
        <f>VLOOKUP(C822,[1]匹配!$A:$S,19,0)</f>
        <v>0</v>
      </c>
      <c r="W822" s="11">
        <f>VLOOKUP(C822,[1]匹配!$A:$T,20,0)</f>
        <v>0</v>
      </c>
      <c r="X822" s="11">
        <f>VLOOKUP(C822,[1]匹配!$A:$U,21,0)</f>
        <v>0</v>
      </c>
      <c r="Y822" s="11">
        <f>VLOOKUP(C822,[1]匹配!$A:$V,22,0)</f>
        <v>0</v>
      </c>
      <c r="Z822" s="11">
        <f>VLOOKUP(C822,[1]匹配!$A:$W,23,0)</f>
        <v>0</v>
      </c>
      <c r="AA822" s="11">
        <f>VLOOKUP(C822,[1]匹配!$A:$X,24,0)</f>
        <v>0</v>
      </c>
      <c r="AB822" s="11">
        <f>VLOOKUP(C822,[1]匹配!$A:$Y,25,0)</f>
        <v>0</v>
      </c>
      <c r="AC822" s="11">
        <f>VLOOKUP(C822,[1]匹配!$A:$Z,26,0)</f>
        <v>0</v>
      </c>
      <c r="AD822" s="11">
        <f>VLOOKUP(C822,[1]匹配!$A:$AA,27,0)</f>
        <v>0</v>
      </c>
      <c r="AE822" s="11">
        <f>VLOOKUP(C822,[1]匹配!$A:$AB,28,0)</f>
        <v>0</v>
      </c>
      <c r="AF822" s="11">
        <f>VLOOKUP(C822,[1]匹配!$A:$AC,29,0)</f>
        <v>0</v>
      </c>
      <c r="AG822" s="11">
        <f>VLOOKUP(C822,[1]匹配!$A:$AD,30,0)</f>
        <v>0</v>
      </c>
      <c r="AH822" s="11">
        <f>VLOOKUP(C822,[1]匹配!$A:$AE,31,0)</f>
        <v>0</v>
      </c>
      <c r="AI822" s="11">
        <f>VLOOKUP(C822,[1]匹配!$A:$AF,32,0)</f>
        <v>0</v>
      </c>
      <c r="AJ822" s="11" t="s">
        <v>1699</v>
      </c>
      <c r="AK822" s="11" t="s">
        <v>47</v>
      </c>
      <c r="AL822" s="11" t="s">
        <v>48</v>
      </c>
      <c r="AM822" s="11" t="s">
        <v>729</v>
      </c>
    </row>
    <row r="823" ht="36" spans="1:39">
      <c r="A823" s="28">
        <v>820</v>
      </c>
      <c r="B823" s="11" t="s">
        <v>713</v>
      </c>
      <c r="C823" s="11" t="s">
        <v>2982</v>
      </c>
      <c r="D823" s="11" t="s">
        <v>2983</v>
      </c>
      <c r="E823" s="11" t="s">
        <v>2984</v>
      </c>
      <c r="F823" s="30" t="s">
        <v>2950</v>
      </c>
      <c r="G823" s="11" t="s">
        <v>2938</v>
      </c>
      <c r="H823" s="11" t="str">
        <f>VLOOKUP(C823,[1]匹配!$A:$E,5,0)</f>
        <v>否</v>
      </c>
      <c r="I823" s="11">
        <f>VLOOKUP(C823,[1]匹配!$A:$F,6,0)</f>
        <v>0</v>
      </c>
      <c r="J823" s="11">
        <f>VLOOKUP(C823,'[2]（终）标准制修订项目'!$C:$R,16,0)</f>
        <v>1</v>
      </c>
      <c r="K823" s="11" t="str">
        <f>VLOOKUP(C823,[1]匹配!$A:$H,8,0)</f>
        <v>无</v>
      </c>
      <c r="L823" s="11">
        <f>VLOOKUP(C823,[1]匹配!$A:$I,9,0)</f>
        <v>1</v>
      </c>
      <c r="M823" s="11">
        <f>VLOOKUP(C823,[1]匹配!$A:$J,10,0)</f>
        <v>100</v>
      </c>
      <c r="N823" s="11" t="str">
        <f>VLOOKUP(C823,[1]匹配!$A:$K,11,0)</f>
        <v>深圳市分析测试协会</v>
      </c>
      <c r="O823" s="11">
        <f>VLOOKUP(C823,[1]匹配!$A:$L,12,0)</f>
        <v>0</v>
      </c>
      <c r="P823" s="11">
        <f>VLOOKUP(C823,[1]匹配!$A:$M,13,0)</f>
        <v>0</v>
      </c>
      <c r="Q823" s="11">
        <f>VLOOKUP(C823,[1]匹配!$A:$N,14,0)</f>
        <v>0</v>
      </c>
      <c r="R823" s="11">
        <f>VLOOKUP(C823,[1]匹配!$A:$O,15,0)</f>
        <v>0</v>
      </c>
      <c r="S823" s="11">
        <f>VLOOKUP(C823,[1]匹配!$A:$P,16,0)</f>
        <v>0</v>
      </c>
      <c r="T823" s="11">
        <f>VLOOKUP(C823,[1]匹配!$A:$Q,17,0)</f>
        <v>0</v>
      </c>
      <c r="U823" s="11">
        <f>VLOOKUP(C823,[1]匹配!$A:$R,18,0)</f>
        <v>0</v>
      </c>
      <c r="V823" s="11">
        <f>VLOOKUP(C823,[1]匹配!$A:$S,19,0)</f>
        <v>0</v>
      </c>
      <c r="W823" s="11">
        <f>VLOOKUP(C823,[1]匹配!$A:$T,20,0)</f>
        <v>0</v>
      </c>
      <c r="X823" s="11">
        <f>VLOOKUP(C823,[1]匹配!$A:$U,21,0)</f>
        <v>0</v>
      </c>
      <c r="Y823" s="11">
        <f>VLOOKUP(C823,[1]匹配!$A:$V,22,0)</f>
        <v>0</v>
      </c>
      <c r="Z823" s="11">
        <f>VLOOKUP(C823,[1]匹配!$A:$W,23,0)</f>
        <v>0</v>
      </c>
      <c r="AA823" s="11">
        <f>VLOOKUP(C823,[1]匹配!$A:$X,24,0)</f>
        <v>0</v>
      </c>
      <c r="AB823" s="11">
        <f>VLOOKUP(C823,[1]匹配!$A:$Y,25,0)</f>
        <v>0</v>
      </c>
      <c r="AC823" s="11">
        <f>VLOOKUP(C823,[1]匹配!$A:$Z,26,0)</f>
        <v>0</v>
      </c>
      <c r="AD823" s="11">
        <f>VLOOKUP(C823,[1]匹配!$A:$AA,27,0)</f>
        <v>0</v>
      </c>
      <c r="AE823" s="11">
        <f>VLOOKUP(C823,[1]匹配!$A:$AB,28,0)</f>
        <v>0</v>
      </c>
      <c r="AF823" s="11">
        <f>VLOOKUP(C823,[1]匹配!$A:$AC,29,0)</f>
        <v>0</v>
      </c>
      <c r="AG823" s="11">
        <f>VLOOKUP(C823,[1]匹配!$A:$AD,30,0)</f>
        <v>0</v>
      </c>
      <c r="AH823" s="11">
        <f>VLOOKUP(C823,[1]匹配!$A:$AE,31,0)</f>
        <v>0</v>
      </c>
      <c r="AI823" s="11">
        <f>VLOOKUP(C823,[1]匹配!$A:$AF,32,0)</f>
        <v>0</v>
      </c>
      <c r="AJ823" s="11" t="s">
        <v>1817</v>
      </c>
      <c r="AK823" s="11" t="s">
        <v>47</v>
      </c>
      <c r="AL823" s="11" t="s">
        <v>48</v>
      </c>
      <c r="AM823" s="11" t="s">
        <v>729</v>
      </c>
    </row>
    <row r="824" s="66" customFormat="1" spans="1:39">
      <c r="A824" s="90" t="s">
        <v>2985</v>
      </c>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105"/>
      <c r="AC824" s="91"/>
      <c r="AD824" s="91"/>
      <c r="AE824" s="91"/>
      <c r="AF824" s="91"/>
      <c r="AG824" s="91"/>
      <c r="AH824" s="91"/>
      <c r="AI824" s="91"/>
      <c r="AJ824" s="91"/>
      <c r="AK824" s="91"/>
      <c r="AL824" s="91"/>
      <c r="AM824" s="92"/>
    </row>
  </sheetData>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36"/>
  <sheetViews>
    <sheetView workbookViewId="0">
      <selection activeCell="A136" sqref="A136:K136"/>
    </sheetView>
  </sheetViews>
  <sheetFormatPr defaultColWidth="9" defaultRowHeight="13.5"/>
  <cols>
    <col min="1" max="1" width="5.25" customWidth="1"/>
    <col min="2" max="2" width="15.75" style="5" customWidth="1"/>
    <col min="3" max="3" width="19" customWidth="1"/>
    <col min="4" max="4" width="11.875" style="73" customWidth="1"/>
    <col min="5" max="5" width="24.875" style="66" customWidth="1"/>
    <col min="6" max="6" width="27" style="66" customWidth="1"/>
    <col min="7" max="7" width="9" style="5"/>
    <col min="8" max="10" width="9" style="66"/>
    <col min="11" max="11" width="10" customWidth="1"/>
  </cols>
  <sheetData>
    <row r="1" ht="32.1" customHeight="1" spans="1:11">
      <c r="A1" s="23" t="s">
        <v>2986</v>
      </c>
      <c r="B1" s="23"/>
      <c r="C1" s="23"/>
      <c r="D1" s="23"/>
      <c r="E1" s="23"/>
      <c r="F1" s="23"/>
      <c r="G1" s="23"/>
      <c r="H1" s="23"/>
      <c r="I1" s="23"/>
      <c r="J1" s="23"/>
      <c r="K1" s="23"/>
    </row>
    <row r="2" ht="24" spans="1:11">
      <c r="A2" s="106" t="s">
        <v>1</v>
      </c>
      <c r="B2" s="106" t="s">
        <v>2</v>
      </c>
      <c r="C2" s="106" t="s">
        <v>3</v>
      </c>
      <c r="D2" s="24" t="s">
        <v>2987</v>
      </c>
      <c r="E2" s="106" t="s">
        <v>5</v>
      </c>
      <c r="F2" s="106" t="s">
        <v>7</v>
      </c>
      <c r="G2" s="106" t="s">
        <v>2988</v>
      </c>
      <c r="H2" s="107" t="s">
        <v>37</v>
      </c>
      <c r="I2" s="107" t="s">
        <v>38</v>
      </c>
      <c r="J2" s="106" t="s">
        <v>39</v>
      </c>
      <c r="K2" s="112" t="s">
        <v>2989</v>
      </c>
    </row>
    <row r="3" ht="72" spans="1:11">
      <c r="A3" s="108">
        <v>1</v>
      </c>
      <c r="B3" s="109" t="s">
        <v>2990</v>
      </c>
      <c r="C3" s="11" t="s">
        <v>2991</v>
      </c>
      <c r="D3" s="11" t="s">
        <v>2992</v>
      </c>
      <c r="E3" s="11" t="s">
        <v>2993</v>
      </c>
      <c r="F3" s="11" t="s">
        <v>499</v>
      </c>
      <c r="G3" s="11" t="s">
        <v>2994</v>
      </c>
      <c r="H3" s="11" t="s">
        <v>2995</v>
      </c>
      <c r="I3" s="113"/>
      <c r="J3" s="11" t="s">
        <v>2996</v>
      </c>
      <c r="K3" s="11" t="s">
        <v>2995</v>
      </c>
    </row>
    <row r="4" ht="24" spans="1:11">
      <c r="A4" s="108">
        <v>2</v>
      </c>
      <c r="B4" s="11" t="s">
        <v>2997</v>
      </c>
      <c r="C4" s="11" t="s">
        <v>2998</v>
      </c>
      <c r="D4" s="11" t="s">
        <v>2999</v>
      </c>
      <c r="E4" s="11" t="s">
        <v>3000</v>
      </c>
      <c r="F4" s="11" t="s">
        <v>331</v>
      </c>
      <c r="G4" s="11" t="s">
        <v>3001</v>
      </c>
      <c r="H4" s="11" t="s">
        <v>47</v>
      </c>
      <c r="I4" s="11" t="s">
        <v>56</v>
      </c>
      <c r="J4" s="11" t="s">
        <v>2996</v>
      </c>
      <c r="K4" s="11" t="s">
        <v>2995</v>
      </c>
    </row>
    <row r="5" ht="24" spans="1:11">
      <c r="A5" s="108">
        <v>3</v>
      </c>
      <c r="B5" s="11" t="s">
        <v>3002</v>
      </c>
      <c r="C5" s="11" t="s">
        <v>3003</v>
      </c>
      <c r="D5" s="11" t="s">
        <v>2995</v>
      </c>
      <c r="E5" s="11" t="s">
        <v>2995</v>
      </c>
      <c r="F5" s="11" t="s">
        <v>331</v>
      </c>
      <c r="G5" s="11" t="s">
        <v>3004</v>
      </c>
      <c r="H5" s="11" t="s">
        <v>2995</v>
      </c>
      <c r="I5" s="11" t="s">
        <v>2995</v>
      </c>
      <c r="J5" s="11" t="s">
        <v>2996</v>
      </c>
      <c r="K5" s="11" t="s">
        <v>2995</v>
      </c>
    </row>
    <row r="6" ht="24" spans="1:12">
      <c r="A6" s="108">
        <v>4</v>
      </c>
      <c r="B6" s="11" t="s">
        <v>3005</v>
      </c>
      <c r="C6" s="11" t="s">
        <v>3006</v>
      </c>
      <c r="D6" s="11"/>
      <c r="E6" s="110" t="s">
        <v>3007</v>
      </c>
      <c r="F6" s="11" t="s">
        <v>287</v>
      </c>
      <c r="G6" s="11" t="s">
        <v>3008</v>
      </c>
      <c r="H6" s="11" t="s">
        <v>2995</v>
      </c>
      <c r="I6" s="11" t="s">
        <v>2995</v>
      </c>
      <c r="J6" s="11" t="s">
        <v>2996</v>
      </c>
      <c r="K6" s="11" t="s">
        <v>2995</v>
      </c>
      <c r="L6" s="114"/>
    </row>
    <row r="7" ht="48" spans="1:11">
      <c r="A7" s="108">
        <v>5</v>
      </c>
      <c r="B7" s="111" t="s">
        <v>3009</v>
      </c>
      <c r="C7" s="11" t="s">
        <v>3010</v>
      </c>
      <c r="D7" s="11" t="s">
        <v>3011</v>
      </c>
      <c r="E7" s="11" t="s">
        <v>3012</v>
      </c>
      <c r="F7" s="11" t="s">
        <v>156</v>
      </c>
      <c r="G7" s="11" t="s">
        <v>3008</v>
      </c>
      <c r="H7" s="11" t="s">
        <v>2995</v>
      </c>
      <c r="I7" s="113"/>
      <c r="J7" s="11" t="s">
        <v>2996</v>
      </c>
      <c r="K7" s="11" t="s">
        <v>2995</v>
      </c>
    </row>
    <row r="8" ht="72" spans="1:11">
      <c r="A8" s="108">
        <v>6</v>
      </c>
      <c r="B8" s="111" t="s">
        <v>2990</v>
      </c>
      <c r="C8" s="11" t="s">
        <v>3013</v>
      </c>
      <c r="D8" s="11" t="s">
        <v>3014</v>
      </c>
      <c r="E8" s="11" t="s">
        <v>3015</v>
      </c>
      <c r="F8" s="11" t="s">
        <v>687</v>
      </c>
      <c r="G8" s="11" t="s">
        <v>3016</v>
      </c>
      <c r="H8" s="11" t="s">
        <v>2995</v>
      </c>
      <c r="I8" s="113"/>
      <c r="J8" s="11" t="s">
        <v>2996</v>
      </c>
      <c r="K8" s="11" t="s">
        <v>2995</v>
      </c>
    </row>
    <row r="9" ht="36" spans="1:11">
      <c r="A9" s="108">
        <v>7</v>
      </c>
      <c r="B9" s="111" t="s">
        <v>3017</v>
      </c>
      <c r="C9" s="11" t="s">
        <v>3018</v>
      </c>
      <c r="D9" s="11" t="s">
        <v>3019</v>
      </c>
      <c r="E9" s="11" t="s">
        <v>3017</v>
      </c>
      <c r="F9" s="11" t="s">
        <v>3020</v>
      </c>
      <c r="G9" s="11" t="s">
        <v>3021</v>
      </c>
      <c r="H9" s="11" t="s">
        <v>2995</v>
      </c>
      <c r="I9" s="113"/>
      <c r="J9" s="11" t="s">
        <v>2996</v>
      </c>
      <c r="K9" s="11" t="s">
        <v>2995</v>
      </c>
    </row>
    <row r="10" ht="72" spans="1:11">
      <c r="A10" s="108">
        <v>8</v>
      </c>
      <c r="B10" s="111" t="s">
        <v>2990</v>
      </c>
      <c r="C10" s="11" t="s">
        <v>3022</v>
      </c>
      <c r="D10" s="11" t="s">
        <v>3023</v>
      </c>
      <c r="E10" s="11" t="s">
        <v>3024</v>
      </c>
      <c r="F10" s="11" t="s">
        <v>3025</v>
      </c>
      <c r="G10" s="11" t="s">
        <v>3026</v>
      </c>
      <c r="H10" s="11" t="s">
        <v>2995</v>
      </c>
      <c r="I10" s="113"/>
      <c r="J10" s="11" t="s">
        <v>2996</v>
      </c>
      <c r="K10" s="11" t="s">
        <v>2995</v>
      </c>
    </row>
    <row r="11" spans="1:11">
      <c r="A11" s="108">
        <v>9</v>
      </c>
      <c r="B11" s="11" t="s">
        <v>3005</v>
      </c>
      <c r="C11" s="11" t="s">
        <v>3027</v>
      </c>
      <c r="D11" s="11" t="s">
        <v>2995</v>
      </c>
      <c r="E11" s="110" t="s">
        <v>3028</v>
      </c>
      <c r="F11" s="11" t="s">
        <v>2804</v>
      </c>
      <c r="G11" s="11" t="s">
        <v>3029</v>
      </c>
      <c r="H11" s="11" t="s">
        <v>2995</v>
      </c>
      <c r="I11" s="11" t="s">
        <v>2995</v>
      </c>
      <c r="J11" s="11" t="s">
        <v>2996</v>
      </c>
      <c r="K11" s="11" t="s">
        <v>2995</v>
      </c>
    </row>
    <row r="12" ht="24" spans="1:11">
      <c r="A12" s="108">
        <v>10</v>
      </c>
      <c r="B12" s="11" t="s">
        <v>3030</v>
      </c>
      <c r="C12" s="11" t="s">
        <v>3031</v>
      </c>
      <c r="D12" s="11" t="s">
        <v>2995</v>
      </c>
      <c r="E12" s="11" t="s">
        <v>2995</v>
      </c>
      <c r="F12" s="11" t="s">
        <v>3032</v>
      </c>
      <c r="G12" s="11" t="s">
        <v>3029</v>
      </c>
      <c r="H12" s="11" t="s">
        <v>2995</v>
      </c>
      <c r="I12" s="11" t="s">
        <v>2995</v>
      </c>
      <c r="J12" s="11" t="s">
        <v>2996</v>
      </c>
      <c r="K12" s="11" t="s">
        <v>2995</v>
      </c>
    </row>
    <row r="13" ht="72" spans="1:11">
      <c r="A13" s="108">
        <v>11</v>
      </c>
      <c r="B13" s="111" t="s">
        <v>2990</v>
      </c>
      <c r="C13" s="11" t="s">
        <v>3033</v>
      </c>
      <c r="D13" s="11" t="s">
        <v>3034</v>
      </c>
      <c r="E13" s="11" t="s">
        <v>3035</v>
      </c>
      <c r="F13" s="11" t="s">
        <v>1194</v>
      </c>
      <c r="G13" s="11" t="s">
        <v>3029</v>
      </c>
      <c r="H13" s="11" t="s">
        <v>2995</v>
      </c>
      <c r="I13" s="113"/>
      <c r="J13" s="11" t="s">
        <v>2996</v>
      </c>
      <c r="K13" s="11" t="s">
        <v>2995</v>
      </c>
    </row>
    <row r="14" ht="24" spans="1:11">
      <c r="A14" s="108">
        <v>12</v>
      </c>
      <c r="B14" s="11" t="s">
        <v>3036</v>
      </c>
      <c r="C14" s="11" t="s">
        <v>3037</v>
      </c>
      <c r="D14" s="11" t="s">
        <v>2995</v>
      </c>
      <c r="E14" s="11" t="s">
        <v>3038</v>
      </c>
      <c r="F14" s="11" t="s">
        <v>403</v>
      </c>
      <c r="G14" s="11" t="s">
        <v>3039</v>
      </c>
      <c r="H14" s="11" t="s">
        <v>2995</v>
      </c>
      <c r="I14" s="11" t="s">
        <v>2995</v>
      </c>
      <c r="J14" s="11" t="s">
        <v>2996</v>
      </c>
      <c r="K14" s="11" t="s">
        <v>2995</v>
      </c>
    </row>
    <row r="15" ht="72" spans="1:11">
      <c r="A15" s="108">
        <v>13</v>
      </c>
      <c r="B15" s="111" t="s">
        <v>2990</v>
      </c>
      <c r="C15" s="11" t="s">
        <v>3040</v>
      </c>
      <c r="D15" s="11" t="s">
        <v>3014</v>
      </c>
      <c r="E15" s="11" t="s">
        <v>3041</v>
      </c>
      <c r="F15" s="11" t="s">
        <v>687</v>
      </c>
      <c r="G15" s="11" t="s">
        <v>3042</v>
      </c>
      <c r="H15" s="11" t="s">
        <v>2995</v>
      </c>
      <c r="I15" s="113"/>
      <c r="J15" s="11" t="s">
        <v>2996</v>
      </c>
      <c r="K15" s="11" t="s">
        <v>2995</v>
      </c>
    </row>
    <row r="16" ht="14.25" spans="1:12">
      <c r="A16" s="108">
        <v>14</v>
      </c>
      <c r="B16" s="11" t="s">
        <v>3005</v>
      </c>
      <c r="C16" s="11" t="s">
        <v>3043</v>
      </c>
      <c r="D16" s="11"/>
      <c r="E16" s="110" t="s">
        <v>3044</v>
      </c>
      <c r="F16" s="11" t="s">
        <v>499</v>
      </c>
      <c r="G16" s="11" t="s">
        <v>3045</v>
      </c>
      <c r="H16" s="11" t="s">
        <v>2995</v>
      </c>
      <c r="I16" s="11" t="s">
        <v>2995</v>
      </c>
      <c r="J16" s="11" t="s">
        <v>2996</v>
      </c>
      <c r="K16" s="11" t="s">
        <v>2995</v>
      </c>
      <c r="L16" s="114"/>
    </row>
    <row r="17" ht="14.25" spans="1:12">
      <c r="A17" s="108">
        <v>15</v>
      </c>
      <c r="B17" s="11" t="s">
        <v>3005</v>
      </c>
      <c r="C17" s="11" t="s">
        <v>3046</v>
      </c>
      <c r="D17" s="11"/>
      <c r="E17" s="110" t="s">
        <v>3047</v>
      </c>
      <c r="F17" s="11" t="s">
        <v>926</v>
      </c>
      <c r="G17" s="11" t="s">
        <v>3045</v>
      </c>
      <c r="H17" s="11" t="s">
        <v>2995</v>
      </c>
      <c r="I17" s="11" t="s">
        <v>2995</v>
      </c>
      <c r="J17" s="11" t="s">
        <v>2996</v>
      </c>
      <c r="K17" s="11" t="s">
        <v>2995</v>
      </c>
      <c r="L17" s="114"/>
    </row>
    <row r="18" ht="14.25" spans="1:12">
      <c r="A18" s="108">
        <v>16</v>
      </c>
      <c r="B18" s="11" t="s">
        <v>3005</v>
      </c>
      <c r="C18" s="11" t="s">
        <v>3048</v>
      </c>
      <c r="D18" s="11"/>
      <c r="E18" s="110" t="s">
        <v>3049</v>
      </c>
      <c r="F18" s="11" t="s">
        <v>3050</v>
      </c>
      <c r="G18" s="11" t="s">
        <v>3045</v>
      </c>
      <c r="H18" s="11" t="s">
        <v>2995</v>
      </c>
      <c r="I18" s="11" t="s">
        <v>2995</v>
      </c>
      <c r="J18" s="11" t="s">
        <v>2996</v>
      </c>
      <c r="K18" s="11" t="s">
        <v>2995</v>
      </c>
      <c r="L18" s="114"/>
    </row>
    <row r="19" ht="14.25" spans="1:12">
      <c r="A19" s="108">
        <v>17</v>
      </c>
      <c r="B19" s="11" t="s">
        <v>3005</v>
      </c>
      <c r="C19" s="11" t="s">
        <v>3051</v>
      </c>
      <c r="D19" s="11"/>
      <c r="E19" s="110" t="s">
        <v>3052</v>
      </c>
      <c r="F19" s="11" t="s">
        <v>3053</v>
      </c>
      <c r="G19" s="11" t="s">
        <v>3045</v>
      </c>
      <c r="H19" s="11" t="s">
        <v>2995</v>
      </c>
      <c r="I19" s="11" t="s">
        <v>2995</v>
      </c>
      <c r="J19" s="11" t="s">
        <v>2996</v>
      </c>
      <c r="K19" s="11" t="s">
        <v>2995</v>
      </c>
      <c r="L19" s="114"/>
    </row>
    <row r="20" ht="24" spans="1:11">
      <c r="A20" s="108">
        <v>18</v>
      </c>
      <c r="B20" s="11" t="s">
        <v>3030</v>
      </c>
      <c r="C20" s="11" t="s">
        <v>3054</v>
      </c>
      <c r="D20" s="11" t="s">
        <v>2995</v>
      </c>
      <c r="E20" s="11" t="s">
        <v>2995</v>
      </c>
      <c r="F20" s="11" t="s">
        <v>128</v>
      </c>
      <c r="G20" s="11" t="s">
        <v>3045</v>
      </c>
      <c r="H20" s="11" t="s">
        <v>2995</v>
      </c>
      <c r="I20" s="11" t="s">
        <v>2995</v>
      </c>
      <c r="J20" s="11" t="s">
        <v>2996</v>
      </c>
      <c r="K20" s="11" t="s">
        <v>2995</v>
      </c>
    </row>
    <row r="21" spans="1:11">
      <c r="A21" s="108">
        <v>19</v>
      </c>
      <c r="B21" s="11" t="s">
        <v>3055</v>
      </c>
      <c r="C21" s="11" t="s">
        <v>3056</v>
      </c>
      <c r="D21" s="11" t="s">
        <v>2995</v>
      </c>
      <c r="E21" s="11" t="s">
        <v>2995</v>
      </c>
      <c r="F21" s="11" t="s">
        <v>1939</v>
      </c>
      <c r="G21" s="11" t="s">
        <v>3045</v>
      </c>
      <c r="H21" s="11" t="s">
        <v>2995</v>
      </c>
      <c r="I21" s="11" t="s">
        <v>2995</v>
      </c>
      <c r="J21" s="11" t="s">
        <v>2996</v>
      </c>
      <c r="K21" s="11" t="s">
        <v>2995</v>
      </c>
    </row>
    <row r="22" spans="1:11">
      <c r="A22" s="108">
        <v>20</v>
      </c>
      <c r="B22" s="11" t="s">
        <v>3036</v>
      </c>
      <c r="C22" s="11" t="s">
        <v>3057</v>
      </c>
      <c r="D22" s="11" t="s">
        <v>2995</v>
      </c>
      <c r="E22" s="11" t="s">
        <v>3058</v>
      </c>
      <c r="F22" s="11" t="s">
        <v>128</v>
      </c>
      <c r="G22" s="11" t="s">
        <v>3059</v>
      </c>
      <c r="H22" s="11" t="s">
        <v>2995</v>
      </c>
      <c r="I22" s="11" t="s">
        <v>2995</v>
      </c>
      <c r="J22" s="11" t="s">
        <v>2996</v>
      </c>
      <c r="K22" s="11" t="s">
        <v>2995</v>
      </c>
    </row>
    <row r="23" ht="24" spans="1:11">
      <c r="A23" s="108">
        <v>21</v>
      </c>
      <c r="B23" s="11" t="s">
        <v>3030</v>
      </c>
      <c r="C23" s="11" t="s">
        <v>3060</v>
      </c>
      <c r="D23" s="11" t="s">
        <v>2995</v>
      </c>
      <c r="E23" s="11" t="s">
        <v>2995</v>
      </c>
      <c r="F23" s="11" t="s">
        <v>128</v>
      </c>
      <c r="G23" s="11" t="s">
        <v>3061</v>
      </c>
      <c r="H23" s="11" t="s">
        <v>2995</v>
      </c>
      <c r="I23" s="11" t="s">
        <v>2995</v>
      </c>
      <c r="J23" s="11" t="s">
        <v>2996</v>
      </c>
      <c r="K23" s="11" t="s">
        <v>2995</v>
      </c>
    </row>
    <row r="24" ht="24" spans="1:11">
      <c r="A24" s="108">
        <v>22</v>
      </c>
      <c r="B24" s="11" t="s">
        <v>3030</v>
      </c>
      <c r="C24" s="11" t="s">
        <v>3062</v>
      </c>
      <c r="D24" s="11" t="s">
        <v>2995</v>
      </c>
      <c r="E24" s="11" t="s">
        <v>2995</v>
      </c>
      <c r="F24" s="11" t="s">
        <v>128</v>
      </c>
      <c r="G24" s="11" t="s">
        <v>3061</v>
      </c>
      <c r="H24" s="11" t="s">
        <v>2995</v>
      </c>
      <c r="I24" s="11" t="s">
        <v>2995</v>
      </c>
      <c r="J24" s="11" t="s">
        <v>2996</v>
      </c>
      <c r="K24" s="11" t="s">
        <v>2995</v>
      </c>
    </row>
    <row r="25" spans="1:11">
      <c r="A25" s="108">
        <v>23</v>
      </c>
      <c r="B25" s="11" t="s">
        <v>3055</v>
      </c>
      <c r="C25" s="11" t="s">
        <v>3063</v>
      </c>
      <c r="D25" s="11" t="s">
        <v>2995</v>
      </c>
      <c r="E25" s="11" t="s">
        <v>2995</v>
      </c>
      <c r="F25" s="11" t="s">
        <v>3064</v>
      </c>
      <c r="G25" s="11" t="s">
        <v>3061</v>
      </c>
      <c r="H25" s="11" t="s">
        <v>2995</v>
      </c>
      <c r="I25" s="11" t="s">
        <v>2995</v>
      </c>
      <c r="J25" s="11" t="s">
        <v>2996</v>
      </c>
      <c r="K25" s="11" t="s">
        <v>2995</v>
      </c>
    </row>
    <row r="26" spans="1:11">
      <c r="A26" s="108">
        <v>24</v>
      </c>
      <c r="B26" s="11" t="s">
        <v>3055</v>
      </c>
      <c r="C26" s="11" t="s">
        <v>3065</v>
      </c>
      <c r="D26" s="11" t="s">
        <v>2995</v>
      </c>
      <c r="E26" s="11" t="s">
        <v>2995</v>
      </c>
      <c r="F26" s="11" t="s">
        <v>3066</v>
      </c>
      <c r="G26" s="11" t="s">
        <v>3061</v>
      </c>
      <c r="H26" s="11" t="s">
        <v>2995</v>
      </c>
      <c r="I26" s="11" t="s">
        <v>2995</v>
      </c>
      <c r="J26" s="11" t="s">
        <v>2996</v>
      </c>
      <c r="K26" s="11" t="s">
        <v>2995</v>
      </c>
    </row>
    <row r="27" spans="1:11">
      <c r="A27" s="108">
        <v>25</v>
      </c>
      <c r="B27" s="11" t="s">
        <v>3055</v>
      </c>
      <c r="C27" s="11" t="s">
        <v>3067</v>
      </c>
      <c r="D27" s="11" t="s">
        <v>2995</v>
      </c>
      <c r="E27" s="11" t="s">
        <v>2995</v>
      </c>
      <c r="F27" s="11" t="s">
        <v>3066</v>
      </c>
      <c r="G27" s="11" t="s">
        <v>3061</v>
      </c>
      <c r="H27" s="11" t="s">
        <v>2995</v>
      </c>
      <c r="I27" s="11" t="s">
        <v>2995</v>
      </c>
      <c r="J27" s="11" t="s">
        <v>2996</v>
      </c>
      <c r="K27" s="11" t="s">
        <v>2995</v>
      </c>
    </row>
    <row r="28" ht="72" spans="1:11">
      <c r="A28" s="108">
        <v>26</v>
      </c>
      <c r="B28" s="111" t="s">
        <v>2990</v>
      </c>
      <c r="C28" s="11" t="s">
        <v>3068</v>
      </c>
      <c r="D28" s="11" t="s">
        <v>3069</v>
      </c>
      <c r="E28" s="11" t="s">
        <v>3070</v>
      </c>
      <c r="F28" s="11" t="s">
        <v>2732</v>
      </c>
      <c r="G28" s="11" t="s">
        <v>3061</v>
      </c>
      <c r="H28" s="11" t="s">
        <v>2995</v>
      </c>
      <c r="I28" s="113"/>
      <c r="J28" s="11" t="s">
        <v>2996</v>
      </c>
      <c r="K28" s="11" t="s">
        <v>2995</v>
      </c>
    </row>
    <row r="29" spans="1:11">
      <c r="A29" s="108">
        <v>27</v>
      </c>
      <c r="B29" s="11" t="s">
        <v>3036</v>
      </c>
      <c r="C29" s="11" t="s">
        <v>3071</v>
      </c>
      <c r="D29" s="11" t="s">
        <v>2995</v>
      </c>
      <c r="E29" s="11" t="s">
        <v>3072</v>
      </c>
      <c r="F29" s="11" t="s">
        <v>310</v>
      </c>
      <c r="G29" s="11" t="s">
        <v>157</v>
      </c>
      <c r="H29" s="11" t="s">
        <v>2995</v>
      </c>
      <c r="I29" s="11" t="s">
        <v>2995</v>
      </c>
      <c r="J29" s="11" t="s">
        <v>2996</v>
      </c>
      <c r="K29" s="11" t="s">
        <v>2995</v>
      </c>
    </row>
    <row r="30" spans="1:11">
      <c r="A30" s="108">
        <v>28</v>
      </c>
      <c r="B30" s="11" t="s">
        <v>3036</v>
      </c>
      <c r="C30" s="11" t="s">
        <v>3073</v>
      </c>
      <c r="D30" s="11" t="s">
        <v>2995</v>
      </c>
      <c r="E30" s="11" t="s">
        <v>3074</v>
      </c>
      <c r="F30" s="11" t="s">
        <v>1075</v>
      </c>
      <c r="G30" s="11" t="s">
        <v>157</v>
      </c>
      <c r="H30" s="11" t="s">
        <v>2995</v>
      </c>
      <c r="I30" s="11" t="s">
        <v>2995</v>
      </c>
      <c r="J30" s="11" t="s">
        <v>2996</v>
      </c>
      <c r="K30" s="11" t="s">
        <v>2995</v>
      </c>
    </row>
    <row r="31" spans="1:11">
      <c r="A31" s="108">
        <v>29</v>
      </c>
      <c r="B31" s="11" t="s">
        <v>3005</v>
      </c>
      <c r="C31" s="11" t="s">
        <v>3075</v>
      </c>
      <c r="D31" s="11" t="s">
        <v>2995</v>
      </c>
      <c r="E31" s="110" t="s">
        <v>3076</v>
      </c>
      <c r="F31" s="11" t="s">
        <v>2804</v>
      </c>
      <c r="G31" s="11" t="s">
        <v>157</v>
      </c>
      <c r="H31" s="11" t="s">
        <v>2995</v>
      </c>
      <c r="I31" s="11" t="s">
        <v>2995</v>
      </c>
      <c r="J31" s="11" t="s">
        <v>2996</v>
      </c>
      <c r="K31" s="11" t="s">
        <v>2995</v>
      </c>
    </row>
    <row r="32" ht="72" spans="1:11">
      <c r="A32" s="108">
        <v>30</v>
      </c>
      <c r="B32" s="109" t="s">
        <v>2990</v>
      </c>
      <c r="C32" s="11" t="s">
        <v>3077</v>
      </c>
      <c r="D32" s="11" t="s">
        <v>3078</v>
      </c>
      <c r="E32" s="11" t="s">
        <v>3079</v>
      </c>
      <c r="F32" s="11" t="s">
        <v>833</v>
      </c>
      <c r="G32" s="11" t="s">
        <v>157</v>
      </c>
      <c r="H32" s="11" t="s">
        <v>2995</v>
      </c>
      <c r="I32" s="113"/>
      <c r="J32" s="11" t="s">
        <v>2996</v>
      </c>
      <c r="K32" s="11" t="s">
        <v>2995</v>
      </c>
    </row>
    <row r="33" ht="72" spans="1:11">
      <c r="A33" s="108">
        <v>31</v>
      </c>
      <c r="B33" s="111" t="s">
        <v>2990</v>
      </c>
      <c r="C33" s="11" t="s">
        <v>3080</v>
      </c>
      <c r="D33" s="11" t="s">
        <v>3081</v>
      </c>
      <c r="E33" s="11" t="s">
        <v>3041</v>
      </c>
      <c r="F33" s="11" t="s">
        <v>104</v>
      </c>
      <c r="G33" s="11" t="s">
        <v>157</v>
      </c>
      <c r="H33" s="11" t="s">
        <v>2995</v>
      </c>
      <c r="I33" s="113"/>
      <c r="J33" s="11" t="s">
        <v>2996</v>
      </c>
      <c r="K33" s="11" t="s">
        <v>2995</v>
      </c>
    </row>
    <row r="34" ht="14.25" spans="1:12">
      <c r="A34" s="108">
        <v>32</v>
      </c>
      <c r="B34" s="11" t="s">
        <v>3005</v>
      </c>
      <c r="C34" s="11" t="s">
        <v>3082</v>
      </c>
      <c r="D34" s="11"/>
      <c r="E34" s="110" t="s">
        <v>3083</v>
      </c>
      <c r="F34" s="11" t="s">
        <v>926</v>
      </c>
      <c r="G34" s="11" t="s">
        <v>3084</v>
      </c>
      <c r="H34" s="11" t="s">
        <v>2995</v>
      </c>
      <c r="I34" s="11" t="s">
        <v>2995</v>
      </c>
      <c r="J34" s="11" t="s">
        <v>2996</v>
      </c>
      <c r="K34" s="11" t="s">
        <v>2995</v>
      </c>
      <c r="L34" s="114"/>
    </row>
    <row r="35" ht="14.25" spans="1:12">
      <c r="A35" s="108">
        <v>33</v>
      </c>
      <c r="B35" s="11" t="s">
        <v>3005</v>
      </c>
      <c r="C35" s="11" t="s">
        <v>3085</v>
      </c>
      <c r="D35" s="11"/>
      <c r="E35" s="110" t="s">
        <v>3086</v>
      </c>
      <c r="F35" s="11" t="s">
        <v>651</v>
      </c>
      <c r="G35" s="11" t="s">
        <v>3084</v>
      </c>
      <c r="H35" s="11" t="s">
        <v>2995</v>
      </c>
      <c r="I35" s="11" t="s">
        <v>2995</v>
      </c>
      <c r="J35" s="11" t="s">
        <v>2996</v>
      </c>
      <c r="K35" s="11" t="s">
        <v>2995</v>
      </c>
      <c r="L35" s="114"/>
    </row>
    <row r="36" ht="24" spans="1:11">
      <c r="A36" s="108">
        <v>34</v>
      </c>
      <c r="B36" s="11" t="s">
        <v>3030</v>
      </c>
      <c r="C36" s="11" t="s">
        <v>3087</v>
      </c>
      <c r="D36" s="11" t="s">
        <v>2995</v>
      </c>
      <c r="E36" s="11" t="s">
        <v>2995</v>
      </c>
      <c r="F36" s="11" t="s">
        <v>128</v>
      </c>
      <c r="G36" s="11" t="s">
        <v>3084</v>
      </c>
      <c r="H36" s="11" t="s">
        <v>2995</v>
      </c>
      <c r="I36" s="11" t="s">
        <v>2995</v>
      </c>
      <c r="J36" s="11" t="s">
        <v>2996</v>
      </c>
      <c r="K36" s="11" t="s">
        <v>2995</v>
      </c>
    </row>
    <row r="37" ht="24" spans="1:11">
      <c r="A37" s="108">
        <v>35</v>
      </c>
      <c r="B37" s="11" t="s">
        <v>3030</v>
      </c>
      <c r="C37" s="11" t="s">
        <v>3088</v>
      </c>
      <c r="D37" s="11" t="s">
        <v>2995</v>
      </c>
      <c r="E37" s="11" t="s">
        <v>2995</v>
      </c>
      <c r="F37" s="11" t="s">
        <v>128</v>
      </c>
      <c r="G37" s="11" t="s">
        <v>3084</v>
      </c>
      <c r="H37" s="11" t="s">
        <v>2995</v>
      </c>
      <c r="I37" s="11" t="s">
        <v>2995</v>
      </c>
      <c r="J37" s="11" t="s">
        <v>2996</v>
      </c>
      <c r="K37" s="11" t="s">
        <v>2995</v>
      </c>
    </row>
    <row r="38" spans="1:11">
      <c r="A38" s="108">
        <v>36</v>
      </c>
      <c r="B38" s="11" t="s">
        <v>3036</v>
      </c>
      <c r="C38" s="11" t="s">
        <v>3089</v>
      </c>
      <c r="D38" s="11" t="s">
        <v>2995</v>
      </c>
      <c r="E38" s="11" t="s">
        <v>3074</v>
      </c>
      <c r="F38" s="11" t="s">
        <v>347</v>
      </c>
      <c r="G38" s="11" t="s">
        <v>3090</v>
      </c>
      <c r="H38" s="11" t="s">
        <v>2995</v>
      </c>
      <c r="I38" s="11" t="s">
        <v>2995</v>
      </c>
      <c r="J38" s="11" t="s">
        <v>2996</v>
      </c>
      <c r="K38" s="11" t="s">
        <v>2995</v>
      </c>
    </row>
    <row r="39" ht="24" spans="1:11">
      <c r="A39" s="108">
        <v>37</v>
      </c>
      <c r="B39" s="11" t="s">
        <v>3030</v>
      </c>
      <c r="C39" s="11" t="s">
        <v>3091</v>
      </c>
      <c r="D39" s="11" t="s">
        <v>2995</v>
      </c>
      <c r="E39" s="11" t="s">
        <v>2995</v>
      </c>
      <c r="F39" s="11" t="s">
        <v>3092</v>
      </c>
      <c r="G39" s="11" t="s">
        <v>3090</v>
      </c>
      <c r="H39" s="11" t="s">
        <v>2995</v>
      </c>
      <c r="I39" s="11" t="s">
        <v>2995</v>
      </c>
      <c r="J39" s="11" t="s">
        <v>2996</v>
      </c>
      <c r="K39" s="11" t="s">
        <v>2995</v>
      </c>
    </row>
    <row r="40" ht="24" spans="1:11">
      <c r="A40" s="108">
        <v>38</v>
      </c>
      <c r="B40" s="11" t="s">
        <v>3093</v>
      </c>
      <c r="C40" s="11" t="s">
        <v>3094</v>
      </c>
      <c r="D40" s="11" t="s">
        <v>2995</v>
      </c>
      <c r="E40" s="11" t="s">
        <v>3095</v>
      </c>
      <c r="F40" s="11" t="s">
        <v>331</v>
      </c>
      <c r="G40" s="11" t="s">
        <v>3096</v>
      </c>
      <c r="H40" s="11" t="s">
        <v>2995</v>
      </c>
      <c r="I40" s="11" t="s">
        <v>2995</v>
      </c>
      <c r="J40" s="11" t="s">
        <v>2996</v>
      </c>
      <c r="K40" s="11" t="s">
        <v>2995</v>
      </c>
    </row>
    <row r="41" spans="1:11">
      <c r="A41" s="108">
        <v>39</v>
      </c>
      <c r="B41" s="11" t="s">
        <v>3055</v>
      </c>
      <c r="C41" s="11" t="s">
        <v>3097</v>
      </c>
      <c r="D41" s="11" t="s">
        <v>2995</v>
      </c>
      <c r="E41" s="11" t="s">
        <v>2995</v>
      </c>
      <c r="F41" s="11" t="s">
        <v>3098</v>
      </c>
      <c r="G41" s="11" t="s">
        <v>46</v>
      </c>
      <c r="H41" s="11" t="s">
        <v>2995</v>
      </c>
      <c r="I41" s="11" t="s">
        <v>2995</v>
      </c>
      <c r="J41" s="11" t="s">
        <v>2996</v>
      </c>
      <c r="K41" s="11" t="s">
        <v>2995</v>
      </c>
    </row>
    <row r="42" spans="1:11">
      <c r="A42" s="108">
        <v>40</v>
      </c>
      <c r="B42" s="11" t="s">
        <v>3055</v>
      </c>
      <c r="C42" s="11" t="s">
        <v>3099</v>
      </c>
      <c r="D42" s="11" t="s">
        <v>2995</v>
      </c>
      <c r="E42" s="11" t="s">
        <v>2995</v>
      </c>
      <c r="F42" s="11" t="s">
        <v>3100</v>
      </c>
      <c r="G42" s="11" t="s">
        <v>3101</v>
      </c>
      <c r="H42" s="11" t="s">
        <v>2995</v>
      </c>
      <c r="I42" s="11" t="s">
        <v>2995</v>
      </c>
      <c r="J42" s="11" t="s">
        <v>2996</v>
      </c>
      <c r="K42" s="11" t="s">
        <v>2995</v>
      </c>
    </row>
    <row r="43" spans="1:11">
      <c r="A43" s="108">
        <v>41</v>
      </c>
      <c r="B43" s="11" t="s">
        <v>3055</v>
      </c>
      <c r="C43" s="11" t="s">
        <v>3102</v>
      </c>
      <c r="D43" s="11" t="s">
        <v>2995</v>
      </c>
      <c r="E43" s="11" t="s">
        <v>2995</v>
      </c>
      <c r="F43" s="11" t="s">
        <v>3103</v>
      </c>
      <c r="G43" s="11" t="s">
        <v>3101</v>
      </c>
      <c r="H43" s="11" t="s">
        <v>2995</v>
      </c>
      <c r="I43" s="11" t="s">
        <v>2995</v>
      </c>
      <c r="J43" s="11" t="s">
        <v>2996</v>
      </c>
      <c r="K43" s="11" t="s">
        <v>2995</v>
      </c>
    </row>
    <row r="44" spans="1:11">
      <c r="A44" s="108">
        <v>42</v>
      </c>
      <c r="B44" s="11" t="s">
        <v>3055</v>
      </c>
      <c r="C44" s="11" t="s">
        <v>3104</v>
      </c>
      <c r="D44" s="11" t="s">
        <v>2995</v>
      </c>
      <c r="E44" s="11" t="s">
        <v>2995</v>
      </c>
      <c r="F44" s="11" t="s">
        <v>3105</v>
      </c>
      <c r="G44" s="11" t="s">
        <v>3101</v>
      </c>
      <c r="H44" s="11" t="s">
        <v>2995</v>
      </c>
      <c r="I44" s="11" t="s">
        <v>2995</v>
      </c>
      <c r="J44" s="11" t="s">
        <v>2996</v>
      </c>
      <c r="K44" s="11" t="s">
        <v>2995</v>
      </c>
    </row>
    <row r="45" spans="1:11">
      <c r="A45" s="108">
        <v>43</v>
      </c>
      <c r="B45" s="11" t="s">
        <v>3055</v>
      </c>
      <c r="C45" s="11" t="s">
        <v>3106</v>
      </c>
      <c r="D45" s="11" t="s">
        <v>2995</v>
      </c>
      <c r="E45" s="11" t="s">
        <v>2995</v>
      </c>
      <c r="F45" s="11" t="s">
        <v>3066</v>
      </c>
      <c r="G45" s="11" t="s">
        <v>3101</v>
      </c>
      <c r="H45" s="11" t="s">
        <v>2995</v>
      </c>
      <c r="I45" s="11" t="s">
        <v>2995</v>
      </c>
      <c r="J45" s="11" t="s">
        <v>2996</v>
      </c>
      <c r="K45" s="11" t="s">
        <v>2995</v>
      </c>
    </row>
    <row r="46" spans="1:11">
      <c r="A46" s="108">
        <v>44</v>
      </c>
      <c r="B46" s="11" t="s">
        <v>3036</v>
      </c>
      <c r="C46" s="11" t="s">
        <v>3107</v>
      </c>
      <c r="D46" s="11" t="s">
        <v>2995</v>
      </c>
      <c r="E46" s="11" t="s">
        <v>3072</v>
      </c>
      <c r="F46" s="11" t="s">
        <v>2804</v>
      </c>
      <c r="G46" s="11" t="s">
        <v>3108</v>
      </c>
      <c r="H46" s="11" t="s">
        <v>2995</v>
      </c>
      <c r="I46" s="11" t="s">
        <v>2995</v>
      </c>
      <c r="J46" s="11" t="s">
        <v>2996</v>
      </c>
      <c r="K46" s="11" t="s">
        <v>2995</v>
      </c>
    </row>
    <row r="47" spans="1:11">
      <c r="A47" s="108">
        <v>45</v>
      </c>
      <c r="B47" s="11" t="s">
        <v>3055</v>
      </c>
      <c r="C47" s="11" t="s">
        <v>3109</v>
      </c>
      <c r="D47" s="11" t="s">
        <v>2995</v>
      </c>
      <c r="E47" s="11" t="s">
        <v>2995</v>
      </c>
      <c r="F47" s="11" t="s">
        <v>3110</v>
      </c>
      <c r="G47" s="11" t="s">
        <v>3108</v>
      </c>
      <c r="H47" s="11" t="s">
        <v>2995</v>
      </c>
      <c r="I47" s="11" t="s">
        <v>2995</v>
      </c>
      <c r="J47" s="11" t="s">
        <v>2996</v>
      </c>
      <c r="K47" s="11" t="s">
        <v>2995</v>
      </c>
    </row>
    <row r="48" ht="36" spans="1:11">
      <c r="A48" s="108">
        <v>46</v>
      </c>
      <c r="B48" s="11" t="s">
        <v>3111</v>
      </c>
      <c r="C48" s="11" t="s">
        <v>3112</v>
      </c>
      <c r="D48" s="11" t="s">
        <v>2995</v>
      </c>
      <c r="E48" s="11" t="s">
        <v>3113</v>
      </c>
      <c r="F48" s="11" t="s">
        <v>718</v>
      </c>
      <c r="G48" s="11" t="s">
        <v>3114</v>
      </c>
      <c r="H48" s="11" t="s">
        <v>2995</v>
      </c>
      <c r="I48" s="11" t="s">
        <v>2995</v>
      </c>
      <c r="J48" s="11" t="s">
        <v>2996</v>
      </c>
      <c r="K48" s="11" t="s">
        <v>2995</v>
      </c>
    </row>
    <row r="49" spans="1:11">
      <c r="A49" s="108">
        <v>47</v>
      </c>
      <c r="B49" s="11" t="s">
        <v>3115</v>
      </c>
      <c r="C49" s="11" t="s">
        <v>3116</v>
      </c>
      <c r="D49" s="11" t="s">
        <v>2995</v>
      </c>
      <c r="E49" s="11" t="s">
        <v>3117</v>
      </c>
      <c r="F49" s="11" t="s">
        <v>128</v>
      </c>
      <c r="G49" s="11" t="s">
        <v>3114</v>
      </c>
      <c r="H49" s="11" t="s">
        <v>2995</v>
      </c>
      <c r="I49" s="11" t="s">
        <v>2995</v>
      </c>
      <c r="J49" s="11" t="s">
        <v>2996</v>
      </c>
      <c r="K49" s="11" t="s">
        <v>2995</v>
      </c>
    </row>
    <row r="50" ht="14.25" spans="1:12">
      <c r="A50" s="108">
        <v>48</v>
      </c>
      <c r="B50" s="11" t="s">
        <v>3005</v>
      </c>
      <c r="C50" s="11" t="s">
        <v>3118</v>
      </c>
      <c r="D50" s="11"/>
      <c r="E50" s="110" t="s">
        <v>2956</v>
      </c>
      <c r="F50" s="11" t="s">
        <v>3119</v>
      </c>
      <c r="G50" s="11" t="s">
        <v>3114</v>
      </c>
      <c r="H50" s="11" t="s">
        <v>2995</v>
      </c>
      <c r="I50" s="11" t="s">
        <v>2995</v>
      </c>
      <c r="J50" s="11" t="s">
        <v>2996</v>
      </c>
      <c r="K50" s="11" t="s">
        <v>2995</v>
      </c>
      <c r="L50" s="114"/>
    </row>
    <row r="51" ht="24" spans="1:12">
      <c r="A51" s="108">
        <v>49</v>
      </c>
      <c r="B51" s="28" t="s">
        <v>3005</v>
      </c>
      <c r="C51" s="28" t="s">
        <v>3120</v>
      </c>
      <c r="D51" s="28"/>
      <c r="E51" s="28" t="s">
        <v>3121</v>
      </c>
      <c r="F51" s="28" t="s">
        <v>3122</v>
      </c>
      <c r="G51" s="28" t="s">
        <v>3114</v>
      </c>
      <c r="H51" s="28" t="s">
        <v>2995</v>
      </c>
      <c r="I51" s="28" t="s">
        <v>2995</v>
      </c>
      <c r="J51" s="11" t="s">
        <v>2996</v>
      </c>
      <c r="K51" s="28" t="s">
        <v>2995</v>
      </c>
      <c r="L51" s="114"/>
    </row>
    <row r="52" ht="14.25" spans="1:12">
      <c r="A52" s="108">
        <v>50</v>
      </c>
      <c r="B52" s="28" t="s">
        <v>3005</v>
      </c>
      <c r="C52" s="28" t="s">
        <v>3123</v>
      </c>
      <c r="D52" s="28"/>
      <c r="E52" s="28" t="s">
        <v>3124</v>
      </c>
      <c r="F52" s="28" t="s">
        <v>3125</v>
      </c>
      <c r="G52" s="28" t="s">
        <v>3114</v>
      </c>
      <c r="H52" s="28" t="s">
        <v>2995</v>
      </c>
      <c r="I52" s="28" t="s">
        <v>2995</v>
      </c>
      <c r="J52" s="11" t="s">
        <v>2996</v>
      </c>
      <c r="K52" s="28" t="s">
        <v>2995</v>
      </c>
      <c r="L52" s="114"/>
    </row>
    <row r="53" spans="1:11">
      <c r="A53" s="108">
        <v>51</v>
      </c>
      <c r="B53" s="11" t="s">
        <v>3036</v>
      </c>
      <c r="C53" s="11" t="s">
        <v>3126</v>
      </c>
      <c r="D53" s="11" t="s">
        <v>2995</v>
      </c>
      <c r="E53" s="11" t="s">
        <v>3127</v>
      </c>
      <c r="F53" s="11" t="s">
        <v>384</v>
      </c>
      <c r="G53" s="11" t="s">
        <v>3128</v>
      </c>
      <c r="H53" s="11" t="s">
        <v>2995</v>
      </c>
      <c r="I53" s="11" t="s">
        <v>2995</v>
      </c>
      <c r="J53" s="11" t="s">
        <v>2996</v>
      </c>
      <c r="K53" s="11" t="s">
        <v>2995</v>
      </c>
    </row>
    <row r="54" spans="1:11">
      <c r="A54" s="108">
        <v>52</v>
      </c>
      <c r="B54" s="11" t="s">
        <v>3005</v>
      </c>
      <c r="C54" s="11" t="s">
        <v>3129</v>
      </c>
      <c r="D54" s="11" t="s">
        <v>2995</v>
      </c>
      <c r="E54" s="110" t="s">
        <v>3130</v>
      </c>
      <c r="F54" s="11" t="s">
        <v>2804</v>
      </c>
      <c r="G54" s="11" t="s">
        <v>3128</v>
      </c>
      <c r="H54" s="11" t="s">
        <v>2995</v>
      </c>
      <c r="I54" s="11" t="s">
        <v>2995</v>
      </c>
      <c r="J54" s="11" t="s">
        <v>2996</v>
      </c>
      <c r="K54" s="11" t="s">
        <v>2995</v>
      </c>
    </row>
    <row r="55" spans="1:11">
      <c r="A55" s="108">
        <v>53</v>
      </c>
      <c r="B55" s="11" t="s">
        <v>3055</v>
      </c>
      <c r="C55" s="11" t="s">
        <v>3131</v>
      </c>
      <c r="D55" s="11" t="s">
        <v>2995</v>
      </c>
      <c r="E55" s="11" t="s">
        <v>2995</v>
      </c>
      <c r="F55" s="11" t="s">
        <v>347</v>
      </c>
      <c r="G55" s="11" t="s">
        <v>3128</v>
      </c>
      <c r="H55" s="11" t="s">
        <v>2995</v>
      </c>
      <c r="I55" s="11" t="s">
        <v>2995</v>
      </c>
      <c r="J55" s="11" t="s">
        <v>2996</v>
      </c>
      <c r="K55" s="11" t="s">
        <v>2995</v>
      </c>
    </row>
    <row r="56" spans="1:11">
      <c r="A56" s="108">
        <v>54</v>
      </c>
      <c r="B56" s="11" t="s">
        <v>3055</v>
      </c>
      <c r="C56" s="11" t="s">
        <v>3132</v>
      </c>
      <c r="D56" s="11" t="s">
        <v>2995</v>
      </c>
      <c r="E56" s="11" t="s">
        <v>2995</v>
      </c>
      <c r="F56" s="11" t="s">
        <v>3133</v>
      </c>
      <c r="G56" s="11" t="s">
        <v>3128</v>
      </c>
      <c r="H56" s="11" t="s">
        <v>2995</v>
      </c>
      <c r="I56" s="11" t="s">
        <v>2995</v>
      </c>
      <c r="J56" s="11" t="s">
        <v>2996</v>
      </c>
      <c r="K56" s="11" t="s">
        <v>2995</v>
      </c>
    </row>
    <row r="57" spans="1:11">
      <c r="A57" s="108">
        <v>55</v>
      </c>
      <c r="B57" s="11" t="s">
        <v>3036</v>
      </c>
      <c r="C57" s="11" t="s">
        <v>3134</v>
      </c>
      <c r="D57" s="11" t="s">
        <v>2995</v>
      </c>
      <c r="E57" s="11" t="s">
        <v>3074</v>
      </c>
      <c r="F57" s="11" t="s">
        <v>3135</v>
      </c>
      <c r="G57" s="11" t="s">
        <v>3136</v>
      </c>
      <c r="H57" s="11" t="s">
        <v>2995</v>
      </c>
      <c r="I57" s="11" t="s">
        <v>2995</v>
      </c>
      <c r="J57" s="11" t="s">
        <v>2996</v>
      </c>
      <c r="K57" s="11" t="s">
        <v>2995</v>
      </c>
    </row>
    <row r="58" spans="1:11">
      <c r="A58" s="108">
        <v>56</v>
      </c>
      <c r="B58" s="11" t="s">
        <v>3036</v>
      </c>
      <c r="C58" s="11" t="s">
        <v>3137</v>
      </c>
      <c r="D58" s="11" t="s">
        <v>2995</v>
      </c>
      <c r="E58" s="11" t="s">
        <v>3074</v>
      </c>
      <c r="F58" s="11" t="s">
        <v>499</v>
      </c>
      <c r="G58" s="11" t="s">
        <v>3136</v>
      </c>
      <c r="H58" s="11" t="s">
        <v>2995</v>
      </c>
      <c r="I58" s="11" t="s">
        <v>2995</v>
      </c>
      <c r="J58" s="11" t="s">
        <v>2996</v>
      </c>
      <c r="K58" s="11" t="s">
        <v>2995</v>
      </c>
    </row>
    <row r="59" spans="1:11">
      <c r="A59" s="108">
        <v>57</v>
      </c>
      <c r="B59" s="11" t="s">
        <v>3005</v>
      </c>
      <c r="C59" s="11" t="s">
        <v>3138</v>
      </c>
      <c r="D59" s="11" t="s">
        <v>2995</v>
      </c>
      <c r="E59" s="110" t="s">
        <v>3139</v>
      </c>
      <c r="F59" s="11" t="s">
        <v>2804</v>
      </c>
      <c r="G59" s="11" t="s">
        <v>3136</v>
      </c>
      <c r="H59" s="11" t="s">
        <v>2995</v>
      </c>
      <c r="I59" s="11" t="s">
        <v>2995</v>
      </c>
      <c r="J59" s="11" t="s">
        <v>2996</v>
      </c>
      <c r="K59" s="11" t="s">
        <v>2995</v>
      </c>
    </row>
    <row r="60" spans="1:11">
      <c r="A60" s="108">
        <v>58</v>
      </c>
      <c r="B60" s="11" t="s">
        <v>3005</v>
      </c>
      <c r="C60" s="11" t="s">
        <v>3140</v>
      </c>
      <c r="D60" s="11" t="s">
        <v>2995</v>
      </c>
      <c r="E60" s="110" t="s">
        <v>3141</v>
      </c>
      <c r="F60" s="11" t="s">
        <v>2804</v>
      </c>
      <c r="G60" s="11" t="s">
        <v>3136</v>
      </c>
      <c r="H60" s="11" t="s">
        <v>2995</v>
      </c>
      <c r="I60" s="11" t="s">
        <v>2995</v>
      </c>
      <c r="J60" s="11" t="s">
        <v>2996</v>
      </c>
      <c r="K60" s="11" t="s">
        <v>2995</v>
      </c>
    </row>
    <row r="61" spans="1:11">
      <c r="A61" s="108">
        <v>59</v>
      </c>
      <c r="B61" s="11" t="s">
        <v>3055</v>
      </c>
      <c r="C61" s="11" t="s">
        <v>3142</v>
      </c>
      <c r="D61" s="11" t="s">
        <v>2995</v>
      </c>
      <c r="E61" s="11" t="s">
        <v>2995</v>
      </c>
      <c r="F61" s="11" t="s">
        <v>3143</v>
      </c>
      <c r="G61" s="11" t="s">
        <v>3144</v>
      </c>
      <c r="H61" s="11" t="s">
        <v>2995</v>
      </c>
      <c r="I61" s="11" t="s">
        <v>2995</v>
      </c>
      <c r="J61" s="11" t="s">
        <v>2996</v>
      </c>
      <c r="K61" s="11" t="s">
        <v>2995</v>
      </c>
    </row>
    <row r="62" spans="1:11">
      <c r="A62" s="108">
        <v>60</v>
      </c>
      <c r="B62" s="11" t="s">
        <v>3036</v>
      </c>
      <c r="C62" s="11" t="s">
        <v>3145</v>
      </c>
      <c r="D62" s="11" t="s">
        <v>2995</v>
      </c>
      <c r="E62" s="11" t="s">
        <v>3072</v>
      </c>
      <c r="F62" s="11" t="s">
        <v>3146</v>
      </c>
      <c r="G62" s="11" t="s">
        <v>163</v>
      </c>
      <c r="H62" s="11" t="s">
        <v>2995</v>
      </c>
      <c r="I62" s="11" t="s">
        <v>2995</v>
      </c>
      <c r="J62" s="11" t="s">
        <v>2996</v>
      </c>
      <c r="K62" s="11" t="s">
        <v>2995</v>
      </c>
    </row>
    <row r="63" ht="24" spans="1:11">
      <c r="A63" s="108">
        <v>61</v>
      </c>
      <c r="B63" s="11" t="s">
        <v>3005</v>
      </c>
      <c r="C63" s="11" t="s">
        <v>3147</v>
      </c>
      <c r="D63" s="11" t="s">
        <v>2995</v>
      </c>
      <c r="E63" s="110" t="s">
        <v>3148</v>
      </c>
      <c r="F63" s="11" t="s">
        <v>2804</v>
      </c>
      <c r="G63" s="11" t="s">
        <v>163</v>
      </c>
      <c r="H63" s="11" t="s">
        <v>2995</v>
      </c>
      <c r="I63" s="11" t="s">
        <v>2995</v>
      </c>
      <c r="J63" s="11" t="s">
        <v>2996</v>
      </c>
      <c r="K63" s="11" t="s">
        <v>2995</v>
      </c>
    </row>
    <row r="64" ht="24" spans="1:12">
      <c r="A64" s="108">
        <v>62</v>
      </c>
      <c r="B64" s="28" t="s">
        <v>3005</v>
      </c>
      <c r="C64" s="28" t="s">
        <v>3149</v>
      </c>
      <c r="D64" s="28"/>
      <c r="E64" s="28" t="s">
        <v>3150</v>
      </c>
      <c r="F64" s="28" t="s">
        <v>3151</v>
      </c>
      <c r="G64" s="28" t="s">
        <v>163</v>
      </c>
      <c r="H64" s="28" t="s">
        <v>2995</v>
      </c>
      <c r="I64" s="28" t="s">
        <v>2995</v>
      </c>
      <c r="J64" s="11" t="s">
        <v>2996</v>
      </c>
      <c r="K64" s="28" t="s">
        <v>2995</v>
      </c>
      <c r="L64" s="114"/>
    </row>
    <row r="65" spans="1:11">
      <c r="A65" s="108">
        <v>63</v>
      </c>
      <c r="B65" s="11" t="s">
        <v>3055</v>
      </c>
      <c r="C65" s="11" t="s">
        <v>3152</v>
      </c>
      <c r="D65" s="11" t="s">
        <v>2995</v>
      </c>
      <c r="E65" s="11" t="s">
        <v>2995</v>
      </c>
      <c r="F65" s="11" t="s">
        <v>3153</v>
      </c>
      <c r="G65" s="11" t="s">
        <v>163</v>
      </c>
      <c r="H65" s="11" t="s">
        <v>2995</v>
      </c>
      <c r="I65" s="11" t="s">
        <v>2995</v>
      </c>
      <c r="J65" s="11" t="s">
        <v>2996</v>
      </c>
      <c r="K65" s="11" t="s">
        <v>2995</v>
      </c>
    </row>
    <row r="66" spans="1:11">
      <c r="A66" s="108">
        <v>64</v>
      </c>
      <c r="B66" s="11" t="s">
        <v>3036</v>
      </c>
      <c r="C66" s="11" t="s">
        <v>3154</v>
      </c>
      <c r="D66" s="11" t="s">
        <v>2995</v>
      </c>
      <c r="E66" s="11" t="s">
        <v>3072</v>
      </c>
      <c r="F66" s="11" t="s">
        <v>3100</v>
      </c>
      <c r="G66" s="11" t="s">
        <v>3155</v>
      </c>
      <c r="H66" s="11" t="s">
        <v>2995</v>
      </c>
      <c r="I66" s="11" t="s">
        <v>2995</v>
      </c>
      <c r="J66" s="11" t="s">
        <v>2996</v>
      </c>
      <c r="K66" s="11" t="s">
        <v>2995</v>
      </c>
    </row>
    <row r="67" ht="24" spans="1:12">
      <c r="A67" s="108">
        <v>65</v>
      </c>
      <c r="B67" s="28" t="s">
        <v>3005</v>
      </c>
      <c r="C67" s="28" t="s">
        <v>3156</v>
      </c>
      <c r="D67" s="28"/>
      <c r="E67" s="28" t="s">
        <v>3157</v>
      </c>
      <c r="F67" s="28" t="s">
        <v>2732</v>
      </c>
      <c r="G67" s="28" t="s">
        <v>3155</v>
      </c>
      <c r="H67" s="28" t="s">
        <v>2995</v>
      </c>
      <c r="I67" s="28" t="s">
        <v>2995</v>
      </c>
      <c r="J67" s="11" t="s">
        <v>2996</v>
      </c>
      <c r="K67" s="28" t="s">
        <v>2995</v>
      </c>
      <c r="L67" s="114"/>
    </row>
    <row r="68" ht="24" spans="1:12">
      <c r="A68" s="108">
        <v>66</v>
      </c>
      <c r="B68" s="28" t="s">
        <v>3005</v>
      </c>
      <c r="C68" s="28" t="s">
        <v>3158</v>
      </c>
      <c r="D68" s="28"/>
      <c r="E68" s="28" t="s">
        <v>3159</v>
      </c>
      <c r="F68" s="28" t="s">
        <v>3160</v>
      </c>
      <c r="G68" s="28" t="s">
        <v>3155</v>
      </c>
      <c r="H68" s="28" t="s">
        <v>2995</v>
      </c>
      <c r="I68" s="28" t="s">
        <v>2995</v>
      </c>
      <c r="J68" s="11" t="s">
        <v>2996</v>
      </c>
      <c r="K68" s="28" t="s">
        <v>2995</v>
      </c>
      <c r="L68" s="114"/>
    </row>
    <row r="69" spans="1:11">
      <c r="A69" s="108">
        <v>67</v>
      </c>
      <c r="B69" s="11" t="s">
        <v>3055</v>
      </c>
      <c r="C69" s="11" t="s">
        <v>3161</v>
      </c>
      <c r="D69" s="11" t="s">
        <v>2995</v>
      </c>
      <c r="E69" s="11" t="s">
        <v>2995</v>
      </c>
      <c r="F69" s="11" t="s">
        <v>1275</v>
      </c>
      <c r="G69" s="11" t="s">
        <v>168</v>
      </c>
      <c r="H69" s="11" t="s">
        <v>2995</v>
      </c>
      <c r="I69" s="11" t="s">
        <v>2995</v>
      </c>
      <c r="J69" s="11" t="s">
        <v>2996</v>
      </c>
      <c r="K69" s="11" t="s">
        <v>2995</v>
      </c>
    </row>
    <row r="70" spans="1:11">
      <c r="A70" s="108">
        <v>68</v>
      </c>
      <c r="B70" s="11" t="s">
        <v>3036</v>
      </c>
      <c r="C70" s="11" t="s">
        <v>3162</v>
      </c>
      <c r="D70" s="11" t="s">
        <v>2995</v>
      </c>
      <c r="E70" s="11" t="s">
        <v>3074</v>
      </c>
      <c r="F70" s="11" t="s">
        <v>3163</v>
      </c>
      <c r="G70" s="11" t="s">
        <v>3164</v>
      </c>
      <c r="H70" s="11" t="s">
        <v>2995</v>
      </c>
      <c r="I70" s="11" t="s">
        <v>2995</v>
      </c>
      <c r="J70" s="11" t="s">
        <v>2996</v>
      </c>
      <c r="K70" s="11" t="s">
        <v>2995</v>
      </c>
    </row>
    <row r="71" spans="1:11">
      <c r="A71" s="108">
        <v>69</v>
      </c>
      <c r="B71" s="11" t="s">
        <v>3036</v>
      </c>
      <c r="C71" s="11" t="s">
        <v>3165</v>
      </c>
      <c r="D71" s="11" t="s">
        <v>2995</v>
      </c>
      <c r="E71" s="11" t="s">
        <v>3127</v>
      </c>
      <c r="F71" s="11" t="s">
        <v>695</v>
      </c>
      <c r="G71" s="11" t="s">
        <v>3164</v>
      </c>
      <c r="H71" s="11" t="s">
        <v>2995</v>
      </c>
      <c r="I71" s="11" t="s">
        <v>2995</v>
      </c>
      <c r="J71" s="11" t="s">
        <v>2996</v>
      </c>
      <c r="K71" s="11" t="s">
        <v>2995</v>
      </c>
    </row>
    <row r="72" ht="24" spans="1:11">
      <c r="A72" s="108">
        <v>70</v>
      </c>
      <c r="B72" s="11" t="s">
        <v>3166</v>
      </c>
      <c r="C72" s="11" t="s">
        <v>3167</v>
      </c>
      <c r="D72" s="11" t="s">
        <v>2995</v>
      </c>
      <c r="E72" s="11" t="s">
        <v>3168</v>
      </c>
      <c r="F72" s="11" t="s">
        <v>128</v>
      </c>
      <c r="G72" s="11" t="s">
        <v>55</v>
      </c>
      <c r="H72" s="11" t="s">
        <v>2995</v>
      </c>
      <c r="I72" s="11" t="s">
        <v>2995</v>
      </c>
      <c r="J72" s="11" t="s">
        <v>2996</v>
      </c>
      <c r="K72" s="11" t="s">
        <v>2995</v>
      </c>
    </row>
    <row r="73" spans="1:11">
      <c r="A73" s="108">
        <v>71</v>
      </c>
      <c r="B73" s="11" t="s">
        <v>3036</v>
      </c>
      <c r="C73" s="11" t="s">
        <v>3169</v>
      </c>
      <c r="D73" s="11" t="s">
        <v>2995</v>
      </c>
      <c r="E73" s="11" t="s">
        <v>3074</v>
      </c>
      <c r="F73" s="11" t="s">
        <v>3170</v>
      </c>
      <c r="G73" s="11" t="s">
        <v>3171</v>
      </c>
      <c r="H73" s="11" t="s">
        <v>2995</v>
      </c>
      <c r="I73" s="11" t="s">
        <v>2995</v>
      </c>
      <c r="J73" s="11" t="s">
        <v>2996</v>
      </c>
      <c r="K73" s="11" t="s">
        <v>2995</v>
      </c>
    </row>
    <row r="74" ht="14.25" spans="1:12">
      <c r="A74" s="108">
        <v>72</v>
      </c>
      <c r="B74" s="28" t="s">
        <v>3005</v>
      </c>
      <c r="C74" s="28" t="s">
        <v>3172</v>
      </c>
      <c r="D74" s="28"/>
      <c r="E74" s="28" t="s">
        <v>3173</v>
      </c>
      <c r="F74" s="28" t="s">
        <v>3174</v>
      </c>
      <c r="G74" s="28" t="s">
        <v>174</v>
      </c>
      <c r="H74" s="28" t="s">
        <v>2995</v>
      </c>
      <c r="I74" s="28" t="s">
        <v>2995</v>
      </c>
      <c r="J74" s="11" t="s">
        <v>2996</v>
      </c>
      <c r="K74" s="28" t="s">
        <v>2995</v>
      </c>
      <c r="L74" s="114"/>
    </row>
    <row r="75" ht="14.25" spans="1:12">
      <c r="A75" s="108">
        <v>73</v>
      </c>
      <c r="B75" s="28" t="s">
        <v>3005</v>
      </c>
      <c r="C75" s="28" t="s">
        <v>3175</v>
      </c>
      <c r="D75" s="28"/>
      <c r="E75" s="28" t="s">
        <v>3173</v>
      </c>
      <c r="F75" s="28" t="s">
        <v>3176</v>
      </c>
      <c r="G75" s="28" t="s">
        <v>174</v>
      </c>
      <c r="H75" s="28" t="s">
        <v>2995</v>
      </c>
      <c r="I75" s="28" t="s">
        <v>2995</v>
      </c>
      <c r="J75" s="11" t="s">
        <v>2996</v>
      </c>
      <c r="K75" s="28" t="s">
        <v>2995</v>
      </c>
      <c r="L75" s="114"/>
    </row>
    <row r="76" ht="14.25" spans="1:12">
      <c r="A76" s="108">
        <v>74</v>
      </c>
      <c r="B76" s="28" t="s">
        <v>3005</v>
      </c>
      <c r="C76" s="28" t="s">
        <v>3177</v>
      </c>
      <c r="D76" s="28"/>
      <c r="E76" s="28" t="s">
        <v>3178</v>
      </c>
      <c r="F76" s="28" t="s">
        <v>3179</v>
      </c>
      <c r="G76" s="28" t="s">
        <v>174</v>
      </c>
      <c r="H76" s="28" t="s">
        <v>2995</v>
      </c>
      <c r="I76" s="28" t="s">
        <v>2995</v>
      </c>
      <c r="J76" s="11" t="s">
        <v>2996</v>
      </c>
      <c r="K76" s="28" t="s">
        <v>2995</v>
      </c>
      <c r="L76" s="114"/>
    </row>
    <row r="77" ht="14.25" spans="1:12">
      <c r="A77" s="108">
        <v>75</v>
      </c>
      <c r="B77" s="28" t="s">
        <v>3005</v>
      </c>
      <c r="C77" s="28" t="s">
        <v>3180</v>
      </c>
      <c r="D77" s="28"/>
      <c r="E77" s="28" t="s">
        <v>3181</v>
      </c>
      <c r="F77" s="28" t="s">
        <v>3182</v>
      </c>
      <c r="G77" s="28" t="s">
        <v>174</v>
      </c>
      <c r="H77" s="28" t="s">
        <v>2995</v>
      </c>
      <c r="I77" s="28" t="s">
        <v>2995</v>
      </c>
      <c r="J77" s="11" t="s">
        <v>2996</v>
      </c>
      <c r="K77" s="28" t="s">
        <v>2995</v>
      </c>
      <c r="L77" s="114"/>
    </row>
    <row r="78" ht="24" spans="1:12">
      <c r="A78" s="108">
        <v>76</v>
      </c>
      <c r="B78" s="11" t="s">
        <v>3166</v>
      </c>
      <c r="C78" s="11" t="s">
        <v>3183</v>
      </c>
      <c r="D78" s="11" t="s">
        <v>2995</v>
      </c>
      <c r="E78" s="11" t="s">
        <v>3184</v>
      </c>
      <c r="F78" s="11" t="s">
        <v>128</v>
      </c>
      <c r="G78" s="11" t="s">
        <v>3185</v>
      </c>
      <c r="H78" s="11" t="s">
        <v>2995</v>
      </c>
      <c r="I78" s="11" t="s">
        <v>2995</v>
      </c>
      <c r="J78" s="11" t="s">
        <v>2996</v>
      </c>
      <c r="K78" s="11" t="s">
        <v>2995</v>
      </c>
      <c r="L78" s="115"/>
    </row>
    <row r="79" spans="1:12">
      <c r="A79" s="108">
        <v>77</v>
      </c>
      <c r="B79" s="11" t="s">
        <v>3036</v>
      </c>
      <c r="C79" s="11" t="s">
        <v>3186</v>
      </c>
      <c r="D79" s="11" t="s">
        <v>2995</v>
      </c>
      <c r="E79" s="11" t="s">
        <v>3074</v>
      </c>
      <c r="F79" s="11" t="s">
        <v>3187</v>
      </c>
      <c r="G79" s="11" t="s">
        <v>3185</v>
      </c>
      <c r="H79" s="11" t="s">
        <v>2995</v>
      </c>
      <c r="I79" s="11" t="s">
        <v>2995</v>
      </c>
      <c r="J79" s="11" t="s">
        <v>2996</v>
      </c>
      <c r="K79" s="11" t="s">
        <v>2995</v>
      </c>
      <c r="L79" s="115"/>
    </row>
    <row r="80" ht="36" spans="1:12">
      <c r="A80" s="108">
        <v>78</v>
      </c>
      <c r="B80" s="11" t="s">
        <v>3188</v>
      </c>
      <c r="C80" s="11" t="s">
        <v>3189</v>
      </c>
      <c r="D80" s="11" t="s">
        <v>2995</v>
      </c>
      <c r="E80" s="11" t="s">
        <v>3190</v>
      </c>
      <c r="F80" s="11" t="s">
        <v>331</v>
      </c>
      <c r="G80" s="11" t="s">
        <v>67</v>
      </c>
      <c r="H80" s="11" t="s">
        <v>2995</v>
      </c>
      <c r="I80" s="11" t="s">
        <v>2995</v>
      </c>
      <c r="J80" s="11" t="s">
        <v>2996</v>
      </c>
      <c r="K80" s="11" t="s">
        <v>2995</v>
      </c>
      <c r="L80" s="115"/>
    </row>
    <row r="81" spans="1:12">
      <c r="A81" s="108">
        <v>79</v>
      </c>
      <c r="B81" s="11" t="s">
        <v>3005</v>
      </c>
      <c r="C81" s="11" t="s">
        <v>3191</v>
      </c>
      <c r="D81" s="11" t="s">
        <v>2995</v>
      </c>
      <c r="E81" s="110" t="s">
        <v>3192</v>
      </c>
      <c r="F81" s="11" t="s">
        <v>2804</v>
      </c>
      <c r="G81" s="11" t="s">
        <v>67</v>
      </c>
      <c r="H81" s="11" t="s">
        <v>2995</v>
      </c>
      <c r="I81" s="11" t="s">
        <v>2995</v>
      </c>
      <c r="J81" s="11" t="s">
        <v>2996</v>
      </c>
      <c r="K81" s="11" t="s">
        <v>2995</v>
      </c>
      <c r="L81" s="115"/>
    </row>
    <row r="82" ht="14.25" spans="1:12">
      <c r="A82" s="108">
        <v>80</v>
      </c>
      <c r="B82" s="28" t="s">
        <v>3005</v>
      </c>
      <c r="C82" s="28" t="s">
        <v>3193</v>
      </c>
      <c r="D82" s="28"/>
      <c r="E82" s="28" t="s">
        <v>3194</v>
      </c>
      <c r="F82" s="28" t="s">
        <v>3195</v>
      </c>
      <c r="G82" s="28" t="s">
        <v>184</v>
      </c>
      <c r="H82" s="28" t="s">
        <v>2995</v>
      </c>
      <c r="I82" s="28" t="s">
        <v>2995</v>
      </c>
      <c r="J82" s="11" t="s">
        <v>2996</v>
      </c>
      <c r="K82" s="28" t="s">
        <v>2995</v>
      </c>
      <c r="L82" s="116"/>
    </row>
    <row r="83" ht="14.25" spans="1:12">
      <c r="A83" s="108">
        <v>81</v>
      </c>
      <c r="B83" s="28" t="s">
        <v>3005</v>
      </c>
      <c r="C83" s="28" t="s">
        <v>3196</v>
      </c>
      <c r="D83" s="28"/>
      <c r="E83" s="28" t="s">
        <v>3139</v>
      </c>
      <c r="F83" s="28" t="s">
        <v>3197</v>
      </c>
      <c r="G83" s="28" t="s">
        <v>184</v>
      </c>
      <c r="H83" s="28" t="s">
        <v>2995</v>
      </c>
      <c r="I83" s="28" t="s">
        <v>2995</v>
      </c>
      <c r="J83" s="11" t="s">
        <v>2996</v>
      </c>
      <c r="K83" s="28" t="s">
        <v>2995</v>
      </c>
      <c r="L83" s="116"/>
    </row>
    <row r="84" spans="1:12">
      <c r="A84" s="108">
        <v>82</v>
      </c>
      <c r="B84" s="11" t="s">
        <v>3036</v>
      </c>
      <c r="C84" s="11" t="s">
        <v>3198</v>
      </c>
      <c r="D84" s="11" t="s">
        <v>2995</v>
      </c>
      <c r="E84" s="11" t="s">
        <v>3074</v>
      </c>
      <c r="F84" s="11" t="s">
        <v>2774</v>
      </c>
      <c r="G84" s="11" t="s">
        <v>78</v>
      </c>
      <c r="H84" s="11" t="s">
        <v>2995</v>
      </c>
      <c r="I84" s="11" t="s">
        <v>2995</v>
      </c>
      <c r="J84" s="11" t="s">
        <v>2996</v>
      </c>
      <c r="K84" s="11" t="s">
        <v>2995</v>
      </c>
      <c r="L84" s="115"/>
    </row>
    <row r="85" ht="14.25" spans="1:12">
      <c r="A85" s="108">
        <v>83</v>
      </c>
      <c r="B85" s="28" t="s">
        <v>3005</v>
      </c>
      <c r="C85" s="28" t="s">
        <v>3199</v>
      </c>
      <c r="D85" s="28"/>
      <c r="E85" s="28" t="s">
        <v>3192</v>
      </c>
      <c r="F85" s="28" t="s">
        <v>3200</v>
      </c>
      <c r="G85" s="28" t="s">
        <v>78</v>
      </c>
      <c r="H85" s="28" t="s">
        <v>2995</v>
      </c>
      <c r="I85" s="28" t="s">
        <v>2995</v>
      </c>
      <c r="J85" s="11" t="s">
        <v>2996</v>
      </c>
      <c r="K85" s="28" t="s">
        <v>2995</v>
      </c>
      <c r="L85" s="116"/>
    </row>
    <row r="86" ht="24" spans="1:12">
      <c r="A86" s="108">
        <v>84</v>
      </c>
      <c r="B86" s="11" t="s">
        <v>3201</v>
      </c>
      <c r="C86" s="11" t="s">
        <v>3202</v>
      </c>
      <c r="D86" s="11" t="s">
        <v>2995</v>
      </c>
      <c r="E86" s="11" t="s">
        <v>3203</v>
      </c>
      <c r="F86" s="11" t="s">
        <v>128</v>
      </c>
      <c r="G86" s="11" t="s">
        <v>192</v>
      </c>
      <c r="H86" s="11" t="s">
        <v>2995</v>
      </c>
      <c r="I86" s="11" t="s">
        <v>2995</v>
      </c>
      <c r="J86" s="11" t="s">
        <v>2996</v>
      </c>
      <c r="K86" s="11" t="s">
        <v>2995</v>
      </c>
      <c r="L86" s="115"/>
    </row>
    <row r="87" spans="1:12">
      <c r="A87" s="108">
        <v>85</v>
      </c>
      <c r="B87" s="11" t="s">
        <v>3036</v>
      </c>
      <c r="C87" s="11" t="s">
        <v>3204</v>
      </c>
      <c r="D87" s="11" t="s">
        <v>2995</v>
      </c>
      <c r="E87" s="11" t="s">
        <v>3074</v>
      </c>
      <c r="F87" s="11" t="s">
        <v>3205</v>
      </c>
      <c r="G87" s="11" t="s">
        <v>192</v>
      </c>
      <c r="H87" s="11" t="s">
        <v>2995</v>
      </c>
      <c r="I87" s="11" t="s">
        <v>2995</v>
      </c>
      <c r="J87" s="11" t="s">
        <v>2996</v>
      </c>
      <c r="K87" s="11" t="s">
        <v>2995</v>
      </c>
      <c r="L87" s="115"/>
    </row>
    <row r="88" spans="1:12">
      <c r="A88" s="108">
        <v>86</v>
      </c>
      <c r="B88" s="11" t="s">
        <v>3005</v>
      </c>
      <c r="C88" s="11" t="s">
        <v>3206</v>
      </c>
      <c r="D88" s="11" t="s">
        <v>2995</v>
      </c>
      <c r="E88" s="110" t="s">
        <v>3207</v>
      </c>
      <c r="F88" s="11" t="s">
        <v>2804</v>
      </c>
      <c r="G88" s="11" t="s">
        <v>192</v>
      </c>
      <c r="H88" s="11" t="s">
        <v>2995</v>
      </c>
      <c r="I88" s="11" t="s">
        <v>2995</v>
      </c>
      <c r="J88" s="11" t="s">
        <v>2996</v>
      </c>
      <c r="K88" s="11" t="s">
        <v>2995</v>
      </c>
      <c r="L88" s="115"/>
    </row>
    <row r="89" ht="24" spans="1:12">
      <c r="A89" s="108">
        <v>87</v>
      </c>
      <c r="B89" s="11" t="s">
        <v>3208</v>
      </c>
      <c r="C89" s="11" t="s">
        <v>3209</v>
      </c>
      <c r="D89" s="11" t="s">
        <v>2995</v>
      </c>
      <c r="E89" s="11" t="s">
        <v>3210</v>
      </c>
      <c r="F89" s="11" t="s">
        <v>128</v>
      </c>
      <c r="G89" s="11" t="s">
        <v>84</v>
      </c>
      <c r="H89" s="11" t="s">
        <v>2995</v>
      </c>
      <c r="I89" s="11" t="s">
        <v>2995</v>
      </c>
      <c r="J89" s="11" t="s">
        <v>2996</v>
      </c>
      <c r="K89" s="11" t="s">
        <v>2995</v>
      </c>
      <c r="L89" s="115"/>
    </row>
    <row r="90" ht="36" spans="1:12">
      <c r="A90" s="108">
        <v>88</v>
      </c>
      <c r="B90" s="11" t="s">
        <v>3201</v>
      </c>
      <c r="C90" s="11" t="s">
        <v>3211</v>
      </c>
      <c r="D90" s="11" t="s">
        <v>2995</v>
      </c>
      <c r="E90" s="11" t="s">
        <v>3212</v>
      </c>
      <c r="F90" s="11" t="s">
        <v>128</v>
      </c>
      <c r="G90" s="11" t="s">
        <v>94</v>
      </c>
      <c r="H90" s="11" t="s">
        <v>2995</v>
      </c>
      <c r="I90" s="11" t="s">
        <v>2995</v>
      </c>
      <c r="J90" s="11" t="s">
        <v>2996</v>
      </c>
      <c r="K90" s="11" t="s">
        <v>2995</v>
      </c>
      <c r="L90" s="115"/>
    </row>
    <row r="91" spans="1:12">
      <c r="A91" s="108">
        <v>89</v>
      </c>
      <c r="B91" s="11" t="s">
        <v>3036</v>
      </c>
      <c r="C91" s="11" t="s">
        <v>3213</v>
      </c>
      <c r="D91" s="11" t="s">
        <v>2995</v>
      </c>
      <c r="E91" s="11" t="s">
        <v>3214</v>
      </c>
      <c r="F91" s="11" t="s">
        <v>3215</v>
      </c>
      <c r="G91" s="11" t="s">
        <v>94</v>
      </c>
      <c r="H91" s="11" t="s">
        <v>2995</v>
      </c>
      <c r="I91" s="11" t="s">
        <v>2995</v>
      </c>
      <c r="J91" s="11" t="s">
        <v>2996</v>
      </c>
      <c r="K91" s="11" t="s">
        <v>2995</v>
      </c>
      <c r="L91" s="115"/>
    </row>
    <row r="92" spans="1:12">
      <c r="A92" s="108">
        <v>90</v>
      </c>
      <c r="B92" s="11" t="s">
        <v>3036</v>
      </c>
      <c r="C92" s="11" t="s">
        <v>3216</v>
      </c>
      <c r="D92" s="11" t="s">
        <v>2995</v>
      </c>
      <c r="E92" s="11" t="s">
        <v>3074</v>
      </c>
      <c r="F92" s="11" t="s">
        <v>3217</v>
      </c>
      <c r="G92" s="11" t="s">
        <v>94</v>
      </c>
      <c r="H92" s="11" t="s">
        <v>2995</v>
      </c>
      <c r="I92" s="11" t="s">
        <v>2995</v>
      </c>
      <c r="J92" s="11" t="s">
        <v>2996</v>
      </c>
      <c r="K92" s="11" t="s">
        <v>2995</v>
      </c>
      <c r="L92" s="115"/>
    </row>
    <row r="93" spans="1:12">
      <c r="A93" s="108">
        <v>91</v>
      </c>
      <c r="B93" s="11" t="s">
        <v>3036</v>
      </c>
      <c r="C93" s="11" t="s">
        <v>3218</v>
      </c>
      <c r="D93" s="11" t="s">
        <v>2995</v>
      </c>
      <c r="E93" s="11" t="s">
        <v>3074</v>
      </c>
      <c r="F93" s="11" t="s">
        <v>3219</v>
      </c>
      <c r="G93" s="11" t="s">
        <v>94</v>
      </c>
      <c r="H93" s="11" t="s">
        <v>2995</v>
      </c>
      <c r="I93" s="11" t="s">
        <v>2995</v>
      </c>
      <c r="J93" s="11" t="s">
        <v>2996</v>
      </c>
      <c r="K93" s="11" t="s">
        <v>2995</v>
      </c>
      <c r="L93" s="115"/>
    </row>
    <row r="94" spans="1:12">
      <c r="A94" s="108">
        <v>92</v>
      </c>
      <c r="B94" s="11" t="s">
        <v>3036</v>
      </c>
      <c r="C94" s="11" t="s">
        <v>3220</v>
      </c>
      <c r="D94" s="11" t="s">
        <v>2995</v>
      </c>
      <c r="E94" s="11" t="s">
        <v>3074</v>
      </c>
      <c r="F94" s="11" t="s">
        <v>3221</v>
      </c>
      <c r="G94" s="11" t="s">
        <v>94</v>
      </c>
      <c r="H94" s="11" t="s">
        <v>2995</v>
      </c>
      <c r="I94" s="11" t="s">
        <v>2995</v>
      </c>
      <c r="J94" s="11" t="s">
        <v>2996</v>
      </c>
      <c r="K94" s="11" t="s">
        <v>2995</v>
      </c>
      <c r="L94" s="115"/>
    </row>
    <row r="95" ht="36" spans="1:12">
      <c r="A95" s="108">
        <v>93</v>
      </c>
      <c r="B95" s="11" t="s">
        <v>3093</v>
      </c>
      <c r="C95" s="11" t="s">
        <v>3222</v>
      </c>
      <c r="D95" s="11" t="s">
        <v>2995</v>
      </c>
      <c r="E95" s="11" t="s">
        <v>3223</v>
      </c>
      <c r="F95" s="11" t="s">
        <v>339</v>
      </c>
      <c r="G95" s="11" t="s">
        <v>99</v>
      </c>
      <c r="H95" s="11" t="s">
        <v>2995</v>
      </c>
      <c r="I95" s="11" t="s">
        <v>2995</v>
      </c>
      <c r="J95" s="11" t="s">
        <v>2996</v>
      </c>
      <c r="K95" s="11" t="s">
        <v>2995</v>
      </c>
      <c r="L95" s="115"/>
    </row>
    <row r="96" spans="1:12">
      <c r="A96" s="108">
        <v>94</v>
      </c>
      <c r="B96" s="11" t="s">
        <v>3115</v>
      </c>
      <c r="C96" s="11" t="s">
        <v>3224</v>
      </c>
      <c r="D96" s="11" t="s">
        <v>2995</v>
      </c>
      <c r="E96" s="11" t="s">
        <v>3225</v>
      </c>
      <c r="F96" s="11" t="s">
        <v>128</v>
      </c>
      <c r="G96" s="11" t="s">
        <v>99</v>
      </c>
      <c r="H96" s="11" t="s">
        <v>2995</v>
      </c>
      <c r="I96" s="11" t="s">
        <v>2995</v>
      </c>
      <c r="J96" s="11" t="s">
        <v>2996</v>
      </c>
      <c r="K96" s="11" t="s">
        <v>2995</v>
      </c>
      <c r="L96" s="115"/>
    </row>
    <row r="97" ht="24" spans="1:12">
      <c r="A97" s="108">
        <v>95</v>
      </c>
      <c r="B97" s="11" t="s">
        <v>3115</v>
      </c>
      <c r="C97" s="11" t="s">
        <v>3226</v>
      </c>
      <c r="D97" s="11" t="s">
        <v>2995</v>
      </c>
      <c r="E97" s="11" t="s">
        <v>3227</v>
      </c>
      <c r="F97" s="11" t="s">
        <v>825</v>
      </c>
      <c r="G97" s="11" t="s">
        <v>99</v>
      </c>
      <c r="H97" s="11" t="s">
        <v>2995</v>
      </c>
      <c r="I97" s="11" t="s">
        <v>2995</v>
      </c>
      <c r="J97" s="11" t="s">
        <v>2996</v>
      </c>
      <c r="K97" s="11" t="s">
        <v>2995</v>
      </c>
      <c r="L97" s="115"/>
    </row>
    <row r="98" spans="1:12">
      <c r="A98" s="108">
        <v>96</v>
      </c>
      <c r="B98" s="11" t="s">
        <v>3036</v>
      </c>
      <c r="C98" s="11" t="s">
        <v>3228</v>
      </c>
      <c r="D98" s="11" t="s">
        <v>2995</v>
      </c>
      <c r="E98" s="11" t="s">
        <v>3074</v>
      </c>
      <c r="F98" s="11" t="s">
        <v>3229</v>
      </c>
      <c r="G98" s="11" t="s">
        <v>99</v>
      </c>
      <c r="H98" s="11" t="s">
        <v>2995</v>
      </c>
      <c r="I98" s="11" t="s">
        <v>2995</v>
      </c>
      <c r="J98" s="11" t="s">
        <v>2996</v>
      </c>
      <c r="K98" s="11" t="s">
        <v>2995</v>
      </c>
      <c r="L98" s="115"/>
    </row>
    <row r="99" spans="1:12">
      <c r="A99" s="108">
        <v>97</v>
      </c>
      <c r="B99" s="11" t="s">
        <v>3036</v>
      </c>
      <c r="C99" s="11" t="s">
        <v>3230</v>
      </c>
      <c r="D99" s="11" t="s">
        <v>2995</v>
      </c>
      <c r="E99" s="11" t="s">
        <v>3074</v>
      </c>
      <c r="F99" s="11" t="s">
        <v>3231</v>
      </c>
      <c r="G99" s="11" t="s">
        <v>99</v>
      </c>
      <c r="H99" s="11" t="s">
        <v>2995</v>
      </c>
      <c r="I99" s="11" t="s">
        <v>2995</v>
      </c>
      <c r="J99" s="11" t="s">
        <v>2996</v>
      </c>
      <c r="K99" s="11" t="s">
        <v>2995</v>
      </c>
      <c r="L99" s="115"/>
    </row>
    <row r="100" spans="1:12">
      <c r="A100" s="108">
        <v>98</v>
      </c>
      <c r="B100" s="11" t="s">
        <v>3036</v>
      </c>
      <c r="C100" s="11" t="s">
        <v>3232</v>
      </c>
      <c r="D100" s="11" t="s">
        <v>2995</v>
      </c>
      <c r="E100" s="11" t="s">
        <v>3074</v>
      </c>
      <c r="F100" s="11" t="s">
        <v>3233</v>
      </c>
      <c r="G100" s="11" t="s">
        <v>99</v>
      </c>
      <c r="H100" s="11" t="s">
        <v>2995</v>
      </c>
      <c r="I100" s="11" t="s">
        <v>2995</v>
      </c>
      <c r="J100" s="11" t="s">
        <v>2996</v>
      </c>
      <c r="K100" s="11" t="s">
        <v>2995</v>
      </c>
      <c r="L100" s="115"/>
    </row>
    <row r="101" spans="1:12">
      <c r="A101" s="108">
        <v>99</v>
      </c>
      <c r="B101" s="11" t="s">
        <v>3036</v>
      </c>
      <c r="C101" s="11" t="s">
        <v>3234</v>
      </c>
      <c r="D101" s="11" t="s">
        <v>2995</v>
      </c>
      <c r="E101" s="11" t="s">
        <v>3074</v>
      </c>
      <c r="F101" s="11" t="s">
        <v>3235</v>
      </c>
      <c r="G101" s="11" t="s">
        <v>99</v>
      </c>
      <c r="H101" s="11" t="s">
        <v>2995</v>
      </c>
      <c r="I101" s="11" t="s">
        <v>2995</v>
      </c>
      <c r="J101" s="11" t="s">
        <v>2996</v>
      </c>
      <c r="K101" s="11" t="s">
        <v>2995</v>
      </c>
      <c r="L101" s="115"/>
    </row>
    <row r="102" spans="1:11">
      <c r="A102" s="108">
        <v>100</v>
      </c>
      <c r="B102" s="11" t="s">
        <v>3166</v>
      </c>
      <c r="C102" s="11" t="s">
        <v>3236</v>
      </c>
      <c r="D102" s="11" t="s">
        <v>2995</v>
      </c>
      <c r="E102" s="11" t="s">
        <v>3237</v>
      </c>
      <c r="F102" s="11" t="s">
        <v>128</v>
      </c>
      <c r="G102" s="11" t="s">
        <v>198</v>
      </c>
      <c r="H102" s="11" t="s">
        <v>2995</v>
      </c>
      <c r="I102" s="11" t="s">
        <v>2995</v>
      </c>
      <c r="J102" s="11" t="s">
        <v>2996</v>
      </c>
      <c r="K102" s="11" t="s">
        <v>2995</v>
      </c>
    </row>
    <row r="103" ht="24" spans="1:11">
      <c r="A103" s="108">
        <v>101</v>
      </c>
      <c r="B103" s="11" t="s">
        <v>3188</v>
      </c>
      <c r="C103" s="11" t="s">
        <v>3238</v>
      </c>
      <c r="D103" s="11" t="s">
        <v>2995</v>
      </c>
      <c r="E103" s="11" t="s">
        <v>3239</v>
      </c>
      <c r="F103" s="11" t="s">
        <v>578</v>
      </c>
      <c r="G103" s="11" t="s">
        <v>198</v>
      </c>
      <c r="H103" s="11" t="s">
        <v>2995</v>
      </c>
      <c r="I103" s="11" t="s">
        <v>2995</v>
      </c>
      <c r="J103" s="11" t="s">
        <v>2996</v>
      </c>
      <c r="K103" s="11" t="s">
        <v>2995</v>
      </c>
    </row>
    <row r="104" spans="1:11">
      <c r="A104" s="108">
        <v>102</v>
      </c>
      <c r="B104" s="11" t="s">
        <v>3036</v>
      </c>
      <c r="C104" s="11" t="s">
        <v>3240</v>
      </c>
      <c r="D104" s="11" t="s">
        <v>2995</v>
      </c>
      <c r="E104" s="11" t="s">
        <v>3074</v>
      </c>
      <c r="F104" s="11" t="s">
        <v>3241</v>
      </c>
      <c r="G104" s="11" t="s">
        <v>198</v>
      </c>
      <c r="H104" s="11" t="s">
        <v>2995</v>
      </c>
      <c r="I104" s="11" t="s">
        <v>2995</v>
      </c>
      <c r="J104" s="11" t="s">
        <v>2996</v>
      </c>
      <c r="K104" s="11" t="s">
        <v>2995</v>
      </c>
    </row>
    <row r="105" ht="24" spans="1:12">
      <c r="A105" s="108">
        <v>103</v>
      </c>
      <c r="B105" s="28" t="s">
        <v>3005</v>
      </c>
      <c r="C105" s="28" t="s">
        <v>3242</v>
      </c>
      <c r="D105" s="28"/>
      <c r="E105" s="28" t="s">
        <v>3243</v>
      </c>
      <c r="F105" s="28" t="s">
        <v>2732</v>
      </c>
      <c r="G105" s="28" t="s">
        <v>198</v>
      </c>
      <c r="H105" s="28" t="s">
        <v>2995</v>
      </c>
      <c r="I105" s="28" t="s">
        <v>2995</v>
      </c>
      <c r="J105" s="11" t="s">
        <v>2996</v>
      </c>
      <c r="K105" s="28" t="s">
        <v>2995</v>
      </c>
      <c r="L105" s="114"/>
    </row>
    <row r="106" ht="14.25" spans="1:12">
      <c r="A106" s="108">
        <v>104</v>
      </c>
      <c r="B106" s="28" t="s">
        <v>3005</v>
      </c>
      <c r="C106" s="28" t="s">
        <v>3244</v>
      </c>
      <c r="D106" s="28"/>
      <c r="E106" s="28" t="s">
        <v>3245</v>
      </c>
      <c r="F106" s="28" t="s">
        <v>3098</v>
      </c>
      <c r="G106" s="28" t="s">
        <v>198</v>
      </c>
      <c r="H106" s="28" t="s">
        <v>2995</v>
      </c>
      <c r="I106" s="28" t="s">
        <v>2995</v>
      </c>
      <c r="J106" s="11" t="s">
        <v>2996</v>
      </c>
      <c r="K106" s="28" t="s">
        <v>2995</v>
      </c>
      <c r="L106" s="114"/>
    </row>
    <row r="107" ht="24" spans="1:11">
      <c r="A107" s="108">
        <v>105</v>
      </c>
      <c r="B107" s="11" t="s">
        <v>3111</v>
      </c>
      <c r="C107" s="11" t="s">
        <v>3246</v>
      </c>
      <c r="D107" s="11" t="s">
        <v>2995</v>
      </c>
      <c r="E107" s="11" t="s">
        <v>3247</v>
      </c>
      <c r="F107" s="11" t="s">
        <v>3248</v>
      </c>
      <c r="G107" s="11" t="s">
        <v>209</v>
      </c>
      <c r="H107" s="11" t="s">
        <v>2995</v>
      </c>
      <c r="I107" s="11" t="s">
        <v>2995</v>
      </c>
      <c r="J107" s="11" t="s">
        <v>2996</v>
      </c>
      <c r="K107" s="11" t="s">
        <v>2995</v>
      </c>
    </row>
    <row r="108" ht="36" spans="1:11">
      <c r="A108" s="108">
        <v>106</v>
      </c>
      <c r="B108" s="11" t="s">
        <v>3249</v>
      </c>
      <c r="C108" s="11" t="s">
        <v>3250</v>
      </c>
      <c r="D108" s="11" t="s">
        <v>2995</v>
      </c>
      <c r="E108" s="11" t="s">
        <v>3251</v>
      </c>
      <c r="F108" s="11" t="s">
        <v>362</v>
      </c>
      <c r="G108" s="11" t="s">
        <v>209</v>
      </c>
      <c r="H108" s="11" t="s">
        <v>2995</v>
      </c>
      <c r="I108" s="11" t="s">
        <v>2995</v>
      </c>
      <c r="J108" s="11" t="s">
        <v>2996</v>
      </c>
      <c r="K108" s="11" t="s">
        <v>2995</v>
      </c>
    </row>
    <row r="109" spans="1:11">
      <c r="A109" s="108">
        <v>107</v>
      </c>
      <c r="B109" s="11" t="s">
        <v>3036</v>
      </c>
      <c r="C109" s="11" t="s">
        <v>3252</v>
      </c>
      <c r="D109" s="11" t="s">
        <v>2995</v>
      </c>
      <c r="E109" s="11" t="s">
        <v>3074</v>
      </c>
      <c r="F109" s="11" t="s">
        <v>3253</v>
      </c>
      <c r="G109" s="11" t="s">
        <v>209</v>
      </c>
      <c r="H109" s="11" t="s">
        <v>2995</v>
      </c>
      <c r="I109" s="11" t="s">
        <v>2995</v>
      </c>
      <c r="J109" s="11" t="s">
        <v>2996</v>
      </c>
      <c r="K109" s="11" t="s">
        <v>2995</v>
      </c>
    </row>
    <row r="110" spans="1:11">
      <c r="A110" s="108">
        <v>108</v>
      </c>
      <c r="B110" s="11" t="s">
        <v>3093</v>
      </c>
      <c r="C110" s="11" t="s">
        <v>3254</v>
      </c>
      <c r="D110" s="11" t="s">
        <v>2995</v>
      </c>
      <c r="E110" s="11" t="s">
        <v>3255</v>
      </c>
      <c r="F110" s="11" t="s">
        <v>331</v>
      </c>
      <c r="G110" s="11" t="s">
        <v>520</v>
      </c>
      <c r="H110" s="11" t="s">
        <v>2995</v>
      </c>
      <c r="I110" s="11" t="s">
        <v>2995</v>
      </c>
      <c r="J110" s="11" t="s">
        <v>2996</v>
      </c>
      <c r="K110" s="11" t="s">
        <v>2995</v>
      </c>
    </row>
    <row r="111" spans="1:11">
      <c r="A111" s="108">
        <v>109</v>
      </c>
      <c r="B111" s="11" t="s">
        <v>3036</v>
      </c>
      <c r="C111" s="11" t="s">
        <v>3256</v>
      </c>
      <c r="D111" s="11" t="s">
        <v>2995</v>
      </c>
      <c r="E111" s="11" t="s">
        <v>3074</v>
      </c>
      <c r="F111" s="11" t="s">
        <v>3257</v>
      </c>
      <c r="G111" s="11" t="s">
        <v>217</v>
      </c>
      <c r="H111" s="11" t="s">
        <v>2995</v>
      </c>
      <c r="I111" s="11" t="s">
        <v>2995</v>
      </c>
      <c r="J111" s="11" t="s">
        <v>2996</v>
      </c>
      <c r="K111" s="11" t="s">
        <v>2995</v>
      </c>
    </row>
    <row r="112" ht="24" spans="1:11">
      <c r="A112" s="108">
        <v>110</v>
      </c>
      <c r="B112" s="11" t="s">
        <v>3258</v>
      </c>
      <c r="C112" s="11" t="s">
        <v>3259</v>
      </c>
      <c r="D112" s="11" t="s">
        <v>2995</v>
      </c>
      <c r="E112" s="11" t="s">
        <v>3260</v>
      </c>
      <c r="F112" s="11" t="s">
        <v>3261</v>
      </c>
      <c r="G112" s="11" t="s">
        <v>3262</v>
      </c>
      <c r="H112" s="11" t="s">
        <v>2995</v>
      </c>
      <c r="I112" s="11" t="s">
        <v>2995</v>
      </c>
      <c r="J112" s="11" t="s">
        <v>2996</v>
      </c>
      <c r="K112" s="11" t="s">
        <v>2995</v>
      </c>
    </row>
    <row r="113" ht="14.25" spans="1:12">
      <c r="A113" s="108">
        <v>111</v>
      </c>
      <c r="B113" s="28" t="s">
        <v>3005</v>
      </c>
      <c r="C113" s="28" t="s">
        <v>3263</v>
      </c>
      <c r="D113" s="28"/>
      <c r="E113" s="28" t="s">
        <v>3264</v>
      </c>
      <c r="F113" s="28" t="s">
        <v>3265</v>
      </c>
      <c r="G113" s="28" t="s">
        <v>3262</v>
      </c>
      <c r="H113" s="28" t="s">
        <v>2995</v>
      </c>
      <c r="I113" s="28" t="s">
        <v>2995</v>
      </c>
      <c r="J113" s="11" t="s">
        <v>2996</v>
      </c>
      <c r="K113" s="28" t="s">
        <v>2995</v>
      </c>
      <c r="L113" s="114"/>
    </row>
    <row r="114" ht="24" spans="1:11">
      <c r="A114" s="108">
        <v>112</v>
      </c>
      <c r="B114" s="11" t="s">
        <v>3115</v>
      </c>
      <c r="C114" s="11" t="s">
        <v>3266</v>
      </c>
      <c r="D114" s="11" t="s">
        <v>2995</v>
      </c>
      <c r="E114" s="11" t="s">
        <v>3267</v>
      </c>
      <c r="F114" s="11" t="s">
        <v>3268</v>
      </c>
      <c r="G114" s="11" t="s">
        <v>113</v>
      </c>
      <c r="H114" s="11" t="s">
        <v>2995</v>
      </c>
      <c r="I114" s="11" t="s">
        <v>2995</v>
      </c>
      <c r="J114" s="11" t="s">
        <v>2996</v>
      </c>
      <c r="K114" s="11" t="s">
        <v>2995</v>
      </c>
    </row>
    <row r="115" ht="24" spans="1:11">
      <c r="A115" s="108">
        <v>113</v>
      </c>
      <c r="B115" s="11" t="s">
        <v>3166</v>
      </c>
      <c r="C115" s="11" t="s">
        <v>3269</v>
      </c>
      <c r="D115" s="11" t="s">
        <v>2995</v>
      </c>
      <c r="E115" s="11" t="s">
        <v>3270</v>
      </c>
      <c r="F115" s="11" t="s">
        <v>2804</v>
      </c>
      <c r="G115" s="11" t="s">
        <v>113</v>
      </c>
      <c r="H115" s="11" t="s">
        <v>2995</v>
      </c>
      <c r="I115" s="11" t="s">
        <v>2995</v>
      </c>
      <c r="J115" s="11" t="s">
        <v>2996</v>
      </c>
      <c r="K115" s="11" t="s">
        <v>2995</v>
      </c>
    </row>
    <row r="116" ht="24" spans="1:11">
      <c r="A116" s="108">
        <v>114</v>
      </c>
      <c r="B116" s="11" t="s">
        <v>3093</v>
      </c>
      <c r="C116" s="11" t="s">
        <v>3271</v>
      </c>
      <c r="D116" s="11" t="s">
        <v>2995</v>
      </c>
      <c r="E116" s="11" t="s">
        <v>3272</v>
      </c>
      <c r="F116" s="11" t="s">
        <v>128</v>
      </c>
      <c r="G116" s="11" t="s">
        <v>117</v>
      </c>
      <c r="H116" s="11" t="s">
        <v>2995</v>
      </c>
      <c r="I116" s="11" t="s">
        <v>2995</v>
      </c>
      <c r="J116" s="11" t="s">
        <v>2996</v>
      </c>
      <c r="K116" s="11" t="s">
        <v>2995</v>
      </c>
    </row>
    <row r="117" ht="36" spans="1:11">
      <c r="A117" s="108">
        <v>115</v>
      </c>
      <c r="B117" s="11" t="s">
        <v>3093</v>
      </c>
      <c r="C117" s="11" t="s">
        <v>3273</v>
      </c>
      <c r="D117" s="11" t="s">
        <v>2995</v>
      </c>
      <c r="E117" s="11" t="s">
        <v>3274</v>
      </c>
      <c r="F117" s="11" t="s">
        <v>128</v>
      </c>
      <c r="G117" s="11" t="s">
        <v>117</v>
      </c>
      <c r="H117" s="11" t="s">
        <v>2995</v>
      </c>
      <c r="I117" s="11" t="s">
        <v>2995</v>
      </c>
      <c r="J117" s="11" t="s">
        <v>2996</v>
      </c>
      <c r="K117" s="11" t="s">
        <v>2995</v>
      </c>
    </row>
    <row r="118" ht="24" spans="1:11">
      <c r="A118" s="108">
        <v>116</v>
      </c>
      <c r="B118" s="11" t="s">
        <v>3188</v>
      </c>
      <c r="C118" s="11" t="s">
        <v>3275</v>
      </c>
      <c r="D118" s="11" t="s">
        <v>2995</v>
      </c>
      <c r="E118" s="11" t="s">
        <v>3276</v>
      </c>
      <c r="F118" s="11" t="s">
        <v>3277</v>
      </c>
      <c r="G118" s="11" t="s">
        <v>123</v>
      </c>
      <c r="H118" s="11" t="s">
        <v>2995</v>
      </c>
      <c r="I118" s="11" t="s">
        <v>2995</v>
      </c>
      <c r="J118" s="11" t="s">
        <v>2996</v>
      </c>
      <c r="K118" s="11" t="s">
        <v>2995</v>
      </c>
    </row>
    <row r="119" ht="14.25" spans="1:12">
      <c r="A119" s="108">
        <v>117</v>
      </c>
      <c r="B119" s="28" t="s">
        <v>3005</v>
      </c>
      <c r="C119" s="28" t="s">
        <v>3278</v>
      </c>
      <c r="D119" s="28"/>
      <c r="E119" s="28" t="s">
        <v>3279</v>
      </c>
      <c r="F119" s="28" t="s">
        <v>3280</v>
      </c>
      <c r="G119" s="28" t="s">
        <v>265</v>
      </c>
      <c r="H119" s="28" t="s">
        <v>2995</v>
      </c>
      <c r="I119" s="28" t="s">
        <v>2995</v>
      </c>
      <c r="J119" s="11" t="s">
        <v>2996</v>
      </c>
      <c r="K119" s="28" t="s">
        <v>2995</v>
      </c>
      <c r="L119" s="114"/>
    </row>
    <row r="120" spans="1:11">
      <c r="A120" s="108">
        <v>118</v>
      </c>
      <c r="B120" s="11" t="s">
        <v>3188</v>
      </c>
      <c r="C120" s="11" t="s">
        <v>3281</v>
      </c>
      <c r="D120" s="11" t="s">
        <v>2995</v>
      </c>
      <c r="E120" s="11" t="s">
        <v>3282</v>
      </c>
      <c r="F120" s="11" t="s">
        <v>3283</v>
      </c>
      <c r="G120" s="11" t="s">
        <v>129</v>
      </c>
      <c r="H120" s="11" t="s">
        <v>2995</v>
      </c>
      <c r="I120" s="11" t="s">
        <v>2995</v>
      </c>
      <c r="J120" s="11" t="s">
        <v>2996</v>
      </c>
      <c r="K120" s="11" t="s">
        <v>2995</v>
      </c>
    </row>
    <row r="121" ht="24" spans="1:11">
      <c r="A121" s="108">
        <v>119</v>
      </c>
      <c r="B121" s="11" t="s">
        <v>3111</v>
      </c>
      <c r="C121" s="11" t="s">
        <v>3284</v>
      </c>
      <c r="D121" s="11" t="s">
        <v>2995</v>
      </c>
      <c r="E121" s="11" t="s">
        <v>3285</v>
      </c>
      <c r="F121" s="11" t="s">
        <v>3261</v>
      </c>
      <c r="G121" s="11" t="s">
        <v>273</v>
      </c>
      <c r="H121" s="11" t="s">
        <v>2995</v>
      </c>
      <c r="I121" s="11" t="s">
        <v>2995</v>
      </c>
      <c r="J121" s="11" t="s">
        <v>2996</v>
      </c>
      <c r="K121" s="11" t="s">
        <v>2995</v>
      </c>
    </row>
    <row r="122" ht="24" spans="1:11">
      <c r="A122" s="108">
        <v>120</v>
      </c>
      <c r="B122" s="11" t="s">
        <v>3258</v>
      </c>
      <c r="C122" s="11" t="s">
        <v>3286</v>
      </c>
      <c r="D122" s="11" t="s">
        <v>2995</v>
      </c>
      <c r="E122" s="11" t="s">
        <v>3287</v>
      </c>
      <c r="F122" s="11" t="s">
        <v>3261</v>
      </c>
      <c r="G122" s="11" t="s">
        <v>273</v>
      </c>
      <c r="H122" s="11" t="s">
        <v>2995</v>
      </c>
      <c r="I122" s="11" t="s">
        <v>2995</v>
      </c>
      <c r="J122" s="11" t="s">
        <v>2996</v>
      </c>
      <c r="K122" s="11" t="s">
        <v>2995</v>
      </c>
    </row>
    <row r="123" ht="24" spans="1:11">
      <c r="A123" s="108">
        <v>121</v>
      </c>
      <c r="B123" s="11" t="s">
        <v>3188</v>
      </c>
      <c r="C123" s="11" t="s">
        <v>3288</v>
      </c>
      <c r="D123" s="11" t="s">
        <v>2995</v>
      </c>
      <c r="E123" s="11" t="s">
        <v>3289</v>
      </c>
      <c r="F123" s="11" t="s">
        <v>104</v>
      </c>
      <c r="G123" s="11" t="s">
        <v>273</v>
      </c>
      <c r="H123" s="11" t="s">
        <v>2995</v>
      </c>
      <c r="I123" s="11" t="s">
        <v>2995</v>
      </c>
      <c r="J123" s="11" t="s">
        <v>2996</v>
      </c>
      <c r="K123" s="11" t="s">
        <v>2995</v>
      </c>
    </row>
    <row r="124" spans="1:11">
      <c r="A124" s="108">
        <v>122</v>
      </c>
      <c r="B124" s="11" t="s">
        <v>3166</v>
      </c>
      <c r="C124" s="11" t="s">
        <v>3290</v>
      </c>
      <c r="D124" s="11" t="s">
        <v>2995</v>
      </c>
      <c r="E124" s="11" t="s">
        <v>3291</v>
      </c>
      <c r="F124" s="11" t="s">
        <v>3032</v>
      </c>
      <c r="G124" s="11" t="s">
        <v>297</v>
      </c>
      <c r="H124" s="11" t="s">
        <v>2995</v>
      </c>
      <c r="I124" s="11" t="s">
        <v>2995</v>
      </c>
      <c r="J124" s="11" t="s">
        <v>2996</v>
      </c>
      <c r="K124" s="11" t="s">
        <v>2995</v>
      </c>
    </row>
    <row r="125" spans="1:11">
      <c r="A125" s="108">
        <v>123</v>
      </c>
      <c r="B125" s="11" t="s">
        <v>3166</v>
      </c>
      <c r="C125" s="11" t="s">
        <v>3292</v>
      </c>
      <c r="D125" s="11" t="s">
        <v>2995</v>
      </c>
      <c r="E125" s="11" t="s">
        <v>3293</v>
      </c>
      <c r="F125" s="11" t="s">
        <v>3032</v>
      </c>
      <c r="G125" s="11" t="s">
        <v>139</v>
      </c>
      <c r="H125" s="11" t="s">
        <v>2995</v>
      </c>
      <c r="I125" s="11" t="s">
        <v>2995</v>
      </c>
      <c r="J125" s="11" t="s">
        <v>2996</v>
      </c>
      <c r="K125" s="11" t="s">
        <v>2995</v>
      </c>
    </row>
    <row r="126" ht="24" spans="1:11">
      <c r="A126" s="108">
        <v>124</v>
      </c>
      <c r="B126" s="11" t="s">
        <v>3093</v>
      </c>
      <c r="C126" s="11" t="s">
        <v>3294</v>
      </c>
      <c r="D126" s="11" t="s">
        <v>2995</v>
      </c>
      <c r="E126" s="11" t="s">
        <v>3295</v>
      </c>
      <c r="F126" s="11" t="s">
        <v>339</v>
      </c>
      <c r="G126" s="11" t="s">
        <v>150</v>
      </c>
      <c r="H126" s="11" t="s">
        <v>2995</v>
      </c>
      <c r="I126" s="11" t="s">
        <v>2995</v>
      </c>
      <c r="J126" s="11" t="s">
        <v>2996</v>
      </c>
      <c r="K126" s="11" t="s">
        <v>2995</v>
      </c>
    </row>
    <row r="127" spans="1:11">
      <c r="A127" s="108">
        <v>125</v>
      </c>
      <c r="B127" s="11" t="s">
        <v>3115</v>
      </c>
      <c r="C127" s="11" t="s">
        <v>3296</v>
      </c>
      <c r="D127" s="11" t="s">
        <v>2995</v>
      </c>
      <c r="E127" s="11" t="s">
        <v>3297</v>
      </c>
      <c r="F127" s="11" t="s">
        <v>2804</v>
      </c>
      <c r="G127" s="11" t="s">
        <v>791</v>
      </c>
      <c r="H127" s="11" t="s">
        <v>2995</v>
      </c>
      <c r="I127" s="11" t="s">
        <v>2995</v>
      </c>
      <c r="J127" s="11" t="s">
        <v>2996</v>
      </c>
      <c r="K127" s="11" t="s">
        <v>2995</v>
      </c>
    </row>
    <row r="128" spans="1:11">
      <c r="A128" s="108">
        <v>126</v>
      </c>
      <c r="B128" s="11" t="s">
        <v>3115</v>
      </c>
      <c r="C128" s="11" t="s">
        <v>3298</v>
      </c>
      <c r="D128" s="11" t="s">
        <v>2995</v>
      </c>
      <c r="E128" s="11" t="s">
        <v>3299</v>
      </c>
      <c r="F128" s="11" t="s">
        <v>3300</v>
      </c>
      <c r="G128" s="11" t="s">
        <v>3301</v>
      </c>
      <c r="H128" s="11" t="s">
        <v>2995</v>
      </c>
      <c r="I128" s="11" t="s">
        <v>2995</v>
      </c>
      <c r="J128" s="11" t="s">
        <v>2996</v>
      </c>
      <c r="K128" s="11" t="s">
        <v>2995</v>
      </c>
    </row>
    <row r="129" ht="24" spans="1:11">
      <c r="A129" s="108">
        <v>127</v>
      </c>
      <c r="B129" s="11" t="s">
        <v>3166</v>
      </c>
      <c r="C129" s="11" t="s">
        <v>3302</v>
      </c>
      <c r="D129" s="11" t="s">
        <v>2995</v>
      </c>
      <c r="E129" s="11" t="s">
        <v>3303</v>
      </c>
      <c r="F129" s="11" t="s">
        <v>3304</v>
      </c>
      <c r="G129" s="11" t="s">
        <v>728</v>
      </c>
      <c r="H129" s="11" t="s">
        <v>2995</v>
      </c>
      <c r="I129" s="11" t="s">
        <v>2995</v>
      </c>
      <c r="J129" s="11" t="s">
        <v>2996</v>
      </c>
      <c r="K129" s="11" t="s">
        <v>2995</v>
      </c>
    </row>
    <row r="130" ht="24" spans="1:11">
      <c r="A130" s="108">
        <v>128</v>
      </c>
      <c r="B130" s="11" t="s">
        <v>3166</v>
      </c>
      <c r="C130" s="11" t="s">
        <v>3305</v>
      </c>
      <c r="D130" s="11" t="s">
        <v>2995</v>
      </c>
      <c r="E130" s="11" t="s">
        <v>3306</v>
      </c>
      <c r="F130" s="11" t="s">
        <v>3032</v>
      </c>
      <c r="G130" s="11" t="s">
        <v>741</v>
      </c>
      <c r="H130" s="11" t="s">
        <v>2995</v>
      </c>
      <c r="I130" s="11" t="s">
        <v>2995</v>
      </c>
      <c r="J130" s="11" t="s">
        <v>2996</v>
      </c>
      <c r="K130" s="11" t="s">
        <v>2995</v>
      </c>
    </row>
    <row r="131" spans="1:11">
      <c r="A131" s="108">
        <v>129</v>
      </c>
      <c r="B131" s="11" t="s">
        <v>3166</v>
      </c>
      <c r="C131" s="11" t="s">
        <v>3307</v>
      </c>
      <c r="D131" s="11" t="s">
        <v>2995</v>
      </c>
      <c r="E131" s="11" t="s">
        <v>3308</v>
      </c>
      <c r="F131" s="11" t="s">
        <v>3032</v>
      </c>
      <c r="G131" s="11" t="s">
        <v>746</v>
      </c>
      <c r="H131" s="11" t="s">
        <v>2995</v>
      </c>
      <c r="I131" s="11" t="s">
        <v>2995</v>
      </c>
      <c r="J131" s="11" t="s">
        <v>2996</v>
      </c>
      <c r="K131" s="11" t="s">
        <v>2995</v>
      </c>
    </row>
    <row r="132" ht="36" spans="1:11">
      <c r="A132" s="108">
        <v>130</v>
      </c>
      <c r="B132" s="11" t="s">
        <v>3166</v>
      </c>
      <c r="C132" s="11" t="s">
        <v>3309</v>
      </c>
      <c r="D132" s="11" t="s">
        <v>2995</v>
      </c>
      <c r="E132" s="11" t="s">
        <v>3310</v>
      </c>
      <c r="F132" s="11" t="s">
        <v>3311</v>
      </c>
      <c r="G132" s="11" t="s">
        <v>1121</v>
      </c>
      <c r="H132" s="11" t="s">
        <v>2995</v>
      </c>
      <c r="I132" s="11" t="s">
        <v>2995</v>
      </c>
      <c r="J132" s="11" t="s">
        <v>2996</v>
      </c>
      <c r="K132" s="11" t="s">
        <v>2995</v>
      </c>
    </row>
    <row r="133" ht="24" spans="1:11">
      <c r="A133" s="108">
        <v>131</v>
      </c>
      <c r="B133" s="11" t="s">
        <v>3166</v>
      </c>
      <c r="C133" s="11" t="s">
        <v>3312</v>
      </c>
      <c r="D133" s="11" t="s">
        <v>2995</v>
      </c>
      <c r="E133" s="11" t="s">
        <v>3313</v>
      </c>
      <c r="F133" s="11" t="s">
        <v>3314</v>
      </c>
      <c r="G133" s="11" t="s">
        <v>779</v>
      </c>
      <c r="H133" s="11" t="s">
        <v>2995</v>
      </c>
      <c r="I133" s="11" t="s">
        <v>2995</v>
      </c>
      <c r="J133" s="11" t="s">
        <v>2996</v>
      </c>
      <c r="K133" s="11" t="s">
        <v>2995</v>
      </c>
    </row>
    <row r="134" ht="24" spans="1:11">
      <c r="A134" s="108">
        <v>132</v>
      </c>
      <c r="B134" s="11" t="s">
        <v>3166</v>
      </c>
      <c r="C134" s="11" t="s">
        <v>3315</v>
      </c>
      <c r="D134" s="11" t="s">
        <v>2995</v>
      </c>
      <c r="E134" s="11" t="s">
        <v>3316</v>
      </c>
      <c r="F134" s="11" t="s">
        <v>3317</v>
      </c>
      <c r="G134" s="11" t="s">
        <v>1417</v>
      </c>
      <c r="H134" s="11" t="s">
        <v>2995</v>
      </c>
      <c r="I134" s="11" t="s">
        <v>2995</v>
      </c>
      <c r="J134" s="11" t="s">
        <v>2996</v>
      </c>
      <c r="K134" s="11" t="s">
        <v>2995</v>
      </c>
    </row>
    <row r="135" ht="48" spans="1:11">
      <c r="A135" s="117">
        <v>133</v>
      </c>
      <c r="B135" s="37" t="s">
        <v>3115</v>
      </c>
      <c r="C135" s="37" t="s">
        <v>3318</v>
      </c>
      <c r="D135" s="37" t="s">
        <v>2995</v>
      </c>
      <c r="E135" s="37" t="s">
        <v>3319</v>
      </c>
      <c r="F135" s="37" t="s">
        <v>128</v>
      </c>
      <c r="G135" s="37" t="s">
        <v>733</v>
      </c>
      <c r="H135" s="37" t="s">
        <v>2995</v>
      </c>
      <c r="I135" s="37" t="s">
        <v>2995</v>
      </c>
      <c r="J135" s="37" t="s">
        <v>3320</v>
      </c>
      <c r="K135" s="37" t="s">
        <v>3321</v>
      </c>
    </row>
    <row r="136" ht="24.95" customHeight="1" spans="1:11">
      <c r="A136" s="118" t="s">
        <v>3322</v>
      </c>
      <c r="B136" s="119"/>
      <c r="C136" s="119"/>
      <c r="D136" s="119"/>
      <c r="E136" s="119"/>
      <c r="F136" s="119"/>
      <c r="G136" s="119"/>
      <c r="H136" s="119"/>
      <c r="I136" s="119"/>
      <c r="J136" s="119"/>
      <c r="K136" s="120"/>
    </row>
  </sheetData>
  <autoFilter ref="A2:L136">
    <sortState ref="A2:L136">
      <sortCondition ref="G2" descending="1"/>
    </sortState>
    <extLst/>
  </autoFilter>
  <mergeCells count="2">
    <mergeCell ref="A1:K1"/>
    <mergeCell ref="A136:K136"/>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4"/>
  <sheetViews>
    <sheetView topLeftCell="F64" workbookViewId="0">
      <selection activeCell="D66" sqref="D66"/>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9.125" customWidth="1"/>
    <col min="9" max="9" width="9" customWidth="1"/>
    <col min="10" max="10" width="8.75" customWidth="1"/>
    <col min="11" max="11" width="7.25" customWidth="1"/>
    <col min="12" max="12" width="9.625" customWidth="1"/>
    <col min="13" max="13" width="11.125" customWidth="1"/>
    <col min="14" max="14" width="12.625" customWidth="1"/>
    <col min="15" max="15" width="6.125" customWidth="1"/>
    <col min="16" max="16" width="8.5" customWidth="1"/>
    <col min="17" max="17" width="7.625" customWidth="1"/>
    <col min="18" max="18" width="7.125" customWidth="1"/>
    <col min="19" max="19" width="6.75" customWidth="1"/>
    <col min="20" max="20" width="6.5" customWidth="1"/>
    <col min="21" max="21" width="5" customWidth="1"/>
    <col min="22" max="22" width="5.625" customWidth="1"/>
    <col min="23" max="23" width="8" customWidth="1"/>
    <col min="24" max="24" width="7" customWidth="1"/>
    <col min="25" max="25" width="8.125" customWidth="1"/>
    <col min="26" max="26" width="6.375" customWidth="1"/>
    <col min="27" max="27" width="8.5" customWidth="1"/>
    <col min="28" max="28" width="11.875" style="67" customWidth="1"/>
    <col min="29" max="29" width="8" customWidth="1"/>
    <col min="30" max="30" width="6.5" customWidth="1"/>
    <col min="31" max="31" width="8" customWidth="1"/>
    <col min="32" max="32" width="7.75" customWidth="1"/>
    <col min="33" max="33" width="6.625" customWidth="1"/>
    <col min="34" max="34" width="8.375" customWidth="1"/>
    <col min="35" max="35" width="8.25" customWidth="1"/>
    <col min="36" max="36" width="6.5" customWidth="1"/>
    <col min="40" max="40" width="11.5" customWidth="1"/>
    <col min="43" max="43" width="11.875" customWidth="1"/>
  </cols>
  <sheetData>
    <row r="1" s="66" customFormat="1" ht="18.75" spans="1:40">
      <c r="A1" s="71" t="s">
        <v>0</v>
      </c>
      <c r="B1" s="71"/>
      <c r="C1" s="71"/>
      <c r="D1" s="71"/>
      <c r="E1" s="71"/>
      <c r="F1" s="71"/>
      <c r="G1" s="71"/>
      <c r="H1" s="71"/>
      <c r="I1" s="71"/>
      <c r="J1" s="71"/>
      <c r="K1" s="71"/>
      <c r="L1" s="71"/>
      <c r="M1" s="71"/>
      <c r="N1" s="71"/>
      <c r="O1" s="71"/>
      <c r="P1" s="71"/>
      <c r="Q1" s="71"/>
      <c r="R1" s="71"/>
      <c r="S1" s="71"/>
      <c r="T1" s="71"/>
      <c r="U1" s="71"/>
      <c r="V1" s="71"/>
      <c r="W1" s="71"/>
      <c r="X1" s="71"/>
      <c r="Y1" s="71"/>
      <c r="Z1" s="71"/>
      <c r="AA1" s="71"/>
      <c r="AB1" s="96"/>
      <c r="AC1" s="71"/>
      <c r="AD1" s="71"/>
      <c r="AE1" s="71"/>
      <c r="AF1" s="71"/>
      <c r="AG1" s="71"/>
      <c r="AH1" s="71"/>
      <c r="AI1" s="71"/>
      <c r="AJ1" s="71"/>
      <c r="AK1" s="71"/>
      <c r="AL1" s="71"/>
      <c r="AM1" s="71"/>
      <c r="AN1" s="71"/>
    </row>
    <row r="2" ht="35.1" customHeight="1" spans="1:43">
      <c r="A2" s="24" t="s">
        <v>1</v>
      </c>
      <c r="B2" s="24" t="s">
        <v>2</v>
      </c>
      <c r="C2" s="24" t="s">
        <v>3</v>
      </c>
      <c r="D2" s="24" t="s">
        <v>4</v>
      </c>
      <c r="E2" s="24" t="s">
        <v>5</v>
      </c>
      <c r="F2" s="72" t="s">
        <v>6</v>
      </c>
      <c r="G2" s="24" t="s">
        <v>7</v>
      </c>
      <c r="H2" s="24" t="s">
        <v>8</v>
      </c>
      <c r="I2" s="24" t="s">
        <v>9</v>
      </c>
      <c r="J2" s="24" t="s">
        <v>10</v>
      </c>
      <c r="K2" s="24" t="s">
        <v>11</v>
      </c>
      <c r="L2" s="24" t="s">
        <v>12</v>
      </c>
      <c r="M2" s="24" t="s">
        <v>13</v>
      </c>
      <c r="N2" s="24" t="s">
        <v>14</v>
      </c>
      <c r="O2" s="24" t="s">
        <v>15</v>
      </c>
      <c r="P2" s="24" t="s">
        <v>16</v>
      </c>
      <c r="Q2" s="24" t="s">
        <v>17</v>
      </c>
      <c r="R2" s="24" t="s">
        <v>18</v>
      </c>
      <c r="S2" s="24" t="s">
        <v>19</v>
      </c>
      <c r="T2" s="24" t="s">
        <v>20</v>
      </c>
      <c r="U2" s="24" t="s">
        <v>21</v>
      </c>
      <c r="V2" s="24" t="s">
        <v>22</v>
      </c>
      <c r="W2" s="24" t="s">
        <v>23</v>
      </c>
      <c r="X2" s="24" t="s">
        <v>24</v>
      </c>
      <c r="Y2" s="24" t="s">
        <v>25</v>
      </c>
      <c r="Z2" s="24" t="s">
        <v>26</v>
      </c>
      <c r="AA2" s="24" t="s">
        <v>27</v>
      </c>
      <c r="AB2" s="24" t="s">
        <v>28</v>
      </c>
      <c r="AC2" s="24" t="s">
        <v>29</v>
      </c>
      <c r="AD2" s="24" t="s">
        <v>30</v>
      </c>
      <c r="AE2" s="24" t="s">
        <v>31</v>
      </c>
      <c r="AF2" s="24" t="s">
        <v>32</v>
      </c>
      <c r="AG2" s="24" t="s">
        <v>33</v>
      </c>
      <c r="AH2" s="24" t="s">
        <v>34</v>
      </c>
      <c r="AI2" s="24" t="s">
        <v>35</v>
      </c>
      <c r="AJ2" s="24" t="s">
        <v>3323</v>
      </c>
      <c r="AK2" s="24" t="s">
        <v>36</v>
      </c>
      <c r="AL2" s="24" t="s">
        <v>37</v>
      </c>
      <c r="AM2" s="24" t="s">
        <v>38</v>
      </c>
      <c r="AN2" s="24" t="s">
        <v>39</v>
      </c>
      <c r="AO2" t="s">
        <v>3324</v>
      </c>
      <c r="AP2" t="s">
        <v>3325</v>
      </c>
      <c r="AQ2" s="73" t="s">
        <v>3326</v>
      </c>
    </row>
    <row r="3" ht="24" spans="1:40">
      <c r="A3" s="28">
        <v>1</v>
      </c>
      <c r="B3" s="11" t="s">
        <v>40</v>
      </c>
      <c r="C3" s="11" t="s">
        <v>41</v>
      </c>
      <c r="D3" s="11" t="s">
        <v>42</v>
      </c>
      <c r="E3" s="11" t="s">
        <v>43</v>
      </c>
      <c r="F3" s="30" t="s">
        <v>44</v>
      </c>
      <c r="G3" s="11" t="s">
        <v>45</v>
      </c>
      <c r="H3" s="11" t="s">
        <v>3327</v>
      </c>
      <c r="I3" s="11">
        <v>0</v>
      </c>
      <c r="J3" s="11">
        <v>3</v>
      </c>
      <c r="K3" s="11" t="s">
        <v>3328</v>
      </c>
      <c r="L3" s="11">
        <v>3</v>
      </c>
      <c r="M3" s="11">
        <v>100</v>
      </c>
      <c r="N3" s="11" t="s">
        <v>45</v>
      </c>
      <c r="O3" s="11">
        <v>0</v>
      </c>
      <c r="P3" s="11">
        <v>0</v>
      </c>
      <c r="Q3" s="11">
        <v>0</v>
      </c>
      <c r="R3" s="11">
        <v>0</v>
      </c>
      <c r="S3" s="11">
        <v>0</v>
      </c>
      <c r="T3" s="11">
        <v>0</v>
      </c>
      <c r="U3" s="11">
        <v>0</v>
      </c>
      <c r="V3" s="11">
        <v>0</v>
      </c>
      <c r="W3" s="11">
        <v>0</v>
      </c>
      <c r="X3" s="11">
        <v>0</v>
      </c>
      <c r="Y3" s="11">
        <v>0</v>
      </c>
      <c r="Z3" s="11">
        <v>0</v>
      </c>
      <c r="AA3" s="11">
        <v>0</v>
      </c>
      <c r="AB3" s="11">
        <v>0</v>
      </c>
      <c r="AC3" s="11">
        <v>0</v>
      </c>
      <c r="AD3" s="11">
        <v>0</v>
      </c>
      <c r="AE3" s="11">
        <v>0</v>
      </c>
      <c r="AF3" s="11">
        <v>0</v>
      </c>
      <c r="AG3" s="11">
        <v>0</v>
      </c>
      <c r="AH3" s="11">
        <v>0</v>
      </c>
      <c r="AI3" s="11">
        <v>0</v>
      </c>
      <c r="AJ3" s="11">
        <v>100</v>
      </c>
      <c r="AK3" s="11" t="s">
        <v>46</v>
      </c>
      <c r="AL3" s="11" t="s">
        <v>47</v>
      </c>
      <c r="AM3" s="11" t="s">
        <v>48</v>
      </c>
      <c r="AN3" s="11" t="s">
        <v>49</v>
      </c>
    </row>
    <row r="4" ht="48" spans="1:40">
      <c r="A4" s="28">
        <v>2</v>
      </c>
      <c r="B4" s="11" t="s">
        <v>40</v>
      </c>
      <c r="C4" s="11" t="s">
        <v>50</v>
      </c>
      <c r="D4" s="11" t="s">
        <v>51</v>
      </c>
      <c r="E4" s="11" t="s">
        <v>52</v>
      </c>
      <c r="F4" s="30" t="s">
        <v>53</v>
      </c>
      <c r="G4" s="11" t="s">
        <v>54</v>
      </c>
      <c r="H4" s="11" t="s">
        <v>3327</v>
      </c>
      <c r="I4" s="11">
        <v>0</v>
      </c>
      <c r="J4" s="11">
        <v>4</v>
      </c>
      <c r="K4" s="11" t="s">
        <v>3329</v>
      </c>
      <c r="L4" s="11">
        <v>1</v>
      </c>
      <c r="M4" s="11">
        <v>0</v>
      </c>
      <c r="N4" s="11" t="s">
        <v>3330</v>
      </c>
      <c r="O4" s="11">
        <v>2</v>
      </c>
      <c r="P4" s="11">
        <v>100</v>
      </c>
      <c r="Q4" s="11" t="s">
        <v>54</v>
      </c>
      <c r="R4" s="11">
        <v>3</v>
      </c>
      <c r="S4" s="11">
        <v>0</v>
      </c>
      <c r="T4" s="11" t="s">
        <v>45</v>
      </c>
      <c r="U4" s="11">
        <v>0</v>
      </c>
      <c r="V4" s="11">
        <v>0</v>
      </c>
      <c r="W4" s="11">
        <v>0</v>
      </c>
      <c r="X4" s="11">
        <v>0</v>
      </c>
      <c r="Y4" s="11">
        <v>0</v>
      </c>
      <c r="Z4" s="11">
        <v>0</v>
      </c>
      <c r="AA4" s="11">
        <v>0</v>
      </c>
      <c r="AB4" s="11">
        <v>0</v>
      </c>
      <c r="AC4" s="11">
        <v>0</v>
      </c>
      <c r="AD4" s="11">
        <v>0</v>
      </c>
      <c r="AE4" s="11">
        <v>0</v>
      </c>
      <c r="AF4" s="11">
        <v>0</v>
      </c>
      <c r="AG4" s="11">
        <v>0</v>
      </c>
      <c r="AH4" s="11">
        <v>0</v>
      </c>
      <c r="AI4" s="11">
        <v>0</v>
      </c>
      <c r="AJ4" s="11">
        <v>50</v>
      </c>
      <c r="AK4" s="11" t="s">
        <v>55</v>
      </c>
      <c r="AL4" s="11" t="s">
        <v>47</v>
      </c>
      <c r="AM4" s="31" t="s">
        <v>56</v>
      </c>
      <c r="AN4" s="11" t="s">
        <v>49</v>
      </c>
    </row>
    <row r="5" ht="48" spans="1:40">
      <c r="A5" s="28">
        <v>3</v>
      </c>
      <c r="B5" s="11" t="s">
        <v>40</v>
      </c>
      <c r="C5" s="11" t="s">
        <v>57</v>
      </c>
      <c r="D5" s="11" t="s">
        <v>58</v>
      </c>
      <c r="E5" s="11" t="s">
        <v>59</v>
      </c>
      <c r="F5" s="30" t="s">
        <v>60</v>
      </c>
      <c r="G5" s="11" t="s">
        <v>61</v>
      </c>
      <c r="H5" s="11" t="s">
        <v>3327</v>
      </c>
      <c r="I5" s="11">
        <v>0</v>
      </c>
      <c r="J5" s="11">
        <v>1</v>
      </c>
      <c r="K5" s="11" t="s">
        <v>3328</v>
      </c>
      <c r="L5" s="11">
        <v>1</v>
      </c>
      <c r="M5" s="11">
        <v>100</v>
      </c>
      <c r="N5" s="11" t="s">
        <v>3331</v>
      </c>
      <c r="O5" s="11">
        <v>0</v>
      </c>
      <c r="P5" s="11">
        <v>0</v>
      </c>
      <c r="Q5" s="11">
        <v>0</v>
      </c>
      <c r="R5" s="11">
        <v>0</v>
      </c>
      <c r="S5" s="11">
        <v>0</v>
      </c>
      <c r="T5" s="11">
        <v>0</v>
      </c>
      <c r="U5" s="11">
        <v>0</v>
      </c>
      <c r="V5" s="11">
        <v>0</v>
      </c>
      <c r="W5" s="11">
        <v>0</v>
      </c>
      <c r="X5" s="11">
        <v>0</v>
      </c>
      <c r="Y5" s="11">
        <v>0</v>
      </c>
      <c r="Z5" s="11">
        <v>0</v>
      </c>
      <c r="AA5" s="11">
        <v>0</v>
      </c>
      <c r="AB5" s="11">
        <v>0</v>
      </c>
      <c r="AC5" s="11">
        <v>0</v>
      </c>
      <c r="AD5" s="11">
        <v>0</v>
      </c>
      <c r="AE5" s="11">
        <v>0</v>
      </c>
      <c r="AF5" s="11">
        <v>0</v>
      </c>
      <c r="AG5" s="11">
        <v>0</v>
      </c>
      <c r="AH5" s="11">
        <v>0</v>
      </c>
      <c r="AI5" s="11">
        <v>0</v>
      </c>
      <c r="AJ5" s="11">
        <v>100</v>
      </c>
      <c r="AK5" s="11" t="s">
        <v>55</v>
      </c>
      <c r="AL5" s="11" t="s">
        <v>47</v>
      </c>
      <c r="AM5" s="11" t="s">
        <v>48</v>
      </c>
      <c r="AN5" s="11" t="s">
        <v>49</v>
      </c>
    </row>
    <row r="6" ht="48" spans="1:40">
      <c r="A6" s="28">
        <v>4</v>
      </c>
      <c r="B6" s="11" t="s">
        <v>40</v>
      </c>
      <c r="C6" s="11" t="s">
        <v>62</v>
      </c>
      <c r="D6" s="11" t="s">
        <v>63</v>
      </c>
      <c r="E6" s="11" t="s">
        <v>64</v>
      </c>
      <c r="F6" s="30" t="s">
        <v>65</v>
      </c>
      <c r="G6" s="11" t="s">
        <v>66</v>
      </c>
      <c r="H6" s="11" t="s">
        <v>3327</v>
      </c>
      <c r="I6" s="11">
        <v>0</v>
      </c>
      <c r="J6" s="11">
        <v>1</v>
      </c>
      <c r="K6" s="11" t="s">
        <v>3329</v>
      </c>
      <c r="L6" s="11">
        <v>1</v>
      </c>
      <c r="M6" s="11">
        <v>100</v>
      </c>
      <c r="N6" s="11" t="s">
        <v>66</v>
      </c>
      <c r="O6" s="11">
        <v>2</v>
      </c>
      <c r="P6" s="11">
        <v>0</v>
      </c>
      <c r="Q6" s="11" t="s">
        <v>128</v>
      </c>
      <c r="R6" s="11">
        <v>0</v>
      </c>
      <c r="S6" s="11">
        <v>0</v>
      </c>
      <c r="T6" s="11">
        <v>0</v>
      </c>
      <c r="U6" s="11">
        <v>0</v>
      </c>
      <c r="V6" s="11">
        <v>0</v>
      </c>
      <c r="W6" s="11">
        <v>0</v>
      </c>
      <c r="X6" s="11">
        <v>0</v>
      </c>
      <c r="Y6" s="11">
        <v>0</v>
      </c>
      <c r="Z6" s="11">
        <v>0</v>
      </c>
      <c r="AA6" s="11">
        <v>0</v>
      </c>
      <c r="AB6" s="11">
        <v>0</v>
      </c>
      <c r="AC6" s="11">
        <v>0</v>
      </c>
      <c r="AD6" s="11">
        <v>0</v>
      </c>
      <c r="AE6" s="11">
        <v>0</v>
      </c>
      <c r="AF6" s="11">
        <v>0</v>
      </c>
      <c r="AG6" s="11">
        <v>0</v>
      </c>
      <c r="AH6" s="11">
        <v>0</v>
      </c>
      <c r="AI6" s="11">
        <v>0</v>
      </c>
      <c r="AJ6" s="11">
        <v>100</v>
      </c>
      <c r="AK6" s="11" t="s">
        <v>67</v>
      </c>
      <c r="AL6" s="11" t="s">
        <v>47</v>
      </c>
      <c r="AM6" s="11" t="s">
        <v>48</v>
      </c>
      <c r="AN6" s="11" t="s">
        <v>49</v>
      </c>
    </row>
    <row r="7" ht="36" spans="1:40">
      <c r="A7" s="28">
        <v>5</v>
      </c>
      <c r="B7" s="11" t="s">
        <v>40</v>
      </c>
      <c r="C7" s="11" t="s">
        <v>68</v>
      </c>
      <c r="D7" s="11" t="s">
        <v>69</v>
      </c>
      <c r="E7" s="11" t="s">
        <v>70</v>
      </c>
      <c r="F7" s="30" t="s">
        <v>71</v>
      </c>
      <c r="G7" s="11" t="s">
        <v>72</v>
      </c>
      <c r="H7" s="11" t="s">
        <v>1400</v>
      </c>
      <c r="I7" s="11">
        <v>2</v>
      </c>
      <c r="J7" s="11">
        <v>1</v>
      </c>
      <c r="K7" s="11" t="s">
        <v>3328</v>
      </c>
      <c r="L7" s="11">
        <v>1</v>
      </c>
      <c r="M7" s="11">
        <v>100</v>
      </c>
      <c r="N7" s="11" t="s">
        <v>72</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1">
        <v>0</v>
      </c>
      <c r="AG7" s="11">
        <v>0</v>
      </c>
      <c r="AH7" s="11">
        <v>0</v>
      </c>
      <c r="AI7" s="11">
        <v>0</v>
      </c>
      <c r="AJ7" s="11">
        <v>100</v>
      </c>
      <c r="AK7" s="11" t="s">
        <v>67</v>
      </c>
      <c r="AL7" s="11" t="s">
        <v>47</v>
      </c>
      <c r="AM7" s="11" t="s">
        <v>48</v>
      </c>
      <c r="AN7" s="11" t="s">
        <v>49</v>
      </c>
    </row>
    <row r="8" ht="36" spans="1:40">
      <c r="A8" s="28">
        <v>6</v>
      </c>
      <c r="B8" s="11" t="s">
        <v>40</v>
      </c>
      <c r="C8" s="11" t="s">
        <v>73</v>
      </c>
      <c r="D8" s="11" t="s">
        <v>74</v>
      </c>
      <c r="E8" s="11" t="s">
        <v>75</v>
      </c>
      <c r="F8" s="30" t="s">
        <v>76</v>
      </c>
      <c r="G8" s="11" t="s">
        <v>77</v>
      </c>
      <c r="H8" s="11" t="s">
        <v>3327</v>
      </c>
      <c r="I8" s="11">
        <v>0</v>
      </c>
      <c r="J8" s="11">
        <v>1</v>
      </c>
      <c r="K8" s="11" t="s">
        <v>3328</v>
      </c>
      <c r="L8" s="11">
        <v>1</v>
      </c>
      <c r="M8" s="11">
        <v>100</v>
      </c>
      <c r="N8" s="11" t="s">
        <v>77</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1">
        <v>0</v>
      </c>
      <c r="AG8" s="11">
        <v>0</v>
      </c>
      <c r="AH8" s="11">
        <v>0</v>
      </c>
      <c r="AI8" s="11">
        <v>0</v>
      </c>
      <c r="AJ8" s="11">
        <v>50</v>
      </c>
      <c r="AK8" s="11" t="s">
        <v>78</v>
      </c>
      <c r="AL8" s="11" t="s">
        <v>47</v>
      </c>
      <c r="AM8" s="11" t="s">
        <v>56</v>
      </c>
      <c r="AN8" s="11" t="s">
        <v>49</v>
      </c>
    </row>
    <row r="9" s="69" customFormat="1" ht="48" spans="1:40">
      <c r="A9" s="93">
        <v>7</v>
      </c>
      <c r="B9" s="87" t="s">
        <v>40</v>
      </c>
      <c r="C9" s="87" t="s">
        <v>79</v>
      </c>
      <c r="D9" s="87" t="s">
        <v>80</v>
      </c>
      <c r="E9" s="87" t="s">
        <v>81</v>
      </c>
      <c r="F9" s="87" t="s">
        <v>82</v>
      </c>
      <c r="G9" s="87" t="s">
        <v>83</v>
      </c>
      <c r="H9" s="87" t="s">
        <v>3327</v>
      </c>
      <c r="I9" s="87">
        <v>0</v>
      </c>
      <c r="J9" s="94">
        <v>4</v>
      </c>
      <c r="K9" s="87" t="s">
        <v>3328</v>
      </c>
      <c r="L9" s="87">
        <v>1</v>
      </c>
      <c r="M9" s="87">
        <v>100</v>
      </c>
      <c r="N9" s="87" t="s">
        <v>83</v>
      </c>
      <c r="O9" s="87">
        <v>0</v>
      </c>
      <c r="P9" s="87">
        <v>0</v>
      </c>
      <c r="Q9" s="87">
        <v>0</v>
      </c>
      <c r="R9" s="87">
        <v>0</v>
      </c>
      <c r="S9" s="87">
        <v>0</v>
      </c>
      <c r="T9" s="87">
        <v>0</v>
      </c>
      <c r="U9" s="87">
        <v>0</v>
      </c>
      <c r="V9" s="87">
        <v>0</v>
      </c>
      <c r="W9" s="87">
        <v>0</v>
      </c>
      <c r="X9" s="87">
        <v>0</v>
      </c>
      <c r="Y9" s="87">
        <v>0</v>
      </c>
      <c r="Z9" s="87">
        <v>0</v>
      </c>
      <c r="AA9" s="87">
        <v>0</v>
      </c>
      <c r="AB9" s="87">
        <v>0</v>
      </c>
      <c r="AC9" s="87">
        <v>0</v>
      </c>
      <c r="AD9" s="87">
        <v>0</v>
      </c>
      <c r="AE9" s="87">
        <v>0</v>
      </c>
      <c r="AF9" s="87">
        <v>0</v>
      </c>
      <c r="AG9" s="87">
        <v>0</v>
      </c>
      <c r="AH9" s="87">
        <v>0</v>
      </c>
      <c r="AI9" s="87">
        <v>0</v>
      </c>
      <c r="AJ9" s="87">
        <v>50</v>
      </c>
      <c r="AK9" s="87" t="s">
        <v>84</v>
      </c>
      <c r="AL9" s="87" t="s">
        <v>47</v>
      </c>
      <c r="AM9" s="87" t="s">
        <v>56</v>
      </c>
      <c r="AN9" s="87" t="s">
        <v>49</v>
      </c>
    </row>
    <row r="10" ht="24" spans="1:40">
      <c r="A10" s="28">
        <v>8</v>
      </c>
      <c r="B10" s="11" t="s">
        <v>40</v>
      </c>
      <c r="C10" s="11" t="s">
        <v>85</v>
      </c>
      <c r="D10" s="11" t="s">
        <v>86</v>
      </c>
      <c r="E10" s="11" t="s">
        <v>87</v>
      </c>
      <c r="F10" s="30" t="s">
        <v>88</v>
      </c>
      <c r="G10" s="11" t="s">
        <v>45</v>
      </c>
      <c r="H10" s="11" t="s">
        <v>3327</v>
      </c>
      <c r="I10" s="11">
        <v>0</v>
      </c>
      <c r="J10" s="11">
        <v>1</v>
      </c>
      <c r="K10" s="11" t="s">
        <v>3328</v>
      </c>
      <c r="L10" s="11">
        <v>1</v>
      </c>
      <c r="M10" s="11">
        <v>100</v>
      </c>
      <c r="N10" s="11" t="s">
        <v>45</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1">
        <v>0</v>
      </c>
      <c r="AG10" s="11">
        <v>0</v>
      </c>
      <c r="AH10" s="11">
        <v>0</v>
      </c>
      <c r="AI10" s="11">
        <v>0</v>
      </c>
      <c r="AJ10" s="11">
        <v>100</v>
      </c>
      <c r="AK10" s="11" t="s">
        <v>89</v>
      </c>
      <c r="AL10" s="11" t="s">
        <v>47</v>
      </c>
      <c r="AM10" s="11" t="s">
        <v>48</v>
      </c>
      <c r="AN10" s="11" t="s">
        <v>49</v>
      </c>
    </row>
    <row r="11" ht="36" spans="1:40">
      <c r="A11" s="28">
        <v>9</v>
      </c>
      <c r="B11" s="11" t="s">
        <v>40</v>
      </c>
      <c r="C11" s="11" t="s">
        <v>90</v>
      </c>
      <c r="D11" s="11" t="s">
        <v>91</v>
      </c>
      <c r="E11" s="11" t="s">
        <v>92</v>
      </c>
      <c r="F11" s="30" t="s">
        <v>93</v>
      </c>
      <c r="G11" s="11" t="s">
        <v>45</v>
      </c>
      <c r="H11" s="11" t="s">
        <v>3327</v>
      </c>
      <c r="I11" s="11">
        <v>0</v>
      </c>
      <c r="J11" s="11">
        <v>1</v>
      </c>
      <c r="K11" s="11" t="s">
        <v>3328</v>
      </c>
      <c r="L11" s="11">
        <v>1</v>
      </c>
      <c r="M11" s="11">
        <v>100</v>
      </c>
      <c r="N11" s="11" t="s">
        <v>45</v>
      </c>
      <c r="O11" s="11">
        <v>0</v>
      </c>
      <c r="P11" s="11">
        <v>0</v>
      </c>
      <c r="Q11" s="11">
        <v>0</v>
      </c>
      <c r="R11" s="11">
        <v>0</v>
      </c>
      <c r="S11" s="11">
        <v>0</v>
      </c>
      <c r="T11" s="11">
        <v>0</v>
      </c>
      <c r="U11" s="11">
        <v>0</v>
      </c>
      <c r="V11" s="11">
        <v>0</v>
      </c>
      <c r="W11" s="11">
        <v>0</v>
      </c>
      <c r="X11" s="11">
        <v>0</v>
      </c>
      <c r="Y11" s="11">
        <v>0</v>
      </c>
      <c r="Z11" s="11">
        <v>0</v>
      </c>
      <c r="AA11" s="11">
        <v>0</v>
      </c>
      <c r="AB11" s="11">
        <v>0</v>
      </c>
      <c r="AC11" s="11">
        <v>0</v>
      </c>
      <c r="AD11" s="11">
        <v>0</v>
      </c>
      <c r="AE11" s="11">
        <v>0</v>
      </c>
      <c r="AF11" s="11">
        <v>0</v>
      </c>
      <c r="AG11" s="11">
        <v>0</v>
      </c>
      <c r="AH11" s="11">
        <v>0</v>
      </c>
      <c r="AI11" s="11">
        <v>0</v>
      </c>
      <c r="AJ11" s="11">
        <v>100</v>
      </c>
      <c r="AK11" s="11" t="s">
        <v>94</v>
      </c>
      <c r="AL11" s="11" t="s">
        <v>47</v>
      </c>
      <c r="AM11" s="11" t="s">
        <v>48</v>
      </c>
      <c r="AN11" s="11" t="s">
        <v>49</v>
      </c>
    </row>
    <row r="12" ht="24" spans="1:40">
      <c r="A12" s="28">
        <v>10</v>
      </c>
      <c r="B12" s="11" t="s">
        <v>40</v>
      </c>
      <c r="C12" s="11" t="s">
        <v>95</v>
      </c>
      <c r="D12" s="11" t="s">
        <v>96</v>
      </c>
      <c r="E12" s="11" t="s">
        <v>97</v>
      </c>
      <c r="F12" s="30" t="s">
        <v>98</v>
      </c>
      <c r="G12" s="11" t="s">
        <v>45</v>
      </c>
      <c r="H12" s="11" t="s">
        <v>3327</v>
      </c>
      <c r="I12" s="11">
        <v>0</v>
      </c>
      <c r="J12" s="11">
        <v>1</v>
      </c>
      <c r="K12" s="11" t="s">
        <v>3328</v>
      </c>
      <c r="L12" s="11">
        <v>1</v>
      </c>
      <c r="M12" s="11">
        <v>100</v>
      </c>
      <c r="N12" s="11" t="s">
        <v>45</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v>0</v>
      </c>
      <c r="AF12" s="11">
        <v>0</v>
      </c>
      <c r="AG12" s="11">
        <v>0</v>
      </c>
      <c r="AH12" s="11">
        <v>0</v>
      </c>
      <c r="AI12" s="11">
        <v>0</v>
      </c>
      <c r="AJ12" s="11">
        <v>100</v>
      </c>
      <c r="AK12" s="11" t="s">
        <v>99</v>
      </c>
      <c r="AL12" s="11" t="s">
        <v>47</v>
      </c>
      <c r="AM12" s="11" t="s">
        <v>48</v>
      </c>
      <c r="AN12" s="11" t="s">
        <v>49</v>
      </c>
    </row>
    <row r="13" ht="36" spans="1:40">
      <c r="A13" s="28">
        <v>11</v>
      </c>
      <c r="B13" s="11" t="s">
        <v>40</v>
      </c>
      <c r="C13" s="11" t="s">
        <v>100</v>
      </c>
      <c r="D13" s="11" t="s">
        <v>101</v>
      </c>
      <c r="E13" s="11" t="s">
        <v>102</v>
      </c>
      <c r="F13" s="30" t="s">
        <v>103</v>
      </c>
      <c r="G13" s="11" t="s">
        <v>104</v>
      </c>
      <c r="H13" s="11" t="s">
        <v>3327</v>
      </c>
      <c r="I13" s="11">
        <v>0</v>
      </c>
      <c r="J13" s="11">
        <v>3</v>
      </c>
      <c r="K13" s="11" t="s">
        <v>3328</v>
      </c>
      <c r="L13" s="11">
        <v>3</v>
      </c>
      <c r="M13" s="11">
        <v>100</v>
      </c>
      <c r="N13" s="11" t="s">
        <v>104</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1">
        <v>0</v>
      </c>
      <c r="AG13" s="11">
        <v>0</v>
      </c>
      <c r="AH13" s="11">
        <v>0</v>
      </c>
      <c r="AI13" s="11">
        <v>0</v>
      </c>
      <c r="AJ13" s="11">
        <v>20</v>
      </c>
      <c r="AK13" s="11" t="s">
        <v>99</v>
      </c>
      <c r="AL13" s="11" t="s">
        <v>105</v>
      </c>
      <c r="AM13" s="11" t="s">
        <v>56</v>
      </c>
      <c r="AN13" s="11" t="s">
        <v>49</v>
      </c>
    </row>
    <row r="14" ht="48" spans="1:40">
      <c r="A14" s="28">
        <v>12</v>
      </c>
      <c r="B14" s="11" t="s">
        <v>40</v>
      </c>
      <c r="C14" s="11" t="s">
        <v>106</v>
      </c>
      <c r="D14" s="11" t="s">
        <v>107</v>
      </c>
      <c r="E14" s="11" t="s">
        <v>108</v>
      </c>
      <c r="F14" s="11" t="s">
        <v>109</v>
      </c>
      <c r="G14" s="11" t="s">
        <v>54</v>
      </c>
      <c r="H14" s="11" t="s">
        <v>3327</v>
      </c>
      <c r="I14" s="11">
        <v>0</v>
      </c>
      <c r="J14" s="11">
        <v>4</v>
      </c>
      <c r="K14" s="11" t="s">
        <v>3329</v>
      </c>
      <c r="L14" s="11">
        <v>1</v>
      </c>
      <c r="M14" s="11">
        <v>0</v>
      </c>
      <c r="N14" s="11" t="s">
        <v>3330</v>
      </c>
      <c r="O14" s="11">
        <v>2</v>
      </c>
      <c r="P14" s="11">
        <v>100</v>
      </c>
      <c r="Q14" s="11" t="s">
        <v>54</v>
      </c>
      <c r="R14" s="11">
        <v>3</v>
      </c>
      <c r="S14" s="11">
        <v>0</v>
      </c>
      <c r="T14" s="11" t="s">
        <v>45</v>
      </c>
      <c r="U14" s="11">
        <v>0</v>
      </c>
      <c r="V14" s="11">
        <v>0</v>
      </c>
      <c r="W14" s="11">
        <v>0</v>
      </c>
      <c r="X14" s="11">
        <v>0</v>
      </c>
      <c r="Y14" s="11">
        <v>0</v>
      </c>
      <c r="Z14" s="11">
        <v>0</v>
      </c>
      <c r="AA14" s="11">
        <v>0</v>
      </c>
      <c r="AB14" s="11">
        <v>0</v>
      </c>
      <c r="AC14" s="11">
        <v>0</v>
      </c>
      <c r="AD14" s="11">
        <v>0</v>
      </c>
      <c r="AE14" s="11">
        <v>0</v>
      </c>
      <c r="AF14" s="11">
        <v>0</v>
      </c>
      <c r="AG14" s="11">
        <v>0</v>
      </c>
      <c r="AH14" s="11">
        <v>0</v>
      </c>
      <c r="AI14" s="11">
        <v>0</v>
      </c>
      <c r="AJ14" s="11">
        <v>50</v>
      </c>
      <c r="AK14" s="11" t="s">
        <v>99</v>
      </c>
      <c r="AL14" s="11" t="s">
        <v>47</v>
      </c>
      <c r="AM14" s="11" t="s">
        <v>56</v>
      </c>
      <c r="AN14" s="11" t="s">
        <v>49</v>
      </c>
    </row>
    <row r="15" ht="48" spans="1:40">
      <c r="A15" s="28">
        <v>13</v>
      </c>
      <c r="B15" s="11" t="s">
        <v>40</v>
      </c>
      <c r="C15" s="11" t="s">
        <v>110</v>
      </c>
      <c r="D15" s="11" t="s">
        <v>111</v>
      </c>
      <c r="E15" s="11" t="s">
        <v>112</v>
      </c>
      <c r="F15" s="30" t="s">
        <v>53</v>
      </c>
      <c r="G15" s="11" t="s">
        <v>54</v>
      </c>
      <c r="H15" s="11" t="s">
        <v>3327</v>
      </c>
      <c r="I15" s="11">
        <v>0</v>
      </c>
      <c r="J15" s="11">
        <v>4</v>
      </c>
      <c r="K15" s="11" t="s">
        <v>3329</v>
      </c>
      <c r="L15" s="11">
        <v>1</v>
      </c>
      <c r="M15" s="11">
        <v>0</v>
      </c>
      <c r="N15" s="11" t="s">
        <v>3330</v>
      </c>
      <c r="O15" s="11">
        <v>2</v>
      </c>
      <c r="P15" s="11">
        <v>100</v>
      </c>
      <c r="Q15" s="11" t="s">
        <v>54</v>
      </c>
      <c r="R15" s="11">
        <v>3</v>
      </c>
      <c r="S15" s="11">
        <v>0</v>
      </c>
      <c r="T15" s="11" t="s">
        <v>45</v>
      </c>
      <c r="U15" s="11">
        <v>0</v>
      </c>
      <c r="V15" s="11">
        <v>0</v>
      </c>
      <c r="W15" s="11">
        <v>0</v>
      </c>
      <c r="X15" s="11">
        <v>0</v>
      </c>
      <c r="Y15" s="11">
        <v>0</v>
      </c>
      <c r="Z15" s="11">
        <v>0</v>
      </c>
      <c r="AA15" s="11">
        <v>0</v>
      </c>
      <c r="AB15" s="11">
        <v>0</v>
      </c>
      <c r="AC15" s="11">
        <v>0</v>
      </c>
      <c r="AD15" s="11">
        <v>0</v>
      </c>
      <c r="AE15" s="11">
        <v>0</v>
      </c>
      <c r="AF15" s="11">
        <v>0</v>
      </c>
      <c r="AG15" s="11">
        <v>0</v>
      </c>
      <c r="AH15" s="11">
        <v>0</v>
      </c>
      <c r="AI15" s="11">
        <v>0</v>
      </c>
      <c r="AJ15" s="11">
        <v>50</v>
      </c>
      <c r="AK15" s="11" t="s">
        <v>113</v>
      </c>
      <c r="AL15" s="11" t="s">
        <v>47</v>
      </c>
      <c r="AM15" s="11" t="s">
        <v>56</v>
      </c>
      <c r="AN15" s="11" t="s">
        <v>49</v>
      </c>
    </row>
    <row r="16" ht="24" spans="1:40">
      <c r="A16" s="28">
        <v>14</v>
      </c>
      <c r="B16" s="11" t="s">
        <v>40</v>
      </c>
      <c r="C16" s="11" t="s">
        <v>114</v>
      </c>
      <c r="D16" s="11" t="s">
        <v>115</v>
      </c>
      <c r="E16" s="11" t="s">
        <v>116</v>
      </c>
      <c r="F16" s="30" t="s">
        <v>88</v>
      </c>
      <c r="G16" s="11" t="s">
        <v>45</v>
      </c>
      <c r="H16" s="11" t="s">
        <v>3327</v>
      </c>
      <c r="I16" s="11">
        <v>0</v>
      </c>
      <c r="J16" s="11">
        <v>1</v>
      </c>
      <c r="K16" s="11" t="s">
        <v>3328</v>
      </c>
      <c r="L16" s="11">
        <v>1</v>
      </c>
      <c r="M16" s="11">
        <v>100</v>
      </c>
      <c r="N16" s="11" t="s">
        <v>45</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0</v>
      </c>
      <c r="AI16" s="11">
        <v>0</v>
      </c>
      <c r="AJ16" s="11">
        <v>100</v>
      </c>
      <c r="AK16" s="11" t="s">
        <v>117</v>
      </c>
      <c r="AL16" s="11" t="s">
        <v>47</v>
      </c>
      <c r="AM16" s="11" t="s">
        <v>48</v>
      </c>
      <c r="AN16" s="11" t="s">
        <v>49</v>
      </c>
    </row>
    <row r="17" ht="36" spans="1:40">
      <c r="A17" s="28">
        <v>15</v>
      </c>
      <c r="B17" s="11" t="s">
        <v>40</v>
      </c>
      <c r="C17" s="11" t="s">
        <v>118</v>
      </c>
      <c r="D17" s="11" t="s">
        <v>119</v>
      </c>
      <c r="E17" s="11" t="s">
        <v>120</v>
      </c>
      <c r="F17" s="30" t="s">
        <v>121</v>
      </c>
      <c r="G17" s="11" t="s">
        <v>122</v>
      </c>
      <c r="H17" s="11" t="s">
        <v>3327</v>
      </c>
      <c r="I17" s="11">
        <v>0</v>
      </c>
      <c r="J17" s="11">
        <v>1</v>
      </c>
      <c r="K17" s="11" t="s">
        <v>3328</v>
      </c>
      <c r="L17" s="11">
        <v>1</v>
      </c>
      <c r="M17" s="11">
        <v>100</v>
      </c>
      <c r="N17" s="11" t="s">
        <v>122</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1">
        <v>0</v>
      </c>
      <c r="AG17" s="11">
        <v>0</v>
      </c>
      <c r="AH17" s="11">
        <v>0</v>
      </c>
      <c r="AI17" s="11">
        <v>0</v>
      </c>
      <c r="AJ17" s="11">
        <v>100</v>
      </c>
      <c r="AK17" s="11" t="s">
        <v>123</v>
      </c>
      <c r="AL17" s="11" t="s">
        <v>47</v>
      </c>
      <c r="AM17" s="11" t="s">
        <v>48</v>
      </c>
      <c r="AN17" s="11" t="s">
        <v>49</v>
      </c>
    </row>
    <row r="18" ht="36" spans="1:40">
      <c r="A18" s="28">
        <v>16</v>
      </c>
      <c r="B18" s="11" t="s">
        <v>40</v>
      </c>
      <c r="C18" s="11" t="s">
        <v>124</v>
      </c>
      <c r="D18" s="11" t="s">
        <v>125</v>
      </c>
      <c r="E18" s="11" t="s">
        <v>126</v>
      </c>
      <c r="F18" s="30" t="s">
        <v>127</v>
      </c>
      <c r="G18" s="11" t="s">
        <v>128</v>
      </c>
      <c r="H18" s="11" t="s">
        <v>3327</v>
      </c>
      <c r="I18" s="11">
        <v>0</v>
      </c>
      <c r="J18" s="11">
        <v>0</v>
      </c>
      <c r="K18" s="11" t="s">
        <v>3328</v>
      </c>
      <c r="L18" s="11">
        <v>0</v>
      </c>
      <c r="M18" s="11">
        <v>100</v>
      </c>
      <c r="N18" s="11" t="s">
        <v>128</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11">
        <v>0</v>
      </c>
      <c r="AJ18" s="11">
        <v>20</v>
      </c>
      <c r="AK18" s="11" t="s">
        <v>129</v>
      </c>
      <c r="AL18" s="11" t="s">
        <v>105</v>
      </c>
      <c r="AM18" s="11" t="s">
        <v>56</v>
      </c>
      <c r="AN18" s="11" t="s">
        <v>49</v>
      </c>
    </row>
    <row r="19" ht="48" spans="1:40">
      <c r="A19" s="28">
        <v>17</v>
      </c>
      <c r="B19" s="11" t="s">
        <v>40</v>
      </c>
      <c r="C19" s="11" t="s">
        <v>130</v>
      </c>
      <c r="D19" s="11" t="s">
        <v>131</v>
      </c>
      <c r="E19" s="11" t="s">
        <v>132</v>
      </c>
      <c r="F19" s="11" t="s">
        <v>109</v>
      </c>
      <c r="G19" s="11" t="s">
        <v>54</v>
      </c>
      <c r="H19" s="11" t="s">
        <v>3327</v>
      </c>
      <c r="I19" s="11">
        <v>0</v>
      </c>
      <c r="J19" s="11">
        <v>4</v>
      </c>
      <c r="K19" s="11" t="s">
        <v>3329</v>
      </c>
      <c r="L19" s="11">
        <v>1</v>
      </c>
      <c r="M19" s="11">
        <v>0</v>
      </c>
      <c r="N19" s="11" t="s">
        <v>3330</v>
      </c>
      <c r="O19" s="11">
        <v>2</v>
      </c>
      <c r="P19" s="11">
        <v>100</v>
      </c>
      <c r="Q19" s="11" t="s">
        <v>54</v>
      </c>
      <c r="R19" s="11">
        <v>3</v>
      </c>
      <c r="S19" s="11">
        <v>0</v>
      </c>
      <c r="T19" s="11" t="s">
        <v>45</v>
      </c>
      <c r="U19" s="11">
        <v>0</v>
      </c>
      <c r="V19" s="11">
        <v>0</v>
      </c>
      <c r="W19" s="11">
        <v>0</v>
      </c>
      <c r="X19" s="11">
        <v>0</v>
      </c>
      <c r="Y19" s="11">
        <v>0</v>
      </c>
      <c r="Z19" s="11">
        <v>0</v>
      </c>
      <c r="AA19" s="11">
        <v>0</v>
      </c>
      <c r="AB19" s="11">
        <v>0</v>
      </c>
      <c r="AC19" s="11">
        <v>0</v>
      </c>
      <c r="AD19" s="11">
        <v>0</v>
      </c>
      <c r="AE19" s="11">
        <v>0</v>
      </c>
      <c r="AF19" s="11">
        <v>0</v>
      </c>
      <c r="AG19" s="11">
        <v>0</v>
      </c>
      <c r="AH19" s="11">
        <v>0</v>
      </c>
      <c r="AI19" s="11">
        <v>0</v>
      </c>
      <c r="AJ19" s="11">
        <v>50</v>
      </c>
      <c r="AK19" s="11" t="s">
        <v>133</v>
      </c>
      <c r="AL19" s="11" t="s">
        <v>47</v>
      </c>
      <c r="AM19" s="11" t="s">
        <v>56</v>
      </c>
      <c r="AN19" s="11" t="s">
        <v>49</v>
      </c>
    </row>
    <row r="20" ht="36" spans="1:40">
      <c r="A20" s="28">
        <v>18</v>
      </c>
      <c r="B20" s="11" t="s">
        <v>40</v>
      </c>
      <c r="C20" s="11" t="s">
        <v>134</v>
      </c>
      <c r="D20" s="11" t="s">
        <v>135</v>
      </c>
      <c r="E20" s="11" t="s">
        <v>136</v>
      </c>
      <c r="F20" s="30" t="s">
        <v>137</v>
      </c>
      <c r="G20" s="11" t="s">
        <v>138</v>
      </c>
      <c r="H20" s="11" t="s">
        <v>3327</v>
      </c>
      <c r="I20" s="11">
        <v>0</v>
      </c>
      <c r="J20" s="11">
        <v>6</v>
      </c>
      <c r="K20" s="11" t="s">
        <v>3328</v>
      </c>
      <c r="L20" s="11">
        <v>1</v>
      </c>
      <c r="M20" s="11">
        <v>100</v>
      </c>
      <c r="N20" s="11" t="s">
        <v>138</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0</v>
      </c>
      <c r="AI20" s="11">
        <v>0</v>
      </c>
      <c r="AJ20" s="11">
        <v>50</v>
      </c>
      <c r="AK20" s="11" t="s">
        <v>139</v>
      </c>
      <c r="AL20" s="11" t="s">
        <v>47</v>
      </c>
      <c r="AM20" s="11" t="s">
        <v>56</v>
      </c>
      <c r="AN20" s="11" t="s">
        <v>49</v>
      </c>
    </row>
    <row r="21" ht="36" spans="1:40">
      <c r="A21" s="28">
        <v>19</v>
      </c>
      <c r="B21" s="11" t="s">
        <v>40</v>
      </c>
      <c r="C21" s="11" t="s">
        <v>140</v>
      </c>
      <c r="D21" s="11" t="s">
        <v>141</v>
      </c>
      <c r="E21" s="11" t="s">
        <v>142</v>
      </c>
      <c r="F21" s="30" t="s">
        <v>143</v>
      </c>
      <c r="G21" s="11" t="s">
        <v>144</v>
      </c>
      <c r="H21" s="11" t="s">
        <v>3327</v>
      </c>
      <c r="I21" s="11">
        <v>0</v>
      </c>
      <c r="J21" s="11">
        <v>3</v>
      </c>
      <c r="K21" s="11" t="s">
        <v>3328</v>
      </c>
      <c r="L21" s="11">
        <v>1</v>
      </c>
      <c r="M21" s="11">
        <v>100</v>
      </c>
      <c r="N21" s="11" t="s">
        <v>144</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0</v>
      </c>
      <c r="AI21" s="11">
        <v>0</v>
      </c>
      <c r="AJ21" s="11">
        <v>50</v>
      </c>
      <c r="AK21" s="11" t="s">
        <v>139</v>
      </c>
      <c r="AL21" s="11" t="s">
        <v>47</v>
      </c>
      <c r="AM21" s="11" t="s">
        <v>56</v>
      </c>
      <c r="AN21" s="11" t="s">
        <v>49</v>
      </c>
    </row>
    <row r="22" ht="36" spans="1:40">
      <c r="A22" s="28">
        <v>20</v>
      </c>
      <c r="B22" s="11" t="s">
        <v>40</v>
      </c>
      <c r="C22" s="11" t="s">
        <v>145</v>
      </c>
      <c r="D22" s="11" t="s">
        <v>146</v>
      </c>
      <c r="E22" s="11" t="s">
        <v>147</v>
      </c>
      <c r="F22" s="11" t="s">
        <v>148</v>
      </c>
      <c r="G22" s="11" t="s">
        <v>149</v>
      </c>
      <c r="H22" s="11" t="s">
        <v>1400</v>
      </c>
      <c r="I22" s="11">
        <v>4</v>
      </c>
      <c r="J22" s="11">
        <v>2</v>
      </c>
      <c r="K22" s="11" t="s">
        <v>3328</v>
      </c>
      <c r="L22" s="11">
        <v>1</v>
      </c>
      <c r="M22" s="11">
        <v>100</v>
      </c>
      <c r="N22" s="11" t="s">
        <v>149</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0</v>
      </c>
      <c r="AI22" s="11">
        <v>0</v>
      </c>
      <c r="AJ22" s="11">
        <v>50</v>
      </c>
      <c r="AK22" s="11" t="s">
        <v>150</v>
      </c>
      <c r="AL22" s="11" t="s">
        <v>47</v>
      </c>
      <c r="AM22" s="11" t="s">
        <v>56</v>
      </c>
      <c r="AN22" s="11" t="s">
        <v>49</v>
      </c>
    </row>
    <row r="23" ht="36" spans="1:40">
      <c r="A23" s="28">
        <v>21</v>
      </c>
      <c r="B23" s="11" t="s">
        <v>151</v>
      </c>
      <c r="C23" s="11" t="s">
        <v>152</v>
      </c>
      <c r="D23" s="11" t="s">
        <v>153</v>
      </c>
      <c r="E23" s="11" t="s">
        <v>154</v>
      </c>
      <c r="F23" s="11" t="s">
        <v>155</v>
      </c>
      <c r="G23" s="11" t="s">
        <v>156</v>
      </c>
      <c r="H23" s="11" t="s">
        <v>3327</v>
      </c>
      <c r="I23" s="11">
        <v>0</v>
      </c>
      <c r="J23" s="11">
        <v>1</v>
      </c>
      <c r="K23" s="11" t="s">
        <v>3329</v>
      </c>
      <c r="L23" s="11">
        <v>1</v>
      </c>
      <c r="M23" s="11">
        <v>70</v>
      </c>
      <c r="N23" s="11" t="s">
        <v>156</v>
      </c>
      <c r="O23" s="11">
        <v>4</v>
      </c>
      <c r="P23" s="11">
        <v>30</v>
      </c>
      <c r="Q23" s="11" t="s">
        <v>3283</v>
      </c>
      <c r="R23" s="11">
        <v>0</v>
      </c>
      <c r="S23" s="11">
        <v>0</v>
      </c>
      <c r="T23" s="11">
        <v>0</v>
      </c>
      <c r="U23" s="11">
        <v>0</v>
      </c>
      <c r="V23" s="11">
        <v>0</v>
      </c>
      <c r="W23" s="11">
        <v>0</v>
      </c>
      <c r="X23" s="11">
        <v>0</v>
      </c>
      <c r="Y23" s="11">
        <v>0</v>
      </c>
      <c r="Z23" s="11">
        <v>0</v>
      </c>
      <c r="AA23" s="11">
        <v>0</v>
      </c>
      <c r="AB23" s="11">
        <v>0</v>
      </c>
      <c r="AC23" s="11">
        <v>0</v>
      </c>
      <c r="AD23" s="11">
        <v>0</v>
      </c>
      <c r="AE23" s="11">
        <v>0</v>
      </c>
      <c r="AF23" s="11">
        <v>0</v>
      </c>
      <c r="AG23" s="11">
        <v>0</v>
      </c>
      <c r="AH23" s="11">
        <v>0</v>
      </c>
      <c r="AI23" s="11">
        <v>0</v>
      </c>
      <c r="AJ23" s="11">
        <v>50</v>
      </c>
      <c r="AK23" s="11" t="s">
        <v>157</v>
      </c>
      <c r="AL23" s="11" t="s">
        <v>47</v>
      </c>
      <c r="AM23" s="11" t="s">
        <v>48</v>
      </c>
      <c r="AN23" s="11" t="s">
        <v>49</v>
      </c>
    </row>
    <row r="24" ht="48" spans="1:40">
      <c r="A24" s="28">
        <v>22</v>
      </c>
      <c r="B24" s="11" t="s">
        <v>151</v>
      </c>
      <c r="C24" s="11" t="s">
        <v>158</v>
      </c>
      <c r="D24" s="11" t="s">
        <v>159</v>
      </c>
      <c r="E24" s="11" t="s">
        <v>160</v>
      </c>
      <c r="F24" s="11" t="s">
        <v>161</v>
      </c>
      <c r="G24" s="11" t="s">
        <v>162</v>
      </c>
      <c r="H24" s="11" t="s">
        <v>3327</v>
      </c>
      <c r="I24" s="11">
        <v>0</v>
      </c>
      <c r="J24" s="11">
        <v>1</v>
      </c>
      <c r="K24" s="11" t="s">
        <v>3329</v>
      </c>
      <c r="L24" s="11">
        <v>1</v>
      </c>
      <c r="M24" s="11">
        <v>100</v>
      </c>
      <c r="N24" s="11" t="s">
        <v>162</v>
      </c>
      <c r="O24" s="11">
        <v>2</v>
      </c>
      <c r="P24" s="11">
        <v>0</v>
      </c>
      <c r="Q24" s="11" t="s">
        <v>3332</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0</v>
      </c>
      <c r="AI24" s="11">
        <v>0</v>
      </c>
      <c r="AJ24" s="11">
        <v>50</v>
      </c>
      <c r="AK24" s="11" t="s">
        <v>163</v>
      </c>
      <c r="AL24" s="11" t="s">
        <v>47</v>
      </c>
      <c r="AM24" s="11" t="s">
        <v>48</v>
      </c>
      <c r="AN24" s="11" t="s">
        <v>49</v>
      </c>
    </row>
    <row r="25" ht="36" spans="1:40">
      <c r="A25" s="28">
        <v>23</v>
      </c>
      <c r="B25" s="11" t="s">
        <v>151</v>
      </c>
      <c r="C25" s="11" t="s">
        <v>164</v>
      </c>
      <c r="D25" s="11" t="s">
        <v>165</v>
      </c>
      <c r="E25" s="11" t="s">
        <v>166</v>
      </c>
      <c r="F25" s="11" t="s">
        <v>167</v>
      </c>
      <c r="G25" s="11" t="s">
        <v>156</v>
      </c>
      <c r="H25" s="11" t="s">
        <v>3327</v>
      </c>
      <c r="I25" s="11">
        <v>0</v>
      </c>
      <c r="J25" s="11">
        <v>1</v>
      </c>
      <c r="K25" s="11" t="s">
        <v>3329</v>
      </c>
      <c r="L25" s="11">
        <v>1</v>
      </c>
      <c r="M25" s="11">
        <v>70</v>
      </c>
      <c r="N25" s="11" t="s">
        <v>156</v>
      </c>
      <c r="O25" s="11">
        <v>3</v>
      </c>
      <c r="P25" s="11">
        <v>30</v>
      </c>
      <c r="Q25" s="11" t="s">
        <v>3283</v>
      </c>
      <c r="R25" s="11">
        <v>0</v>
      </c>
      <c r="S25" s="11">
        <v>0</v>
      </c>
      <c r="T25" s="11">
        <v>0</v>
      </c>
      <c r="U25" s="11">
        <v>0</v>
      </c>
      <c r="V25" s="11">
        <v>0</v>
      </c>
      <c r="W25" s="11">
        <v>0</v>
      </c>
      <c r="X25" s="11">
        <v>0</v>
      </c>
      <c r="Y25" s="11">
        <v>0</v>
      </c>
      <c r="Z25" s="11">
        <v>0</v>
      </c>
      <c r="AA25" s="11">
        <v>0</v>
      </c>
      <c r="AB25" s="11">
        <v>0</v>
      </c>
      <c r="AC25" s="11">
        <v>0</v>
      </c>
      <c r="AD25" s="11">
        <v>0</v>
      </c>
      <c r="AE25" s="11">
        <v>0</v>
      </c>
      <c r="AF25" s="11">
        <v>0</v>
      </c>
      <c r="AG25" s="11">
        <v>0</v>
      </c>
      <c r="AH25" s="11">
        <v>0</v>
      </c>
      <c r="AI25" s="11">
        <v>0</v>
      </c>
      <c r="AJ25" s="11">
        <v>50</v>
      </c>
      <c r="AK25" s="11" t="s">
        <v>168</v>
      </c>
      <c r="AL25" s="11" t="s">
        <v>47</v>
      </c>
      <c r="AM25" s="11" t="s">
        <v>48</v>
      </c>
      <c r="AN25" s="11" t="s">
        <v>49</v>
      </c>
    </row>
    <row r="26" ht="48" spans="1:40">
      <c r="A26" s="28">
        <v>24</v>
      </c>
      <c r="B26" s="11" t="s">
        <v>151</v>
      </c>
      <c r="C26" s="11" t="s">
        <v>169</v>
      </c>
      <c r="D26" s="11" t="s">
        <v>170</v>
      </c>
      <c r="E26" s="11" t="s">
        <v>171</v>
      </c>
      <c r="F26" s="11" t="s">
        <v>172</v>
      </c>
      <c r="G26" s="11" t="s">
        <v>173</v>
      </c>
      <c r="H26" s="11" t="s">
        <v>3327</v>
      </c>
      <c r="I26" s="11">
        <v>0</v>
      </c>
      <c r="J26" s="11">
        <v>1</v>
      </c>
      <c r="K26" s="11" t="s">
        <v>3329</v>
      </c>
      <c r="L26" s="11">
        <v>1</v>
      </c>
      <c r="M26" s="11">
        <v>76</v>
      </c>
      <c r="N26" s="11" t="s">
        <v>173</v>
      </c>
      <c r="O26" s="11">
        <v>6</v>
      </c>
      <c r="P26" s="11">
        <v>24</v>
      </c>
      <c r="Q26" s="11" t="s">
        <v>1421</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0</v>
      </c>
      <c r="AI26" s="11">
        <v>0</v>
      </c>
      <c r="AJ26" s="11">
        <v>50</v>
      </c>
      <c r="AK26" s="11" t="s">
        <v>174</v>
      </c>
      <c r="AL26" s="11" t="s">
        <v>47</v>
      </c>
      <c r="AM26" s="11" t="s">
        <v>48</v>
      </c>
      <c r="AN26" s="11" t="s">
        <v>49</v>
      </c>
    </row>
    <row r="27" ht="60" spans="1:40">
      <c r="A27" s="28">
        <v>25</v>
      </c>
      <c r="B27" s="11" t="s">
        <v>151</v>
      </c>
      <c r="C27" s="11" t="s">
        <v>175</v>
      </c>
      <c r="D27" s="11" t="s">
        <v>176</v>
      </c>
      <c r="E27" s="11" t="s">
        <v>177</v>
      </c>
      <c r="F27" s="11" t="s">
        <v>178</v>
      </c>
      <c r="G27" s="11" t="s">
        <v>179</v>
      </c>
      <c r="H27" s="11" t="s">
        <v>3327</v>
      </c>
      <c r="I27" s="11">
        <v>0</v>
      </c>
      <c r="J27" s="11">
        <v>1</v>
      </c>
      <c r="K27" s="11" t="s">
        <v>3329</v>
      </c>
      <c r="L27" s="11">
        <v>1</v>
      </c>
      <c r="M27" s="11">
        <v>100</v>
      </c>
      <c r="N27" s="11" t="s">
        <v>179</v>
      </c>
      <c r="O27" s="11">
        <v>2</v>
      </c>
      <c r="P27" s="11">
        <v>0</v>
      </c>
      <c r="Q27" s="11" t="s">
        <v>3333</v>
      </c>
      <c r="R27" s="11">
        <v>6</v>
      </c>
      <c r="S27" s="11">
        <v>0</v>
      </c>
      <c r="T27" s="11" t="s">
        <v>3334</v>
      </c>
      <c r="U27" s="11">
        <v>0</v>
      </c>
      <c r="V27" s="11">
        <v>0</v>
      </c>
      <c r="W27" s="11">
        <v>0</v>
      </c>
      <c r="X27" s="11">
        <v>0</v>
      </c>
      <c r="Y27" s="11">
        <v>0</v>
      </c>
      <c r="Z27" s="11">
        <v>0</v>
      </c>
      <c r="AA27" s="11">
        <v>0</v>
      </c>
      <c r="AB27" s="11">
        <v>0</v>
      </c>
      <c r="AC27" s="11">
        <v>0</v>
      </c>
      <c r="AD27" s="11">
        <v>0</v>
      </c>
      <c r="AE27" s="11">
        <v>0</v>
      </c>
      <c r="AF27" s="11">
        <v>0</v>
      </c>
      <c r="AG27" s="11">
        <v>0</v>
      </c>
      <c r="AH27" s="11">
        <v>0</v>
      </c>
      <c r="AI27" s="11">
        <v>0</v>
      </c>
      <c r="AJ27" s="11">
        <v>50</v>
      </c>
      <c r="AK27" s="11" t="s">
        <v>67</v>
      </c>
      <c r="AL27" s="11" t="s">
        <v>47</v>
      </c>
      <c r="AM27" s="11" t="s">
        <v>48</v>
      </c>
      <c r="AN27" s="11" t="s">
        <v>49</v>
      </c>
    </row>
    <row r="28" ht="36" spans="1:40">
      <c r="A28" s="28">
        <v>26</v>
      </c>
      <c r="B28" s="11" t="s">
        <v>151</v>
      </c>
      <c r="C28" s="11" t="s">
        <v>180</v>
      </c>
      <c r="D28" s="11" t="s">
        <v>181</v>
      </c>
      <c r="E28" s="11" t="s">
        <v>182</v>
      </c>
      <c r="F28" s="11" t="s">
        <v>167</v>
      </c>
      <c r="G28" s="11" t="s">
        <v>183</v>
      </c>
      <c r="H28" s="11" t="s">
        <v>3327</v>
      </c>
      <c r="I28" s="11">
        <v>0</v>
      </c>
      <c r="J28" s="11">
        <v>1</v>
      </c>
      <c r="K28" s="11" t="s">
        <v>3329</v>
      </c>
      <c r="L28" s="11">
        <v>1</v>
      </c>
      <c r="M28" s="11">
        <v>75.75</v>
      </c>
      <c r="N28" s="11" t="s">
        <v>183</v>
      </c>
      <c r="O28" s="11">
        <v>6</v>
      </c>
      <c r="P28" s="11">
        <v>24.24</v>
      </c>
      <c r="Q28" s="11" t="s">
        <v>1615</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0</v>
      </c>
      <c r="AI28" s="11">
        <v>0</v>
      </c>
      <c r="AJ28" s="11">
        <v>50</v>
      </c>
      <c r="AK28" s="11" t="s">
        <v>184</v>
      </c>
      <c r="AL28" s="11" t="s">
        <v>47</v>
      </c>
      <c r="AM28" s="11" t="s">
        <v>48</v>
      </c>
      <c r="AN28" s="11" t="s">
        <v>49</v>
      </c>
    </row>
    <row r="29" ht="60" spans="1:40">
      <c r="A29" s="28">
        <v>27</v>
      </c>
      <c r="B29" s="11" t="s">
        <v>151</v>
      </c>
      <c r="C29" s="11" t="s">
        <v>185</v>
      </c>
      <c r="D29" s="11" t="s">
        <v>186</v>
      </c>
      <c r="E29" s="11" t="s">
        <v>187</v>
      </c>
      <c r="F29" s="11" t="s">
        <v>178</v>
      </c>
      <c r="G29" s="11" t="s">
        <v>179</v>
      </c>
      <c r="H29" s="11" t="s">
        <v>3327</v>
      </c>
      <c r="I29" s="11">
        <v>0</v>
      </c>
      <c r="J29" s="11">
        <v>1</v>
      </c>
      <c r="K29" s="11" t="s">
        <v>3329</v>
      </c>
      <c r="L29" s="11">
        <v>1</v>
      </c>
      <c r="M29" s="11">
        <v>100</v>
      </c>
      <c r="N29" s="11" t="s">
        <v>179</v>
      </c>
      <c r="O29" s="11">
        <v>3</v>
      </c>
      <c r="P29" s="11">
        <v>0</v>
      </c>
      <c r="Q29" s="11" t="s">
        <v>3333</v>
      </c>
      <c r="R29" s="11">
        <v>4</v>
      </c>
      <c r="S29" s="11">
        <v>0</v>
      </c>
      <c r="T29" s="11" t="s">
        <v>3334</v>
      </c>
      <c r="U29" s="11">
        <v>0</v>
      </c>
      <c r="V29" s="11">
        <v>0</v>
      </c>
      <c r="W29" s="11">
        <v>0</v>
      </c>
      <c r="X29" s="11">
        <v>0</v>
      </c>
      <c r="Y29" s="11">
        <v>0</v>
      </c>
      <c r="Z29" s="11">
        <v>0</v>
      </c>
      <c r="AA29" s="11">
        <v>0</v>
      </c>
      <c r="AB29" s="11">
        <v>0</v>
      </c>
      <c r="AC29" s="11">
        <v>0</v>
      </c>
      <c r="AD29" s="11">
        <v>0</v>
      </c>
      <c r="AE29" s="11">
        <v>0</v>
      </c>
      <c r="AF29" s="11">
        <v>0</v>
      </c>
      <c r="AG29" s="11">
        <v>0</v>
      </c>
      <c r="AH29" s="11">
        <v>0</v>
      </c>
      <c r="AI29" s="11">
        <v>0</v>
      </c>
      <c r="AJ29" s="11">
        <v>50</v>
      </c>
      <c r="AK29" s="11" t="s">
        <v>184</v>
      </c>
      <c r="AL29" s="11" t="s">
        <v>47</v>
      </c>
      <c r="AM29" s="11" t="s">
        <v>48</v>
      </c>
      <c r="AN29" s="11" t="s">
        <v>49</v>
      </c>
    </row>
    <row r="30" ht="24" spans="1:40">
      <c r="A30" s="28">
        <v>28</v>
      </c>
      <c r="B30" s="11" t="s">
        <v>151</v>
      </c>
      <c r="C30" s="11" t="s">
        <v>188</v>
      </c>
      <c r="D30" s="11" t="s">
        <v>189</v>
      </c>
      <c r="E30" s="11" t="s">
        <v>190</v>
      </c>
      <c r="F30" s="11" t="s">
        <v>191</v>
      </c>
      <c r="G30" s="11" t="s">
        <v>156</v>
      </c>
      <c r="H30" s="11" t="s">
        <v>3327</v>
      </c>
      <c r="I30" s="11">
        <v>0</v>
      </c>
      <c r="J30" s="11">
        <v>1</v>
      </c>
      <c r="K30" s="11" t="s">
        <v>3328</v>
      </c>
      <c r="L30" s="11">
        <v>1</v>
      </c>
      <c r="M30" s="11">
        <v>100</v>
      </c>
      <c r="N30" s="11" t="s">
        <v>156</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0</v>
      </c>
      <c r="AI30" s="11">
        <v>0</v>
      </c>
      <c r="AJ30" s="11">
        <v>50</v>
      </c>
      <c r="AK30" s="11" t="s">
        <v>192</v>
      </c>
      <c r="AL30" s="11" t="s">
        <v>47</v>
      </c>
      <c r="AM30" s="11" t="s">
        <v>48</v>
      </c>
      <c r="AN30" s="11" t="s">
        <v>49</v>
      </c>
    </row>
    <row r="31" ht="60" spans="1:40">
      <c r="A31" s="28">
        <v>29</v>
      </c>
      <c r="B31" s="11" t="s">
        <v>151</v>
      </c>
      <c r="C31" s="11" t="s">
        <v>193</v>
      </c>
      <c r="D31" s="11" t="s">
        <v>194</v>
      </c>
      <c r="E31" s="11" t="s">
        <v>195</v>
      </c>
      <c r="F31" s="11" t="s">
        <v>196</v>
      </c>
      <c r="G31" s="11" t="s">
        <v>197</v>
      </c>
      <c r="H31" s="11" t="s">
        <v>3327</v>
      </c>
      <c r="I31" s="11">
        <v>0</v>
      </c>
      <c r="J31" s="11">
        <v>1</v>
      </c>
      <c r="K31" s="11" t="s">
        <v>3329</v>
      </c>
      <c r="L31" s="11">
        <v>1</v>
      </c>
      <c r="M31" s="11">
        <v>100</v>
      </c>
      <c r="N31" s="11" t="s">
        <v>197</v>
      </c>
      <c r="O31" s="11">
        <v>2</v>
      </c>
      <c r="P31" s="11">
        <v>0</v>
      </c>
      <c r="Q31" s="11" t="s">
        <v>128</v>
      </c>
      <c r="R31" s="11">
        <v>4</v>
      </c>
      <c r="S31" s="11">
        <v>0</v>
      </c>
      <c r="T31" s="11" t="s">
        <v>3335</v>
      </c>
      <c r="U31" s="11">
        <v>5</v>
      </c>
      <c r="V31" s="11">
        <v>0</v>
      </c>
      <c r="W31" s="11" t="s">
        <v>3336</v>
      </c>
      <c r="X31" s="11">
        <v>0</v>
      </c>
      <c r="Y31" s="11">
        <v>0</v>
      </c>
      <c r="Z31" s="11">
        <v>0</v>
      </c>
      <c r="AA31" s="11">
        <v>0</v>
      </c>
      <c r="AB31" s="11">
        <v>0</v>
      </c>
      <c r="AC31" s="11">
        <v>0</v>
      </c>
      <c r="AD31" s="11">
        <v>0</v>
      </c>
      <c r="AE31" s="11">
        <v>0</v>
      </c>
      <c r="AF31" s="11">
        <v>0</v>
      </c>
      <c r="AG31" s="11">
        <v>0</v>
      </c>
      <c r="AH31" s="11">
        <v>0</v>
      </c>
      <c r="AI31" s="11">
        <v>0</v>
      </c>
      <c r="AJ31" s="11">
        <v>50</v>
      </c>
      <c r="AK31" s="11" t="s">
        <v>198</v>
      </c>
      <c r="AL31" s="11" t="s">
        <v>47</v>
      </c>
      <c r="AM31" s="11" t="s">
        <v>48</v>
      </c>
      <c r="AN31" s="11" t="s">
        <v>49</v>
      </c>
    </row>
    <row r="32" ht="72" spans="1:40">
      <c r="A32" s="28">
        <v>30</v>
      </c>
      <c r="B32" s="11" t="s">
        <v>151</v>
      </c>
      <c r="C32" s="11" t="s">
        <v>199</v>
      </c>
      <c r="D32" s="11" t="s">
        <v>200</v>
      </c>
      <c r="E32" s="11" t="s">
        <v>201</v>
      </c>
      <c r="F32" s="11" t="s">
        <v>202</v>
      </c>
      <c r="G32" s="11" t="s">
        <v>203</v>
      </c>
      <c r="H32" s="11" t="s">
        <v>1400</v>
      </c>
      <c r="I32" s="11">
        <v>13</v>
      </c>
      <c r="J32" s="11">
        <v>1</v>
      </c>
      <c r="K32" s="11" t="s">
        <v>3328</v>
      </c>
      <c r="L32" s="11">
        <v>1</v>
      </c>
      <c r="M32" s="11">
        <v>100</v>
      </c>
      <c r="N32" s="11" t="s">
        <v>203</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0</v>
      </c>
      <c r="AI32" s="11">
        <v>0</v>
      </c>
      <c r="AJ32" s="11">
        <v>50</v>
      </c>
      <c r="AK32" s="11" t="s">
        <v>198</v>
      </c>
      <c r="AL32" s="11" t="s">
        <v>47</v>
      </c>
      <c r="AM32" s="11" t="s">
        <v>48</v>
      </c>
      <c r="AN32" s="11" t="s">
        <v>49</v>
      </c>
    </row>
    <row r="33" ht="24" spans="1:40">
      <c r="A33" s="28">
        <v>31</v>
      </c>
      <c r="B33" s="11" t="s">
        <v>151</v>
      </c>
      <c r="C33" s="11" t="s">
        <v>204</v>
      </c>
      <c r="D33" s="11" t="s">
        <v>205</v>
      </c>
      <c r="E33" s="11" t="s">
        <v>206</v>
      </c>
      <c r="F33" s="11" t="s">
        <v>207</v>
      </c>
      <c r="G33" s="11" t="s">
        <v>208</v>
      </c>
      <c r="H33" s="11" t="s">
        <v>3327</v>
      </c>
      <c r="I33" s="11">
        <v>0</v>
      </c>
      <c r="J33" s="11">
        <v>2</v>
      </c>
      <c r="K33" s="11" t="s">
        <v>3328</v>
      </c>
      <c r="L33" s="11">
        <v>2</v>
      </c>
      <c r="M33" s="11">
        <v>100</v>
      </c>
      <c r="N33" s="11" t="s">
        <v>208</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1">
        <v>0</v>
      </c>
      <c r="AG33" s="11">
        <v>0</v>
      </c>
      <c r="AH33" s="11">
        <v>0</v>
      </c>
      <c r="AI33" s="11">
        <v>0</v>
      </c>
      <c r="AJ33" s="11">
        <v>50</v>
      </c>
      <c r="AK33" s="11" t="s">
        <v>209</v>
      </c>
      <c r="AL33" s="11" t="s">
        <v>47</v>
      </c>
      <c r="AM33" s="11" t="s">
        <v>48</v>
      </c>
      <c r="AN33" s="11" t="s">
        <v>49</v>
      </c>
    </row>
    <row r="34" ht="48" spans="1:40">
      <c r="A34" s="28">
        <v>32</v>
      </c>
      <c r="B34" s="11" t="s">
        <v>151</v>
      </c>
      <c r="C34" s="11" t="s">
        <v>210</v>
      </c>
      <c r="D34" s="11" t="s">
        <v>211</v>
      </c>
      <c r="E34" s="11" t="s">
        <v>212</v>
      </c>
      <c r="F34" s="11" t="s">
        <v>167</v>
      </c>
      <c r="G34" s="11" t="s">
        <v>213</v>
      </c>
      <c r="H34" s="11" t="s">
        <v>1400</v>
      </c>
      <c r="I34" s="11">
        <v>14</v>
      </c>
      <c r="J34" s="11">
        <v>1</v>
      </c>
      <c r="K34" s="11" t="s">
        <v>3329</v>
      </c>
      <c r="L34" s="11">
        <v>1</v>
      </c>
      <c r="M34" s="11">
        <v>100</v>
      </c>
      <c r="N34" s="11" t="s">
        <v>213</v>
      </c>
      <c r="O34" s="11">
        <v>4</v>
      </c>
      <c r="P34" s="11">
        <v>0</v>
      </c>
      <c r="Q34" s="11" t="s">
        <v>3283</v>
      </c>
      <c r="R34" s="11">
        <v>6</v>
      </c>
      <c r="S34" s="11">
        <v>0</v>
      </c>
      <c r="T34" s="11" t="s">
        <v>3337</v>
      </c>
      <c r="U34" s="11">
        <v>0</v>
      </c>
      <c r="V34" s="11">
        <v>0</v>
      </c>
      <c r="W34" s="11">
        <v>0</v>
      </c>
      <c r="X34" s="11">
        <v>0</v>
      </c>
      <c r="Y34" s="11">
        <v>0</v>
      </c>
      <c r="Z34" s="11">
        <v>0</v>
      </c>
      <c r="AA34" s="11">
        <v>0</v>
      </c>
      <c r="AB34" s="11">
        <v>0</v>
      </c>
      <c r="AC34" s="11">
        <v>0</v>
      </c>
      <c r="AD34" s="11">
        <v>0</v>
      </c>
      <c r="AE34" s="11">
        <v>0</v>
      </c>
      <c r="AF34" s="11">
        <v>0</v>
      </c>
      <c r="AG34" s="11">
        <v>0</v>
      </c>
      <c r="AH34" s="11">
        <v>0</v>
      </c>
      <c r="AI34" s="11">
        <v>0</v>
      </c>
      <c r="AJ34" s="11">
        <v>50</v>
      </c>
      <c r="AK34" s="11" t="s">
        <v>209</v>
      </c>
      <c r="AL34" s="11" t="s">
        <v>47</v>
      </c>
      <c r="AM34" s="11" t="s">
        <v>48</v>
      </c>
      <c r="AN34" s="11" t="s">
        <v>49</v>
      </c>
    </row>
    <row r="35" ht="48" spans="1:40">
      <c r="A35" s="28">
        <v>33</v>
      </c>
      <c r="B35" s="11" t="s">
        <v>151</v>
      </c>
      <c r="C35" s="11" t="s">
        <v>214</v>
      </c>
      <c r="D35" s="11" t="s">
        <v>215</v>
      </c>
      <c r="E35" s="11" t="s">
        <v>216</v>
      </c>
      <c r="F35" s="11" t="s">
        <v>196</v>
      </c>
      <c r="G35" s="11" t="s">
        <v>183</v>
      </c>
      <c r="H35" s="11" t="s">
        <v>3327</v>
      </c>
      <c r="I35" s="11">
        <v>0</v>
      </c>
      <c r="J35" s="11">
        <v>1</v>
      </c>
      <c r="K35" s="11" t="s">
        <v>3329</v>
      </c>
      <c r="L35" s="11">
        <v>1</v>
      </c>
      <c r="M35" s="11">
        <v>100</v>
      </c>
      <c r="N35" s="11" t="s">
        <v>183</v>
      </c>
      <c r="O35" s="11">
        <v>5</v>
      </c>
      <c r="P35" s="11">
        <v>0</v>
      </c>
      <c r="Q35" s="11" t="s">
        <v>3330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0</v>
      </c>
      <c r="AI35" s="11">
        <v>0</v>
      </c>
      <c r="AJ35" s="11">
        <v>50</v>
      </c>
      <c r="AK35" s="11" t="s">
        <v>217</v>
      </c>
      <c r="AL35" s="11" t="s">
        <v>47</v>
      </c>
      <c r="AM35" s="11" t="s">
        <v>48</v>
      </c>
      <c r="AN35" s="11" t="s">
        <v>49</v>
      </c>
    </row>
    <row r="36" ht="36" spans="1:40">
      <c r="A36" s="28">
        <v>34</v>
      </c>
      <c r="B36" s="11" t="s">
        <v>151</v>
      </c>
      <c r="C36" s="11" t="s">
        <v>218</v>
      </c>
      <c r="D36" s="11" t="s">
        <v>219</v>
      </c>
      <c r="E36" s="11" t="s">
        <v>220</v>
      </c>
      <c r="F36" s="11" t="s">
        <v>191</v>
      </c>
      <c r="G36" s="11" t="s">
        <v>221</v>
      </c>
      <c r="H36" s="11" t="s">
        <v>3327</v>
      </c>
      <c r="I36" s="11">
        <v>0</v>
      </c>
      <c r="J36" s="11">
        <v>2</v>
      </c>
      <c r="K36" s="11" t="s">
        <v>3328</v>
      </c>
      <c r="L36" s="11">
        <v>1</v>
      </c>
      <c r="M36" s="11">
        <v>100</v>
      </c>
      <c r="N36" s="11" t="s">
        <v>221</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0</v>
      </c>
      <c r="AI36" s="11">
        <v>0</v>
      </c>
      <c r="AJ36" s="11">
        <v>50</v>
      </c>
      <c r="AK36" s="11" t="s">
        <v>217</v>
      </c>
      <c r="AL36" s="11" t="s">
        <v>47</v>
      </c>
      <c r="AM36" s="11" t="s">
        <v>48</v>
      </c>
      <c r="AN36" s="11" t="s">
        <v>49</v>
      </c>
    </row>
    <row r="37" ht="60" spans="1:40">
      <c r="A37" s="28">
        <v>35</v>
      </c>
      <c r="B37" s="11" t="s">
        <v>151</v>
      </c>
      <c r="C37" s="11" t="s">
        <v>222</v>
      </c>
      <c r="D37" s="11" t="s">
        <v>223</v>
      </c>
      <c r="E37" s="11" t="s">
        <v>224</v>
      </c>
      <c r="F37" s="11" t="s">
        <v>172</v>
      </c>
      <c r="G37" s="11" t="s">
        <v>128</v>
      </c>
      <c r="H37" s="11" t="s">
        <v>1400</v>
      </c>
      <c r="I37" s="11">
        <v>13</v>
      </c>
      <c r="J37" s="11">
        <v>1</v>
      </c>
      <c r="K37" s="11" t="s">
        <v>3329</v>
      </c>
      <c r="L37" s="11">
        <v>1</v>
      </c>
      <c r="M37" s="11">
        <v>90</v>
      </c>
      <c r="N37" s="11" t="s">
        <v>128</v>
      </c>
      <c r="O37" s="11">
        <v>4</v>
      </c>
      <c r="P37" s="11">
        <v>10</v>
      </c>
      <c r="Q37" s="11" t="s">
        <v>331</v>
      </c>
      <c r="R37" s="11">
        <v>5</v>
      </c>
      <c r="S37" s="11">
        <v>0</v>
      </c>
      <c r="T37" s="11" t="s">
        <v>3338</v>
      </c>
      <c r="U37" s="11">
        <v>6</v>
      </c>
      <c r="V37" s="11">
        <v>0</v>
      </c>
      <c r="W37" s="11" t="s">
        <v>3339</v>
      </c>
      <c r="X37" s="11">
        <v>8</v>
      </c>
      <c r="Y37" s="11">
        <v>0</v>
      </c>
      <c r="Z37" s="11" t="s">
        <v>3340</v>
      </c>
      <c r="AA37" s="11">
        <v>0</v>
      </c>
      <c r="AB37" s="11">
        <v>0</v>
      </c>
      <c r="AC37" s="11">
        <v>0</v>
      </c>
      <c r="AD37" s="11">
        <v>0</v>
      </c>
      <c r="AE37" s="11">
        <v>0</v>
      </c>
      <c r="AF37" s="11">
        <v>0</v>
      </c>
      <c r="AG37" s="11">
        <v>0</v>
      </c>
      <c r="AH37" s="11">
        <v>0</v>
      </c>
      <c r="AI37" s="11">
        <v>0</v>
      </c>
      <c r="AJ37" s="11">
        <v>50</v>
      </c>
      <c r="AK37" s="11" t="s">
        <v>113</v>
      </c>
      <c r="AL37" s="11" t="s">
        <v>47</v>
      </c>
      <c r="AM37" s="11" t="s">
        <v>48</v>
      </c>
      <c r="AN37" s="11" t="s">
        <v>49</v>
      </c>
    </row>
    <row r="38" ht="36" spans="1:40">
      <c r="A38" s="28">
        <v>36</v>
      </c>
      <c r="B38" s="11" t="s">
        <v>151</v>
      </c>
      <c r="C38" s="11" t="s">
        <v>225</v>
      </c>
      <c r="D38" s="11" t="s">
        <v>226</v>
      </c>
      <c r="E38" s="11" t="s">
        <v>227</v>
      </c>
      <c r="F38" s="11" t="s">
        <v>228</v>
      </c>
      <c r="G38" s="11" t="s">
        <v>229</v>
      </c>
      <c r="H38" s="11" t="s">
        <v>3327</v>
      </c>
      <c r="I38" s="11">
        <v>0</v>
      </c>
      <c r="J38" s="11">
        <v>3</v>
      </c>
      <c r="K38" s="11" t="s">
        <v>3328</v>
      </c>
      <c r="L38" s="11">
        <v>3</v>
      </c>
      <c r="M38" s="11">
        <v>100</v>
      </c>
      <c r="N38" s="11" t="s">
        <v>229</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0</v>
      </c>
      <c r="AI38" s="11">
        <v>0</v>
      </c>
      <c r="AJ38" s="11">
        <v>50</v>
      </c>
      <c r="AK38" s="11" t="s">
        <v>113</v>
      </c>
      <c r="AL38" s="11" t="s">
        <v>47</v>
      </c>
      <c r="AM38" s="11" t="s">
        <v>48</v>
      </c>
      <c r="AN38" s="11" t="s">
        <v>49</v>
      </c>
    </row>
    <row r="39" ht="36" spans="1:40">
      <c r="A39" s="28">
        <v>37</v>
      </c>
      <c r="B39" s="11" t="s">
        <v>151</v>
      </c>
      <c r="C39" s="11" t="s">
        <v>230</v>
      </c>
      <c r="D39" s="11" t="s">
        <v>231</v>
      </c>
      <c r="E39" s="11" t="s">
        <v>232</v>
      </c>
      <c r="F39" s="11" t="s">
        <v>233</v>
      </c>
      <c r="G39" s="11" t="s">
        <v>234</v>
      </c>
      <c r="H39" s="11" t="s">
        <v>3327</v>
      </c>
      <c r="I39" s="11">
        <v>0</v>
      </c>
      <c r="J39" s="11">
        <v>2</v>
      </c>
      <c r="K39" s="11" t="s">
        <v>3329</v>
      </c>
      <c r="L39" s="11">
        <v>2</v>
      </c>
      <c r="M39" s="11">
        <v>71.42</v>
      </c>
      <c r="N39" s="11" t="s">
        <v>234</v>
      </c>
      <c r="O39" s="11">
        <v>6</v>
      </c>
      <c r="P39" s="11">
        <v>28.57</v>
      </c>
      <c r="Q39" s="11" t="s">
        <v>3341</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0</v>
      </c>
      <c r="AI39" s="11">
        <v>0</v>
      </c>
      <c r="AJ39" s="11">
        <v>50</v>
      </c>
      <c r="AK39" s="11" t="s">
        <v>117</v>
      </c>
      <c r="AL39" s="11" t="s">
        <v>47</v>
      </c>
      <c r="AM39" s="11" t="s">
        <v>48</v>
      </c>
      <c r="AN39" s="11" t="s">
        <v>49</v>
      </c>
    </row>
    <row r="40" ht="48" spans="1:40">
      <c r="A40" s="28">
        <v>38</v>
      </c>
      <c r="B40" s="11" t="s">
        <v>151</v>
      </c>
      <c r="C40" s="11" t="s">
        <v>235</v>
      </c>
      <c r="D40" s="11" t="s">
        <v>236</v>
      </c>
      <c r="E40" s="11" t="s">
        <v>237</v>
      </c>
      <c r="F40" s="11" t="s">
        <v>178</v>
      </c>
      <c r="G40" s="11" t="s">
        <v>238</v>
      </c>
      <c r="H40" s="11" t="s">
        <v>3327</v>
      </c>
      <c r="I40" s="11">
        <v>0</v>
      </c>
      <c r="J40" s="11">
        <v>1</v>
      </c>
      <c r="K40" s="11" t="s">
        <v>3329</v>
      </c>
      <c r="L40" s="11">
        <v>1</v>
      </c>
      <c r="M40" s="11">
        <v>100</v>
      </c>
      <c r="N40" s="11" t="s">
        <v>238</v>
      </c>
      <c r="O40" s="11">
        <v>3</v>
      </c>
      <c r="P40" s="11">
        <v>0</v>
      </c>
      <c r="Q40" s="11" t="s">
        <v>3342</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0</v>
      </c>
      <c r="AI40" s="11">
        <v>0</v>
      </c>
      <c r="AJ40" s="11">
        <v>50</v>
      </c>
      <c r="AK40" s="11" t="s">
        <v>117</v>
      </c>
      <c r="AL40" s="11" t="s">
        <v>47</v>
      </c>
      <c r="AM40" s="11" t="s">
        <v>48</v>
      </c>
      <c r="AN40" s="11" t="s">
        <v>49</v>
      </c>
    </row>
    <row r="41" ht="24" spans="1:40">
      <c r="A41" s="28">
        <v>39</v>
      </c>
      <c r="B41" s="11" t="s">
        <v>151</v>
      </c>
      <c r="C41" s="11" t="s">
        <v>239</v>
      </c>
      <c r="D41" s="11" t="s">
        <v>240</v>
      </c>
      <c r="E41" s="11" t="s">
        <v>241</v>
      </c>
      <c r="F41" s="11" t="s">
        <v>196</v>
      </c>
      <c r="G41" s="11" t="s">
        <v>242</v>
      </c>
      <c r="H41" s="11" t="s">
        <v>3327</v>
      </c>
      <c r="I41" s="11">
        <v>0</v>
      </c>
      <c r="J41" s="11">
        <v>2</v>
      </c>
      <c r="K41" s="11" t="s">
        <v>3328</v>
      </c>
      <c r="L41" s="11">
        <v>2</v>
      </c>
      <c r="M41" s="11">
        <v>100</v>
      </c>
      <c r="N41" s="11" t="s">
        <v>242</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0</v>
      </c>
      <c r="AI41" s="11">
        <v>0</v>
      </c>
      <c r="AJ41" s="11">
        <v>50</v>
      </c>
      <c r="AK41" s="11" t="s">
        <v>243</v>
      </c>
      <c r="AL41" s="11" t="s">
        <v>47</v>
      </c>
      <c r="AM41" s="11" t="s">
        <v>48</v>
      </c>
      <c r="AN41" s="11" t="s">
        <v>49</v>
      </c>
    </row>
    <row r="42" ht="24" spans="1:40">
      <c r="A42" s="28">
        <v>40</v>
      </c>
      <c r="B42" s="11" t="s">
        <v>151</v>
      </c>
      <c r="C42" s="11" t="s">
        <v>244</v>
      </c>
      <c r="D42" s="11" t="s">
        <v>245</v>
      </c>
      <c r="E42" s="11" t="s">
        <v>246</v>
      </c>
      <c r="F42" s="11" t="s">
        <v>196</v>
      </c>
      <c r="G42" s="11" t="s">
        <v>242</v>
      </c>
      <c r="H42" s="11" t="s">
        <v>3327</v>
      </c>
      <c r="I42" s="11">
        <v>0</v>
      </c>
      <c r="J42" s="11">
        <v>2</v>
      </c>
      <c r="K42" s="11" t="s">
        <v>3328</v>
      </c>
      <c r="L42" s="11">
        <v>2</v>
      </c>
      <c r="M42" s="11">
        <v>100</v>
      </c>
      <c r="N42" s="11" t="s">
        <v>242</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0</v>
      </c>
      <c r="AI42" s="11">
        <v>0</v>
      </c>
      <c r="AJ42" s="11">
        <v>50</v>
      </c>
      <c r="AK42" s="11" t="s">
        <v>243</v>
      </c>
      <c r="AL42" s="11" t="s">
        <v>47</v>
      </c>
      <c r="AM42" s="11" t="s">
        <v>48</v>
      </c>
      <c r="AN42" s="11" t="s">
        <v>49</v>
      </c>
    </row>
    <row r="43" ht="36" spans="1:40">
      <c r="A43" s="28">
        <v>41</v>
      </c>
      <c r="B43" s="11" t="s">
        <v>151</v>
      </c>
      <c r="C43" s="11" t="s">
        <v>247</v>
      </c>
      <c r="D43" s="11" t="s">
        <v>248</v>
      </c>
      <c r="E43" s="11" t="s">
        <v>249</v>
      </c>
      <c r="F43" s="11" t="s">
        <v>250</v>
      </c>
      <c r="G43" s="11" t="s">
        <v>162</v>
      </c>
      <c r="H43" s="11" t="s">
        <v>3327</v>
      </c>
      <c r="I43" s="11">
        <v>0</v>
      </c>
      <c r="J43" s="11">
        <v>2</v>
      </c>
      <c r="K43" s="11" t="s">
        <v>3328</v>
      </c>
      <c r="L43" s="11">
        <v>2</v>
      </c>
      <c r="M43" s="11">
        <v>100</v>
      </c>
      <c r="N43" s="11" t="s">
        <v>162</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0</v>
      </c>
      <c r="AI43" s="11">
        <v>0</v>
      </c>
      <c r="AJ43" s="11">
        <v>50</v>
      </c>
      <c r="AK43" s="11" t="s">
        <v>243</v>
      </c>
      <c r="AL43" s="11" t="s">
        <v>47</v>
      </c>
      <c r="AM43" s="11" t="s">
        <v>48</v>
      </c>
      <c r="AN43" s="11" t="s">
        <v>49</v>
      </c>
    </row>
    <row r="44" ht="60" spans="1:40">
      <c r="A44" s="28">
        <v>42</v>
      </c>
      <c r="B44" s="11" t="s">
        <v>151</v>
      </c>
      <c r="C44" s="11" t="s">
        <v>251</v>
      </c>
      <c r="D44" s="11" t="s">
        <v>252</v>
      </c>
      <c r="E44" s="11" t="s">
        <v>253</v>
      </c>
      <c r="F44" s="11" t="s">
        <v>178</v>
      </c>
      <c r="G44" s="11" t="s">
        <v>238</v>
      </c>
      <c r="H44" s="11" t="s">
        <v>3327</v>
      </c>
      <c r="I44" s="11">
        <v>0</v>
      </c>
      <c r="J44" s="11">
        <v>1</v>
      </c>
      <c r="K44" s="11" t="s">
        <v>3329</v>
      </c>
      <c r="L44" s="11">
        <v>1</v>
      </c>
      <c r="M44" s="11">
        <v>70</v>
      </c>
      <c r="N44" s="11" t="s">
        <v>238</v>
      </c>
      <c r="O44" s="11">
        <v>3</v>
      </c>
      <c r="P44" s="11">
        <v>25</v>
      </c>
      <c r="Q44" s="11" t="s">
        <v>3342</v>
      </c>
      <c r="R44" s="11">
        <v>7</v>
      </c>
      <c r="S44" s="11">
        <v>5</v>
      </c>
      <c r="T44" s="11" t="s">
        <v>327</v>
      </c>
      <c r="U44" s="11">
        <v>0</v>
      </c>
      <c r="V44" s="11">
        <v>0</v>
      </c>
      <c r="W44" s="11">
        <v>0</v>
      </c>
      <c r="X44" s="11">
        <v>0</v>
      </c>
      <c r="Y44" s="11">
        <v>0</v>
      </c>
      <c r="Z44" s="11">
        <v>0</v>
      </c>
      <c r="AA44" s="11">
        <v>0</v>
      </c>
      <c r="AB44" s="11">
        <v>0</v>
      </c>
      <c r="AC44" s="11">
        <v>0</v>
      </c>
      <c r="AD44" s="11">
        <v>0</v>
      </c>
      <c r="AE44" s="11">
        <v>0</v>
      </c>
      <c r="AF44" s="11">
        <v>0</v>
      </c>
      <c r="AG44" s="11">
        <v>0</v>
      </c>
      <c r="AH44" s="11">
        <v>0</v>
      </c>
      <c r="AI44" s="11">
        <v>0</v>
      </c>
      <c r="AJ44" s="11">
        <v>50</v>
      </c>
      <c r="AK44" s="11" t="s">
        <v>243</v>
      </c>
      <c r="AL44" s="11" t="s">
        <v>47</v>
      </c>
      <c r="AM44" s="11" t="s">
        <v>48</v>
      </c>
      <c r="AN44" s="11" t="s">
        <v>49</v>
      </c>
    </row>
    <row r="45" ht="48" spans="1:40">
      <c r="A45" s="28">
        <v>43</v>
      </c>
      <c r="B45" s="11" t="s">
        <v>151</v>
      </c>
      <c r="C45" s="11" t="s">
        <v>254</v>
      </c>
      <c r="D45" s="11" t="s">
        <v>255</v>
      </c>
      <c r="E45" s="11" t="s">
        <v>256</v>
      </c>
      <c r="F45" s="11" t="s">
        <v>228</v>
      </c>
      <c r="G45" s="11" t="s">
        <v>128</v>
      </c>
      <c r="H45" s="11" t="s">
        <v>1400</v>
      </c>
      <c r="I45" s="11">
        <v>13</v>
      </c>
      <c r="J45" s="11">
        <v>1</v>
      </c>
      <c r="K45" s="11" t="s">
        <v>3329</v>
      </c>
      <c r="L45" s="11">
        <v>1</v>
      </c>
      <c r="M45" s="11">
        <v>39.68</v>
      </c>
      <c r="N45" s="11" t="s">
        <v>128</v>
      </c>
      <c r="O45" s="11">
        <v>2</v>
      </c>
      <c r="P45" s="11">
        <v>31.74</v>
      </c>
      <c r="Q45" s="11" t="s">
        <v>3343</v>
      </c>
      <c r="R45" s="11">
        <v>4</v>
      </c>
      <c r="S45" s="11">
        <v>15.87</v>
      </c>
      <c r="T45" s="11" t="s">
        <v>331</v>
      </c>
      <c r="U45" s="11">
        <v>6</v>
      </c>
      <c r="V45" s="11">
        <v>12.69</v>
      </c>
      <c r="W45" s="11" t="s">
        <v>3344</v>
      </c>
      <c r="X45" s="11">
        <v>0</v>
      </c>
      <c r="Y45" s="11">
        <v>0</v>
      </c>
      <c r="Z45" s="11">
        <v>0</v>
      </c>
      <c r="AA45" s="11">
        <v>0</v>
      </c>
      <c r="AB45" s="11">
        <v>0</v>
      </c>
      <c r="AC45" s="11">
        <v>0</v>
      </c>
      <c r="AD45" s="11">
        <v>0</v>
      </c>
      <c r="AE45" s="11">
        <v>0</v>
      </c>
      <c r="AF45" s="11">
        <v>0</v>
      </c>
      <c r="AG45" s="11">
        <v>0</v>
      </c>
      <c r="AH45" s="11">
        <v>0</v>
      </c>
      <c r="AI45" s="11">
        <v>0</v>
      </c>
      <c r="AJ45" s="11">
        <v>50</v>
      </c>
      <c r="AK45" s="11" t="s">
        <v>123</v>
      </c>
      <c r="AL45" s="11" t="s">
        <v>47</v>
      </c>
      <c r="AM45" s="11" t="s">
        <v>48</v>
      </c>
      <c r="AN45" s="11" t="s">
        <v>49</v>
      </c>
    </row>
    <row r="46" ht="36" spans="1:40">
      <c r="A46" s="28">
        <v>44</v>
      </c>
      <c r="B46" s="11" t="s">
        <v>151</v>
      </c>
      <c r="C46" s="11" t="s">
        <v>257</v>
      </c>
      <c r="D46" s="11" t="s">
        <v>258</v>
      </c>
      <c r="E46" s="11" t="s">
        <v>259</v>
      </c>
      <c r="F46" s="11" t="s">
        <v>260</v>
      </c>
      <c r="G46" s="11" t="s">
        <v>261</v>
      </c>
      <c r="H46" s="11" t="s">
        <v>3327</v>
      </c>
      <c r="I46" s="11">
        <v>0</v>
      </c>
      <c r="J46" s="11">
        <v>2</v>
      </c>
      <c r="K46" s="11" t="s">
        <v>3328</v>
      </c>
      <c r="L46" s="11">
        <v>1</v>
      </c>
      <c r="M46" s="11">
        <v>100</v>
      </c>
      <c r="N46" s="11" t="s">
        <v>261</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0</v>
      </c>
      <c r="AI46" s="11">
        <v>0</v>
      </c>
      <c r="AJ46" s="11">
        <v>50</v>
      </c>
      <c r="AK46" s="11" t="s">
        <v>123</v>
      </c>
      <c r="AL46" s="11" t="s">
        <v>47</v>
      </c>
      <c r="AM46" s="11" t="s">
        <v>48</v>
      </c>
      <c r="AN46" s="11" t="s">
        <v>49</v>
      </c>
    </row>
    <row r="47" ht="60" spans="1:40">
      <c r="A47" s="28">
        <v>45</v>
      </c>
      <c r="B47" s="11" t="s">
        <v>151</v>
      </c>
      <c r="C47" s="11" t="s">
        <v>262</v>
      </c>
      <c r="D47" s="11" t="s">
        <v>263</v>
      </c>
      <c r="E47" s="11" t="s">
        <v>264</v>
      </c>
      <c r="F47" s="11" t="s">
        <v>196</v>
      </c>
      <c r="G47" s="11" t="s">
        <v>197</v>
      </c>
      <c r="H47" s="11" t="s">
        <v>3327</v>
      </c>
      <c r="I47" s="11">
        <v>0</v>
      </c>
      <c r="J47" s="11">
        <v>1</v>
      </c>
      <c r="K47" s="11" t="s">
        <v>3329</v>
      </c>
      <c r="L47" s="11">
        <v>1</v>
      </c>
      <c r="M47" s="11">
        <v>100</v>
      </c>
      <c r="N47" s="11" t="s">
        <v>197</v>
      </c>
      <c r="O47" s="11">
        <v>2</v>
      </c>
      <c r="P47" s="11">
        <v>0</v>
      </c>
      <c r="Q47" s="11" t="s">
        <v>128</v>
      </c>
      <c r="R47" s="11">
        <v>4</v>
      </c>
      <c r="S47" s="11">
        <v>0</v>
      </c>
      <c r="T47" s="11" t="s">
        <v>3345</v>
      </c>
      <c r="U47" s="11">
        <v>5</v>
      </c>
      <c r="V47" s="11">
        <v>0</v>
      </c>
      <c r="W47" s="11" t="s">
        <v>3346</v>
      </c>
      <c r="X47" s="11">
        <v>0</v>
      </c>
      <c r="Y47" s="11">
        <v>0</v>
      </c>
      <c r="Z47" s="11">
        <v>0</v>
      </c>
      <c r="AA47" s="11">
        <v>0</v>
      </c>
      <c r="AB47" s="11">
        <v>0</v>
      </c>
      <c r="AC47" s="11">
        <v>0</v>
      </c>
      <c r="AD47" s="11">
        <v>0</v>
      </c>
      <c r="AE47" s="11">
        <v>0</v>
      </c>
      <c r="AF47" s="11">
        <v>0</v>
      </c>
      <c r="AG47" s="11">
        <v>0</v>
      </c>
      <c r="AH47" s="11">
        <v>0</v>
      </c>
      <c r="AI47" s="11">
        <v>0</v>
      </c>
      <c r="AJ47" s="11">
        <v>50</v>
      </c>
      <c r="AK47" s="11" t="s">
        <v>265</v>
      </c>
      <c r="AL47" s="11" t="s">
        <v>47</v>
      </c>
      <c r="AM47" s="11" t="s">
        <v>48</v>
      </c>
      <c r="AN47" s="11" t="s">
        <v>49</v>
      </c>
    </row>
    <row r="48" ht="36" spans="1:40">
      <c r="A48" s="28">
        <v>46</v>
      </c>
      <c r="B48" s="11" t="s">
        <v>151</v>
      </c>
      <c r="C48" s="11" t="s">
        <v>266</v>
      </c>
      <c r="D48" s="11" t="s">
        <v>267</v>
      </c>
      <c r="E48" s="11" t="s">
        <v>268</v>
      </c>
      <c r="F48" s="11" t="s">
        <v>155</v>
      </c>
      <c r="G48" s="11" t="s">
        <v>269</v>
      </c>
      <c r="H48" s="11" t="s">
        <v>3327</v>
      </c>
      <c r="I48" s="11">
        <v>0</v>
      </c>
      <c r="J48" s="11">
        <v>1</v>
      </c>
      <c r="K48" s="11" t="s">
        <v>3328</v>
      </c>
      <c r="L48" s="11">
        <v>1</v>
      </c>
      <c r="M48" s="11">
        <v>100</v>
      </c>
      <c r="N48" s="11" t="s">
        <v>269</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0</v>
      </c>
      <c r="AI48" s="11">
        <v>0</v>
      </c>
      <c r="AJ48" s="11">
        <v>50</v>
      </c>
      <c r="AK48" s="11" t="s">
        <v>265</v>
      </c>
      <c r="AL48" s="11" t="s">
        <v>47</v>
      </c>
      <c r="AM48" s="11" t="s">
        <v>48</v>
      </c>
      <c r="AN48" s="11" t="s">
        <v>49</v>
      </c>
    </row>
    <row r="49" ht="24" spans="1:40">
      <c r="A49" s="28">
        <v>47</v>
      </c>
      <c r="B49" s="11" t="s">
        <v>151</v>
      </c>
      <c r="C49" s="11" t="s">
        <v>270</v>
      </c>
      <c r="D49" s="11" t="s">
        <v>271</v>
      </c>
      <c r="E49" s="11" t="s">
        <v>272</v>
      </c>
      <c r="F49" s="11" t="s">
        <v>202</v>
      </c>
      <c r="G49" s="11" t="s">
        <v>128</v>
      </c>
      <c r="H49" s="11" t="s">
        <v>3327</v>
      </c>
      <c r="I49" s="11">
        <v>0</v>
      </c>
      <c r="J49" s="11">
        <v>2</v>
      </c>
      <c r="K49" s="11" t="s">
        <v>3328</v>
      </c>
      <c r="L49" s="11">
        <v>2</v>
      </c>
      <c r="M49" s="11">
        <v>100</v>
      </c>
      <c r="N49" s="11" t="s">
        <v>128</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0</v>
      </c>
      <c r="AI49" s="11">
        <v>0</v>
      </c>
      <c r="AJ49" s="11">
        <v>50</v>
      </c>
      <c r="AK49" s="11" t="s">
        <v>273</v>
      </c>
      <c r="AL49" s="11" t="s">
        <v>47</v>
      </c>
      <c r="AM49" s="11" t="s">
        <v>48</v>
      </c>
      <c r="AN49" s="11" t="s">
        <v>49</v>
      </c>
    </row>
    <row r="50" ht="24" spans="1:40">
      <c r="A50" s="28">
        <v>48</v>
      </c>
      <c r="B50" s="11" t="s">
        <v>151</v>
      </c>
      <c r="C50" s="11" t="s">
        <v>274</v>
      </c>
      <c r="D50" s="11" t="s">
        <v>275</v>
      </c>
      <c r="E50" s="11" t="s">
        <v>276</v>
      </c>
      <c r="F50" s="11" t="s">
        <v>277</v>
      </c>
      <c r="G50" s="11" t="s">
        <v>278</v>
      </c>
      <c r="H50" s="11" t="s">
        <v>3327</v>
      </c>
      <c r="I50" s="11">
        <v>0</v>
      </c>
      <c r="J50" s="11">
        <v>1</v>
      </c>
      <c r="K50" s="11" t="s">
        <v>3328</v>
      </c>
      <c r="L50" s="11">
        <v>1</v>
      </c>
      <c r="M50" s="11">
        <v>100</v>
      </c>
      <c r="N50" s="11" t="s">
        <v>278</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0</v>
      </c>
      <c r="AI50" s="11">
        <v>0</v>
      </c>
      <c r="AJ50" s="11">
        <v>50</v>
      </c>
      <c r="AK50" s="11" t="s">
        <v>273</v>
      </c>
      <c r="AL50" s="11" t="s">
        <v>47</v>
      </c>
      <c r="AM50" s="11" t="s">
        <v>48</v>
      </c>
      <c r="AN50" s="11" t="s">
        <v>49</v>
      </c>
    </row>
    <row r="51" ht="72" spans="1:40">
      <c r="A51" s="28">
        <v>49</v>
      </c>
      <c r="B51" s="11" t="s">
        <v>151</v>
      </c>
      <c r="C51" s="11" t="s">
        <v>279</v>
      </c>
      <c r="D51" s="11" t="s">
        <v>280</v>
      </c>
      <c r="E51" s="11" t="s">
        <v>281</v>
      </c>
      <c r="F51" s="11" t="s">
        <v>250</v>
      </c>
      <c r="G51" s="11" t="s">
        <v>234</v>
      </c>
      <c r="H51" s="11" t="s">
        <v>1400</v>
      </c>
      <c r="I51" s="11">
        <v>6</v>
      </c>
      <c r="J51" s="11">
        <v>2</v>
      </c>
      <c r="K51" s="11" t="s">
        <v>3329</v>
      </c>
      <c r="L51" s="11">
        <v>2</v>
      </c>
      <c r="M51" s="11">
        <v>55.55</v>
      </c>
      <c r="N51" s="11" t="s">
        <v>234</v>
      </c>
      <c r="O51" s="11">
        <v>8</v>
      </c>
      <c r="P51" s="11">
        <v>44.44</v>
      </c>
      <c r="Q51" s="11" t="s">
        <v>3347</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0</v>
      </c>
      <c r="AI51" s="11">
        <v>0</v>
      </c>
      <c r="AJ51" s="11">
        <v>50</v>
      </c>
      <c r="AK51" s="11" t="s">
        <v>282</v>
      </c>
      <c r="AL51" s="11" t="s">
        <v>47</v>
      </c>
      <c r="AM51" s="11" t="s">
        <v>48</v>
      </c>
      <c r="AN51" s="11" t="s">
        <v>49</v>
      </c>
    </row>
    <row r="52" s="67" customFormat="1" ht="60" spans="1:40">
      <c r="A52" s="28">
        <v>50</v>
      </c>
      <c r="B52" s="11" t="s">
        <v>151</v>
      </c>
      <c r="C52" s="11" t="s">
        <v>283</v>
      </c>
      <c r="D52" s="11" t="s">
        <v>284</v>
      </c>
      <c r="E52" s="11" t="s">
        <v>285</v>
      </c>
      <c r="F52" s="11" t="s">
        <v>286</v>
      </c>
      <c r="G52" s="11" t="s">
        <v>287</v>
      </c>
      <c r="H52" s="11" t="s">
        <v>3327</v>
      </c>
      <c r="I52" s="11">
        <v>0</v>
      </c>
      <c r="J52" s="11">
        <v>3</v>
      </c>
      <c r="K52" s="11" t="s">
        <v>3329</v>
      </c>
      <c r="L52" s="11">
        <v>2</v>
      </c>
      <c r="M52" s="11">
        <v>33.34</v>
      </c>
      <c r="N52" s="11" t="s">
        <v>3348</v>
      </c>
      <c r="O52" s="11">
        <v>3</v>
      </c>
      <c r="P52" s="11">
        <v>33.33</v>
      </c>
      <c r="Q52" s="11" t="s">
        <v>287</v>
      </c>
      <c r="R52" s="11">
        <v>4</v>
      </c>
      <c r="S52" s="11">
        <v>33.33</v>
      </c>
      <c r="T52" s="11" t="s">
        <v>3349</v>
      </c>
      <c r="U52" s="11">
        <v>0</v>
      </c>
      <c r="V52" s="11">
        <v>0</v>
      </c>
      <c r="W52" s="11">
        <v>0</v>
      </c>
      <c r="X52" s="11">
        <v>0</v>
      </c>
      <c r="Y52" s="11">
        <v>0</v>
      </c>
      <c r="Z52" s="11">
        <v>0</v>
      </c>
      <c r="AA52" s="11">
        <v>0</v>
      </c>
      <c r="AB52" s="11">
        <v>0</v>
      </c>
      <c r="AC52" s="11">
        <v>0</v>
      </c>
      <c r="AD52" s="11">
        <v>0</v>
      </c>
      <c r="AE52" s="11">
        <v>0</v>
      </c>
      <c r="AF52" s="11">
        <v>0</v>
      </c>
      <c r="AG52" s="11">
        <v>0</v>
      </c>
      <c r="AH52" s="11">
        <v>0</v>
      </c>
      <c r="AI52" s="11">
        <v>0</v>
      </c>
      <c r="AJ52" s="11">
        <v>50</v>
      </c>
      <c r="AK52" s="11" t="s">
        <v>282</v>
      </c>
      <c r="AL52" s="11" t="s">
        <v>47</v>
      </c>
      <c r="AM52" s="11" t="s">
        <v>48</v>
      </c>
      <c r="AN52" s="11" t="s">
        <v>49</v>
      </c>
    </row>
    <row r="53" ht="24" spans="1:40">
      <c r="A53" s="28">
        <v>51</v>
      </c>
      <c r="B53" s="11" t="s">
        <v>151</v>
      </c>
      <c r="C53" s="11" t="s">
        <v>288</v>
      </c>
      <c r="D53" s="11" t="s">
        <v>289</v>
      </c>
      <c r="E53" s="11" t="s">
        <v>290</v>
      </c>
      <c r="F53" s="11" t="s">
        <v>167</v>
      </c>
      <c r="G53" s="11" t="s">
        <v>291</v>
      </c>
      <c r="H53" s="11" t="s">
        <v>3327</v>
      </c>
      <c r="I53" s="11">
        <v>0</v>
      </c>
      <c r="J53" s="11">
        <v>2</v>
      </c>
      <c r="K53" s="11" t="s">
        <v>3328</v>
      </c>
      <c r="L53" s="11">
        <v>1</v>
      </c>
      <c r="M53" s="11">
        <v>100</v>
      </c>
      <c r="N53" s="11" t="s">
        <v>291</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0</v>
      </c>
      <c r="AI53" s="11">
        <v>0</v>
      </c>
      <c r="AJ53" s="11">
        <v>50</v>
      </c>
      <c r="AK53" s="11" t="s">
        <v>282</v>
      </c>
      <c r="AL53" s="11" t="s">
        <v>47</v>
      </c>
      <c r="AM53" s="11" t="s">
        <v>48</v>
      </c>
      <c r="AN53" s="11" t="s">
        <v>49</v>
      </c>
    </row>
    <row r="54" ht="48" spans="1:40">
      <c r="A54" s="28">
        <v>52</v>
      </c>
      <c r="B54" s="11" t="s">
        <v>151</v>
      </c>
      <c r="C54" s="11" t="s">
        <v>292</v>
      </c>
      <c r="D54" s="11" t="s">
        <v>293</v>
      </c>
      <c r="E54" s="11" t="s">
        <v>294</v>
      </c>
      <c r="F54" s="11" t="s">
        <v>295</v>
      </c>
      <c r="G54" s="11" t="s">
        <v>296</v>
      </c>
      <c r="H54" s="11" t="s">
        <v>1400</v>
      </c>
      <c r="I54" s="11">
        <v>5</v>
      </c>
      <c r="J54" s="11">
        <v>2</v>
      </c>
      <c r="K54" s="11" t="s">
        <v>3329</v>
      </c>
      <c r="L54" s="11">
        <v>2</v>
      </c>
      <c r="M54" s="11">
        <v>45</v>
      </c>
      <c r="N54" s="11" t="s">
        <v>296</v>
      </c>
      <c r="O54" s="11">
        <v>5</v>
      </c>
      <c r="P54" s="11">
        <v>0</v>
      </c>
      <c r="Q54" s="11" t="s">
        <v>3330</v>
      </c>
      <c r="R54" s="11">
        <v>6</v>
      </c>
      <c r="S54" s="11">
        <v>45</v>
      </c>
      <c r="T54" s="11" t="s">
        <v>384</v>
      </c>
      <c r="U54" s="11">
        <v>8</v>
      </c>
      <c r="V54" s="11">
        <v>10</v>
      </c>
      <c r="W54" s="11" t="s">
        <v>45</v>
      </c>
      <c r="X54" s="11">
        <v>0</v>
      </c>
      <c r="Y54" s="11">
        <v>0</v>
      </c>
      <c r="Z54" s="11">
        <v>0</v>
      </c>
      <c r="AA54" s="11">
        <v>0</v>
      </c>
      <c r="AB54" s="11">
        <v>0</v>
      </c>
      <c r="AC54" s="11">
        <v>0</v>
      </c>
      <c r="AD54" s="11">
        <v>0</v>
      </c>
      <c r="AE54" s="11">
        <v>0</v>
      </c>
      <c r="AF54" s="11">
        <v>0</v>
      </c>
      <c r="AG54" s="11">
        <v>0</v>
      </c>
      <c r="AH54" s="11">
        <v>0</v>
      </c>
      <c r="AI54" s="11">
        <v>0</v>
      </c>
      <c r="AJ54" s="11">
        <v>50</v>
      </c>
      <c r="AK54" s="11" t="s">
        <v>297</v>
      </c>
      <c r="AL54" s="11" t="s">
        <v>47</v>
      </c>
      <c r="AM54" s="11" t="s">
        <v>48</v>
      </c>
      <c r="AN54" s="11" t="s">
        <v>49</v>
      </c>
    </row>
    <row r="55" ht="36" spans="1:40">
      <c r="A55" s="28">
        <v>53</v>
      </c>
      <c r="B55" s="11" t="s">
        <v>151</v>
      </c>
      <c r="C55" s="11" t="s">
        <v>298</v>
      </c>
      <c r="D55" s="11" t="s">
        <v>299</v>
      </c>
      <c r="E55" s="11" t="s">
        <v>300</v>
      </c>
      <c r="F55" s="11" t="s">
        <v>250</v>
      </c>
      <c r="G55" s="11" t="s">
        <v>128</v>
      </c>
      <c r="H55" s="11" t="s">
        <v>3327</v>
      </c>
      <c r="I55" s="11">
        <v>0</v>
      </c>
      <c r="J55" s="11">
        <v>2</v>
      </c>
      <c r="K55" s="11" t="s">
        <v>3328</v>
      </c>
      <c r="L55" s="11">
        <v>2</v>
      </c>
      <c r="M55" s="11">
        <v>100</v>
      </c>
      <c r="N55" s="11" t="s">
        <v>128</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0</v>
      </c>
      <c r="AI55" s="11">
        <v>0</v>
      </c>
      <c r="AJ55" s="11">
        <v>50</v>
      </c>
      <c r="AK55" s="11" t="s">
        <v>297</v>
      </c>
      <c r="AL55" s="11" t="s">
        <v>47</v>
      </c>
      <c r="AM55" s="11" t="s">
        <v>48</v>
      </c>
      <c r="AN55" s="11" t="s">
        <v>49</v>
      </c>
    </row>
    <row r="56" ht="24" spans="1:40">
      <c r="A56" s="28">
        <v>54</v>
      </c>
      <c r="B56" s="11" t="s">
        <v>151</v>
      </c>
      <c r="C56" s="11" t="s">
        <v>301</v>
      </c>
      <c r="D56" s="11" t="s">
        <v>302</v>
      </c>
      <c r="E56" s="11" t="s">
        <v>303</v>
      </c>
      <c r="F56" s="11" t="s">
        <v>228</v>
      </c>
      <c r="G56" s="11" t="s">
        <v>208</v>
      </c>
      <c r="H56" s="11" t="s">
        <v>3327</v>
      </c>
      <c r="I56" s="11">
        <v>0</v>
      </c>
      <c r="J56" s="11">
        <v>3</v>
      </c>
      <c r="K56" s="11" t="s">
        <v>3328</v>
      </c>
      <c r="L56" s="11">
        <v>3</v>
      </c>
      <c r="M56" s="11">
        <v>100</v>
      </c>
      <c r="N56" s="11" t="s">
        <v>208</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0</v>
      </c>
      <c r="AI56" s="11">
        <v>0</v>
      </c>
      <c r="AJ56" s="11">
        <v>50</v>
      </c>
      <c r="AK56" s="11" t="s">
        <v>297</v>
      </c>
      <c r="AL56" s="11" t="s">
        <v>47</v>
      </c>
      <c r="AM56" s="11" t="s">
        <v>48</v>
      </c>
      <c r="AN56" s="11" t="s">
        <v>49</v>
      </c>
    </row>
    <row r="57" ht="36" spans="1:40">
      <c r="A57" s="28">
        <v>55</v>
      </c>
      <c r="B57" s="11" t="s">
        <v>151</v>
      </c>
      <c r="C57" s="11" t="s">
        <v>304</v>
      </c>
      <c r="D57" s="11" t="s">
        <v>305</v>
      </c>
      <c r="E57" s="11" t="s">
        <v>306</v>
      </c>
      <c r="F57" s="11" t="s">
        <v>228</v>
      </c>
      <c r="G57" s="11" t="s">
        <v>66</v>
      </c>
      <c r="H57" s="11" t="s">
        <v>3327</v>
      </c>
      <c r="I57" s="11">
        <v>0</v>
      </c>
      <c r="J57" s="11">
        <v>2</v>
      </c>
      <c r="K57" s="11" t="s">
        <v>3328</v>
      </c>
      <c r="L57" s="11">
        <v>2</v>
      </c>
      <c r="M57" s="11">
        <v>100</v>
      </c>
      <c r="N57" s="11" t="s">
        <v>66</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0</v>
      </c>
      <c r="AI57" s="11">
        <v>0</v>
      </c>
      <c r="AJ57" s="11">
        <v>50</v>
      </c>
      <c r="AK57" s="11" t="s">
        <v>297</v>
      </c>
      <c r="AL57" s="11" t="s">
        <v>47</v>
      </c>
      <c r="AM57" s="11" t="s">
        <v>48</v>
      </c>
      <c r="AN57" s="11" t="s">
        <v>49</v>
      </c>
    </row>
    <row r="58" ht="48" spans="1:40">
      <c r="A58" s="28">
        <v>56</v>
      </c>
      <c r="B58" s="11" t="s">
        <v>151</v>
      </c>
      <c r="C58" s="11" t="s">
        <v>307</v>
      </c>
      <c r="D58" s="11" t="s">
        <v>308</v>
      </c>
      <c r="E58" s="11" t="s">
        <v>309</v>
      </c>
      <c r="F58" s="11" t="s">
        <v>155</v>
      </c>
      <c r="G58" s="11" t="s">
        <v>310</v>
      </c>
      <c r="H58" s="11" t="s">
        <v>1400</v>
      </c>
      <c r="I58" s="11">
        <v>6</v>
      </c>
      <c r="J58" s="11">
        <v>1</v>
      </c>
      <c r="K58" s="11" t="s">
        <v>3328</v>
      </c>
      <c r="L58" s="11">
        <v>1</v>
      </c>
      <c r="M58" s="11">
        <v>100</v>
      </c>
      <c r="N58" s="11" t="s">
        <v>310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0</v>
      </c>
      <c r="AI58" s="11">
        <v>0</v>
      </c>
      <c r="AJ58" s="11">
        <v>50</v>
      </c>
      <c r="AK58" s="11" t="s">
        <v>297</v>
      </c>
      <c r="AL58" s="11" t="s">
        <v>47</v>
      </c>
      <c r="AM58" s="11" t="s">
        <v>48</v>
      </c>
      <c r="AN58" s="11" t="s">
        <v>49</v>
      </c>
    </row>
    <row r="59" ht="36" spans="1:40">
      <c r="A59" s="28">
        <v>57</v>
      </c>
      <c r="B59" s="11" t="s">
        <v>151</v>
      </c>
      <c r="C59" s="11" t="s">
        <v>311</v>
      </c>
      <c r="D59" s="11" t="s">
        <v>312</v>
      </c>
      <c r="E59" s="11" t="s">
        <v>313</v>
      </c>
      <c r="F59" s="11" t="s">
        <v>155</v>
      </c>
      <c r="G59" s="11" t="s">
        <v>45</v>
      </c>
      <c r="H59" s="11" t="s">
        <v>3327</v>
      </c>
      <c r="I59" s="11">
        <v>0</v>
      </c>
      <c r="J59" s="11">
        <v>2</v>
      </c>
      <c r="K59" s="11" t="s">
        <v>3328</v>
      </c>
      <c r="L59" s="11">
        <v>1</v>
      </c>
      <c r="M59" s="11">
        <v>100</v>
      </c>
      <c r="N59" s="11" t="s">
        <v>45</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0</v>
      </c>
      <c r="AI59" s="11">
        <v>0</v>
      </c>
      <c r="AJ59" s="11">
        <v>50</v>
      </c>
      <c r="AK59" s="11" t="s">
        <v>297</v>
      </c>
      <c r="AL59" s="11" t="s">
        <v>47</v>
      </c>
      <c r="AM59" s="11" t="s">
        <v>48</v>
      </c>
      <c r="AN59" s="11" t="s">
        <v>49</v>
      </c>
    </row>
    <row r="60" ht="36" spans="1:40">
      <c r="A60" s="28">
        <v>58</v>
      </c>
      <c r="B60" s="11" t="s">
        <v>151</v>
      </c>
      <c r="C60" s="11" t="s">
        <v>314</v>
      </c>
      <c r="D60" s="11" t="s">
        <v>315</v>
      </c>
      <c r="E60" s="11" t="s">
        <v>316</v>
      </c>
      <c r="F60" s="11" t="s">
        <v>317</v>
      </c>
      <c r="G60" s="11" t="s">
        <v>318</v>
      </c>
      <c r="H60" s="11" t="s">
        <v>1400</v>
      </c>
      <c r="I60" s="11">
        <v>8</v>
      </c>
      <c r="J60" s="11">
        <v>2</v>
      </c>
      <c r="K60" s="11" t="s">
        <v>3328</v>
      </c>
      <c r="L60" s="11">
        <v>2</v>
      </c>
      <c r="M60" s="11">
        <v>100</v>
      </c>
      <c r="N60" s="11" t="s">
        <v>318</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0</v>
      </c>
      <c r="AI60" s="11">
        <v>0</v>
      </c>
      <c r="AJ60" s="11">
        <v>50</v>
      </c>
      <c r="AK60" s="11" t="s">
        <v>297</v>
      </c>
      <c r="AL60" s="11" t="s">
        <v>47</v>
      </c>
      <c r="AM60" s="11" t="s">
        <v>48</v>
      </c>
      <c r="AN60" s="11" t="s">
        <v>49</v>
      </c>
    </row>
    <row r="61" ht="36" spans="1:40">
      <c r="A61" s="28">
        <v>59</v>
      </c>
      <c r="B61" s="11" t="s">
        <v>151</v>
      </c>
      <c r="C61" s="11" t="s">
        <v>319</v>
      </c>
      <c r="D61" s="11" t="s">
        <v>320</v>
      </c>
      <c r="E61" s="11" t="s">
        <v>321</v>
      </c>
      <c r="F61" s="11" t="s">
        <v>322</v>
      </c>
      <c r="G61" s="11" t="s">
        <v>323</v>
      </c>
      <c r="H61" s="11" t="s">
        <v>3327</v>
      </c>
      <c r="I61" s="11">
        <v>0</v>
      </c>
      <c r="J61" s="11">
        <v>2</v>
      </c>
      <c r="K61" s="11" t="s">
        <v>3328</v>
      </c>
      <c r="L61" s="11">
        <v>2</v>
      </c>
      <c r="M61" s="11">
        <v>100</v>
      </c>
      <c r="N61" s="11" t="s">
        <v>323</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0</v>
      </c>
      <c r="AI61" s="11">
        <v>0</v>
      </c>
      <c r="AJ61" s="11">
        <v>50</v>
      </c>
      <c r="AK61" s="11" t="s">
        <v>297</v>
      </c>
      <c r="AL61" s="11" t="s">
        <v>47</v>
      </c>
      <c r="AM61" s="11" t="s">
        <v>48</v>
      </c>
      <c r="AN61" s="11" t="s">
        <v>49</v>
      </c>
    </row>
    <row r="62" ht="48" spans="1:40">
      <c r="A62" s="28">
        <v>60</v>
      </c>
      <c r="B62" s="11" t="s">
        <v>151</v>
      </c>
      <c r="C62" s="11" t="s">
        <v>324</v>
      </c>
      <c r="D62" s="11" t="s">
        <v>325</v>
      </c>
      <c r="E62" s="11" t="s">
        <v>326</v>
      </c>
      <c r="F62" s="11" t="s">
        <v>167</v>
      </c>
      <c r="G62" s="11" t="s">
        <v>327</v>
      </c>
      <c r="H62" s="11" t="s">
        <v>3327</v>
      </c>
      <c r="I62" s="11">
        <v>0</v>
      </c>
      <c r="J62" s="11">
        <v>1</v>
      </c>
      <c r="K62" s="11" t="s">
        <v>3329</v>
      </c>
      <c r="L62" s="11">
        <v>1</v>
      </c>
      <c r="M62" s="11">
        <v>50</v>
      </c>
      <c r="N62" s="11" t="s">
        <v>327</v>
      </c>
      <c r="O62" s="11">
        <v>2</v>
      </c>
      <c r="P62" s="11">
        <v>50</v>
      </c>
      <c r="Q62" s="11" t="s">
        <v>3350</v>
      </c>
      <c r="R62" s="11">
        <v>5</v>
      </c>
      <c r="S62" s="11">
        <v>0</v>
      </c>
      <c r="T62" s="11" t="s">
        <v>3351</v>
      </c>
      <c r="U62" s="11">
        <v>6</v>
      </c>
      <c r="V62" s="11">
        <v>0</v>
      </c>
      <c r="W62" s="11" t="s">
        <v>3352</v>
      </c>
      <c r="X62" s="11">
        <v>0</v>
      </c>
      <c r="Y62" s="11">
        <v>0</v>
      </c>
      <c r="Z62" s="11">
        <v>0</v>
      </c>
      <c r="AA62" s="11">
        <v>0</v>
      </c>
      <c r="AB62" s="11">
        <v>0</v>
      </c>
      <c r="AC62" s="11">
        <v>0</v>
      </c>
      <c r="AD62" s="11">
        <v>0</v>
      </c>
      <c r="AE62" s="11">
        <v>0</v>
      </c>
      <c r="AF62" s="11">
        <v>0</v>
      </c>
      <c r="AG62" s="11">
        <v>0</v>
      </c>
      <c r="AH62" s="11">
        <v>0</v>
      </c>
      <c r="AI62" s="11">
        <v>0</v>
      </c>
      <c r="AJ62" s="11">
        <v>50</v>
      </c>
      <c r="AK62" s="11" t="s">
        <v>297</v>
      </c>
      <c r="AL62" s="11" t="s">
        <v>47</v>
      </c>
      <c r="AM62" s="11" t="s">
        <v>48</v>
      </c>
      <c r="AN62" s="11" t="s">
        <v>49</v>
      </c>
    </row>
    <row r="63" ht="48" spans="1:40">
      <c r="A63" s="28">
        <v>61</v>
      </c>
      <c r="B63" s="11" t="s">
        <v>151</v>
      </c>
      <c r="C63" s="11" t="s">
        <v>328</v>
      </c>
      <c r="D63" s="11" t="s">
        <v>329</v>
      </c>
      <c r="E63" s="11" t="s">
        <v>330</v>
      </c>
      <c r="F63" s="11" t="s">
        <v>155</v>
      </c>
      <c r="G63" s="11" t="s">
        <v>331</v>
      </c>
      <c r="H63" s="11" t="s">
        <v>3327</v>
      </c>
      <c r="I63" s="11">
        <v>0</v>
      </c>
      <c r="J63" s="11">
        <v>1</v>
      </c>
      <c r="K63" s="11" t="s">
        <v>3329</v>
      </c>
      <c r="L63" s="11">
        <v>1</v>
      </c>
      <c r="M63" s="11">
        <v>85</v>
      </c>
      <c r="N63" s="11" t="s">
        <v>331</v>
      </c>
      <c r="O63" s="11">
        <v>2</v>
      </c>
      <c r="P63" s="11">
        <v>15</v>
      </c>
      <c r="Q63" s="11" t="s">
        <v>1555</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0</v>
      </c>
      <c r="AI63" s="11">
        <v>0</v>
      </c>
      <c r="AJ63" s="11">
        <v>50</v>
      </c>
      <c r="AK63" s="11" t="s">
        <v>332</v>
      </c>
      <c r="AL63" s="11" t="s">
        <v>47</v>
      </c>
      <c r="AM63" s="11" t="s">
        <v>48</v>
      </c>
      <c r="AN63" s="11" t="s">
        <v>49</v>
      </c>
    </row>
    <row r="64" ht="48" spans="1:40">
      <c r="A64" s="28">
        <v>62</v>
      </c>
      <c r="B64" s="11" t="s">
        <v>151</v>
      </c>
      <c r="C64" s="11" t="s">
        <v>333</v>
      </c>
      <c r="D64" s="11" t="s">
        <v>334</v>
      </c>
      <c r="E64" s="11" t="s">
        <v>335</v>
      </c>
      <c r="F64" s="11" t="s">
        <v>250</v>
      </c>
      <c r="G64" s="11" t="s">
        <v>72</v>
      </c>
      <c r="H64" s="11" t="s">
        <v>1400</v>
      </c>
      <c r="I64" s="11">
        <v>24</v>
      </c>
      <c r="J64" s="11">
        <v>2</v>
      </c>
      <c r="K64" s="11" t="s">
        <v>3329</v>
      </c>
      <c r="L64" s="11">
        <v>2</v>
      </c>
      <c r="M64" s="11">
        <v>85</v>
      </c>
      <c r="N64" s="11" t="s">
        <v>72</v>
      </c>
      <c r="O64" s="11">
        <v>8</v>
      </c>
      <c r="P64" s="11">
        <v>15</v>
      </c>
      <c r="Q64" s="11" t="s">
        <v>625</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0</v>
      </c>
      <c r="AI64" s="11">
        <v>0</v>
      </c>
      <c r="AJ64" s="11">
        <v>50</v>
      </c>
      <c r="AK64" s="11" t="s">
        <v>332</v>
      </c>
      <c r="AL64" s="11" t="s">
        <v>47</v>
      </c>
      <c r="AM64" s="11" t="s">
        <v>48</v>
      </c>
      <c r="AN64" s="11" t="s">
        <v>49</v>
      </c>
    </row>
    <row r="65" ht="24" spans="1:40">
      <c r="A65" s="28">
        <v>63</v>
      </c>
      <c r="B65" s="11" t="s">
        <v>151</v>
      </c>
      <c r="C65" s="11" t="s">
        <v>336</v>
      </c>
      <c r="D65" s="11" t="s">
        <v>337</v>
      </c>
      <c r="E65" s="11" t="s">
        <v>338</v>
      </c>
      <c r="F65" s="11" t="s">
        <v>155</v>
      </c>
      <c r="G65" s="11" t="s">
        <v>339</v>
      </c>
      <c r="H65" s="11" t="s">
        <v>3327</v>
      </c>
      <c r="I65" s="11">
        <v>0</v>
      </c>
      <c r="J65" s="11">
        <v>1</v>
      </c>
      <c r="K65" s="11" t="s">
        <v>3328</v>
      </c>
      <c r="L65" s="11">
        <v>1</v>
      </c>
      <c r="M65" s="11">
        <v>100</v>
      </c>
      <c r="N65" s="11" t="s">
        <v>339</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0</v>
      </c>
      <c r="AI65" s="11">
        <v>0</v>
      </c>
      <c r="AJ65" s="11">
        <v>50</v>
      </c>
      <c r="AK65" s="11" t="s">
        <v>332</v>
      </c>
      <c r="AL65" s="11" t="s">
        <v>47</v>
      </c>
      <c r="AM65" s="11" t="s">
        <v>48</v>
      </c>
      <c r="AN65" s="11" t="s">
        <v>49</v>
      </c>
    </row>
    <row r="66" ht="24.75" spans="1:40">
      <c r="A66" s="28">
        <v>64</v>
      </c>
      <c r="B66" s="11" t="s">
        <v>151</v>
      </c>
      <c r="C66" s="11" t="s">
        <v>340</v>
      </c>
      <c r="D66" s="11" t="s">
        <v>3353</v>
      </c>
      <c r="E66" s="11" t="s">
        <v>342</v>
      </c>
      <c r="F66" s="11" t="s">
        <v>172</v>
      </c>
      <c r="G66" s="11" t="s">
        <v>128</v>
      </c>
      <c r="H66" s="11" t="s">
        <v>1400</v>
      </c>
      <c r="I66" s="11">
        <v>44</v>
      </c>
      <c r="J66" s="11">
        <v>2</v>
      </c>
      <c r="K66" s="11" t="s">
        <v>3328</v>
      </c>
      <c r="L66" s="11">
        <v>2</v>
      </c>
      <c r="M66" s="11">
        <v>100</v>
      </c>
      <c r="N66" s="11" t="s">
        <v>128</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0</v>
      </c>
      <c r="AI66" s="11">
        <v>0</v>
      </c>
      <c r="AJ66" s="11">
        <v>50</v>
      </c>
      <c r="AK66" s="11" t="s">
        <v>343</v>
      </c>
      <c r="AL66" s="11" t="s">
        <v>47</v>
      </c>
      <c r="AM66" s="11" t="s">
        <v>48</v>
      </c>
      <c r="AN66" s="11" t="s">
        <v>49</v>
      </c>
    </row>
    <row r="67" ht="36" spans="1:40">
      <c r="A67" s="28">
        <v>65</v>
      </c>
      <c r="B67" s="11" t="s">
        <v>151</v>
      </c>
      <c r="C67" s="11" t="s">
        <v>344</v>
      </c>
      <c r="D67" s="11" t="s">
        <v>345</v>
      </c>
      <c r="E67" s="11" t="s">
        <v>346</v>
      </c>
      <c r="F67" s="11" t="s">
        <v>250</v>
      </c>
      <c r="G67" s="11" t="s">
        <v>347</v>
      </c>
      <c r="H67" s="11" t="s">
        <v>3327</v>
      </c>
      <c r="I67" s="11">
        <v>0</v>
      </c>
      <c r="J67" s="11">
        <v>3</v>
      </c>
      <c r="K67" s="11" t="s">
        <v>3328</v>
      </c>
      <c r="L67" s="11">
        <v>3</v>
      </c>
      <c r="M67" s="11">
        <v>100</v>
      </c>
      <c r="N67" s="11" t="s">
        <v>347</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0</v>
      </c>
      <c r="AI67" s="11">
        <v>0</v>
      </c>
      <c r="AJ67" s="11">
        <v>50</v>
      </c>
      <c r="AK67" s="11" t="s">
        <v>343</v>
      </c>
      <c r="AL67" s="11" t="s">
        <v>47</v>
      </c>
      <c r="AM67" s="11" t="s">
        <v>48</v>
      </c>
      <c r="AN67" s="11" t="s">
        <v>49</v>
      </c>
    </row>
    <row r="68" ht="36" spans="1:40">
      <c r="A68" s="28">
        <v>66</v>
      </c>
      <c r="B68" s="11" t="s">
        <v>151</v>
      </c>
      <c r="C68" s="11" t="s">
        <v>348</v>
      </c>
      <c r="D68" s="11" t="s">
        <v>349</v>
      </c>
      <c r="E68" s="11" t="s">
        <v>350</v>
      </c>
      <c r="F68" s="11" t="s">
        <v>277</v>
      </c>
      <c r="G68" s="11" t="s">
        <v>66</v>
      </c>
      <c r="H68" s="11" t="s">
        <v>3327</v>
      </c>
      <c r="I68" s="11">
        <v>0</v>
      </c>
      <c r="J68" s="11">
        <v>2</v>
      </c>
      <c r="K68" s="11" t="s">
        <v>3328</v>
      </c>
      <c r="L68" s="11">
        <v>2</v>
      </c>
      <c r="M68" s="11">
        <v>100</v>
      </c>
      <c r="N68" s="11" t="s">
        <v>66</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0</v>
      </c>
      <c r="AI68" s="11">
        <v>0</v>
      </c>
      <c r="AJ68" s="11">
        <v>50</v>
      </c>
      <c r="AK68" s="11" t="s">
        <v>343</v>
      </c>
      <c r="AL68" s="11" t="s">
        <v>47</v>
      </c>
      <c r="AM68" s="11" t="s">
        <v>48</v>
      </c>
      <c r="AN68" s="11" t="s">
        <v>49</v>
      </c>
    </row>
    <row r="69" ht="24" spans="1:40">
      <c r="A69" s="28">
        <v>67</v>
      </c>
      <c r="B69" s="11" t="s">
        <v>151</v>
      </c>
      <c r="C69" s="11" t="s">
        <v>351</v>
      </c>
      <c r="D69" s="11" t="s">
        <v>352</v>
      </c>
      <c r="E69" s="11" t="s">
        <v>353</v>
      </c>
      <c r="F69" s="11" t="s">
        <v>191</v>
      </c>
      <c r="G69" s="11" t="s">
        <v>354</v>
      </c>
      <c r="H69" s="11" t="s">
        <v>1400</v>
      </c>
      <c r="I69" s="11">
        <v>3</v>
      </c>
      <c r="J69" s="11">
        <v>2</v>
      </c>
      <c r="K69" s="11" t="s">
        <v>3328</v>
      </c>
      <c r="L69" s="11">
        <v>2</v>
      </c>
      <c r="M69" s="11">
        <v>100</v>
      </c>
      <c r="N69" s="11" t="s">
        <v>354</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0</v>
      </c>
      <c r="AI69" s="11">
        <v>0</v>
      </c>
      <c r="AJ69" s="11">
        <v>20</v>
      </c>
      <c r="AK69" s="11" t="s">
        <v>343</v>
      </c>
      <c r="AL69" s="11" t="s">
        <v>105</v>
      </c>
      <c r="AM69" s="11" t="s">
        <v>48</v>
      </c>
      <c r="AN69" s="11" t="s">
        <v>49</v>
      </c>
    </row>
    <row r="70" ht="24" spans="1:40">
      <c r="A70" s="28">
        <v>68</v>
      </c>
      <c r="B70" s="11" t="s">
        <v>151</v>
      </c>
      <c r="C70" s="11" t="s">
        <v>355</v>
      </c>
      <c r="D70" s="11" t="s">
        <v>356</v>
      </c>
      <c r="E70" s="11" t="s">
        <v>357</v>
      </c>
      <c r="F70" s="11" t="s">
        <v>322</v>
      </c>
      <c r="G70" s="11" t="s">
        <v>358</v>
      </c>
      <c r="H70" s="11" t="s">
        <v>3327</v>
      </c>
      <c r="I70" s="11">
        <v>0</v>
      </c>
      <c r="J70" s="11">
        <v>3</v>
      </c>
      <c r="K70" s="11" t="s">
        <v>3328</v>
      </c>
      <c r="L70" s="11">
        <v>3</v>
      </c>
      <c r="M70" s="11">
        <v>100</v>
      </c>
      <c r="N70" s="11" t="s">
        <v>358</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0</v>
      </c>
      <c r="AI70" s="11">
        <v>0</v>
      </c>
      <c r="AJ70" s="11">
        <v>50</v>
      </c>
      <c r="AK70" s="11" t="s">
        <v>343</v>
      </c>
      <c r="AL70" s="11" t="s">
        <v>47</v>
      </c>
      <c r="AM70" s="11" t="s">
        <v>48</v>
      </c>
      <c r="AN70" s="11" t="s">
        <v>49</v>
      </c>
    </row>
    <row r="71" ht="60" spans="1:40">
      <c r="A71" s="28">
        <v>69</v>
      </c>
      <c r="B71" s="11" t="s">
        <v>151</v>
      </c>
      <c r="C71" s="11" t="s">
        <v>359</v>
      </c>
      <c r="D71" s="11" t="s">
        <v>360</v>
      </c>
      <c r="E71" s="11" t="s">
        <v>361</v>
      </c>
      <c r="F71" s="11" t="s">
        <v>155</v>
      </c>
      <c r="G71" s="11" t="s">
        <v>362</v>
      </c>
      <c r="H71" s="11" t="s">
        <v>1400</v>
      </c>
      <c r="I71" s="11">
        <v>27</v>
      </c>
      <c r="J71" s="11">
        <v>2</v>
      </c>
      <c r="K71" s="11" t="s">
        <v>3328</v>
      </c>
      <c r="L71" s="11">
        <v>2</v>
      </c>
      <c r="M71" s="11">
        <v>100</v>
      </c>
      <c r="N71" s="11" t="s">
        <v>362</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0</v>
      </c>
      <c r="AI71" s="11">
        <v>0</v>
      </c>
      <c r="AJ71" s="11">
        <v>50</v>
      </c>
      <c r="AK71" s="11" t="s">
        <v>363</v>
      </c>
      <c r="AL71" s="11" t="s">
        <v>47</v>
      </c>
      <c r="AM71" s="11" t="s">
        <v>48</v>
      </c>
      <c r="AN71" s="11" t="s">
        <v>49</v>
      </c>
    </row>
    <row r="72" ht="48" spans="1:40">
      <c r="A72" s="28">
        <v>70</v>
      </c>
      <c r="B72" s="11" t="s">
        <v>151</v>
      </c>
      <c r="C72" s="11" t="s">
        <v>364</v>
      </c>
      <c r="D72" s="11" t="s">
        <v>365</v>
      </c>
      <c r="E72" s="11" t="s">
        <v>366</v>
      </c>
      <c r="F72" s="11" t="s">
        <v>228</v>
      </c>
      <c r="G72" s="11" t="s">
        <v>128</v>
      </c>
      <c r="H72" s="11" t="s">
        <v>3327</v>
      </c>
      <c r="I72" s="11">
        <v>0</v>
      </c>
      <c r="J72" s="11">
        <v>1</v>
      </c>
      <c r="K72" s="11" t="s">
        <v>3329</v>
      </c>
      <c r="L72" s="11">
        <v>1</v>
      </c>
      <c r="M72" s="11">
        <v>100</v>
      </c>
      <c r="N72" s="11" t="s">
        <v>128</v>
      </c>
      <c r="O72" s="11">
        <v>4</v>
      </c>
      <c r="P72" s="11">
        <v>0</v>
      </c>
      <c r="Q72" s="11" t="s">
        <v>3354</v>
      </c>
      <c r="R72" s="11">
        <v>5</v>
      </c>
      <c r="S72" s="11">
        <v>0</v>
      </c>
      <c r="T72" s="11" t="s">
        <v>3355</v>
      </c>
      <c r="U72" s="11">
        <v>0</v>
      </c>
      <c r="V72" s="11">
        <v>0</v>
      </c>
      <c r="W72" s="11">
        <v>0</v>
      </c>
      <c r="X72" s="11">
        <v>0</v>
      </c>
      <c r="Y72" s="11">
        <v>0</v>
      </c>
      <c r="Z72" s="11">
        <v>0</v>
      </c>
      <c r="AA72" s="11">
        <v>0</v>
      </c>
      <c r="AB72" s="11">
        <v>0</v>
      </c>
      <c r="AC72" s="11">
        <v>0</v>
      </c>
      <c r="AD72" s="11">
        <v>0</v>
      </c>
      <c r="AE72" s="11">
        <v>0</v>
      </c>
      <c r="AF72" s="11">
        <v>0</v>
      </c>
      <c r="AG72" s="11">
        <v>0</v>
      </c>
      <c r="AH72" s="11">
        <v>0</v>
      </c>
      <c r="AI72" s="11">
        <v>0</v>
      </c>
      <c r="AJ72" s="11">
        <v>50</v>
      </c>
      <c r="AK72" s="11" t="s">
        <v>133</v>
      </c>
      <c r="AL72" s="11" t="s">
        <v>47</v>
      </c>
      <c r="AM72" s="11" t="s">
        <v>48</v>
      </c>
      <c r="AN72" s="11" t="s">
        <v>49</v>
      </c>
    </row>
    <row r="73" ht="84" spans="1:40">
      <c r="A73" s="28">
        <v>71</v>
      </c>
      <c r="B73" s="11" t="s">
        <v>151</v>
      </c>
      <c r="C73" s="11" t="s">
        <v>367</v>
      </c>
      <c r="D73" s="11" t="s">
        <v>368</v>
      </c>
      <c r="E73" s="11" t="s">
        <v>369</v>
      </c>
      <c r="F73" s="11" t="s">
        <v>228</v>
      </c>
      <c r="G73" s="11" t="s">
        <v>128</v>
      </c>
      <c r="H73" s="11" t="s">
        <v>3327</v>
      </c>
      <c r="I73" s="11">
        <v>0</v>
      </c>
      <c r="J73" s="11">
        <v>1</v>
      </c>
      <c r="K73" s="11" t="s">
        <v>3329</v>
      </c>
      <c r="L73" s="11">
        <v>1</v>
      </c>
      <c r="M73" s="11">
        <v>50</v>
      </c>
      <c r="N73" s="11" t="s">
        <v>128</v>
      </c>
      <c r="O73" s="11">
        <v>4</v>
      </c>
      <c r="P73" s="11">
        <v>50</v>
      </c>
      <c r="Q73" s="11" t="s">
        <v>3356</v>
      </c>
      <c r="R73" s="11">
        <v>5</v>
      </c>
      <c r="S73" s="11">
        <v>0</v>
      </c>
      <c r="T73" s="11" t="s">
        <v>3357</v>
      </c>
      <c r="U73" s="11">
        <v>8</v>
      </c>
      <c r="V73" s="11">
        <v>0</v>
      </c>
      <c r="W73" s="11" t="s">
        <v>3339</v>
      </c>
      <c r="X73" s="11">
        <v>0</v>
      </c>
      <c r="Y73" s="11">
        <v>0</v>
      </c>
      <c r="Z73" s="11">
        <v>0</v>
      </c>
      <c r="AA73" s="11">
        <v>0</v>
      </c>
      <c r="AB73" s="11">
        <v>0</v>
      </c>
      <c r="AC73" s="11">
        <v>0</v>
      </c>
      <c r="AD73" s="11">
        <v>0</v>
      </c>
      <c r="AE73" s="11">
        <v>0</v>
      </c>
      <c r="AF73" s="11">
        <v>0</v>
      </c>
      <c r="AG73" s="11">
        <v>0</v>
      </c>
      <c r="AH73" s="11">
        <v>0</v>
      </c>
      <c r="AI73" s="11">
        <v>0</v>
      </c>
      <c r="AJ73" s="11">
        <v>50</v>
      </c>
      <c r="AK73" s="11" t="s">
        <v>133</v>
      </c>
      <c r="AL73" s="11" t="s">
        <v>47</v>
      </c>
      <c r="AM73" s="11" t="s">
        <v>48</v>
      </c>
      <c r="AN73" s="11" t="s">
        <v>49</v>
      </c>
    </row>
    <row r="74" ht="48" spans="1:40">
      <c r="A74" s="28">
        <v>72</v>
      </c>
      <c r="B74" s="11" t="s">
        <v>151</v>
      </c>
      <c r="C74" s="11" t="s">
        <v>370</v>
      </c>
      <c r="D74" s="11" t="s">
        <v>371</v>
      </c>
      <c r="E74" s="11" t="s">
        <v>372</v>
      </c>
      <c r="F74" s="11" t="s">
        <v>155</v>
      </c>
      <c r="G74" s="11" t="s">
        <v>45</v>
      </c>
      <c r="H74" s="11" t="s">
        <v>3327</v>
      </c>
      <c r="I74" s="11">
        <v>0</v>
      </c>
      <c r="J74" s="11">
        <v>2</v>
      </c>
      <c r="K74" s="11" t="s">
        <v>3328</v>
      </c>
      <c r="L74" s="11">
        <v>2</v>
      </c>
      <c r="M74" s="11">
        <v>100</v>
      </c>
      <c r="N74" s="11" t="s">
        <v>45</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0</v>
      </c>
      <c r="AI74" s="11">
        <v>0</v>
      </c>
      <c r="AJ74" s="11">
        <v>50</v>
      </c>
      <c r="AK74" s="11" t="s">
        <v>133</v>
      </c>
      <c r="AL74" s="11" t="s">
        <v>47</v>
      </c>
      <c r="AM74" s="11" t="s">
        <v>48</v>
      </c>
      <c r="AN74" s="11" t="s">
        <v>49</v>
      </c>
    </row>
    <row r="75" ht="48" spans="1:40">
      <c r="A75" s="28">
        <v>73</v>
      </c>
      <c r="B75" s="11" t="s">
        <v>151</v>
      </c>
      <c r="C75" s="11" t="s">
        <v>373</v>
      </c>
      <c r="D75" s="11" t="s">
        <v>374</v>
      </c>
      <c r="E75" s="11" t="s">
        <v>375</v>
      </c>
      <c r="F75" s="11" t="s">
        <v>260</v>
      </c>
      <c r="G75" s="11" t="s">
        <v>376</v>
      </c>
      <c r="H75" s="11" t="s">
        <v>3327</v>
      </c>
      <c r="I75" s="11">
        <v>0</v>
      </c>
      <c r="J75" s="11">
        <v>1</v>
      </c>
      <c r="K75" s="11" t="s">
        <v>3329</v>
      </c>
      <c r="L75" s="11">
        <v>1</v>
      </c>
      <c r="M75" s="11">
        <v>100</v>
      </c>
      <c r="N75" s="11" t="s">
        <v>376</v>
      </c>
      <c r="O75" s="11">
        <v>2</v>
      </c>
      <c r="P75" s="11">
        <v>0</v>
      </c>
      <c r="Q75" s="11" t="s">
        <v>3261</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0</v>
      </c>
      <c r="AI75" s="11">
        <v>0</v>
      </c>
      <c r="AJ75" s="11">
        <v>50</v>
      </c>
      <c r="AK75" s="11" t="s">
        <v>133</v>
      </c>
      <c r="AL75" s="11" t="s">
        <v>47</v>
      </c>
      <c r="AM75" s="11" t="s">
        <v>48</v>
      </c>
      <c r="AN75" s="11" t="s">
        <v>49</v>
      </c>
    </row>
    <row r="76" ht="60" spans="1:40">
      <c r="A76" s="28">
        <v>74</v>
      </c>
      <c r="B76" s="11" t="s">
        <v>151</v>
      </c>
      <c r="C76" s="11" t="s">
        <v>377</v>
      </c>
      <c r="D76" s="11" t="s">
        <v>378</v>
      </c>
      <c r="E76" s="11" t="s">
        <v>379</v>
      </c>
      <c r="F76" s="11" t="s">
        <v>277</v>
      </c>
      <c r="G76" s="11" t="s">
        <v>380</v>
      </c>
      <c r="H76" s="11" t="s">
        <v>3327</v>
      </c>
      <c r="I76" s="11">
        <v>0</v>
      </c>
      <c r="J76" s="11">
        <v>1</v>
      </c>
      <c r="K76" s="11" t="s">
        <v>3328</v>
      </c>
      <c r="L76" s="11">
        <v>1</v>
      </c>
      <c r="M76" s="11">
        <v>100</v>
      </c>
      <c r="N76" s="11" t="s">
        <v>380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0</v>
      </c>
      <c r="AI76" s="11">
        <v>0</v>
      </c>
      <c r="AJ76" s="11">
        <v>50</v>
      </c>
      <c r="AK76" s="11" t="s">
        <v>139</v>
      </c>
      <c r="AL76" s="11" t="s">
        <v>47</v>
      </c>
      <c r="AM76" s="11" t="s">
        <v>48</v>
      </c>
      <c r="AN76" s="11" t="s">
        <v>49</v>
      </c>
    </row>
    <row r="77" ht="36" spans="1:40">
      <c r="A77" s="28">
        <v>75</v>
      </c>
      <c r="B77" s="11" t="s">
        <v>151</v>
      </c>
      <c r="C77" s="11" t="s">
        <v>381</v>
      </c>
      <c r="D77" s="11" t="s">
        <v>382</v>
      </c>
      <c r="E77" s="11" t="s">
        <v>383</v>
      </c>
      <c r="F77" s="11" t="s">
        <v>196</v>
      </c>
      <c r="G77" s="11" t="s">
        <v>384</v>
      </c>
      <c r="H77" s="11" t="s">
        <v>3327</v>
      </c>
      <c r="I77" s="11">
        <v>0</v>
      </c>
      <c r="J77" s="11">
        <v>2</v>
      </c>
      <c r="K77" s="11" t="s">
        <v>3328</v>
      </c>
      <c r="L77" s="11">
        <v>2</v>
      </c>
      <c r="M77" s="11">
        <v>100</v>
      </c>
      <c r="N77" s="11" t="s">
        <v>384</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0</v>
      </c>
      <c r="AI77" s="11">
        <v>0</v>
      </c>
      <c r="AJ77" s="11">
        <v>50</v>
      </c>
      <c r="AK77" s="11" t="s">
        <v>139</v>
      </c>
      <c r="AL77" s="11" t="s">
        <v>47</v>
      </c>
      <c r="AM77" s="11" t="s">
        <v>48</v>
      </c>
      <c r="AN77" s="11" t="s">
        <v>49</v>
      </c>
    </row>
    <row r="78" ht="36" spans="1:40">
      <c r="A78" s="28">
        <v>76</v>
      </c>
      <c r="B78" s="11" t="s">
        <v>151</v>
      </c>
      <c r="C78" s="11" t="s">
        <v>385</v>
      </c>
      <c r="D78" s="11" t="s">
        <v>386</v>
      </c>
      <c r="E78" s="11" t="s">
        <v>387</v>
      </c>
      <c r="F78" s="11" t="s">
        <v>295</v>
      </c>
      <c r="G78" s="11" t="s">
        <v>384</v>
      </c>
      <c r="H78" s="11" t="s">
        <v>1400</v>
      </c>
      <c r="I78" s="11">
        <v>3</v>
      </c>
      <c r="J78" s="11">
        <v>2</v>
      </c>
      <c r="K78" s="11" t="s">
        <v>3329</v>
      </c>
      <c r="L78" s="11">
        <v>2</v>
      </c>
      <c r="M78" s="11">
        <v>100</v>
      </c>
      <c r="N78" s="11" t="s">
        <v>384</v>
      </c>
      <c r="O78" s="11">
        <v>3</v>
      </c>
      <c r="P78" s="11">
        <v>0</v>
      </c>
      <c r="Q78" s="11" t="s">
        <v>3330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0</v>
      </c>
      <c r="AI78" s="11">
        <v>0</v>
      </c>
      <c r="AJ78" s="11">
        <v>50</v>
      </c>
      <c r="AK78" s="11" t="s">
        <v>139</v>
      </c>
      <c r="AL78" s="11" t="s">
        <v>47</v>
      </c>
      <c r="AM78" s="11" t="s">
        <v>48</v>
      </c>
      <c r="AN78" s="11" t="s">
        <v>49</v>
      </c>
    </row>
    <row r="79" ht="48" spans="1:40">
      <c r="A79" s="28">
        <v>77</v>
      </c>
      <c r="B79" s="11" t="s">
        <v>151</v>
      </c>
      <c r="C79" s="11" t="s">
        <v>388</v>
      </c>
      <c r="D79" s="11" t="s">
        <v>389</v>
      </c>
      <c r="E79" s="11" t="s">
        <v>390</v>
      </c>
      <c r="F79" s="11" t="s">
        <v>178</v>
      </c>
      <c r="G79" s="11" t="s">
        <v>339</v>
      </c>
      <c r="H79" s="11" t="s">
        <v>1400</v>
      </c>
      <c r="I79" s="11">
        <v>45</v>
      </c>
      <c r="J79" s="11">
        <v>2</v>
      </c>
      <c r="K79" s="11" t="s">
        <v>3328</v>
      </c>
      <c r="L79" s="11">
        <v>2</v>
      </c>
      <c r="M79" s="11">
        <v>100</v>
      </c>
      <c r="N79" s="11" t="s">
        <v>339</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0</v>
      </c>
      <c r="AI79" s="11">
        <v>0</v>
      </c>
      <c r="AJ79" s="11">
        <v>50</v>
      </c>
      <c r="AK79" s="11" t="s">
        <v>139</v>
      </c>
      <c r="AL79" s="11" t="s">
        <v>47</v>
      </c>
      <c r="AM79" s="11" t="s">
        <v>48</v>
      </c>
      <c r="AN79" s="11" t="s">
        <v>49</v>
      </c>
    </row>
    <row r="80" ht="24" spans="1:40">
      <c r="A80" s="28">
        <v>78</v>
      </c>
      <c r="B80" s="11" t="s">
        <v>151</v>
      </c>
      <c r="C80" s="11" t="s">
        <v>391</v>
      </c>
      <c r="D80" s="11" t="s">
        <v>392</v>
      </c>
      <c r="E80" s="11" t="s">
        <v>393</v>
      </c>
      <c r="F80" s="11" t="s">
        <v>207</v>
      </c>
      <c r="G80" s="11" t="s">
        <v>394</v>
      </c>
      <c r="H80" s="11" t="s">
        <v>3327</v>
      </c>
      <c r="I80" s="11">
        <v>0</v>
      </c>
      <c r="J80" s="11">
        <v>1</v>
      </c>
      <c r="K80" s="11" t="s">
        <v>3329</v>
      </c>
      <c r="L80" s="11">
        <v>1</v>
      </c>
      <c r="M80" s="11">
        <v>100</v>
      </c>
      <c r="N80" s="11" t="s">
        <v>394</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0</v>
      </c>
      <c r="AI80" s="11">
        <v>0</v>
      </c>
      <c r="AJ80" s="11">
        <v>50</v>
      </c>
      <c r="AK80" s="11" t="s">
        <v>395</v>
      </c>
      <c r="AL80" s="11" t="s">
        <v>47</v>
      </c>
      <c r="AM80" s="11" t="s">
        <v>48</v>
      </c>
      <c r="AN80" s="11" t="s">
        <v>49</v>
      </c>
    </row>
    <row r="81" ht="24" spans="1:40">
      <c r="A81" s="28">
        <v>79</v>
      </c>
      <c r="B81" s="11" t="s">
        <v>151</v>
      </c>
      <c r="C81" s="11" t="s">
        <v>396</v>
      </c>
      <c r="D81" s="11" t="s">
        <v>397</v>
      </c>
      <c r="E81" s="11" t="s">
        <v>398</v>
      </c>
      <c r="F81" s="11" t="s">
        <v>155</v>
      </c>
      <c r="G81" s="11" t="s">
        <v>128</v>
      </c>
      <c r="H81" s="11" t="s">
        <v>3327</v>
      </c>
      <c r="I81" s="11">
        <v>0</v>
      </c>
      <c r="J81" s="11">
        <v>2</v>
      </c>
      <c r="K81" s="11" t="s">
        <v>3328</v>
      </c>
      <c r="L81" s="11">
        <v>1</v>
      </c>
      <c r="M81" s="11">
        <v>100</v>
      </c>
      <c r="N81" s="11" t="s">
        <v>128</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0</v>
      </c>
      <c r="AI81" s="11">
        <v>0</v>
      </c>
      <c r="AJ81" s="11">
        <v>50</v>
      </c>
      <c r="AK81" s="11" t="s">
        <v>150</v>
      </c>
      <c r="AL81" s="11" t="s">
        <v>47</v>
      </c>
      <c r="AM81" s="11" t="s">
        <v>48</v>
      </c>
      <c r="AN81" s="11" t="s">
        <v>49</v>
      </c>
    </row>
    <row r="82" ht="36" spans="1:40">
      <c r="A82" s="28">
        <v>80</v>
      </c>
      <c r="B82" s="11" t="s">
        <v>151</v>
      </c>
      <c r="C82" s="11" t="s">
        <v>399</v>
      </c>
      <c r="D82" s="11" t="s">
        <v>400</v>
      </c>
      <c r="E82" s="11" t="s">
        <v>401</v>
      </c>
      <c r="F82" s="11" t="s">
        <v>402</v>
      </c>
      <c r="G82" s="11" t="s">
        <v>403</v>
      </c>
      <c r="H82" s="11" t="s">
        <v>3327</v>
      </c>
      <c r="I82" s="11">
        <v>0</v>
      </c>
      <c r="J82" s="11">
        <v>5</v>
      </c>
      <c r="K82" s="11" t="s">
        <v>3328</v>
      </c>
      <c r="L82" s="11">
        <v>1</v>
      </c>
      <c r="M82" s="11">
        <v>100</v>
      </c>
      <c r="N82" s="11" t="s">
        <v>403</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0</v>
      </c>
      <c r="AI82" s="11">
        <v>0</v>
      </c>
      <c r="AJ82" s="11">
        <v>25</v>
      </c>
      <c r="AK82" s="11" t="s">
        <v>150</v>
      </c>
      <c r="AL82" s="11" t="s">
        <v>47</v>
      </c>
      <c r="AM82" s="11" t="s">
        <v>56</v>
      </c>
      <c r="AN82" s="11" t="s">
        <v>49</v>
      </c>
    </row>
    <row r="83" ht="36" spans="1:40">
      <c r="A83" s="28">
        <v>81</v>
      </c>
      <c r="B83" s="11" t="s">
        <v>151</v>
      </c>
      <c r="C83" s="11" t="s">
        <v>404</v>
      </c>
      <c r="D83" s="11" t="s">
        <v>405</v>
      </c>
      <c r="E83" s="11" t="s">
        <v>406</v>
      </c>
      <c r="F83" s="11" t="s">
        <v>155</v>
      </c>
      <c r="G83" s="11" t="s">
        <v>407</v>
      </c>
      <c r="H83" s="11" t="s">
        <v>1400</v>
      </c>
      <c r="I83" s="11">
        <v>3</v>
      </c>
      <c r="J83" s="11">
        <v>2</v>
      </c>
      <c r="K83" s="11" t="s">
        <v>3328</v>
      </c>
      <c r="L83" s="11">
        <v>2</v>
      </c>
      <c r="M83" s="11">
        <v>100</v>
      </c>
      <c r="N83" s="11" t="s">
        <v>407</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0</v>
      </c>
      <c r="AI83" s="11">
        <v>0</v>
      </c>
      <c r="AJ83" s="11">
        <v>20</v>
      </c>
      <c r="AK83" s="11" t="s">
        <v>150</v>
      </c>
      <c r="AL83" s="11" t="s">
        <v>105</v>
      </c>
      <c r="AM83" s="11" t="s">
        <v>48</v>
      </c>
      <c r="AN83" s="11" t="s">
        <v>49</v>
      </c>
    </row>
    <row r="84" ht="24" spans="1:40">
      <c r="A84" s="28">
        <v>82</v>
      </c>
      <c r="B84" s="11" t="s">
        <v>151</v>
      </c>
      <c r="C84" s="11" t="s">
        <v>408</v>
      </c>
      <c r="D84" s="11" t="s">
        <v>409</v>
      </c>
      <c r="E84" s="11" t="s">
        <v>410</v>
      </c>
      <c r="F84" s="11" t="s">
        <v>155</v>
      </c>
      <c r="G84" s="11" t="s">
        <v>128</v>
      </c>
      <c r="H84" s="11" t="s">
        <v>3327</v>
      </c>
      <c r="I84" s="11">
        <v>0</v>
      </c>
      <c r="J84" s="11">
        <v>3</v>
      </c>
      <c r="K84" s="11" t="s">
        <v>3328</v>
      </c>
      <c r="L84" s="11">
        <v>3</v>
      </c>
      <c r="M84" s="11">
        <v>100</v>
      </c>
      <c r="N84" s="11" t="s">
        <v>128</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0</v>
      </c>
      <c r="AI84" s="11">
        <v>0</v>
      </c>
      <c r="AJ84" s="11">
        <v>50</v>
      </c>
      <c r="AK84" s="11" t="s">
        <v>150</v>
      </c>
      <c r="AL84" s="11" t="s">
        <v>47</v>
      </c>
      <c r="AM84" s="11" t="s">
        <v>48</v>
      </c>
      <c r="AN84" s="11" t="s">
        <v>49</v>
      </c>
    </row>
    <row r="85" ht="48" spans="1:40">
      <c r="A85" s="28">
        <v>83</v>
      </c>
      <c r="B85" s="11" t="s">
        <v>151</v>
      </c>
      <c r="C85" s="11" t="s">
        <v>411</v>
      </c>
      <c r="D85" s="11" t="s">
        <v>412</v>
      </c>
      <c r="E85" s="11" t="s">
        <v>413</v>
      </c>
      <c r="F85" s="11" t="s">
        <v>250</v>
      </c>
      <c r="G85" s="11" t="s">
        <v>72</v>
      </c>
      <c r="H85" s="11" t="s">
        <v>1400</v>
      </c>
      <c r="I85" s="11">
        <v>24</v>
      </c>
      <c r="J85" s="11">
        <v>2</v>
      </c>
      <c r="K85" s="11" t="s">
        <v>3329</v>
      </c>
      <c r="L85" s="11">
        <v>2</v>
      </c>
      <c r="M85" s="11">
        <v>85</v>
      </c>
      <c r="N85" s="11" t="s">
        <v>72</v>
      </c>
      <c r="O85" s="11">
        <v>8</v>
      </c>
      <c r="P85" s="11">
        <v>15</v>
      </c>
      <c r="Q85" s="11" t="s">
        <v>625</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0</v>
      </c>
      <c r="AI85" s="11">
        <v>0</v>
      </c>
      <c r="AJ85" s="11">
        <v>50</v>
      </c>
      <c r="AK85" s="11" t="s">
        <v>150</v>
      </c>
      <c r="AL85" s="11" t="s">
        <v>47</v>
      </c>
      <c r="AM85" s="11" t="s">
        <v>48</v>
      </c>
      <c r="AN85" s="11" t="s">
        <v>49</v>
      </c>
    </row>
    <row r="86" ht="36" spans="1:40">
      <c r="A86" s="28">
        <v>84</v>
      </c>
      <c r="B86" s="11" t="s">
        <v>151</v>
      </c>
      <c r="C86" s="11" t="s">
        <v>414</v>
      </c>
      <c r="D86" s="11" t="s">
        <v>415</v>
      </c>
      <c r="E86" s="11" t="s">
        <v>416</v>
      </c>
      <c r="F86" s="11" t="s">
        <v>172</v>
      </c>
      <c r="G86" s="11" t="s">
        <v>417</v>
      </c>
      <c r="H86" s="11" t="s">
        <v>3327</v>
      </c>
      <c r="I86" s="11">
        <v>0</v>
      </c>
      <c r="J86" s="11">
        <v>1</v>
      </c>
      <c r="K86" s="11" t="s">
        <v>3328</v>
      </c>
      <c r="L86" s="11">
        <v>1</v>
      </c>
      <c r="M86" s="11">
        <v>100</v>
      </c>
      <c r="N86" s="11" t="s">
        <v>417</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0</v>
      </c>
      <c r="AI86" s="11">
        <v>0</v>
      </c>
      <c r="AJ86" s="11">
        <v>50</v>
      </c>
      <c r="AK86" s="11" t="s">
        <v>150</v>
      </c>
      <c r="AL86" s="11" t="s">
        <v>47</v>
      </c>
      <c r="AM86" s="11" t="s">
        <v>48</v>
      </c>
      <c r="AN86" s="11" t="s">
        <v>49</v>
      </c>
    </row>
    <row r="87" ht="48" spans="1:40">
      <c r="A87" s="28">
        <v>85</v>
      </c>
      <c r="B87" s="11" t="s">
        <v>151</v>
      </c>
      <c r="C87" s="11" t="s">
        <v>418</v>
      </c>
      <c r="D87" s="11" t="s">
        <v>419</v>
      </c>
      <c r="E87" s="11" t="s">
        <v>420</v>
      </c>
      <c r="F87" s="11" t="s">
        <v>155</v>
      </c>
      <c r="G87" s="11" t="s">
        <v>331</v>
      </c>
      <c r="H87" s="11" t="s">
        <v>3327</v>
      </c>
      <c r="I87" s="11">
        <v>0</v>
      </c>
      <c r="J87" s="11">
        <v>1</v>
      </c>
      <c r="K87" s="11" t="s">
        <v>3328</v>
      </c>
      <c r="L87" s="11">
        <v>1</v>
      </c>
      <c r="M87" s="11">
        <v>100</v>
      </c>
      <c r="N87" s="11" t="s">
        <v>331</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v>0</v>
      </c>
      <c r="AF87" s="11">
        <v>0</v>
      </c>
      <c r="AG87" s="11">
        <v>0</v>
      </c>
      <c r="AH87" s="11">
        <v>0</v>
      </c>
      <c r="AI87" s="11">
        <v>0</v>
      </c>
      <c r="AJ87" s="11">
        <v>50</v>
      </c>
      <c r="AK87" s="11" t="s">
        <v>150</v>
      </c>
      <c r="AL87" s="11" t="s">
        <v>47</v>
      </c>
      <c r="AM87" s="11" t="s">
        <v>48</v>
      </c>
      <c r="AN87" s="11" t="s">
        <v>49</v>
      </c>
    </row>
    <row r="88" ht="48" spans="1:40">
      <c r="A88" s="28">
        <v>86</v>
      </c>
      <c r="B88" s="11" t="s">
        <v>151</v>
      </c>
      <c r="C88" s="11" t="s">
        <v>421</v>
      </c>
      <c r="D88" s="11" t="s">
        <v>422</v>
      </c>
      <c r="E88" s="11" t="s">
        <v>423</v>
      </c>
      <c r="F88" s="11" t="s">
        <v>424</v>
      </c>
      <c r="G88" s="11" t="s">
        <v>72</v>
      </c>
      <c r="H88" s="11" t="s">
        <v>1400</v>
      </c>
      <c r="I88" s="11">
        <v>17</v>
      </c>
      <c r="J88" s="11">
        <v>2</v>
      </c>
      <c r="K88" s="11" t="s">
        <v>3329</v>
      </c>
      <c r="L88" s="11">
        <v>2</v>
      </c>
      <c r="M88" s="11">
        <v>85</v>
      </c>
      <c r="N88" s="11" t="s">
        <v>72</v>
      </c>
      <c r="O88" s="11">
        <v>8</v>
      </c>
      <c r="P88" s="11">
        <v>15</v>
      </c>
      <c r="Q88" s="11" t="s">
        <v>625</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0</v>
      </c>
      <c r="AI88" s="11">
        <v>0</v>
      </c>
      <c r="AJ88" s="11">
        <v>50</v>
      </c>
      <c r="AK88" s="11" t="s">
        <v>150</v>
      </c>
      <c r="AL88" s="11" t="s">
        <v>47</v>
      </c>
      <c r="AM88" s="11" t="s">
        <v>48</v>
      </c>
      <c r="AN88" s="11" t="s">
        <v>49</v>
      </c>
    </row>
    <row r="89" ht="48" spans="1:40">
      <c r="A89" s="28">
        <v>87</v>
      </c>
      <c r="B89" s="11" t="s">
        <v>151</v>
      </c>
      <c r="C89" s="11" t="s">
        <v>425</v>
      </c>
      <c r="D89" s="11" t="s">
        <v>426</v>
      </c>
      <c r="E89" s="11" t="s">
        <v>427</v>
      </c>
      <c r="F89" s="11" t="s">
        <v>428</v>
      </c>
      <c r="G89" s="11" t="s">
        <v>429</v>
      </c>
      <c r="H89" s="11" t="s">
        <v>1400</v>
      </c>
      <c r="I89" s="11">
        <v>6</v>
      </c>
      <c r="J89" s="11">
        <v>3</v>
      </c>
      <c r="K89" s="11" t="s">
        <v>3329</v>
      </c>
      <c r="L89" s="11">
        <v>2</v>
      </c>
      <c r="M89" s="11">
        <v>57.14</v>
      </c>
      <c r="N89" s="11" t="s">
        <v>1271</v>
      </c>
      <c r="O89" s="11">
        <v>3</v>
      </c>
      <c r="P89" s="11">
        <v>42.85</v>
      </c>
      <c r="Q89" s="11" t="s">
        <v>429</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0</v>
      </c>
      <c r="AI89" s="11">
        <v>0</v>
      </c>
      <c r="AJ89" s="11">
        <v>50</v>
      </c>
      <c r="AK89" s="11" t="s">
        <v>150</v>
      </c>
      <c r="AL89" s="11" t="s">
        <v>47</v>
      </c>
      <c r="AM89" s="11" t="s">
        <v>48</v>
      </c>
      <c r="AN89" s="11" t="s">
        <v>49</v>
      </c>
    </row>
    <row r="90" ht="48" spans="1:40">
      <c r="A90" s="28">
        <v>88</v>
      </c>
      <c r="B90" s="11" t="s">
        <v>151</v>
      </c>
      <c r="C90" s="11" t="s">
        <v>430</v>
      </c>
      <c r="D90" s="11" t="s">
        <v>431</v>
      </c>
      <c r="E90" s="11" t="s">
        <v>432</v>
      </c>
      <c r="F90" s="11" t="s">
        <v>295</v>
      </c>
      <c r="G90" s="11" t="s">
        <v>296</v>
      </c>
      <c r="H90" s="11" t="s">
        <v>1400</v>
      </c>
      <c r="I90" s="11">
        <v>5</v>
      </c>
      <c r="J90" s="11">
        <v>2</v>
      </c>
      <c r="K90" s="11" t="s">
        <v>3329</v>
      </c>
      <c r="L90" s="11">
        <v>2</v>
      </c>
      <c r="M90" s="11">
        <v>45</v>
      </c>
      <c r="N90" s="11" t="s">
        <v>296</v>
      </c>
      <c r="O90" s="11">
        <v>5</v>
      </c>
      <c r="P90" s="11">
        <v>0</v>
      </c>
      <c r="Q90" s="11" t="s">
        <v>3330</v>
      </c>
      <c r="R90" s="11">
        <v>6</v>
      </c>
      <c r="S90" s="11">
        <v>45</v>
      </c>
      <c r="T90" s="11" t="s">
        <v>384</v>
      </c>
      <c r="U90" s="11">
        <v>8</v>
      </c>
      <c r="V90" s="11">
        <v>10</v>
      </c>
      <c r="W90" s="11" t="s">
        <v>45</v>
      </c>
      <c r="X90" s="11">
        <v>0</v>
      </c>
      <c r="Y90" s="11">
        <v>0</v>
      </c>
      <c r="Z90" s="11">
        <v>0</v>
      </c>
      <c r="AA90" s="11">
        <v>0</v>
      </c>
      <c r="AB90" s="11">
        <v>0</v>
      </c>
      <c r="AC90" s="11">
        <v>0</v>
      </c>
      <c r="AD90" s="11">
        <v>0</v>
      </c>
      <c r="AE90" s="11">
        <v>0</v>
      </c>
      <c r="AF90" s="11">
        <v>0</v>
      </c>
      <c r="AG90" s="11">
        <v>0</v>
      </c>
      <c r="AH90" s="11">
        <v>0</v>
      </c>
      <c r="AI90" s="11">
        <v>0</v>
      </c>
      <c r="AJ90" s="11">
        <v>50</v>
      </c>
      <c r="AK90" s="11" t="s">
        <v>150</v>
      </c>
      <c r="AL90" s="11" t="s">
        <v>47</v>
      </c>
      <c r="AM90" s="11" t="s">
        <v>48</v>
      </c>
      <c r="AN90" s="11" t="s">
        <v>49</v>
      </c>
    </row>
    <row r="91" ht="24" spans="1:40">
      <c r="A91" s="28">
        <v>89</v>
      </c>
      <c r="B91" s="11" t="s">
        <v>151</v>
      </c>
      <c r="C91" s="11" t="s">
        <v>433</v>
      </c>
      <c r="D91" s="11" t="s">
        <v>434</v>
      </c>
      <c r="E91" s="11" t="s">
        <v>435</v>
      </c>
      <c r="F91" s="11" t="s">
        <v>317</v>
      </c>
      <c r="G91" s="11" t="s">
        <v>436</v>
      </c>
      <c r="H91" s="11" t="s">
        <v>3327</v>
      </c>
      <c r="I91" s="11">
        <v>0</v>
      </c>
      <c r="J91" s="11">
        <v>2</v>
      </c>
      <c r="K91" s="11" t="s">
        <v>3328</v>
      </c>
      <c r="L91" s="11">
        <v>2</v>
      </c>
      <c r="M91" s="11">
        <v>100</v>
      </c>
      <c r="N91" s="11" t="s">
        <v>436</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0</v>
      </c>
      <c r="AI91" s="11">
        <v>0</v>
      </c>
      <c r="AJ91" s="11">
        <v>50</v>
      </c>
      <c r="AK91" s="11" t="s">
        <v>150</v>
      </c>
      <c r="AL91" s="11" t="s">
        <v>47</v>
      </c>
      <c r="AM91" s="11" t="s">
        <v>48</v>
      </c>
      <c r="AN91" s="11" t="s">
        <v>49</v>
      </c>
    </row>
    <row r="92" ht="36" spans="1:40">
      <c r="A92" s="28">
        <v>90</v>
      </c>
      <c r="B92" s="11" t="s">
        <v>151</v>
      </c>
      <c r="C92" s="11" t="s">
        <v>437</v>
      </c>
      <c r="D92" s="11" t="s">
        <v>438</v>
      </c>
      <c r="E92" s="11" t="s">
        <v>439</v>
      </c>
      <c r="F92" s="11" t="s">
        <v>172</v>
      </c>
      <c r="G92" s="11" t="s">
        <v>417</v>
      </c>
      <c r="H92" s="11" t="s">
        <v>3327</v>
      </c>
      <c r="I92" s="11">
        <v>0</v>
      </c>
      <c r="J92" s="11">
        <v>1</v>
      </c>
      <c r="K92" s="11" t="s">
        <v>3328</v>
      </c>
      <c r="L92" s="11">
        <v>1</v>
      </c>
      <c r="M92" s="11">
        <v>100</v>
      </c>
      <c r="N92" s="11" t="s">
        <v>417</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0</v>
      </c>
      <c r="AI92" s="11">
        <v>0</v>
      </c>
      <c r="AJ92" s="11">
        <v>50</v>
      </c>
      <c r="AK92" s="11" t="s">
        <v>150</v>
      </c>
      <c r="AL92" s="11" t="s">
        <v>47</v>
      </c>
      <c r="AM92" s="11" t="s">
        <v>48</v>
      </c>
      <c r="AN92" s="11" t="s">
        <v>49</v>
      </c>
    </row>
    <row r="93" ht="36" spans="1:40">
      <c r="A93" s="28">
        <v>91</v>
      </c>
      <c r="B93" s="11" t="s">
        <v>151</v>
      </c>
      <c r="C93" s="11" t="s">
        <v>440</v>
      </c>
      <c r="D93" s="11" t="s">
        <v>441</v>
      </c>
      <c r="E93" s="11" t="s">
        <v>442</v>
      </c>
      <c r="F93" s="11" t="s">
        <v>196</v>
      </c>
      <c r="G93" s="11" t="s">
        <v>310</v>
      </c>
      <c r="H93" s="11" t="s">
        <v>1400</v>
      </c>
      <c r="I93" s="11">
        <v>3</v>
      </c>
      <c r="J93" s="11">
        <v>1</v>
      </c>
      <c r="K93" s="11" t="s">
        <v>3328</v>
      </c>
      <c r="L93" s="11">
        <v>1</v>
      </c>
      <c r="M93" s="11">
        <v>100</v>
      </c>
      <c r="N93" s="11" t="s">
        <v>310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0</v>
      </c>
      <c r="AI93" s="11">
        <v>0</v>
      </c>
      <c r="AJ93" s="11">
        <v>50</v>
      </c>
      <c r="AK93" s="11" t="s">
        <v>150</v>
      </c>
      <c r="AL93" s="11" t="s">
        <v>47</v>
      </c>
      <c r="AM93" s="11" t="s">
        <v>48</v>
      </c>
      <c r="AN93" s="11" t="s">
        <v>49</v>
      </c>
    </row>
    <row r="94" ht="48" spans="1:40">
      <c r="A94" s="28">
        <v>92</v>
      </c>
      <c r="B94" s="11" t="s">
        <v>151</v>
      </c>
      <c r="C94" s="11" t="s">
        <v>443</v>
      </c>
      <c r="D94" s="11" t="s">
        <v>444</v>
      </c>
      <c r="E94" s="11" t="s">
        <v>445</v>
      </c>
      <c r="F94" s="11" t="s">
        <v>196</v>
      </c>
      <c r="G94" s="11" t="s">
        <v>446</v>
      </c>
      <c r="H94" s="11" t="s">
        <v>3327</v>
      </c>
      <c r="I94" s="11">
        <v>0</v>
      </c>
      <c r="J94" s="11">
        <v>4</v>
      </c>
      <c r="K94" s="11" t="s">
        <v>3329</v>
      </c>
      <c r="L94" s="11">
        <v>3</v>
      </c>
      <c r="M94" s="11">
        <v>0</v>
      </c>
      <c r="N94" s="11" t="s">
        <v>3330</v>
      </c>
      <c r="O94" s="11">
        <v>4</v>
      </c>
      <c r="P94" s="11">
        <v>70</v>
      </c>
      <c r="Q94" s="11" t="s">
        <v>446</v>
      </c>
      <c r="R94" s="11">
        <v>5</v>
      </c>
      <c r="S94" s="11">
        <v>30</v>
      </c>
      <c r="T94" s="11" t="s">
        <v>45</v>
      </c>
      <c r="U94" s="11">
        <v>0</v>
      </c>
      <c r="V94" s="11">
        <v>0</v>
      </c>
      <c r="W94" s="11">
        <v>0</v>
      </c>
      <c r="X94" s="11">
        <v>0</v>
      </c>
      <c r="Y94" s="11">
        <v>0</v>
      </c>
      <c r="Z94" s="11">
        <v>0</v>
      </c>
      <c r="AA94" s="11">
        <v>0</v>
      </c>
      <c r="AB94" s="11">
        <v>0</v>
      </c>
      <c r="AC94" s="11">
        <v>0</v>
      </c>
      <c r="AD94" s="11">
        <v>0</v>
      </c>
      <c r="AE94" s="11">
        <v>0</v>
      </c>
      <c r="AF94" s="11">
        <v>0</v>
      </c>
      <c r="AG94" s="11">
        <v>0</v>
      </c>
      <c r="AH94" s="11">
        <v>0</v>
      </c>
      <c r="AI94" s="11">
        <v>0</v>
      </c>
      <c r="AJ94" s="11">
        <v>25</v>
      </c>
      <c r="AK94" s="11" t="s">
        <v>150</v>
      </c>
      <c r="AL94" s="11" t="s">
        <v>47</v>
      </c>
      <c r="AM94" s="11" t="s">
        <v>56</v>
      </c>
      <c r="AN94" s="11" t="s">
        <v>49</v>
      </c>
    </row>
    <row r="95" ht="36" spans="1:40">
      <c r="A95" s="28">
        <v>93</v>
      </c>
      <c r="B95" s="11" t="s">
        <v>151</v>
      </c>
      <c r="C95" s="11" t="s">
        <v>447</v>
      </c>
      <c r="D95" s="11" t="s">
        <v>448</v>
      </c>
      <c r="E95" s="11" t="s">
        <v>449</v>
      </c>
      <c r="F95" s="11" t="s">
        <v>202</v>
      </c>
      <c r="G95" s="11" t="s">
        <v>450</v>
      </c>
      <c r="H95" s="11" t="s">
        <v>3327</v>
      </c>
      <c r="I95" s="11">
        <v>0</v>
      </c>
      <c r="J95" s="11">
        <v>2</v>
      </c>
      <c r="K95" s="11" t="s">
        <v>3328</v>
      </c>
      <c r="L95" s="11">
        <v>2</v>
      </c>
      <c r="M95" s="11">
        <v>100</v>
      </c>
      <c r="N95" s="11" t="s">
        <v>450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0</v>
      </c>
      <c r="AI95" s="11">
        <v>0</v>
      </c>
      <c r="AJ95" s="11">
        <v>50</v>
      </c>
      <c r="AK95" s="11" t="s">
        <v>150</v>
      </c>
      <c r="AL95" s="11" t="s">
        <v>47</v>
      </c>
      <c r="AM95" s="11" t="s">
        <v>48</v>
      </c>
      <c r="AN95" s="11" t="s">
        <v>49</v>
      </c>
    </row>
    <row r="96" ht="36" spans="1:40">
      <c r="A96" s="28">
        <v>94</v>
      </c>
      <c r="B96" s="11" t="s">
        <v>151</v>
      </c>
      <c r="C96" s="11" t="s">
        <v>451</v>
      </c>
      <c r="D96" s="11" t="s">
        <v>452</v>
      </c>
      <c r="E96" s="11" t="s">
        <v>453</v>
      </c>
      <c r="F96" s="11" t="s">
        <v>196</v>
      </c>
      <c r="G96" s="11" t="s">
        <v>197</v>
      </c>
      <c r="H96" s="11" t="s">
        <v>3327</v>
      </c>
      <c r="I96" s="11">
        <v>0</v>
      </c>
      <c r="J96" s="11">
        <v>2</v>
      </c>
      <c r="K96" s="11" t="s">
        <v>3328</v>
      </c>
      <c r="L96" s="11">
        <v>2</v>
      </c>
      <c r="M96" s="11">
        <v>100</v>
      </c>
      <c r="N96" s="11" t="s">
        <v>197</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0</v>
      </c>
      <c r="AI96" s="11">
        <v>0</v>
      </c>
      <c r="AJ96" s="11">
        <v>50</v>
      </c>
      <c r="AK96" s="11" t="s">
        <v>150</v>
      </c>
      <c r="AL96" s="11" t="s">
        <v>47</v>
      </c>
      <c r="AM96" s="11" t="s">
        <v>48</v>
      </c>
      <c r="AN96" s="11" t="s">
        <v>49</v>
      </c>
    </row>
    <row r="97" ht="36" spans="1:40">
      <c r="A97" s="28">
        <v>95</v>
      </c>
      <c r="B97" s="11" t="s">
        <v>151</v>
      </c>
      <c r="C97" s="11" t="s">
        <v>454</v>
      </c>
      <c r="D97" s="11" t="s">
        <v>455</v>
      </c>
      <c r="E97" s="11" t="s">
        <v>456</v>
      </c>
      <c r="F97" s="11" t="s">
        <v>202</v>
      </c>
      <c r="G97" s="11" t="s">
        <v>208</v>
      </c>
      <c r="H97" s="11" t="s">
        <v>1400</v>
      </c>
      <c r="I97" s="11">
        <v>2</v>
      </c>
      <c r="J97" s="11">
        <v>4</v>
      </c>
      <c r="K97" s="11" t="s">
        <v>3328</v>
      </c>
      <c r="L97" s="11">
        <v>4</v>
      </c>
      <c r="M97" s="11">
        <v>100</v>
      </c>
      <c r="N97" s="11" t="s">
        <v>208</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0</v>
      </c>
      <c r="AI97" s="11">
        <v>0</v>
      </c>
      <c r="AJ97" s="11">
        <v>25</v>
      </c>
      <c r="AK97" s="11" t="s">
        <v>150</v>
      </c>
      <c r="AL97" s="11" t="s">
        <v>47</v>
      </c>
      <c r="AM97" s="11" t="s">
        <v>56</v>
      </c>
      <c r="AN97" s="11" t="s">
        <v>49</v>
      </c>
    </row>
    <row r="98" ht="48" spans="1:40">
      <c r="A98" s="28">
        <v>96</v>
      </c>
      <c r="B98" s="11" t="s">
        <v>151</v>
      </c>
      <c r="C98" s="11" t="s">
        <v>457</v>
      </c>
      <c r="D98" s="11" t="s">
        <v>458</v>
      </c>
      <c r="E98" s="11" t="s">
        <v>459</v>
      </c>
      <c r="F98" s="11" t="s">
        <v>155</v>
      </c>
      <c r="G98" s="11" t="s">
        <v>460</v>
      </c>
      <c r="H98" s="11" t="s">
        <v>1400</v>
      </c>
      <c r="I98" s="11">
        <v>6</v>
      </c>
      <c r="J98" s="11">
        <v>2</v>
      </c>
      <c r="K98" s="11" t="s">
        <v>3328</v>
      </c>
      <c r="L98" s="11">
        <v>1</v>
      </c>
      <c r="M98" s="11">
        <v>100</v>
      </c>
      <c r="N98" s="11" t="s">
        <v>460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0</v>
      </c>
      <c r="AI98" s="11">
        <v>0</v>
      </c>
      <c r="AJ98" s="11">
        <v>50</v>
      </c>
      <c r="AK98" s="11" t="s">
        <v>150</v>
      </c>
      <c r="AL98" s="11" t="s">
        <v>47</v>
      </c>
      <c r="AM98" s="11" t="s">
        <v>48</v>
      </c>
      <c r="AN98" s="11" t="s">
        <v>49</v>
      </c>
    </row>
    <row r="99" ht="48" spans="1:40">
      <c r="A99" s="28">
        <v>97</v>
      </c>
      <c r="B99" s="11" t="s">
        <v>151</v>
      </c>
      <c r="C99" s="11" t="s">
        <v>461</v>
      </c>
      <c r="D99" s="11" t="s">
        <v>462</v>
      </c>
      <c r="E99" s="11" t="s">
        <v>463</v>
      </c>
      <c r="F99" s="11" t="s">
        <v>322</v>
      </c>
      <c r="G99" s="11" t="s">
        <v>358</v>
      </c>
      <c r="H99" s="11" t="s">
        <v>1400</v>
      </c>
      <c r="I99" s="11">
        <v>19</v>
      </c>
      <c r="J99" s="11">
        <v>2</v>
      </c>
      <c r="K99" s="11" t="s">
        <v>3329</v>
      </c>
      <c r="L99" s="11">
        <v>2</v>
      </c>
      <c r="M99" s="11">
        <v>66.67</v>
      </c>
      <c r="N99" s="11" t="s">
        <v>358</v>
      </c>
      <c r="O99" s="11">
        <v>4</v>
      </c>
      <c r="P99" s="11">
        <v>33.33</v>
      </c>
      <c r="Q99" s="11" t="s">
        <v>3358</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0</v>
      </c>
      <c r="AI99" s="11">
        <v>0</v>
      </c>
      <c r="AJ99" s="11">
        <v>20</v>
      </c>
      <c r="AK99" s="11" t="s">
        <v>150</v>
      </c>
      <c r="AL99" s="11" t="s">
        <v>105</v>
      </c>
      <c r="AM99" s="11" t="s">
        <v>48</v>
      </c>
      <c r="AN99" s="11" t="s">
        <v>49</v>
      </c>
    </row>
    <row r="100" ht="60" spans="1:40">
      <c r="A100" s="28">
        <v>98</v>
      </c>
      <c r="B100" s="11" t="s">
        <v>151</v>
      </c>
      <c r="C100" s="11" t="s">
        <v>464</v>
      </c>
      <c r="D100" s="11" t="s">
        <v>465</v>
      </c>
      <c r="E100" s="11" t="s">
        <v>466</v>
      </c>
      <c r="F100" s="11" t="s">
        <v>167</v>
      </c>
      <c r="G100" s="11" t="s">
        <v>327</v>
      </c>
      <c r="H100" s="11" t="s">
        <v>3327</v>
      </c>
      <c r="I100" s="11">
        <v>0</v>
      </c>
      <c r="J100" s="11">
        <v>1</v>
      </c>
      <c r="K100" s="11" t="s">
        <v>3329</v>
      </c>
      <c r="L100" s="11">
        <v>1</v>
      </c>
      <c r="M100" s="11">
        <v>50</v>
      </c>
      <c r="N100" s="11" t="s">
        <v>327</v>
      </c>
      <c r="O100" s="11">
        <v>2</v>
      </c>
      <c r="P100" s="11">
        <v>50</v>
      </c>
      <c r="Q100" s="11" t="s">
        <v>3359</v>
      </c>
      <c r="R100" s="11">
        <v>6</v>
      </c>
      <c r="S100" s="11">
        <v>0</v>
      </c>
      <c r="T100" s="11" t="s">
        <v>3360</v>
      </c>
      <c r="U100" s="11">
        <v>7</v>
      </c>
      <c r="V100" s="11">
        <v>0</v>
      </c>
      <c r="W100" s="11" t="s">
        <v>3351</v>
      </c>
      <c r="X100" s="11">
        <v>0</v>
      </c>
      <c r="Y100" s="11">
        <v>0</v>
      </c>
      <c r="Z100" s="11">
        <v>0</v>
      </c>
      <c r="AA100" s="11">
        <v>0</v>
      </c>
      <c r="AB100" s="11">
        <v>0</v>
      </c>
      <c r="AC100" s="11">
        <v>0</v>
      </c>
      <c r="AD100" s="11">
        <v>0</v>
      </c>
      <c r="AE100" s="11">
        <v>0</v>
      </c>
      <c r="AF100" s="11">
        <v>0</v>
      </c>
      <c r="AG100" s="11">
        <v>0</v>
      </c>
      <c r="AH100" s="11">
        <v>0</v>
      </c>
      <c r="AI100" s="11">
        <v>0</v>
      </c>
      <c r="AJ100" s="11">
        <v>50</v>
      </c>
      <c r="AK100" s="11" t="s">
        <v>150</v>
      </c>
      <c r="AL100" s="11" t="s">
        <v>47</v>
      </c>
      <c r="AM100" s="11" t="s">
        <v>48</v>
      </c>
      <c r="AN100" s="11" t="s">
        <v>49</v>
      </c>
    </row>
    <row r="101" ht="48" spans="1:40">
      <c r="A101" s="28">
        <v>99</v>
      </c>
      <c r="B101" s="11" t="s">
        <v>151</v>
      </c>
      <c r="C101" s="11" t="s">
        <v>467</v>
      </c>
      <c r="D101" s="11" t="s">
        <v>468</v>
      </c>
      <c r="E101" s="11" t="s">
        <v>469</v>
      </c>
      <c r="F101" s="11" t="s">
        <v>167</v>
      </c>
      <c r="G101" s="11" t="s">
        <v>384</v>
      </c>
      <c r="H101" s="11" t="s">
        <v>1400</v>
      </c>
      <c r="I101" s="11">
        <v>28</v>
      </c>
      <c r="J101" s="11">
        <v>2</v>
      </c>
      <c r="K101" s="11" t="s">
        <v>3328</v>
      </c>
      <c r="L101" s="11">
        <v>2</v>
      </c>
      <c r="M101" s="11">
        <v>100</v>
      </c>
      <c r="N101" s="11" t="s">
        <v>384</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0</v>
      </c>
      <c r="AI101" s="11">
        <v>0</v>
      </c>
      <c r="AJ101" s="11">
        <v>50</v>
      </c>
      <c r="AK101" s="11" t="s">
        <v>150</v>
      </c>
      <c r="AL101" s="11" t="s">
        <v>47</v>
      </c>
      <c r="AM101" s="11" t="s">
        <v>48</v>
      </c>
      <c r="AN101" s="11" t="s">
        <v>49</v>
      </c>
    </row>
    <row r="102" ht="36" spans="1:40">
      <c r="A102" s="28">
        <v>100</v>
      </c>
      <c r="B102" s="11" t="s">
        <v>151</v>
      </c>
      <c r="C102" s="11" t="s">
        <v>470</v>
      </c>
      <c r="D102" s="11" t="s">
        <v>471</v>
      </c>
      <c r="E102" s="11" t="s">
        <v>472</v>
      </c>
      <c r="F102" s="11" t="s">
        <v>228</v>
      </c>
      <c r="G102" s="11" t="s">
        <v>128</v>
      </c>
      <c r="H102" s="11" t="s">
        <v>3327</v>
      </c>
      <c r="I102" s="11">
        <v>0</v>
      </c>
      <c r="J102" s="11">
        <v>2</v>
      </c>
      <c r="K102" s="11" t="s">
        <v>3329</v>
      </c>
      <c r="L102" s="11">
        <v>2</v>
      </c>
      <c r="M102" s="11">
        <v>100</v>
      </c>
      <c r="N102" s="11" t="s">
        <v>128</v>
      </c>
      <c r="O102" s="11">
        <v>3</v>
      </c>
      <c r="P102" s="11">
        <v>0</v>
      </c>
      <c r="Q102" s="11" t="s">
        <v>3361</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0</v>
      </c>
      <c r="AI102" s="11">
        <v>0</v>
      </c>
      <c r="AJ102" s="11">
        <v>50</v>
      </c>
      <c r="AK102" s="11" t="s">
        <v>473</v>
      </c>
      <c r="AL102" s="11" t="s">
        <v>47</v>
      </c>
      <c r="AM102" s="11" t="s">
        <v>48</v>
      </c>
      <c r="AN102" s="11" t="s">
        <v>49</v>
      </c>
    </row>
    <row r="103" ht="60" spans="1:40">
      <c r="A103" s="28">
        <v>101</v>
      </c>
      <c r="B103" s="11" t="s">
        <v>151</v>
      </c>
      <c r="C103" s="11" t="s">
        <v>474</v>
      </c>
      <c r="D103" s="11" t="s">
        <v>475</v>
      </c>
      <c r="E103" s="11" t="s">
        <v>476</v>
      </c>
      <c r="F103" s="11" t="s">
        <v>250</v>
      </c>
      <c r="G103" s="11" t="s">
        <v>234</v>
      </c>
      <c r="H103" s="11" t="s">
        <v>1400</v>
      </c>
      <c r="I103" s="11">
        <v>6</v>
      </c>
      <c r="J103" s="11">
        <v>3</v>
      </c>
      <c r="K103" s="11" t="s">
        <v>3328</v>
      </c>
      <c r="L103" s="11">
        <v>3</v>
      </c>
      <c r="M103" s="11">
        <v>100</v>
      </c>
      <c r="N103" s="11" t="s">
        <v>234</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0</v>
      </c>
      <c r="AI103" s="11">
        <v>0</v>
      </c>
      <c r="AJ103" s="11">
        <v>50</v>
      </c>
      <c r="AK103" s="11" t="s">
        <v>473</v>
      </c>
      <c r="AL103" s="11" t="s">
        <v>47</v>
      </c>
      <c r="AM103" s="11" t="s">
        <v>48</v>
      </c>
      <c r="AN103" s="11" t="s">
        <v>49</v>
      </c>
    </row>
    <row r="104" s="69" customFormat="1" ht="60" spans="1:40">
      <c r="A104" s="93">
        <v>102</v>
      </c>
      <c r="B104" s="87" t="s">
        <v>151</v>
      </c>
      <c r="C104" s="87" t="s">
        <v>477</v>
      </c>
      <c r="D104" s="87" t="s">
        <v>478</v>
      </c>
      <c r="E104" s="87" t="s">
        <v>479</v>
      </c>
      <c r="F104" s="87" t="s">
        <v>228</v>
      </c>
      <c r="G104" s="87" t="s">
        <v>331</v>
      </c>
      <c r="H104" s="87" t="s">
        <v>3327</v>
      </c>
      <c r="I104" s="87">
        <v>0</v>
      </c>
      <c r="J104" s="87">
        <v>1</v>
      </c>
      <c r="K104" s="87" t="s">
        <v>3329</v>
      </c>
      <c r="L104" s="87">
        <v>1</v>
      </c>
      <c r="M104" s="94">
        <v>76</v>
      </c>
      <c r="N104" s="87" t="s">
        <v>331</v>
      </c>
      <c r="O104" s="87">
        <v>6</v>
      </c>
      <c r="P104" s="94">
        <v>24</v>
      </c>
      <c r="Q104" s="87" t="s">
        <v>3362</v>
      </c>
      <c r="R104" s="87">
        <v>0</v>
      </c>
      <c r="S104" s="87">
        <v>0</v>
      </c>
      <c r="T104" s="87">
        <v>0</v>
      </c>
      <c r="U104" s="87">
        <v>0</v>
      </c>
      <c r="V104" s="87">
        <v>0</v>
      </c>
      <c r="W104" s="87">
        <v>0</v>
      </c>
      <c r="X104" s="87">
        <v>0</v>
      </c>
      <c r="Y104" s="87">
        <v>0</v>
      </c>
      <c r="Z104" s="87">
        <v>0</v>
      </c>
      <c r="AA104" s="87">
        <v>0</v>
      </c>
      <c r="AB104" s="87">
        <v>0</v>
      </c>
      <c r="AC104" s="87">
        <v>0</v>
      </c>
      <c r="AD104" s="87">
        <v>0</v>
      </c>
      <c r="AE104" s="87">
        <v>0</v>
      </c>
      <c r="AF104" s="87">
        <v>0</v>
      </c>
      <c r="AG104" s="87">
        <v>0</v>
      </c>
      <c r="AH104" s="87">
        <v>0</v>
      </c>
      <c r="AI104" s="87">
        <v>0</v>
      </c>
      <c r="AJ104" s="87">
        <v>50</v>
      </c>
      <c r="AK104" s="87" t="s">
        <v>473</v>
      </c>
      <c r="AL104" s="87" t="s">
        <v>47</v>
      </c>
      <c r="AM104" s="87" t="s">
        <v>48</v>
      </c>
      <c r="AN104" s="87" t="s">
        <v>49</v>
      </c>
    </row>
    <row r="105" ht="48" spans="1:40">
      <c r="A105" s="28">
        <v>103</v>
      </c>
      <c r="B105" s="11" t="s">
        <v>151</v>
      </c>
      <c r="C105" s="11" t="s">
        <v>480</v>
      </c>
      <c r="D105" s="11" t="s">
        <v>481</v>
      </c>
      <c r="E105" s="11" t="s">
        <v>482</v>
      </c>
      <c r="F105" s="11" t="s">
        <v>172</v>
      </c>
      <c r="G105" s="11" t="s">
        <v>128</v>
      </c>
      <c r="H105" s="11" t="s">
        <v>1400</v>
      </c>
      <c r="I105" s="11">
        <v>13</v>
      </c>
      <c r="J105" s="11">
        <v>1</v>
      </c>
      <c r="K105" s="11" t="s">
        <v>3329</v>
      </c>
      <c r="L105" s="11">
        <v>1</v>
      </c>
      <c r="M105" s="11">
        <v>55.55</v>
      </c>
      <c r="N105" s="11" t="s">
        <v>128</v>
      </c>
      <c r="O105" s="11">
        <v>2</v>
      </c>
      <c r="P105" s="11">
        <v>44.44</v>
      </c>
      <c r="Q105" s="11" t="s">
        <v>687</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0</v>
      </c>
      <c r="AI105" s="11">
        <v>0</v>
      </c>
      <c r="AJ105" s="11">
        <v>50</v>
      </c>
      <c r="AK105" s="11" t="s">
        <v>473</v>
      </c>
      <c r="AL105" s="11" t="s">
        <v>47</v>
      </c>
      <c r="AM105" s="11" t="s">
        <v>48</v>
      </c>
      <c r="AN105" s="11" t="s">
        <v>49</v>
      </c>
    </row>
    <row r="106" ht="36" spans="1:40">
      <c r="A106" s="28">
        <v>104</v>
      </c>
      <c r="B106" s="11" t="s">
        <v>151</v>
      </c>
      <c r="C106" s="11" t="s">
        <v>483</v>
      </c>
      <c r="D106" s="11" t="s">
        <v>484</v>
      </c>
      <c r="E106" s="11" t="s">
        <v>485</v>
      </c>
      <c r="F106" s="11" t="s">
        <v>486</v>
      </c>
      <c r="G106" s="11" t="s">
        <v>487</v>
      </c>
      <c r="H106" s="11" t="s">
        <v>3327</v>
      </c>
      <c r="I106" s="11">
        <v>0</v>
      </c>
      <c r="J106" s="11">
        <v>3</v>
      </c>
      <c r="K106" s="11" t="s">
        <v>3328</v>
      </c>
      <c r="L106" s="11">
        <v>3</v>
      </c>
      <c r="M106" s="11">
        <v>100</v>
      </c>
      <c r="N106" s="11" t="s">
        <v>487</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0</v>
      </c>
      <c r="AI106" s="11">
        <v>0</v>
      </c>
      <c r="AJ106" s="11">
        <v>20</v>
      </c>
      <c r="AK106" s="11" t="s">
        <v>473</v>
      </c>
      <c r="AL106" s="11" t="s">
        <v>105</v>
      </c>
      <c r="AM106" s="11" t="s">
        <v>48</v>
      </c>
      <c r="AN106" s="11" t="s">
        <v>49</v>
      </c>
    </row>
    <row r="107" ht="36" spans="1:40">
      <c r="A107" s="28">
        <v>105</v>
      </c>
      <c r="B107" s="11" t="s">
        <v>151</v>
      </c>
      <c r="C107" s="11" t="s">
        <v>488</v>
      </c>
      <c r="D107" s="11" t="s">
        <v>489</v>
      </c>
      <c r="E107" s="11" t="s">
        <v>490</v>
      </c>
      <c r="F107" s="11" t="s">
        <v>167</v>
      </c>
      <c r="G107" s="11" t="s">
        <v>384</v>
      </c>
      <c r="H107" s="11" t="s">
        <v>3327</v>
      </c>
      <c r="I107" s="11">
        <v>0</v>
      </c>
      <c r="J107" s="11">
        <v>2</v>
      </c>
      <c r="K107" s="11" t="s">
        <v>3328</v>
      </c>
      <c r="L107" s="11">
        <v>2</v>
      </c>
      <c r="M107" s="11">
        <v>100</v>
      </c>
      <c r="N107" s="11" t="s">
        <v>384</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0</v>
      </c>
      <c r="AI107" s="11">
        <v>0</v>
      </c>
      <c r="AJ107" s="11">
        <v>50</v>
      </c>
      <c r="AK107" s="11" t="s">
        <v>473</v>
      </c>
      <c r="AL107" s="11" t="s">
        <v>47</v>
      </c>
      <c r="AM107" s="11" t="s">
        <v>48</v>
      </c>
      <c r="AN107" s="11" t="s">
        <v>49</v>
      </c>
    </row>
    <row r="108" ht="24" spans="1:40">
      <c r="A108" s="28">
        <v>106</v>
      </c>
      <c r="B108" s="11" t="s">
        <v>151</v>
      </c>
      <c r="C108" s="11" t="s">
        <v>491</v>
      </c>
      <c r="D108" s="11" t="s">
        <v>492</v>
      </c>
      <c r="E108" s="11" t="s">
        <v>493</v>
      </c>
      <c r="F108" s="11" t="s">
        <v>167</v>
      </c>
      <c r="G108" s="11" t="s">
        <v>331</v>
      </c>
      <c r="H108" s="11" t="s">
        <v>3327</v>
      </c>
      <c r="I108" s="11">
        <v>0</v>
      </c>
      <c r="J108" s="11">
        <v>1</v>
      </c>
      <c r="K108" s="11" t="s">
        <v>3328</v>
      </c>
      <c r="L108" s="11">
        <v>1</v>
      </c>
      <c r="M108" s="11">
        <v>100</v>
      </c>
      <c r="N108" s="11" t="s">
        <v>331</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0</v>
      </c>
      <c r="AI108" s="11">
        <v>0</v>
      </c>
      <c r="AJ108" s="11">
        <v>20</v>
      </c>
      <c r="AK108" s="11" t="s">
        <v>473</v>
      </c>
      <c r="AL108" s="11" t="s">
        <v>105</v>
      </c>
      <c r="AM108" s="11" t="s">
        <v>48</v>
      </c>
      <c r="AN108" s="11" t="s">
        <v>49</v>
      </c>
    </row>
    <row r="109" ht="36" spans="1:40">
      <c r="A109" s="28">
        <v>107</v>
      </c>
      <c r="B109" s="11" t="s">
        <v>494</v>
      </c>
      <c r="C109" s="11" t="s">
        <v>495</v>
      </c>
      <c r="D109" s="11" t="s">
        <v>496</v>
      </c>
      <c r="E109" s="11" t="s">
        <v>497</v>
      </c>
      <c r="F109" s="30" t="s">
        <v>498</v>
      </c>
      <c r="G109" s="11" t="s">
        <v>499</v>
      </c>
      <c r="H109" s="11" t="s">
        <v>3327</v>
      </c>
      <c r="I109" s="11">
        <v>0</v>
      </c>
      <c r="J109" s="11">
        <v>4</v>
      </c>
      <c r="K109" s="11" t="s">
        <v>3328</v>
      </c>
      <c r="L109" s="11">
        <v>1</v>
      </c>
      <c r="M109" s="11">
        <v>100</v>
      </c>
      <c r="N109" s="11" t="s">
        <v>499</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0</v>
      </c>
      <c r="AI109" s="11">
        <v>0</v>
      </c>
      <c r="AJ109" s="11">
        <v>5</v>
      </c>
      <c r="AK109" s="11" t="s">
        <v>94</v>
      </c>
      <c r="AL109" s="11" t="s">
        <v>105</v>
      </c>
      <c r="AM109" s="11" t="s">
        <v>56</v>
      </c>
      <c r="AN109" s="11" t="s">
        <v>49</v>
      </c>
    </row>
    <row r="110" ht="24" spans="1:40">
      <c r="A110" s="28">
        <v>108</v>
      </c>
      <c r="B110" s="11" t="s">
        <v>494</v>
      </c>
      <c r="C110" s="11" t="s">
        <v>500</v>
      </c>
      <c r="D110" s="11" t="s">
        <v>501</v>
      </c>
      <c r="E110" s="11" t="s">
        <v>502</v>
      </c>
      <c r="F110" s="11" t="s">
        <v>503</v>
      </c>
      <c r="G110" s="11" t="s">
        <v>504</v>
      </c>
      <c r="H110" s="11" t="s">
        <v>3327</v>
      </c>
      <c r="I110" s="11">
        <v>0</v>
      </c>
      <c r="J110" s="11">
        <v>2</v>
      </c>
      <c r="K110" s="11" t="s">
        <v>3328</v>
      </c>
      <c r="L110" s="11">
        <v>2</v>
      </c>
      <c r="M110" s="11">
        <v>100</v>
      </c>
      <c r="N110" s="11" t="s">
        <v>504</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0</v>
      </c>
      <c r="AI110" s="11">
        <v>0</v>
      </c>
      <c r="AJ110" s="11">
        <v>30</v>
      </c>
      <c r="AK110" s="11" t="s">
        <v>94</v>
      </c>
      <c r="AL110" s="11" t="s">
        <v>47</v>
      </c>
      <c r="AM110" s="11" t="s">
        <v>48</v>
      </c>
      <c r="AN110" s="11" t="s">
        <v>49</v>
      </c>
    </row>
    <row r="111" ht="24" spans="1:40">
      <c r="A111" s="28">
        <v>109</v>
      </c>
      <c r="B111" s="11" t="s">
        <v>494</v>
      </c>
      <c r="C111" s="11" t="s">
        <v>505</v>
      </c>
      <c r="D111" s="11" t="s">
        <v>506</v>
      </c>
      <c r="E111" s="11" t="s">
        <v>507</v>
      </c>
      <c r="F111" s="11" t="s">
        <v>508</v>
      </c>
      <c r="G111" s="11" t="s">
        <v>208</v>
      </c>
      <c r="H111" s="11" t="s">
        <v>3327</v>
      </c>
      <c r="I111" s="11">
        <v>0</v>
      </c>
      <c r="J111" s="11">
        <v>1</v>
      </c>
      <c r="K111" s="11" t="s">
        <v>3328</v>
      </c>
      <c r="L111" s="11">
        <v>1</v>
      </c>
      <c r="M111" s="11">
        <v>100</v>
      </c>
      <c r="N111" s="11" t="s">
        <v>208</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0</v>
      </c>
      <c r="AI111" s="11">
        <v>0</v>
      </c>
      <c r="AJ111" s="11">
        <v>30</v>
      </c>
      <c r="AK111" s="11" t="s">
        <v>99</v>
      </c>
      <c r="AL111" s="11" t="s">
        <v>47</v>
      </c>
      <c r="AM111" s="11" t="s">
        <v>48</v>
      </c>
      <c r="AN111" s="11" t="s">
        <v>49</v>
      </c>
    </row>
    <row r="112" ht="24" spans="1:40">
      <c r="A112" s="28">
        <v>110</v>
      </c>
      <c r="B112" s="11" t="s">
        <v>494</v>
      </c>
      <c r="C112" s="11" t="s">
        <v>509</v>
      </c>
      <c r="D112" s="11" t="s">
        <v>510</v>
      </c>
      <c r="E112" s="11" t="s">
        <v>511</v>
      </c>
      <c r="F112" s="30" t="s">
        <v>503</v>
      </c>
      <c r="G112" s="11" t="s">
        <v>504</v>
      </c>
      <c r="H112" s="11" t="s">
        <v>3327</v>
      </c>
      <c r="I112" s="11">
        <v>0</v>
      </c>
      <c r="J112" s="11">
        <v>3</v>
      </c>
      <c r="K112" s="11" t="s">
        <v>3328</v>
      </c>
      <c r="L112" s="11">
        <v>1</v>
      </c>
      <c r="M112" s="11">
        <v>100</v>
      </c>
      <c r="N112" s="11" t="s">
        <v>504</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0</v>
      </c>
      <c r="AI112" s="11">
        <v>0</v>
      </c>
      <c r="AJ112" s="11">
        <v>30</v>
      </c>
      <c r="AK112" s="11" t="s">
        <v>209</v>
      </c>
      <c r="AL112" s="11" t="s">
        <v>47</v>
      </c>
      <c r="AM112" s="11" t="s">
        <v>48</v>
      </c>
      <c r="AN112" s="11" t="s">
        <v>49</v>
      </c>
    </row>
    <row r="113" ht="96" spans="1:40">
      <c r="A113" s="28">
        <v>111</v>
      </c>
      <c r="B113" s="11" t="s">
        <v>494</v>
      </c>
      <c r="C113" s="11" t="s">
        <v>512</v>
      </c>
      <c r="D113" s="11" t="s">
        <v>513</v>
      </c>
      <c r="E113" s="11" t="s">
        <v>514</v>
      </c>
      <c r="F113" s="11" t="s">
        <v>515</v>
      </c>
      <c r="G113" s="11" t="s">
        <v>234</v>
      </c>
      <c r="H113" s="11" t="s">
        <v>1400</v>
      </c>
      <c r="I113" s="11">
        <v>10</v>
      </c>
      <c r="J113" s="11">
        <v>3</v>
      </c>
      <c r="K113" s="11" t="s">
        <v>3328</v>
      </c>
      <c r="L113" s="11">
        <v>3</v>
      </c>
      <c r="M113" s="11">
        <v>100</v>
      </c>
      <c r="N113" s="11" t="s">
        <v>234</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0</v>
      </c>
      <c r="AI113" s="11">
        <v>0</v>
      </c>
      <c r="AJ113" s="11">
        <v>30</v>
      </c>
      <c r="AK113" s="11" t="s">
        <v>209</v>
      </c>
      <c r="AL113" s="11" t="s">
        <v>47</v>
      </c>
      <c r="AM113" s="11" t="s">
        <v>48</v>
      </c>
      <c r="AN113" s="11" t="s">
        <v>49</v>
      </c>
    </row>
    <row r="114" ht="36" spans="1:40">
      <c r="A114" s="28">
        <v>112</v>
      </c>
      <c r="B114" s="11" t="s">
        <v>494</v>
      </c>
      <c r="C114" s="11" t="s">
        <v>516</v>
      </c>
      <c r="D114" s="11" t="s">
        <v>517</v>
      </c>
      <c r="E114" s="11" t="s">
        <v>518</v>
      </c>
      <c r="F114" s="11" t="s">
        <v>519</v>
      </c>
      <c r="G114" s="11" t="s">
        <v>45</v>
      </c>
      <c r="H114" s="11" t="s">
        <v>3327</v>
      </c>
      <c r="I114" s="11">
        <v>0</v>
      </c>
      <c r="J114" s="11">
        <v>1</v>
      </c>
      <c r="K114" s="11" t="s">
        <v>3328</v>
      </c>
      <c r="L114" s="11">
        <v>1</v>
      </c>
      <c r="M114" s="11">
        <v>100</v>
      </c>
      <c r="N114" s="11" t="s">
        <v>45</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0</v>
      </c>
      <c r="AI114" s="11">
        <v>0</v>
      </c>
      <c r="AJ114" s="11">
        <v>30</v>
      </c>
      <c r="AK114" s="11" t="s">
        <v>520</v>
      </c>
      <c r="AL114" s="11" t="s">
        <v>47</v>
      </c>
      <c r="AM114" s="11" t="s">
        <v>48</v>
      </c>
      <c r="AN114" s="11" t="s">
        <v>49</v>
      </c>
    </row>
    <row r="115" ht="24" spans="1:40">
      <c r="A115" s="28">
        <v>113</v>
      </c>
      <c r="B115" s="11" t="s">
        <v>494</v>
      </c>
      <c r="C115" s="11" t="s">
        <v>521</v>
      </c>
      <c r="D115" s="11" t="s">
        <v>522</v>
      </c>
      <c r="E115" s="11" t="s">
        <v>523</v>
      </c>
      <c r="F115" s="11" t="s">
        <v>524</v>
      </c>
      <c r="G115" s="11" t="s">
        <v>45</v>
      </c>
      <c r="H115" s="11" t="s">
        <v>3327</v>
      </c>
      <c r="I115" s="11">
        <v>0</v>
      </c>
      <c r="J115" s="11">
        <v>2</v>
      </c>
      <c r="K115" s="11" t="s">
        <v>3328</v>
      </c>
      <c r="L115" s="11">
        <v>2</v>
      </c>
      <c r="M115" s="11">
        <v>100</v>
      </c>
      <c r="N115" s="11" t="s">
        <v>45</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0</v>
      </c>
      <c r="AI115" s="11">
        <v>0</v>
      </c>
      <c r="AJ115" s="11">
        <v>30</v>
      </c>
      <c r="AK115" s="11" t="s">
        <v>217</v>
      </c>
      <c r="AL115" s="11" t="s">
        <v>47</v>
      </c>
      <c r="AM115" s="11" t="s">
        <v>48</v>
      </c>
      <c r="AN115" s="11" t="s">
        <v>49</v>
      </c>
    </row>
    <row r="116" ht="36" spans="1:40">
      <c r="A116" s="28">
        <v>114</v>
      </c>
      <c r="B116" s="11" t="s">
        <v>494</v>
      </c>
      <c r="C116" s="11" t="s">
        <v>525</v>
      </c>
      <c r="D116" s="11" t="s">
        <v>526</v>
      </c>
      <c r="E116" s="11" t="s">
        <v>527</v>
      </c>
      <c r="F116" s="30" t="s">
        <v>528</v>
      </c>
      <c r="G116" s="11" t="s">
        <v>45</v>
      </c>
      <c r="H116" s="11" t="s">
        <v>3327</v>
      </c>
      <c r="I116" s="11">
        <v>0</v>
      </c>
      <c r="J116" s="11">
        <v>2</v>
      </c>
      <c r="K116" s="11" t="s">
        <v>3328</v>
      </c>
      <c r="L116" s="11">
        <v>1</v>
      </c>
      <c r="M116" s="11">
        <v>100</v>
      </c>
      <c r="N116" s="11" t="s">
        <v>45</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0</v>
      </c>
      <c r="AI116" s="11">
        <v>0</v>
      </c>
      <c r="AJ116" s="11">
        <v>30</v>
      </c>
      <c r="AK116" s="11" t="s">
        <v>243</v>
      </c>
      <c r="AL116" s="11" t="s">
        <v>47</v>
      </c>
      <c r="AM116" s="11" t="s">
        <v>48</v>
      </c>
      <c r="AN116" s="11" t="s">
        <v>49</v>
      </c>
    </row>
    <row r="117" ht="36" spans="1:40">
      <c r="A117" s="28">
        <v>115</v>
      </c>
      <c r="B117" s="11" t="s">
        <v>494</v>
      </c>
      <c r="C117" s="11" t="s">
        <v>529</v>
      </c>
      <c r="D117" s="11" t="s">
        <v>530</v>
      </c>
      <c r="E117" s="11" t="s">
        <v>531</v>
      </c>
      <c r="F117" s="11" t="s">
        <v>519</v>
      </c>
      <c r="G117" s="11" t="s">
        <v>45</v>
      </c>
      <c r="H117" s="11" t="s">
        <v>3327</v>
      </c>
      <c r="I117" s="11">
        <v>0</v>
      </c>
      <c r="J117" s="11">
        <v>1</v>
      </c>
      <c r="K117" s="11" t="s">
        <v>3328</v>
      </c>
      <c r="L117" s="11">
        <v>1</v>
      </c>
      <c r="M117" s="11">
        <v>100</v>
      </c>
      <c r="N117" s="11" t="s">
        <v>45</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0</v>
      </c>
      <c r="AI117" s="11">
        <v>0</v>
      </c>
      <c r="AJ117" s="11">
        <v>30</v>
      </c>
      <c r="AK117" s="11" t="s">
        <v>243</v>
      </c>
      <c r="AL117" s="11" t="s">
        <v>47</v>
      </c>
      <c r="AM117" s="11" t="s">
        <v>48</v>
      </c>
      <c r="AN117" s="11" t="s">
        <v>49</v>
      </c>
    </row>
    <row r="118" ht="48" spans="1:40">
      <c r="A118" s="28">
        <v>116</v>
      </c>
      <c r="B118" s="11" t="s">
        <v>494</v>
      </c>
      <c r="C118" s="11" t="s">
        <v>532</v>
      </c>
      <c r="D118" s="11" t="s">
        <v>533</v>
      </c>
      <c r="E118" s="11" t="s">
        <v>534</v>
      </c>
      <c r="F118" s="11" t="s">
        <v>535</v>
      </c>
      <c r="G118" s="11" t="s">
        <v>536</v>
      </c>
      <c r="H118" s="11" t="s">
        <v>3327</v>
      </c>
      <c r="I118" s="11">
        <v>0</v>
      </c>
      <c r="J118" s="11">
        <v>1</v>
      </c>
      <c r="K118" s="11" t="s">
        <v>3329</v>
      </c>
      <c r="L118" s="11">
        <v>1</v>
      </c>
      <c r="M118" s="11">
        <v>100</v>
      </c>
      <c r="N118" s="11" t="s">
        <v>536</v>
      </c>
      <c r="O118" s="11">
        <v>2</v>
      </c>
      <c r="P118" s="11">
        <v>0</v>
      </c>
      <c r="Q118" s="11" t="s">
        <v>3363</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0</v>
      </c>
      <c r="AI118" s="11">
        <v>0</v>
      </c>
      <c r="AJ118" s="11">
        <v>30</v>
      </c>
      <c r="AK118" s="11" t="s">
        <v>265</v>
      </c>
      <c r="AL118" s="11" t="s">
        <v>47</v>
      </c>
      <c r="AM118" s="11" t="s">
        <v>48</v>
      </c>
      <c r="AN118" s="11" t="s">
        <v>49</v>
      </c>
    </row>
    <row r="119" ht="24" spans="1:40">
      <c r="A119" s="28">
        <v>117</v>
      </c>
      <c r="B119" s="11" t="s">
        <v>494</v>
      </c>
      <c r="C119" s="11" t="s">
        <v>537</v>
      </c>
      <c r="D119" s="11" t="s">
        <v>538</v>
      </c>
      <c r="E119" s="11" t="s">
        <v>539</v>
      </c>
      <c r="F119" s="30" t="s">
        <v>540</v>
      </c>
      <c r="G119" s="11" t="s">
        <v>504</v>
      </c>
      <c r="H119" s="11" t="s">
        <v>3327</v>
      </c>
      <c r="I119" s="11">
        <v>0</v>
      </c>
      <c r="J119" s="11">
        <v>1</v>
      </c>
      <c r="K119" s="11" t="s">
        <v>3328</v>
      </c>
      <c r="L119" s="11">
        <v>1</v>
      </c>
      <c r="M119" s="11">
        <v>100</v>
      </c>
      <c r="N119" s="11" t="s">
        <v>504</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0</v>
      </c>
      <c r="AI119" s="11">
        <v>0</v>
      </c>
      <c r="AJ119" s="11">
        <v>30</v>
      </c>
      <c r="AK119" s="11" t="s">
        <v>129</v>
      </c>
      <c r="AL119" s="11" t="s">
        <v>47</v>
      </c>
      <c r="AM119" s="11" t="s">
        <v>48</v>
      </c>
      <c r="AN119" s="11" t="s">
        <v>49</v>
      </c>
    </row>
    <row r="120" ht="48" spans="1:40">
      <c r="A120" s="28">
        <v>118</v>
      </c>
      <c r="B120" s="11" t="s">
        <v>494</v>
      </c>
      <c r="C120" s="11" t="s">
        <v>541</v>
      </c>
      <c r="D120" s="11" t="s">
        <v>542</v>
      </c>
      <c r="E120" s="11" t="s">
        <v>543</v>
      </c>
      <c r="F120" s="11" t="s">
        <v>544</v>
      </c>
      <c r="G120" s="11" t="s">
        <v>545</v>
      </c>
      <c r="H120" s="11" t="s">
        <v>3327</v>
      </c>
      <c r="I120" s="11">
        <v>0</v>
      </c>
      <c r="J120" s="11">
        <v>2</v>
      </c>
      <c r="K120" s="11" t="s">
        <v>3329</v>
      </c>
      <c r="L120" s="11">
        <v>2</v>
      </c>
      <c r="M120" s="11">
        <v>68.96</v>
      </c>
      <c r="N120" s="11" t="s">
        <v>545</v>
      </c>
      <c r="O120" s="11">
        <v>5</v>
      </c>
      <c r="P120" s="11">
        <v>31.03</v>
      </c>
      <c r="Q120" s="11" t="s">
        <v>3364</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0</v>
      </c>
      <c r="AI120" s="11">
        <v>0</v>
      </c>
      <c r="AJ120" s="11">
        <v>30</v>
      </c>
      <c r="AK120" s="11" t="s">
        <v>129</v>
      </c>
      <c r="AL120" s="11" t="s">
        <v>47</v>
      </c>
      <c r="AM120" s="11" t="s">
        <v>48</v>
      </c>
      <c r="AN120" s="11" t="s">
        <v>49</v>
      </c>
    </row>
    <row r="121" ht="24" spans="1:40">
      <c r="A121" s="28">
        <v>119</v>
      </c>
      <c r="B121" s="11" t="s">
        <v>494</v>
      </c>
      <c r="C121" s="11" t="s">
        <v>546</v>
      </c>
      <c r="D121" s="11" t="s">
        <v>547</v>
      </c>
      <c r="E121" s="11" t="s">
        <v>548</v>
      </c>
      <c r="F121" s="11" t="s">
        <v>549</v>
      </c>
      <c r="G121" s="11" t="s">
        <v>403</v>
      </c>
      <c r="H121" s="11" t="s">
        <v>3327</v>
      </c>
      <c r="I121" s="11">
        <v>0</v>
      </c>
      <c r="J121" s="11">
        <v>3</v>
      </c>
      <c r="K121" s="11" t="s">
        <v>3328</v>
      </c>
      <c r="L121" s="11">
        <v>3</v>
      </c>
      <c r="M121" s="11">
        <v>100</v>
      </c>
      <c r="N121" s="11" t="s">
        <v>403</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0</v>
      </c>
      <c r="AI121" s="11">
        <v>0</v>
      </c>
      <c r="AJ121" s="11">
        <v>30</v>
      </c>
      <c r="AK121" s="11" t="s">
        <v>129</v>
      </c>
      <c r="AL121" s="11" t="s">
        <v>47</v>
      </c>
      <c r="AM121" s="11" t="s">
        <v>48</v>
      </c>
      <c r="AN121" s="11" t="s">
        <v>49</v>
      </c>
    </row>
    <row r="122" ht="36" spans="1:40">
      <c r="A122" s="28">
        <v>120</v>
      </c>
      <c r="B122" s="11" t="s">
        <v>494</v>
      </c>
      <c r="C122" s="11" t="s">
        <v>550</v>
      </c>
      <c r="D122" s="11" t="s">
        <v>551</v>
      </c>
      <c r="E122" s="11" t="s">
        <v>552</v>
      </c>
      <c r="F122" s="11" t="s">
        <v>553</v>
      </c>
      <c r="G122" s="11" t="s">
        <v>554</v>
      </c>
      <c r="H122" s="11" t="s">
        <v>3327</v>
      </c>
      <c r="I122" s="11">
        <v>0</v>
      </c>
      <c r="J122" s="11">
        <v>1</v>
      </c>
      <c r="K122" s="11" t="s">
        <v>3328</v>
      </c>
      <c r="L122" s="11">
        <v>1</v>
      </c>
      <c r="M122" s="11">
        <v>100</v>
      </c>
      <c r="N122" s="11" t="s">
        <v>554</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0</v>
      </c>
      <c r="AI122" s="11">
        <v>0</v>
      </c>
      <c r="AJ122" s="11">
        <v>10</v>
      </c>
      <c r="AK122" s="11" t="s">
        <v>273</v>
      </c>
      <c r="AL122" s="11" t="s">
        <v>105</v>
      </c>
      <c r="AM122" s="11" t="s">
        <v>48</v>
      </c>
      <c r="AN122" s="11" t="s">
        <v>49</v>
      </c>
    </row>
    <row r="123" ht="36" spans="1:40">
      <c r="A123" s="28">
        <v>121</v>
      </c>
      <c r="B123" s="11" t="s">
        <v>494</v>
      </c>
      <c r="C123" s="11" t="s">
        <v>555</v>
      </c>
      <c r="D123" s="11" t="s">
        <v>556</v>
      </c>
      <c r="E123" s="11" t="s">
        <v>557</v>
      </c>
      <c r="F123" s="11" t="s">
        <v>558</v>
      </c>
      <c r="G123" s="11" t="s">
        <v>229</v>
      </c>
      <c r="H123" s="11" t="s">
        <v>1400</v>
      </c>
      <c r="I123" s="11">
        <v>5</v>
      </c>
      <c r="J123" s="11">
        <v>2</v>
      </c>
      <c r="K123" s="11" t="s">
        <v>3328</v>
      </c>
      <c r="L123" s="11">
        <v>2</v>
      </c>
      <c r="M123" s="11">
        <v>100</v>
      </c>
      <c r="N123" s="11" t="s">
        <v>229</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0</v>
      </c>
      <c r="AI123" s="11">
        <v>0</v>
      </c>
      <c r="AJ123" s="11">
        <v>30</v>
      </c>
      <c r="AK123" s="11" t="s">
        <v>273</v>
      </c>
      <c r="AL123" s="11" t="s">
        <v>47</v>
      </c>
      <c r="AM123" s="11" t="s">
        <v>48</v>
      </c>
      <c r="AN123" s="11" t="s">
        <v>49</v>
      </c>
    </row>
    <row r="124" ht="24" spans="1:40">
      <c r="A124" s="28">
        <v>122</v>
      </c>
      <c r="B124" s="11" t="s">
        <v>494</v>
      </c>
      <c r="C124" s="11" t="s">
        <v>559</v>
      </c>
      <c r="D124" s="11" t="s">
        <v>560</v>
      </c>
      <c r="E124" s="11" t="s">
        <v>561</v>
      </c>
      <c r="F124" s="11" t="s">
        <v>562</v>
      </c>
      <c r="G124" s="11" t="s">
        <v>354</v>
      </c>
      <c r="H124" s="11" t="s">
        <v>3327</v>
      </c>
      <c r="I124" s="11">
        <v>0</v>
      </c>
      <c r="J124" s="11">
        <v>1</v>
      </c>
      <c r="K124" s="11" t="s">
        <v>3329</v>
      </c>
      <c r="L124" s="11">
        <v>1</v>
      </c>
      <c r="M124" s="11">
        <v>100</v>
      </c>
      <c r="N124" s="11" t="s">
        <v>354</v>
      </c>
      <c r="O124" s="11">
        <v>2</v>
      </c>
      <c r="P124" s="11">
        <v>0</v>
      </c>
      <c r="Q124" s="11" t="s">
        <v>3365</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0</v>
      </c>
      <c r="AI124" s="11">
        <v>0</v>
      </c>
      <c r="AJ124" s="11">
        <v>30</v>
      </c>
      <c r="AK124" s="11" t="s">
        <v>282</v>
      </c>
      <c r="AL124" s="11" t="s">
        <v>47</v>
      </c>
      <c r="AM124" s="11" t="s">
        <v>48</v>
      </c>
      <c r="AN124" s="11" t="s">
        <v>49</v>
      </c>
    </row>
    <row r="125" ht="48" spans="1:40">
      <c r="A125" s="28">
        <v>123</v>
      </c>
      <c r="B125" s="11" t="s">
        <v>494</v>
      </c>
      <c r="C125" s="11" t="s">
        <v>563</v>
      </c>
      <c r="D125" s="11" t="s">
        <v>564</v>
      </c>
      <c r="E125" s="11" t="s">
        <v>565</v>
      </c>
      <c r="F125" s="11" t="s">
        <v>508</v>
      </c>
      <c r="G125" s="11" t="s">
        <v>566</v>
      </c>
      <c r="H125" s="11" t="s">
        <v>3327</v>
      </c>
      <c r="I125" s="11">
        <v>0</v>
      </c>
      <c r="J125" s="11">
        <v>1</v>
      </c>
      <c r="K125" s="11" t="s">
        <v>3329</v>
      </c>
      <c r="L125" s="11">
        <v>1</v>
      </c>
      <c r="M125" s="11">
        <v>55.55</v>
      </c>
      <c r="N125" s="11" t="s">
        <v>566</v>
      </c>
      <c r="O125" s="11">
        <v>2</v>
      </c>
      <c r="P125" s="11">
        <v>44.44</v>
      </c>
      <c r="Q125" s="11" t="s">
        <v>2246</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0</v>
      </c>
      <c r="AI125" s="11">
        <v>0</v>
      </c>
      <c r="AJ125" s="11">
        <v>30</v>
      </c>
      <c r="AK125" s="11" t="s">
        <v>282</v>
      </c>
      <c r="AL125" s="11" t="s">
        <v>47</v>
      </c>
      <c r="AM125" s="11" t="s">
        <v>48</v>
      </c>
      <c r="AN125" s="11" t="s">
        <v>49</v>
      </c>
    </row>
    <row r="126" ht="24" spans="1:40">
      <c r="A126" s="28">
        <v>124</v>
      </c>
      <c r="B126" s="11" t="s">
        <v>494</v>
      </c>
      <c r="C126" s="11" t="s">
        <v>567</v>
      </c>
      <c r="D126" s="11" t="s">
        <v>568</v>
      </c>
      <c r="E126" s="11" t="s">
        <v>569</v>
      </c>
      <c r="F126" s="11" t="s">
        <v>503</v>
      </c>
      <c r="G126" s="11" t="s">
        <v>504</v>
      </c>
      <c r="H126" s="11" t="s">
        <v>3327</v>
      </c>
      <c r="I126" s="11">
        <v>0</v>
      </c>
      <c r="J126" s="11">
        <v>2</v>
      </c>
      <c r="K126" s="11" t="s">
        <v>3328</v>
      </c>
      <c r="L126" s="11">
        <v>2</v>
      </c>
      <c r="M126" s="11">
        <v>100</v>
      </c>
      <c r="N126" s="11" t="s">
        <v>504</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0</v>
      </c>
      <c r="AI126" s="11">
        <v>0</v>
      </c>
      <c r="AJ126" s="11">
        <v>30</v>
      </c>
      <c r="AK126" s="11" t="s">
        <v>570</v>
      </c>
      <c r="AL126" s="11" t="s">
        <v>47</v>
      </c>
      <c r="AM126" s="11" t="s">
        <v>48</v>
      </c>
      <c r="AN126" s="11" t="s">
        <v>49</v>
      </c>
    </row>
    <row r="127" ht="36" spans="1:40">
      <c r="A127" s="28">
        <v>125</v>
      </c>
      <c r="B127" s="11" t="s">
        <v>494</v>
      </c>
      <c r="C127" s="11" t="s">
        <v>571</v>
      </c>
      <c r="D127" s="11" t="s">
        <v>572</v>
      </c>
      <c r="E127" s="11" t="s">
        <v>573</v>
      </c>
      <c r="F127" s="11" t="s">
        <v>528</v>
      </c>
      <c r="G127" s="11" t="s">
        <v>574</v>
      </c>
      <c r="H127" s="11" t="s">
        <v>3327</v>
      </c>
      <c r="I127" s="11">
        <v>0</v>
      </c>
      <c r="J127" s="11">
        <v>2</v>
      </c>
      <c r="K127" s="11" t="s">
        <v>3328</v>
      </c>
      <c r="L127" s="11">
        <v>1</v>
      </c>
      <c r="M127" s="11">
        <v>100</v>
      </c>
      <c r="N127" s="11" t="s">
        <v>574</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0</v>
      </c>
      <c r="AI127" s="11">
        <v>0</v>
      </c>
      <c r="AJ127" s="11">
        <v>10</v>
      </c>
      <c r="AK127" s="11" t="s">
        <v>297</v>
      </c>
      <c r="AL127" s="11" t="s">
        <v>105</v>
      </c>
      <c r="AM127" s="11" t="s">
        <v>48</v>
      </c>
      <c r="AN127" s="11" t="s">
        <v>49</v>
      </c>
    </row>
    <row r="128" ht="48" spans="1:40">
      <c r="A128" s="28">
        <v>126</v>
      </c>
      <c r="B128" s="11" t="s">
        <v>494</v>
      </c>
      <c r="C128" s="11" t="s">
        <v>575</v>
      </c>
      <c r="D128" s="11" t="s">
        <v>576</v>
      </c>
      <c r="E128" s="11" t="s">
        <v>577</v>
      </c>
      <c r="F128" s="11" t="s">
        <v>519</v>
      </c>
      <c r="G128" s="11" t="s">
        <v>578</v>
      </c>
      <c r="H128" s="11" t="s">
        <v>3327</v>
      </c>
      <c r="I128" s="11">
        <v>0</v>
      </c>
      <c r="J128" s="11">
        <v>1</v>
      </c>
      <c r="K128" s="11" t="s">
        <v>3329</v>
      </c>
      <c r="L128" s="11">
        <v>1</v>
      </c>
      <c r="M128" s="11">
        <v>59</v>
      </c>
      <c r="N128" s="11" t="s">
        <v>578</v>
      </c>
      <c r="O128" s="11">
        <v>4</v>
      </c>
      <c r="P128" s="11">
        <v>23</v>
      </c>
      <c r="Q128" s="11" t="s">
        <v>947</v>
      </c>
      <c r="R128" s="11">
        <v>6</v>
      </c>
      <c r="S128" s="11">
        <v>18</v>
      </c>
      <c r="T128" s="11" t="s">
        <v>1168</v>
      </c>
      <c r="U128" s="11">
        <v>0</v>
      </c>
      <c r="V128" s="11">
        <v>0</v>
      </c>
      <c r="W128" s="11">
        <v>0</v>
      </c>
      <c r="X128" s="11">
        <v>0</v>
      </c>
      <c r="Y128" s="11">
        <v>0</v>
      </c>
      <c r="Z128" s="11">
        <v>0</v>
      </c>
      <c r="AA128" s="11">
        <v>0</v>
      </c>
      <c r="AB128" s="11">
        <v>0</v>
      </c>
      <c r="AC128" s="11">
        <v>0</v>
      </c>
      <c r="AD128" s="11">
        <v>0</v>
      </c>
      <c r="AE128" s="11">
        <v>0</v>
      </c>
      <c r="AF128" s="11">
        <v>0</v>
      </c>
      <c r="AG128" s="11">
        <v>0</v>
      </c>
      <c r="AH128" s="11">
        <v>0</v>
      </c>
      <c r="AI128" s="11">
        <v>0</v>
      </c>
      <c r="AJ128" s="11">
        <v>30</v>
      </c>
      <c r="AK128" s="11" t="s">
        <v>332</v>
      </c>
      <c r="AL128" s="11" t="s">
        <v>47</v>
      </c>
      <c r="AM128" s="11" t="s">
        <v>48</v>
      </c>
      <c r="AN128" s="11" t="s">
        <v>49</v>
      </c>
    </row>
    <row r="129" ht="48" spans="1:40">
      <c r="A129" s="28">
        <v>127</v>
      </c>
      <c r="B129" s="11" t="s">
        <v>494</v>
      </c>
      <c r="C129" s="11" t="s">
        <v>579</v>
      </c>
      <c r="D129" s="11" t="s">
        <v>580</v>
      </c>
      <c r="E129" s="11" t="s">
        <v>581</v>
      </c>
      <c r="F129" s="11" t="s">
        <v>582</v>
      </c>
      <c r="G129" s="11" t="s">
        <v>407</v>
      </c>
      <c r="H129" s="11" t="s">
        <v>1400</v>
      </c>
      <c r="I129" s="11">
        <v>2</v>
      </c>
      <c r="J129" s="11">
        <v>1</v>
      </c>
      <c r="K129" s="11" t="s">
        <v>3329</v>
      </c>
      <c r="L129" s="11">
        <v>1</v>
      </c>
      <c r="M129" s="11">
        <v>100</v>
      </c>
      <c r="N129" s="11" t="s">
        <v>407</v>
      </c>
      <c r="O129" s="11">
        <v>3</v>
      </c>
      <c r="P129" s="11">
        <v>0</v>
      </c>
      <c r="Q129" s="11" t="s">
        <v>958</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0</v>
      </c>
      <c r="AI129" s="11">
        <v>0</v>
      </c>
      <c r="AJ129" s="11">
        <v>30</v>
      </c>
      <c r="AK129" s="11" t="s">
        <v>343</v>
      </c>
      <c r="AL129" s="11" t="s">
        <v>47</v>
      </c>
      <c r="AM129" s="11" t="s">
        <v>48</v>
      </c>
      <c r="AN129" s="11" t="s">
        <v>49</v>
      </c>
    </row>
    <row r="130" ht="48" spans="1:40">
      <c r="A130" s="28">
        <v>128</v>
      </c>
      <c r="B130" s="11" t="s">
        <v>494</v>
      </c>
      <c r="C130" s="11" t="s">
        <v>583</v>
      </c>
      <c r="D130" s="11" t="s">
        <v>584</v>
      </c>
      <c r="E130" s="11" t="s">
        <v>585</v>
      </c>
      <c r="F130" s="11" t="s">
        <v>528</v>
      </c>
      <c r="G130" s="11" t="s">
        <v>122</v>
      </c>
      <c r="H130" s="11" t="s">
        <v>3327</v>
      </c>
      <c r="I130" s="11">
        <v>0</v>
      </c>
      <c r="J130" s="11">
        <v>1</v>
      </c>
      <c r="K130" s="11" t="s">
        <v>3328</v>
      </c>
      <c r="L130" s="11">
        <v>1</v>
      </c>
      <c r="M130" s="11">
        <v>100</v>
      </c>
      <c r="N130" s="11" t="s">
        <v>122</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0</v>
      </c>
      <c r="AI130" s="11">
        <v>0</v>
      </c>
      <c r="AJ130" s="11">
        <v>30</v>
      </c>
      <c r="AK130" s="11" t="s">
        <v>343</v>
      </c>
      <c r="AL130" s="11" t="s">
        <v>47</v>
      </c>
      <c r="AM130" s="11" t="s">
        <v>48</v>
      </c>
      <c r="AN130" s="11" t="s">
        <v>49</v>
      </c>
    </row>
    <row r="131" ht="60" spans="1:40">
      <c r="A131" s="28">
        <v>129</v>
      </c>
      <c r="B131" s="11" t="s">
        <v>494</v>
      </c>
      <c r="C131" s="11" t="s">
        <v>586</v>
      </c>
      <c r="D131" s="11" t="s">
        <v>587</v>
      </c>
      <c r="E131" s="11" t="s">
        <v>588</v>
      </c>
      <c r="F131" s="11" t="s">
        <v>589</v>
      </c>
      <c r="G131" s="11" t="s">
        <v>590</v>
      </c>
      <c r="H131" s="11" t="s">
        <v>3327</v>
      </c>
      <c r="I131" s="11">
        <v>0</v>
      </c>
      <c r="J131" s="11">
        <v>2</v>
      </c>
      <c r="K131" s="11" t="s">
        <v>3329</v>
      </c>
      <c r="L131" s="11">
        <v>2</v>
      </c>
      <c r="M131" s="11">
        <v>85</v>
      </c>
      <c r="N131" s="11" t="s">
        <v>590</v>
      </c>
      <c r="O131" s="11">
        <v>6</v>
      </c>
      <c r="P131" s="11">
        <v>5</v>
      </c>
      <c r="Q131" s="11" t="s">
        <v>3366</v>
      </c>
      <c r="R131" s="11">
        <v>7</v>
      </c>
      <c r="S131" s="11">
        <v>5</v>
      </c>
      <c r="T131" s="11" t="s">
        <v>3367</v>
      </c>
      <c r="U131" s="11">
        <v>8</v>
      </c>
      <c r="V131" s="11">
        <v>5</v>
      </c>
      <c r="W131" s="11" t="s">
        <v>3368</v>
      </c>
      <c r="X131" s="11">
        <v>0</v>
      </c>
      <c r="Y131" s="11">
        <v>0</v>
      </c>
      <c r="Z131" s="11">
        <v>0</v>
      </c>
      <c r="AA131" s="11">
        <v>0</v>
      </c>
      <c r="AB131" s="11">
        <v>0</v>
      </c>
      <c r="AC131" s="11">
        <v>0</v>
      </c>
      <c r="AD131" s="11">
        <v>0</v>
      </c>
      <c r="AE131" s="11">
        <v>0</v>
      </c>
      <c r="AF131" s="11">
        <v>0</v>
      </c>
      <c r="AG131" s="11">
        <v>0</v>
      </c>
      <c r="AH131" s="11">
        <v>0</v>
      </c>
      <c r="AI131" s="11">
        <v>0</v>
      </c>
      <c r="AJ131" s="11">
        <v>30</v>
      </c>
      <c r="AK131" s="11" t="s">
        <v>343</v>
      </c>
      <c r="AL131" s="11" t="s">
        <v>47</v>
      </c>
      <c r="AM131" s="11" t="s">
        <v>48</v>
      </c>
      <c r="AN131" s="11" t="s">
        <v>49</v>
      </c>
    </row>
    <row r="132" ht="36" spans="1:40">
      <c r="A132" s="28">
        <v>130</v>
      </c>
      <c r="B132" s="11" t="s">
        <v>494</v>
      </c>
      <c r="C132" s="11" t="s">
        <v>591</v>
      </c>
      <c r="D132" s="11" t="s">
        <v>592</v>
      </c>
      <c r="E132" s="11" t="s">
        <v>593</v>
      </c>
      <c r="F132" s="30" t="s">
        <v>594</v>
      </c>
      <c r="G132" s="11" t="s">
        <v>595</v>
      </c>
      <c r="H132" s="11" t="s">
        <v>3327</v>
      </c>
      <c r="I132" s="11">
        <v>0</v>
      </c>
      <c r="J132" s="11">
        <v>4</v>
      </c>
      <c r="K132" s="11" t="s">
        <v>3328</v>
      </c>
      <c r="L132" s="11">
        <v>4</v>
      </c>
      <c r="M132" s="11">
        <v>100</v>
      </c>
      <c r="N132" s="11" t="s">
        <v>595</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0</v>
      </c>
      <c r="AI132" s="11">
        <v>0</v>
      </c>
      <c r="AJ132" s="11">
        <v>15</v>
      </c>
      <c r="AK132" s="11" t="s">
        <v>133</v>
      </c>
      <c r="AL132" s="11" t="s">
        <v>47</v>
      </c>
      <c r="AM132" s="11" t="s">
        <v>56</v>
      </c>
      <c r="AN132" s="11" t="s">
        <v>49</v>
      </c>
    </row>
    <row r="133" ht="48" spans="1:40">
      <c r="A133" s="28">
        <v>131</v>
      </c>
      <c r="B133" s="11" t="s">
        <v>494</v>
      </c>
      <c r="C133" s="11" t="s">
        <v>596</v>
      </c>
      <c r="D133" s="11" t="s">
        <v>597</v>
      </c>
      <c r="E133" s="11" t="s">
        <v>598</v>
      </c>
      <c r="F133" s="11" t="s">
        <v>599</v>
      </c>
      <c r="G133" s="11" t="s">
        <v>499</v>
      </c>
      <c r="H133" s="11" t="s">
        <v>3327</v>
      </c>
      <c r="I133" s="11">
        <v>0</v>
      </c>
      <c r="J133" s="11">
        <v>1</v>
      </c>
      <c r="K133" s="11" t="s">
        <v>3328</v>
      </c>
      <c r="L133" s="11">
        <v>1</v>
      </c>
      <c r="M133" s="11">
        <v>100</v>
      </c>
      <c r="N133" s="11" t="s">
        <v>499</v>
      </c>
      <c r="O133" s="11">
        <v>0</v>
      </c>
      <c r="P133" s="11">
        <v>0</v>
      </c>
      <c r="Q133" s="11">
        <v>0</v>
      </c>
      <c r="R133" s="11">
        <v>0</v>
      </c>
      <c r="S133" s="11">
        <v>0</v>
      </c>
      <c r="T133" s="11">
        <v>0</v>
      </c>
      <c r="U133" s="11">
        <v>0</v>
      </c>
      <c r="V133" s="11">
        <v>0</v>
      </c>
      <c r="W133" s="11">
        <v>0</v>
      </c>
      <c r="X133" s="11">
        <v>0</v>
      </c>
      <c r="Y133" s="11">
        <v>0</v>
      </c>
      <c r="Z133" s="11">
        <v>0</v>
      </c>
      <c r="AA133" s="11">
        <v>0</v>
      </c>
      <c r="AB133" s="11">
        <v>0</v>
      </c>
      <c r="AC133" s="11">
        <v>0</v>
      </c>
      <c r="AD133" s="11">
        <v>0</v>
      </c>
      <c r="AE133" s="11">
        <v>0</v>
      </c>
      <c r="AF133" s="11">
        <v>0</v>
      </c>
      <c r="AG133" s="11">
        <v>0</v>
      </c>
      <c r="AH133" s="11">
        <v>0</v>
      </c>
      <c r="AI133" s="11">
        <v>0</v>
      </c>
      <c r="AJ133" s="11">
        <v>30</v>
      </c>
      <c r="AK133" s="11" t="s">
        <v>133</v>
      </c>
      <c r="AL133" s="11" t="s">
        <v>47</v>
      </c>
      <c r="AM133" s="11" t="s">
        <v>48</v>
      </c>
      <c r="AN133" s="11" t="s">
        <v>49</v>
      </c>
    </row>
    <row r="134" ht="36" spans="1:40">
      <c r="A134" s="28">
        <v>132</v>
      </c>
      <c r="B134" s="11" t="s">
        <v>494</v>
      </c>
      <c r="C134" s="11" t="s">
        <v>600</v>
      </c>
      <c r="D134" s="11" t="s">
        <v>601</v>
      </c>
      <c r="E134" s="11" t="s">
        <v>602</v>
      </c>
      <c r="F134" s="11" t="s">
        <v>553</v>
      </c>
      <c r="G134" s="11" t="s">
        <v>77</v>
      </c>
      <c r="H134" s="11" t="s">
        <v>3327</v>
      </c>
      <c r="I134" s="11">
        <v>0</v>
      </c>
      <c r="J134" s="11">
        <v>1</v>
      </c>
      <c r="K134" s="11" t="s">
        <v>3329</v>
      </c>
      <c r="L134" s="11">
        <v>1</v>
      </c>
      <c r="M134" s="11">
        <v>100</v>
      </c>
      <c r="N134" s="11" t="s">
        <v>77</v>
      </c>
      <c r="O134" s="11">
        <v>3</v>
      </c>
      <c r="P134" s="11">
        <v>0</v>
      </c>
      <c r="Q134" s="11" t="s">
        <v>3330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0</v>
      </c>
      <c r="AI134" s="11">
        <v>0</v>
      </c>
      <c r="AJ134" s="11">
        <v>30</v>
      </c>
      <c r="AK134" s="11" t="s">
        <v>139</v>
      </c>
      <c r="AL134" s="11" t="s">
        <v>47</v>
      </c>
      <c r="AM134" s="11" t="s">
        <v>48</v>
      </c>
      <c r="AN134" s="11" t="s">
        <v>49</v>
      </c>
    </row>
    <row r="135" ht="24" spans="1:40">
      <c r="A135" s="28">
        <v>133</v>
      </c>
      <c r="B135" s="11" t="s">
        <v>494</v>
      </c>
      <c r="C135" s="11" t="s">
        <v>603</v>
      </c>
      <c r="D135" s="11" t="s">
        <v>604</v>
      </c>
      <c r="E135" s="11" t="s">
        <v>605</v>
      </c>
      <c r="F135" s="11" t="s">
        <v>594</v>
      </c>
      <c r="G135" s="11" t="s">
        <v>310</v>
      </c>
      <c r="H135" s="11" t="s">
        <v>3327</v>
      </c>
      <c r="I135" s="11">
        <v>0</v>
      </c>
      <c r="J135" s="11">
        <v>1</v>
      </c>
      <c r="K135" s="11" t="s">
        <v>3328</v>
      </c>
      <c r="L135" s="11">
        <v>1</v>
      </c>
      <c r="M135" s="11">
        <v>100</v>
      </c>
      <c r="N135" s="11" t="s">
        <v>310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0</v>
      </c>
      <c r="AI135" s="11">
        <v>0</v>
      </c>
      <c r="AJ135" s="11">
        <v>30</v>
      </c>
      <c r="AK135" s="11" t="s">
        <v>139</v>
      </c>
      <c r="AL135" s="11" t="s">
        <v>47</v>
      </c>
      <c r="AM135" s="11" t="s">
        <v>48</v>
      </c>
      <c r="AN135" s="11" t="s">
        <v>49</v>
      </c>
    </row>
    <row r="136" ht="36" spans="1:40">
      <c r="A136" s="28">
        <v>134</v>
      </c>
      <c r="B136" s="11" t="s">
        <v>494</v>
      </c>
      <c r="C136" s="11" t="s">
        <v>606</v>
      </c>
      <c r="D136" s="11" t="s">
        <v>607</v>
      </c>
      <c r="E136" s="11" t="s">
        <v>608</v>
      </c>
      <c r="F136" s="11" t="s">
        <v>599</v>
      </c>
      <c r="G136" s="11" t="s">
        <v>499</v>
      </c>
      <c r="H136" s="11" t="s">
        <v>3327</v>
      </c>
      <c r="I136" s="11">
        <v>0</v>
      </c>
      <c r="J136" s="11">
        <v>3</v>
      </c>
      <c r="K136" s="11" t="s">
        <v>3328</v>
      </c>
      <c r="L136" s="11">
        <v>3</v>
      </c>
      <c r="M136" s="11">
        <v>100</v>
      </c>
      <c r="N136" s="11" t="s">
        <v>499</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0</v>
      </c>
      <c r="AI136" s="11">
        <v>0</v>
      </c>
      <c r="AJ136" s="11">
        <v>30</v>
      </c>
      <c r="AK136" s="11" t="s">
        <v>139</v>
      </c>
      <c r="AL136" s="11" t="s">
        <v>47</v>
      </c>
      <c r="AM136" s="11" t="s">
        <v>48</v>
      </c>
      <c r="AN136" s="11" t="s">
        <v>49</v>
      </c>
    </row>
    <row r="137" ht="36" spans="1:40">
      <c r="A137" s="28">
        <v>135</v>
      </c>
      <c r="B137" s="11" t="s">
        <v>494</v>
      </c>
      <c r="C137" s="11" t="s">
        <v>609</v>
      </c>
      <c r="D137" s="11" t="s">
        <v>610</v>
      </c>
      <c r="E137" s="11" t="s">
        <v>611</v>
      </c>
      <c r="F137" s="30" t="s">
        <v>528</v>
      </c>
      <c r="G137" s="11" t="s">
        <v>487</v>
      </c>
      <c r="H137" s="11" t="s">
        <v>3327</v>
      </c>
      <c r="I137" s="11">
        <v>0</v>
      </c>
      <c r="J137" s="11">
        <v>1</v>
      </c>
      <c r="K137" s="11" t="s">
        <v>3329</v>
      </c>
      <c r="L137" s="11">
        <v>1</v>
      </c>
      <c r="M137" s="11">
        <v>70</v>
      </c>
      <c r="N137" s="11" t="s">
        <v>487</v>
      </c>
      <c r="O137" s="11">
        <v>3</v>
      </c>
      <c r="P137" s="11">
        <v>30</v>
      </c>
      <c r="Q137" s="11" t="s">
        <v>3369</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0</v>
      </c>
      <c r="AI137" s="11">
        <v>0</v>
      </c>
      <c r="AJ137" s="11">
        <v>10</v>
      </c>
      <c r="AK137" s="11" t="s">
        <v>150</v>
      </c>
      <c r="AL137" s="11" t="s">
        <v>105</v>
      </c>
      <c r="AM137" s="11" t="s">
        <v>48</v>
      </c>
      <c r="AN137" s="11" t="s">
        <v>49</v>
      </c>
    </row>
    <row r="138" ht="36" spans="1:40">
      <c r="A138" s="28">
        <v>136</v>
      </c>
      <c r="B138" s="11" t="s">
        <v>494</v>
      </c>
      <c r="C138" s="11" t="s">
        <v>612</v>
      </c>
      <c r="D138" s="11" t="s">
        <v>613</v>
      </c>
      <c r="E138" s="11" t="s">
        <v>614</v>
      </c>
      <c r="F138" s="30" t="s">
        <v>615</v>
      </c>
      <c r="G138" s="11" t="s">
        <v>616</v>
      </c>
      <c r="H138" s="11" t="s">
        <v>1400</v>
      </c>
      <c r="I138" s="11">
        <v>5</v>
      </c>
      <c r="J138" s="11">
        <v>3</v>
      </c>
      <c r="K138" s="11" t="s">
        <v>3328</v>
      </c>
      <c r="L138" s="11">
        <v>3</v>
      </c>
      <c r="M138" s="11">
        <v>100</v>
      </c>
      <c r="N138" s="11" t="s">
        <v>616</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0</v>
      </c>
      <c r="AI138" s="11">
        <v>0</v>
      </c>
      <c r="AJ138" s="11">
        <v>30</v>
      </c>
      <c r="AK138" s="11" t="s">
        <v>150</v>
      </c>
      <c r="AL138" s="11" t="s">
        <v>47</v>
      </c>
      <c r="AM138" s="11" t="s">
        <v>48</v>
      </c>
      <c r="AN138" s="11" t="s">
        <v>49</v>
      </c>
    </row>
    <row r="139" ht="36" spans="1:40">
      <c r="A139" s="28">
        <v>137</v>
      </c>
      <c r="B139" s="11" t="s">
        <v>494</v>
      </c>
      <c r="C139" s="11" t="s">
        <v>617</v>
      </c>
      <c r="D139" s="11" t="s">
        <v>618</v>
      </c>
      <c r="E139" s="11" t="s">
        <v>619</v>
      </c>
      <c r="F139" s="11" t="s">
        <v>620</v>
      </c>
      <c r="G139" s="11" t="s">
        <v>331</v>
      </c>
      <c r="H139" s="11" t="s">
        <v>1400</v>
      </c>
      <c r="I139" s="11">
        <v>4</v>
      </c>
      <c r="J139" s="11">
        <v>5</v>
      </c>
      <c r="K139" s="11" t="s">
        <v>3328</v>
      </c>
      <c r="L139" s="11">
        <v>5</v>
      </c>
      <c r="M139" s="11">
        <v>100</v>
      </c>
      <c r="N139" s="11" t="s">
        <v>331</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0</v>
      </c>
      <c r="AI139" s="11">
        <v>0</v>
      </c>
      <c r="AJ139" s="11">
        <v>15</v>
      </c>
      <c r="AK139" s="11" t="s">
        <v>150</v>
      </c>
      <c r="AL139" s="11" t="s">
        <v>47</v>
      </c>
      <c r="AM139" s="11" t="s">
        <v>56</v>
      </c>
      <c r="AN139" s="11" t="s">
        <v>49</v>
      </c>
    </row>
    <row r="140" ht="60" spans="1:40">
      <c r="A140" s="28">
        <v>138</v>
      </c>
      <c r="B140" s="11" t="s">
        <v>494</v>
      </c>
      <c r="C140" s="11" t="s">
        <v>621</v>
      </c>
      <c r="D140" s="11" t="s">
        <v>622</v>
      </c>
      <c r="E140" s="11" t="s">
        <v>623</v>
      </c>
      <c r="F140" s="11" t="s">
        <v>624</v>
      </c>
      <c r="G140" s="11" t="s">
        <v>625</v>
      </c>
      <c r="H140" s="11" t="s">
        <v>3327</v>
      </c>
      <c r="I140" s="11">
        <v>0</v>
      </c>
      <c r="J140" s="11">
        <v>7</v>
      </c>
      <c r="K140" s="11" t="s">
        <v>3329</v>
      </c>
      <c r="L140" s="11">
        <v>3</v>
      </c>
      <c r="M140" s="11">
        <v>38.46</v>
      </c>
      <c r="N140" s="11" t="s">
        <v>3370</v>
      </c>
      <c r="O140" s="11">
        <v>5</v>
      </c>
      <c r="P140" s="11">
        <v>23.07</v>
      </c>
      <c r="Q140" s="11" t="s">
        <v>3371</v>
      </c>
      <c r="R140" s="11">
        <v>6</v>
      </c>
      <c r="S140" s="11">
        <v>20.51</v>
      </c>
      <c r="T140" s="11" t="s">
        <v>3372</v>
      </c>
      <c r="U140" s="11">
        <v>7</v>
      </c>
      <c r="V140" s="11">
        <v>17.94</v>
      </c>
      <c r="W140" s="11" t="s">
        <v>625</v>
      </c>
      <c r="X140" s="11">
        <v>0</v>
      </c>
      <c r="Y140" s="11">
        <v>0</v>
      </c>
      <c r="Z140" s="11">
        <v>0</v>
      </c>
      <c r="AA140" s="11">
        <v>0</v>
      </c>
      <c r="AB140" s="11">
        <v>0</v>
      </c>
      <c r="AC140" s="11">
        <v>0</v>
      </c>
      <c r="AD140" s="11">
        <v>0</v>
      </c>
      <c r="AE140" s="11">
        <v>0</v>
      </c>
      <c r="AF140" s="11">
        <v>0</v>
      </c>
      <c r="AG140" s="11">
        <v>0</v>
      </c>
      <c r="AH140" s="11">
        <v>0</v>
      </c>
      <c r="AI140" s="11">
        <v>0</v>
      </c>
      <c r="AJ140" s="11">
        <v>5</v>
      </c>
      <c r="AK140" s="11" t="s">
        <v>150</v>
      </c>
      <c r="AL140" s="11" t="s">
        <v>105</v>
      </c>
      <c r="AM140" s="11" t="s">
        <v>56</v>
      </c>
      <c r="AN140" s="11" t="s">
        <v>49</v>
      </c>
    </row>
    <row r="141" ht="36" spans="1:40">
      <c r="A141" s="28">
        <v>139</v>
      </c>
      <c r="B141" s="11" t="s">
        <v>494</v>
      </c>
      <c r="C141" s="11" t="s">
        <v>626</v>
      </c>
      <c r="D141" s="11" t="s">
        <v>627</v>
      </c>
      <c r="E141" s="11" t="s">
        <v>628</v>
      </c>
      <c r="F141" s="11" t="s">
        <v>558</v>
      </c>
      <c r="G141" s="11" t="s">
        <v>229</v>
      </c>
      <c r="H141" s="11" t="s">
        <v>1400</v>
      </c>
      <c r="I141" s="11">
        <v>5</v>
      </c>
      <c r="J141" s="11">
        <v>2</v>
      </c>
      <c r="K141" s="11" t="s">
        <v>3328</v>
      </c>
      <c r="L141" s="11">
        <v>2</v>
      </c>
      <c r="M141" s="11">
        <v>100</v>
      </c>
      <c r="N141" s="11" t="s">
        <v>229</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0</v>
      </c>
      <c r="AI141" s="11">
        <v>0</v>
      </c>
      <c r="AJ141" s="11">
        <v>30</v>
      </c>
      <c r="AK141" s="11" t="s">
        <v>150</v>
      </c>
      <c r="AL141" s="11" t="s">
        <v>47</v>
      </c>
      <c r="AM141" s="11" t="s">
        <v>48</v>
      </c>
      <c r="AN141" s="11" t="s">
        <v>49</v>
      </c>
    </row>
    <row r="142" s="70" customFormat="1" ht="60" spans="1:40">
      <c r="A142" s="55">
        <v>140</v>
      </c>
      <c r="B142" s="35" t="s">
        <v>494</v>
      </c>
      <c r="C142" s="35" t="s">
        <v>629</v>
      </c>
      <c r="D142" s="35" t="s">
        <v>630</v>
      </c>
      <c r="E142" s="35" t="s">
        <v>631</v>
      </c>
      <c r="F142" s="35" t="s">
        <v>143</v>
      </c>
      <c r="G142" s="35" t="s">
        <v>632</v>
      </c>
      <c r="H142" s="35" t="s">
        <v>3327</v>
      </c>
      <c r="I142" s="35">
        <v>0</v>
      </c>
      <c r="J142" s="35">
        <v>1</v>
      </c>
      <c r="K142" s="35" t="s">
        <v>3329</v>
      </c>
      <c r="L142" s="35">
        <v>1</v>
      </c>
      <c r="M142" s="35">
        <v>93</v>
      </c>
      <c r="N142" s="35" t="s">
        <v>632</v>
      </c>
      <c r="O142" s="35">
        <v>2</v>
      </c>
      <c r="P142" s="35">
        <v>0</v>
      </c>
      <c r="Q142" s="35" t="s">
        <v>3373</v>
      </c>
      <c r="R142" s="35">
        <v>3</v>
      </c>
      <c r="S142" s="35">
        <v>0</v>
      </c>
      <c r="T142" s="35" t="s">
        <v>3374</v>
      </c>
      <c r="U142" s="35">
        <v>4</v>
      </c>
      <c r="V142" s="35">
        <v>0</v>
      </c>
      <c r="W142" s="35" t="s">
        <v>3375</v>
      </c>
      <c r="X142" s="35">
        <v>5</v>
      </c>
      <c r="Y142" s="35">
        <v>0</v>
      </c>
      <c r="Z142" s="35" t="s">
        <v>2187</v>
      </c>
      <c r="AA142" s="35">
        <v>6</v>
      </c>
      <c r="AB142" s="35">
        <v>0</v>
      </c>
      <c r="AC142" s="35" t="s">
        <v>3376</v>
      </c>
      <c r="AD142" s="11">
        <v>7</v>
      </c>
      <c r="AE142" s="11">
        <v>7</v>
      </c>
      <c r="AF142" s="11" t="s">
        <v>3377</v>
      </c>
      <c r="AG142" s="11">
        <v>8</v>
      </c>
      <c r="AH142" s="11">
        <v>0</v>
      </c>
      <c r="AI142" s="11" t="s">
        <v>3378</v>
      </c>
      <c r="AJ142" s="11">
        <v>30</v>
      </c>
      <c r="AK142" s="35" t="s">
        <v>150</v>
      </c>
      <c r="AL142" s="35" t="s">
        <v>47</v>
      </c>
      <c r="AM142" s="35" t="s">
        <v>48</v>
      </c>
      <c r="AN142" s="35" t="s">
        <v>49</v>
      </c>
    </row>
    <row r="143" ht="48" spans="1:40">
      <c r="A143" s="28">
        <v>141</v>
      </c>
      <c r="B143" s="11" t="s">
        <v>494</v>
      </c>
      <c r="C143" s="11" t="s">
        <v>633</v>
      </c>
      <c r="D143" s="11" t="s">
        <v>634</v>
      </c>
      <c r="E143" s="11" t="s">
        <v>635</v>
      </c>
      <c r="F143" s="11" t="s">
        <v>528</v>
      </c>
      <c r="G143" s="11" t="s">
        <v>636</v>
      </c>
      <c r="H143" s="11" t="s">
        <v>3327</v>
      </c>
      <c r="I143" s="11">
        <v>0</v>
      </c>
      <c r="J143" s="11">
        <v>3</v>
      </c>
      <c r="K143" s="11" t="s">
        <v>3329</v>
      </c>
      <c r="L143" s="11">
        <v>2</v>
      </c>
      <c r="M143" s="11">
        <v>57.14</v>
      </c>
      <c r="N143" s="11" t="s">
        <v>45</v>
      </c>
      <c r="O143" s="11">
        <v>3</v>
      </c>
      <c r="P143" s="11">
        <v>42.85</v>
      </c>
      <c r="Q143" s="11" t="s">
        <v>636</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0</v>
      </c>
      <c r="AI143" s="11">
        <v>0</v>
      </c>
      <c r="AJ143" s="11">
        <v>10</v>
      </c>
      <c r="AK143" s="11" t="s">
        <v>150</v>
      </c>
      <c r="AL143" s="11" t="s">
        <v>105</v>
      </c>
      <c r="AM143" s="11" t="s">
        <v>48</v>
      </c>
      <c r="AN143" s="11" t="s">
        <v>49</v>
      </c>
    </row>
    <row r="144" ht="36" spans="1:40">
      <c r="A144" s="28">
        <v>142</v>
      </c>
      <c r="B144" s="11" t="s">
        <v>494</v>
      </c>
      <c r="C144" s="11" t="s">
        <v>637</v>
      </c>
      <c r="D144" s="11" t="s">
        <v>638</v>
      </c>
      <c r="E144" s="11" t="s">
        <v>639</v>
      </c>
      <c r="F144" s="30" t="s">
        <v>528</v>
      </c>
      <c r="G144" s="11" t="s">
        <v>636</v>
      </c>
      <c r="H144" s="11" t="s">
        <v>3327</v>
      </c>
      <c r="I144" s="11">
        <v>0</v>
      </c>
      <c r="J144" s="11">
        <v>2</v>
      </c>
      <c r="K144" s="11" t="s">
        <v>3328</v>
      </c>
      <c r="L144" s="11">
        <v>2</v>
      </c>
      <c r="M144" s="11">
        <v>100</v>
      </c>
      <c r="N144" s="11" t="s">
        <v>636</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0</v>
      </c>
      <c r="AI144" s="11">
        <v>0</v>
      </c>
      <c r="AJ144" s="11">
        <v>10</v>
      </c>
      <c r="AK144" s="11" t="s">
        <v>473</v>
      </c>
      <c r="AL144" s="11" t="s">
        <v>105</v>
      </c>
      <c r="AM144" s="11" t="s">
        <v>48</v>
      </c>
      <c r="AN144" s="11" t="s">
        <v>49</v>
      </c>
    </row>
    <row r="145" ht="36" spans="1:40">
      <c r="A145" s="28">
        <v>143</v>
      </c>
      <c r="B145" s="11" t="s">
        <v>494</v>
      </c>
      <c r="C145" s="11" t="s">
        <v>640</v>
      </c>
      <c r="D145" s="11" t="s">
        <v>641</v>
      </c>
      <c r="E145" s="11" t="s">
        <v>642</v>
      </c>
      <c r="F145" s="11" t="s">
        <v>558</v>
      </c>
      <c r="G145" s="11" t="s">
        <v>229</v>
      </c>
      <c r="H145" s="11" t="s">
        <v>1400</v>
      </c>
      <c r="I145" s="11">
        <v>5</v>
      </c>
      <c r="J145" s="11">
        <v>2</v>
      </c>
      <c r="K145" s="11" t="s">
        <v>3328</v>
      </c>
      <c r="L145" s="11">
        <v>2</v>
      </c>
      <c r="M145" s="11">
        <v>100</v>
      </c>
      <c r="N145" s="11" t="s">
        <v>229</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0</v>
      </c>
      <c r="AI145" s="11">
        <v>0</v>
      </c>
      <c r="AJ145" s="11">
        <v>30</v>
      </c>
      <c r="AK145" s="11" t="s">
        <v>473</v>
      </c>
      <c r="AL145" s="11" t="s">
        <v>47</v>
      </c>
      <c r="AM145" s="11" t="s">
        <v>48</v>
      </c>
      <c r="AN145" s="11" t="s">
        <v>49</v>
      </c>
    </row>
    <row r="146" ht="36" spans="1:40">
      <c r="A146" s="28">
        <v>144</v>
      </c>
      <c r="B146" s="11" t="s">
        <v>494</v>
      </c>
      <c r="C146" s="11" t="s">
        <v>643</v>
      </c>
      <c r="D146" s="11" t="s">
        <v>644</v>
      </c>
      <c r="E146" s="11" t="s">
        <v>645</v>
      </c>
      <c r="F146" s="11" t="s">
        <v>646</v>
      </c>
      <c r="G146" s="11" t="s">
        <v>403</v>
      </c>
      <c r="H146" s="11" t="s">
        <v>3327</v>
      </c>
      <c r="I146" s="11">
        <v>0</v>
      </c>
      <c r="J146" s="11">
        <v>7</v>
      </c>
      <c r="K146" s="11" t="s">
        <v>3329</v>
      </c>
      <c r="L146" s="11">
        <v>1</v>
      </c>
      <c r="M146" s="11">
        <v>78.12</v>
      </c>
      <c r="N146" s="11" t="s">
        <v>3379</v>
      </c>
      <c r="O146" s="11">
        <v>7</v>
      </c>
      <c r="P146" s="11">
        <v>21.87</v>
      </c>
      <c r="Q146" s="11" t="s">
        <v>403</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0</v>
      </c>
      <c r="AI146" s="11">
        <v>0</v>
      </c>
      <c r="AJ146" s="11">
        <v>15</v>
      </c>
      <c r="AK146" s="11" t="s">
        <v>473</v>
      </c>
      <c r="AL146" s="11" t="s">
        <v>47</v>
      </c>
      <c r="AM146" s="11" t="s">
        <v>56</v>
      </c>
      <c r="AN146" s="11" t="s">
        <v>49</v>
      </c>
    </row>
    <row r="147" ht="24" spans="1:40">
      <c r="A147" s="28">
        <v>145</v>
      </c>
      <c r="B147" s="11" t="s">
        <v>494</v>
      </c>
      <c r="C147" s="11" t="s">
        <v>647</v>
      </c>
      <c r="D147" s="11" t="s">
        <v>648</v>
      </c>
      <c r="E147" s="11" t="s">
        <v>649</v>
      </c>
      <c r="F147" s="11" t="s">
        <v>650</v>
      </c>
      <c r="G147" s="11" t="s">
        <v>651</v>
      </c>
      <c r="H147" s="11" t="s">
        <v>1400</v>
      </c>
      <c r="I147" s="11">
        <v>3</v>
      </c>
      <c r="J147" s="11">
        <v>2</v>
      </c>
      <c r="K147" s="11" t="s">
        <v>3328</v>
      </c>
      <c r="L147" s="11">
        <v>2</v>
      </c>
      <c r="M147" s="11">
        <v>100</v>
      </c>
      <c r="N147" s="11" t="s">
        <v>651</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0</v>
      </c>
      <c r="AI147" s="11">
        <v>0</v>
      </c>
      <c r="AJ147" s="11">
        <v>30</v>
      </c>
      <c r="AK147" s="11" t="s">
        <v>473</v>
      </c>
      <c r="AL147" s="11" t="s">
        <v>47</v>
      </c>
      <c r="AM147" s="11" t="s">
        <v>48</v>
      </c>
      <c r="AN147" s="11" t="s">
        <v>49</v>
      </c>
    </row>
    <row r="148" ht="48" spans="1:40">
      <c r="A148" s="28">
        <v>146</v>
      </c>
      <c r="B148" s="11" t="s">
        <v>494</v>
      </c>
      <c r="C148" s="11" t="s">
        <v>652</v>
      </c>
      <c r="D148" s="11" t="s">
        <v>653</v>
      </c>
      <c r="E148" s="11" t="s">
        <v>654</v>
      </c>
      <c r="F148" s="11" t="s">
        <v>655</v>
      </c>
      <c r="G148" s="11" t="s">
        <v>331</v>
      </c>
      <c r="H148" s="11" t="s">
        <v>3327</v>
      </c>
      <c r="I148" s="11">
        <v>0</v>
      </c>
      <c r="J148" s="11">
        <v>1</v>
      </c>
      <c r="K148" s="11" t="s">
        <v>3329</v>
      </c>
      <c r="L148" s="11">
        <v>1</v>
      </c>
      <c r="M148" s="11">
        <v>70</v>
      </c>
      <c r="N148" s="11" t="s">
        <v>331</v>
      </c>
      <c r="O148" s="11">
        <v>2</v>
      </c>
      <c r="P148" s="11">
        <v>30</v>
      </c>
      <c r="Q148" s="11" t="s">
        <v>1275</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0</v>
      </c>
      <c r="AI148" s="11">
        <v>0</v>
      </c>
      <c r="AJ148" s="11">
        <v>30</v>
      </c>
      <c r="AK148" s="11" t="s">
        <v>473</v>
      </c>
      <c r="AL148" s="11" t="s">
        <v>47</v>
      </c>
      <c r="AM148" s="11" t="s">
        <v>48</v>
      </c>
      <c r="AN148" s="11" t="s">
        <v>49</v>
      </c>
    </row>
    <row r="149" ht="48" spans="1:40">
      <c r="A149" s="28">
        <v>147</v>
      </c>
      <c r="B149" s="11" t="s">
        <v>656</v>
      </c>
      <c r="C149" s="11" t="s">
        <v>657</v>
      </c>
      <c r="D149" s="11" t="s">
        <v>658</v>
      </c>
      <c r="E149" s="11" t="s">
        <v>659</v>
      </c>
      <c r="F149" s="30" t="s">
        <v>660</v>
      </c>
      <c r="G149" s="11" t="s">
        <v>156</v>
      </c>
      <c r="H149" s="11" t="s">
        <v>3327</v>
      </c>
      <c r="I149" s="11">
        <v>0</v>
      </c>
      <c r="J149" s="11">
        <v>1</v>
      </c>
      <c r="K149" s="11" t="s">
        <v>3328</v>
      </c>
      <c r="L149" s="11">
        <v>1</v>
      </c>
      <c r="M149" s="11">
        <v>100</v>
      </c>
      <c r="N149" s="11" t="s">
        <v>156</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0</v>
      </c>
      <c r="AI149" s="11">
        <v>0</v>
      </c>
      <c r="AJ149" s="11">
        <v>20</v>
      </c>
      <c r="AK149" s="11" t="s">
        <v>94</v>
      </c>
      <c r="AL149" s="11" t="s">
        <v>47</v>
      </c>
      <c r="AM149" s="11" t="s">
        <v>48</v>
      </c>
      <c r="AN149" s="11" t="s">
        <v>49</v>
      </c>
    </row>
    <row r="150" ht="36" spans="1:40">
      <c r="A150" s="28">
        <v>148</v>
      </c>
      <c r="B150" s="11" t="s">
        <v>656</v>
      </c>
      <c r="C150" s="11" t="s">
        <v>661</v>
      </c>
      <c r="D150" s="11" t="s">
        <v>662</v>
      </c>
      <c r="E150" s="11" t="s">
        <v>663</v>
      </c>
      <c r="F150" s="11" t="s">
        <v>664</v>
      </c>
      <c r="G150" s="11" t="s">
        <v>331</v>
      </c>
      <c r="H150" s="11" t="s">
        <v>3327</v>
      </c>
      <c r="I150" s="11">
        <v>0</v>
      </c>
      <c r="J150" s="11">
        <v>1</v>
      </c>
      <c r="K150" s="11" t="s">
        <v>3328</v>
      </c>
      <c r="L150" s="11">
        <v>1</v>
      </c>
      <c r="M150" s="11">
        <v>100</v>
      </c>
      <c r="N150" s="11" t="s">
        <v>331</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0</v>
      </c>
      <c r="AI150" s="11">
        <v>0</v>
      </c>
      <c r="AJ150" s="11">
        <v>20</v>
      </c>
      <c r="AK150" s="11" t="s">
        <v>520</v>
      </c>
      <c r="AL150" s="11" t="s">
        <v>47</v>
      </c>
      <c r="AM150" s="11" t="s">
        <v>48</v>
      </c>
      <c r="AN150" s="11" t="s">
        <v>49</v>
      </c>
    </row>
    <row r="151" ht="24" spans="1:40">
      <c r="A151" s="28">
        <v>149</v>
      </c>
      <c r="B151" s="11" t="s">
        <v>656</v>
      </c>
      <c r="C151" s="11" t="s">
        <v>665</v>
      </c>
      <c r="D151" s="11" t="s">
        <v>666</v>
      </c>
      <c r="E151" s="11" t="s">
        <v>667</v>
      </c>
      <c r="F151" s="30" t="s">
        <v>668</v>
      </c>
      <c r="G151" s="11" t="s">
        <v>156</v>
      </c>
      <c r="H151" s="11" t="s">
        <v>3327</v>
      </c>
      <c r="I151" s="11">
        <v>0</v>
      </c>
      <c r="J151" s="11">
        <v>1</v>
      </c>
      <c r="K151" s="11" t="s">
        <v>3328</v>
      </c>
      <c r="L151" s="11">
        <v>1</v>
      </c>
      <c r="M151" s="11">
        <v>100</v>
      </c>
      <c r="N151" s="11" t="s">
        <v>156</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0</v>
      </c>
      <c r="AI151" s="11">
        <v>0</v>
      </c>
      <c r="AJ151" s="11">
        <v>20</v>
      </c>
      <c r="AK151" s="11" t="s">
        <v>113</v>
      </c>
      <c r="AL151" s="11" t="s">
        <v>47</v>
      </c>
      <c r="AM151" s="11" t="s">
        <v>48</v>
      </c>
      <c r="AN151" s="11" t="s">
        <v>49</v>
      </c>
    </row>
    <row r="152" ht="60" spans="1:40">
      <c r="A152" s="28">
        <v>150</v>
      </c>
      <c r="B152" s="11" t="s">
        <v>656</v>
      </c>
      <c r="C152" s="11" t="s">
        <v>669</v>
      </c>
      <c r="D152" s="11" t="s">
        <v>670</v>
      </c>
      <c r="E152" s="11" t="s">
        <v>671</v>
      </c>
      <c r="F152" s="30" t="s">
        <v>672</v>
      </c>
      <c r="G152" s="11" t="s">
        <v>339</v>
      </c>
      <c r="H152" s="11" t="s">
        <v>3327</v>
      </c>
      <c r="I152" s="11">
        <v>0</v>
      </c>
      <c r="J152" s="11">
        <v>1</v>
      </c>
      <c r="K152" s="11" t="s">
        <v>3329</v>
      </c>
      <c r="L152" s="11">
        <v>1</v>
      </c>
      <c r="M152" s="11">
        <v>100</v>
      </c>
      <c r="N152" s="11" t="s">
        <v>339</v>
      </c>
      <c r="O152" s="11">
        <v>2</v>
      </c>
      <c r="P152" s="11">
        <v>0</v>
      </c>
      <c r="Q152" s="11" t="s">
        <v>3380</v>
      </c>
      <c r="R152" s="11">
        <v>3</v>
      </c>
      <c r="S152" s="11">
        <v>0</v>
      </c>
      <c r="T152" s="11" t="s">
        <v>3381</v>
      </c>
      <c r="U152" s="11">
        <v>4</v>
      </c>
      <c r="V152" s="11">
        <v>0</v>
      </c>
      <c r="W152" s="11" t="s">
        <v>3382</v>
      </c>
      <c r="X152" s="11">
        <v>5</v>
      </c>
      <c r="Y152" s="11">
        <v>0</v>
      </c>
      <c r="Z152" s="11" t="s">
        <v>3383</v>
      </c>
      <c r="AA152" s="11">
        <v>6</v>
      </c>
      <c r="AB152" s="11">
        <v>0</v>
      </c>
      <c r="AC152" s="11" t="s">
        <v>3384</v>
      </c>
      <c r="AD152" s="11">
        <v>0</v>
      </c>
      <c r="AE152" s="11">
        <v>0</v>
      </c>
      <c r="AF152" s="11">
        <v>0</v>
      </c>
      <c r="AG152" s="11">
        <v>0</v>
      </c>
      <c r="AH152" s="11">
        <v>0</v>
      </c>
      <c r="AI152" s="11">
        <v>0</v>
      </c>
      <c r="AJ152" s="11">
        <v>20</v>
      </c>
      <c r="AK152" s="11" t="s">
        <v>343</v>
      </c>
      <c r="AL152" s="11" t="s">
        <v>47</v>
      </c>
      <c r="AM152" s="11" t="s">
        <v>48</v>
      </c>
      <c r="AN152" s="11" t="s">
        <v>49</v>
      </c>
    </row>
    <row r="153" ht="24" spans="1:40">
      <c r="A153" s="28">
        <v>151</v>
      </c>
      <c r="B153" s="11" t="s">
        <v>656</v>
      </c>
      <c r="C153" s="11" t="s">
        <v>673</v>
      </c>
      <c r="D153" s="11" t="s">
        <v>674</v>
      </c>
      <c r="E153" s="11" t="s">
        <v>675</v>
      </c>
      <c r="F153" s="30" t="s">
        <v>676</v>
      </c>
      <c r="G153" s="11" t="s">
        <v>156</v>
      </c>
      <c r="H153" s="11" t="s">
        <v>3327</v>
      </c>
      <c r="I153" s="11">
        <v>0</v>
      </c>
      <c r="J153" s="11">
        <v>1</v>
      </c>
      <c r="K153" s="11" t="s">
        <v>3328</v>
      </c>
      <c r="L153" s="11">
        <v>1</v>
      </c>
      <c r="M153" s="11">
        <v>100</v>
      </c>
      <c r="N153" s="11" t="s">
        <v>156</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0</v>
      </c>
      <c r="AI153" s="11">
        <v>0</v>
      </c>
      <c r="AJ153" s="11">
        <v>20</v>
      </c>
      <c r="AK153" s="11" t="s">
        <v>133</v>
      </c>
      <c r="AL153" s="11" t="s">
        <v>47</v>
      </c>
      <c r="AM153" s="11" t="s">
        <v>48</v>
      </c>
      <c r="AN153" s="11" t="s">
        <v>49</v>
      </c>
    </row>
    <row r="154" ht="24" spans="1:40">
      <c r="A154" s="28">
        <v>152</v>
      </c>
      <c r="B154" s="11" t="s">
        <v>656</v>
      </c>
      <c r="C154" s="11" t="s">
        <v>677</v>
      </c>
      <c r="D154" s="11" t="s">
        <v>678</v>
      </c>
      <c r="E154" s="11" t="s">
        <v>679</v>
      </c>
      <c r="F154" s="30" t="s">
        <v>660</v>
      </c>
      <c r="G154" s="11" t="s">
        <v>156</v>
      </c>
      <c r="H154" s="11" t="s">
        <v>3327</v>
      </c>
      <c r="I154" s="11">
        <v>0</v>
      </c>
      <c r="J154" s="11">
        <v>1</v>
      </c>
      <c r="K154" s="11" t="s">
        <v>3328</v>
      </c>
      <c r="L154" s="11">
        <v>1</v>
      </c>
      <c r="M154" s="11">
        <v>100</v>
      </c>
      <c r="N154" s="11" t="s">
        <v>156</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0</v>
      </c>
      <c r="AI154" s="11">
        <v>0</v>
      </c>
      <c r="AJ154" s="11">
        <v>20</v>
      </c>
      <c r="AK154" s="11" t="s">
        <v>133</v>
      </c>
      <c r="AL154" s="11" t="s">
        <v>47</v>
      </c>
      <c r="AM154" s="11" t="s">
        <v>48</v>
      </c>
      <c r="AN154" s="11" t="s">
        <v>49</v>
      </c>
    </row>
    <row r="155" ht="48" spans="1:40">
      <c r="A155" s="28">
        <v>153</v>
      </c>
      <c r="B155" s="11" t="s">
        <v>656</v>
      </c>
      <c r="C155" s="11" t="s">
        <v>680</v>
      </c>
      <c r="D155" s="11" t="s">
        <v>681</v>
      </c>
      <c r="E155" s="11" t="s">
        <v>682</v>
      </c>
      <c r="F155" s="11" t="s">
        <v>683</v>
      </c>
      <c r="G155" s="11" t="s">
        <v>446</v>
      </c>
      <c r="H155" s="11" t="s">
        <v>3327</v>
      </c>
      <c r="I155" s="11">
        <v>0</v>
      </c>
      <c r="J155" s="11">
        <v>1</v>
      </c>
      <c r="K155" s="11" t="s">
        <v>3329</v>
      </c>
      <c r="L155" s="11">
        <v>1</v>
      </c>
      <c r="M155" s="11">
        <v>50</v>
      </c>
      <c r="N155" s="11" t="s">
        <v>446</v>
      </c>
      <c r="O155" s="11">
        <v>2</v>
      </c>
      <c r="P155" s="11">
        <v>0</v>
      </c>
      <c r="Q155" s="11" t="s">
        <v>3385</v>
      </c>
      <c r="R155" s="11">
        <v>3</v>
      </c>
      <c r="S155" s="11">
        <v>50</v>
      </c>
      <c r="T155" s="11" t="s">
        <v>3386</v>
      </c>
      <c r="U155" s="11">
        <v>0</v>
      </c>
      <c r="V155" s="11">
        <v>0</v>
      </c>
      <c r="W155" s="11">
        <v>0</v>
      </c>
      <c r="X155" s="11">
        <v>0</v>
      </c>
      <c r="Y155" s="11">
        <v>0</v>
      </c>
      <c r="Z155" s="11">
        <v>0</v>
      </c>
      <c r="AA155" s="11">
        <v>0</v>
      </c>
      <c r="AB155" s="11">
        <v>0</v>
      </c>
      <c r="AC155" s="11">
        <v>0</v>
      </c>
      <c r="AD155" s="11">
        <v>0</v>
      </c>
      <c r="AE155" s="11">
        <v>0</v>
      </c>
      <c r="AF155" s="11">
        <v>0</v>
      </c>
      <c r="AG155" s="11">
        <v>0</v>
      </c>
      <c r="AH155" s="11">
        <v>0</v>
      </c>
      <c r="AI155" s="11">
        <v>0</v>
      </c>
      <c r="AJ155" s="11">
        <v>20</v>
      </c>
      <c r="AK155" s="11" t="s">
        <v>133</v>
      </c>
      <c r="AL155" s="11" t="s">
        <v>47</v>
      </c>
      <c r="AM155" s="11" t="s">
        <v>48</v>
      </c>
      <c r="AN155" s="11" t="s">
        <v>49</v>
      </c>
    </row>
    <row r="156" ht="36" spans="1:40">
      <c r="A156" s="28">
        <v>154</v>
      </c>
      <c r="B156" s="11" t="s">
        <v>656</v>
      </c>
      <c r="C156" s="11" t="s">
        <v>684</v>
      </c>
      <c r="D156" s="11" t="s">
        <v>685</v>
      </c>
      <c r="E156" s="11" t="s">
        <v>686</v>
      </c>
      <c r="F156" s="30" t="s">
        <v>161</v>
      </c>
      <c r="G156" s="11" t="s">
        <v>687</v>
      </c>
      <c r="H156" s="11" t="s">
        <v>3327</v>
      </c>
      <c r="I156" s="11">
        <v>0</v>
      </c>
      <c r="J156" s="11">
        <v>2</v>
      </c>
      <c r="K156" s="11" t="s">
        <v>3329</v>
      </c>
      <c r="L156" s="11">
        <v>1</v>
      </c>
      <c r="M156" s="11">
        <v>60</v>
      </c>
      <c r="N156" s="11" t="s">
        <v>687</v>
      </c>
      <c r="O156" s="11">
        <v>2</v>
      </c>
      <c r="P156" s="11">
        <v>40</v>
      </c>
      <c r="Q156" s="11" t="s">
        <v>3387</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0</v>
      </c>
      <c r="AI156" s="11">
        <v>0</v>
      </c>
      <c r="AJ156" s="11">
        <v>20</v>
      </c>
      <c r="AK156" s="11" t="s">
        <v>139</v>
      </c>
      <c r="AL156" s="11" t="s">
        <v>47</v>
      </c>
      <c r="AM156" s="11" t="s">
        <v>48</v>
      </c>
      <c r="AN156" s="11" t="s">
        <v>49</v>
      </c>
    </row>
    <row r="157" ht="36" spans="1:40">
      <c r="A157" s="28">
        <v>155</v>
      </c>
      <c r="B157" s="11" t="s">
        <v>656</v>
      </c>
      <c r="C157" s="11" t="s">
        <v>688</v>
      </c>
      <c r="D157" s="11" t="s">
        <v>689</v>
      </c>
      <c r="E157" s="11" t="s">
        <v>690</v>
      </c>
      <c r="F157" s="30" t="s">
        <v>503</v>
      </c>
      <c r="G157" s="11" t="s">
        <v>156</v>
      </c>
      <c r="H157" s="11" t="s">
        <v>3327</v>
      </c>
      <c r="I157" s="11">
        <v>0</v>
      </c>
      <c r="J157" s="11">
        <v>1</v>
      </c>
      <c r="K157" s="11" t="s">
        <v>3328</v>
      </c>
      <c r="L157" s="11">
        <v>1</v>
      </c>
      <c r="M157" s="11">
        <v>100</v>
      </c>
      <c r="N157" s="11" t="s">
        <v>156</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0</v>
      </c>
      <c r="AI157" s="11">
        <v>0</v>
      </c>
      <c r="AJ157" s="11">
        <v>20</v>
      </c>
      <c r="AK157" s="11" t="s">
        <v>150</v>
      </c>
      <c r="AL157" s="11" t="s">
        <v>47</v>
      </c>
      <c r="AM157" s="11" t="s">
        <v>48</v>
      </c>
      <c r="AN157" s="11" t="s">
        <v>49</v>
      </c>
    </row>
    <row r="158" ht="60" spans="1:40">
      <c r="A158" s="28">
        <v>156</v>
      </c>
      <c r="B158" s="11" t="s">
        <v>656</v>
      </c>
      <c r="C158" s="11" t="s">
        <v>691</v>
      </c>
      <c r="D158" s="11" t="s">
        <v>692</v>
      </c>
      <c r="E158" s="11" t="s">
        <v>693</v>
      </c>
      <c r="F158" s="30" t="s">
        <v>694</v>
      </c>
      <c r="G158" s="11" t="s">
        <v>695</v>
      </c>
      <c r="H158" s="11" t="s">
        <v>1400</v>
      </c>
      <c r="I158" s="11">
        <v>14</v>
      </c>
      <c r="J158" s="11">
        <v>1</v>
      </c>
      <c r="K158" s="11" t="s">
        <v>3329</v>
      </c>
      <c r="L158" s="11">
        <v>1</v>
      </c>
      <c r="M158" s="11">
        <v>100</v>
      </c>
      <c r="N158" s="11" t="s">
        <v>695</v>
      </c>
      <c r="O158" s="11">
        <v>2</v>
      </c>
      <c r="P158" s="11">
        <v>0</v>
      </c>
      <c r="Q158" s="11" t="s">
        <v>3388</v>
      </c>
      <c r="R158" s="11">
        <v>3</v>
      </c>
      <c r="S158" s="11">
        <v>0</v>
      </c>
      <c r="T158" s="11" t="s">
        <v>3389</v>
      </c>
      <c r="U158" s="11">
        <v>4</v>
      </c>
      <c r="V158" s="11">
        <v>0</v>
      </c>
      <c r="W158" s="11" t="s">
        <v>3390</v>
      </c>
      <c r="X158" s="11">
        <v>5</v>
      </c>
      <c r="Y158" s="11">
        <v>0</v>
      </c>
      <c r="Z158" s="11" t="s">
        <v>3391</v>
      </c>
      <c r="AA158" s="11">
        <v>0</v>
      </c>
      <c r="AB158" s="11">
        <v>0</v>
      </c>
      <c r="AC158" s="11">
        <v>0</v>
      </c>
      <c r="AD158" s="11">
        <v>0</v>
      </c>
      <c r="AE158" s="11">
        <v>0</v>
      </c>
      <c r="AF158" s="11">
        <v>0</v>
      </c>
      <c r="AG158" s="11">
        <v>0</v>
      </c>
      <c r="AH158" s="11">
        <v>0</v>
      </c>
      <c r="AI158" s="11">
        <v>0</v>
      </c>
      <c r="AJ158" s="11">
        <v>20</v>
      </c>
      <c r="AK158" s="11" t="s">
        <v>150</v>
      </c>
      <c r="AL158" s="11" t="s">
        <v>47</v>
      </c>
      <c r="AM158" s="11" t="s">
        <v>48</v>
      </c>
      <c r="AN158" s="11" t="s">
        <v>49</v>
      </c>
    </row>
    <row r="159" ht="60" spans="1:40">
      <c r="A159" s="28">
        <v>157</v>
      </c>
      <c r="B159" s="11" t="s">
        <v>656</v>
      </c>
      <c r="C159" s="11" t="s">
        <v>696</v>
      </c>
      <c r="D159" s="11" t="s">
        <v>697</v>
      </c>
      <c r="E159" s="11" t="s">
        <v>698</v>
      </c>
      <c r="F159" s="30" t="s">
        <v>699</v>
      </c>
      <c r="G159" s="11" t="s">
        <v>128</v>
      </c>
      <c r="H159" s="11" t="s">
        <v>1400</v>
      </c>
      <c r="I159" s="11">
        <v>6</v>
      </c>
      <c r="J159" s="11">
        <v>2</v>
      </c>
      <c r="K159" s="11" t="s">
        <v>3329</v>
      </c>
      <c r="L159" s="11">
        <v>2</v>
      </c>
      <c r="M159" s="11">
        <v>100</v>
      </c>
      <c r="N159" s="11" t="s">
        <v>128</v>
      </c>
      <c r="O159" s="11">
        <v>1</v>
      </c>
      <c r="P159" s="11">
        <v>0</v>
      </c>
      <c r="Q159" s="11" t="s">
        <v>3392</v>
      </c>
      <c r="R159" s="11">
        <v>3</v>
      </c>
      <c r="S159" s="11">
        <v>0</v>
      </c>
      <c r="T159" s="11" t="s">
        <v>3393</v>
      </c>
      <c r="U159" s="11">
        <v>4</v>
      </c>
      <c r="V159" s="11">
        <v>0</v>
      </c>
      <c r="W159" s="11" t="s">
        <v>3394</v>
      </c>
      <c r="X159" s="11">
        <v>0</v>
      </c>
      <c r="Y159" s="11">
        <v>0</v>
      </c>
      <c r="Z159" s="11">
        <v>0</v>
      </c>
      <c r="AA159" s="11">
        <v>0</v>
      </c>
      <c r="AB159" s="11">
        <v>0</v>
      </c>
      <c r="AC159" s="11">
        <v>0</v>
      </c>
      <c r="AD159" s="11">
        <v>0</v>
      </c>
      <c r="AE159" s="11">
        <v>0</v>
      </c>
      <c r="AF159" s="11">
        <v>0</v>
      </c>
      <c r="AG159" s="11">
        <v>0</v>
      </c>
      <c r="AH159" s="11">
        <v>0</v>
      </c>
      <c r="AI159" s="11">
        <v>0</v>
      </c>
      <c r="AJ159" s="11">
        <v>20</v>
      </c>
      <c r="AK159" s="11" t="s">
        <v>150</v>
      </c>
      <c r="AL159" s="11" t="s">
        <v>47</v>
      </c>
      <c r="AM159" s="11" t="s">
        <v>48</v>
      </c>
      <c r="AN159" s="11" t="s">
        <v>49</v>
      </c>
    </row>
    <row r="160" ht="48" spans="1:40">
      <c r="A160" s="28">
        <v>158</v>
      </c>
      <c r="B160" s="11" t="s">
        <v>656</v>
      </c>
      <c r="C160" s="11" t="s">
        <v>700</v>
      </c>
      <c r="D160" s="11" t="s">
        <v>701</v>
      </c>
      <c r="E160" s="11" t="s">
        <v>702</v>
      </c>
      <c r="F160" s="30" t="s">
        <v>703</v>
      </c>
      <c r="G160" s="11" t="s">
        <v>554</v>
      </c>
      <c r="H160" s="11" t="s">
        <v>3327</v>
      </c>
      <c r="I160" s="11">
        <v>0</v>
      </c>
      <c r="J160" s="11">
        <v>1</v>
      </c>
      <c r="K160" s="11" t="s">
        <v>3329</v>
      </c>
      <c r="L160" s="11">
        <v>1</v>
      </c>
      <c r="M160" s="11">
        <v>100</v>
      </c>
      <c r="N160" s="11" t="s">
        <v>554</v>
      </c>
      <c r="O160" s="11">
        <v>2</v>
      </c>
      <c r="P160" s="11">
        <v>0</v>
      </c>
      <c r="Q160" s="11" t="s">
        <v>894</v>
      </c>
      <c r="R160" s="11">
        <v>3</v>
      </c>
      <c r="S160" s="11">
        <v>0</v>
      </c>
      <c r="T160" s="11" t="s">
        <v>128</v>
      </c>
      <c r="U160" s="11">
        <v>0</v>
      </c>
      <c r="V160" s="11">
        <v>0</v>
      </c>
      <c r="W160" s="11">
        <v>0</v>
      </c>
      <c r="X160" s="11">
        <v>0</v>
      </c>
      <c r="Y160" s="11">
        <v>0</v>
      </c>
      <c r="Z160" s="11">
        <v>0</v>
      </c>
      <c r="AA160" s="11">
        <v>0</v>
      </c>
      <c r="AB160" s="11">
        <v>0</v>
      </c>
      <c r="AC160" s="11">
        <v>0</v>
      </c>
      <c r="AD160" s="11">
        <v>0</v>
      </c>
      <c r="AE160" s="11">
        <v>0</v>
      </c>
      <c r="AF160" s="11">
        <v>0</v>
      </c>
      <c r="AG160" s="11">
        <v>0</v>
      </c>
      <c r="AH160" s="11">
        <v>0</v>
      </c>
      <c r="AI160" s="11">
        <v>0</v>
      </c>
      <c r="AJ160" s="11">
        <v>20</v>
      </c>
      <c r="AK160" s="11" t="s">
        <v>150</v>
      </c>
      <c r="AL160" s="11" t="s">
        <v>47</v>
      </c>
      <c r="AM160" s="11" t="s">
        <v>48</v>
      </c>
      <c r="AN160" s="11" t="s">
        <v>49</v>
      </c>
    </row>
    <row r="161" ht="36" spans="1:40">
      <c r="A161" s="28">
        <v>159</v>
      </c>
      <c r="B161" s="11" t="s">
        <v>656</v>
      </c>
      <c r="C161" s="11" t="s">
        <v>704</v>
      </c>
      <c r="D161" s="11" t="s">
        <v>705</v>
      </c>
      <c r="E161" s="11" t="s">
        <v>706</v>
      </c>
      <c r="F161" s="30" t="s">
        <v>707</v>
      </c>
      <c r="G161" s="11" t="s">
        <v>708</v>
      </c>
      <c r="H161" s="11" t="s">
        <v>3327</v>
      </c>
      <c r="I161" s="11">
        <v>0</v>
      </c>
      <c r="J161" s="11">
        <v>1</v>
      </c>
      <c r="K161" s="11" t="s">
        <v>3329</v>
      </c>
      <c r="L161" s="11">
        <v>1</v>
      </c>
      <c r="M161" s="11">
        <v>70</v>
      </c>
      <c r="N161" s="11" t="s">
        <v>708</v>
      </c>
      <c r="O161" s="11">
        <v>2</v>
      </c>
      <c r="P161" s="11">
        <v>30</v>
      </c>
      <c r="Q161" s="11" t="s">
        <v>3395</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0</v>
      </c>
      <c r="AH161" s="11">
        <v>0</v>
      </c>
      <c r="AI161" s="11">
        <v>0</v>
      </c>
      <c r="AJ161" s="11">
        <v>20</v>
      </c>
      <c r="AK161" s="11" t="s">
        <v>473</v>
      </c>
      <c r="AL161" s="11" t="s">
        <v>47</v>
      </c>
      <c r="AM161" s="11" t="s">
        <v>48</v>
      </c>
      <c r="AN161" s="11" t="s">
        <v>49</v>
      </c>
    </row>
    <row r="162" ht="36" spans="1:40">
      <c r="A162" s="28">
        <v>160</v>
      </c>
      <c r="B162" s="11" t="s">
        <v>656</v>
      </c>
      <c r="C162" s="11" t="s">
        <v>709</v>
      </c>
      <c r="D162" s="11" t="s">
        <v>710</v>
      </c>
      <c r="E162" s="11" t="s">
        <v>711</v>
      </c>
      <c r="F162" s="11" t="s">
        <v>712</v>
      </c>
      <c r="G162" s="11" t="s">
        <v>708</v>
      </c>
      <c r="H162" s="11" t="s">
        <v>3327</v>
      </c>
      <c r="I162" s="11">
        <v>0</v>
      </c>
      <c r="J162" s="11">
        <v>1</v>
      </c>
      <c r="K162" s="11" t="s">
        <v>3328</v>
      </c>
      <c r="L162" s="11">
        <v>1</v>
      </c>
      <c r="M162" s="11">
        <v>100</v>
      </c>
      <c r="N162" s="11" t="s">
        <v>708</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0</v>
      </c>
      <c r="AI162" s="11">
        <v>0</v>
      </c>
      <c r="AJ162" s="11">
        <v>20</v>
      </c>
      <c r="AK162" s="11" t="s">
        <v>473</v>
      </c>
      <c r="AL162" s="11" t="s">
        <v>47</v>
      </c>
      <c r="AM162" s="11" t="s">
        <v>48</v>
      </c>
      <c r="AN162" s="11" t="s">
        <v>49</v>
      </c>
    </row>
    <row r="163" ht="36" spans="1:40">
      <c r="A163" s="28">
        <v>161</v>
      </c>
      <c r="B163" s="11" t="s">
        <v>713</v>
      </c>
      <c r="C163" s="11" t="s">
        <v>714</v>
      </c>
      <c r="D163" s="11" t="s">
        <v>715</v>
      </c>
      <c r="E163" s="11" t="s">
        <v>716</v>
      </c>
      <c r="F163" s="30" t="s">
        <v>717</v>
      </c>
      <c r="G163" s="11" t="s">
        <v>718</v>
      </c>
      <c r="H163" s="11" t="s">
        <v>3327</v>
      </c>
      <c r="I163" s="11">
        <v>0</v>
      </c>
      <c r="J163" s="11">
        <v>1</v>
      </c>
      <c r="K163" s="11" t="s">
        <v>3328</v>
      </c>
      <c r="L163" s="11">
        <v>1</v>
      </c>
      <c r="M163" s="11">
        <v>100</v>
      </c>
      <c r="N163" s="11" t="s">
        <v>718</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0</v>
      </c>
      <c r="AI163" s="11">
        <v>0</v>
      </c>
      <c r="AJ163" s="11">
        <v>10</v>
      </c>
      <c r="AK163" s="11" t="s">
        <v>297</v>
      </c>
      <c r="AL163" s="11" t="s">
        <v>47</v>
      </c>
      <c r="AM163" s="11" t="s">
        <v>48</v>
      </c>
      <c r="AN163" s="11" t="s">
        <v>49</v>
      </c>
    </row>
    <row r="164" ht="24" spans="1:40">
      <c r="A164" s="28">
        <v>162</v>
      </c>
      <c r="B164" s="11" t="s">
        <v>713</v>
      </c>
      <c r="C164" s="11" t="s">
        <v>719</v>
      </c>
      <c r="D164" s="11" t="s">
        <v>720</v>
      </c>
      <c r="E164" s="11" t="s">
        <v>721</v>
      </c>
      <c r="F164" s="30" t="s">
        <v>722</v>
      </c>
      <c r="G164" s="11" t="s">
        <v>723</v>
      </c>
      <c r="H164" s="11" t="s">
        <v>3327</v>
      </c>
      <c r="I164" s="11">
        <v>0</v>
      </c>
      <c r="J164" s="11">
        <v>1</v>
      </c>
      <c r="K164" s="11" t="s">
        <v>3328</v>
      </c>
      <c r="L164" s="11">
        <v>1</v>
      </c>
      <c r="M164" s="11">
        <v>100</v>
      </c>
      <c r="N164" s="11" t="s">
        <v>723</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0</v>
      </c>
      <c r="AI164" s="11">
        <v>0</v>
      </c>
      <c r="AJ164" s="11">
        <v>10</v>
      </c>
      <c r="AK164" s="11" t="s">
        <v>133</v>
      </c>
      <c r="AL164" s="11" t="s">
        <v>47</v>
      </c>
      <c r="AM164" s="11" t="s">
        <v>48</v>
      </c>
      <c r="AN164" s="11" t="s">
        <v>49</v>
      </c>
    </row>
    <row r="165" s="68" customFormat="1" spans="1:40">
      <c r="A165" s="51"/>
      <c r="B165" s="52"/>
      <c r="C165" s="52"/>
      <c r="D165" s="52"/>
      <c r="E165" s="52"/>
      <c r="F165" s="52"/>
      <c r="G165" s="52"/>
      <c r="H165" s="53"/>
      <c r="I165" s="53" t="e">
        <v>#N/A</v>
      </c>
      <c r="J165" s="53" t="e">
        <v>#N/A</v>
      </c>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77"/>
      <c r="AK165" s="52"/>
      <c r="AL165" s="52"/>
      <c r="AM165" s="52"/>
      <c r="AN165" s="97"/>
    </row>
    <row r="166" ht="48" spans="1:40">
      <c r="A166" s="28">
        <v>163</v>
      </c>
      <c r="B166" s="11" t="s">
        <v>40</v>
      </c>
      <c r="C166" s="11" t="s">
        <v>724</v>
      </c>
      <c r="D166" s="11" t="s">
        <v>725</v>
      </c>
      <c r="E166" s="11" t="s">
        <v>726</v>
      </c>
      <c r="F166" s="30" t="s">
        <v>727</v>
      </c>
      <c r="G166" s="11" t="s">
        <v>138</v>
      </c>
      <c r="H166" s="11" t="s">
        <v>3327</v>
      </c>
      <c r="I166" s="11">
        <v>0</v>
      </c>
      <c r="J166" s="11">
        <v>7</v>
      </c>
      <c r="K166" s="11" t="s">
        <v>3328</v>
      </c>
      <c r="L166" s="11">
        <v>1</v>
      </c>
      <c r="M166" s="11">
        <v>100</v>
      </c>
      <c r="N166" s="11" t="s">
        <v>138</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0</v>
      </c>
      <c r="AI166" s="11">
        <v>0</v>
      </c>
      <c r="AJ166" s="11">
        <v>50</v>
      </c>
      <c r="AK166" s="11" t="s">
        <v>728</v>
      </c>
      <c r="AL166" s="11" t="s">
        <v>47</v>
      </c>
      <c r="AM166" s="11" t="s">
        <v>56</v>
      </c>
      <c r="AN166" s="11" t="s">
        <v>729</v>
      </c>
    </row>
    <row r="167" ht="36" spans="1:40">
      <c r="A167" s="28">
        <v>164</v>
      </c>
      <c r="B167" s="11" t="s">
        <v>40</v>
      </c>
      <c r="C167" s="11" t="s">
        <v>730</v>
      </c>
      <c r="D167" s="11" t="s">
        <v>731</v>
      </c>
      <c r="E167" s="11" t="s">
        <v>732</v>
      </c>
      <c r="F167" s="30" t="s">
        <v>191</v>
      </c>
      <c r="G167" s="11" t="s">
        <v>138</v>
      </c>
      <c r="H167" s="11" t="s">
        <v>3327</v>
      </c>
      <c r="I167" s="11">
        <v>0</v>
      </c>
      <c r="J167" s="11">
        <v>6</v>
      </c>
      <c r="K167" s="11" t="s">
        <v>3328</v>
      </c>
      <c r="L167" s="11">
        <v>1</v>
      </c>
      <c r="M167" s="11">
        <v>100</v>
      </c>
      <c r="N167" s="11" t="s">
        <v>138</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0</v>
      </c>
      <c r="AI167" s="11">
        <v>0</v>
      </c>
      <c r="AJ167" s="11">
        <v>50</v>
      </c>
      <c r="AK167" s="11" t="s">
        <v>733</v>
      </c>
      <c r="AL167" s="11" t="s">
        <v>47</v>
      </c>
      <c r="AM167" s="11" t="s">
        <v>56</v>
      </c>
      <c r="AN167" s="11" t="s">
        <v>729</v>
      </c>
    </row>
    <row r="168" ht="24" spans="1:40">
      <c r="A168" s="28">
        <v>165</v>
      </c>
      <c r="B168" s="11" t="s">
        <v>40</v>
      </c>
      <c r="C168" s="11" t="s">
        <v>734</v>
      </c>
      <c r="D168" s="11" t="s">
        <v>735</v>
      </c>
      <c r="E168" s="11" t="s">
        <v>736</v>
      </c>
      <c r="F168" s="11" t="s">
        <v>148</v>
      </c>
      <c r="G168" s="11" t="s">
        <v>149</v>
      </c>
      <c r="H168" s="11" t="s">
        <v>1400</v>
      </c>
      <c r="I168" s="11">
        <v>4</v>
      </c>
      <c r="J168" s="11">
        <v>2</v>
      </c>
      <c r="K168" s="11" t="s">
        <v>3328</v>
      </c>
      <c r="L168" s="11">
        <v>1</v>
      </c>
      <c r="M168" s="11">
        <v>100</v>
      </c>
      <c r="N168" s="11" t="s">
        <v>149</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0</v>
      </c>
      <c r="AI168" s="11">
        <v>0</v>
      </c>
      <c r="AJ168" s="11">
        <v>50</v>
      </c>
      <c r="AK168" s="11" t="s">
        <v>737</v>
      </c>
      <c r="AL168" s="11" t="s">
        <v>47</v>
      </c>
      <c r="AM168" s="11" t="s">
        <v>56</v>
      </c>
      <c r="AN168" s="11" t="s">
        <v>729</v>
      </c>
    </row>
    <row r="169" ht="48" spans="1:40">
      <c r="A169" s="28">
        <v>166</v>
      </c>
      <c r="B169" s="11" t="s">
        <v>40</v>
      </c>
      <c r="C169" s="11" t="s">
        <v>738</v>
      </c>
      <c r="D169" s="11" t="s">
        <v>739</v>
      </c>
      <c r="E169" s="11" t="s">
        <v>740</v>
      </c>
      <c r="F169" s="11" t="s">
        <v>109</v>
      </c>
      <c r="G169" s="11" t="s">
        <v>54</v>
      </c>
      <c r="H169" s="11" t="s">
        <v>3327</v>
      </c>
      <c r="I169" s="11">
        <v>0</v>
      </c>
      <c r="J169" s="11">
        <v>4</v>
      </c>
      <c r="K169" s="11" t="s">
        <v>3329</v>
      </c>
      <c r="L169" s="11">
        <v>1</v>
      </c>
      <c r="M169" s="11">
        <v>0</v>
      </c>
      <c r="N169" s="11" t="s">
        <v>3330</v>
      </c>
      <c r="O169" s="11">
        <v>2</v>
      </c>
      <c r="P169" s="11">
        <v>100</v>
      </c>
      <c r="Q169" s="11" t="s">
        <v>54</v>
      </c>
      <c r="R169" s="11">
        <v>3</v>
      </c>
      <c r="S169" s="11">
        <v>0</v>
      </c>
      <c r="T169" s="11" t="s">
        <v>45</v>
      </c>
      <c r="U169" s="11">
        <v>0</v>
      </c>
      <c r="V169" s="11">
        <v>0</v>
      </c>
      <c r="W169" s="11">
        <v>0</v>
      </c>
      <c r="X169" s="11">
        <v>0</v>
      </c>
      <c r="Y169" s="11">
        <v>0</v>
      </c>
      <c r="Z169" s="11">
        <v>0</v>
      </c>
      <c r="AA169" s="11">
        <v>0</v>
      </c>
      <c r="AB169" s="11">
        <v>0</v>
      </c>
      <c r="AC169" s="11">
        <v>0</v>
      </c>
      <c r="AD169" s="11">
        <v>0</v>
      </c>
      <c r="AE169" s="11">
        <v>0</v>
      </c>
      <c r="AF169" s="11">
        <v>0</v>
      </c>
      <c r="AG169" s="11">
        <v>0</v>
      </c>
      <c r="AH169" s="11">
        <v>0</v>
      </c>
      <c r="AI169" s="11">
        <v>0</v>
      </c>
      <c r="AJ169" s="11">
        <v>50</v>
      </c>
      <c r="AK169" s="11" t="s">
        <v>741</v>
      </c>
      <c r="AL169" s="11" t="s">
        <v>47</v>
      </c>
      <c r="AM169" s="11" t="s">
        <v>56</v>
      </c>
      <c r="AN169" s="11" t="s">
        <v>729</v>
      </c>
    </row>
    <row r="170" ht="36" spans="1:40">
      <c r="A170" s="28">
        <v>167</v>
      </c>
      <c r="B170" s="11" t="s">
        <v>40</v>
      </c>
      <c r="C170" s="11" t="s">
        <v>742</v>
      </c>
      <c r="D170" s="11" t="s">
        <v>743</v>
      </c>
      <c r="E170" s="11" t="s">
        <v>744</v>
      </c>
      <c r="F170" s="30" t="s">
        <v>745</v>
      </c>
      <c r="G170" s="11" t="s">
        <v>695</v>
      </c>
      <c r="H170" s="11" t="s">
        <v>3327</v>
      </c>
      <c r="I170" s="11">
        <v>0</v>
      </c>
      <c r="J170" s="11">
        <v>1</v>
      </c>
      <c r="K170" s="11" t="s">
        <v>3328</v>
      </c>
      <c r="L170" s="11">
        <v>1</v>
      </c>
      <c r="M170" s="11">
        <v>100</v>
      </c>
      <c r="N170" s="11" t="s">
        <v>695</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0</v>
      </c>
      <c r="AI170" s="11">
        <v>0</v>
      </c>
      <c r="AJ170" s="11">
        <v>100</v>
      </c>
      <c r="AK170" s="11" t="s">
        <v>746</v>
      </c>
      <c r="AL170" s="11" t="s">
        <v>47</v>
      </c>
      <c r="AM170" s="11" t="s">
        <v>48</v>
      </c>
      <c r="AN170" s="11" t="s">
        <v>729</v>
      </c>
    </row>
    <row r="171" ht="48" spans="1:40">
      <c r="A171" s="28">
        <v>168</v>
      </c>
      <c r="B171" s="11" t="s">
        <v>40</v>
      </c>
      <c r="C171" s="11" t="s">
        <v>747</v>
      </c>
      <c r="D171" s="11" t="s">
        <v>748</v>
      </c>
      <c r="E171" s="11" t="s">
        <v>749</v>
      </c>
      <c r="F171" s="11" t="s">
        <v>109</v>
      </c>
      <c r="G171" s="11" t="s">
        <v>54</v>
      </c>
      <c r="H171" s="11" t="s">
        <v>3327</v>
      </c>
      <c r="I171" s="11">
        <v>0</v>
      </c>
      <c r="J171" s="11">
        <v>4</v>
      </c>
      <c r="K171" s="11" t="s">
        <v>3329</v>
      </c>
      <c r="L171" s="11">
        <v>1</v>
      </c>
      <c r="M171" s="11">
        <v>0</v>
      </c>
      <c r="N171" s="11" t="s">
        <v>3330</v>
      </c>
      <c r="O171" s="11">
        <v>2</v>
      </c>
      <c r="P171" s="11">
        <v>100</v>
      </c>
      <c r="Q171" s="11" t="s">
        <v>54</v>
      </c>
      <c r="R171" s="11">
        <v>3</v>
      </c>
      <c r="S171" s="11">
        <v>0</v>
      </c>
      <c r="T171" s="11" t="s">
        <v>45</v>
      </c>
      <c r="U171" s="11">
        <v>0</v>
      </c>
      <c r="V171" s="11">
        <v>0</v>
      </c>
      <c r="W171" s="11">
        <v>0</v>
      </c>
      <c r="X171" s="11">
        <v>0</v>
      </c>
      <c r="Y171" s="11">
        <v>0</v>
      </c>
      <c r="Z171" s="11">
        <v>0</v>
      </c>
      <c r="AA171" s="11">
        <v>0</v>
      </c>
      <c r="AB171" s="11">
        <v>0</v>
      </c>
      <c r="AC171" s="11">
        <v>0</v>
      </c>
      <c r="AD171" s="11">
        <v>0</v>
      </c>
      <c r="AE171" s="11">
        <v>0</v>
      </c>
      <c r="AF171" s="11">
        <v>0</v>
      </c>
      <c r="AG171" s="11">
        <v>0</v>
      </c>
      <c r="AH171" s="11">
        <v>0</v>
      </c>
      <c r="AI171" s="11">
        <v>0</v>
      </c>
      <c r="AJ171" s="11">
        <v>50</v>
      </c>
      <c r="AK171" s="11" t="s">
        <v>750</v>
      </c>
      <c r="AL171" s="11" t="s">
        <v>47</v>
      </c>
      <c r="AM171" s="11" t="s">
        <v>56</v>
      </c>
      <c r="AN171" s="11" t="s">
        <v>729</v>
      </c>
    </row>
    <row r="172" ht="48" spans="1:40">
      <c r="A172" s="28">
        <v>169</v>
      </c>
      <c r="B172" s="11" t="s">
        <v>40</v>
      </c>
      <c r="C172" s="11" t="s">
        <v>751</v>
      </c>
      <c r="D172" s="11" t="s">
        <v>752</v>
      </c>
      <c r="E172" s="11" t="s">
        <v>753</v>
      </c>
      <c r="F172" s="11" t="s">
        <v>109</v>
      </c>
      <c r="G172" s="11" t="s">
        <v>54</v>
      </c>
      <c r="H172" s="11" t="s">
        <v>3327</v>
      </c>
      <c r="I172" s="11">
        <v>0</v>
      </c>
      <c r="J172" s="11">
        <v>4</v>
      </c>
      <c r="K172" s="11" t="s">
        <v>3329</v>
      </c>
      <c r="L172" s="11">
        <v>1</v>
      </c>
      <c r="M172" s="11">
        <v>0</v>
      </c>
      <c r="N172" s="11" t="s">
        <v>3330</v>
      </c>
      <c r="O172" s="11">
        <v>2</v>
      </c>
      <c r="P172" s="11">
        <v>100</v>
      </c>
      <c r="Q172" s="11" t="s">
        <v>54</v>
      </c>
      <c r="R172" s="11">
        <v>3</v>
      </c>
      <c r="S172" s="11">
        <v>0</v>
      </c>
      <c r="T172" s="11" t="s">
        <v>45</v>
      </c>
      <c r="U172" s="11">
        <v>0</v>
      </c>
      <c r="V172" s="11">
        <v>0</v>
      </c>
      <c r="W172" s="11">
        <v>0</v>
      </c>
      <c r="X172" s="11">
        <v>0</v>
      </c>
      <c r="Y172" s="11">
        <v>0</v>
      </c>
      <c r="Z172" s="11">
        <v>0</v>
      </c>
      <c r="AA172" s="11">
        <v>0</v>
      </c>
      <c r="AB172" s="11">
        <v>0</v>
      </c>
      <c r="AC172" s="11">
        <v>0</v>
      </c>
      <c r="AD172" s="11">
        <v>0</v>
      </c>
      <c r="AE172" s="11">
        <v>0</v>
      </c>
      <c r="AF172" s="11">
        <v>0</v>
      </c>
      <c r="AG172" s="11">
        <v>0</v>
      </c>
      <c r="AH172" s="11">
        <v>0</v>
      </c>
      <c r="AI172" s="11">
        <v>0</v>
      </c>
      <c r="AJ172" s="11">
        <v>50</v>
      </c>
      <c r="AK172" s="11" t="s">
        <v>754</v>
      </c>
      <c r="AL172" s="11" t="s">
        <v>47</v>
      </c>
      <c r="AM172" s="11" t="s">
        <v>56</v>
      </c>
      <c r="AN172" s="11" t="s">
        <v>729</v>
      </c>
    </row>
    <row r="173" ht="48" spans="1:40">
      <c r="A173" s="28">
        <v>170</v>
      </c>
      <c r="B173" s="11" t="s">
        <v>40</v>
      </c>
      <c r="C173" s="11" t="s">
        <v>755</v>
      </c>
      <c r="D173" s="11" t="s">
        <v>756</v>
      </c>
      <c r="E173" s="11" t="s">
        <v>757</v>
      </c>
      <c r="F173" s="11" t="s">
        <v>758</v>
      </c>
      <c r="G173" s="11" t="s">
        <v>54</v>
      </c>
      <c r="H173" s="11" t="s">
        <v>3327</v>
      </c>
      <c r="I173" s="11">
        <v>0</v>
      </c>
      <c r="J173" s="11">
        <v>4</v>
      </c>
      <c r="K173" s="11" t="s">
        <v>3329</v>
      </c>
      <c r="L173" s="11">
        <v>1</v>
      </c>
      <c r="M173" s="11">
        <v>0</v>
      </c>
      <c r="N173" s="11" t="s">
        <v>3330</v>
      </c>
      <c r="O173" s="11">
        <v>2</v>
      </c>
      <c r="P173" s="11">
        <v>100</v>
      </c>
      <c r="Q173" s="11" t="s">
        <v>54</v>
      </c>
      <c r="R173" s="11">
        <v>3</v>
      </c>
      <c r="S173" s="11">
        <v>0</v>
      </c>
      <c r="T173" s="11" t="s">
        <v>45</v>
      </c>
      <c r="U173" s="11">
        <v>0</v>
      </c>
      <c r="V173" s="11">
        <v>0</v>
      </c>
      <c r="W173" s="11">
        <v>0</v>
      </c>
      <c r="X173" s="11">
        <v>0</v>
      </c>
      <c r="Y173" s="11">
        <v>0</v>
      </c>
      <c r="Z173" s="11">
        <v>0</v>
      </c>
      <c r="AA173" s="11">
        <v>0</v>
      </c>
      <c r="AB173" s="11">
        <v>0</v>
      </c>
      <c r="AC173" s="11">
        <v>0</v>
      </c>
      <c r="AD173" s="11">
        <v>0</v>
      </c>
      <c r="AE173" s="11">
        <v>0</v>
      </c>
      <c r="AF173" s="11">
        <v>0</v>
      </c>
      <c r="AG173" s="11">
        <v>0</v>
      </c>
      <c r="AH173" s="11">
        <v>0</v>
      </c>
      <c r="AI173" s="11">
        <v>0</v>
      </c>
      <c r="AJ173" s="11">
        <v>50</v>
      </c>
      <c r="AK173" s="11" t="s">
        <v>759</v>
      </c>
      <c r="AL173" s="11" t="s">
        <v>47</v>
      </c>
      <c r="AM173" s="11" t="s">
        <v>56</v>
      </c>
      <c r="AN173" s="11" t="s">
        <v>729</v>
      </c>
    </row>
    <row r="174" ht="48" spans="1:40">
      <c r="A174" s="28">
        <v>171</v>
      </c>
      <c r="B174" s="11" t="s">
        <v>40</v>
      </c>
      <c r="C174" s="11" t="s">
        <v>760</v>
      </c>
      <c r="D174" s="11" t="s">
        <v>761</v>
      </c>
      <c r="E174" s="11" t="s">
        <v>762</v>
      </c>
      <c r="F174" s="11" t="s">
        <v>758</v>
      </c>
      <c r="G174" s="11" t="s">
        <v>54</v>
      </c>
      <c r="H174" s="11" t="s">
        <v>3327</v>
      </c>
      <c r="I174" s="11">
        <v>0</v>
      </c>
      <c r="J174" s="11">
        <v>4</v>
      </c>
      <c r="K174" s="11" t="s">
        <v>3329</v>
      </c>
      <c r="L174" s="11">
        <v>1</v>
      </c>
      <c r="M174" s="11">
        <v>0</v>
      </c>
      <c r="N174" s="11" t="s">
        <v>3330</v>
      </c>
      <c r="O174" s="11">
        <v>2</v>
      </c>
      <c r="P174" s="11">
        <v>100</v>
      </c>
      <c r="Q174" s="11" t="s">
        <v>3396</v>
      </c>
      <c r="R174" s="11">
        <v>3</v>
      </c>
      <c r="S174" s="11">
        <v>0</v>
      </c>
      <c r="T174" s="11" t="s">
        <v>45</v>
      </c>
      <c r="U174" s="11">
        <v>0</v>
      </c>
      <c r="V174" s="11">
        <v>0</v>
      </c>
      <c r="W174" s="11">
        <v>0</v>
      </c>
      <c r="X174" s="11">
        <v>0</v>
      </c>
      <c r="Y174" s="11">
        <v>0</v>
      </c>
      <c r="Z174" s="11">
        <v>0</v>
      </c>
      <c r="AA174" s="11">
        <v>0</v>
      </c>
      <c r="AB174" s="11">
        <v>0</v>
      </c>
      <c r="AC174" s="11">
        <v>0</v>
      </c>
      <c r="AD174" s="11">
        <v>0</v>
      </c>
      <c r="AE174" s="11">
        <v>0</v>
      </c>
      <c r="AF174" s="11">
        <v>0</v>
      </c>
      <c r="AG174" s="11">
        <v>0</v>
      </c>
      <c r="AH174" s="11">
        <v>0</v>
      </c>
      <c r="AI174" s="11">
        <v>0</v>
      </c>
      <c r="AJ174" s="11">
        <v>50</v>
      </c>
      <c r="AK174" s="11" t="s">
        <v>763</v>
      </c>
      <c r="AL174" s="11" t="s">
        <v>47</v>
      </c>
      <c r="AM174" s="11" t="s">
        <v>56</v>
      </c>
      <c r="AN174" s="11" t="s">
        <v>729</v>
      </c>
    </row>
    <row r="175" ht="48" spans="1:40">
      <c r="A175" s="28">
        <v>172</v>
      </c>
      <c r="B175" s="11" t="s">
        <v>40</v>
      </c>
      <c r="C175" s="11" t="s">
        <v>764</v>
      </c>
      <c r="D175" s="11" t="s">
        <v>765</v>
      </c>
      <c r="E175" s="11" t="s">
        <v>766</v>
      </c>
      <c r="F175" s="11" t="s">
        <v>109</v>
      </c>
      <c r="G175" s="11" t="s">
        <v>54</v>
      </c>
      <c r="H175" s="11" t="s">
        <v>3327</v>
      </c>
      <c r="I175" s="11">
        <v>0</v>
      </c>
      <c r="J175" s="11">
        <v>4</v>
      </c>
      <c r="K175" s="11" t="s">
        <v>3329</v>
      </c>
      <c r="L175" s="11">
        <v>1</v>
      </c>
      <c r="M175" s="11">
        <v>0</v>
      </c>
      <c r="N175" s="11" t="s">
        <v>3330</v>
      </c>
      <c r="O175" s="11">
        <v>2</v>
      </c>
      <c r="P175" s="11">
        <v>100</v>
      </c>
      <c r="Q175" s="11" t="s">
        <v>54</v>
      </c>
      <c r="R175" s="11">
        <v>3</v>
      </c>
      <c r="S175" s="11">
        <v>0</v>
      </c>
      <c r="T175" s="11" t="s">
        <v>45</v>
      </c>
      <c r="U175" s="11">
        <v>0</v>
      </c>
      <c r="V175" s="11">
        <v>0</v>
      </c>
      <c r="W175" s="11">
        <v>0</v>
      </c>
      <c r="X175" s="11">
        <v>0</v>
      </c>
      <c r="Y175" s="11">
        <v>0</v>
      </c>
      <c r="Z175" s="11">
        <v>0</v>
      </c>
      <c r="AA175" s="11">
        <v>0</v>
      </c>
      <c r="AB175" s="11">
        <v>0</v>
      </c>
      <c r="AC175" s="11">
        <v>0</v>
      </c>
      <c r="AD175" s="11">
        <v>0</v>
      </c>
      <c r="AE175" s="11">
        <v>0</v>
      </c>
      <c r="AF175" s="11">
        <v>0</v>
      </c>
      <c r="AG175" s="11">
        <v>0</v>
      </c>
      <c r="AH175" s="11">
        <v>0</v>
      </c>
      <c r="AI175" s="11">
        <v>0</v>
      </c>
      <c r="AJ175" s="11">
        <v>50</v>
      </c>
      <c r="AK175" s="11" t="s">
        <v>767</v>
      </c>
      <c r="AL175" s="11" t="s">
        <v>47</v>
      </c>
      <c r="AM175" s="11" t="s">
        <v>56</v>
      </c>
      <c r="AN175" s="11" t="s">
        <v>729</v>
      </c>
    </row>
    <row r="176" ht="48" spans="1:40">
      <c r="A176" s="28">
        <v>173</v>
      </c>
      <c r="B176" s="11" t="s">
        <v>40</v>
      </c>
      <c r="C176" s="11" t="s">
        <v>768</v>
      </c>
      <c r="D176" s="11" t="s">
        <v>769</v>
      </c>
      <c r="E176" s="11" t="s">
        <v>770</v>
      </c>
      <c r="F176" s="11" t="s">
        <v>758</v>
      </c>
      <c r="G176" s="11" t="s">
        <v>54</v>
      </c>
      <c r="H176" s="11" t="s">
        <v>3327</v>
      </c>
      <c r="I176" s="11">
        <v>0</v>
      </c>
      <c r="J176" s="11">
        <v>4</v>
      </c>
      <c r="K176" s="11" t="s">
        <v>3329</v>
      </c>
      <c r="L176" s="11">
        <v>1</v>
      </c>
      <c r="M176" s="11">
        <v>0</v>
      </c>
      <c r="N176" s="11" t="s">
        <v>3330</v>
      </c>
      <c r="O176" s="11">
        <v>2</v>
      </c>
      <c r="P176" s="11">
        <v>100</v>
      </c>
      <c r="Q176" s="11" t="s">
        <v>54</v>
      </c>
      <c r="R176" s="11">
        <v>3</v>
      </c>
      <c r="S176" s="11">
        <v>0</v>
      </c>
      <c r="T176" s="11" t="s">
        <v>45</v>
      </c>
      <c r="U176" s="11">
        <v>0</v>
      </c>
      <c r="V176" s="11">
        <v>0</v>
      </c>
      <c r="W176" s="11">
        <v>0</v>
      </c>
      <c r="X176" s="11">
        <v>0</v>
      </c>
      <c r="Y176" s="11">
        <v>0</v>
      </c>
      <c r="Z176" s="11">
        <v>0</v>
      </c>
      <c r="AA176" s="11">
        <v>0</v>
      </c>
      <c r="AB176" s="11">
        <v>0</v>
      </c>
      <c r="AC176" s="11">
        <v>0</v>
      </c>
      <c r="AD176" s="11">
        <v>0</v>
      </c>
      <c r="AE176" s="11">
        <v>0</v>
      </c>
      <c r="AF176" s="11">
        <v>0</v>
      </c>
      <c r="AG176" s="11">
        <v>0</v>
      </c>
      <c r="AH176" s="11">
        <v>0</v>
      </c>
      <c r="AI176" s="11">
        <v>0</v>
      </c>
      <c r="AJ176" s="11">
        <v>50</v>
      </c>
      <c r="AK176" s="11" t="s">
        <v>771</v>
      </c>
      <c r="AL176" s="11" t="s">
        <v>47</v>
      </c>
      <c r="AM176" s="11" t="s">
        <v>56</v>
      </c>
      <c r="AN176" s="11" t="s">
        <v>729</v>
      </c>
    </row>
    <row r="177" ht="48" spans="1:40">
      <c r="A177" s="28">
        <v>174</v>
      </c>
      <c r="B177" s="11" t="s">
        <v>40</v>
      </c>
      <c r="C177" s="11" t="s">
        <v>772</v>
      </c>
      <c r="D177" s="11" t="s">
        <v>773</v>
      </c>
      <c r="E177" s="11" t="s">
        <v>774</v>
      </c>
      <c r="F177" s="11" t="s">
        <v>109</v>
      </c>
      <c r="G177" s="11" t="s">
        <v>54</v>
      </c>
      <c r="H177" s="11" t="s">
        <v>3327</v>
      </c>
      <c r="I177" s="11">
        <v>0</v>
      </c>
      <c r="J177" s="11">
        <v>4</v>
      </c>
      <c r="K177" s="11" t="s">
        <v>3329</v>
      </c>
      <c r="L177" s="11">
        <v>4</v>
      </c>
      <c r="M177" s="11">
        <v>100</v>
      </c>
      <c r="N177" s="11" t="s">
        <v>54</v>
      </c>
      <c r="O177" s="11">
        <v>1</v>
      </c>
      <c r="P177" s="11">
        <v>0</v>
      </c>
      <c r="Q177" s="11" t="s">
        <v>3330</v>
      </c>
      <c r="R177" s="11">
        <v>5</v>
      </c>
      <c r="S177" s="11">
        <v>0</v>
      </c>
      <c r="T177" s="11" t="s">
        <v>45</v>
      </c>
      <c r="U177" s="11">
        <v>0</v>
      </c>
      <c r="V177" s="11">
        <v>0</v>
      </c>
      <c r="W177" s="11">
        <v>0</v>
      </c>
      <c r="X177" s="11">
        <v>0</v>
      </c>
      <c r="Y177" s="11">
        <v>0</v>
      </c>
      <c r="Z177" s="11">
        <v>0</v>
      </c>
      <c r="AA177" s="11">
        <v>0</v>
      </c>
      <c r="AB177" s="11">
        <v>0</v>
      </c>
      <c r="AC177" s="11">
        <v>0</v>
      </c>
      <c r="AD177" s="11">
        <v>0</v>
      </c>
      <c r="AE177" s="11">
        <v>0</v>
      </c>
      <c r="AF177" s="11">
        <v>0</v>
      </c>
      <c r="AG177" s="11">
        <v>0</v>
      </c>
      <c r="AH177" s="11">
        <v>0</v>
      </c>
      <c r="AI177" s="11">
        <v>0</v>
      </c>
      <c r="AJ177" s="11">
        <v>50</v>
      </c>
      <c r="AK177" s="11" t="s">
        <v>775</v>
      </c>
      <c r="AL177" s="11" t="s">
        <v>47</v>
      </c>
      <c r="AM177" s="11" t="s">
        <v>56</v>
      </c>
      <c r="AN177" s="11" t="s">
        <v>729</v>
      </c>
    </row>
    <row r="178" ht="48" spans="1:40">
      <c r="A178" s="28">
        <v>175</v>
      </c>
      <c r="B178" s="11" t="s">
        <v>40</v>
      </c>
      <c r="C178" s="11" t="s">
        <v>776</v>
      </c>
      <c r="D178" s="11" t="s">
        <v>777</v>
      </c>
      <c r="E178" s="11" t="s">
        <v>778</v>
      </c>
      <c r="F178" s="11" t="s">
        <v>758</v>
      </c>
      <c r="G178" s="11" t="s">
        <v>54</v>
      </c>
      <c r="H178" s="11" t="s">
        <v>3327</v>
      </c>
      <c r="I178" s="11">
        <v>0</v>
      </c>
      <c r="J178" s="11">
        <v>4</v>
      </c>
      <c r="K178" s="11" t="s">
        <v>3329</v>
      </c>
      <c r="L178" s="11">
        <v>1</v>
      </c>
      <c r="M178" s="11">
        <v>0</v>
      </c>
      <c r="N178" s="11" t="s">
        <v>3330</v>
      </c>
      <c r="O178" s="11">
        <v>2</v>
      </c>
      <c r="P178" s="11">
        <v>100</v>
      </c>
      <c r="Q178" s="11" t="s">
        <v>54</v>
      </c>
      <c r="R178" s="11">
        <v>3</v>
      </c>
      <c r="S178" s="11">
        <v>0</v>
      </c>
      <c r="T178" s="11" t="s">
        <v>45</v>
      </c>
      <c r="U178" s="11">
        <v>0</v>
      </c>
      <c r="V178" s="11">
        <v>0</v>
      </c>
      <c r="W178" s="11">
        <v>0</v>
      </c>
      <c r="X178" s="11">
        <v>0</v>
      </c>
      <c r="Y178" s="11">
        <v>0</v>
      </c>
      <c r="Z178" s="11">
        <v>0</v>
      </c>
      <c r="AA178" s="11">
        <v>0</v>
      </c>
      <c r="AB178" s="11">
        <v>0</v>
      </c>
      <c r="AC178" s="11">
        <v>0</v>
      </c>
      <c r="AD178" s="11">
        <v>0</v>
      </c>
      <c r="AE178" s="11">
        <v>0</v>
      </c>
      <c r="AF178" s="11">
        <v>0</v>
      </c>
      <c r="AG178" s="11">
        <v>0</v>
      </c>
      <c r="AH178" s="11">
        <v>0</v>
      </c>
      <c r="AI178" s="11">
        <v>0</v>
      </c>
      <c r="AJ178" s="11">
        <v>50</v>
      </c>
      <c r="AK178" s="11" t="s">
        <v>779</v>
      </c>
      <c r="AL178" s="11" t="s">
        <v>47</v>
      </c>
      <c r="AM178" s="11" t="s">
        <v>56</v>
      </c>
      <c r="AN178" s="11" t="s">
        <v>729</v>
      </c>
    </row>
    <row r="179" ht="48" spans="1:40">
      <c r="A179" s="28">
        <v>176</v>
      </c>
      <c r="B179" s="11" t="s">
        <v>40</v>
      </c>
      <c r="C179" s="11" t="s">
        <v>780</v>
      </c>
      <c r="D179" s="11" t="s">
        <v>781</v>
      </c>
      <c r="E179" s="11" t="s">
        <v>782</v>
      </c>
      <c r="F179" s="11" t="s">
        <v>109</v>
      </c>
      <c r="G179" s="11" t="s">
        <v>54</v>
      </c>
      <c r="H179" s="11" t="s">
        <v>3327</v>
      </c>
      <c r="I179" s="11">
        <v>0</v>
      </c>
      <c r="J179" s="11">
        <v>4</v>
      </c>
      <c r="K179" s="11" t="s">
        <v>3329</v>
      </c>
      <c r="L179" s="11">
        <v>1</v>
      </c>
      <c r="M179" s="11">
        <v>0</v>
      </c>
      <c r="N179" s="11" t="s">
        <v>3330</v>
      </c>
      <c r="O179" s="11">
        <v>2</v>
      </c>
      <c r="P179" s="11">
        <v>100</v>
      </c>
      <c r="Q179" s="11" t="s">
        <v>54</v>
      </c>
      <c r="R179" s="11">
        <v>3</v>
      </c>
      <c r="S179" s="11">
        <v>0</v>
      </c>
      <c r="T179" s="11" t="s">
        <v>45</v>
      </c>
      <c r="U179" s="11">
        <v>0</v>
      </c>
      <c r="V179" s="11">
        <v>0</v>
      </c>
      <c r="W179" s="11">
        <v>0</v>
      </c>
      <c r="X179" s="11">
        <v>0</v>
      </c>
      <c r="Y179" s="11">
        <v>0</v>
      </c>
      <c r="Z179" s="11">
        <v>0</v>
      </c>
      <c r="AA179" s="11">
        <v>0</v>
      </c>
      <c r="AB179" s="11">
        <v>0</v>
      </c>
      <c r="AC179" s="11">
        <v>0</v>
      </c>
      <c r="AD179" s="11">
        <v>0</v>
      </c>
      <c r="AE179" s="11">
        <v>0</v>
      </c>
      <c r="AF179" s="11">
        <v>0</v>
      </c>
      <c r="AG179" s="11">
        <v>0</v>
      </c>
      <c r="AH179" s="11">
        <v>0</v>
      </c>
      <c r="AI179" s="11">
        <v>0</v>
      </c>
      <c r="AJ179" s="11">
        <v>50</v>
      </c>
      <c r="AK179" s="11" t="s">
        <v>783</v>
      </c>
      <c r="AL179" s="11" t="s">
        <v>47</v>
      </c>
      <c r="AM179" s="11" t="s">
        <v>56</v>
      </c>
      <c r="AN179" s="11" t="s">
        <v>729</v>
      </c>
    </row>
    <row r="180" ht="48" spans="1:40">
      <c r="A180" s="28">
        <v>177</v>
      </c>
      <c r="B180" s="11" t="s">
        <v>40</v>
      </c>
      <c r="C180" s="11" t="s">
        <v>784</v>
      </c>
      <c r="D180" s="11" t="s">
        <v>785</v>
      </c>
      <c r="E180" s="11" t="s">
        <v>786</v>
      </c>
      <c r="F180" s="11" t="s">
        <v>109</v>
      </c>
      <c r="G180" s="11" t="s">
        <v>54</v>
      </c>
      <c r="H180" s="11" t="s">
        <v>3327</v>
      </c>
      <c r="I180" s="11">
        <v>0</v>
      </c>
      <c r="J180" s="11">
        <v>4</v>
      </c>
      <c r="K180" s="11" t="s">
        <v>3329</v>
      </c>
      <c r="L180" s="11">
        <v>1</v>
      </c>
      <c r="M180" s="11">
        <v>0</v>
      </c>
      <c r="N180" s="11" t="s">
        <v>3330</v>
      </c>
      <c r="O180" s="11">
        <v>2</v>
      </c>
      <c r="P180" s="11">
        <v>100</v>
      </c>
      <c r="Q180" s="11" t="s">
        <v>54</v>
      </c>
      <c r="R180" s="11">
        <v>3</v>
      </c>
      <c r="S180" s="11">
        <v>0</v>
      </c>
      <c r="T180" s="11" t="s">
        <v>45</v>
      </c>
      <c r="U180" s="11">
        <v>0</v>
      </c>
      <c r="V180" s="11">
        <v>0</v>
      </c>
      <c r="W180" s="11">
        <v>0</v>
      </c>
      <c r="X180" s="11">
        <v>0</v>
      </c>
      <c r="Y180" s="11">
        <v>0</v>
      </c>
      <c r="Z180" s="11">
        <v>0</v>
      </c>
      <c r="AA180" s="11">
        <v>0</v>
      </c>
      <c r="AB180" s="11">
        <v>0</v>
      </c>
      <c r="AC180" s="11">
        <v>0</v>
      </c>
      <c r="AD180" s="11">
        <v>0</v>
      </c>
      <c r="AE180" s="11">
        <v>0</v>
      </c>
      <c r="AF180" s="11">
        <v>0</v>
      </c>
      <c r="AG180" s="11">
        <v>0</v>
      </c>
      <c r="AH180" s="11">
        <v>0</v>
      </c>
      <c r="AI180" s="11">
        <v>0</v>
      </c>
      <c r="AJ180" s="11">
        <v>50</v>
      </c>
      <c r="AK180" s="11" t="s">
        <v>787</v>
      </c>
      <c r="AL180" s="11" t="s">
        <v>47</v>
      </c>
      <c r="AM180" s="11" t="s">
        <v>56</v>
      </c>
      <c r="AN180" s="11" t="s">
        <v>729</v>
      </c>
    </row>
    <row r="181" ht="60" spans="1:40">
      <c r="A181" s="28">
        <v>178</v>
      </c>
      <c r="B181" s="11" t="s">
        <v>151</v>
      </c>
      <c r="C181" s="11" t="s">
        <v>788</v>
      </c>
      <c r="D181" s="11" t="s">
        <v>789</v>
      </c>
      <c r="E181" s="11" t="s">
        <v>790</v>
      </c>
      <c r="F181" s="11" t="s">
        <v>196</v>
      </c>
      <c r="G181" s="11" t="s">
        <v>384</v>
      </c>
      <c r="H181" s="11" t="s">
        <v>3327</v>
      </c>
      <c r="I181" s="11">
        <v>0</v>
      </c>
      <c r="J181" s="11">
        <v>2</v>
      </c>
      <c r="K181" s="11" t="s">
        <v>3328</v>
      </c>
      <c r="L181" s="11">
        <v>2</v>
      </c>
      <c r="M181" s="11">
        <v>100</v>
      </c>
      <c r="N181" s="11" t="s">
        <v>384</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0</v>
      </c>
      <c r="AI181" s="11">
        <v>0</v>
      </c>
      <c r="AJ181" s="11">
        <v>50</v>
      </c>
      <c r="AK181" s="11" t="s">
        <v>791</v>
      </c>
      <c r="AL181" s="11" t="s">
        <v>47</v>
      </c>
      <c r="AM181" s="11" t="s">
        <v>48</v>
      </c>
      <c r="AN181" s="11" t="s">
        <v>729</v>
      </c>
    </row>
    <row r="182" ht="36" spans="1:40">
      <c r="A182" s="28">
        <v>179</v>
      </c>
      <c r="B182" s="11" t="s">
        <v>151</v>
      </c>
      <c r="C182" s="11" t="s">
        <v>792</v>
      </c>
      <c r="D182" s="11" t="s">
        <v>793</v>
      </c>
      <c r="E182" s="11" t="s">
        <v>794</v>
      </c>
      <c r="F182" s="11" t="s">
        <v>277</v>
      </c>
      <c r="G182" s="11" t="s">
        <v>278</v>
      </c>
      <c r="H182" s="11" t="s">
        <v>3327</v>
      </c>
      <c r="I182" s="11">
        <v>0</v>
      </c>
      <c r="J182" s="11">
        <v>3</v>
      </c>
      <c r="K182" s="11" t="s">
        <v>3328</v>
      </c>
      <c r="L182" s="11">
        <v>3</v>
      </c>
      <c r="M182" s="11">
        <v>100</v>
      </c>
      <c r="N182" s="11" t="s">
        <v>278</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0</v>
      </c>
      <c r="AI182" s="11">
        <v>0</v>
      </c>
      <c r="AJ182" s="11">
        <v>50</v>
      </c>
      <c r="AK182" s="11" t="s">
        <v>733</v>
      </c>
      <c r="AL182" s="11" t="s">
        <v>47</v>
      </c>
      <c r="AM182" s="11" t="s">
        <v>48</v>
      </c>
      <c r="AN182" s="11" t="s">
        <v>729</v>
      </c>
    </row>
    <row r="183" ht="72" spans="1:40">
      <c r="A183" s="28">
        <v>180</v>
      </c>
      <c r="B183" s="11" t="s">
        <v>151</v>
      </c>
      <c r="C183" s="11" t="s">
        <v>795</v>
      </c>
      <c r="D183" s="11" t="s">
        <v>796</v>
      </c>
      <c r="E183" s="11" t="s">
        <v>797</v>
      </c>
      <c r="F183" s="11" t="s">
        <v>228</v>
      </c>
      <c r="G183" s="11" t="s">
        <v>798</v>
      </c>
      <c r="H183" s="11" t="s">
        <v>1400</v>
      </c>
      <c r="I183" s="11">
        <v>2</v>
      </c>
      <c r="J183" s="11">
        <v>2</v>
      </c>
      <c r="K183" s="11" t="s">
        <v>3329</v>
      </c>
      <c r="L183" s="11">
        <v>1</v>
      </c>
      <c r="M183" s="11">
        <v>41.7</v>
      </c>
      <c r="N183" s="11" t="s">
        <v>3397</v>
      </c>
      <c r="O183" s="11">
        <v>2</v>
      </c>
      <c r="P183" s="11">
        <v>33.3</v>
      </c>
      <c r="Q183" s="11" t="s">
        <v>798</v>
      </c>
      <c r="R183" s="11">
        <v>5</v>
      </c>
      <c r="S183" s="11">
        <v>15</v>
      </c>
      <c r="T183" s="11" t="s">
        <v>450</v>
      </c>
      <c r="U183" s="11">
        <v>8</v>
      </c>
      <c r="V183" s="11">
        <v>10</v>
      </c>
      <c r="W183" s="11" t="s">
        <v>128</v>
      </c>
      <c r="X183" s="11">
        <v>0</v>
      </c>
      <c r="Y183" s="11">
        <v>0</v>
      </c>
      <c r="Z183" s="11">
        <v>0</v>
      </c>
      <c r="AA183" s="11">
        <v>0</v>
      </c>
      <c r="AB183" s="11">
        <v>0</v>
      </c>
      <c r="AC183" s="11">
        <v>0</v>
      </c>
      <c r="AD183" s="11">
        <v>0</v>
      </c>
      <c r="AE183" s="11">
        <v>0</v>
      </c>
      <c r="AF183" s="11">
        <v>0</v>
      </c>
      <c r="AG183" s="11">
        <v>0</v>
      </c>
      <c r="AH183" s="11">
        <v>0</v>
      </c>
      <c r="AI183" s="11">
        <v>0</v>
      </c>
      <c r="AJ183" s="11">
        <v>50</v>
      </c>
      <c r="AK183" s="11" t="s">
        <v>733</v>
      </c>
      <c r="AL183" s="11" t="s">
        <v>47</v>
      </c>
      <c r="AM183" s="11" t="s">
        <v>48</v>
      </c>
      <c r="AN183" s="11" t="s">
        <v>729</v>
      </c>
    </row>
    <row r="184" ht="60" spans="1:40">
      <c r="A184" s="28">
        <v>181</v>
      </c>
      <c r="B184" s="11" t="s">
        <v>151</v>
      </c>
      <c r="C184" s="11" t="s">
        <v>799</v>
      </c>
      <c r="D184" s="11" t="s">
        <v>800</v>
      </c>
      <c r="E184" s="11" t="s">
        <v>801</v>
      </c>
      <c r="F184" s="11" t="s">
        <v>250</v>
      </c>
      <c r="G184" s="11" t="s">
        <v>802</v>
      </c>
      <c r="H184" s="11" t="s">
        <v>3327</v>
      </c>
      <c r="I184" s="11">
        <v>0</v>
      </c>
      <c r="J184" s="11">
        <v>3</v>
      </c>
      <c r="K184" s="11" t="s">
        <v>3329</v>
      </c>
      <c r="L184" s="11">
        <v>3</v>
      </c>
      <c r="M184" s="11">
        <v>50</v>
      </c>
      <c r="N184" s="11" t="s">
        <v>802</v>
      </c>
      <c r="O184" s="11">
        <v>6</v>
      </c>
      <c r="P184" s="11">
        <v>30</v>
      </c>
      <c r="Q184" s="11" t="s">
        <v>104</v>
      </c>
      <c r="R184" s="11">
        <v>7</v>
      </c>
      <c r="S184" s="11">
        <v>20</v>
      </c>
      <c r="T184" s="11" t="s">
        <v>3398</v>
      </c>
      <c r="U184" s="11">
        <v>0</v>
      </c>
      <c r="V184" s="11">
        <v>0</v>
      </c>
      <c r="W184" s="11">
        <v>0</v>
      </c>
      <c r="X184" s="11">
        <v>0</v>
      </c>
      <c r="Y184" s="11">
        <v>0</v>
      </c>
      <c r="Z184" s="11">
        <v>0</v>
      </c>
      <c r="AA184" s="11">
        <v>0</v>
      </c>
      <c r="AB184" s="11">
        <v>0</v>
      </c>
      <c r="AC184" s="11">
        <v>0</v>
      </c>
      <c r="AD184" s="11">
        <v>0</v>
      </c>
      <c r="AE184" s="11">
        <v>0</v>
      </c>
      <c r="AF184" s="11">
        <v>0</v>
      </c>
      <c r="AG184" s="11">
        <v>0</v>
      </c>
      <c r="AH184" s="11">
        <v>0</v>
      </c>
      <c r="AI184" s="11">
        <v>0</v>
      </c>
      <c r="AJ184" s="11">
        <v>50</v>
      </c>
      <c r="AK184" s="11" t="s">
        <v>733</v>
      </c>
      <c r="AL184" s="11" t="s">
        <v>47</v>
      </c>
      <c r="AM184" s="11" t="s">
        <v>48</v>
      </c>
      <c r="AN184" s="11" t="s">
        <v>729</v>
      </c>
    </row>
    <row r="185" ht="24" spans="1:40">
      <c r="A185" s="28">
        <v>182</v>
      </c>
      <c r="B185" s="11" t="s">
        <v>151</v>
      </c>
      <c r="C185" s="11" t="s">
        <v>803</v>
      </c>
      <c r="D185" s="11" t="s">
        <v>804</v>
      </c>
      <c r="E185" s="11" t="s">
        <v>805</v>
      </c>
      <c r="F185" s="11" t="s">
        <v>202</v>
      </c>
      <c r="G185" s="11" t="s">
        <v>208</v>
      </c>
      <c r="H185" s="11" t="s">
        <v>3327</v>
      </c>
      <c r="I185" s="11">
        <v>0</v>
      </c>
      <c r="J185" s="11">
        <v>7</v>
      </c>
      <c r="K185" s="11" t="s">
        <v>3328</v>
      </c>
      <c r="L185" s="11">
        <v>7</v>
      </c>
      <c r="M185" s="11">
        <v>100</v>
      </c>
      <c r="N185" s="11" t="s">
        <v>208</v>
      </c>
      <c r="O185" s="11">
        <v>0</v>
      </c>
      <c r="P185" s="11">
        <v>0</v>
      </c>
      <c r="Q185" s="11">
        <v>0</v>
      </c>
      <c r="R185" s="11">
        <v>0</v>
      </c>
      <c r="S185" s="11">
        <v>0</v>
      </c>
      <c r="T185" s="11">
        <v>0</v>
      </c>
      <c r="U185" s="11">
        <v>0</v>
      </c>
      <c r="V185" s="11">
        <v>0</v>
      </c>
      <c r="W185" s="11">
        <v>0</v>
      </c>
      <c r="X185" s="11">
        <v>0</v>
      </c>
      <c r="Y185" s="11">
        <v>0</v>
      </c>
      <c r="Z185" s="11">
        <v>0</v>
      </c>
      <c r="AA185" s="11">
        <v>0</v>
      </c>
      <c r="AB185" s="11">
        <v>0</v>
      </c>
      <c r="AC185" s="11">
        <v>0</v>
      </c>
      <c r="AD185" s="11">
        <v>0</v>
      </c>
      <c r="AE185" s="11">
        <v>0</v>
      </c>
      <c r="AF185" s="11">
        <v>0</v>
      </c>
      <c r="AG185" s="11">
        <v>0</v>
      </c>
      <c r="AH185" s="11">
        <v>0</v>
      </c>
      <c r="AI185" s="11">
        <v>0</v>
      </c>
      <c r="AJ185" s="11">
        <v>25</v>
      </c>
      <c r="AK185" s="11" t="s">
        <v>733</v>
      </c>
      <c r="AL185" s="11" t="s">
        <v>47</v>
      </c>
      <c r="AM185" s="11" t="s">
        <v>56</v>
      </c>
      <c r="AN185" s="11" t="s">
        <v>729</v>
      </c>
    </row>
    <row r="186" ht="48" spans="1:40">
      <c r="A186" s="28">
        <v>183</v>
      </c>
      <c r="B186" s="11" t="s">
        <v>151</v>
      </c>
      <c r="C186" s="11" t="s">
        <v>806</v>
      </c>
      <c r="D186" s="11" t="s">
        <v>807</v>
      </c>
      <c r="E186" s="11" t="s">
        <v>808</v>
      </c>
      <c r="F186" s="11" t="s">
        <v>196</v>
      </c>
      <c r="G186" s="11" t="s">
        <v>809</v>
      </c>
      <c r="H186" s="11" t="s">
        <v>1400</v>
      </c>
      <c r="I186" s="11">
        <v>5</v>
      </c>
      <c r="J186" s="11">
        <v>2</v>
      </c>
      <c r="K186" s="11" t="s">
        <v>3328</v>
      </c>
      <c r="L186" s="11">
        <v>2</v>
      </c>
      <c r="M186" s="11">
        <v>100</v>
      </c>
      <c r="N186" s="11" t="s">
        <v>809</v>
      </c>
      <c r="O186" s="11">
        <v>0</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0</v>
      </c>
      <c r="AI186" s="11">
        <v>0</v>
      </c>
      <c r="AJ186" s="11">
        <v>20</v>
      </c>
      <c r="AK186" s="11" t="s">
        <v>810</v>
      </c>
      <c r="AL186" s="11" t="s">
        <v>105</v>
      </c>
      <c r="AM186" s="11" t="s">
        <v>48</v>
      </c>
      <c r="AN186" s="11" t="s">
        <v>729</v>
      </c>
    </row>
    <row r="187" ht="36" spans="1:40">
      <c r="A187" s="28">
        <v>184</v>
      </c>
      <c r="B187" s="11" t="s">
        <v>151</v>
      </c>
      <c r="C187" s="11" t="s">
        <v>811</v>
      </c>
      <c r="D187" s="11" t="s">
        <v>812</v>
      </c>
      <c r="E187" s="11" t="s">
        <v>813</v>
      </c>
      <c r="F187" s="11" t="s">
        <v>814</v>
      </c>
      <c r="G187" s="11" t="s">
        <v>815</v>
      </c>
      <c r="H187" s="11" t="s">
        <v>3327</v>
      </c>
      <c r="I187" s="11">
        <v>0</v>
      </c>
      <c r="J187" s="11">
        <v>2</v>
      </c>
      <c r="K187" s="11" t="s">
        <v>3328</v>
      </c>
      <c r="L187" s="11">
        <v>2</v>
      </c>
      <c r="M187" s="11">
        <v>100</v>
      </c>
      <c r="N187" s="11" t="s">
        <v>815</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0</v>
      </c>
      <c r="AI187" s="11">
        <v>0</v>
      </c>
      <c r="AJ187" s="11">
        <v>50</v>
      </c>
      <c r="AK187" s="11" t="s">
        <v>737</v>
      </c>
      <c r="AL187" s="11" t="s">
        <v>47</v>
      </c>
      <c r="AM187" s="11" t="s">
        <v>48</v>
      </c>
      <c r="AN187" s="11" t="s">
        <v>729</v>
      </c>
    </row>
    <row r="188" ht="60" spans="1:40">
      <c r="A188" s="28">
        <v>185</v>
      </c>
      <c r="B188" s="11" t="s">
        <v>151</v>
      </c>
      <c r="C188" s="11" t="s">
        <v>816</v>
      </c>
      <c r="D188" s="11" t="s">
        <v>817</v>
      </c>
      <c r="E188" s="11" t="s">
        <v>818</v>
      </c>
      <c r="F188" s="11" t="s">
        <v>277</v>
      </c>
      <c r="G188" s="11" t="s">
        <v>380</v>
      </c>
      <c r="H188" s="11" t="s">
        <v>1400</v>
      </c>
      <c r="I188" s="11">
        <v>2</v>
      </c>
      <c r="J188" s="11">
        <v>1</v>
      </c>
      <c r="K188" s="11" t="s">
        <v>3328</v>
      </c>
      <c r="L188" s="11">
        <v>1</v>
      </c>
      <c r="M188" s="11">
        <v>100</v>
      </c>
      <c r="N188" s="11" t="s">
        <v>380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0</v>
      </c>
      <c r="AI188" s="11">
        <v>0</v>
      </c>
      <c r="AJ188" s="11">
        <v>50</v>
      </c>
      <c r="AK188" s="11" t="s">
        <v>737</v>
      </c>
      <c r="AL188" s="11" t="s">
        <v>47</v>
      </c>
      <c r="AM188" s="11" t="s">
        <v>48</v>
      </c>
      <c r="AN188" s="11" t="s">
        <v>729</v>
      </c>
    </row>
    <row r="189" ht="60" spans="1:40">
      <c r="A189" s="28">
        <v>186</v>
      </c>
      <c r="B189" s="11" t="s">
        <v>151</v>
      </c>
      <c r="C189" s="11" t="s">
        <v>819</v>
      </c>
      <c r="D189" s="11" t="s">
        <v>820</v>
      </c>
      <c r="E189" s="11" t="s">
        <v>821</v>
      </c>
      <c r="F189" s="11" t="s">
        <v>202</v>
      </c>
      <c r="G189" s="11" t="s">
        <v>687</v>
      </c>
      <c r="H189" s="11" t="s">
        <v>3327</v>
      </c>
      <c r="I189" s="11">
        <v>0</v>
      </c>
      <c r="J189" s="11">
        <v>2</v>
      </c>
      <c r="K189" s="11" t="s">
        <v>3329</v>
      </c>
      <c r="L189" s="11">
        <v>2</v>
      </c>
      <c r="M189" s="11">
        <v>100</v>
      </c>
      <c r="N189" s="11" t="s">
        <v>687</v>
      </c>
      <c r="O189" s="11">
        <v>5</v>
      </c>
      <c r="P189" s="11">
        <v>0</v>
      </c>
      <c r="Q189" s="11" t="s">
        <v>3399</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0</v>
      </c>
      <c r="AI189" s="11">
        <v>0</v>
      </c>
      <c r="AJ189" s="11">
        <v>50</v>
      </c>
      <c r="AK189" s="11" t="s">
        <v>737</v>
      </c>
      <c r="AL189" s="11" t="s">
        <v>47</v>
      </c>
      <c r="AM189" s="11" t="s">
        <v>48</v>
      </c>
      <c r="AN189" s="11" t="s">
        <v>729</v>
      </c>
    </row>
    <row r="190" ht="36" spans="1:40">
      <c r="A190" s="28">
        <v>187</v>
      </c>
      <c r="B190" s="11" t="s">
        <v>151</v>
      </c>
      <c r="C190" s="11" t="s">
        <v>822</v>
      </c>
      <c r="D190" s="11" t="s">
        <v>823</v>
      </c>
      <c r="E190" s="11" t="s">
        <v>824</v>
      </c>
      <c r="F190" s="11" t="s">
        <v>155</v>
      </c>
      <c r="G190" s="11" t="s">
        <v>825</v>
      </c>
      <c r="H190" s="11" t="s">
        <v>3327</v>
      </c>
      <c r="I190" s="11">
        <v>0</v>
      </c>
      <c r="J190" s="11">
        <v>4</v>
      </c>
      <c r="K190" s="11" t="s">
        <v>3328</v>
      </c>
      <c r="L190" s="11">
        <v>4</v>
      </c>
      <c r="M190" s="11">
        <v>100</v>
      </c>
      <c r="N190" s="11" t="s">
        <v>825</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0</v>
      </c>
      <c r="AI190" s="11">
        <v>0</v>
      </c>
      <c r="AJ190" s="11">
        <v>10</v>
      </c>
      <c r="AK190" s="11" t="s">
        <v>737</v>
      </c>
      <c r="AL190" s="11" t="s">
        <v>105</v>
      </c>
      <c r="AM190" s="11" t="s">
        <v>56</v>
      </c>
      <c r="AN190" s="11" t="s">
        <v>729</v>
      </c>
    </row>
    <row r="191" ht="48" spans="1:40">
      <c r="A191" s="28">
        <v>188</v>
      </c>
      <c r="B191" s="11" t="s">
        <v>151</v>
      </c>
      <c r="C191" s="11" t="s">
        <v>826</v>
      </c>
      <c r="D191" s="11" t="s">
        <v>827</v>
      </c>
      <c r="E191" s="11" t="s">
        <v>828</v>
      </c>
      <c r="F191" s="11" t="s">
        <v>228</v>
      </c>
      <c r="G191" s="11" t="s">
        <v>829</v>
      </c>
      <c r="H191" s="11" t="s">
        <v>1400</v>
      </c>
      <c r="I191" s="11">
        <v>12</v>
      </c>
      <c r="J191" s="11">
        <v>2</v>
      </c>
      <c r="K191" s="11" t="s">
        <v>3329</v>
      </c>
      <c r="L191" s="11">
        <v>2</v>
      </c>
      <c r="M191" s="11">
        <v>66.66</v>
      </c>
      <c r="N191" s="11" t="s">
        <v>829</v>
      </c>
      <c r="O191" s="11">
        <v>4</v>
      </c>
      <c r="P191" s="11">
        <v>33.33</v>
      </c>
      <c r="Q191" s="11" t="s">
        <v>429</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0</v>
      </c>
      <c r="AI191" s="11">
        <v>0</v>
      </c>
      <c r="AJ191" s="11">
        <v>50</v>
      </c>
      <c r="AK191" s="11" t="s">
        <v>741</v>
      </c>
      <c r="AL191" s="11" t="s">
        <v>47</v>
      </c>
      <c r="AM191" s="11" t="s">
        <v>48</v>
      </c>
      <c r="AN191" s="11" t="s">
        <v>729</v>
      </c>
    </row>
    <row r="192" ht="60" spans="1:40">
      <c r="A192" s="28">
        <v>189</v>
      </c>
      <c r="B192" s="11" t="s">
        <v>151</v>
      </c>
      <c r="C192" s="11" t="s">
        <v>830</v>
      </c>
      <c r="D192" s="11" t="s">
        <v>831</v>
      </c>
      <c r="E192" s="11" t="s">
        <v>832</v>
      </c>
      <c r="F192" s="11" t="s">
        <v>155</v>
      </c>
      <c r="G192" s="11" t="s">
        <v>833</v>
      </c>
      <c r="H192" s="11" t="s">
        <v>1400</v>
      </c>
      <c r="I192" s="11">
        <v>9</v>
      </c>
      <c r="J192" s="11">
        <v>1</v>
      </c>
      <c r="K192" s="11" t="s">
        <v>3329</v>
      </c>
      <c r="L192" s="11">
        <v>1</v>
      </c>
      <c r="M192" s="11">
        <v>55</v>
      </c>
      <c r="N192" s="11" t="s">
        <v>833</v>
      </c>
      <c r="O192" s="11">
        <v>2</v>
      </c>
      <c r="P192" s="11">
        <v>0</v>
      </c>
      <c r="Q192" s="11" t="s">
        <v>3365</v>
      </c>
      <c r="R192" s="11">
        <v>4</v>
      </c>
      <c r="S192" s="11">
        <v>20</v>
      </c>
      <c r="T192" s="11" t="s">
        <v>3400</v>
      </c>
      <c r="U192" s="11">
        <v>5</v>
      </c>
      <c r="V192" s="11">
        <v>15</v>
      </c>
      <c r="W192" s="11" t="s">
        <v>3401</v>
      </c>
      <c r="X192" s="11">
        <v>7</v>
      </c>
      <c r="Y192" s="11">
        <v>10</v>
      </c>
      <c r="Z192" s="11" t="s">
        <v>3402</v>
      </c>
      <c r="AA192" s="11">
        <v>0</v>
      </c>
      <c r="AB192" s="11">
        <v>0</v>
      </c>
      <c r="AC192" s="11">
        <v>0</v>
      </c>
      <c r="AD192" s="11">
        <v>0</v>
      </c>
      <c r="AE192" s="11">
        <v>0</v>
      </c>
      <c r="AF192" s="11">
        <v>0</v>
      </c>
      <c r="AG192" s="11">
        <v>0</v>
      </c>
      <c r="AH192" s="11">
        <v>0</v>
      </c>
      <c r="AI192" s="11">
        <v>0</v>
      </c>
      <c r="AJ192" s="11">
        <v>50</v>
      </c>
      <c r="AK192" s="11" t="s">
        <v>741</v>
      </c>
      <c r="AL192" s="11" t="s">
        <v>47</v>
      </c>
      <c r="AM192" s="11" t="s">
        <v>48</v>
      </c>
      <c r="AN192" s="11" t="s">
        <v>729</v>
      </c>
    </row>
    <row r="193" ht="48" spans="1:40">
      <c r="A193" s="28">
        <v>190</v>
      </c>
      <c r="B193" s="11" t="s">
        <v>151</v>
      </c>
      <c r="C193" s="11" t="s">
        <v>834</v>
      </c>
      <c r="D193" s="11" t="s">
        <v>835</v>
      </c>
      <c r="E193" s="11" t="s">
        <v>836</v>
      </c>
      <c r="F193" s="11" t="s">
        <v>228</v>
      </c>
      <c r="G193" s="11" t="s">
        <v>837</v>
      </c>
      <c r="H193" s="11" t="s">
        <v>1400</v>
      </c>
      <c r="I193" s="11">
        <v>15</v>
      </c>
      <c r="J193" s="11">
        <v>3</v>
      </c>
      <c r="K193" s="11" t="s">
        <v>3328</v>
      </c>
      <c r="L193" s="11">
        <v>3</v>
      </c>
      <c r="M193" s="11">
        <v>100</v>
      </c>
      <c r="N193" s="11" t="s">
        <v>837</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0</v>
      </c>
      <c r="AI193" s="11">
        <v>0</v>
      </c>
      <c r="AJ193" s="11">
        <v>20</v>
      </c>
      <c r="AK193" s="11" t="s">
        <v>741</v>
      </c>
      <c r="AL193" s="11" t="s">
        <v>105</v>
      </c>
      <c r="AM193" s="11" t="s">
        <v>48</v>
      </c>
      <c r="AN193" s="11" t="s">
        <v>729</v>
      </c>
    </row>
    <row r="194" ht="48" spans="1:40">
      <c r="A194" s="28">
        <v>191</v>
      </c>
      <c r="B194" s="11" t="s">
        <v>151</v>
      </c>
      <c r="C194" s="11" t="s">
        <v>838</v>
      </c>
      <c r="D194" s="11" t="s">
        <v>839</v>
      </c>
      <c r="E194" s="11" t="s">
        <v>840</v>
      </c>
      <c r="F194" s="11" t="s">
        <v>317</v>
      </c>
      <c r="G194" s="11" t="s">
        <v>841</v>
      </c>
      <c r="H194" s="11" t="s">
        <v>3327</v>
      </c>
      <c r="I194" s="11">
        <v>0</v>
      </c>
      <c r="J194" s="11">
        <v>3</v>
      </c>
      <c r="K194" s="11" t="s">
        <v>3328</v>
      </c>
      <c r="L194" s="11">
        <v>3</v>
      </c>
      <c r="M194" s="11">
        <v>100</v>
      </c>
      <c r="N194" s="11" t="s">
        <v>841</v>
      </c>
      <c r="O194" s="11">
        <v>0</v>
      </c>
      <c r="P194" s="11">
        <v>0</v>
      </c>
      <c r="Q194" s="11">
        <v>0</v>
      </c>
      <c r="R194" s="11">
        <v>0</v>
      </c>
      <c r="S194" s="11">
        <v>0</v>
      </c>
      <c r="T194" s="11">
        <v>0</v>
      </c>
      <c r="U194" s="11">
        <v>0</v>
      </c>
      <c r="V194" s="11">
        <v>0</v>
      </c>
      <c r="W194" s="11">
        <v>0</v>
      </c>
      <c r="X194" s="11">
        <v>0</v>
      </c>
      <c r="Y194" s="11">
        <v>0</v>
      </c>
      <c r="Z194" s="11">
        <v>0</v>
      </c>
      <c r="AA194" s="11">
        <v>0</v>
      </c>
      <c r="AB194" s="11">
        <v>0</v>
      </c>
      <c r="AC194" s="11">
        <v>0</v>
      </c>
      <c r="AD194" s="11">
        <v>0</v>
      </c>
      <c r="AE194" s="11">
        <v>0</v>
      </c>
      <c r="AF194" s="11">
        <v>0</v>
      </c>
      <c r="AG194" s="11">
        <v>0</v>
      </c>
      <c r="AH194" s="11">
        <v>0</v>
      </c>
      <c r="AI194" s="11">
        <v>0</v>
      </c>
      <c r="AJ194" s="11">
        <v>50</v>
      </c>
      <c r="AK194" s="11" t="s">
        <v>741</v>
      </c>
      <c r="AL194" s="11" t="s">
        <v>47</v>
      </c>
      <c r="AM194" s="11" t="s">
        <v>48</v>
      </c>
      <c r="AN194" s="11" t="s">
        <v>729</v>
      </c>
    </row>
    <row r="195" ht="48" spans="1:40">
      <c r="A195" s="28">
        <v>192</v>
      </c>
      <c r="B195" s="11" t="s">
        <v>151</v>
      </c>
      <c r="C195" s="11" t="s">
        <v>842</v>
      </c>
      <c r="D195" s="11" t="s">
        <v>843</v>
      </c>
      <c r="E195" s="11" t="s">
        <v>844</v>
      </c>
      <c r="F195" s="11" t="s">
        <v>155</v>
      </c>
      <c r="G195" s="11" t="s">
        <v>128</v>
      </c>
      <c r="H195" s="11" t="s">
        <v>3327</v>
      </c>
      <c r="I195" s="11">
        <v>0</v>
      </c>
      <c r="J195" s="11">
        <v>3</v>
      </c>
      <c r="K195" s="11" t="s">
        <v>3329</v>
      </c>
      <c r="L195" s="11">
        <v>3</v>
      </c>
      <c r="M195" s="11">
        <v>60</v>
      </c>
      <c r="N195" s="11" t="s">
        <v>128</v>
      </c>
      <c r="O195" s="11">
        <v>4</v>
      </c>
      <c r="P195" s="11">
        <v>40</v>
      </c>
      <c r="Q195" s="11" t="s">
        <v>3339</v>
      </c>
      <c r="R195" s="11">
        <v>0</v>
      </c>
      <c r="S195" s="11">
        <v>0</v>
      </c>
      <c r="T195" s="11">
        <v>0</v>
      </c>
      <c r="U195" s="11">
        <v>0</v>
      </c>
      <c r="V195" s="11">
        <v>0</v>
      </c>
      <c r="W195" s="11">
        <v>0</v>
      </c>
      <c r="X195" s="11">
        <v>0</v>
      </c>
      <c r="Y195" s="11">
        <v>0</v>
      </c>
      <c r="Z195" s="11">
        <v>0</v>
      </c>
      <c r="AA195" s="11">
        <v>0</v>
      </c>
      <c r="AB195" s="11">
        <v>0</v>
      </c>
      <c r="AC195" s="11">
        <v>0</v>
      </c>
      <c r="AD195" s="11">
        <v>0</v>
      </c>
      <c r="AE195" s="11">
        <v>0</v>
      </c>
      <c r="AF195" s="11">
        <v>0</v>
      </c>
      <c r="AG195" s="11">
        <v>0</v>
      </c>
      <c r="AH195" s="11">
        <v>0</v>
      </c>
      <c r="AI195" s="11">
        <v>0</v>
      </c>
      <c r="AJ195" s="11">
        <v>50</v>
      </c>
      <c r="AK195" s="11" t="s">
        <v>746</v>
      </c>
      <c r="AL195" s="11" t="s">
        <v>47</v>
      </c>
      <c r="AM195" s="11" t="s">
        <v>48</v>
      </c>
      <c r="AN195" s="11" t="s">
        <v>729</v>
      </c>
    </row>
    <row r="196" ht="24" spans="1:40">
      <c r="A196" s="28">
        <v>193</v>
      </c>
      <c r="B196" s="11" t="s">
        <v>151</v>
      </c>
      <c r="C196" s="11" t="s">
        <v>845</v>
      </c>
      <c r="D196" s="11" t="s">
        <v>846</v>
      </c>
      <c r="E196" s="11" t="s">
        <v>847</v>
      </c>
      <c r="F196" s="11" t="s">
        <v>172</v>
      </c>
      <c r="G196" s="11" t="s">
        <v>339</v>
      </c>
      <c r="H196" s="11" t="s">
        <v>3327</v>
      </c>
      <c r="I196" s="11">
        <v>0</v>
      </c>
      <c r="J196" s="11">
        <v>2</v>
      </c>
      <c r="K196" s="11" t="s">
        <v>3328</v>
      </c>
      <c r="L196" s="11">
        <v>2</v>
      </c>
      <c r="M196" s="11">
        <v>100</v>
      </c>
      <c r="N196" s="11" t="s">
        <v>339</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0</v>
      </c>
      <c r="AI196" s="11">
        <v>0</v>
      </c>
      <c r="AJ196" s="11">
        <v>50</v>
      </c>
      <c r="AK196" s="11" t="s">
        <v>746</v>
      </c>
      <c r="AL196" s="11" t="s">
        <v>47</v>
      </c>
      <c r="AM196" s="11" t="s">
        <v>48</v>
      </c>
      <c r="AN196" s="11" t="s">
        <v>729</v>
      </c>
    </row>
    <row r="197" ht="72" spans="1:40">
      <c r="A197" s="28">
        <v>194</v>
      </c>
      <c r="B197" s="11" t="s">
        <v>151</v>
      </c>
      <c r="C197" s="11" t="s">
        <v>848</v>
      </c>
      <c r="D197" s="11" t="s">
        <v>849</v>
      </c>
      <c r="E197" s="11" t="s">
        <v>850</v>
      </c>
      <c r="F197" s="11" t="s">
        <v>155</v>
      </c>
      <c r="G197" s="11" t="s">
        <v>407</v>
      </c>
      <c r="H197" s="11" t="s">
        <v>1400</v>
      </c>
      <c r="I197" s="11">
        <v>3</v>
      </c>
      <c r="J197" s="11">
        <v>1</v>
      </c>
      <c r="K197" s="11" t="s">
        <v>3329</v>
      </c>
      <c r="L197" s="11">
        <v>1</v>
      </c>
      <c r="M197" s="11">
        <v>80</v>
      </c>
      <c r="N197" s="11" t="s">
        <v>407</v>
      </c>
      <c r="O197" s="11">
        <v>8</v>
      </c>
      <c r="P197" s="11">
        <v>0</v>
      </c>
      <c r="Q197" s="11" t="s">
        <v>3403</v>
      </c>
      <c r="R197" s="11">
        <v>2</v>
      </c>
      <c r="S197" s="11">
        <v>20</v>
      </c>
      <c r="T197" s="11" t="s">
        <v>331</v>
      </c>
      <c r="U197" s="11">
        <v>0</v>
      </c>
      <c r="V197" s="11">
        <v>0</v>
      </c>
      <c r="W197" s="11">
        <v>0</v>
      </c>
      <c r="X197" s="11">
        <v>0</v>
      </c>
      <c r="Y197" s="11">
        <v>0</v>
      </c>
      <c r="Z197" s="11">
        <v>0</v>
      </c>
      <c r="AA197" s="11">
        <v>0</v>
      </c>
      <c r="AB197" s="11">
        <v>0</v>
      </c>
      <c r="AC197" s="11">
        <v>0</v>
      </c>
      <c r="AD197" s="11">
        <v>0</v>
      </c>
      <c r="AE197" s="11">
        <v>0</v>
      </c>
      <c r="AF197" s="11">
        <v>0</v>
      </c>
      <c r="AG197" s="11">
        <v>0</v>
      </c>
      <c r="AH197" s="11">
        <v>0</v>
      </c>
      <c r="AI197" s="11">
        <v>0</v>
      </c>
      <c r="AJ197" s="11">
        <v>50</v>
      </c>
      <c r="AK197" s="11" t="s">
        <v>750</v>
      </c>
      <c r="AL197" s="11" t="s">
        <v>47</v>
      </c>
      <c r="AM197" s="11" t="s">
        <v>48</v>
      </c>
      <c r="AN197" s="11" t="s">
        <v>729</v>
      </c>
    </row>
    <row r="198" ht="84" spans="1:40">
      <c r="A198" s="28">
        <v>195</v>
      </c>
      <c r="B198" s="11" t="s">
        <v>151</v>
      </c>
      <c r="C198" s="11" t="s">
        <v>851</v>
      </c>
      <c r="D198" s="11" t="s">
        <v>852</v>
      </c>
      <c r="E198" s="11" t="s">
        <v>853</v>
      </c>
      <c r="F198" s="11" t="s">
        <v>172</v>
      </c>
      <c r="G198" s="11" t="s">
        <v>122</v>
      </c>
      <c r="H198" s="11" t="s">
        <v>1400</v>
      </c>
      <c r="I198" s="31">
        <v>15</v>
      </c>
      <c r="J198" s="11">
        <v>2</v>
      </c>
      <c r="K198" s="11" t="s">
        <v>3328</v>
      </c>
      <c r="L198" s="11">
        <v>2</v>
      </c>
      <c r="M198" s="11">
        <v>100</v>
      </c>
      <c r="N198" s="11" t="s">
        <v>122</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0</v>
      </c>
      <c r="AI198" s="11">
        <v>0</v>
      </c>
      <c r="AJ198" s="11">
        <v>50</v>
      </c>
      <c r="AK198" s="11" t="s">
        <v>750</v>
      </c>
      <c r="AL198" s="11" t="s">
        <v>47</v>
      </c>
      <c r="AM198" s="11" t="s">
        <v>48</v>
      </c>
      <c r="AN198" s="11" t="s">
        <v>729</v>
      </c>
    </row>
    <row r="199" ht="36" spans="1:40">
      <c r="A199" s="28">
        <v>196</v>
      </c>
      <c r="B199" s="11" t="s">
        <v>151</v>
      </c>
      <c r="C199" s="11" t="s">
        <v>854</v>
      </c>
      <c r="D199" s="11" t="s">
        <v>855</v>
      </c>
      <c r="E199" s="11" t="s">
        <v>856</v>
      </c>
      <c r="F199" s="11" t="s">
        <v>228</v>
      </c>
      <c r="G199" s="11" t="s">
        <v>857</v>
      </c>
      <c r="H199" s="11" t="s">
        <v>3327</v>
      </c>
      <c r="I199" s="11">
        <v>0</v>
      </c>
      <c r="J199" s="11">
        <v>3</v>
      </c>
      <c r="K199" s="11" t="s">
        <v>3328</v>
      </c>
      <c r="L199" s="11">
        <v>3</v>
      </c>
      <c r="M199" s="11">
        <v>100</v>
      </c>
      <c r="N199" s="11" t="s">
        <v>857</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0</v>
      </c>
      <c r="AI199" s="11">
        <v>0</v>
      </c>
      <c r="AJ199" s="11">
        <v>50</v>
      </c>
      <c r="AK199" s="11" t="s">
        <v>750</v>
      </c>
      <c r="AL199" s="11" t="s">
        <v>47</v>
      </c>
      <c r="AM199" s="11" t="s">
        <v>48</v>
      </c>
      <c r="AN199" s="11" t="s">
        <v>729</v>
      </c>
    </row>
    <row r="200" ht="24" spans="1:40">
      <c r="A200" s="28">
        <v>197</v>
      </c>
      <c r="B200" s="11" t="s">
        <v>151</v>
      </c>
      <c r="C200" s="11" t="s">
        <v>858</v>
      </c>
      <c r="D200" s="11" t="s">
        <v>859</v>
      </c>
      <c r="E200" s="11" t="s">
        <v>860</v>
      </c>
      <c r="F200" s="11" t="s">
        <v>202</v>
      </c>
      <c r="G200" s="11" t="s">
        <v>861</v>
      </c>
      <c r="H200" s="11" t="s">
        <v>3327</v>
      </c>
      <c r="I200" s="11">
        <v>0</v>
      </c>
      <c r="J200" s="11">
        <v>2</v>
      </c>
      <c r="K200" s="11" t="s">
        <v>3328</v>
      </c>
      <c r="L200" s="11">
        <v>1</v>
      </c>
      <c r="M200" s="11">
        <v>100</v>
      </c>
      <c r="N200" s="11" t="s">
        <v>861</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0</v>
      </c>
      <c r="AI200" s="11">
        <v>0</v>
      </c>
      <c r="AJ200" s="11">
        <v>50</v>
      </c>
      <c r="AK200" s="11" t="s">
        <v>750</v>
      </c>
      <c r="AL200" s="11" t="s">
        <v>47</v>
      </c>
      <c r="AM200" s="11" t="s">
        <v>48</v>
      </c>
      <c r="AN200" s="11" t="s">
        <v>729</v>
      </c>
    </row>
    <row r="201" ht="60" spans="1:40">
      <c r="A201" s="28">
        <v>198</v>
      </c>
      <c r="B201" s="11" t="s">
        <v>151</v>
      </c>
      <c r="C201" s="11" t="s">
        <v>862</v>
      </c>
      <c r="D201" s="11" t="s">
        <v>863</v>
      </c>
      <c r="E201" s="11" t="s">
        <v>864</v>
      </c>
      <c r="F201" s="11" t="s">
        <v>250</v>
      </c>
      <c r="G201" s="11" t="s">
        <v>865</v>
      </c>
      <c r="H201" s="11" t="s">
        <v>1400</v>
      </c>
      <c r="I201" s="11">
        <v>21</v>
      </c>
      <c r="J201" s="11">
        <v>4</v>
      </c>
      <c r="K201" s="11" t="s">
        <v>3329</v>
      </c>
      <c r="L201" s="11">
        <v>1</v>
      </c>
      <c r="M201" s="11">
        <v>62.5</v>
      </c>
      <c r="N201" s="11" t="s">
        <v>865</v>
      </c>
      <c r="O201" s="11">
        <v>3</v>
      </c>
      <c r="P201" s="11">
        <v>37.5</v>
      </c>
      <c r="Q201" s="11" t="s">
        <v>3404</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0</v>
      </c>
      <c r="AI201" s="11">
        <v>0</v>
      </c>
      <c r="AJ201" s="11">
        <v>25</v>
      </c>
      <c r="AK201" s="11" t="s">
        <v>750</v>
      </c>
      <c r="AL201" s="11" t="s">
        <v>47</v>
      </c>
      <c r="AM201" s="11" t="s">
        <v>56</v>
      </c>
      <c r="AN201" s="11" t="s">
        <v>729</v>
      </c>
    </row>
    <row r="202" ht="36" spans="1:40">
      <c r="A202" s="28">
        <v>199</v>
      </c>
      <c r="B202" s="11" t="s">
        <v>151</v>
      </c>
      <c r="C202" s="11" t="s">
        <v>866</v>
      </c>
      <c r="D202" s="11" t="s">
        <v>867</v>
      </c>
      <c r="E202" s="11" t="s">
        <v>868</v>
      </c>
      <c r="F202" s="11" t="s">
        <v>172</v>
      </c>
      <c r="G202" s="11" t="s">
        <v>128</v>
      </c>
      <c r="H202" s="11" t="s">
        <v>1400</v>
      </c>
      <c r="I202" s="11">
        <v>13</v>
      </c>
      <c r="J202" s="11">
        <v>2</v>
      </c>
      <c r="K202" s="11" t="s">
        <v>3329</v>
      </c>
      <c r="L202" s="11">
        <v>2</v>
      </c>
      <c r="M202" s="11">
        <v>66.66</v>
      </c>
      <c r="N202" s="11" t="s">
        <v>128</v>
      </c>
      <c r="O202" s="11">
        <v>4</v>
      </c>
      <c r="P202" s="11">
        <v>33.33</v>
      </c>
      <c r="Q202" s="11" t="s">
        <v>331</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0</v>
      </c>
      <c r="AI202" s="11">
        <v>0</v>
      </c>
      <c r="AJ202" s="11">
        <v>50</v>
      </c>
      <c r="AK202" s="11" t="s">
        <v>869</v>
      </c>
      <c r="AL202" s="11" t="s">
        <v>47</v>
      </c>
      <c r="AM202" s="11" t="s">
        <v>48</v>
      </c>
      <c r="AN202" s="11" t="s">
        <v>729</v>
      </c>
    </row>
    <row r="203" ht="48" spans="1:40">
      <c r="A203" s="28">
        <v>200</v>
      </c>
      <c r="B203" s="11" t="s">
        <v>151</v>
      </c>
      <c r="C203" s="11" t="s">
        <v>870</v>
      </c>
      <c r="D203" s="11" t="s">
        <v>871</v>
      </c>
      <c r="E203" s="11" t="s">
        <v>872</v>
      </c>
      <c r="F203" s="11" t="s">
        <v>228</v>
      </c>
      <c r="G203" s="11" t="s">
        <v>873</v>
      </c>
      <c r="H203" s="11" t="s">
        <v>3327</v>
      </c>
      <c r="I203" s="11">
        <v>0</v>
      </c>
      <c r="J203" s="11">
        <v>3</v>
      </c>
      <c r="K203" s="11" t="s">
        <v>3328</v>
      </c>
      <c r="L203" s="11">
        <v>3</v>
      </c>
      <c r="M203" s="11">
        <v>100</v>
      </c>
      <c r="N203" s="11" t="s">
        <v>873</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0</v>
      </c>
      <c r="AI203" s="11">
        <v>0</v>
      </c>
      <c r="AJ203" s="11">
        <v>50</v>
      </c>
      <c r="AK203" s="11" t="s">
        <v>869</v>
      </c>
      <c r="AL203" s="11" t="s">
        <v>47</v>
      </c>
      <c r="AM203" s="11" t="s">
        <v>48</v>
      </c>
      <c r="AN203" s="11" t="s">
        <v>729</v>
      </c>
    </row>
    <row r="204" ht="60" spans="1:40">
      <c r="A204" s="28">
        <v>201</v>
      </c>
      <c r="B204" s="11" t="s">
        <v>151</v>
      </c>
      <c r="C204" s="11" t="s">
        <v>874</v>
      </c>
      <c r="D204" s="11" t="s">
        <v>875</v>
      </c>
      <c r="E204" s="11" t="s">
        <v>876</v>
      </c>
      <c r="F204" s="11" t="s">
        <v>155</v>
      </c>
      <c r="G204" s="11" t="s">
        <v>429</v>
      </c>
      <c r="H204" s="11" t="s">
        <v>1400</v>
      </c>
      <c r="I204" s="11">
        <v>3</v>
      </c>
      <c r="J204" s="11">
        <v>2</v>
      </c>
      <c r="K204" s="11" t="s">
        <v>3329</v>
      </c>
      <c r="L204" s="11">
        <v>2</v>
      </c>
      <c r="M204" s="11">
        <v>55.55</v>
      </c>
      <c r="N204" s="11" t="s">
        <v>429</v>
      </c>
      <c r="O204" s="11">
        <v>6</v>
      </c>
      <c r="P204" s="11">
        <v>44.44</v>
      </c>
      <c r="Q204" s="11" t="s">
        <v>829</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0</v>
      </c>
      <c r="AI204" s="11">
        <v>0</v>
      </c>
      <c r="AJ204" s="11">
        <v>20</v>
      </c>
      <c r="AK204" s="11" t="s">
        <v>869</v>
      </c>
      <c r="AL204" s="11" t="s">
        <v>105</v>
      </c>
      <c r="AM204" s="11" t="s">
        <v>48</v>
      </c>
      <c r="AN204" s="11" t="s">
        <v>729</v>
      </c>
    </row>
    <row r="205" ht="36" spans="1:40">
      <c r="A205" s="28">
        <v>202</v>
      </c>
      <c r="B205" s="11" t="s">
        <v>151</v>
      </c>
      <c r="C205" s="11" t="s">
        <v>877</v>
      </c>
      <c r="D205" s="11" t="s">
        <v>878</v>
      </c>
      <c r="E205" s="11" t="s">
        <v>879</v>
      </c>
      <c r="F205" s="11" t="s">
        <v>228</v>
      </c>
      <c r="G205" s="11" t="s">
        <v>873</v>
      </c>
      <c r="H205" s="11" t="s">
        <v>3327</v>
      </c>
      <c r="I205" s="11">
        <v>0</v>
      </c>
      <c r="J205" s="11">
        <v>2</v>
      </c>
      <c r="K205" s="11" t="s">
        <v>3328</v>
      </c>
      <c r="L205" s="11">
        <v>2</v>
      </c>
      <c r="M205" s="11">
        <v>100</v>
      </c>
      <c r="N205" s="11" t="s">
        <v>873</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0</v>
      </c>
      <c r="AI205" s="11">
        <v>0</v>
      </c>
      <c r="AJ205" s="11">
        <v>50</v>
      </c>
      <c r="AK205" s="11" t="s">
        <v>869</v>
      </c>
      <c r="AL205" s="11" t="s">
        <v>47</v>
      </c>
      <c r="AM205" s="11" t="s">
        <v>48</v>
      </c>
      <c r="AN205" s="11" t="s">
        <v>729</v>
      </c>
    </row>
    <row r="206" ht="36" spans="1:40">
      <c r="A206" s="28">
        <v>203</v>
      </c>
      <c r="B206" s="11" t="s">
        <v>151</v>
      </c>
      <c r="C206" s="11" t="s">
        <v>880</v>
      </c>
      <c r="D206" s="11" t="s">
        <v>881</v>
      </c>
      <c r="E206" s="11" t="s">
        <v>882</v>
      </c>
      <c r="F206" s="11" t="s">
        <v>228</v>
      </c>
      <c r="G206" s="11" t="s">
        <v>883</v>
      </c>
      <c r="H206" s="11" t="s">
        <v>3327</v>
      </c>
      <c r="I206" s="11">
        <v>0</v>
      </c>
      <c r="J206" s="11">
        <v>2</v>
      </c>
      <c r="K206" s="11" t="s">
        <v>3328</v>
      </c>
      <c r="L206" s="11">
        <v>2</v>
      </c>
      <c r="M206" s="11">
        <v>100</v>
      </c>
      <c r="N206" s="11" t="s">
        <v>883</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0</v>
      </c>
      <c r="AI206" s="11">
        <v>0</v>
      </c>
      <c r="AJ206" s="11">
        <v>50</v>
      </c>
      <c r="AK206" s="11" t="s">
        <v>869</v>
      </c>
      <c r="AL206" s="11" t="s">
        <v>47</v>
      </c>
      <c r="AM206" s="11" t="s">
        <v>48</v>
      </c>
      <c r="AN206" s="11" t="s">
        <v>729</v>
      </c>
    </row>
    <row r="207" ht="48" spans="1:40">
      <c r="A207" s="28">
        <v>204</v>
      </c>
      <c r="B207" s="11" t="s">
        <v>151</v>
      </c>
      <c r="C207" s="11" t="s">
        <v>884</v>
      </c>
      <c r="D207" s="11" t="s">
        <v>885</v>
      </c>
      <c r="E207" s="11" t="s">
        <v>886</v>
      </c>
      <c r="F207" s="11" t="s">
        <v>228</v>
      </c>
      <c r="G207" s="11" t="s">
        <v>887</v>
      </c>
      <c r="H207" s="11" t="s">
        <v>3327</v>
      </c>
      <c r="I207" s="11">
        <v>0</v>
      </c>
      <c r="J207" s="11">
        <v>3</v>
      </c>
      <c r="K207" s="11" t="s">
        <v>3329</v>
      </c>
      <c r="L207" s="11">
        <v>3</v>
      </c>
      <c r="M207" s="11">
        <v>90</v>
      </c>
      <c r="N207" s="11" t="s">
        <v>887</v>
      </c>
      <c r="O207" s="11">
        <v>4</v>
      </c>
      <c r="P207" s="11">
        <v>10</v>
      </c>
      <c r="Q207" s="11" t="s">
        <v>829</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0</v>
      </c>
      <c r="AI207" s="11">
        <v>0</v>
      </c>
      <c r="AJ207" s="11">
        <v>50</v>
      </c>
      <c r="AK207" s="11" t="s">
        <v>869</v>
      </c>
      <c r="AL207" s="11" t="s">
        <v>47</v>
      </c>
      <c r="AM207" s="11" t="s">
        <v>48</v>
      </c>
      <c r="AN207" s="11" t="s">
        <v>729</v>
      </c>
    </row>
    <row r="208" ht="24" spans="1:40">
      <c r="A208" s="28">
        <v>205</v>
      </c>
      <c r="B208" s="11" t="s">
        <v>151</v>
      </c>
      <c r="C208" s="11" t="s">
        <v>888</v>
      </c>
      <c r="D208" s="11" t="s">
        <v>889</v>
      </c>
      <c r="E208" s="11" t="s">
        <v>890</v>
      </c>
      <c r="F208" s="11" t="s">
        <v>428</v>
      </c>
      <c r="G208" s="11" t="s">
        <v>208</v>
      </c>
      <c r="H208" s="11" t="s">
        <v>3327</v>
      </c>
      <c r="I208" s="11">
        <v>0</v>
      </c>
      <c r="J208" s="11">
        <v>3</v>
      </c>
      <c r="K208" s="11" t="s">
        <v>3328</v>
      </c>
      <c r="L208" s="11">
        <v>3</v>
      </c>
      <c r="M208" s="11">
        <v>100</v>
      </c>
      <c r="N208" s="11" t="s">
        <v>208</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0</v>
      </c>
      <c r="AI208" s="11">
        <v>0</v>
      </c>
      <c r="AJ208" s="11">
        <v>50</v>
      </c>
      <c r="AK208" s="11" t="s">
        <v>869</v>
      </c>
      <c r="AL208" s="11" t="s">
        <v>47</v>
      </c>
      <c r="AM208" s="11" t="s">
        <v>48</v>
      </c>
      <c r="AN208" s="11" t="s">
        <v>729</v>
      </c>
    </row>
    <row r="209" ht="24" spans="1:40">
      <c r="A209" s="28">
        <v>206</v>
      </c>
      <c r="B209" s="11" t="s">
        <v>151</v>
      </c>
      <c r="C209" s="11" t="s">
        <v>891</v>
      </c>
      <c r="D209" s="11" t="s">
        <v>892</v>
      </c>
      <c r="E209" s="11" t="s">
        <v>893</v>
      </c>
      <c r="F209" s="11" t="s">
        <v>178</v>
      </c>
      <c r="G209" s="11" t="s">
        <v>894</v>
      </c>
      <c r="H209" s="11" t="s">
        <v>3327</v>
      </c>
      <c r="I209" s="11">
        <v>0</v>
      </c>
      <c r="J209" s="11">
        <v>3</v>
      </c>
      <c r="K209" s="11" t="s">
        <v>3328</v>
      </c>
      <c r="L209" s="11">
        <v>1</v>
      </c>
      <c r="M209" s="11">
        <v>100</v>
      </c>
      <c r="N209" s="11" t="s">
        <v>894</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0</v>
      </c>
      <c r="AI209" s="11">
        <v>0</v>
      </c>
      <c r="AJ209" s="11">
        <v>50</v>
      </c>
      <c r="AK209" s="11" t="s">
        <v>869</v>
      </c>
      <c r="AL209" s="11" t="s">
        <v>47</v>
      </c>
      <c r="AM209" s="11" t="s">
        <v>48</v>
      </c>
      <c r="AN209" s="11" t="s">
        <v>729</v>
      </c>
    </row>
    <row r="210" ht="48" spans="1:40">
      <c r="A210" s="28">
        <v>207</v>
      </c>
      <c r="B210" s="11" t="s">
        <v>151</v>
      </c>
      <c r="C210" s="11" t="s">
        <v>895</v>
      </c>
      <c r="D210" s="11" t="s">
        <v>896</v>
      </c>
      <c r="E210" s="11" t="s">
        <v>897</v>
      </c>
      <c r="F210" s="11" t="s">
        <v>155</v>
      </c>
      <c r="G210" s="11" t="s">
        <v>407</v>
      </c>
      <c r="H210" s="11" t="s">
        <v>1400</v>
      </c>
      <c r="I210" s="11">
        <v>3</v>
      </c>
      <c r="J210" s="11">
        <v>3</v>
      </c>
      <c r="K210" s="11" t="s">
        <v>3328</v>
      </c>
      <c r="L210" s="11">
        <v>3</v>
      </c>
      <c r="M210" s="11">
        <v>100</v>
      </c>
      <c r="N210" s="11" t="s">
        <v>407</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0</v>
      </c>
      <c r="AI210" s="11">
        <v>0</v>
      </c>
      <c r="AJ210" s="11">
        <v>50</v>
      </c>
      <c r="AK210" s="11" t="s">
        <v>898</v>
      </c>
      <c r="AL210" s="11" t="s">
        <v>47</v>
      </c>
      <c r="AM210" s="11" t="s">
        <v>48</v>
      </c>
      <c r="AN210" s="11" t="s">
        <v>729</v>
      </c>
    </row>
    <row r="211" ht="36" spans="1:40">
      <c r="A211" s="28">
        <v>208</v>
      </c>
      <c r="B211" s="11" t="s">
        <v>151</v>
      </c>
      <c r="C211" s="11" t="s">
        <v>899</v>
      </c>
      <c r="D211" s="11" t="s">
        <v>900</v>
      </c>
      <c r="E211" s="11" t="s">
        <v>901</v>
      </c>
      <c r="F211" s="11" t="s">
        <v>196</v>
      </c>
      <c r="G211" s="11" t="s">
        <v>384</v>
      </c>
      <c r="H211" s="11" t="s">
        <v>1400</v>
      </c>
      <c r="I211" s="11">
        <v>27</v>
      </c>
      <c r="J211" s="11">
        <v>3</v>
      </c>
      <c r="K211" s="11" t="s">
        <v>3328</v>
      </c>
      <c r="L211" s="11">
        <v>3</v>
      </c>
      <c r="M211" s="11">
        <v>100</v>
      </c>
      <c r="N211" s="11" t="s">
        <v>384</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0</v>
      </c>
      <c r="AI211" s="11">
        <v>0</v>
      </c>
      <c r="AJ211" s="11">
        <v>50</v>
      </c>
      <c r="AK211" s="11" t="s">
        <v>898</v>
      </c>
      <c r="AL211" s="11" t="s">
        <v>47</v>
      </c>
      <c r="AM211" s="11" t="s">
        <v>48</v>
      </c>
      <c r="AN211" s="11" t="s">
        <v>729</v>
      </c>
    </row>
    <row r="212" ht="36" spans="1:40">
      <c r="A212" s="28">
        <v>209</v>
      </c>
      <c r="B212" s="11" t="s">
        <v>151</v>
      </c>
      <c r="C212" s="11" t="s">
        <v>902</v>
      </c>
      <c r="D212" s="11" t="s">
        <v>903</v>
      </c>
      <c r="E212" s="11" t="s">
        <v>904</v>
      </c>
      <c r="F212" s="11" t="s">
        <v>155</v>
      </c>
      <c r="G212" s="11" t="s">
        <v>407</v>
      </c>
      <c r="H212" s="11" t="s">
        <v>3327</v>
      </c>
      <c r="I212" s="11">
        <v>0</v>
      </c>
      <c r="J212" s="11">
        <v>2</v>
      </c>
      <c r="K212" s="11" t="s">
        <v>3328</v>
      </c>
      <c r="L212" s="11">
        <v>2</v>
      </c>
      <c r="M212" s="11">
        <v>100</v>
      </c>
      <c r="N212" s="11" t="s">
        <v>407</v>
      </c>
      <c r="O212" s="11">
        <v>0</v>
      </c>
      <c r="P212" s="11">
        <v>0</v>
      </c>
      <c r="Q212" s="11">
        <v>0</v>
      </c>
      <c r="R212" s="11">
        <v>0</v>
      </c>
      <c r="S212" s="11">
        <v>0</v>
      </c>
      <c r="T212" s="11">
        <v>0</v>
      </c>
      <c r="U212" s="11">
        <v>0</v>
      </c>
      <c r="V212" s="11">
        <v>0</v>
      </c>
      <c r="W212" s="11">
        <v>0</v>
      </c>
      <c r="X212" s="11">
        <v>0</v>
      </c>
      <c r="Y212" s="11">
        <v>0</v>
      </c>
      <c r="Z212" s="11">
        <v>0</v>
      </c>
      <c r="AA212" s="11">
        <v>0</v>
      </c>
      <c r="AB212" s="11">
        <v>0</v>
      </c>
      <c r="AC212" s="11">
        <v>0</v>
      </c>
      <c r="AD212" s="11">
        <v>0</v>
      </c>
      <c r="AE212" s="11">
        <v>0</v>
      </c>
      <c r="AF212" s="11">
        <v>0</v>
      </c>
      <c r="AG212" s="11">
        <v>0</v>
      </c>
      <c r="AH212" s="11">
        <v>0</v>
      </c>
      <c r="AI212" s="11">
        <v>0</v>
      </c>
      <c r="AJ212" s="11">
        <v>50</v>
      </c>
      <c r="AK212" s="11" t="s">
        <v>898</v>
      </c>
      <c r="AL212" s="11" t="s">
        <v>47</v>
      </c>
      <c r="AM212" s="11" t="s">
        <v>48</v>
      </c>
      <c r="AN212" s="11" t="s">
        <v>729</v>
      </c>
    </row>
    <row r="213" ht="24" spans="1:40">
      <c r="A213" s="28">
        <v>210</v>
      </c>
      <c r="B213" s="11" t="s">
        <v>151</v>
      </c>
      <c r="C213" s="11" t="s">
        <v>905</v>
      </c>
      <c r="D213" s="11" t="s">
        <v>906</v>
      </c>
      <c r="E213" s="11" t="s">
        <v>907</v>
      </c>
      <c r="F213" s="11" t="s">
        <v>172</v>
      </c>
      <c r="G213" s="11" t="s">
        <v>339</v>
      </c>
      <c r="H213" s="11" t="s">
        <v>3327</v>
      </c>
      <c r="I213" s="11">
        <v>0</v>
      </c>
      <c r="J213" s="11">
        <v>2</v>
      </c>
      <c r="K213" s="11" t="s">
        <v>3328</v>
      </c>
      <c r="L213" s="11">
        <v>2</v>
      </c>
      <c r="M213" s="11">
        <v>100</v>
      </c>
      <c r="N213" s="11" t="s">
        <v>339</v>
      </c>
      <c r="O213" s="11">
        <v>0</v>
      </c>
      <c r="P213" s="11">
        <v>0</v>
      </c>
      <c r="Q213" s="11">
        <v>0</v>
      </c>
      <c r="R213" s="11">
        <v>0</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0</v>
      </c>
      <c r="AI213" s="11">
        <v>0</v>
      </c>
      <c r="AJ213" s="11">
        <v>50</v>
      </c>
      <c r="AK213" s="11" t="s">
        <v>898</v>
      </c>
      <c r="AL213" s="11" t="s">
        <v>47</v>
      </c>
      <c r="AM213" s="11" t="s">
        <v>48</v>
      </c>
      <c r="AN213" s="11" t="s">
        <v>729</v>
      </c>
    </row>
    <row r="214" ht="24" spans="1:40">
      <c r="A214" s="28">
        <v>211</v>
      </c>
      <c r="B214" s="11" t="s">
        <v>151</v>
      </c>
      <c r="C214" s="11" t="s">
        <v>908</v>
      </c>
      <c r="D214" s="11" t="s">
        <v>909</v>
      </c>
      <c r="E214" s="11" t="s">
        <v>910</v>
      </c>
      <c r="F214" s="11" t="s">
        <v>172</v>
      </c>
      <c r="G214" s="11" t="s">
        <v>339</v>
      </c>
      <c r="H214" s="11" t="s">
        <v>3327</v>
      </c>
      <c r="I214" s="11">
        <v>0</v>
      </c>
      <c r="J214" s="11">
        <v>2</v>
      </c>
      <c r="K214" s="11" t="s">
        <v>3328</v>
      </c>
      <c r="L214" s="11">
        <v>2</v>
      </c>
      <c r="M214" s="11">
        <v>100</v>
      </c>
      <c r="N214" s="11" t="s">
        <v>339</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v>0</v>
      </c>
      <c r="AF214" s="11">
        <v>0</v>
      </c>
      <c r="AG214" s="11">
        <v>0</v>
      </c>
      <c r="AH214" s="11">
        <v>0</v>
      </c>
      <c r="AI214" s="11">
        <v>0</v>
      </c>
      <c r="AJ214" s="11">
        <v>50</v>
      </c>
      <c r="AK214" s="11" t="s">
        <v>898</v>
      </c>
      <c r="AL214" s="11" t="s">
        <v>47</v>
      </c>
      <c r="AM214" s="11" t="s">
        <v>48</v>
      </c>
      <c r="AN214" s="11" t="s">
        <v>729</v>
      </c>
    </row>
    <row r="215" ht="36" spans="1:40">
      <c r="A215" s="28">
        <v>212</v>
      </c>
      <c r="B215" s="11" t="s">
        <v>151</v>
      </c>
      <c r="C215" s="11" t="s">
        <v>911</v>
      </c>
      <c r="D215" s="11" t="s">
        <v>912</v>
      </c>
      <c r="E215" s="11" t="s">
        <v>913</v>
      </c>
      <c r="F215" s="11" t="s">
        <v>191</v>
      </c>
      <c r="G215" s="11" t="s">
        <v>914</v>
      </c>
      <c r="H215" s="11" t="s">
        <v>3327</v>
      </c>
      <c r="I215" s="11">
        <v>0</v>
      </c>
      <c r="J215" s="11">
        <v>3</v>
      </c>
      <c r="K215" s="11" t="s">
        <v>3328</v>
      </c>
      <c r="L215" s="11">
        <v>3</v>
      </c>
      <c r="M215" s="11">
        <v>100</v>
      </c>
      <c r="N215" s="11" t="s">
        <v>914</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0</v>
      </c>
      <c r="AI215" s="11">
        <v>0</v>
      </c>
      <c r="AJ215" s="11">
        <v>50</v>
      </c>
      <c r="AK215" s="11" t="s">
        <v>898</v>
      </c>
      <c r="AL215" s="11" t="s">
        <v>47</v>
      </c>
      <c r="AM215" s="11" t="s">
        <v>48</v>
      </c>
      <c r="AN215" s="11" t="s">
        <v>729</v>
      </c>
    </row>
    <row r="216" ht="48" spans="1:40">
      <c r="A216" s="28">
        <v>213</v>
      </c>
      <c r="B216" s="11" t="s">
        <v>151</v>
      </c>
      <c r="C216" s="11" t="s">
        <v>915</v>
      </c>
      <c r="D216" s="11" t="s">
        <v>916</v>
      </c>
      <c r="E216" s="11" t="s">
        <v>917</v>
      </c>
      <c r="F216" s="11" t="s">
        <v>196</v>
      </c>
      <c r="G216" s="11" t="s">
        <v>918</v>
      </c>
      <c r="H216" s="11" t="s">
        <v>3327</v>
      </c>
      <c r="I216" s="11">
        <v>0</v>
      </c>
      <c r="J216" s="11">
        <v>2</v>
      </c>
      <c r="K216" s="11" t="s">
        <v>3329</v>
      </c>
      <c r="L216" s="11">
        <v>2</v>
      </c>
      <c r="M216" s="11">
        <v>50</v>
      </c>
      <c r="N216" s="11" t="s">
        <v>918</v>
      </c>
      <c r="O216" s="11">
        <v>5</v>
      </c>
      <c r="P216" s="11">
        <v>30</v>
      </c>
      <c r="Q216" s="11" t="s">
        <v>104</v>
      </c>
      <c r="R216" s="11">
        <v>6</v>
      </c>
      <c r="S216" s="11">
        <v>12</v>
      </c>
      <c r="T216" s="11" t="s">
        <v>3160</v>
      </c>
      <c r="U216" s="11">
        <v>8</v>
      </c>
      <c r="V216" s="11">
        <v>8</v>
      </c>
      <c r="W216" s="11" t="s">
        <v>802</v>
      </c>
      <c r="X216" s="11">
        <v>0</v>
      </c>
      <c r="Y216" s="11">
        <v>0</v>
      </c>
      <c r="Z216" s="11">
        <v>0</v>
      </c>
      <c r="AA216" s="11">
        <v>0</v>
      </c>
      <c r="AB216" s="11">
        <v>0</v>
      </c>
      <c r="AC216" s="11">
        <v>0</v>
      </c>
      <c r="AD216" s="11">
        <v>0</v>
      </c>
      <c r="AE216" s="11">
        <v>0</v>
      </c>
      <c r="AF216" s="11">
        <v>0</v>
      </c>
      <c r="AG216" s="11">
        <v>0</v>
      </c>
      <c r="AH216" s="11">
        <v>0</v>
      </c>
      <c r="AI216" s="11">
        <v>0</v>
      </c>
      <c r="AJ216" s="11">
        <v>50</v>
      </c>
      <c r="AK216" s="11" t="s">
        <v>898</v>
      </c>
      <c r="AL216" s="11" t="s">
        <v>47</v>
      </c>
      <c r="AM216" s="11" t="s">
        <v>48</v>
      </c>
      <c r="AN216" s="11" t="s">
        <v>729</v>
      </c>
    </row>
    <row r="217" ht="24" spans="1:40">
      <c r="A217" s="28">
        <v>214</v>
      </c>
      <c r="B217" s="11" t="s">
        <v>151</v>
      </c>
      <c r="C217" s="11" t="s">
        <v>919</v>
      </c>
      <c r="D217" s="11" t="s">
        <v>920</v>
      </c>
      <c r="E217" s="11" t="s">
        <v>921</v>
      </c>
      <c r="F217" s="11" t="s">
        <v>172</v>
      </c>
      <c r="G217" s="11" t="s">
        <v>922</v>
      </c>
      <c r="H217" s="11" t="s">
        <v>3327</v>
      </c>
      <c r="I217" s="11">
        <v>0</v>
      </c>
      <c r="J217" s="11">
        <v>2</v>
      </c>
      <c r="K217" s="11" t="s">
        <v>3328</v>
      </c>
      <c r="L217" s="11">
        <v>2</v>
      </c>
      <c r="M217" s="11">
        <v>100</v>
      </c>
      <c r="N217" s="11" t="s">
        <v>922</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0</v>
      </c>
      <c r="AI217" s="11">
        <v>0</v>
      </c>
      <c r="AJ217" s="11">
        <v>50</v>
      </c>
      <c r="AK217" s="11" t="s">
        <v>898</v>
      </c>
      <c r="AL217" s="11" t="s">
        <v>47</v>
      </c>
      <c r="AM217" s="11" t="s">
        <v>48</v>
      </c>
      <c r="AN217" s="11" t="s">
        <v>729</v>
      </c>
    </row>
    <row r="218" ht="48" spans="1:40">
      <c r="A218" s="28">
        <v>215</v>
      </c>
      <c r="B218" s="11" t="s">
        <v>151</v>
      </c>
      <c r="C218" s="11" t="s">
        <v>923</v>
      </c>
      <c r="D218" s="11" t="s">
        <v>924</v>
      </c>
      <c r="E218" s="11" t="s">
        <v>925</v>
      </c>
      <c r="F218" s="11" t="s">
        <v>167</v>
      </c>
      <c r="G218" s="11" t="s">
        <v>926</v>
      </c>
      <c r="H218" s="11" t="s">
        <v>3327</v>
      </c>
      <c r="I218" s="11">
        <v>0</v>
      </c>
      <c r="J218" s="11">
        <v>3</v>
      </c>
      <c r="K218" s="11" t="s">
        <v>3329</v>
      </c>
      <c r="L218" s="11">
        <v>1</v>
      </c>
      <c r="M218" s="11">
        <v>0</v>
      </c>
      <c r="N218" s="11" t="s">
        <v>156</v>
      </c>
      <c r="O218" s="11">
        <v>3</v>
      </c>
      <c r="P218" s="11">
        <v>60</v>
      </c>
      <c r="Q218" s="11" t="s">
        <v>926</v>
      </c>
      <c r="R218" s="11">
        <v>4</v>
      </c>
      <c r="S218" s="11">
        <v>25</v>
      </c>
      <c r="T218" s="11" t="s">
        <v>3283</v>
      </c>
      <c r="U218" s="11">
        <v>5</v>
      </c>
      <c r="V218" s="11">
        <v>15</v>
      </c>
      <c r="W218" s="11" t="s">
        <v>3405</v>
      </c>
      <c r="X218" s="11">
        <v>0</v>
      </c>
      <c r="Y218" s="11">
        <v>0</v>
      </c>
      <c r="Z218" s="11">
        <v>0</v>
      </c>
      <c r="AA218" s="11">
        <v>0</v>
      </c>
      <c r="AB218" s="11">
        <v>0</v>
      </c>
      <c r="AC218" s="11">
        <v>0</v>
      </c>
      <c r="AD218" s="11">
        <v>0</v>
      </c>
      <c r="AE218" s="11">
        <v>0</v>
      </c>
      <c r="AF218" s="11">
        <v>0</v>
      </c>
      <c r="AG218" s="11">
        <v>0</v>
      </c>
      <c r="AH218" s="11">
        <v>0</v>
      </c>
      <c r="AI218" s="11">
        <v>0</v>
      </c>
      <c r="AJ218" s="11">
        <v>50</v>
      </c>
      <c r="AK218" s="11" t="s">
        <v>898</v>
      </c>
      <c r="AL218" s="11" t="s">
        <v>47</v>
      </c>
      <c r="AM218" s="11" t="s">
        <v>48</v>
      </c>
      <c r="AN218" s="11" t="s">
        <v>729</v>
      </c>
    </row>
    <row r="219" ht="36" spans="1:40">
      <c r="A219" s="28">
        <v>216</v>
      </c>
      <c r="B219" s="11" t="s">
        <v>151</v>
      </c>
      <c r="C219" s="11" t="s">
        <v>927</v>
      </c>
      <c r="D219" s="11" t="s">
        <v>928</v>
      </c>
      <c r="E219" s="11" t="s">
        <v>929</v>
      </c>
      <c r="F219" s="11" t="s">
        <v>930</v>
      </c>
      <c r="G219" s="11" t="s">
        <v>384</v>
      </c>
      <c r="H219" s="11" t="s">
        <v>3327</v>
      </c>
      <c r="I219" s="11">
        <v>0</v>
      </c>
      <c r="J219" s="11">
        <v>3</v>
      </c>
      <c r="K219" s="11" t="s">
        <v>3329</v>
      </c>
      <c r="L219" s="11">
        <v>3</v>
      </c>
      <c r="M219" s="11">
        <v>90</v>
      </c>
      <c r="N219" s="11" t="s">
        <v>384</v>
      </c>
      <c r="O219" s="11">
        <v>6</v>
      </c>
      <c r="P219" s="11">
        <v>10</v>
      </c>
      <c r="Q219" s="11" t="s">
        <v>83</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0</v>
      </c>
      <c r="AI219" s="11">
        <v>0</v>
      </c>
      <c r="AJ219" s="11">
        <v>50</v>
      </c>
      <c r="AK219" s="11" t="s">
        <v>898</v>
      </c>
      <c r="AL219" s="11" t="s">
        <v>47</v>
      </c>
      <c r="AM219" s="11" t="s">
        <v>48</v>
      </c>
      <c r="AN219" s="11" t="s">
        <v>729</v>
      </c>
    </row>
    <row r="220" ht="36" spans="1:40">
      <c r="A220" s="28">
        <v>217</v>
      </c>
      <c r="B220" s="11" t="s">
        <v>151</v>
      </c>
      <c r="C220" s="11" t="s">
        <v>931</v>
      </c>
      <c r="D220" s="11" t="s">
        <v>932</v>
      </c>
      <c r="E220" s="11" t="s">
        <v>933</v>
      </c>
      <c r="F220" s="11" t="s">
        <v>228</v>
      </c>
      <c r="G220" s="11" t="s">
        <v>384</v>
      </c>
      <c r="H220" s="11" t="s">
        <v>1400</v>
      </c>
      <c r="I220" s="11">
        <v>6</v>
      </c>
      <c r="J220" s="11">
        <v>3</v>
      </c>
      <c r="K220" s="11" t="s">
        <v>3328</v>
      </c>
      <c r="L220" s="11">
        <v>3</v>
      </c>
      <c r="M220" s="11">
        <v>100</v>
      </c>
      <c r="N220" s="11" t="s">
        <v>384</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0</v>
      </c>
      <c r="AI220" s="11">
        <v>0</v>
      </c>
      <c r="AJ220" s="11">
        <v>50</v>
      </c>
      <c r="AK220" s="11" t="s">
        <v>754</v>
      </c>
      <c r="AL220" s="11" t="s">
        <v>47</v>
      </c>
      <c r="AM220" s="11" t="s">
        <v>48</v>
      </c>
      <c r="AN220" s="11" t="s">
        <v>729</v>
      </c>
    </row>
    <row r="221" ht="48" spans="1:40">
      <c r="A221" s="28">
        <v>218</v>
      </c>
      <c r="B221" s="11" t="s">
        <v>151</v>
      </c>
      <c r="C221" s="11" t="s">
        <v>934</v>
      </c>
      <c r="D221" s="11" t="s">
        <v>935</v>
      </c>
      <c r="E221" s="11" t="s">
        <v>936</v>
      </c>
      <c r="F221" s="11" t="s">
        <v>228</v>
      </c>
      <c r="G221" s="11" t="s">
        <v>865</v>
      </c>
      <c r="H221" s="11" t="s">
        <v>1400</v>
      </c>
      <c r="I221" s="11">
        <v>21</v>
      </c>
      <c r="J221" s="11">
        <v>3</v>
      </c>
      <c r="K221" s="11" t="s">
        <v>3328</v>
      </c>
      <c r="L221" s="11">
        <v>3</v>
      </c>
      <c r="M221" s="11">
        <v>100</v>
      </c>
      <c r="N221" s="11" t="s">
        <v>865</v>
      </c>
      <c r="O221" s="11">
        <v>0</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v>0</v>
      </c>
      <c r="AF221" s="11">
        <v>0</v>
      </c>
      <c r="AG221" s="11">
        <v>0</v>
      </c>
      <c r="AH221" s="11">
        <v>0</v>
      </c>
      <c r="AI221" s="11">
        <v>0</v>
      </c>
      <c r="AJ221" s="11">
        <v>20</v>
      </c>
      <c r="AK221" s="11" t="s">
        <v>754</v>
      </c>
      <c r="AL221" s="11" t="s">
        <v>105</v>
      </c>
      <c r="AM221" s="11" t="s">
        <v>48</v>
      </c>
      <c r="AN221" s="11" t="s">
        <v>729</v>
      </c>
    </row>
    <row r="222" ht="36" spans="1:40">
      <c r="A222" s="28">
        <v>219</v>
      </c>
      <c r="B222" s="11" t="s">
        <v>151</v>
      </c>
      <c r="C222" s="11" t="s">
        <v>937</v>
      </c>
      <c r="D222" s="11" t="s">
        <v>938</v>
      </c>
      <c r="E222" s="11" t="s">
        <v>939</v>
      </c>
      <c r="F222" s="11" t="s">
        <v>424</v>
      </c>
      <c r="G222" s="11" t="s">
        <v>940</v>
      </c>
      <c r="H222" s="11" t="s">
        <v>3327</v>
      </c>
      <c r="I222" s="11">
        <v>0</v>
      </c>
      <c r="J222" s="11">
        <v>1</v>
      </c>
      <c r="K222" s="11" t="s">
        <v>3329</v>
      </c>
      <c r="L222" s="11">
        <v>1</v>
      </c>
      <c r="M222" s="11">
        <v>100</v>
      </c>
      <c r="N222" s="11" t="s">
        <v>940</v>
      </c>
      <c r="O222" s="11">
        <v>2</v>
      </c>
      <c r="P222" s="11">
        <v>0</v>
      </c>
      <c r="Q222" s="11" t="s">
        <v>3406</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0</v>
      </c>
      <c r="AI222" s="11">
        <v>0</v>
      </c>
      <c r="AJ222" s="11">
        <v>50</v>
      </c>
      <c r="AK222" s="11" t="s">
        <v>754</v>
      </c>
      <c r="AL222" s="11" t="s">
        <v>47</v>
      </c>
      <c r="AM222" s="11" t="s">
        <v>48</v>
      </c>
      <c r="AN222" s="11" t="s">
        <v>729</v>
      </c>
    </row>
    <row r="223" ht="36" spans="1:40">
      <c r="A223" s="28">
        <v>220</v>
      </c>
      <c r="B223" s="11" t="s">
        <v>151</v>
      </c>
      <c r="C223" s="11" t="s">
        <v>941</v>
      </c>
      <c r="D223" s="11" t="s">
        <v>942</v>
      </c>
      <c r="E223" s="11" t="s">
        <v>943</v>
      </c>
      <c r="F223" s="11" t="s">
        <v>155</v>
      </c>
      <c r="G223" s="11" t="s">
        <v>162</v>
      </c>
      <c r="H223" s="11" t="s">
        <v>3327</v>
      </c>
      <c r="I223" s="11">
        <v>0</v>
      </c>
      <c r="J223" s="11">
        <v>4</v>
      </c>
      <c r="K223" s="11" t="s">
        <v>3328</v>
      </c>
      <c r="L223" s="11">
        <v>4</v>
      </c>
      <c r="M223" s="11">
        <v>100</v>
      </c>
      <c r="N223" s="11" t="s">
        <v>162</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0</v>
      </c>
      <c r="AI223" s="11">
        <v>0</v>
      </c>
      <c r="AJ223" s="11">
        <v>25</v>
      </c>
      <c r="AK223" s="11" t="s">
        <v>754</v>
      </c>
      <c r="AL223" s="11" t="s">
        <v>47</v>
      </c>
      <c r="AM223" s="11" t="s">
        <v>56</v>
      </c>
      <c r="AN223" s="11" t="s">
        <v>729</v>
      </c>
    </row>
    <row r="224" ht="36" spans="1:40">
      <c r="A224" s="28">
        <v>221</v>
      </c>
      <c r="B224" s="11" t="s">
        <v>151</v>
      </c>
      <c r="C224" s="11" t="s">
        <v>944</v>
      </c>
      <c r="D224" s="11" t="s">
        <v>945</v>
      </c>
      <c r="E224" s="11" t="s">
        <v>946</v>
      </c>
      <c r="F224" s="11" t="s">
        <v>196</v>
      </c>
      <c r="G224" s="11" t="s">
        <v>947</v>
      </c>
      <c r="H224" s="11" t="s">
        <v>3327</v>
      </c>
      <c r="I224" s="11">
        <v>0</v>
      </c>
      <c r="J224" s="11">
        <v>4</v>
      </c>
      <c r="K224" s="11" t="s">
        <v>3329</v>
      </c>
      <c r="L224" s="11">
        <v>4</v>
      </c>
      <c r="M224" s="11">
        <v>70</v>
      </c>
      <c r="N224" s="11" t="s">
        <v>947</v>
      </c>
      <c r="O224" s="11">
        <v>6</v>
      </c>
      <c r="P224" s="11">
        <v>30</v>
      </c>
      <c r="Q224" s="11" t="s">
        <v>2129</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0</v>
      </c>
      <c r="AI224" s="11">
        <v>0</v>
      </c>
      <c r="AJ224" s="11">
        <v>25</v>
      </c>
      <c r="AK224" s="11" t="s">
        <v>754</v>
      </c>
      <c r="AL224" s="11" t="s">
        <v>47</v>
      </c>
      <c r="AM224" s="11" t="s">
        <v>56</v>
      </c>
      <c r="AN224" s="11" t="s">
        <v>729</v>
      </c>
    </row>
    <row r="225" ht="48" spans="1:40">
      <c r="A225" s="28">
        <v>222</v>
      </c>
      <c r="B225" s="11" t="s">
        <v>151</v>
      </c>
      <c r="C225" s="11" t="s">
        <v>948</v>
      </c>
      <c r="D225" s="11" t="s">
        <v>949</v>
      </c>
      <c r="E225" s="11" t="s">
        <v>950</v>
      </c>
      <c r="F225" s="11" t="s">
        <v>167</v>
      </c>
      <c r="G225" s="11" t="s">
        <v>331</v>
      </c>
      <c r="H225" s="11" t="s">
        <v>1400</v>
      </c>
      <c r="I225" s="11">
        <v>9</v>
      </c>
      <c r="J225" s="11">
        <v>2</v>
      </c>
      <c r="K225" s="11" t="s">
        <v>3329</v>
      </c>
      <c r="L225" s="11">
        <v>2</v>
      </c>
      <c r="M225" s="11">
        <v>57.14</v>
      </c>
      <c r="N225" s="11" t="s">
        <v>331</v>
      </c>
      <c r="O225" s="11">
        <v>3</v>
      </c>
      <c r="P225" s="11">
        <v>42.85</v>
      </c>
      <c r="Q225" s="11" t="s">
        <v>3358</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0</v>
      </c>
      <c r="AI225" s="11">
        <v>0</v>
      </c>
      <c r="AJ225" s="11">
        <v>20</v>
      </c>
      <c r="AK225" s="11" t="s">
        <v>754</v>
      </c>
      <c r="AL225" s="11" t="s">
        <v>105</v>
      </c>
      <c r="AM225" s="11" t="s">
        <v>48</v>
      </c>
      <c r="AN225" s="11" t="s">
        <v>729</v>
      </c>
    </row>
    <row r="226" ht="48" spans="1:40">
      <c r="A226" s="28">
        <v>223</v>
      </c>
      <c r="B226" s="11" t="s">
        <v>151</v>
      </c>
      <c r="C226" s="11" t="s">
        <v>951</v>
      </c>
      <c r="D226" s="11" t="s">
        <v>952</v>
      </c>
      <c r="E226" s="11" t="s">
        <v>953</v>
      </c>
      <c r="F226" s="11" t="s">
        <v>167</v>
      </c>
      <c r="G226" s="11" t="s">
        <v>926</v>
      </c>
      <c r="H226" s="11" t="s">
        <v>3327</v>
      </c>
      <c r="I226" s="11">
        <v>0</v>
      </c>
      <c r="J226" s="11">
        <v>3</v>
      </c>
      <c r="K226" s="11" t="s">
        <v>3329</v>
      </c>
      <c r="L226" s="11">
        <v>1</v>
      </c>
      <c r="M226" s="11">
        <v>0</v>
      </c>
      <c r="N226" s="11" t="s">
        <v>3407</v>
      </c>
      <c r="O226" s="11">
        <v>3</v>
      </c>
      <c r="P226" s="11">
        <v>70</v>
      </c>
      <c r="Q226" s="11" t="s">
        <v>926</v>
      </c>
      <c r="R226" s="11">
        <v>4</v>
      </c>
      <c r="S226" s="11">
        <v>30</v>
      </c>
      <c r="T226" s="11" t="s">
        <v>3283</v>
      </c>
      <c r="U226" s="11">
        <v>5</v>
      </c>
      <c r="V226" s="11">
        <v>0</v>
      </c>
      <c r="W226" s="11" t="s">
        <v>3408</v>
      </c>
      <c r="X226" s="11">
        <v>0</v>
      </c>
      <c r="Y226" s="11">
        <v>0</v>
      </c>
      <c r="Z226" s="11">
        <v>0</v>
      </c>
      <c r="AA226" s="11">
        <v>0</v>
      </c>
      <c r="AB226" s="11">
        <v>0</v>
      </c>
      <c r="AC226" s="11">
        <v>0</v>
      </c>
      <c r="AD226" s="11">
        <v>0</v>
      </c>
      <c r="AE226" s="11">
        <v>0</v>
      </c>
      <c r="AF226" s="11">
        <v>0</v>
      </c>
      <c r="AG226" s="11">
        <v>0</v>
      </c>
      <c r="AH226" s="11">
        <v>0</v>
      </c>
      <c r="AI226" s="11">
        <v>0</v>
      </c>
      <c r="AJ226" s="11">
        <v>50</v>
      </c>
      <c r="AK226" s="11" t="s">
        <v>754</v>
      </c>
      <c r="AL226" s="11" t="s">
        <v>47</v>
      </c>
      <c r="AM226" s="11" t="s">
        <v>48</v>
      </c>
      <c r="AN226" s="11" t="s">
        <v>729</v>
      </c>
    </row>
    <row r="227" ht="36" spans="1:40">
      <c r="A227" s="28">
        <v>224</v>
      </c>
      <c r="B227" s="11" t="s">
        <v>151</v>
      </c>
      <c r="C227" s="11" t="s">
        <v>954</v>
      </c>
      <c r="D227" s="11" t="s">
        <v>955</v>
      </c>
      <c r="E227" s="11" t="s">
        <v>956</v>
      </c>
      <c r="F227" s="11" t="s">
        <v>957</v>
      </c>
      <c r="G227" s="11" t="s">
        <v>958</v>
      </c>
      <c r="H227" s="11" t="s">
        <v>1400</v>
      </c>
      <c r="I227" s="11">
        <v>14</v>
      </c>
      <c r="J227" s="11">
        <v>3</v>
      </c>
      <c r="K227" s="11" t="s">
        <v>3328</v>
      </c>
      <c r="L227" s="11">
        <v>3</v>
      </c>
      <c r="M227" s="11">
        <v>100</v>
      </c>
      <c r="N227" s="11" t="s">
        <v>958</v>
      </c>
      <c r="O227" s="11">
        <v>0</v>
      </c>
      <c r="P227" s="11">
        <v>0</v>
      </c>
      <c r="Q227" s="11">
        <v>0</v>
      </c>
      <c r="R227" s="11">
        <v>0</v>
      </c>
      <c r="S227" s="11">
        <v>0</v>
      </c>
      <c r="T227" s="11">
        <v>0</v>
      </c>
      <c r="U227" s="11">
        <v>0</v>
      </c>
      <c r="V227" s="11">
        <v>0</v>
      </c>
      <c r="W227" s="11">
        <v>0</v>
      </c>
      <c r="X227" s="11">
        <v>0</v>
      </c>
      <c r="Y227" s="11">
        <v>0</v>
      </c>
      <c r="Z227" s="11">
        <v>0</v>
      </c>
      <c r="AA227" s="11">
        <v>0</v>
      </c>
      <c r="AB227" s="11">
        <v>0</v>
      </c>
      <c r="AC227" s="11">
        <v>0</v>
      </c>
      <c r="AD227" s="11">
        <v>0</v>
      </c>
      <c r="AE227" s="11">
        <v>0</v>
      </c>
      <c r="AF227" s="11">
        <v>0</v>
      </c>
      <c r="AG227" s="11">
        <v>0</v>
      </c>
      <c r="AH227" s="11">
        <v>0</v>
      </c>
      <c r="AI227" s="11">
        <v>0</v>
      </c>
      <c r="AJ227" s="11">
        <v>50</v>
      </c>
      <c r="AK227" s="11" t="s">
        <v>759</v>
      </c>
      <c r="AL227" s="11" t="s">
        <v>47</v>
      </c>
      <c r="AM227" s="11" t="s">
        <v>48</v>
      </c>
      <c r="AN227" s="11" t="s">
        <v>729</v>
      </c>
    </row>
    <row r="228" ht="36" spans="1:40">
      <c r="A228" s="28">
        <v>225</v>
      </c>
      <c r="B228" s="11" t="s">
        <v>151</v>
      </c>
      <c r="C228" s="11" t="s">
        <v>959</v>
      </c>
      <c r="D228" s="11" t="s">
        <v>960</v>
      </c>
      <c r="E228" s="11" t="s">
        <v>961</v>
      </c>
      <c r="F228" s="11" t="s">
        <v>228</v>
      </c>
      <c r="G228" s="11" t="s">
        <v>962</v>
      </c>
      <c r="H228" s="11" t="s">
        <v>3327</v>
      </c>
      <c r="I228" s="11">
        <v>0</v>
      </c>
      <c r="J228" s="11">
        <v>3</v>
      </c>
      <c r="K228" s="11" t="s">
        <v>3328</v>
      </c>
      <c r="L228" s="11">
        <v>3</v>
      </c>
      <c r="M228" s="11">
        <v>100</v>
      </c>
      <c r="N228" s="11" t="s">
        <v>962</v>
      </c>
      <c r="O228" s="11">
        <v>0</v>
      </c>
      <c r="P228" s="11">
        <v>0</v>
      </c>
      <c r="Q228" s="11">
        <v>0</v>
      </c>
      <c r="R228" s="11">
        <v>0</v>
      </c>
      <c r="S228" s="11">
        <v>0</v>
      </c>
      <c r="T228" s="11">
        <v>0</v>
      </c>
      <c r="U228" s="11">
        <v>0</v>
      </c>
      <c r="V228" s="11">
        <v>0</v>
      </c>
      <c r="W228" s="11">
        <v>0</v>
      </c>
      <c r="X228" s="11">
        <v>0</v>
      </c>
      <c r="Y228" s="11">
        <v>0</v>
      </c>
      <c r="Z228" s="11">
        <v>0</v>
      </c>
      <c r="AA228" s="11">
        <v>0</v>
      </c>
      <c r="AB228" s="11">
        <v>0</v>
      </c>
      <c r="AC228" s="11">
        <v>0</v>
      </c>
      <c r="AD228" s="11">
        <v>0</v>
      </c>
      <c r="AE228" s="11">
        <v>0</v>
      </c>
      <c r="AF228" s="11">
        <v>0</v>
      </c>
      <c r="AG228" s="11">
        <v>0</v>
      </c>
      <c r="AH228" s="11">
        <v>0</v>
      </c>
      <c r="AI228" s="11">
        <v>0</v>
      </c>
      <c r="AJ228" s="11">
        <v>50</v>
      </c>
      <c r="AK228" s="11" t="s">
        <v>759</v>
      </c>
      <c r="AL228" s="11" t="s">
        <v>47</v>
      </c>
      <c r="AM228" s="11" t="s">
        <v>48</v>
      </c>
      <c r="AN228" s="11" t="s">
        <v>729</v>
      </c>
    </row>
    <row r="229" ht="48" spans="1:40">
      <c r="A229" s="28">
        <v>226</v>
      </c>
      <c r="B229" s="11" t="s">
        <v>151</v>
      </c>
      <c r="C229" s="11" t="s">
        <v>963</v>
      </c>
      <c r="D229" s="11" t="s">
        <v>964</v>
      </c>
      <c r="E229" s="11" t="s">
        <v>965</v>
      </c>
      <c r="F229" s="11" t="s">
        <v>317</v>
      </c>
      <c r="G229" s="11" t="s">
        <v>825</v>
      </c>
      <c r="H229" s="11" t="s">
        <v>3327</v>
      </c>
      <c r="I229" s="11">
        <v>0</v>
      </c>
      <c r="J229" s="11">
        <v>1</v>
      </c>
      <c r="K229" s="11" t="s">
        <v>3329</v>
      </c>
      <c r="L229" s="11">
        <v>1</v>
      </c>
      <c r="M229" s="11">
        <v>60</v>
      </c>
      <c r="N229" s="11" t="s">
        <v>825</v>
      </c>
      <c r="O229" s="11">
        <v>2</v>
      </c>
      <c r="P229" s="11">
        <v>40</v>
      </c>
      <c r="Q229" s="11" t="s">
        <v>3409</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0</v>
      </c>
      <c r="AI229" s="11">
        <v>0</v>
      </c>
      <c r="AJ229" s="11">
        <v>50</v>
      </c>
      <c r="AK229" s="11" t="s">
        <v>759</v>
      </c>
      <c r="AL229" s="11" t="s">
        <v>47</v>
      </c>
      <c r="AM229" s="11" t="s">
        <v>48</v>
      </c>
      <c r="AN229" s="11" t="s">
        <v>729</v>
      </c>
    </row>
    <row r="230" ht="24" spans="1:40">
      <c r="A230" s="28">
        <v>227</v>
      </c>
      <c r="B230" s="11" t="s">
        <v>151</v>
      </c>
      <c r="C230" s="11" t="s">
        <v>966</v>
      </c>
      <c r="D230" s="11" t="s">
        <v>967</v>
      </c>
      <c r="E230" s="11" t="s">
        <v>968</v>
      </c>
      <c r="F230" s="11" t="s">
        <v>228</v>
      </c>
      <c r="G230" s="11" t="s">
        <v>208</v>
      </c>
      <c r="H230" s="11" t="s">
        <v>3327</v>
      </c>
      <c r="I230" s="11">
        <v>0</v>
      </c>
      <c r="J230" s="11">
        <v>4</v>
      </c>
      <c r="K230" s="11" t="s">
        <v>3328</v>
      </c>
      <c r="L230" s="11">
        <v>4</v>
      </c>
      <c r="M230" s="11">
        <v>100</v>
      </c>
      <c r="N230" s="11" t="s">
        <v>208</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0</v>
      </c>
      <c r="AI230" s="11">
        <v>0</v>
      </c>
      <c r="AJ230" s="11">
        <v>25</v>
      </c>
      <c r="AK230" s="11" t="s">
        <v>759</v>
      </c>
      <c r="AL230" s="11" t="s">
        <v>47</v>
      </c>
      <c r="AM230" s="11" t="s">
        <v>56</v>
      </c>
      <c r="AN230" s="11" t="s">
        <v>729</v>
      </c>
    </row>
    <row r="231" ht="36" spans="1:40">
      <c r="A231" s="28">
        <v>228</v>
      </c>
      <c r="B231" s="11" t="s">
        <v>151</v>
      </c>
      <c r="C231" s="11" t="s">
        <v>969</v>
      </c>
      <c r="D231" s="11" t="s">
        <v>970</v>
      </c>
      <c r="E231" s="11" t="s">
        <v>971</v>
      </c>
      <c r="F231" s="11" t="s">
        <v>172</v>
      </c>
      <c r="G231" s="11" t="s">
        <v>972</v>
      </c>
      <c r="H231" s="11" t="s">
        <v>3327</v>
      </c>
      <c r="I231" s="11">
        <v>0</v>
      </c>
      <c r="J231" s="11">
        <v>1</v>
      </c>
      <c r="K231" s="11" t="s">
        <v>3329</v>
      </c>
      <c r="L231" s="11">
        <v>1</v>
      </c>
      <c r="M231" s="11">
        <v>100</v>
      </c>
      <c r="N231" s="11" t="s">
        <v>972</v>
      </c>
      <c r="O231" s="11">
        <v>4</v>
      </c>
      <c r="P231" s="11">
        <v>0</v>
      </c>
      <c r="Q231" s="11" t="s">
        <v>128</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0</v>
      </c>
      <c r="AI231" s="11">
        <v>0</v>
      </c>
      <c r="AJ231" s="11">
        <v>50</v>
      </c>
      <c r="AK231" s="11" t="s">
        <v>759</v>
      </c>
      <c r="AL231" s="11" t="s">
        <v>47</v>
      </c>
      <c r="AM231" s="11" t="s">
        <v>48</v>
      </c>
      <c r="AN231" s="11" t="s">
        <v>729</v>
      </c>
    </row>
    <row r="232" ht="36" spans="1:40">
      <c r="A232" s="28">
        <v>229</v>
      </c>
      <c r="B232" s="11" t="s">
        <v>151</v>
      </c>
      <c r="C232" s="11" t="s">
        <v>973</v>
      </c>
      <c r="D232" s="11" t="s">
        <v>974</v>
      </c>
      <c r="E232" s="11" t="s">
        <v>975</v>
      </c>
      <c r="F232" s="11" t="s">
        <v>172</v>
      </c>
      <c r="G232" s="11" t="s">
        <v>976</v>
      </c>
      <c r="H232" s="11" t="s">
        <v>3327</v>
      </c>
      <c r="I232" s="11">
        <v>0</v>
      </c>
      <c r="J232" s="11">
        <v>2</v>
      </c>
      <c r="K232" s="11" t="s">
        <v>3329</v>
      </c>
      <c r="L232" s="11">
        <v>2</v>
      </c>
      <c r="M232" s="11">
        <v>80</v>
      </c>
      <c r="N232" s="11" t="s">
        <v>976</v>
      </c>
      <c r="O232" s="11">
        <v>7</v>
      </c>
      <c r="P232" s="11">
        <v>20</v>
      </c>
      <c r="Q232" s="11" t="s">
        <v>3410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0</v>
      </c>
      <c r="AI232" s="11">
        <v>0</v>
      </c>
      <c r="AJ232" s="11">
        <v>50</v>
      </c>
      <c r="AK232" s="11" t="s">
        <v>759</v>
      </c>
      <c r="AL232" s="11" t="s">
        <v>47</v>
      </c>
      <c r="AM232" s="11" t="s">
        <v>48</v>
      </c>
      <c r="AN232" s="11" t="s">
        <v>729</v>
      </c>
    </row>
    <row r="233" ht="36" spans="1:40">
      <c r="A233" s="28">
        <v>230</v>
      </c>
      <c r="B233" s="11" t="s">
        <v>151</v>
      </c>
      <c r="C233" s="11" t="s">
        <v>977</v>
      </c>
      <c r="D233" s="11" t="s">
        <v>978</v>
      </c>
      <c r="E233" s="11" t="s">
        <v>979</v>
      </c>
      <c r="F233" s="11" t="s">
        <v>172</v>
      </c>
      <c r="G233" s="11" t="s">
        <v>384</v>
      </c>
      <c r="H233" s="11" t="s">
        <v>1400</v>
      </c>
      <c r="I233" s="11">
        <v>6</v>
      </c>
      <c r="J233" s="11">
        <v>3</v>
      </c>
      <c r="K233" s="11" t="s">
        <v>3328</v>
      </c>
      <c r="L233" s="11">
        <v>3</v>
      </c>
      <c r="M233" s="11">
        <v>100</v>
      </c>
      <c r="N233" s="11" t="s">
        <v>384</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0</v>
      </c>
      <c r="AI233" s="11">
        <v>0</v>
      </c>
      <c r="AJ233" s="11">
        <v>50</v>
      </c>
      <c r="AK233" s="11" t="s">
        <v>980</v>
      </c>
      <c r="AL233" s="11" t="s">
        <v>47</v>
      </c>
      <c r="AM233" s="11" t="s">
        <v>48</v>
      </c>
      <c r="AN233" s="11" t="s">
        <v>729</v>
      </c>
    </row>
    <row r="234" ht="36" spans="1:40">
      <c r="A234" s="28">
        <v>231</v>
      </c>
      <c r="B234" s="11" t="s">
        <v>151</v>
      </c>
      <c r="C234" s="11" t="s">
        <v>981</v>
      </c>
      <c r="D234" s="11" t="s">
        <v>982</v>
      </c>
      <c r="E234" s="11" t="s">
        <v>983</v>
      </c>
      <c r="F234" s="11" t="s">
        <v>196</v>
      </c>
      <c r="G234" s="11" t="s">
        <v>384</v>
      </c>
      <c r="H234" s="11" t="s">
        <v>3327</v>
      </c>
      <c r="I234" s="11">
        <v>0</v>
      </c>
      <c r="J234" s="11">
        <v>3</v>
      </c>
      <c r="K234" s="11" t="s">
        <v>3328</v>
      </c>
      <c r="L234" s="11">
        <v>3</v>
      </c>
      <c r="M234" s="11">
        <v>100</v>
      </c>
      <c r="N234" s="11" t="s">
        <v>384</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0</v>
      </c>
      <c r="AI234" s="11">
        <v>0</v>
      </c>
      <c r="AJ234" s="11">
        <v>50</v>
      </c>
      <c r="AK234" s="11" t="s">
        <v>980</v>
      </c>
      <c r="AL234" s="11" t="s">
        <v>47</v>
      </c>
      <c r="AM234" s="11" t="s">
        <v>48</v>
      </c>
      <c r="AN234" s="11" t="s">
        <v>729</v>
      </c>
    </row>
    <row r="235" ht="36" spans="1:40">
      <c r="A235" s="28">
        <v>232</v>
      </c>
      <c r="B235" s="11" t="s">
        <v>151</v>
      </c>
      <c r="C235" s="11" t="s">
        <v>984</v>
      </c>
      <c r="D235" s="11" t="s">
        <v>985</v>
      </c>
      <c r="E235" s="11" t="s">
        <v>986</v>
      </c>
      <c r="F235" s="11" t="s">
        <v>155</v>
      </c>
      <c r="G235" s="11" t="s">
        <v>987</v>
      </c>
      <c r="H235" s="11" t="s">
        <v>3327</v>
      </c>
      <c r="I235" s="11">
        <v>0</v>
      </c>
      <c r="J235" s="11">
        <v>3</v>
      </c>
      <c r="K235" s="11" t="s">
        <v>3328</v>
      </c>
      <c r="L235" s="11">
        <v>3</v>
      </c>
      <c r="M235" s="11">
        <v>100</v>
      </c>
      <c r="N235" s="11" t="s">
        <v>987</v>
      </c>
      <c r="O235" s="11">
        <v>0</v>
      </c>
      <c r="P235" s="11">
        <v>0</v>
      </c>
      <c r="Q235" s="11">
        <v>0</v>
      </c>
      <c r="R235" s="11">
        <v>0</v>
      </c>
      <c r="S235" s="11">
        <v>0</v>
      </c>
      <c r="T235" s="11">
        <v>0</v>
      </c>
      <c r="U235" s="11">
        <v>0</v>
      </c>
      <c r="V235" s="11">
        <v>0</v>
      </c>
      <c r="W235" s="11">
        <v>0</v>
      </c>
      <c r="X235" s="11">
        <v>0</v>
      </c>
      <c r="Y235" s="11">
        <v>0</v>
      </c>
      <c r="Z235" s="11">
        <v>0</v>
      </c>
      <c r="AA235" s="11">
        <v>0</v>
      </c>
      <c r="AB235" s="11">
        <v>0</v>
      </c>
      <c r="AC235" s="11">
        <v>0</v>
      </c>
      <c r="AD235" s="11">
        <v>0</v>
      </c>
      <c r="AE235" s="11">
        <v>0</v>
      </c>
      <c r="AF235" s="11">
        <v>0</v>
      </c>
      <c r="AG235" s="11">
        <v>0</v>
      </c>
      <c r="AH235" s="11">
        <v>0</v>
      </c>
      <c r="AI235" s="11">
        <v>0</v>
      </c>
      <c r="AJ235" s="11">
        <v>50</v>
      </c>
      <c r="AK235" s="11" t="s">
        <v>980</v>
      </c>
      <c r="AL235" s="11" t="s">
        <v>47</v>
      </c>
      <c r="AM235" s="11" t="s">
        <v>48</v>
      </c>
      <c r="AN235" s="11" t="s">
        <v>729</v>
      </c>
    </row>
    <row r="236" ht="60" spans="1:40">
      <c r="A236" s="28">
        <v>233</v>
      </c>
      <c r="B236" s="11" t="s">
        <v>151</v>
      </c>
      <c r="C236" s="11" t="s">
        <v>988</v>
      </c>
      <c r="D236" s="11" t="s">
        <v>989</v>
      </c>
      <c r="E236" s="11" t="s">
        <v>990</v>
      </c>
      <c r="F236" s="11" t="s">
        <v>155</v>
      </c>
      <c r="G236" s="11" t="s">
        <v>460</v>
      </c>
      <c r="H236" s="11" t="s">
        <v>3327</v>
      </c>
      <c r="I236" s="11">
        <v>0</v>
      </c>
      <c r="J236" s="11">
        <v>2</v>
      </c>
      <c r="K236" s="11" t="s">
        <v>3329</v>
      </c>
      <c r="L236" s="11">
        <v>1</v>
      </c>
      <c r="M236" s="11">
        <v>0</v>
      </c>
      <c r="N236" s="11" t="s">
        <v>3365</v>
      </c>
      <c r="O236" s="11">
        <v>2</v>
      </c>
      <c r="P236" s="11">
        <v>54</v>
      </c>
      <c r="Q236" s="11" t="s">
        <v>460</v>
      </c>
      <c r="R236" s="11">
        <v>4</v>
      </c>
      <c r="S236" s="11">
        <v>27</v>
      </c>
      <c r="T236" s="11" t="s">
        <v>3400</v>
      </c>
      <c r="U236" s="11">
        <v>7</v>
      </c>
      <c r="V236" s="11">
        <v>19</v>
      </c>
      <c r="W236" s="11" t="s">
        <v>3402</v>
      </c>
      <c r="X236" s="11">
        <v>0</v>
      </c>
      <c r="Y236" s="11">
        <v>0</v>
      </c>
      <c r="Z236" s="11">
        <v>0</v>
      </c>
      <c r="AA236" s="11">
        <v>0</v>
      </c>
      <c r="AB236" s="11">
        <v>0</v>
      </c>
      <c r="AC236" s="11">
        <v>0</v>
      </c>
      <c r="AD236" s="11">
        <v>0</v>
      </c>
      <c r="AE236" s="11">
        <v>0</v>
      </c>
      <c r="AF236" s="11">
        <v>0</v>
      </c>
      <c r="AG236" s="11">
        <v>0</v>
      </c>
      <c r="AH236" s="11">
        <v>0</v>
      </c>
      <c r="AI236" s="11">
        <v>0</v>
      </c>
      <c r="AJ236" s="11">
        <v>50</v>
      </c>
      <c r="AK236" s="11" t="s">
        <v>980</v>
      </c>
      <c r="AL236" s="11" t="s">
        <v>47</v>
      </c>
      <c r="AM236" s="11" t="s">
        <v>48</v>
      </c>
      <c r="AN236" s="11" t="s">
        <v>729</v>
      </c>
    </row>
    <row r="237" ht="36" spans="1:40">
      <c r="A237" s="28">
        <v>234</v>
      </c>
      <c r="B237" s="11" t="s">
        <v>151</v>
      </c>
      <c r="C237" s="11" t="s">
        <v>991</v>
      </c>
      <c r="D237" s="11" t="s">
        <v>992</v>
      </c>
      <c r="E237" s="11" t="s">
        <v>993</v>
      </c>
      <c r="F237" s="11" t="s">
        <v>196</v>
      </c>
      <c r="G237" s="11" t="s">
        <v>994</v>
      </c>
      <c r="H237" s="11" t="s">
        <v>3327</v>
      </c>
      <c r="I237" s="11">
        <v>0</v>
      </c>
      <c r="J237" s="11">
        <v>2</v>
      </c>
      <c r="K237" s="11" t="s">
        <v>3328</v>
      </c>
      <c r="L237" s="11">
        <v>1</v>
      </c>
      <c r="M237" s="11">
        <v>100</v>
      </c>
      <c r="N237" s="11" t="s">
        <v>994</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0</v>
      </c>
      <c r="AI237" s="11">
        <v>0</v>
      </c>
      <c r="AJ237" s="11">
        <v>50</v>
      </c>
      <c r="AK237" s="11" t="s">
        <v>980</v>
      </c>
      <c r="AL237" s="11" t="s">
        <v>47</v>
      </c>
      <c r="AM237" s="11" t="s">
        <v>48</v>
      </c>
      <c r="AN237" s="11" t="s">
        <v>729</v>
      </c>
    </row>
    <row r="238" ht="36" spans="1:40">
      <c r="A238" s="28">
        <v>235</v>
      </c>
      <c r="B238" s="11" t="s">
        <v>151</v>
      </c>
      <c r="C238" s="11" t="s">
        <v>995</v>
      </c>
      <c r="D238" s="11" t="s">
        <v>996</v>
      </c>
      <c r="E238" s="11" t="s">
        <v>997</v>
      </c>
      <c r="F238" s="11" t="s">
        <v>196</v>
      </c>
      <c r="G238" s="11" t="s">
        <v>998</v>
      </c>
      <c r="H238" s="11" t="s">
        <v>1400</v>
      </c>
      <c r="I238" s="11">
        <v>4</v>
      </c>
      <c r="J238" s="11">
        <v>6</v>
      </c>
      <c r="K238" s="11" t="s">
        <v>3329</v>
      </c>
      <c r="L238" s="11">
        <v>6</v>
      </c>
      <c r="M238" s="11">
        <v>100</v>
      </c>
      <c r="N238" s="11" t="s">
        <v>998</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0</v>
      </c>
      <c r="AI238" s="11">
        <v>0</v>
      </c>
      <c r="AJ238" s="11">
        <v>25</v>
      </c>
      <c r="AK238" s="11" t="s">
        <v>980</v>
      </c>
      <c r="AL238" s="11" t="s">
        <v>47</v>
      </c>
      <c r="AM238" s="11" t="s">
        <v>56</v>
      </c>
      <c r="AN238" s="11" t="s">
        <v>729</v>
      </c>
    </row>
    <row r="239" ht="36" spans="1:40">
      <c r="A239" s="28">
        <v>236</v>
      </c>
      <c r="B239" s="11" t="s">
        <v>151</v>
      </c>
      <c r="C239" s="11" t="s">
        <v>999</v>
      </c>
      <c r="D239" s="11" t="s">
        <v>1000</v>
      </c>
      <c r="E239" s="11" t="s">
        <v>1001</v>
      </c>
      <c r="F239" s="11" t="s">
        <v>207</v>
      </c>
      <c r="G239" s="11" t="s">
        <v>947</v>
      </c>
      <c r="H239" s="11" t="s">
        <v>3327</v>
      </c>
      <c r="I239" s="11">
        <v>0</v>
      </c>
      <c r="J239" s="11">
        <v>2</v>
      </c>
      <c r="K239" s="11" t="s">
        <v>3328</v>
      </c>
      <c r="L239" s="11">
        <v>2</v>
      </c>
      <c r="M239" s="11">
        <v>100</v>
      </c>
      <c r="N239" s="11" t="s">
        <v>947</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0</v>
      </c>
      <c r="AI239" s="11">
        <v>0</v>
      </c>
      <c r="AJ239" s="11">
        <v>50</v>
      </c>
      <c r="AK239" s="11" t="s">
        <v>980</v>
      </c>
      <c r="AL239" s="11" t="s">
        <v>47</v>
      </c>
      <c r="AM239" s="11" t="s">
        <v>48</v>
      </c>
      <c r="AN239" s="11" t="s">
        <v>729</v>
      </c>
    </row>
    <row r="240" ht="24" spans="1:40">
      <c r="A240" s="28">
        <v>237</v>
      </c>
      <c r="B240" s="11" t="s">
        <v>151</v>
      </c>
      <c r="C240" s="11" t="s">
        <v>1002</v>
      </c>
      <c r="D240" s="11" t="s">
        <v>1003</v>
      </c>
      <c r="E240" s="11" t="s">
        <v>1004</v>
      </c>
      <c r="F240" s="11" t="s">
        <v>317</v>
      </c>
      <c r="G240" s="11" t="s">
        <v>331</v>
      </c>
      <c r="H240" s="11" t="s">
        <v>3327</v>
      </c>
      <c r="I240" s="11">
        <v>0</v>
      </c>
      <c r="J240" s="11">
        <v>4</v>
      </c>
      <c r="K240" s="11" t="s">
        <v>3328</v>
      </c>
      <c r="L240" s="11">
        <v>1</v>
      </c>
      <c r="M240" s="11">
        <v>100</v>
      </c>
      <c r="N240" s="11" t="s">
        <v>331</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0</v>
      </c>
      <c r="AI240" s="11">
        <v>0</v>
      </c>
      <c r="AJ240" s="11">
        <v>10</v>
      </c>
      <c r="AK240" s="11" t="s">
        <v>1005</v>
      </c>
      <c r="AL240" s="11" t="s">
        <v>105</v>
      </c>
      <c r="AM240" s="11" t="s">
        <v>56</v>
      </c>
      <c r="AN240" s="11" t="s">
        <v>729</v>
      </c>
    </row>
    <row r="241" ht="36" spans="1:40">
      <c r="A241" s="28">
        <v>238</v>
      </c>
      <c r="B241" s="11" t="s">
        <v>151</v>
      </c>
      <c r="C241" s="11" t="s">
        <v>1006</v>
      </c>
      <c r="D241" s="11" t="s">
        <v>1007</v>
      </c>
      <c r="E241" s="11" t="s">
        <v>1008</v>
      </c>
      <c r="F241" s="11" t="s">
        <v>228</v>
      </c>
      <c r="G241" s="11" t="s">
        <v>384</v>
      </c>
      <c r="H241" s="11" t="s">
        <v>3327</v>
      </c>
      <c r="I241" s="11">
        <v>0</v>
      </c>
      <c r="J241" s="11">
        <v>3</v>
      </c>
      <c r="K241" s="11" t="s">
        <v>3328</v>
      </c>
      <c r="L241" s="11">
        <v>3</v>
      </c>
      <c r="M241" s="11">
        <v>100</v>
      </c>
      <c r="N241" s="11" t="s">
        <v>384</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0</v>
      </c>
      <c r="AI241" s="11">
        <v>0</v>
      </c>
      <c r="AJ241" s="11">
        <v>50</v>
      </c>
      <c r="AK241" s="11" t="s">
        <v>1005</v>
      </c>
      <c r="AL241" s="11" t="s">
        <v>47</v>
      </c>
      <c r="AM241" s="11" t="s">
        <v>48</v>
      </c>
      <c r="AN241" s="11" t="s">
        <v>729</v>
      </c>
    </row>
    <row r="242" ht="36" spans="1:40">
      <c r="A242" s="28">
        <v>239</v>
      </c>
      <c r="B242" s="11" t="s">
        <v>151</v>
      </c>
      <c r="C242" s="11" t="s">
        <v>1009</v>
      </c>
      <c r="D242" s="11" t="s">
        <v>1010</v>
      </c>
      <c r="E242" s="11" t="s">
        <v>1011</v>
      </c>
      <c r="F242" s="11" t="s">
        <v>402</v>
      </c>
      <c r="G242" s="11" t="s">
        <v>1012</v>
      </c>
      <c r="H242" s="11" t="s">
        <v>3327</v>
      </c>
      <c r="I242" s="11">
        <v>0</v>
      </c>
      <c r="J242" s="11">
        <v>6</v>
      </c>
      <c r="K242" s="11" t="s">
        <v>3329</v>
      </c>
      <c r="L242" s="11">
        <v>4</v>
      </c>
      <c r="M242" s="11">
        <v>55.55</v>
      </c>
      <c r="N242" s="11" t="s">
        <v>403</v>
      </c>
      <c r="O242" s="11">
        <v>6</v>
      </c>
      <c r="P242" s="11">
        <v>44.44</v>
      </c>
      <c r="Q242" s="11" t="s">
        <v>1012</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0</v>
      </c>
      <c r="AI242" s="11">
        <v>0</v>
      </c>
      <c r="AJ242" s="11">
        <v>25</v>
      </c>
      <c r="AK242" s="11" t="s">
        <v>1005</v>
      </c>
      <c r="AL242" s="11" t="s">
        <v>47</v>
      </c>
      <c r="AM242" s="11" t="s">
        <v>56</v>
      </c>
      <c r="AN242" s="11" t="s">
        <v>729</v>
      </c>
    </row>
    <row r="243" ht="48" spans="1:40">
      <c r="A243" s="28">
        <v>240</v>
      </c>
      <c r="B243" s="11" t="s">
        <v>151</v>
      </c>
      <c r="C243" s="11" t="s">
        <v>1013</v>
      </c>
      <c r="D243" s="11" t="s">
        <v>1014</v>
      </c>
      <c r="E243" s="11" t="s">
        <v>1015</v>
      </c>
      <c r="F243" s="11" t="s">
        <v>155</v>
      </c>
      <c r="G243" s="11" t="s">
        <v>1016</v>
      </c>
      <c r="H243" s="11" t="s">
        <v>3327</v>
      </c>
      <c r="I243" s="11">
        <v>0</v>
      </c>
      <c r="J243" s="11">
        <v>3</v>
      </c>
      <c r="K243" s="11" t="s">
        <v>3328</v>
      </c>
      <c r="L243" s="11">
        <v>3</v>
      </c>
      <c r="M243" s="11">
        <v>100</v>
      </c>
      <c r="N243" s="11" t="s">
        <v>1016</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v>0</v>
      </c>
      <c r="AF243" s="11">
        <v>0</v>
      </c>
      <c r="AG243" s="11">
        <v>0</v>
      </c>
      <c r="AH243" s="11">
        <v>0</v>
      </c>
      <c r="AI243" s="11">
        <v>0</v>
      </c>
      <c r="AJ243" s="11">
        <v>50</v>
      </c>
      <c r="AK243" s="11" t="s">
        <v>1005</v>
      </c>
      <c r="AL243" s="11" t="s">
        <v>47</v>
      </c>
      <c r="AM243" s="11" t="s">
        <v>48</v>
      </c>
      <c r="AN243" s="11" t="s">
        <v>729</v>
      </c>
    </row>
    <row r="244" ht="24" spans="1:40">
      <c r="A244" s="28">
        <v>241</v>
      </c>
      <c r="B244" s="11" t="s">
        <v>151</v>
      </c>
      <c r="C244" s="11" t="s">
        <v>1017</v>
      </c>
      <c r="D244" s="11" t="s">
        <v>1018</v>
      </c>
      <c r="E244" s="11" t="s">
        <v>1019</v>
      </c>
      <c r="F244" s="11" t="s">
        <v>207</v>
      </c>
      <c r="G244" s="11" t="s">
        <v>394</v>
      </c>
      <c r="H244" s="11" t="s">
        <v>3327</v>
      </c>
      <c r="I244" s="11">
        <v>0</v>
      </c>
      <c r="J244" s="11">
        <v>2</v>
      </c>
      <c r="K244" s="11" t="s">
        <v>3328</v>
      </c>
      <c r="L244" s="11">
        <v>2</v>
      </c>
      <c r="M244" s="11">
        <v>100</v>
      </c>
      <c r="N244" s="11" t="s">
        <v>394</v>
      </c>
      <c r="O244" s="11">
        <v>0</v>
      </c>
      <c r="P244" s="11">
        <v>0</v>
      </c>
      <c r="Q244" s="11">
        <v>0</v>
      </c>
      <c r="R244" s="11">
        <v>0</v>
      </c>
      <c r="S244" s="11">
        <v>0</v>
      </c>
      <c r="T244" s="11">
        <v>0</v>
      </c>
      <c r="U244" s="11">
        <v>0</v>
      </c>
      <c r="V244" s="11">
        <v>0</v>
      </c>
      <c r="W244" s="11">
        <v>0</v>
      </c>
      <c r="X244" s="11">
        <v>0</v>
      </c>
      <c r="Y244" s="11">
        <v>0</v>
      </c>
      <c r="Z244" s="11">
        <v>0</v>
      </c>
      <c r="AA244" s="11">
        <v>0</v>
      </c>
      <c r="AB244" s="11">
        <v>0</v>
      </c>
      <c r="AC244" s="11">
        <v>0</v>
      </c>
      <c r="AD244" s="11">
        <v>0</v>
      </c>
      <c r="AE244" s="11">
        <v>0</v>
      </c>
      <c r="AF244" s="11">
        <v>0</v>
      </c>
      <c r="AG244" s="11">
        <v>0</v>
      </c>
      <c r="AH244" s="11">
        <v>0</v>
      </c>
      <c r="AI244" s="11">
        <v>0</v>
      </c>
      <c r="AJ244" s="11">
        <v>50</v>
      </c>
      <c r="AK244" s="11" t="s">
        <v>1005</v>
      </c>
      <c r="AL244" s="11" t="s">
        <v>47</v>
      </c>
      <c r="AM244" s="11" t="s">
        <v>48</v>
      </c>
      <c r="AN244" s="11" t="s">
        <v>729</v>
      </c>
    </row>
    <row r="245" ht="36" spans="1:40">
      <c r="A245" s="28">
        <v>242</v>
      </c>
      <c r="B245" s="11" t="s">
        <v>151</v>
      </c>
      <c r="C245" s="11" t="s">
        <v>1020</v>
      </c>
      <c r="D245" s="11" t="s">
        <v>1021</v>
      </c>
      <c r="E245" s="11" t="s">
        <v>1022</v>
      </c>
      <c r="F245" s="11" t="s">
        <v>155</v>
      </c>
      <c r="G245" s="11" t="s">
        <v>1023</v>
      </c>
      <c r="H245" s="11" t="s">
        <v>1400</v>
      </c>
      <c r="I245" s="11">
        <v>6</v>
      </c>
      <c r="J245" s="11">
        <v>3</v>
      </c>
      <c r="K245" s="11" t="s">
        <v>3328</v>
      </c>
      <c r="L245" s="11">
        <v>3</v>
      </c>
      <c r="M245" s="11">
        <v>100</v>
      </c>
      <c r="N245" s="11" t="s">
        <v>1023</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0</v>
      </c>
      <c r="AI245" s="11">
        <v>0</v>
      </c>
      <c r="AJ245" s="11">
        <v>50</v>
      </c>
      <c r="AK245" s="11" t="s">
        <v>763</v>
      </c>
      <c r="AL245" s="11" t="s">
        <v>47</v>
      </c>
      <c r="AM245" s="11" t="s">
        <v>48</v>
      </c>
      <c r="AN245" s="11" t="s">
        <v>729</v>
      </c>
    </row>
    <row r="246" ht="36" spans="1:40">
      <c r="A246" s="28">
        <v>243</v>
      </c>
      <c r="B246" s="11" t="s">
        <v>151</v>
      </c>
      <c r="C246" s="11" t="s">
        <v>1024</v>
      </c>
      <c r="D246" s="11" t="s">
        <v>1025</v>
      </c>
      <c r="E246" s="11" t="s">
        <v>1026</v>
      </c>
      <c r="F246" s="11" t="s">
        <v>277</v>
      </c>
      <c r="G246" s="11" t="s">
        <v>1027</v>
      </c>
      <c r="H246" s="11" t="s">
        <v>3327</v>
      </c>
      <c r="I246" s="11">
        <v>0</v>
      </c>
      <c r="J246" s="11">
        <v>3</v>
      </c>
      <c r="K246" s="11" t="s">
        <v>3328</v>
      </c>
      <c r="L246" s="11">
        <v>3</v>
      </c>
      <c r="M246" s="11">
        <v>100</v>
      </c>
      <c r="N246" s="11" t="s">
        <v>1027</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0</v>
      </c>
      <c r="AI246" s="11">
        <v>0</v>
      </c>
      <c r="AJ246" s="11">
        <v>50</v>
      </c>
      <c r="AK246" s="11" t="s">
        <v>763</v>
      </c>
      <c r="AL246" s="11" t="s">
        <v>47</v>
      </c>
      <c r="AM246" s="11" t="s">
        <v>48</v>
      </c>
      <c r="AN246" s="11" t="s">
        <v>729</v>
      </c>
    </row>
    <row r="247" ht="60" spans="1:40">
      <c r="A247" s="28">
        <v>244</v>
      </c>
      <c r="B247" s="11" t="s">
        <v>151</v>
      </c>
      <c r="C247" s="11" t="s">
        <v>1028</v>
      </c>
      <c r="D247" s="11" t="s">
        <v>1029</v>
      </c>
      <c r="E247" s="11" t="s">
        <v>1030</v>
      </c>
      <c r="F247" s="11" t="s">
        <v>424</v>
      </c>
      <c r="G247" s="11" t="s">
        <v>829</v>
      </c>
      <c r="H247" s="11" t="s">
        <v>1400</v>
      </c>
      <c r="I247" s="11">
        <v>10</v>
      </c>
      <c r="J247" s="11">
        <v>3</v>
      </c>
      <c r="K247" s="11" t="s">
        <v>3329</v>
      </c>
      <c r="L247" s="11">
        <v>3</v>
      </c>
      <c r="M247" s="11">
        <v>68.18</v>
      </c>
      <c r="N247" s="11" t="s">
        <v>829</v>
      </c>
      <c r="O247" s="11">
        <v>7</v>
      </c>
      <c r="P247" s="11">
        <v>31.81</v>
      </c>
      <c r="Q247" s="11" t="s">
        <v>3411</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0</v>
      </c>
      <c r="AI247" s="11">
        <v>0</v>
      </c>
      <c r="AJ247" s="11">
        <v>50</v>
      </c>
      <c r="AK247" s="11" t="s">
        <v>1031</v>
      </c>
      <c r="AL247" s="11" t="s">
        <v>47</v>
      </c>
      <c r="AM247" s="11" t="s">
        <v>48</v>
      </c>
      <c r="AN247" s="11" t="s">
        <v>729</v>
      </c>
    </row>
    <row r="248" ht="48" spans="1:40">
      <c r="A248" s="28">
        <v>245</v>
      </c>
      <c r="B248" s="11" t="s">
        <v>151</v>
      </c>
      <c r="C248" s="11" t="s">
        <v>1032</v>
      </c>
      <c r="D248" s="11" t="s">
        <v>1033</v>
      </c>
      <c r="E248" s="11" t="s">
        <v>1034</v>
      </c>
      <c r="F248" s="11" t="s">
        <v>191</v>
      </c>
      <c r="G248" s="11" t="s">
        <v>347</v>
      </c>
      <c r="H248" s="11" t="s">
        <v>3327</v>
      </c>
      <c r="I248" s="11">
        <v>0</v>
      </c>
      <c r="J248" s="11">
        <v>4</v>
      </c>
      <c r="K248" s="11" t="s">
        <v>3329</v>
      </c>
      <c r="L248" s="11">
        <v>4</v>
      </c>
      <c r="M248" s="11">
        <v>60</v>
      </c>
      <c r="N248" s="11" t="s">
        <v>347</v>
      </c>
      <c r="O248" s="11">
        <v>6</v>
      </c>
      <c r="P248" s="11">
        <v>40</v>
      </c>
      <c r="Q248" s="11" t="s">
        <v>3412</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0</v>
      </c>
      <c r="AI248" s="11">
        <v>0</v>
      </c>
      <c r="AJ248" s="11">
        <v>25</v>
      </c>
      <c r="AK248" s="11" t="s">
        <v>1031</v>
      </c>
      <c r="AL248" s="11" t="s">
        <v>47</v>
      </c>
      <c r="AM248" s="11" t="s">
        <v>56</v>
      </c>
      <c r="AN248" s="11" t="s">
        <v>729</v>
      </c>
    </row>
    <row r="249" ht="24" spans="1:40">
      <c r="A249" s="28">
        <v>246</v>
      </c>
      <c r="B249" s="11" t="s">
        <v>151</v>
      </c>
      <c r="C249" s="11" t="s">
        <v>1035</v>
      </c>
      <c r="D249" s="11" t="s">
        <v>1036</v>
      </c>
      <c r="E249" s="11" t="s">
        <v>1037</v>
      </c>
      <c r="F249" s="11" t="s">
        <v>250</v>
      </c>
      <c r="G249" s="11" t="s">
        <v>380</v>
      </c>
      <c r="H249" s="11" t="s">
        <v>3327</v>
      </c>
      <c r="I249" s="11">
        <v>0</v>
      </c>
      <c r="J249" s="11">
        <v>2</v>
      </c>
      <c r="K249" s="11" t="s">
        <v>3328</v>
      </c>
      <c r="L249" s="11">
        <v>2</v>
      </c>
      <c r="M249" s="11">
        <v>100</v>
      </c>
      <c r="N249" s="11" t="s">
        <v>380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0</v>
      </c>
      <c r="AI249" s="11">
        <v>0</v>
      </c>
      <c r="AJ249" s="11">
        <v>50</v>
      </c>
      <c r="AK249" s="11" t="s">
        <v>1038</v>
      </c>
      <c r="AL249" s="11" t="s">
        <v>47</v>
      </c>
      <c r="AM249" s="11" t="s">
        <v>48</v>
      </c>
      <c r="AN249" s="11" t="s">
        <v>729</v>
      </c>
    </row>
    <row r="250" ht="36" spans="1:40">
      <c r="A250" s="28">
        <v>247</v>
      </c>
      <c r="B250" s="11" t="s">
        <v>151</v>
      </c>
      <c r="C250" s="11" t="s">
        <v>1039</v>
      </c>
      <c r="D250" s="11" t="s">
        <v>1040</v>
      </c>
      <c r="E250" s="11" t="s">
        <v>1041</v>
      </c>
      <c r="F250" s="11" t="s">
        <v>172</v>
      </c>
      <c r="G250" s="11" t="s">
        <v>384</v>
      </c>
      <c r="H250" s="11" t="s">
        <v>3327</v>
      </c>
      <c r="I250" s="11">
        <v>0</v>
      </c>
      <c r="J250" s="11">
        <v>3</v>
      </c>
      <c r="K250" s="11" t="s">
        <v>3328</v>
      </c>
      <c r="L250" s="11">
        <v>3</v>
      </c>
      <c r="M250" s="11">
        <v>100</v>
      </c>
      <c r="N250" s="11" t="s">
        <v>384</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0</v>
      </c>
      <c r="AI250" s="11">
        <v>0</v>
      </c>
      <c r="AJ250" s="11">
        <v>50</v>
      </c>
      <c r="AK250" s="11" t="s">
        <v>1038</v>
      </c>
      <c r="AL250" s="11" t="s">
        <v>47</v>
      </c>
      <c r="AM250" s="11" t="s">
        <v>48</v>
      </c>
      <c r="AN250" s="11" t="s">
        <v>729</v>
      </c>
    </row>
    <row r="251" ht="36" spans="1:40">
      <c r="A251" s="28">
        <v>248</v>
      </c>
      <c r="B251" s="11" t="s">
        <v>151</v>
      </c>
      <c r="C251" s="11" t="s">
        <v>1042</v>
      </c>
      <c r="D251" s="11" t="s">
        <v>1043</v>
      </c>
      <c r="E251" s="11" t="s">
        <v>1044</v>
      </c>
      <c r="F251" s="11" t="s">
        <v>155</v>
      </c>
      <c r="G251" s="11" t="s">
        <v>128</v>
      </c>
      <c r="H251" s="11" t="s">
        <v>3327</v>
      </c>
      <c r="I251" s="11">
        <v>0</v>
      </c>
      <c r="J251" s="11">
        <v>3</v>
      </c>
      <c r="K251" s="11" t="s">
        <v>3328</v>
      </c>
      <c r="L251" s="11">
        <v>3</v>
      </c>
      <c r="M251" s="11">
        <v>100</v>
      </c>
      <c r="N251" s="11" t="s">
        <v>128</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0</v>
      </c>
      <c r="AI251" s="11">
        <v>0</v>
      </c>
      <c r="AJ251" s="11">
        <v>50</v>
      </c>
      <c r="AK251" s="11" t="s">
        <v>1038</v>
      </c>
      <c r="AL251" s="11" t="s">
        <v>47</v>
      </c>
      <c r="AM251" s="11" t="s">
        <v>48</v>
      </c>
      <c r="AN251" s="11" t="s">
        <v>729</v>
      </c>
    </row>
    <row r="252" ht="36" spans="1:40">
      <c r="A252" s="28">
        <v>249</v>
      </c>
      <c r="B252" s="11" t="s">
        <v>151</v>
      </c>
      <c r="C252" s="11" t="s">
        <v>1045</v>
      </c>
      <c r="D252" s="11" t="s">
        <v>1046</v>
      </c>
      <c r="E252" s="11" t="s">
        <v>1047</v>
      </c>
      <c r="F252" s="11" t="s">
        <v>250</v>
      </c>
      <c r="G252" s="11" t="s">
        <v>1048</v>
      </c>
      <c r="H252" s="11" t="s">
        <v>3327</v>
      </c>
      <c r="I252" s="11">
        <v>0</v>
      </c>
      <c r="J252" s="11">
        <v>2</v>
      </c>
      <c r="K252" s="11" t="s">
        <v>3329</v>
      </c>
      <c r="L252" s="11">
        <v>2</v>
      </c>
      <c r="M252" s="11">
        <v>71.42</v>
      </c>
      <c r="N252" s="11" t="s">
        <v>1048</v>
      </c>
      <c r="O252" s="11">
        <v>6</v>
      </c>
      <c r="P252" s="11">
        <v>28.57</v>
      </c>
      <c r="Q252" s="11" t="s">
        <v>3413</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0</v>
      </c>
      <c r="AI252" s="11">
        <v>0</v>
      </c>
      <c r="AJ252" s="11">
        <v>50</v>
      </c>
      <c r="AK252" s="11" t="s">
        <v>1038</v>
      </c>
      <c r="AL252" s="11" t="s">
        <v>47</v>
      </c>
      <c r="AM252" s="11" t="s">
        <v>48</v>
      </c>
      <c r="AN252" s="11" t="s">
        <v>729</v>
      </c>
    </row>
    <row r="253" ht="36" spans="1:40">
      <c r="A253" s="28">
        <v>250</v>
      </c>
      <c r="B253" s="11" t="s">
        <v>151</v>
      </c>
      <c r="C253" s="11" t="s">
        <v>1049</v>
      </c>
      <c r="D253" s="11" t="s">
        <v>1050</v>
      </c>
      <c r="E253" s="11" t="s">
        <v>1051</v>
      </c>
      <c r="F253" s="11" t="s">
        <v>196</v>
      </c>
      <c r="G253" s="11" t="s">
        <v>998</v>
      </c>
      <c r="H253" s="11" t="s">
        <v>1400</v>
      </c>
      <c r="I253" s="11">
        <v>4</v>
      </c>
      <c r="J253" s="11">
        <v>6</v>
      </c>
      <c r="K253" s="11" t="s">
        <v>3329</v>
      </c>
      <c r="L253" s="11">
        <v>6</v>
      </c>
      <c r="M253" s="11">
        <v>100</v>
      </c>
      <c r="N253" s="11" t="s">
        <v>998</v>
      </c>
      <c r="O253" s="11">
        <v>0</v>
      </c>
      <c r="P253" s="11">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0</v>
      </c>
      <c r="AH253" s="11">
        <v>0</v>
      </c>
      <c r="AI253" s="11">
        <v>0</v>
      </c>
      <c r="AJ253" s="11">
        <v>25</v>
      </c>
      <c r="AK253" s="11" t="s">
        <v>1038</v>
      </c>
      <c r="AL253" s="11" t="s">
        <v>47</v>
      </c>
      <c r="AM253" s="11" t="s">
        <v>56</v>
      </c>
      <c r="AN253" s="11" t="s">
        <v>729</v>
      </c>
    </row>
    <row r="254" ht="36" spans="1:40">
      <c r="A254" s="28">
        <v>251</v>
      </c>
      <c r="B254" s="11" t="s">
        <v>151</v>
      </c>
      <c r="C254" s="11" t="s">
        <v>1052</v>
      </c>
      <c r="D254" s="11" t="s">
        <v>1053</v>
      </c>
      <c r="E254" s="11" t="s">
        <v>1054</v>
      </c>
      <c r="F254" s="11" t="s">
        <v>167</v>
      </c>
      <c r="G254" s="11" t="s">
        <v>384</v>
      </c>
      <c r="H254" s="11" t="s">
        <v>1400</v>
      </c>
      <c r="I254" s="11">
        <v>4</v>
      </c>
      <c r="J254" s="11">
        <v>3</v>
      </c>
      <c r="K254" s="11" t="s">
        <v>3328</v>
      </c>
      <c r="L254" s="11">
        <v>3</v>
      </c>
      <c r="M254" s="11">
        <v>100</v>
      </c>
      <c r="N254" s="11" t="s">
        <v>384</v>
      </c>
      <c r="O254" s="11">
        <v>0</v>
      </c>
      <c r="P254" s="11">
        <v>0</v>
      </c>
      <c r="Q254" s="11">
        <v>0</v>
      </c>
      <c r="R254" s="11">
        <v>0</v>
      </c>
      <c r="S254" s="11">
        <v>0</v>
      </c>
      <c r="T254" s="11">
        <v>0</v>
      </c>
      <c r="U254" s="11">
        <v>0</v>
      </c>
      <c r="V254" s="11">
        <v>0</v>
      </c>
      <c r="W254" s="11">
        <v>0</v>
      </c>
      <c r="X254" s="11">
        <v>0</v>
      </c>
      <c r="Y254" s="11">
        <v>0</v>
      </c>
      <c r="Z254" s="11">
        <v>0</v>
      </c>
      <c r="AA254" s="11">
        <v>0</v>
      </c>
      <c r="AB254" s="11">
        <v>0</v>
      </c>
      <c r="AC254" s="11">
        <v>0</v>
      </c>
      <c r="AD254" s="11">
        <v>0</v>
      </c>
      <c r="AE254" s="11">
        <v>0</v>
      </c>
      <c r="AF254" s="11">
        <v>0</v>
      </c>
      <c r="AG254" s="11">
        <v>0</v>
      </c>
      <c r="AH254" s="11">
        <v>0</v>
      </c>
      <c r="AI254" s="11">
        <v>0</v>
      </c>
      <c r="AJ254" s="11">
        <v>50</v>
      </c>
      <c r="AK254" s="11" t="s">
        <v>1038</v>
      </c>
      <c r="AL254" s="11" t="s">
        <v>47</v>
      </c>
      <c r="AM254" s="11" t="s">
        <v>48</v>
      </c>
      <c r="AN254" s="11" t="s">
        <v>729</v>
      </c>
    </row>
    <row r="255" ht="36" spans="1:40">
      <c r="A255" s="28">
        <v>252</v>
      </c>
      <c r="B255" s="11" t="s">
        <v>151</v>
      </c>
      <c r="C255" s="11" t="s">
        <v>1055</v>
      </c>
      <c r="D255" s="11" t="s">
        <v>1056</v>
      </c>
      <c r="E255" s="11" t="s">
        <v>1057</v>
      </c>
      <c r="F255" s="11" t="s">
        <v>191</v>
      </c>
      <c r="G255" s="11" t="s">
        <v>1058</v>
      </c>
      <c r="H255" s="11" t="s">
        <v>3327</v>
      </c>
      <c r="I255" s="11">
        <v>0</v>
      </c>
      <c r="J255" s="11">
        <v>2</v>
      </c>
      <c r="K255" s="11" t="s">
        <v>3328</v>
      </c>
      <c r="L255" s="11">
        <v>2</v>
      </c>
      <c r="M255" s="11">
        <v>100</v>
      </c>
      <c r="N255" s="11" t="s">
        <v>1058</v>
      </c>
      <c r="O255" s="11">
        <v>0</v>
      </c>
      <c r="P255" s="11">
        <v>0</v>
      </c>
      <c r="Q255" s="11">
        <v>0</v>
      </c>
      <c r="R255" s="11">
        <v>0</v>
      </c>
      <c r="S255" s="11">
        <v>0</v>
      </c>
      <c r="T255" s="11">
        <v>0</v>
      </c>
      <c r="U255" s="11">
        <v>0</v>
      </c>
      <c r="V255" s="11">
        <v>0</v>
      </c>
      <c r="W255" s="11">
        <v>0</v>
      </c>
      <c r="X255" s="11">
        <v>0</v>
      </c>
      <c r="Y255" s="11">
        <v>0</v>
      </c>
      <c r="Z255" s="11">
        <v>0</v>
      </c>
      <c r="AA255" s="11">
        <v>0</v>
      </c>
      <c r="AB255" s="11">
        <v>0</v>
      </c>
      <c r="AC255" s="11">
        <v>0</v>
      </c>
      <c r="AD255" s="11">
        <v>0</v>
      </c>
      <c r="AE255" s="11">
        <v>0</v>
      </c>
      <c r="AF255" s="11">
        <v>0</v>
      </c>
      <c r="AG255" s="11">
        <v>0</v>
      </c>
      <c r="AH255" s="11">
        <v>0</v>
      </c>
      <c r="AI255" s="11">
        <v>0</v>
      </c>
      <c r="AJ255" s="11">
        <v>50</v>
      </c>
      <c r="AK255" s="11" t="s">
        <v>1059</v>
      </c>
      <c r="AL255" s="11" t="s">
        <v>47</v>
      </c>
      <c r="AM255" s="11" t="s">
        <v>48</v>
      </c>
      <c r="AN255" s="11" t="s">
        <v>729</v>
      </c>
    </row>
    <row r="256" ht="36" spans="1:40">
      <c r="A256" s="28">
        <v>253</v>
      </c>
      <c r="B256" s="11" t="s">
        <v>151</v>
      </c>
      <c r="C256" s="11" t="s">
        <v>1060</v>
      </c>
      <c r="D256" s="11" t="s">
        <v>1061</v>
      </c>
      <c r="E256" s="11" t="s">
        <v>1062</v>
      </c>
      <c r="F256" s="11" t="s">
        <v>228</v>
      </c>
      <c r="G256" s="11" t="s">
        <v>384</v>
      </c>
      <c r="H256" s="11" t="s">
        <v>3327</v>
      </c>
      <c r="I256" s="11">
        <v>0</v>
      </c>
      <c r="J256" s="11">
        <v>3</v>
      </c>
      <c r="K256" s="11" t="s">
        <v>3328</v>
      </c>
      <c r="L256" s="11">
        <v>3</v>
      </c>
      <c r="M256" s="11">
        <v>100</v>
      </c>
      <c r="N256" s="11" t="s">
        <v>384</v>
      </c>
      <c r="O256" s="11">
        <v>0</v>
      </c>
      <c r="P256" s="11">
        <v>0</v>
      </c>
      <c r="Q256" s="11">
        <v>0</v>
      </c>
      <c r="R256" s="11">
        <v>0</v>
      </c>
      <c r="S256" s="11">
        <v>0</v>
      </c>
      <c r="T256" s="11">
        <v>0</v>
      </c>
      <c r="U256" s="11">
        <v>0</v>
      </c>
      <c r="V256" s="11">
        <v>0</v>
      </c>
      <c r="W256" s="11">
        <v>0</v>
      </c>
      <c r="X256" s="11">
        <v>0</v>
      </c>
      <c r="Y256" s="11">
        <v>0</v>
      </c>
      <c r="Z256" s="11">
        <v>0</v>
      </c>
      <c r="AA256" s="11">
        <v>0</v>
      </c>
      <c r="AB256" s="11">
        <v>0</v>
      </c>
      <c r="AC256" s="11">
        <v>0</v>
      </c>
      <c r="AD256" s="11">
        <v>0</v>
      </c>
      <c r="AE256" s="11">
        <v>0</v>
      </c>
      <c r="AF256" s="11">
        <v>0</v>
      </c>
      <c r="AG256" s="11">
        <v>0</v>
      </c>
      <c r="AH256" s="11">
        <v>0</v>
      </c>
      <c r="AI256" s="11">
        <v>0</v>
      </c>
      <c r="AJ256" s="11">
        <v>50</v>
      </c>
      <c r="AK256" s="11" t="s">
        <v>1059</v>
      </c>
      <c r="AL256" s="11" t="s">
        <v>47</v>
      </c>
      <c r="AM256" s="11" t="s">
        <v>48</v>
      </c>
      <c r="AN256" s="11" t="s">
        <v>729</v>
      </c>
    </row>
    <row r="257" ht="60" spans="1:40">
      <c r="A257" s="28">
        <v>254</v>
      </c>
      <c r="B257" s="11" t="s">
        <v>151</v>
      </c>
      <c r="C257" s="11" t="s">
        <v>1063</v>
      </c>
      <c r="D257" s="11" t="s">
        <v>1064</v>
      </c>
      <c r="E257" s="11" t="s">
        <v>1065</v>
      </c>
      <c r="F257" s="11" t="s">
        <v>228</v>
      </c>
      <c r="G257" s="11" t="s">
        <v>829</v>
      </c>
      <c r="H257" s="11" t="s">
        <v>1400</v>
      </c>
      <c r="I257" s="11">
        <v>12</v>
      </c>
      <c r="J257" s="11">
        <v>2</v>
      </c>
      <c r="K257" s="11" t="s">
        <v>3329</v>
      </c>
      <c r="L257" s="11">
        <v>2</v>
      </c>
      <c r="M257" s="11">
        <v>68.96</v>
      </c>
      <c r="N257" s="11" t="s">
        <v>829</v>
      </c>
      <c r="O257" s="11">
        <v>5</v>
      </c>
      <c r="P257" s="11">
        <v>31.03</v>
      </c>
      <c r="Q257" s="11" t="s">
        <v>3411</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0</v>
      </c>
      <c r="AH257" s="11">
        <v>0</v>
      </c>
      <c r="AI257" s="11">
        <v>0</v>
      </c>
      <c r="AJ257" s="11">
        <v>50</v>
      </c>
      <c r="AK257" s="11" t="s">
        <v>1059</v>
      </c>
      <c r="AL257" s="11" t="s">
        <v>47</v>
      </c>
      <c r="AM257" s="11" t="s">
        <v>48</v>
      </c>
      <c r="AN257" s="11" t="s">
        <v>729</v>
      </c>
    </row>
    <row r="258" ht="72" spans="1:40">
      <c r="A258" s="28">
        <v>255</v>
      </c>
      <c r="B258" s="11" t="s">
        <v>151</v>
      </c>
      <c r="C258" s="11" t="s">
        <v>1066</v>
      </c>
      <c r="D258" s="11" t="s">
        <v>1067</v>
      </c>
      <c r="E258" s="11" t="s">
        <v>1068</v>
      </c>
      <c r="F258" s="11" t="s">
        <v>172</v>
      </c>
      <c r="G258" s="11" t="s">
        <v>384</v>
      </c>
      <c r="H258" s="11" t="s">
        <v>1400</v>
      </c>
      <c r="I258" s="11">
        <v>4</v>
      </c>
      <c r="J258" s="11">
        <v>3</v>
      </c>
      <c r="K258" s="11" t="s">
        <v>3328</v>
      </c>
      <c r="L258" s="11">
        <v>3</v>
      </c>
      <c r="M258" s="11">
        <v>100</v>
      </c>
      <c r="N258" s="11" t="s">
        <v>384</v>
      </c>
      <c r="O258" s="11">
        <v>0</v>
      </c>
      <c r="P258" s="11">
        <v>0</v>
      </c>
      <c r="Q258" s="11">
        <v>0</v>
      </c>
      <c r="R258" s="11">
        <v>0</v>
      </c>
      <c r="S258" s="11">
        <v>0</v>
      </c>
      <c r="T258" s="11">
        <v>0</v>
      </c>
      <c r="U258" s="11">
        <v>0</v>
      </c>
      <c r="V258" s="11">
        <v>0</v>
      </c>
      <c r="W258" s="11">
        <v>0</v>
      </c>
      <c r="X258" s="11">
        <v>0</v>
      </c>
      <c r="Y258" s="11">
        <v>0</v>
      </c>
      <c r="Z258" s="11">
        <v>0</v>
      </c>
      <c r="AA258" s="11">
        <v>0</v>
      </c>
      <c r="AB258" s="11">
        <v>0</v>
      </c>
      <c r="AC258" s="11">
        <v>0</v>
      </c>
      <c r="AD258" s="11">
        <v>0</v>
      </c>
      <c r="AE258" s="11">
        <v>0</v>
      </c>
      <c r="AF258" s="11">
        <v>0</v>
      </c>
      <c r="AG258" s="11">
        <v>0</v>
      </c>
      <c r="AH258" s="11">
        <v>0</v>
      </c>
      <c r="AI258" s="11">
        <v>0</v>
      </c>
      <c r="AJ258" s="11">
        <v>50</v>
      </c>
      <c r="AK258" s="11" t="s">
        <v>1059</v>
      </c>
      <c r="AL258" s="11" t="s">
        <v>47</v>
      </c>
      <c r="AM258" s="11" t="s">
        <v>48</v>
      </c>
      <c r="AN258" s="11" t="s">
        <v>729</v>
      </c>
    </row>
    <row r="259" ht="48" spans="1:40">
      <c r="A259" s="28">
        <v>256</v>
      </c>
      <c r="B259" s="11" t="s">
        <v>151</v>
      </c>
      <c r="C259" s="11" t="s">
        <v>1069</v>
      </c>
      <c r="D259" s="11" t="s">
        <v>1070</v>
      </c>
      <c r="E259" s="11" t="s">
        <v>1071</v>
      </c>
      <c r="F259" s="11" t="s">
        <v>228</v>
      </c>
      <c r="G259" s="11" t="s">
        <v>429</v>
      </c>
      <c r="H259" s="11" t="s">
        <v>1400</v>
      </c>
      <c r="I259" s="11">
        <v>12</v>
      </c>
      <c r="J259" s="11">
        <v>3</v>
      </c>
      <c r="K259" s="11" t="s">
        <v>3329</v>
      </c>
      <c r="L259" s="11">
        <v>3</v>
      </c>
      <c r="M259" s="11">
        <v>65.21</v>
      </c>
      <c r="N259" s="11" t="s">
        <v>429</v>
      </c>
      <c r="O259" s="11">
        <v>6</v>
      </c>
      <c r="P259" s="11">
        <v>34.78</v>
      </c>
      <c r="Q259" s="11" t="s">
        <v>829</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0</v>
      </c>
      <c r="AH259" s="11">
        <v>0</v>
      </c>
      <c r="AI259" s="11">
        <v>0</v>
      </c>
      <c r="AJ259" s="11">
        <v>20</v>
      </c>
      <c r="AK259" s="11" t="s">
        <v>1059</v>
      </c>
      <c r="AL259" s="11" t="s">
        <v>105</v>
      </c>
      <c r="AM259" s="11" t="s">
        <v>48</v>
      </c>
      <c r="AN259" s="11" t="s">
        <v>729</v>
      </c>
    </row>
    <row r="260" ht="36" spans="1:40">
      <c r="A260" s="28">
        <v>257</v>
      </c>
      <c r="B260" s="11" t="s">
        <v>151</v>
      </c>
      <c r="C260" s="11" t="s">
        <v>1072</v>
      </c>
      <c r="D260" s="11" t="s">
        <v>1073</v>
      </c>
      <c r="E260" s="11" t="s">
        <v>1074</v>
      </c>
      <c r="F260" s="11" t="s">
        <v>155</v>
      </c>
      <c r="G260" s="11" t="s">
        <v>1075</v>
      </c>
      <c r="H260" s="11" t="s">
        <v>3327</v>
      </c>
      <c r="I260" s="11">
        <v>0</v>
      </c>
      <c r="J260" s="11">
        <v>7</v>
      </c>
      <c r="K260" s="11" t="s">
        <v>3328</v>
      </c>
      <c r="L260" s="11">
        <v>7</v>
      </c>
      <c r="M260" s="11">
        <v>100</v>
      </c>
      <c r="N260" s="11" t="s">
        <v>1075</v>
      </c>
      <c r="O260" s="11">
        <v>0</v>
      </c>
      <c r="P260" s="11">
        <v>0</v>
      </c>
      <c r="Q260" s="11">
        <v>0</v>
      </c>
      <c r="R260" s="11">
        <v>0</v>
      </c>
      <c r="S260" s="11">
        <v>0</v>
      </c>
      <c r="T260" s="11">
        <v>0</v>
      </c>
      <c r="U260" s="11">
        <v>0</v>
      </c>
      <c r="V260" s="11">
        <v>0</v>
      </c>
      <c r="W260" s="11">
        <v>0</v>
      </c>
      <c r="X260" s="11">
        <v>0</v>
      </c>
      <c r="Y260" s="11">
        <v>0</v>
      </c>
      <c r="Z260" s="11">
        <v>0</v>
      </c>
      <c r="AA260" s="11">
        <v>0</v>
      </c>
      <c r="AB260" s="11">
        <v>0</v>
      </c>
      <c r="AC260" s="11">
        <v>0</v>
      </c>
      <c r="AD260" s="11">
        <v>0</v>
      </c>
      <c r="AE260" s="11">
        <v>0</v>
      </c>
      <c r="AF260" s="11">
        <v>0</v>
      </c>
      <c r="AG260" s="11">
        <v>0</v>
      </c>
      <c r="AH260" s="11">
        <v>0</v>
      </c>
      <c r="AI260" s="11">
        <v>0</v>
      </c>
      <c r="AJ260" s="11">
        <v>25</v>
      </c>
      <c r="AK260" s="11" t="s">
        <v>1059</v>
      </c>
      <c r="AL260" s="11" t="s">
        <v>47</v>
      </c>
      <c r="AM260" s="11" t="s">
        <v>56</v>
      </c>
      <c r="AN260" s="11" t="s">
        <v>729</v>
      </c>
    </row>
    <row r="261" ht="36" spans="1:40">
      <c r="A261" s="28">
        <v>258</v>
      </c>
      <c r="B261" s="11" t="s">
        <v>151</v>
      </c>
      <c r="C261" s="11" t="s">
        <v>1076</v>
      </c>
      <c r="D261" s="11" t="s">
        <v>1077</v>
      </c>
      <c r="E261" s="11" t="s">
        <v>1078</v>
      </c>
      <c r="F261" s="11" t="s">
        <v>814</v>
      </c>
      <c r="G261" s="11" t="s">
        <v>1079</v>
      </c>
      <c r="H261" s="11" t="s">
        <v>3327</v>
      </c>
      <c r="I261" s="11">
        <v>0</v>
      </c>
      <c r="J261" s="11">
        <v>2</v>
      </c>
      <c r="K261" s="11" t="s">
        <v>3328</v>
      </c>
      <c r="L261" s="11">
        <v>2</v>
      </c>
      <c r="M261" s="11">
        <v>100</v>
      </c>
      <c r="N261" s="11" t="s">
        <v>1079</v>
      </c>
      <c r="O261" s="11">
        <v>0</v>
      </c>
      <c r="P261" s="11">
        <v>0</v>
      </c>
      <c r="Q261" s="11">
        <v>0</v>
      </c>
      <c r="R261" s="11">
        <v>0</v>
      </c>
      <c r="S261" s="11">
        <v>0</v>
      </c>
      <c r="T261" s="11">
        <v>0</v>
      </c>
      <c r="U261" s="11">
        <v>0</v>
      </c>
      <c r="V261" s="11">
        <v>0</v>
      </c>
      <c r="W261" s="11">
        <v>0</v>
      </c>
      <c r="X261" s="11">
        <v>0</v>
      </c>
      <c r="Y261" s="11">
        <v>0</v>
      </c>
      <c r="Z261" s="11">
        <v>0</v>
      </c>
      <c r="AA261" s="11">
        <v>0</v>
      </c>
      <c r="AB261" s="11">
        <v>0</v>
      </c>
      <c r="AC261" s="11">
        <v>0</v>
      </c>
      <c r="AD261" s="11">
        <v>0</v>
      </c>
      <c r="AE261" s="11">
        <v>0</v>
      </c>
      <c r="AF261" s="11">
        <v>0</v>
      </c>
      <c r="AG261" s="11">
        <v>0</v>
      </c>
      <c r="AH261" s="11">
        <v>0</v>
      </c>
      <c r="AI261" s="11">
        <v>0</v>
      </c>
      <c r="AJ261" s="11">
        <v>50</v>
      </c>
      <c r="AK261" s="11" t="s">
        <v>1059</v>
      </c>
      <c r="AL261" s="11" t="s">
        <v>47</v>
      </c>
      <c r="AM261" s="11" t="s">
        <v>48</v>
      </c>
      <c r="AN261" s="11" t="s">
        <v>729</v>
      </c>
    </row>
    <row r="262" ht="36" spans="1:40">
      <c r="A262" s="28">
        <v>259</v>
      </c>
      <c r="B262" s="11" t="s">
        <v>151</v>
      </c>
      <c r="C262" s="11" t="s">
        <v>1080</v>
      </c>
      <c r="D262" s="11" t="s">
        <v>1081</v>
      </c>
      <c r="E262" s="11" t="s">
        <v>1082</v>
      </c>
      <c r="F262" s="11" t="s">
        <v>317</v>
      </c>
      <c r="G262" s="11" t="s">
        <v>1083</v>
      </c>
      <c r="H262" s="11" t="s">
        <v>3327</v>
      </c>
      <c r="I262" s="11">
        <v>0</v>
      </c>
      <c r="J262" s="11">
        <v>6</v>
      </c>
      <c r="K262" s="11" t="s">
        <v>3328</v>
      </c>
      <c r="L262" s="11">
        <v>6</v>
      </c>
      <c r="M262" s="11">
        <v>100</v>
      </c>
      <c r="N262" s="11" t="s">
        <v>1083</v>
      </c>
      <c r="O262" s="11">
        <v>0</v>
      </c>
      <c r="P262" s="11">
        <v>0</v>
      </c>
      <c r="Q262" s="11">
        <v>0</v>
      </c>
      <c r="R262" s="11">
        <v>0</v>
      </c>
      <c r="S262" s="11">
        <v>0</v>
      </c>
      <c r="T262" s="11">
        <v>0</v>
      </c>
      <c r="U262" s="11">
        <v>0</v>
      </c>
      <c r="V262" s="11">
        <v>0</v>
      </c>
      <c r="W262" s="11">
        <v>0</v>
      </c>
      <c r="X262" s="11">
        <v>0</v>
      </c>
      <c r="Y262" s="11">
        <v>0</v>
      </c>
      <c r="Z262" s="11">
        <v>0</v>
      </c>
      <c r="AA262" s="11">
        <v>0</v>
      </c>
      <c r="AB262" s="11">
        <v>0</v>
      </c>
      <c r="AC262" s="11">
        <v>0</v>
      </c>
      <c r="AD262" s="11">
        <v>0</v>
      </c>
      <c r="AE262" s="11">
        <v>0</v>
      </c>
      <c r="AF262" s="11">
        <v>0</v>
      </c>
      <c r="AG262" s="11">
        <v>0</v>
      </c>
      <c r="AH262" s="11">
        <v>0</v>
      </c>
      <c r="AI262" s="11">
        <v>0</v>
      </c>
      <c r="AJ262" s="11">
        <v>25</v>
      </c>
      <c r="AK262" s="11" t="s">
        <v>1059</v>
      </c>
      <c r="AL262" s="11" t="s">
        <v>47</v>
      </c>
      <c r="AM262" s="11" t="s">
        <v>56</v>
      </c>
      <c r="AN262" s="11" t="s">
        <v>729</v>
      </c>
    </row>
    <row r="263" ht="36" spans="1:40">
      <c r="A263" s="28">
        <v>260</v>
      </c>
      <c r="B263" s="11" t="s">
        <v>151</v>
      </c>
      <c r="C263" s="11" t="s">
        <v>1084</v>
      </c>
      <c r="D263" s="11" t="s">
        <v>1085</v>
      </c>
      <c r="E263" s="11" t="s">
        <v>1086</v>
      </c>
      <c r="F263" s="11" t="s">
        <v>228</v>
      </c>
      <c r="G263" s="11" t="s">
        <v>1087</v>
      </c>
      <c r="H263" s="11" t="s">
        <v>3327</v>
      </c>
      <c r="I263" s="11">
        <v>0</v>
      </c>
      <c r="J263" s="11">
        <v>4</v>
      </c>
      <c r="K263" s="11" t="s">
        <v>3328</v>
      </c>
      <c r="L263" s="11">
        <v>4</v>
      </c>
      <c r="M263" s="11">
        <v>100</v>
      </c>
      <c r="N263" s="11" t="s">
        <v>1087</v>
      </c>
      <c r="O263" s="11">
        <v>0</v>
      </c>
      <c r="P263" s="11">
        <v>0</v>
      </c>
      <c r="Q263" s="11">
        <v>0</v>
      </c>
      <c r="R263" s="11">
        <v>0</v>
      </c>
      <c r="S263" s="11">
        <v>0</v>
      </c>
      <c r="T263" s="11">
        <v>0</v>
      </c>
      <c r="U263" s="11">
        <v>0</v>
      </c>
      <c r="V263" s="11">
        <v>0</v>
      </c>
      <c r="W263" s="11">
        <v>0</v>
      </c>
      <c r="X263" s="11">
        <v>0</v>
      </c>
      <c r="Y263" s="11">
        <v>0</v>
      </c>
      <c r="Z263" s="11">
        <v>0</v>
      </c>
      <c r="AA263" s="11">
        <v>0</v>
      </c>
      <c r="AB263" s="11">
        <v>0</v>
      </c>
      <c r="AC263" s="11">
        <v>0</v>
      </c>
      <c r="AD263" s="11">
        <v>0</v>
      </c>
      <c r="AE263" s="11">
        <v>0</v>
      </c>
      <c r="AF263" s="11">
        <v>0</v>
      </c>
      <c r="AG263" s="11">
        <v>0</v>
      </c>
      <c r="AH263" s="11">
        <v>0</v>
      </c>
      <c r="AI263" s="11">
        <v>0</v>
      </c>
      <c r="AJ263" s="11">
        <v>25</v>
      </c>
      <c r="AK263" s="11" t="s">
        <v>767</v>
      </c>
      <c r="AL263" s="11" t="s">
        <v>47</v>
      </c>
      <c r="AM263" s="11" t="s">
        <v>56</v>
      </c>
      <c r="AN263" s="11" t="s">
        <v>729</v>
      </c>
    </row>
    <row r="264" ht="48" spans="1:40">
      <c r="A264" s="28">
        <v>261</v>
      </c>
      <c r="B264" s="11" t="s">
        <v>151</v>
      </c>
      <c r="C264" s="11" t="s">
        <v>1088</v>
      </c>
      <c r="D264" s="11" t="s">
        <v>1089</v>
      </c>
      <c r="E264" s="11" t="s">
        <v>1090</v>
      </c>
      <c r="F264" s="11" t="s">
        <v>196</v>
      </c>
      <c r="G264" s="11" t="s">
        <v>384</v>
      </c>
      <c r="H264" s="11" t="s">
        <v>1400</v>
      </c>
      <c r="I264" s="11">
        <v>27</v>
      </c>
      <c r="J264" s="11">
        <v>3</v>
      </c>
      <c r="K264" s="11" t="s">
        <v>3328</v>
      </c>
      <c r="L264" s="11">
        <v>3</v>
      </c>
      <c r="M264" s="11">
        <v>100</v>
      </c>
      <c r="N264" s="11" t="s">
        <v>384</v>
      </c>
      <c r="O264" s="11">
        <v>0</v>
      </c>
      <c r="P264" s="11">
        <v>0</v>
      </c>
      <c r="Q264" s="11">
        <v>0</v>
      </c>
      <c r="R264" s="11">
        <v>0</v>
      </c>
      <c r="S264" s="11">
        <v>0</v>
      </c>
      <c r="T264" s="11">
        <v>0</v>
      </c>
      <c r="U264" s="11">
        <v>0</v>
      </c>
      <c r="V264" s="11">
        <v>0</v>
      </c>
      <c r="W264" s="11">
        <v>0</v>
      </c>
      <c r="X264" s="11">
        <v>0</v>
      </c>
      <c r="Y264" s="11">
        <v>0</v>
      </c>
      <c r="Z264" s="11">
        <v>0</v>
      </c>
      <c r="AA264" s="11">
        <v>0</v>
      </c>
      <c r="AB264" s="11">
        <v>0</v>
      </c>
      <c r="AC264" s="11">
        <v>0</v>
      </c>
      <c r="AD264" s="11">
        <v>0</v>
      </c>
      <c r="AE264" s="11">
        <v>0</v>
      </c>
      <c r="AF264" s="11">
        <v>0</v>
      </c>
      <c r="AG264" s="11">
        <v>0</v>
      </c>
      <c r="AH264" s="11">
        <v>0</v>
      </c>
      <c r="AI264" s="11">
        <v>0</v>
      </c>
      <c r="AJ264" s="11">
        <v>50</v>
      </c>
      <c r="AK264" s="11" t="s">
        <v>767</v>
      </c>
      <c r="AL264" s="11" t="s">
        <v>47</v>
      </c>
      <c r="AM264" s="11" t="s">
        <v>48</v>
      </c>
      <c r="AN264" s="11" t="s">
        <v>729</v>
      </c>
    </row>
    <row r="265" ht="36" spans="1:40">
      <c r="A265" s="28">
        <v>262</v>
      </c>
      <c r="B265" s="11" t="s">
        <v>151</v>
      </c>
      <c r="C265" s="11" t="s">
        <v>1091</v>
      </c>
      <c r="D265" s="11" t="s">
        <v>1092</v>
      </c>
      <c r="E265" s="11" t="s">
        <v>1093</v>
      </c>
      <c r="F265" s="11" t="s">
        <v>295</v>
      </c>
      <c r="G265" s="11" t="s">
        <v>384</v>
      </c>
      <c r="H265" s="11" t="s">
        <v>3327</v>
      </c>
      <c r="I265" s="11">
        <v>0</v>
      </c>
      <c r="J265" s="11">
        <v>6</v>
      </c>
      <c r="K265" s="11" t="s">
        <v>3329</v>
      </c>
      <c r="L265" s="11">
        <v>4</v>
      </c>
      <c r="M265" s="11">
        <v>0</v>
      </c>
      <c r="N265" s="11" t="s">
        <v>3330</v>
      </c>
      <c r="O265" s="11">
        <v>6</v>
      </c>
      <c r="P265" s="11">
        <v>100</v>
      </c>
      <c r="Q265" s="11" t="s">
        <v>384</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0</v>
      </c>
      <c r="AH265" s="11">
        <v>0</v>
      </c>
      <c r="AI265" s="11">
        <v>0</v>
      </c>
      <c r="AJ265" s="11">
        <v>25</v>
      </c>
      <c r="AK265" s="11" t="s">
        <v>767</v>
      </c>
      <c r="AL265" s="11" t="s">
        <v>47</v>
      </c>
      <c r="AM265" s="11" t="s">
        <v>56</v>
      </c>
      <c r="AN265" s="11" t="s">
        <v>729</v>
      </c>
    </row>
    <row r="266" ht="60" spans="1:40">
      <c r="A266" s="28">
        <v>263</v>
      </c>
      <c r="B266" s="11" t="s">
        <v>151</v>
      </c>
      <c r="C266" s="11" t="s">
        <v>1094</v>
      </c>
      <c r="D266" s="11" t="s">
        <v>1095</v>
      </c>
      <c r="E266" s="11" t="s">
        <v>1096</v>
      </c>
      <c r="F266" s="11" t="s">
        <v>228</v>
      </c>
      <c r="G266" s="11" t="s">
        <v>829</v>
      </c>
      <c r="H266" s="11" t="s">
        <v>1400</v>
      </c>
      <c r="I266" s="11">
        <v>12</v>
      </c>
      <c r="J266" s="11">
        <v>3</v>
      </c>
      <c r="K266" s="11" t="s">
        <v>3329</v>
      </c>
      <c r="L266" s="11">
        <v>3</v>
      </c>
      <c r="M266" s="11">
        <v>62.5</v>
      </c>
      <c r="N266" s="11" t="s">
        <v>829</v>
      </c>
      <c r="O266" s="11">
        <v>5</v>
      </c>
      <c r="P266" s="11">
        <v>37.5</v>
      </c>
      <c r="Q266" s="11" t="s">
        <v>429</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0</v>
      </c>
      <c r="AH266" s="11">
        <v>0</v>
      </c>
      <c r="AI266" s="11">
        <v>0</v>
      </c>
      <c r="AJ266" s="11">
        <v>50</v>
      </c>
      <c r="AK266" s="11" t="s">
        <v>767</v>
      </c>
      <c r="AL266" s="11" t="s">
        <v>47</v>
      </c>
      <c r="AM266" s="11" t="s">
        <v>48</v>
      </c>
      <c r="AN266" s="11" t="s">
        <v>729</v>
      </c>
    </row>
    <row r="267" ht="36" spans="1:40">
      <c r="A267" s="28">
        <v>264</v>
      </c>
      <c r="B267" s="11" t="s">
        <v>151</v>
      </c>
      <c r="C267" s="11" t="s">
        <v>1097</v>
      </c>
      <c r="D267" s="11" t="s">
        <v>1098</v>
      </c>
      <c r="E267" s="11" t="s">
        <v>1099</v>
      </c>
      <c r="F267" s="11" t="s">
        <v>228</v>
      </c>
      <c r="G267" s="11" t="s">
        <v>1087</v>
      </c>
      <c r="H267" s="11" t="s">
        <v>3327</v>
      </c>
      <c r="I267" s="11">
        <v>0</v>
      </c>
      <c r="J267" s="11">
        <v>4</v>
      </c>
      <c r="K267" s="11" t="s">
        <v>3328</v>
      </c>
      <c r="L267" s="11">
        <v>4</v>
      </c>
      <c r="M267" s="11">
        <v>100</v>
      </c>
      <c r="N267" s="11" t="s">
        <v>1087</v>
      </c>
      <c r="O267" s="11">
        <v>0</v>
      </c>
      <c r="P267" s="11">
        <v>0</v>
      </c>
      <c r="Q267" s="11">
        <v>0</v>
      </c>
      <c r="R267" s="11">
        <v>0</v>
      </c>
      <c r="S267" s="11">
        <v>0</v>
      </c>
      <c r="T267" s="11">
        <v>0</v>
      </c>
      <c r="U267" s="11">
        <v>0</v>
      </c>
      <c r="V267" s="11">
        <v>0</v>
      </c>
      <c r="W267" s="11">
        <v>0</v>
      </c>
      <c r="X267" s="11">
        <v>0</v>
      </c>
      <c r="Y267" s="11">
        <v>0</v>
      </c>
      <c r="Z267" s="11">
        <v>0</v>
      </c>
      <c r="AA267" s="11">
        <v>0</v>
      </c>
      <c r="AB267" s="11">
        <v>0</v>
      </c>
      <c r="AC267" s="11">
        <v>0</v>
      </c>
      <c r="AD267" s="11">
        <v>0</v>
      </c>
      <c r="AE267" s="11">
        <v>0</v>
      </c>
      <c r="AF267" s="11">
        <v>0</v>
      </c>
      <c r="AG267" s="11">
        <v>0</v>
      </c>
      <c r="AH267" s="11">
        <v>0</v>
      </c>
      <c r="AI267" s="11">
        <v>0</v>
      </c>
      <c r="AJ267" s="11">
        <v>25</v>
      </c>
      <c r="AK267" s="11" t="s">
        <v>767</v>
      </c>
      <c r="AL267" s="11" t="s">
        <v>47</v>
      </c>
      <c r="AM267" s="11" t="s">
        <v>56</v>
      </c>
      <c r="AN267" s="11" t="s">
        <v>729</v>
      </c>
    </row>
    <row r="268" ht="36" spans="1:40">
      <c r="A268" s="28">
        <v>265</v>
      </c>
      <c r="B268" s="11" t="s">
        <v>151</v>
      </c>
      <c r="C268" s="11" t="s">
        <v>1100</v>
      </c>
      <c r="D268" s="11" t="s">
        <v>1101</v>
      </c>
      <c r="E268" s="11" t="s">
        <v>1102</v>
      </c>
      <c r="F268" s="11" t="s">
        <v>196</v>
      </c>
      <c r="G268" s="11" t="s">
        <v>1103</v>
      </c>
      <c r="H268" s="11" t="s">
        <v>3327</v>
      </c>
      <c r="I268" s="11">
        <v>0</v>
      </c>
      <c r="J268" s="11">
        <v>2</v>
      </c>
      <c r="K268" s="11" t="s">
        <v>3329</v>
      </c>
      <c r="L268" s="11">
        <v>2</v>
      </c>
      <c r="M268" s="11">
        <v>75</v>
      </c>
      <c r="N268" s="11" t="s">
        <v>1103</v>
      </c>
      <c r="O268" s="11">
        <v>6</v>
      </c>
      <c r="P268" s="11">
        <v>25</v>
      </c>
      <c r="Q268" s="11" t="s">
        <v>1168</v>
      </c>
      <c r="R268" s="11">
        <v>0</v>
      </c>
      <c r="S268" s="11">
        <v>0</v>
      </c>
      <c r="T268" s="11">
        <v>0</v>
      </c>
      <c r="U268" s="11">
        <v>0</v>
      </c>
      <c r="V268" s="11">
        <v>0</v>
      </c>
      <c r="W268" s="11">
        <v>0</v>
      </c>
      <c r="X268" s="11">
        <v>0</v>
      </c>
      <c r="Y268" s="11">
        <v>0</v>
      </c>
      <c r="Z268" s="11">
        <v>0</v>
      </c>
      <c r="AA268" s="11">
        <v>0</v>
      </c>
      <c r="AB268" s="11">
        <v>0</v>
      </c>
      <c r="AC268" s="11">
        <v>0</v>
      </c>
      <c r="AD268" s="11">
        <v>0</v>
      </c>
      <c r="AE268" s="11">
        <v>0</v>
      </c>
      <c r="AF268" s="11">
        <v>0</v>
      </c>
      <c r="AG268" s="11">
        <v>0</v>
      </c>
      <c r="AH268" s="11">
        <v>0</v>
      </c>
      <c r="AI268" s="11">
        <v>0</v>
      </c>
      <c r="AJ268" s="11">
        <v>50</v>
      </c>
      <c r="AK268" s="11" t="s">
        <v>767</v>
      </c>
      <c r="AL268" s="11" t="s">
        <v>47</v>
      </c>
      <c r="AM268" s="11" t="s">
        <v>48</v>
      </c>
      <c r="AN268" s="11" t="s">
        <v>729</v>
      </c>
    </row>
    <row r="269" ht="24" spans="1:40">
      <c r="A269" s="28">
        <v>266</v>
      </c>
      <c r="B269" s="11" t="s">
        <v>151</v>
      </c>
      <c r="C269" s="11" t="s">
        <v>1104</v>
      </c>
      <c r="D269" s="11" t="s">
        <v>1105</v>
      </c>
      <c r="E269" s="11" t="s">
        <v>1106</v>
      </c>
      <c r="F269" s="11" t="s">
        <v>202</v>
      </c>
      <c r="G269" s="11" t="s">
        <v>861</v>
      </c>
      <c r="H269" s="11" t="s">
        <v>3327</v>
      </c>
      <c r="I269" s="11">
        <v>0</v>
      </c>
      <c r="J269" s="11">
        <v>3</v>
      </c>
      <c r="K269" s="11" t="s">
        <v>3328</v>
      </c>
      <c r="L269" s="11">
        <v>1</v>
      </c>
      <c r="M269" s="11">
        <v>100</v>
      </c>
      <c r="N269" s="11" t="s">
        <v>861</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0</v>
      </c>
      <c r="AI269" s="11">
        <v>0</v>
      </c>
      <c r="AJ269" s="11">
        <v>50</v>
      </c>
      <c r="AK269" s="11" t="s">
        <v>767</v>
      </c>
      <c r="AL269" s="11" t="s">
        <v>47</v>
      </c>
      <c r="AM269" s="11" t="s">
        <v>48</v>
      </c>
      <c r="AN269" s="11" t="s">
        <v>729</v>
      </c>
    </row>
    <row r="270" ht="60" spans="1:40">
      <c r="A270" s="28">
        <v>267</v>
      </c>
      <c r="B270" s="11" t="s">
        <v>151</v>
      </c>
      <c r="C270" s="11" t="s">
        <v>1107</v>
      </c>
      <c r="D270" s="11" t="s">
        <v>1108</v>
      </c>
      <c r="E270" s="11" t="s">
        <v>1109</v>
      </c>
      <c r="F270" s="11" t="s">
        <v>317</v>
      </c>
      <c r="G270" s="11" t="s">
        <v>287</v>
      </c>
      <c r="H270" s="11" t="s">
        <v>3327</v>
      </c>
      <c r="I270" s="11">
        <v>0</v>
      </c>
      <c r="J270" s="11">
        <v>6</v>
      </c>
      <c r="K270" s="11" t="s">
        <v>3329</v>
      </c>
      <c r="L270" s="11">
        <v>3</v>
      </c>
      <c r="M270" s="11">
        <v>33.34</v>
      </c>
      <c r="N270" s="11" t="s">
        <v>3414</v>
      </c>
      <c r="O270" s="11">
        <v>4</v>
      </c>
      <c r="P270" s="11">
        <v>33.33</v>
      </c>
      <c r="Q270" s="11" t="s">
        <v>287</v>
      </c>
      <c r="R270" s="11">
        <v>6</v>
      </c>
      <c r="S270" s="11">
        <v>33.33</v>
      </c>
      <c r="T270" s="11" t="s">
        <v>3349</v>
      </c>
      <c r="U270" s="11">
        <v>0</v>
      </c>
      <c r="V270" s="11">
        <v>0</v>
      </c>
      <c r="W270" s="11">
        <v>0</v>
      </c>
      <c r="X270" s="11">
        <v>0</v>
      </c>
      <c r="Y270" s="11">
        <v>0</v>
      </c>
      <c r="Z270" s="11">
        <v>0</v>
      </c>
      <c r="AA270" s="11">
        <v>0</v>
      </c>
      <c r="AB270" s="11">
        <v>0</v>
      </c>
      <c r="AC270" s="11">
        <v>0</v>
      </c>
      <c r="AD270" s="11">
        <v>0</v>
      </c>
      <c r="AE270" s="11">
        <v>0</v>
      </c>
      <c r="AF270" s="11">
        <v>0</v>
      </c>
      <c r="AG270" s="11">
        <v>0</v>
      </c>
      <c r="AH270" s="11">
        <v>0</v>
      </c>
      <c r="AI270" s="11">
        <v>0</v>
      </c>
      <c r="AJ270" s="11">
        <v>25</v>
      </c>
      <c r="AK270" s="11" t="s">
        <v>767</v>
      </c>
      <c r="AL270" s="11" t="s">
        <v>47</v>
      </c>
      <c r="AM270" s="11" t="s">
        <v>56</v>
      </c>
      <c r="AN270" s="11" t="s">
        <v>729</v>
      </c>
    </row>
    <row r="271" ht="60" spans="1:40">
      <c r="A271" s="28">
        <v>268</v>
      </c>
      <c r="B271" s="11" t="s">
        <v>151</v>
      </c>
      <c r="C271" s="11" t="s">
        <v>1110</v>
      </c>
      <c r="D271" s="11" t="s">
        <v>1111</v>
      </c>
      <c r="E271" s="11" t="s">
        <v>1112</v>
      </c>
      <c r="F271" s="11" t="s">
        <v>228</v>
      </c>
      <c r="G271" s="11" t="s">
        <v>1113</v>
      </c>
      <c r="H271" s="11" t="s">
        <v>1400</v>
      </c>
      <c r="I271" s="11">
        <v>21</v>
      </c>
      <c r="J271" s="11">
        <v>3</v>
      </c>
      <c r="K271" s="11" t="s">
        <v>3328</v>
      </c>
      <c r="L271" s="11">
        <v>3</v>
      </c>
      <c r="M271" s="11">
        <v>100</v>
      </c>
      <c r="N271" s="11" t="s">
        <v>1113</v>
      </c>
      <c r="O271" s="11">
        <v>0</v>
      </c>
      <c r="P271" s="11">
        <v>0</v>
      </c>
      <c r="Q271" s="11">
        <v>0</v>
      </c>
      <c r="R271" s="11">
        <v>0</v>
      </c>
      <c r="S271" s="11">
        <v>0</v>
      </c>
      <c r="T271" s="11">
        <v>0</v>
      </c>
      <c r="U271" s="11">
        <v>0</v>
      </c>
      <c r="V271" s="11">
        <v>0</v>
      </c>
      <c r="W271" s="11">
        <v>0</v>
      </c>
      <c r="X271" s="11">
        <v>0</v>
      </c>
      <c r="Y271" s="11">
        <v>0</v>
      </c>
      <c r="Z271" s="11">
        <v>0</v>
      </c>
      <c r="AA271" s="11">
        <v>0</v>
      </c>
      <c r="AB271" s="11">
        <v>0</v>
      </c>
      <c r="AC271" s="11">
        <v>0</v>
      </c>
      <c r="AD271" s="11">
        <v>0</v>
      </c>
      <c r="AE271" s="11">
        <v>0</v>
      </c>
      <c r="AF271" s="11">
        <v>0</v>
      </c>
      <c r="AG271" s="11">
        <v>0</v>
      </c>
      <c r="AH271" s="11">
        <v>0</v>
      </c>
      <c r="AI271" s="11">
        <v>0</v>
      </c>
      <c r="AJ271" s="11">
        <v>50</v>
      </c>
      <c r="AK271" s="11" t="s">
        <v>767</v>
      </c>
      <c r="AL271" s="11" t="s">
        <v>47</v>
      </c>
      <c r="AM271" s="11" t="s">
        <v>48</v>
      </c>
      <c r="AN271" s="11" t="s">
        <v>729</v>
      </c>
    </row>
    <row r="272" ht="24" spans="1:40">
      <c r="A272" s="28">
        <v>269</v>
      </c>
      <c r="B272" s="11" t="s">
        <v>151</v>
      </c>
      <c r="C272" s="11" t="s">
        <v>1114</v>
      </c>
      <c r="D272" s="11" t="s">
        <v>1115</v>
      </c>
      <c r="E272" s="11" t="s">
        <v>1116</v>
      </c>
      <c r="F272" s="11" t="s">
        <v>196</v>
      </c>
      <c r="G272" s="11" t="s">
        <v>1117</v>
      </c>
      <c r="H272" s="11" t="s">
        <v>3327</v>
      </c>
      <c r="I272" s="11">
        <v>0</v>
      </c>
      <c r="J272" s="11">
        <v>2</v>
      </c>
      <c r="K272" s="11" t="s">
        <v>3328</v>
      </c>
      <c r="L272" s="11">
        <v>2</v>
      </c>
      <c r="M272" s="11">
        <v>100</v>
      </c>
      <c r="N272" s="11" t="s">
        <v>1117</v>
      </c>
      <c r="O272" s="11">
        <v>0</v>
      </c>
      <c r="P272" s="11">
        <v>0</v>
      </c>
      <c r="Q272" s="11">
        <v>0</v>
      </c>
      <c r="R272" s="11">
        <v>0</v>
      </c>
      <c r="S272" s="11">
        <v>0</v>
      </c>
      <c r="T272" s="11">
        <v>0</v>
      </c>
      <c r="U272" s="11">
        <v>0</v>
      </c>
      <c r="V272" s="11">
        <v>0</v>
      </c>
      <c r="W272" s="11">
        <v>0</v>
      </c>
      <c r="X272" s="11">
        <v>0</v>
      </c>
      <c r="Y272" s="11">
        <v>0</v>
      </c>
      <c r="Z272" s="11">
        <v>0</v>
      </c>
      <c r="AA272" s="11">
        <v>0</v>
      </c>
      <c r="AB272" s="11">
        <v>0</v>
      </c>
      <c r="AC272" s="11">
        <v>0</v>
      </c>
      <c r="AD272" s="11">
        <v>0</v>
      </c>
      <c r="AE272" s="11">
        <v>0</v>
      </c>
      <c r="AF272" s="11">
        <v>0</v>
      </c>
      <c r="AG272" s="11">
        <v>0</v>
      </c>
      <c r="AH272" s="11">
        <v>0</v>
      </c>
      <c r="AI272" s="11">
        <v>0</v>
      </c>
      <c r="AJ272" s="11">
        <v>50</v>
      </c>
      <c r="AK272" s="11" t="s">
        <v>767</v>
      </c>
      <c r="AL272" s="11" t="s">
        <v>47</v>
      </c>
      <c r="AM272" s="11" t="s">
        <v>48</v>
      </c>
      <c r="AN272" s="11" t="s">
        <v>729</v>
      </c>
    </row>
    <row r="273" ht="36" spans="1:40">
      <c r="A273" s="28">
        <v>270</v>
      </c>
      <c r="B273" s="11" t="s">
        <v>151</v>
      </c>
      <c r="C273" s="11" t="s">
        <v>1118</v>
      </c>
      <c r="D273" s="11" t="s">
        <v>1119</v>
      </c>
      <c r="E273" s="11" t="s">
        <v>1120</v>
      </c>
      <c r="F273" s="11" t="s">
        <v>228</v>
      </c>
      <c r="G273" s="11" t="s">
        <v>873</v>
      </c>
      <c r="H273" s="11" t="s">
        <v>3327</v>
      </c>
      <c r="I273" s="11">
        <v>0</v>
      </c>
      <c r="J273" s="11">
        <v>3</v>
      </c>
      <c r="K273" s="11" t="s">
        <v>3328</v>
      </c>
      <c r="L273" s="11">
        <v>3</v>
      </c>
      <c r="M273" s="11">
        <v>100</v>
      </c>
      <c r="N273" s="11" t="s">
        <v>873</v>
      </c>
      <c r="O273" s="11">
        <v>0</v>
      </c>
      <c r="P273" s="11">
        <v>0</v>
      </c>
      <c r="Q273" s="11">
        <v>0</v>
      </c>
      <c r="R273" s="11">
        <v>0</v>
      </c>
      <c r="S273" s="11">
        <v>0</v>
      </c>
      <c r="T273" s="11">
        <v>0</v>
      </c>
      <c r="U273" s="11">
        <v>0</v>
      </c>
      <c r="V273" s="11">
        <v>0</v>
      </c>
      <c r="W273" s="11">
        <v>0</v>
      </c>
      <c r="X273" s="11">
        <v>0</v>
      </c>
      <c r="Y273" s="11">
        <v>0</v>
      </c>
      <c r="Z273" s="11">
        <v>0</v>
      </c>
      <c r="AA273" s="11">
        <v>0</v>
      </c>
      <c r="AB273" s="11">
        <v>0</v>
      </c>
      <c r="AC273" s="11">
        <v>0</v>
      </c>
      <c r="AD273" s="11">
        <v>0</v>
      </c>
      <c r="AE273" s="11">
        <v>0</v>
      </c>
      <c r="AF273" s="11">
        <v>0</v>
      </c>
      <c r="AG273" s="11">
        <v>0</v>
      </c>
      <c r="AH273" s="11">
        <v>0</v>
      </c>
      <c r="AI273" s="11">
        <v>0</v>
      </c>
      <c r="AJ273" s="11">
        <v>50</v>
      </c>
      <c r="AK273" s="11" t="s">
        <v>1121</v>
      </c>
      <c r="AL273" s="11" t="s">
        <v>47</v>
      </c>
      <c r="AM273" s="11" t="s">
        <v>48</v>
      </c>
      <c r="AN273" s="11" t="s">
        <v>729</v>
      </c>
    </row>
    <row r="274" ht="36" spans="1:40">
      <c r="A274" s="28">
        <v>271</v>
      </c>
      <c r="B274" s="11" t="s">
        <v>151</v>
      </c>
      <c r="C274" s="11" t="s">
        <v>1122</v>
      </c>
      <c r="D274" s="11" t="s">
        <v>1123</v>
      </c>
      <c r="E274" s="11" t="s">
        <v>1124</v>
      </c>
      <c r="F274" s="11" t="s">
        <v>228</v>
      </c>
      <c r="G274" s="11" t="s">
        <v>883</v>
      </c>
      <c r="H274" s="11" t="s">
        <v>3327</v>
      </c>
      <c r="I274" s="11">
        <v>0</v>
      </c>
      <c r="J274" s="11">
        <v>2</v>
      </c>
      <c r="K274" s="11" t="s">
        <v>3328</v>
      </c>
      <c r="L274" s="11">
        <v>2</v>
      </c>
      <c r="M274" s="11">
        <v>100</v>
      </c>
      <c r="N274" s="11" t="s">
        <v>883</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0</v>
      </c>
      <c r="AI274" s="11">
        <v>0</v>
      </c>
      <c r="AJ274" s="11">
        <v>50</v>
      </c>
      <c r="AK274" s="11" t="s">
        <v>1121</v>
      </c>
      <c r="AL274" s="11" t="s">
        <v>47</v>
      </c>
      <c r="AM274" s="11" t="s">
        <v>48</v>
      </c>
      <c r="AN274" s="11" t="s">
        <v>729</v>
      </c>
    </row>
    <row r="275" ht="36" spans="1:40">
      <c r="A275" s="28">
        <v>272</v>
      </c>
      <c r="B275" s="11" t="s">
        <v>151</v>
      </c>
      <c r="C275" s="11" t="s">
        <v>1125</v>
      </c>
      <c r="D275" s="11" t="s">
        <v>1126</v>
      </c>
      <c r="E275" s="11" t="s">
        <v>1127</v>
      </c>
      <c r="F275" s="11" t="s">
        <v>1128</v>
      </c>
      <c r="G275" s="11" t="s">
        <v>815</v>
      </c>
      <c r="H275" s="11" t="s">
        <v>3327</v>
      </c>
      <c r="I275" s="11">
        <v>0</v>
      </c>
      <c r="J275" s="11">
        <v>2</v>
      </c>
      <c r="K275" s="11" t="s">
        <v>3328</v>
      </c>
      <c r="L275" s="11">
        <v>2</v>
      </c>
      <c r="M275" s="11">
        <v>100</v>
      </c>
      <c r="N275" s="11" t="s">
        <v>815</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0</v>
      </c>
      <c r="AI275" s="11">
        <v>0</v>
      </c>
      <c r="AJ275" s="11">
        <v>50</v>
      </c>
      <c r="AK275" s="11" t="s">
        <v>1121</v>
      </c>
      <c r="AL275" s="11" t="s">
        <v>47</v>
      </c>
      <c r="AM275" s="11" t="s">
        <v>48</v>
      </c>
      <c r="AN275" s="11" t="s">
        <v>729</v>
      </c>
    </row>
    <row r="276" ht="36" spans="1:40">
      <c r="A276" s="28">
        <v>273</v>
      </c>
      <c r="B276" s="11" t="s">
        <v>151</v>
      </c>
      <c r="C276" s="11" t="s">
        <v>1129</v>
      </c>
      <c r="D276" s="11" t="s">
        <v>1130</v>
      </c>
      <c r="E276" s="11" t="s">
        <v>1131</v>
      </c>
      <c r="F276" s="11" t="s">
        <v>1132</v>
      </c>
      <c r="G276" s="11" t="s">
        <v>1133</v>
      </c>
      <c r="H276" s="11" t="s">
        <v>3327</v>
      </c>
      <c r="I276" s="11">
        <v>0</v>
      </c>
      <c r="J276" s="11">
        <v>4</v>
      </c>
      <c r="K276" s="11" t="s">
        <v>3328</v>
      </c>
      <c r="L276" s="11">
        <v>4</v>
      </c>
      <c r="M276" s="11">
        <v>100</v>
      </c>
      <c r="N276" s="11" t="s">
        <v>1133</v>
      </c>
      <c r="O276" s="11">
        <v>0</v>
      </c>
      <c r="P276" s="11">
        <v>0</v>
      </c>
      <c r="Q276" s="11">
        <v>0</v>
      </c>
      <c r="R276" s="11">
        <v>0</v>
      </c>
      <c r="S276" s="11">
        <v>0</v>
      </c>
      <c r="T276" s="11">
        <v>0</v>
      </c>
      <c r="U276" s="11">
        <v>0</v>
      </c>
      <c r="V276" s="11">
        <v>0</v>
      </c>
      <c r="W276" s="11">
        <v>0</v>
      </c>
      <c r="X276" s="11">
        <v>0</v>
      </c>
      <c r="Y276" s="11">
        <v>0</v>
      </c>
      <c r="Z276" s="11">
        <v>0</v>
      </c>
      <c r="AA276" s="11">
        <v>0</v>
      </c>
      <c r="AB276" s="11">
        <v>0</v>
      </c>
      <c r="AC276" s="11">
        <v>0</v>
      </c>
      <c r="AD276" s="11">
        <v>0</v>
      </c>
      <c r="AE276" s="11">
        <v>0</v>
      </c>
      <c r="AF276" s="11">
        <v>0</v>
      </c>
      <c r="AG276" s="11">
        <v>0</v>
      </c>
      <c r="AH276" s="11">
        <v>0</v>
      </c>
      <c r="AI276" s="11">
        <v>0</v>
      </c>
      <c r="AJ276" s="11">
        <v>25</v>
      </c>
      <c r="AK276" s="11" t="s">
        <v>1121</v>
      </c>
      <c r="AL276" s="11" t="s">
        <v>47</v>
      </c>
      <c r="AM276" s="11" t="s">
        <v>56</v>
      </c>
      <c r="AN276" s="11" t="s">
        <v>729</v>
      </c>
    </row>
    <row r="277" ht="36" spans="1:40">
      <c r="A277" s="28">
        <v>274</v>
      </c>
      <c r="B277" s="11" t="s">
        <v>151</v>
      </c>
      <c r="C277" s="11" t="s">
        <v>1134</v>
      </c>
      <c r="D277" s="11" t="s">
        <v>1135</v>
      </c>
      <c r="E277" s="11" t="s">
        <v>1136</v>
      </c>
      <c r="F277" s="11" t="s">
        <v>155</v>
      </c>
      <c r="G277" s="11" t="s">
        <v>362</v>
      </c>
      <c r="H277" s="11" t="s">
        <v>1400</v>
      </c>
      <c r="I277" s="11">
        <v>6</v>
      </c>
      <c r="J277" s="11">
        <v>2</v>
      </c>
      <c r="K277" s="11" t="s">
        <v>3328</v>
      </c>
      <c r="L277" s="11">
        <v>2</v>
      </c>
      <c r="M277" s="11">
        <v>100</v>
      </c>
      <c r="N277" s="11" t="s">
        <v>362</v>
      </c>
      <c r="O277" s="11">
        <v>0</v>
      </c>
      <c r="P277" s="11">
        <v>0</v>
      </c>
      <c r="Q277" s="11">
        <v>0</v>
      </c>
      <c r="R277" s="11">
        <v>0</v>
      </c>
      <c r="S277" s="11">
        <v>0</v>
      </c>
      <c r="T277" s="11">
        <v>0</v>
      </c>
      <c r="U277" s="11">
        <v>0</v>
      </c>
      <c r="V277" s="11">
        <v>0</v>
      </c>
      <c r="W277" s="11">
        <v>0</v>
      </c>
      <c r="X277" s="11">
        <v>0</v>
      </c>
      <c r="Y277" s="11">
        <v>0</v>
      </c>
      <c r="Z277" s="11">
        <v>0</v>
      </c>
      <c r="AA277" s="11">
        <v>0</v>
      </c>
      <c r="AB277" s="11">
        <v>0</v>
      </c>
      <c r="AC277" s="11">
        <v>0</v>
      </c>
      <c r="AD277" s="11">
        <v>0</v>
      </c>
      <c r="AE277" s="11">
        <v>0</v>
      </c>
      <c r="AF277" s="11">
        <v>0</v>
      </c>
      <c r="AG277" s="11">
        <v>0</v>
      </c>
      <c r="AH277" s="11">
        <v>0</v>
      </c>
      <c r="AI277" s="11">
        <v>0</v>
      </c>
      <c r="AJ277" s="11">
        <v>50</v>
      </c>
      <c r="AK277" s="11" t="s">
        <v>1121</v>
      </c>
      <c r="AL277" s="11" t="s">
        <v>47</v>
      </c>
      <c r="AM277" s="11" t="s">
        <v>48</v>
      </c>
      <c r="AN277" s="11" t="s">
        <v>729</v>
      </c>
    </row>
    <row r="278" ht="36" spans="1:40">
      <c r="A278" s="28">
        <v>275</v>
      </c>
      <c r="B278" s="11" t="s">
        <v>151</v>
      </c>
      <c r="C278" s="11" t="s">
        <v>1137</v>
      </c>
      <c r="D278" s="11" t="s">
        <v>1138</v>
      </c>
      <c r="E278" s="11" t="s">
        <v>1139</v>
      </c>
      <c r="F278" s="11" t="s">
        <v>317</v>
      </c>
      <c r="G278" s="11" t="s">
        <v>1140</v>
      </c>
      <c r="H278" s="11" t="s">
        <v>3327</v>
      </c>
      <c r="I278" s="11">
        <v>0</v>
      </c>
      <c r="J278" s="11">
        <v>2</v>
      </c>
      <c r="K278" s="11" t="s">
        <v>3328</v>
      </c>
      <c r="L278" s="11">
        <v>2</v>
      </c>
      <c r="M278" s="11">
        <v>100</v>
      </c>
      <c r="N278" s="11" t="s">
        <v>1140</v>
      </c>
      <c r="O278" s="11">
        <v>0</v>
      </c>
      <c r="P278" s="11">
        <v>0</v>
      </c>
      <c r="Q278" s="11">
        <v>0</v>
      </c>
      <c r="R278" s="11">
        <v>0</v>
      </c>
      <c r="S278" s="11">
        <v>0</v>
      </c>
      <c r="T278" s="11">
        <v>0</v>
      </c>
      <c r="U278" s="11">
        <v>0</v>
      </c>
      <c r="V278" s="11">
        <v>0</v>
      </c>
      <c r="W278" s="11">
        <v>0</v>
      </c>
      <c r="X278" s="11">
        <v>0</v>
      </c>
      <c r="Y278" s="11">
        <v>0</v>
      </c>
      <c r="Z278" s="11">
        <v>0</v>
      </c>
      <c r="AA278" s="11">
        <v>0</v>
      </c>
      <c r="AB278" s="11">
        <v>0</v>
      </c>
      <c r="AC278" s="11">
        <v>0</v>
      </c>
      <c r="AD278" s="11">
        <v>0</v>
      </c>
      <c r="AE278" s="11">
        <v>0</v>
      </c>
      <c r="AF278" s="11">
        <v>0</v>
      </c>
      <c r="AG278" s="11">
        <v>0</v>
      </c>
      <c r="AH278" s="11">
        <v>0</v>
      </c>
      <c r="AI278" s="11">
        <v>0</v>
      </c>
      <c r="AJ278" s="11">
        <v>20</v>
      </c>
      <c r="AK278" s="11" t="s">
        <v>1121</v>
      </c>
      <c r="AL278" s="11" t="s">
        <v>105</v>
      </c>
      <c r="AM278" s="11" t="s">
        <v>48</v>
      </c>
      <c r="AN278" s="11" t="s">
        <v>729</v>
      </c>
    </row>
    <row r="279" ht="36" spans="1:40">
      <c r="A279" s="28">
        <v>276</v>
      </c>
      <c r="B279" s="11" t="s">
        <v>151</v>
      </c>
      <c r="C279" s="11" t="s">
        <v>1141</v>
      </c>
      <c r="D279" s="11" t="s">
        <v>1142</v>
      </c>
      <c r="E279" s="11" t="s">
        <v>1143</v>
      </c>
      <c r="F279" s="11" t="s">
        <v>228</v>
      </c>
      <c r="G279" s="11" t="s">
        <v>1144</v>
      </c>
      <c r="H279" s="11" t="s">
        <v>3327</v>
      </c>
      <c r="I279" s="11">
        <v>0</v>
      </c>
      <c r="J279" s="11">
        <v>2</v>
      </c>
      <c r="K279" s="11" t="s">
        <v>3328</v>
      </c>
      <c r="L279" s="11">
        <v>2</v>
      </c>
      <c r="M279" s="11">
        <v>100</v>
      </c>
      <c r="N279" s="11" t="s">
        <v>1144</v>
      </c>
      <c r="O279" s="11">
        <v>0</v>
      </c>
      <c r="P279" s="11">
        <v>0</v>
      </c>
      <c r="Q279" s="11">
        <v>0</v>
      </c>
      <c r="R279" s="11">
        <v>0</v>
      </c>
      <c r="S279" s="11">
        <v>0</v>
      </c>
      <c r="T279" s="11">
        <v>0</v>
      </c>
      <c r="U279" s="11">
        <v>0</v>
      </c>
      <c r="V279" s="11">
        <v>0</v>
      </c>
      <c r="W279" s="11">
        <v>0</v>
      </c>
      <c r="X279" s="11">
        <v>0</v>
      </c>
      <c r="Y279" s="11">
        <v>0</v>
      </c>
      <c r="Z279" s="11">
        <v>0</v>
      </c>
      <c r="AA279" s="11">
        <v>0</v>
      </c>
      <c r="AB279" s="11">
        <v>0</v>
      </c>
      <c r="AC279" s="11">
        <v>0</v>
      </c>
      <c r="AD279" s="11">
        <v>0</v>
      </c>
      <c r="AE279" s="11">
        <v>0</v>
      </c>
      <c r="AF279" s="11">
        <v>0</v>
      </c>
      <c r="AG279" s="11">
        <v>0</v>
      </c>
      <c r="AH279" s="11">
        <v>0</v>
      </c>
      <c r="AI279" s="11">
        <v>0</v>
      </c>
      <c r="AJ279" s="11">
        <v>50</v>
      </c>
      <c r="AK279" s="11" t="s">
        <v>1121</v>
      </c>
      <c r="AL279" s="11" t="s">
        <v>47</v>
      </c>
      <c r="AM279" s="11" t="s">
        <v>48</v>
      </c>
      <c r="AN279" s="11" t="s">
        <v>729</v>
      </c>
    </row>
    <row r="280" ht="48" spans="1:40">
      <c r="A280" s="28">
        <v>277</v>
      </c>
      <c r="B280" s="11" t="s">
        <v>151</v>
      </c>
      <c r="C280" s="11" t="s">
        <v>1145</v>
      </c>
      <c r="D280" s="11" t="s">
        <v>1146</v>
      </c>
      <c r="E280" s="11" t="s">
        <v>1147</v>
      </c>
      <c r="F280" s="11" t="s">
        <v>277</v>
      </c>
      <c r="G280" s="11" t="s">
        <v>1023</v>
      </c>
      <c r="H280" s="11" t="s">
        <v>3327</v>
      </c>
      <c r="I280" s="11">
        <v>0</v>
      </c>
      <c r="J280" s="11">
        <v>4</v>
      </c>
      <c r="K280" s="11" t="s">
        <v>3329</v>
      </c>
      <c r="L280" s="11">
        <v>4</v>
      </c>
      <c r="M280" s="11">
        <v>59</v>
      </c>
      <c r="N280" s="11" t="s">
        <v>1023</v>
      </c>
      <c r="O280" s="11">
        <v>7</v>
      </c>
      <c r="P280" s="11">
        <v>41</v>
      </c>
      <c r="Q280" s="11" t="s">
        <v>1194</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0</v>
      </c>
      <c r="AI280" s="11">
        <v>0</v>
      </c>
      <c r="AJ280" s="11">
        <v>25</v>
      </c>
      <c r="AK280" s="11" t="s">
        <v>1148</v>
      </c>
      <c r="AL280" s="11" t="s">
        <v>47</v>
      </c>
      <c r="AM280" s="11" t="s">
        <v>56</v>
      </c>
      <c r="AN280" s="11" t="s">
        <v>729</v>
      </c>
    </row>
    <row r="281" ht="36" spans="1:40">
      <c r="A281" s="28">
        <v>278</v>
      </c>
      <c r="B281" s="11" t="s">
        <v>151</v>
      </c>
      <c r="C281" s="11" t="s">
        <v>1149</v>
      </c>
      <c r="D281" s="11" t="s">
        <v>1150</v>
      </c>
      <c r="E281" s="11" t="s">
        <v>1151</v>
      </c>
      <c r="F281" s="11" t="s">
        <v>172</v>
      </c>
      <c r="G281" s="11" t="s">
        <v>1152</v>
      </c>
      <c r="H281" s="11" t="s">
        <v>3327</v>
      </c>
      <c r="I281" s="11">
        <v>0</v>
      </c>
      <c r="J281" s="11">
        <v>3</v>
      </c>
      <c r="K281" s="11" t="s">
        <v>3328</v>
      </c>
      <c r="L281" s="11">
        <v>3</v>
      </c>
      <c r="M281" s="11">
        <v>100</v>
      </c>
      <c r="N281" s="11" t="s">
        <v>1152</v>
      </c>
      <c r="O281" s="11">
        <v>0</v>
      </c>
      <c r="P281" s="11">
        <v>0</v>
      </c>
      <c r="Q281" s="11">
        <v>0</v>
      </c>
      <c r="R281" s="11">
        <v>0</v>
      </c>
      <c r="S281" s="11">
        <v>0</v>
      </c>
      <c r="T281" s="11">
        <v>0</v>
      </c>
      <c r="U281" s="11">
        <v>0</v>
      </c>
      <c r="V281" s="11">
        <v>0</v>
      </c>
      <c r="W281" s="11">
        <v>0</v>
      </c>
      <c r="X281" s="11">
        <v>0</v>
      </c>
      <c r="Y281" s="11">
        <v>0</v>
      </c>
      <c r="Z281" s="11">
        <v>0</v>
      </c>
      <c r="AA281" s="11">
        <v>0</v>
      </c>
      <c r="AB281" s="11">
        <v>0</v>
      </c>
      <c r="AC281" s="11">
        <v>0</v>
      </c>
      <c r="AD281" s="11">
        <v>0</v>
      </c>
      <c r="AE281" s="11">
        <v>0</v>
      </c>
      <c r="AF281" s="11">
        <v>0</v>
      </c>
      <c r="AG281" s="11">
        <v>0</v>
      </c>
      <c r="AH281" s="11">
        <v>0</v>
      </c>
      <c r="AI281" s="11">
        <v>0</v>
      </c>
      <c r="AJ281" s="11">
        <v>50</v>
      </c>
      <c r="AK281" s="11" t="s">
        <v>1148</v>
      </c>
      <c r="AL281" s="11" t="s">
        <v>47</v>
      </c>
      <c r="AM281" s="11" t="s">
        <v>48</v>
      </c>
      <c r="AN281" s="11" t="s">
        <v>729</v>
      </c>
    </row>
    <row r="282" ht="36" spans="1:40">
      <c r="A282" s="28">
        <v>279</v>
      </c>
      <c r="B282" s="11" t="s">
        <v>151</v>
      </c>
      <c r="C282" s="11" t="s">
        <v>1153</v>
      </c>
      <c r="D282" s="11" t="s">
        <v>1154</v>
      </c>
      <c r="E282" s="11" t="s">
        <v>1155</v>
      </c>
      <c r="F282" s="11" t="s">
        <v>250</v>
      </c>
      <c r="G282" s="11" t="s">
        <v>128</v>
      </c>
      <c r="H282" s="11" t="s">
        <v>3327</v>
      </c>
      <c r="I282" s="11">
        <v>0</v>
      </c>
      <c r="J282" s="11">
        <v>4</v>
      </c>
      <c r="K282" s="11" t="s">
        <v>3329</v>
      </c>
      <c r="L282" s="11">
        <v>4</v>
      </c>
      <c r="M282" s="11">
        <v>100</v>
      </c>
      <c r="N282" s="11" t="s">
        <v>128</v>
      </c>
      <c r="O282" s="11">
        <v>8</v>
      </c>
      <c r="P282" s="11">
        <v>0</v>
      </c>
      <c r="Q282" s="11" t="s">
        <v>45</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0</v>
      </c>
      <c r="AI282" s="11">
        <v>0</v>
      </c>
      <c r="AJ282" s="11">
        <v>25</v>
      </c>
      <c r="AK282" s="11" t="s">
        <v>1148</v>
      </c>
      <c r="AL282" s="11" t="s">
        <v>47</v>
      </c>
      <c r="AM282" s="11" t="s">
        <v>56</v>
      </c>
      <c r="AN282" s="11" t="s">
        <v>729</v>
      </c>
    </row>
    <row r="283" ht="36" spans="1:40">
      <c r="A283" s="28">
        <v>280</v>
      </c>
      <c r="B283" s="11" t="s">
        <v>151</v>
      </c>
      <c r="C283" s="11" t="s">
        <v>1156</v>
      </c>
      <c r="D283" s="11" t="s">
        <v>1157</v>
      </c>
      <c r="E283" s="11" t="s">
        <v>1158</v>
      </c>
      <c r="F283" s="11" t="s">
        <v>155</v>
      </c>
      <c r="G283" s="11" t="s">
        <v>962</v>
      </c>
      <c r="H283" s="11" t="s">
        <v>3327</v>
      </c>
      <c r="I283" s="11">
        <v>0</v>
      </c>
      <c r="J283" s="11">
        <v>4</v>
      </c>
      <c r="K283" s="11" t="s">
        <v>3328</v>
      </c>
      <c r="L283" s="11">
        <v>4</v>
      </c>
      <c r="M283" s="11">
        <v>100</v>
      </c>
      <c r="N283" s="11" t="s">
        <v>962</v>
      </c>
      <c r="O283" s="11">
        <v>0</v>
      </c>
      <c r="P283" s="11">
        <v>0</v>
      </c>
      <c r="Q283" s="11">
        <v>0</v>
      </c>
      <c r="R283" s="11">
        <v>0</v>
      </c>
      <c r="S283" s="11">
        <v>0</v>
      </c>
      <c r="T283" s="11">
        <v>0</v>
      </c>
      <c r="U283" s="11">
        <v>0</v>
      </c>
      <c r="V283" s="11">
        <v>0</v>
      </c>
      <c r="W283" s="11">
        <v>0</v>
      </c>
      <c r="X283" s="11">
        <v>0</v>
      </c>
      <c r="Y283" s="11">
        <v>0</v>
      </c>
      <c r="Z283" s="11">
        <v>0</v>
      </c>
      <c r="AA283" s="11">
        <v>0</v>
      </c>
      <c r="AB283" s="11">
        <v>0</v>
      </c>
      <c r="AC283" s="11">
        <v>0</v>
      </c>
      <c r="AD283" s="11">
        <v>0</v>
      </c>
      <c r="AE283" s="11">
        <v>0</v>
      </c>
      <c r="AF283" s="11">
        <v>0</v>
      </c>
      <c r="AG283" s="11">
        <v>0</v>
      </c>
      <c r="AH283" s="11">
        <v>0</v>
      </c>
      <c r="AI283" s="11">
        <v>0</v>
      </c>
      <c r="AJ283" s="11">
        <v>25</v>
      </c>
      <c r="AK283" s="11" t="s">
        <v>1148</v>
      </c>
      <c r="AL283" s="11" t="s">
        <v>47</v>
      </c>
      <c r="AM283" s="11" t="s">
        <v>56</v>
      </c>
      <c r="AN283" s="11" t="s">
        <v>729</v>
      </c>
    </row>
    <row r="284" ht="48" spans="1:40">
      <c r="A284" s="28">
        <v>281</v>
      </c>
      <c r="B284" s="11" t="s">
        <v>151</v>
      </c>
      <c r="C284" s="11" t="s">
        <v>1159</v>
      </c>
      <c r="D284" s="11" t="s">
        <v>1160</v>
      </c>
      <c r="E284" s="11" t="s">
        <v>1161</v>
      </c>
      <c r="F284" s="11" t="s">
        <v>196</v>
      </c>
      <c r="G284" s="11" t="s">
        <v>384</v>
      </c>
      <c r="H284" s="11" t="s">
        <v>3327</v>
      </c>
      <c r="I284" s="11">
        <v>0</v>
      </c>
      <c r="J284" s="11">
        <v>3</v>
      </c>
      <c r="K284" s="11" t="s">
        <v>3328</v>
      </c>
      <c r="L284" s="11">
        <v>3</v>
      </c>
      <c r="M284" s="11">
        <v>100</v>
      </c>
      <c r="N284" s="11" t="s">
        <v>384</v>
      </c>
      <c r="O284" s="11">
        <v>0</v>
      </c>
      <c r="P284" s="11">
        <v>0</v>
      </c>
      <c r="Q284" s="11">
        <v>0</v>
      </c>
      <c r="R284" s="11">
        <v>0</v>
      </c>
      <c r="S284" s="11">
        <v>0</v>
      </c>
      <c r="T284" s="11">
        <v>0</v>
      </c>
      <c r="U284" s="11">
        <v>0</v>
      </c>
      <c r="V284" s="11">
        <v>0</v>
      </c>
      <c r="W284" s="11">
        <v>0</v>
      </c>
      <c r="X284" s="11">
        <v>0</v>
      </c>
      <c r="Y284" s="11">
        <v>0</v>
      </c>
      <c r="Z284" s="11">
        <v>0</v>
      </c>
      <c r="AA284" s="11">
        <v>0</v>
      </c>
      <c r="AB284" s="11">
        <v>0</v>
      </c>
      <c r="AC284" s="11">
        <v>0</v>
      </c>
      <c r="AD284" s="11">
        <v>0</v>
      </c>
      <c r="AE284" s="11">
        <v>0</v>
      </c>
      <c r="AF284" s="11">
        <v>0</v>
      </c>
      <c r="AG284" s="11">
        <v>0</v>
      </c>
      <c r="AH284" s="11">
        <v>0</v>
      </c>
      <c r="AI284" s="11">
        <v>0</v>
      </c>
      <c r="AJ284" s="11">
        <v>50</v>
      </c>
      <c r="AK284" s="11" t="s">
        <v>1148</v>
      </c>
      <c r="AL284" s="11" t="s">
        <v>47</v>
      </c>
      <c r="AM284" s="11" t="s">
        <v>48</v>
      </c>
      <c r="AN284" s="11" t="s">
        <v>729</v>
      </c>
    </row>
    <row r="285" ht="36" spans="1:40">
      <c r="A285" s="28">
        <v>282</v>
      </c>
      <c r="B285" s="11" t="s">
        <v>151</v>
      </c>
      <c r="C285" s="11" t="s">
        <v>1162</v>
      </c>
      <c r="D285" s="11" t="s">
        <v>1163</v>
      </c>
      <c r="E285" s="11" t="s">
        <v>1164</v>
      </c>
      <c r="F285" s="11" t="s">
        <v>228</v>
      </c>
      <c r="G285" s="11" t="s">
        <v>815</v>
      </c>
      <c r="H285" s="11" t="s">
        <v>3327</v>
      </c>
      <c r="I285" s="11">
        <v>0</v>
      </c>
      <c r="J285" s="11">
        <v>2</v>
      </c>
      <c r="K285" s="11" t="s">
        <v>3328</v>
      </c>
      <c r="L285" s="11">
        <v>2</v>
      </c>
      <c r="M285" s="11">
        <v>100</v>
      </c>
      <c r="N285" s="11" t="s">
        <v>815</v>
      </c>
      <c r="O285" s="11">
        <v>0</v>
      </c>
      <c r="P285" s="11">
        <v>0</v>
      </c>
      <c r="Q285" s="11">
        <v>0</v>
      </c>
      <c r="R285" s="11">
        <v>0</v>
      </c>
      <c r="S285" s="11">
        <v>0</v>
      </c>
      <c r="T285" s="11">
        <v>0</v>
      </c>
      <c r="U285" s="11">
        <v>0</v>
      </c>
      <c r="V285" s="11">
        <v>0</v>
      </c>
      <c r="W285" s="11">
        <v>0</v>
      </c>
      <c r="X285" s="11">
        <v>0</v>
      </c>
      <c r="Y285" s="11">
        <v>0</v>
      </c>
      <c r="Z285" s="11">
        <v>0</v>
      </c>
      <c r="AA285" s="11">
        <v>0</v>
      </c>
      <c r="AB285" s="11">
        <v>0</v>
      </c>
      <c r="AC285" s="11">
        <v>0</v>
      </c>
      <c r="AD285" s="11">
        <v>0</v>
      </c>
      <c r="AE285" s="11">
        <v>0</v>
      </c>
      <c r="AF285" s="11">
        <v>0</v>
      </c>
      <c r="AG285" s="11">
        <v>0</v>
      </c>
      <c r="AH285" s="11">
        <v>0</v>
      </c>
      <c r="AI285" s="11">
        <v>0</v>
      </c>
      <c r="AJ285" s="11">
        <v>20</v>
      </c>
      <c r="AK285" s="11" t="s">
        <v>1148</v>
      </c>
      <c r="AL285" s="11" t="s">
        <v>105</v>
      </c>
      <c r="AM285" s="11" t="s">
        <v>48</v>
      </c>
      <c r="AN285" s="11" t="s">
        <v>729</v>
      </c>
    </row>
    <row r="286" ht="24" spans="1:40">
      <c r="A286" s="28">
        <v>283</v>
      </c>
      <c r="B286" s="11" t="s">
        <v>151</v>
      </c>
      <c r="C286" s="11" t="s">
        <v>1165</v>
      </c>
      <c r="D286" s="11" t="s">
        <v>1166</v>
      </c>
      <c r="E286" s="11" t="s">
        <v>1167</v>
      </c>
      <c r="F286" s="11" t="s">
        <v>196</v>
      </c>
      <c r="G286" s="11" t="s">
        <v>1168</v>
      </c>
      <c r="H286" s="11" t="s">
        <v>3327</v>
      </c>
      <c r="I286" s="11">
        <v>0</v>
      </c>
      <c r="J286" s="11">
        <v>6</v>
      </c>
      <c r="K286" s="11" t="s">
        <v>3328</v>
      </c>
      <c r="L286" s="11">
        <v>6</v>
      </c>
      <c r="M286" s="11">
        <v>100</v>
      </c>
      <c r="N286" s="11" t="s">
        <v>1168</v>
      </c>
      <c r="O286" s="11">
        <v>0</v>
      </c>
      <c r="P286" s="11">
        <v>0</v>
      </c>
      <c r="Q286" s="11">
        <v>0</v>
      </c>
      <c r="R286" s="11">
        <v>0</v>
      </c>
      <c r="S286" s="11">
        <v>0</v>
      </c>
      <c r="T286" s="11">
        <v>0</v>
      </c>
      <c r="U286" s="11">
        <v>0</v>
      </c>
      <c r="V286" s="11">
        <v>0</v>
      </c>
      <c r="W286" s="11">
        <v>0</v>
      </c>
      <c r="X286" s="11">
        <v>0</v>
      </c>
      <c r="Y286" s="11">
        <v>0</v>
      </c>
      <c r="Z286" s="11">
        <v>0</v>
      </c>
      <c r="AA286" s="11">
        <v>0</v>
      </c>
      <c r="AB286" s="11">
        <v>0</v>
      </c>
      <c r="AC286" s="11">
        <v>0</v>
      </c>
      <c r="AD286" s="11">
        <v>0</v>
      </c>
      <c r="AE286" s="11">
        <v>0</v>
      </c>
      <c r="AF286" s="11">
        <v>0</v>
      </c>
      <c r="AG286" s="11">
        <v>0</v>
      </c>
      <c r="AH286" s="11">
        <v>0</v>
      </c>
      <c r="AI286" s="11">
        <v>0</v>
      </c>
      <c r="AJ286" s="11">
        <v>25</v>
      </c>
      <c r="AK286" s="11" t="s">
        <v>1148</v>
      </c>
      <c r="AL286" s="11" t="s">
        <v>47</v>
      </c>
      <c r="AM286" s="11" t="s">
        <v>56</v>
      </c>
      <c r="AN286" s="11" t="s">
        <v>729</v>
      </c>
    </row>
    <row r="287" ht="36" spans="1:40">
      <c r="A287" s="28">
        <v>284</v>
      </c>
      <c r="B287" s="11" t="s">
        <v>151</v>
      </c>
      <c r="C287" s="11" t="s">
        <v>1169</v>
      </c>
      <c r="D287" s="11" t="s">
        <v>1170</v>
      </c>
      <c r="E287" s="11" t="s">
        <v>1171</v>
      </c>
      <c r="F287" s="11" t="s">
        <v>228</v>
      </c>
      <c r="G287" s="11" t="s">
        <v>1144</v>
      </c>
      <c r="H287" s="11" t="s">
        <v>3327</v>
      </c>
      <c r="I287" s="11">
        <v>0</v>
      </c>
      <c r="J287" s="11">
        <v>2</v>
      </c>
      <c r="K287" s="11" t="s">
        <v>3328</v>
      </c>
      <c r="L287" s="11">
        <v>2</v>
      </c>
      <c r="M287" s="11">
        <v>100</v>
      </c>
      <c r="N287" s="11" t="s">
        <v>1144</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0</v>
      </c>
      <c r="AI287" s="11">
        <v>0</v>
      </c>
      <c r="AJ287" s="11">
        <v>50</v>
      </c>
      <c r="AK287" s="11" t="s">
        <v>1148</v>
      </c>
      <c r="AL287" s="11" t="s">
        <v>47</v>
      </c>
      <c r="AM287" s="11" t="s">
        <v>48</v>
      </c>
      <c r="AN287" s="11" t="s">
        <v>729</v>
      </c>
    </row>
    <row r="288" ht="48" spans="1:40">
      <c r="A288" s="28">
        <v>285</v>
      </c>
      <c r="B288" s="11" t="s">
        <v>151</v>
      </c>
      <c r="C288" s="11" t="s">
        <v>1172</v>
      </c>
      <c r="D288" s="11" t="s">
        <v>1173</v>
      </c>
      <c r="E288" s="11" t="s">
        <v>1174</v>
      </c>
      <c r="F288" s="11" t="s">
        <v>250</v>
      </c>
      <c r="G288" s="11" t="s">
        <v>976</v>
      </c>
      <c r="H288" s="11" t="s">
        <v>3327</v>
      </c>
      <c r="I288" s="11">
        <v>0</v>
      </c>
      <c r="J288" s="11">
        <v>2</v>
      </c>
      <c r="K288" s="11" t="s">
        <v>3329</v>
      </c>
      <c r="L288" s="11">
        <v>2</v>
      </c>
      <c r="M288" s="11">
        <v>42.5</v>
      </c>
      <c r="N288" s="11" t="s">
        <v>976</v>
      </c>
      <c r="O288" s="11">
        <v>3</v>
      </c>
      <c r="P288" s="11">
        <v>30</v>
      </c>
      <c r="Q288" s="11" t="s">
        <v>3400</v>
      </c>
      <c r="R288" s="11">
        <v>7</v>
      </c>
      <c r="S288" s="11">
        <v>15</v>
      </c>
      <c r="T288" s="11" t="s">
        <v>1023</v>
      </c>
      <c r="U288" s="11">
        <v>8</v>
      </c>
      <c r="V288" s="11">
        <v>12.5</v>
      </c>
      <c r="W288" s="11" t="s">
        <v>1194</v>
      </c>
      <c r="X288" s="11">
        <v>0</v>
      </c>
      <c r="Y288" s="11">
        <v>0</v>
      </c>
      <c r="Z288" s="11">
        <v>0</v>
      </c>
      <c r="AA288" s="11">
        <v>0</v>
      </c>
      <c r="AB288" s="11">
        <v>0</v>
      </c>
      <c r="AC288" s="11">
        <v>0</v>
      </c>
      <c r="AD288" s="11">
        <v>0</v>
      </c>
      <c r="AE288" s="11">
        <v>0</v>
      </c>
      <c r="AF288" s="11">
        <v>0</v>
      </c>
      <c r="AG288" s="11">
        <v>0</v>
      </c>
      <c r="AH288" s="11">
        <v>0</v>
      </c>
      <c r="AI288" s="11">
        <v>0</v>
      </c>
      <c r="AJ288" s="11">
        <v>50</v>
      </c>
      <c r="AK288" s="11" t="s">
        <v>1148</v>
      </c>
      <c r="AL288" s="11" t="s">
        <v>47</v>
      </c>
      <c r="AM288" s="11" t="s">
        <v>48</v>
      </c>
      <c r="AN288" s="11" t="s">
        <v>729</v>
      </c>
    </row>
    <row r="289" ht="60" spans="1:40">
      <c r="A289" s="28">
        <v>286</v>
      </c>
      <c r="B289" s="11" t="s">
        <v>151</v>
      </c>
      <c r="C289" s="11" t="s">
        <v>1175</v>
      </c>
      <c r="D289" s="11" t="s">
        <v>1176</v>
      </c>
      <c r="E289" s="11" t="s">
        <v>1177</v>
      </c>
      <c r="F289" s="11" t="s">
        <v>207</v>
      </c>
      <c r="G289" s="11" t="s">
        <v>1178</v>
      </c>
      <c r="H289" s="11" t="s">
        <v>1400</v>
      </c>
      <c r="I289" s="11">
        <v>4</v>
      </c>
      <c r="J289" s="11">
        <v>2</v>
      </c>
      <c r="K289" s="11" t="s">
        <v>3328</v>
      </c>
      <c r="L289" s="11">
        <v>2</v>
      </c>
      <c r="M289" s="11">
        <v>100</v>
      </c>
      <c r="N289" s="11" t="s">
        <v>1178</v>
      </c>
      <c r="O289" s="11">
        <v>0</v>
      </c>
      <c r="P289" s="11">
        <v>0</v>
      </c>
      <c r="Q289" s="11">
        <v>0</v>
      </c>
      <c r="R289" s="11">
        <v>0</v>
      </c>
      <c r="S289" s="11">
        <v>0</v>
      </c>
      <c r="T289" s="11">
        <v>0</v>
      </c>
      <c r="U289" s="11">
        <v>0</v>
      </c>
      <c r="V289" s="11">
        <v>0</v>
      </c>
      <c r="W289" s="11">
        <v>0</v>
      </c>
      <c r="X289" s="11">
        <v>0</v>
      </c>
      <c r="Y289" s="11">
        <v>0</v>
      </c>
      <c r="Z289" s="11">
        <v>0</v>
      </c>
      <c r="AA289" s="11">
        <v>0</v>
      </c>
      <c r="AB289" s="11">
        <v>0</v>
      </c>
      <c r="AC289" s="11">
        <v>0</v>
      </c>
      <c r="AD289" s="11">
        <v>0</v>
      </c>
      <c r="AE289" s="11">
        <v>0</v>
      </c>
      <c r="AF289" s="11">
        <v>0</v>
      </c>
      <c r="AG289" s="11">
        <v>0</v>
      </c>
      <c r="AH289" s="11">
        <v>0</v>
      </c>
      <c r="AI289" s="11">
        <v>0</v>
      </c>
      <c r="AJ289" s="11">
        <v>20</v>
      </c>
      <c r="AK289" s="11" t="s">
        <v>1148</v>
      </c>
      <c r="AL289" s="11" t="s">
        <v>105</v>
      </c>
      <c r="AM289" s="11" t="s">
        <v>48</v>
      </c>
      <c r="AN289" s="11" t="s">
        <v>729</v>
      </c>
    </row>
    <row r="290" ht="48" spans="1:40">
      <c r="A290" s="28">
        <v>287</v>
      </c>
      <c r="B290" s="11" t="s">
        <v>151</v>
      </c>
      <c r="C290" s="11" t="s">
        <v>1179</v>
      </c>
      <c r="D290" s="11" t="s">
        <v>1180</v>
      </c>
      <c r="E290" s="11" t="s">
        <v>1181</v>
      </c>
      <c r="F290" s="11" t="s">
        <v>295</v>
      </c>
      <c r="G290" s="11" t="s">
        <v>384</v>
      </c>
      <c r="H290" s="11" t="s">
        <v>1400</v>
      </c>
      <c r="I290" s="11">
        <v>3</v>
      </c>
      <c r="J290" s="11">
        <v>5</v>
      </c>
      <c r="K290" s="11" t="s">
        <v>3329</v>
      </c>
      <c r="L290" s="11">
        <v>3</v>
      </c>
      <c r="M290" s="11">
        <v>40</v>
      </c>
      <c r="N290" s="11" t="s">
        <v>45</v>
      </c>
      <c r="O290" s="11">
        <v>5</v>
      </c>
      <c r="P290" s="11">
        <v>60</v>
      </c>
      <c r="Q290" s="11" t="s">
        <v>384</v>
      </c>
      <c r="R290" s="11">
        <v>7</v>
      </c>
      <c r="S290" s="11">
        <v>0</v>
      </c>
      <c r="T290" s="11" t="s">
        <v>3330</v>
      </c>
      <c r="U290" s="11">
        <v>0</v>
      </c>
      <c r="V290" s="11">
        <v>0</v>
      </c>
      <c r="W290" s="11">
        <v>0</v>
      </c>
      <c r="X290" s="11">
        <v>0</v>
      </c>
      <c r="Y290" s="11">
        <v>0</v>
      </c>
      <c r="Z290" s="11">
        <v>0</v>
      </c>
      <c r="AA290" s="11">
        <v>0</v>
      </c>
      <c r="AB290" s="11">
        <v>0</v>
      </c>
      <c r="AC290" s="11">
        <v>0</v>
      </c>
      <c r="AD290" s="11">
        <v>0</v>
      </c>
      <c r="AE290" s="11">
        <v>0</v>
      </c>
      <c r="AF290" s="11">
        <v>0</v>
      </c>
      <c r="AG290" s="11">
        <v>0</v>
      </c>
      <c r="AH290" s="11">
        <v>0</v>
      </c>
      <c r="AI290" s="11">
        <v>0</v>
      </c>
      <c r="AJ290" s="11">
        <v>25</v>
      </c>
      <c r="AK290" s="11" t="s">
        <v>771</v>
      </c>
      <c r="AL290" s="11" t="s">
        <v>47</v>
      </c>
      <c r="AM290" s="11" t="s">
        <v>56</v>
      </c>
      <c r="AN290" s="11" t="s">
        <v>729</v>
      </c>
    </row>
    <row r="291" ht="36" spans="1:40">
      <c r="A291" s="28">
        <v>288</v>
      </c>
      <c r="B291" s="11" t="s">
        <v>151</v>
      </c>
      <c r="C291" s="11" t="s">
        <v>1182</v>
      </c>
      <c r="D291" s="11" t="s">
        <v>1183</v>
      </c>
      <c r="E291" s="11" t="s">
        <v>1184</v>
      </c>
      <c r="F291" s="11" t="s">
        <v>196</v>
      </c>
      <c r="G291" s="11" t="s">
        <v>384</v>
      </c>
      <c r="H291" s="11" t="s">
        <v>3327</v>
      </c>
      <c r="I291" s="11">
        <v>0</v>
      </c>
      <c r="J291" s="11">
        <v>4</v>
      </c>
      <c r="K291" s="11" t="s">
        <v>3328</v>
      </c>
      <c r="L291" s="11">
        <v>4</v>
      </c>
      <c r="M291" s="11">
        <v>100</v>
      </c>
      <c r="N291" s="11" t="s">
        <v>384</v>
      </c>
      <c r="O291" s="11">
        <v>0</v>
      </c>
      <c r="P291" s="11">
        <v>0</v>
      </c>
      <c r="Q291" s="11">
        <v>0</v>
      </c>
      <c r="R291" s="11">
        <v>0</v>
      </c>
      <c r="S291" s="11">
        <v>0</v>
      </c>
      <c r="T291" s="11">
        <v>0</v>
      </c>
      <c r="U291" s="11">
        <v>0</v>
      </c>
      <c r="V291" s="11">
        <v>0</v>
      </c>
      <c r="W291" s="11">
        <v>0</v>
      </c>
      <c r="X291" s="11">
        <v>0</v>
      </c>
      <c r="Y291" s="11">
        <v>0</v>
      </c>
      <c r="Z291" s="11">
        <v>0</v>
      </c>
      <c r="AA291" s="11">
        <v>0</v>
      </c>
      <c r="AB291" s="11">
        <v>0</v>
      </c>
      <c r="AC291" s="11">
        <v>0</v>
      </c>
      <c r="AD291" s="11">
        <v>0</v>
      </c>
      <c r="AE291" s="11">
        <v>0</v>
      </c>
      <c r="AF291" s="11">
        <v>0</v>
      </c>
      <c r="AG291" s="11">
        <v>0</v>
      </c>
      <c r="AH291" s="11">
        <v>0</v>
      </c>
      <c r="AI291" s="11">
        <v>0</v>
      </c>
      <c r="AJ291" s="11">
        <v>10</v>
      </c>
      <c r="AK291" s="11" t="s">
        <v>771</v>
      </c>
      <c r="AL291" s="11" t="s">
        <v>105</v>
      </c>
      <c r="AM291" s="11" t="s">
        <v>56</v>
      </c>
      <c r="AN291" s="11" t="s">
        <v>729</v>
      </c>
    </row>
    <row r="292" ht="36" spans="1:40">
      <c r="A292" s="28">
        <v>289</v>
      </c>
      <c r="B292" s="11" t="s">
        <v>151</v>
      </c>
      <c r="C292" s="11" t="s">
        <v>1185</v>
      </c>
      <c r="D292" s="11" t="s">
        <v>1186</v>
      </c>
      <c r="E292" s="11" t="s">
        <v>1187</v>
      </c>
      <c r="F292" s="11" t="s">
        <v>228</v>
      </c>
      <c r="G292" s="11" t="s">
        <v>384</v>
      </c>
      <c r="H292" s="11" t="s">
        <v>3327</v>
      </c>
      <c r="I292" s="11">
        <v>0</v>
      </c>
      <c r="J292" s="11">
        <v>3</v>
      </c>
      <c r="K292" s="11" t="s">
        <v>3328</v>
      </c>
      <c r="L292" s="11">
        <v>3</v>
      </c>
      <c r="M292" s="11">
        <v>100</v>
      </c>
      <c r="N292" s="11" t="s">
        <v>384</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0</v>
      </c>
      <c r="AI292" s="11">
        <v>0</v>
      </c>
      <c r="AJ292" s="11">
        <v>50</v>
      </c>
      <c r="AK292" s="11" t="s">
        <v>771</v>
      </c>
      <c r="AL292" s="11" t="s">
        <v>47</v>
      </c>
      <c r="AM292" s="11" t="s">
        <v>48</v>
      </c>
      <c r="AN292" s="11" t="s">
        <v>729</v>
      </c>
    </row>
    <row r="293" ht="48" spans="1:40">
      <c r="A293" s="28">
        <v>290</v>
      </c>
      <c r="B293" s="11" t="s">
        <v>151</v>
      </c>
      <c r="C293" s="11" t="s">
        <v>1188</v>
      </c>
      <c r="D293" s="11" t="s">
        <v>1189</v>
      </c>
      <c r="E293" s="11" t="s">
        <v>1190</v>
      </c>
      <c r="F293" s="11" t="s">
        <v>155</v>
      </c>
      <c r="G293" s="11" t="s">
        <v>407</v>
      </c>
      <c r="H293" s="11" t="s">
        <v>1400</v>
      </c>
      <c r="I293" s="11">
        <v>8</v>
      </c>
      <c r="J293" s="11">
        <v>2</v>
      </c>
      <c r="K293" s="11" t="s">
        <v>3328</v>
      </c>
      <c r="L293" s="11">
        <v>2</v>
      </c>
      <c r="M293" s="11">
        <v>100</v>
      </c>
      <c r="N293" s="11" t="s">
        <v>407</v>
      </c>
      <c r="O293" s="11">
        <v>0</v>
      </c>
      <c r="P293" s="11">
        <v>0</v>
      </c>
      <c r="Q293" s="11">
        <v>0</v>
      </c>
      <c r="R293" s="11">
        <v>0</v>
      </c>
      <c r="S293" s="11">
        <v>0</v>
      </c>
      <c r="T293" s="11">
        <v>0</v>
      </c>
      <c r="U293" s="11">
        <v>0</v>
      </c>
      <c r="V293" s="11">
        <v>0</v>
      </c>
      <c r="W293" s="11">
        <v>0</v>
      </c>
      <c r="X293" s="11">
        <v>0</v>
      </c>
      <c r="Y293" s="11">
        <v>0</v>
      </c>
      <c r="Z293" s="11">
        <v>0</v>
      </c>
      <c r="AA293" s="11">
        <v>0</v>
      </c>
      <c r="AB293" s="11">
        <v>0</v>
      </c>
      <c r="AC293" s="11">
        <v>0</v>
      </c>
      <c r="AD293" s="11">
        <v>0</v>
      </c>
      <c r="AE293" s="11">
        <v>0</v>
      </c>
      <c r="AF293" s="11">
        <v>0</v>
      </c>
      <c r="AG293" s="11">
        <v>0</v>
      </c>
      <c r="AH293" s="11">
        <v>0</v>
      </c>
      <c r="AI293" s="11">
        <v>0</v>
      </c>
      <c r="AJ293" s="11">
        <v>20</v>
      </c>
      <c r="AK293" s="11" t="s">
        <v>771</v>
      </c>
      <c r="AL293" s="11" t="s">
        <v>105</v>
      </c>
      <c r="AM293" s="11" t="s">
        <v>48</v>
      </c>
      <c r="AN293" s="11" t="s">
        <v>729</v>
      </c>
    </row>
    <row r="294" ht="48" spans="1:40">
      <c r="A294" s="28">
        <v>291</v>
      </c>
      <c r="B294" s="11" t="s">
        <v>151</v>
      </c>
      <c r="C294" s="11" t="s">
        <v>1191</v>
      </c>
      <c r="D294" s="11" t="s">
        <v>1192</v>
      </c>
      <c r="E294" s="11" t="s">
        <v>1193</v>
      </c>
      <c r="F294" s="11" t="s">
        <v>228</v>
      </c>
      <c r="G294" s="11" t="s">
        <v>1194</v>
      </c>
      <c r="H294" s="11" t="s">
        <v>1400</v>
      </c>
      <c r="I294" s="11">
        <v>10</v>
      </c>
      <c r="J294" s="11">
        <v>2</v>
      </c>
      <c r="K294" s="11" t="s">
        <v>3329</v>
      </c>
      <c r="L294" s="11">
        <v>2</v>
      </c>
      <c r="M294" s="11">
        <v>69</v>
      </c>
      <c r="N294" s="11" t="s">
        <v>1194</v>
      </c>
      <c r="O294" s="11">
        <v>5</v>
      </c>
      <c r="P294" s="11">
        <v>31</v>
      </c>
      <c r="Q294" s="11" t="s">
        <v>3415</v>
      </c>
      <c r="R294" s="11">
        <v>7</v>
      </c>
      <c r="S294" s="11">
        <v>0</v>
      </c>
      <c r="T294" s="11" t="s">
        <v>3365</v>
      </c>
      <c r="U294" s="11">
        <v>0</v>
      </c>
      <c r="V294" s="11">
        <v>0</v>
      </c>
      <c r="W294" s="11">
        <v>0</v>
      </c>
      <c r="X294" s="11">
        <v>0</v>
      </c>
      <c r="Y294" s="11">
        <v>0</v>
      </c>
      <c r="Z294" s="11">
        <v>0</v>
      </c>
      <c r="AA294" s="11">
        <v>0</v>
      </c>
      <c r="AB294" s="11">
        <v>0</v>
      </c>
      <c r="AC294" s="11">
        <v>0</v>
      </c>
      <c r="AD294" s="11">
        <v>0</v>
      </c>
      <c r="AE294" s="11">
        <v>0</v>
      </c>
      <c r="AF294" s="11">
        <v>0</v>
      </c>
      <c r="AG294" s="11">
        <v>0</v>
      </c>
      <c r="AH294" s="11">
        <v>0</v>
      </c>
      <c r="AI294" s="11">
        <v>0</v>
      </c>
      <c r="AJ294" s="11">
        <v>50</v>
      </c>
      <c r="AK294" s="11" t="s">
        <v>771</v>
      </c>
      <c r="AL294" s="11" t="s">
        <v>47</v>
      </c>
      <c r="AM294" s="11" t="s">
        <v>48</v>
      </c>
      <c r="AN294" s="11" t="s">
        <v>729</v>
      </c>
    </row>
    <row r="295" ht="60" spans="1:40">
      <c r="A295" s="28">
        <v>292</v>
      </c>
      <c r="B295" s="11" t="s">
        <v>151</v>
      </c>
      <c r="C295" s="11" t="s">
        <v>1195</v>
      </c>
      <c r="D295" s="11" t="s">
        <v>1196</v>
      </c>
      <c r="E295" s="11" t="s">
        <v>1197</v>
      </c>
      <c r="F295" s="11" t="s">
        <v>155</v>
      </c>
      <c r="G295" s="11" t="s">
        <v>380</v>
      </c>
      <c r="H295" s="11" t="s">
        <v>3327</v>
      </c>
      <c r="I295" s="11">
        <v>0</v>
      </c>
      <c r="J295" s="11">
        <v>2</v>
      </c>
      <c r="K295" s="11" t="s">
        <v>3328</v>
      </c>
      <c r="L295" s="11">
        <v>2</v>
      </c>
      <c r="M295" s="11">
        <v>100</v>
      </c>
      <c r="N295" s="11" t="s">
        <v>380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0</v>
      </c>
      <c r="AI295" s="11">
        <v>0</v>
      </c>
      <c r="AJ295" s="11">
        <v>20</v>
      </c>
      <c r="AK295" s="11" t="s">
        <v>771</v>
      </c>
      <c r="AL295" s="11" t="s">
        <v>105</v>
      </c>
      <c r="AM295" s="11" t="s">
        <v>48</v>
      </c>
      <c r="AN295" s="11" t="s">
        <v>729</v>
      </c>
    </row>
    <row r="296" ht="36" spans="1:40">
      <c r="A296" s="28">
        <v>293</v>
      </c>
      <c r="B296" s="11" t="s">
        <v>151</v>
      </c>
      <c r="C296" s="11" t="s">
        <v>1198</v>
      </c>
      <c r="D296" s="11" t="s">
        <v>1199</v>
      </c>
      <c r="E296" s="11" t="s">
        <v>1200</v>
      </c>
      <c r="F296" s="11" t="s">
        <v>196</v>
      </c>
      <c r="G296" s="11" t="s">
        <v>825</v>
      </c>
      <c r="H296" s="11" t="s">
        <v>1400</v>
      </c>
      <c r="I296" s="11">
        <v>5</v>
      </c>
      <c r="J296" s="11">
        <v>2</v>
      </c>
      <c r="K296" s="11" t="s">
        <v>3328</v>
      </c>
      <c r="L296" s="11">
        <v>2</v>
      </c>
      <c r="M296" s="11">
        <v>100</v>
      </c>
      <c r="N296" s="11" t="s">
        <v>825</v>
      </c>
      <c r="O296" s="11">
        <v>0</v>
      </c>
      <c r="P296" s="11">
        <v>0</v>
      </c>
      <c r="Q296" s="11">
        <v>0</v>
      </c>
      <c r="R296" s="11">
        <v>0</v>
      </c>
      <c r="S296" s="11">
        <v>0</v>
      </c>
      <c r="T296" s="11">
        <v>0</v>
      </c>
      <c r="U296" s="11">
        <v>0</v>
      </c>
      <c r="V296" s="11">
        <v>0</v>
      </c>
      <c r="W296" s="11">
        <v>0</v>
      </c>
      <c r="X296" s="11">
        <v>0</v>
      </c>
      <c r="Y296" s="11">
        <v>0</v>
      </c>
      <c r="Z296" s="11">
        <v>0</v>
      </c>
      <c r="AA296" s="11">
        <v>0</v>
      </c>
      <c r="AB296" s="11">
        <v>0</v>
      </c>
      <c r="AC296" s="11">
        <v>0</v>
      </c>
      <c r="AD296" s="11">
        <v>0</v>
      </c>
      <c r="AE296" s="11">
        <v>0</v>
      </c>
      <c r="AF296" s="11">
        <v>0</v>
      </c>
      <c r="AG296" s="11">
        <v>0</v>
      </c>
      <c r="AH296" s="11">
        <v>0</v>
      </c>
      <c r="AI296" s="11">
        <v>0</v>
      </c>
      <c r="AJ296" s="11">
        <v>50</v>
      </c>
      <c r="AK296" s="11" t="s">
        <v>771</v>
      </c>
      <c r="AL296" s="11" t="s">
        <v>47</v>
      </c>
      <c r="AM296" s="11" t="s">
        <v>48</v>
      </c>
      <c r="AN296" s="11" t="s">
        <v>729</v>
      </c>
    </row>
    <row r="297" ht="48" spans="1:40">
      <c r="A297" s="28">
        <v>294</v>
      </c>
      <c r="B297" s="11" t="s">
        <v>151</v>
      </c>
      <c r="C297" s="11" t="s">
        <v>1201</v>
      </c>
      <c r="D297" s="11" t="s">
        <v>1202</v>
      </c>
      <c r="E297" s="11" t="s">
        <v>1203</v>
      </c>
      <c r="F297" s="11" t="s">
        <v>196</v>
      </c>
      <c r="G297" s="11" t="s">
        <v>1204</v>
      </c>
      <c r="H297" s="11" t="s">
        <v>1400</v>
      </c>
      <c r="I297" s="11">
        <v>10</v>
      </c>
      <c r="J297" s="11">
        <v>2</v>
      </c>
      <c r="K297" s="11" t="s">
        <v>3328</v>
      </c>
      <c r="L297" s="11">
        <v>2</v>
      </c>
      <c r="M297" s="11">
        <v>100</v>
      </c>
      <c r="N297" s="11" t="s">
        <v>1204</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0</v>
      </c>
      <c r="AI297" s="11">
        <v>0</v>
      </c>
      <c r="AJ297" s="11">
        <v>50</v>
      </c>
      <c r="AK297" s="11" t="s">
        <v>771</v>
      </c>
      <c r="AL297" s="11" t="s">
        <v>47</v>
      </c>
      <c r="AM297" s="11" t="s">
        <v>48</v>
      </c>
      <c r="AN297" s="11" t="s">
        <v>729</v>
      </c>
    </row>
    <row r="298" ht="60" spans="1:40">
      <c r="A298" s="28">
        <v>295</v>
      </c>
      <c r="B298" s="11" t="s">
        <v>151</v>
      </c>
      <c r="C298" s="11" t="s">
        <v>1205</v>
      </c>
      <c r="D298" s="11" t="s">
        <v>1206</v>
      </c>
      <c r="E298" s="11" t="s">
        <v>1207</v>
      </c>
      <c r="F298" s="11" t="s">
        <v>155</v>
      </c>
      <c r="G298" s="11" t="s">
        <v>429</v>
      </c>
      <c r="H298" s="11" t="s">
        <v>1400</v>
      </c>
      <c r="I298" s="11">
        <v>3</v>
      </c>
      <c r="J298" s="11">
        <v>2</v>
      </c>
      <c r="K298" s="11" t="s">
        <v>3329</v>
      </c>
      <c r="L298" s="11">
        <v>2</v>
      </c>
      <c r="M298" s="11">
        <v>74.07</v>
      </c>
      <c r="N298" s="11" t="s">
        <v>429</v>
      </c>
      <c r="O298" s="11">
        <v>7</v>
      </c>
      <c r="P298" s="11">
        <v>25.92</v>
      </c>
      <c r="Q298" s="11" t="s">
        <v>829</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0</v>
      </c>
      <c r="AH298" s="11">
        <v>0</v>
      </c>
      <c r="AI298" s="11">
        <v>0</v>
      </c>
      <c r="AJ298" s="11">
        <v>20</v>
      </c>
      <c r="AK298" s="11" t="s">
        <v>1208</v>
      </c>
      <c r="AL298" s="11" t="s">
        <v>105</v>
      </c>
      <c r="AM298" s="11" t="s">
        <v>48</v>
      </c>
      <c r="AN298" s="11" t="s">
        <v>729</v>
      </c>
    </row>
    <row r="299" ht="24" spans="1:40">
      <c r="A299" s="28">
        <v>296</v>
      </c>
      <c r="B299" s="11" t="s">
        <v>151</v>
      </c>
      <c r="C299" s="11" t="s">
        <v>1209</v>
      </c>
      <c r="D299" s="11" t="s">
        <v>1210</v>
      </c>
      <c r="E299" s="11" t="s">
        <v>1211</v>
      </c>
      <c r="F299" s="11" t="s">
        <v>317</v>
      </c>
      <c r="G299" s="11" t="s">
        <v>394</v>
      </c>
      <c r="H299" s="11" t="s">
        <v>3327</v>
      </c>
      <c r="I299" s="11">
        <v>0</v>
      </c>
      <c r="J299" s="11">
        <v>1</v>
      </c>
      <c r="K299" s="11" t="s">
        <v>3329</v>
      </c>
      <c r="L299" s="11">
        <v>1</v>
      </c>
      <c r="M299" s="11">
        <v>100</v>
      </c>
      <c r="N299" s="11" t="s">
        <v>394</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0</v>
      </c>
      <c r="AH299" s="11">
        <v>0</v>
      </c>
      <c r="AI299" s="11">
        <v>0</v>
      </c>
      <c r="AJ299" s="11">
        <v>20</v>
      </c>
      <c r="AK299" s="11" t="s">
        <v>1208</v>
      </c>
      <c r="AL299" s="11" t="s">
        <v>105</v>
      </c>
      <c r="AM299" s="11" t="s">
        <v>48</v>
      </c>
      <c r="AN299" s="11" t="s">
        <v>729</v>
      </c>
    </row>
    <row r="300" ht="36" spans="1:40">
      <c r="A300" s="28">
        <v>297</v>
      </c>
      <c r="B300" s="11" t="s">
        <v>151</v>
      </c>
      <c r="C300" s="11" t="s">
        <v>1212</v>
      </c>
      <c r="D300" s="11" t="s">
        <v>1213</v>
      </c>
      <c r="E300" s="11" t="s">
        <v>1214</v>
      </c>
      <c r="F300" s="11" t="s">
        <v>250</v>
      </c>
      <c r="G300" s="11" t="s">
        <v>918</v>
      </c>
      <c r="H300" s="11" t="s">
        <v>3327</v>
      </c>
      <c r="I300" s="11">
        <v>0</v>
      </c>
      <c r="J300" s="11">
        <v>4</v>
      </c>
      <c r="K300" s="11" t="s">
        <v>3329</v>
      </c>
      <c r="L300" s="11">
        <v>4</v>
      </c>
      <c r="M300" s="11">
        <v>64</v>
      </c>
      <c r="N300" s="11" t="s">
        <v>918</v>
      </c>
      <c r="O300" s="11">
        <v>6</v>
      </c>
      <c r="P300" s="11">
        <v>36</v>
      </c>
      <c r="Q300" s="11" t="s">
        <v>802</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0</v>
      </c>
      <c r="AH300" s="11">
        <v>0</v>
      </c>
      <c r="AI300" s="11">
        <v>0</v>
      </c>
      <c r="AJ300" s="11">
        <v>25</v>
      </c>
      <c r="AK300" s="11" t="s">
        <v>1208</v>
      </c>
      <c r="AL300" s="11" t="s">
        <v>47</v>
      </c>
      <c r="AM300" s="11" t="s">
        <v>56</v>
      </c>
      <c r="AN300" s="11" t="s">
        <v>729</v>
      </c>
    </row>
    <row r="301" ht="36" spans="1:40">
      <c r="A301" s="28">
        <v>298</v>
      </c>
      <c r="B301" s="11" t="s">
        <v>151</v>
      </c>
      <c r="C301" s="11" t="s">
        <v>1215</v>
      </c>
      <c r="D301" s="11" t="s">
        <v>1216</v>
      </c>
      <c r="E301" s="11" t="s">
        <v>1217</v>
      </c>
      <c r="F301" s="11" t="s">
        <v>172</v>
      </c>
      <c r="G301" s="11" t="s">
        <v>1218</v>
      </c>
      <c r="H301" s="11" t="s">
        <v>1400</v>
      </c>
      <c r="I301" s="11">
        <v>19</v>
      </c>
      <c r="J301" s="11">
        <v>1</v>
      </c>
      <c r="K301" s="11" t="s">
        <v>3328</v>
      </c>
      <c r="L301" s="11">
        <v>1</v>
      </c>
      <c r="M301" s="11">
        <v>100</v>
      </c>
      <c r="N301" s="11" t="s">
        <v>1218</v>
      </c>
      <c r="O301" s="11">
        <v>0</v>
      </c>
      <c r="P301" s="11">
        <v>0</v>
      </c>
      <c r="Q301" s="11">
        <v>0</v>
      </c>
      <c r="R301" s="11">
        <v>0</v>
      </c>
      <c r="S301" s="11">
        <v>0</v>
      </c>
      <c r="T301" s="11">
        <v>0</v>
      </c>
      <c r="U301" s="11">
        <v>0</v>
      </c>
      <c r="V301" s="11">
        <v>0</v>
      </c>
      <c r="W301" s="11">
        <v>0</v>
      </c>
      <c r="X301" s="11">
        <v>0</v>
      </c>
      <c r="Y301" s="11">
        <v>0</v>
      </c>
      <c r="Z301" s="11">
        <v>0</v>
      </c>
      <c r="AA301" s="11">
        <v>0</v>
      </c>
      <c r="AB301" s="11">
        <v>0</v>
      </c>
      <c r="AC301" s="11">
        <v>0</v>
      </c>
      <c r="AD301" s="11">
        <v>0</v>
      </c>
      <c r="AE301" s="11">
        <v>0</v>
      </c>
      <c r="AF301" s="11">
        <v>0</v>
      </c>
      <c r="AG301" s="11">
        <v>0</v>
      </c>
      <c r="AH301" s="11">
        <v>0</v>
      </c>
      <c r="AI301" s="11">
        <v>0</v>
      </c>
      <c r="AJ301" s="11">
        <v>20</v>
      </c>
      <c r="AK301" s="11" t="s">
        <v>775</v>
      </c>
      <c r="AL301" s="11" t="s">
        <v>105</v>
      </c>
      <c r="AM301" s="11" t="s">
        <v>48</v>
      </c>
      <c r="AN301" s="11" t="s">
        <v>729</v>
      </c>
    </row>
    <row r="302" ht="24" spans="1:40">
      <c r="A302" s="28">
        <v>299</v>
      </c>
      <c r="B302" s="11" t="s">
        <v>151</v>
      </c>
      <c r="C302" s="11" t="s">
        <v>1219</v>
      </c>
      <c r="D302" s="11" t="s">
        <v>1220</v>
      </c>
      <c r="E302" s="11" t="s">
        <v>1221</v>
      </c>
      <c r="F302" s="11" t="s">
        <v>155</v>
      </c>
      <c r="G302" s="11" t="s">
        <v>128</v>
      </c>
      <c r="H302" s="11" t="s">
        <v>3327</v>
      </c>
      <c r="I302" s="11">
        <v>0</v>
      </c>
      <c r="J302" s="11">
        <v>2</v>
      </c>
      <c r="K302" s="11" t="s">
        <v>3328</v>
      </c>
      <c r="L302" s="11">
        <v>2</v>
      </c>
      <c r="M302" s="11">
        <v>100</v>
      </c>
      <c r="N302" s="11" t="s">
        <v>128</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0</v>
      </c>
      <c r="AI302" s="11">
        <v>0</v>
      </c>
      <c r="AJ302" s="11">
        <v>50</v>
      </c>
      <c r="AK302" s="11" t="s">
        <v>775</v>
      </c>
      <c r="AL302" s="11" t="s">
        <v>47</v>
      </c>
      <c r="AM302" s="11" t="s">
        <v>48</v>
      </c>
      <c r="AN302" s="11" t="s">
        <v>729</v>
      </c>
    </row>
    <row r="303" ht="36" spans="1:40">
      <c r="A303" s="28">
        <v>300</v>
      </c>
      <c r="B303" s="11" t="s">
        <v>151</v>
      </c>
      <c r="C303" s="11" t="s">
        <v>1222</v>
      </c>
      <c r="D303" s="11" t="s">
        <v>1223</v>
      </c>
      <c r="E303" s="11" t="s">
        <v>1224</v>
      </c>
      <c r="F303" s="11" t="s">
        <v>196</v>
      </c>
      <c r="G303" s="11" t="s">
        <v>417</v>
      </c>
      <c r="H303" s="11" t="s">
        <v>3327</v>
      </c>
      <c r="I303" s="11">
        <v>0</v>
      </c>
      <c r="J303" s="11">
        <v>2</v>
      </c>
      <c r="K303" s="11" t="s">
        <v>3328</v>
      </c>
      <c r="L303" s="11">
        <v>1</v>
      </c>
      <c r="M303" s="11">
        <v>100</v>
      </c>
      <c r="N303" s="11" t="s">
        <v>417</v>
      </c>
      <c r="O303" s="11">
        <v>0</v>
      </c>
      <c r="P303" s="11">
        <v>0</v>
      </c>
      <c r="Q303" s="11">
        <v>0</v>
      </c>
      <c r="R303" s="11">
        <v>0</v>
      </c>
      <c r="S303" s="11">
        <v>0</v>
      </c>
      <c r="T303" s="11">
        <v>0</v>
      </c>
      <c r="U303" s="11">
        <v>0</v>
      </c>
      <c r="V303" s="11">
        <v>0</v>
      </c>
      <c r="W303" s="11">
        <v>0</v>
      </c>
      <c r="X303" s="11">
        <v>0</v>
      </c>
      <c r="Y303" s="11">
        <v>0</v>
      </c>
      <c r="Z303" s="11">
        <v>0</v>
      </c>
      <c r="AA303" s="11">
        <v>0</v>
      </c>
      <c r="AB303" s="11">
        <v>0</v>
      </c>
      <c r="AC303" s="11">
        <v>0</v>
      </c>
      <c r="AD303" s="11">
        <v>0</v>
      </c>
      <c r="AE303" s="11">
        <v>0</v>
      </c>
      <c r="AF303" s="11">
        <v>0</v>
      </c>
      <c r="AG303" s="11">
        <v>0</v>
      </c>
      <c r="AH303" s="11">
        <v>0</v>
      </c>
      <c r="AI303" s="11">
        <v>0</v>
      </c>
      <c r="AJ303" s="11">
        <v>50</v>
      </c>
      <c r="AK303" s="11" t="s">
        <v>775</v>
      </c>
      <c r="AL303" s="11" t="s">
        <v>47</v>
      </c>
      <c r="AM303" s="11" t="s">
        <v>48</v>
      </c>
      <c r="AN303" s="11" t="s">
        <v>729</v>
      </c>
    </row>
    <row r="304" ht="36" spans="1:40">
      <c r="A304" s="28">
        <v>301</v>
      </c>
      <c r="B304" s="11" t="s">
        <v>151</v>
      </c>
      <c r="C304" s="11" t="s">
        <v>1225</v>
      </c>
      <c r="D304" s="11" t="s">
        <v>1226</v>
      </c>
      <c r="E304" s="11" t="s">
        <v>1227</v>
      </c>
      <c r="F304" s="11" t="s">
        <v>957</v>
      </c>
      <c r="G304" s="11" t="s">
        <v>578</v>
      </c>
      <c r="H304" s="11" t="s">
        <v>3327</v>
      </c>
      <c r="I304" s="11">
        <v>0</v>
      </c>
      <c r="J304" s="11">
        <v>6</v>
      </c>
      <c r="K304" s="11" t="s">
        <v>3328</v>
      </c>
      <c r="L304" s="11">
        <v>6</v>
      </c>
      <c r="M304" s="11">
        <v>100</v>
      </c>
      <c r="N304" s="11" t="s">
        <v>578</v>
      </c>
      <c r="O304" s="11">
        <v>0</v>
      </c>
      <c r="P304" s="11">
        <v>0</v>
      </c>
      <c r="Q304" s="11">
        <v>0</v>
      </c>
      <c r="R304" s="11">
        <v>0</v>
      </c>
      <c r="S304" s="11">
        <v>0</v>
      </c>
      <c r="T304" s="11">
        <v>0</v>
      </c>
      <c r="U304" s="11">
        <v>0</v>
      </c>
      <c r="V304" s="11">
        <v>0</v>
      </c>
      <c r="W304" s="11">
        <v>0</v>
      </c>
      <c r="X304" s="11">
        <v>0</v>
      </c>
      <c r="Y304" s="11">
        <v>0</v>
      </c>
      <c r="Z304" s="11">
        <v>0</v>
      </c>
      <c r="AA304" s="11">
        <v>0</v>
      </c>
      <c r="AB304" s="11">
        <v>0</v>
      </c>
      <c r="AC304" s="11">
        <v>0</v>
      </c>
      <c r="AD304" s="11">
        <v>0</v>
      </c>
      <c r="AE304" s="11">
        <v>0</v>
      </c>
      <c r="AF304" s="11">
        <v>0</v>
      </c>
      <c r="AG304" s="11">
        <v>0</v>
      </c>
      <c r="AH304" s="11">
        <v>0</v>
      </c>
      <c r="AI304" s="11">
        <v>0</v>
      </c>
      <c r="AJ304" s="11">
        <v>25</v>
      </c>
      <c r="AK304" s="11" t="s">
        <v>775</v>
      </c>
      <c r="AL304" s="11" t="s">
        <v>47</v>
      </c>
      <c r="AM304" s="11" t="s">
        <v>56</v>
      </c>
      <c r="AN304" s="11" t="s">
        <v>729</v>
      </c>
    </row>
    <row r="305" ht="36" spans="1:40">
      <c r="A305" s="28">
        <v>302</v>
      </c>
      <c r="B305" s="11" t="s">
        <v>151</v>
      </c>
      <c r="C305" s="11" t="s">
        <v>1228</v>
      </c>
      <c r="D305" s="11" t="s">
        <v>1229</v>
      </c>
      <c r="E305" s="11" t="s">
        <v>1230</v>
      </c>
      <c r="F305" s="11" t="s">
        <v>228</v>
      </c>
      <c r="G305" s="11" t="s">
        <v>1144</v>
      </c>
      <c r="H305" s="11" t="s">
        <v>3327</v>
      </c>
      <c r="I305" s="11">
        <v>0</v>
      </c>
      <c r="J305" s="11">
        <v>4</v>
      </c>
      <c r="K305" s="11" t="s">
        <v>3328</v>
      </c>
      <c r="L305" s="11">
        <v>4</v>
      </c>
      <c r="M305" s="11">
        <v>100</v>
      </c>
      <c r="N305" s="11" t="s">
        <v>1144</v>
      </c>
      <c r="O305" s="11">
        <v>0</v>
      </c>
      <c r="P305" s="11">
        <v>0</v>
      </c>
      <c r="Q305" s="11">
        <v>0</v>
      </c>
      <c r="R305" s="11">
        <v>0</v>
      </c>
      <c r="S305" s="11">
        <v>0</v>
      </c>
      <c r="T305" s="11">
        <v>0</v>
      </c>
      <c r="U305" s="11">
        <v>0</v>
      </c>
      <c r="V305" s="11">
        <v>0</v>
      </c>
      <c r="W305" s="11">
        <v>0</v>
      </c>
      <c r="X305" s="11">
        <v>0</v>
      </c>
      <c r="Y305" s="11">
        <v>0</v>
      </c>
      <c r="Z305" s="11">
        <v>0</v>
      </c>
      <c r="AA305" s="11">
        <v>0</v>
      </c>
      <c r="AB305" s="11">
        <v>0</v>
      </c>
      <c r="AC305" s="11">
        <v>0</v>
      </c>
      <c r="AD305" s="11">
        <v>0</v>
      </c>
      <c r="AE305" s="11">
        <v>0</v>
      </c>
      <c r="AF305" s="11">
        <v>0</v>
      </c>
      <c r="AG305" s="11">
        <v>0</v>
      </c>
      <c r="AH305" s="11">
        <v>0</v>
      </c>
      <c r="AI305" s="11">
        <v>0</v>
      </c>
      <c r="AJ305" s="11">
        <v>25</v>
      </c>
      <c r="AK305" s="11" t="s">
        <v>775</v>
      </c>
      <c r="AL305" s="11" t="s">
        <v>47</v>
      </c>
      <c r="AM305" s="11" t="s">
        <v>56</v>
      </c>
      <c r="AN305" s="11" t="s">
        <v>729</v>
      </c>
    </row>
    <row r="306" ht="24" spans="1:40">
      <c r="A306" s="28">
        <v>303</v>
      </c>
      <c r="B306" s="11" t="s">
        <v>151</v>
      </c>
      <c r="C306" s="11" t="s">
        <v>1231</v>
      </c>
      <c r="D306" s="11" t="s">
        <v>1232</v>
      </c>
      <c r="E306" s="11" t="s">
        <v>1233</v>
      </c>
      <c r="F306" s="11" t="s">
        <v>1234</v>
      </c>
      <c r="G306" s="11" t="s">
        <v>1235</v>
      </c>
      <c r="H306" s="11" t="s">
        <v>3327</v>
      </c>
      <c r="I306" s="11">
        <v>0</v>
      </c>
      <c r="J306" s="11">
        <v>5</v>
      </c>
      <c r="K306" s="11" t="s">
        <v>3328</v>
      </c>
      <c r="L306" s="11">
        <v>5</v>
      </c>
      <c r="M306" s="11">
        <v>100</v>
      </c>
      <c r="N306" s="11" t="s">
        <v>1235</v>
      </c>
      <c r="O306" s="11">
        <v>0</v>
      </c>
      <c r="P306" s="11">
        <v>0</v>
      </c>
      <c r="Q306" s="11">
        <v>0</v>
      </c>
      <c r="R306" s="11">
        <v>0</v>
      </c>
      <c r="S306" s="11">
        <v>0</v>
      </c>
      <c r="T306" s="11">
        <v>0</v>
      </c>
      <c r="U306" s="11">
        <v>0</v>
      </c>
      <c r="V306" s="11">
        <v>0</v>
      </c>
      <c r="W306" s="11">
        <v>0</v>
      </c>
      <c r="X306" s="11">
        <v>0</v>
      </c>
      <c r="Y306" s="11">
        <v>0</v>
      </c>
      <c r="Z306" s="11">
        <v>0</v>
      </c>
      <c r="AA306" s="11">
        <v>0</v>
      </c>
      <c r="AB306" s="11">
        <v>0</v>
      </c>
      <c r="AC306" s="11">
        <v>0</v>
      </c>
      <c r="AD306" s="11">
        <v>0</v>
      </c>
      <c r="AE306" s="11">
        <v>0</v>
      </c>
      <c r="AF306" s="11">
        <v>0</v>
      </c>
      <c r="AG306" s="11">
        <v>0</v>
      </c>
      <c r="AH306" s="11">
        <v>0</v>
      </c>
      <c r="AI306" s="11">
        <v>0</v>
      </c>
      <c r="AJ306" s="11">
        <v>10</v>
      </c>
      <c r="AK306" s="11" t="s">
        <v>775</v>
      </c>
      <c r="AL306" s="11" t="s">
        <v>105</v>
      </c>
      <c r="AM306" s="11" t="s">
        <v>56</v>
      </c>
      <c r="AN306" s="11" t="s">
        <v>729</v>
      </c>
    </row>
    <row r="307" ht="36" spans="1:40">
      <c r="A307" s="28">
        <v>304</v>
      </c>
      <c r="B307" s="11" t="s">
        <v>151</v>
      </c>
      <c r="C307" s="11" t="s">
        <v>1236</v>
      </c>
      <c r="D307" s="11" t="s">
        <v>1237</v>
      </c>
      <c r="E307" s="11" t="s">
        <v>1238</v>
      </c>
      <c r="F307" s="11" t="s">
        <v>202</v>
      </c>
      <c r="G307" s="11" t="s">
        <v>1239</v>
      </c>
      <c r="H307" s="11" t="s">
        <v>3327</v>
      </c>
      <c r="I307" s="11">
        <v>0</v>
      </c>
      <c r="J307" s="11">
        <v>5</v>
      </c>
      <c r="K307" s="11" t="s">
        <v>3328</v>
      </c>
      <c r="L307" s="11">
        <v>5</v>
      </c>
      <c r="M307" s="11">
        <v>100</v>
      </c>
      <c r="N307" s="11" t="s">
        <v>1239</v>
      </c>
      <c r="O307" s="11">
        <v>0</v>
      </c>
      <c r="P307" s="11">
        <v>0</v>
      </c>
      <c r="Q307" s="11">
        <v>0</v>
      </c>
      <c r="R307" s="11">
        <v>0</v>
      </c>
      <c r="S307" s="11">
        <v>0</v>
      </c>
      <c r="T307" s="11">
        <v>0</v>
      </c>
      <c r="U307" s="11">
        <v>0</v>
      </c>
      <c r="V307" s="11">
        <v>0</v>
      </c>
      <c r="W307" s="11">
        <v>0</v>
      </c>
      <c r="X307" s="11">
        <v>0</v>
      </c>
      <c r="Y307" s="11">
        <v>0</v>
      </c>
      <c r="Z307" s="11">
        <v>0</v>
      </c>
      <c r="AA307" s="11">
        <v>0</v>
      </c>
      <c r="AB307" s="11">
        <v>0</v>
      </c>
      <c r="AC307" s="11">
        <v>0</v>
      </c>
      <c r="AD307" s="11">
        <v>0</v>
      </c>
      <c r="AE307" s="11">
        <v>0</v>
      </c>
      <c r="AF307" s="11">
        <v>0</v>
      </c>
      <c r="AG307" s="11">
        <v>0</v>
      </c>
      <c r="AH307" s="11">
        <v>0</v>
      </c>
      <c r="AI307" s="11">
        <v>0</v>
      </c>
      <c r="AJ307" s="11">
        <v>25</v>
      </c>
      <c r="AK307" s="11" t="s">
        <v>775</v>
      </c>
      <c r="AL307" s="11" t="s">
        <v>47</v>
      </c>
      <c r="AM307" s="11" t="s">
        <v>56</v>
      </c>
      <c r="AN307" s="11" t="s">
        <v>729</v>
      </c>
    </row>
    <row r="308" ht="48" spans="1:40">
      <c r="A308" s="28">
        <v>305</v>
      </c>
      <c r="B308" s="11" t="s">
        <v>151</v>
      </c>
      <c r="C308" s="11" t="s">
        <v>1240</v>
      </c>
      <c r="D308" s="11" t="s">
        <v>1241</v>
      </c>
      <c r="E308" s="11" t="s">
        <v>1242</v>
      </c>
      <c r="F308" s="11" t="s">
        <v>207</v>
      </c>
      <c r="G308" s="11" t="s">
        <v>1178</v>
      </c>
      <c r="H308" s="11" t="s">
        <v>1400</v>
      </c>
      <c r="I308" s="11">
        <v>4</v>
      </c>
      <c r="J308" s="11">
        <v>2</v>
      </c>
      <c r="K308" s="11" t="s">
        <v>3328</v>
      </c>
      <c r="L308" s="11">
        <v>2</v>
      </c>
      <c r="M308" s="11">
        <v>100</v>
      </c>
      <c r="N308" s="11" t="s">
        <v>1178</v>
      </c>
      <c r="O308" s="11">
        <v>0</v>
      </c>
      <c r="P308" s="11">
        <v>0</v>
      </c>
      <c r="Q308" s="11">
        <v>0</v>
      </c>
      <c r="R308" s="11">
        <v>0</v>
      </c>
      <c r="S308" s="11">
        <v>0</v>
      </c>
      <c r="T308" s="11">
        <v>0</v>
      </c>
      <c r="U308" s="11">
        <v>0</v>
      </c>
      <c r="V308" s="11">
        <v>0</v>
      </c>
      <c r="W308" s="11">
        <v>0</v>
      </c>
      <c r="X308" s="11">
        <v>0</v>
      </c>
      <c r="Y308" s="11">
        <v>0</v>
      </c>
      <c r="Z308" s="11">
        <v>0</v>
      </c>
      <c r="AA308" s="11">
        <v>0</v>
      </c>
      <c r="AB308" s="11">
        <v>0</v>
      </c>
      <c r="AC308" s="11">
        <v>0</v>
      </c>
      <c r="AD308" s="11">
        <v>0</v>
      </c>
      <c r="AE308" s="11">
        <v>0</v>
      </c>
      <c r="AF308" s="11">
        <v>0</v>
      </c>
      <c r="AG308" s="11">
        <v>0</v>
      </c>
      <c r="AH308" s="11">
        <v>0</v>
      </c>
      <c r="AI308" s="11">
        <v>0</v>
      </c>
      <c r="AJ308" s="11">
        <v>20</v>
      </c>
      <c r="AK308" s="11" t="s">
        <v>775</v>
      </c>
      <c r="AL308" s="11" t="s">
        <v>105</v>
      </c>
      <c r="AM308" s="11" t="s">
        <v>48</v>
      </c>
      <c r="AN308" s="11" t="s">
        <v>729</v>
      </c>
    </row>
    <row r="309" ht="60" spans="1:40">
      <c r="A309" s="28">
        <v>306</v>
      </c>
      <c r="B309" s="11" t="s">
        <v>151</v>
      </c>
      <c r="C309" s="11" t="s">
        <v>1243</v>
      </c>
      <c r="D309" s="11" t="s">
        <v>1244</v>
      </c>
      <c r="E309" s="11" t="s">
        <v>1245</v>
      </c>
      <c r="F309" s="11" t="s">
        <v>277</v>
      </c>
      <c r="G309" s="11" t="s">
        <v>380</v>
      </c>
      <c r="H309" s="11" t="s">
        <v>1400</v>
      </c>
      <c r="I309" s="11">
        <v>2</v>
      </c>
      <c r="J309" s="11">
        <v>2</v>
      </c>
      <c r="K309" s="11" t="s">
        <v>3328</v>
      </c>
      <c r="L309" s="11">
        <v>2</v>
      </c>
      <c r="M309" s="11">
        <v>100</v>
      </c>
      <c r="N309" s="11" t="s">
        <v>380</v>
      </c>
      <c r="O309" s="11">
        <v>0</v>
      </c>
      <c r="P309" s="11">
        <v>0</v>
      </c>
      <c r="Q309" s="11">
        <v>0</v>
      </c>
      <c r="R309" s="11">
        <v>0</v>
      </c>
      <c r="S309" s="11">
        <v>0</v>
      </c>
      <c r="T309" s="11">
        <v>0</v>
      </c>
      <c r="U309" s="11">
        <v>0</v>
      </c>
      <c r="V309" s="11">
        <v>0</v>
      </c>
      <c r="W309" s="11">
        <v>0</v>
      </c>
      <c r="X309" s="11">
        <v>0</v>
      </c>
      <c r="Y309" s="11">
        <v>0</v>
      </c>
      <c r="Z309" s="11">
        <v>0</v>
      </c>
      <c r="AA309" s="11">
        <v>0</v>
      </c>
      <c r="AB309" s="11">
        <v>0</v>
      </c>
      <c r="AC309" s="11">
        <v>0</v>
      </c>
      <c r="AD309" s="11">
        <v>0</v>
      </c>
      <c r="AE309" s="11">
        <v>0</v>
      </c>
      <c r="AF309" s="11">
        <v>0</v>
      </c>
      <c r="AG309" s="11">
        <v>0</v>
      </c>
      <c r="AH309" s="11">
        <v>0</v>
      </c>
      <c r="AI309" s="11">
        <v>0</v>
      </c>
      <c r="AJ309" s="11">
        <v>20</v>
      </c>
      <c r="AK309" s="11" t="s">
        <v>1246</v>
      </c>
      <c r="AL309" s="11" t="s">
        <v>105</v>
      </c>
      <c r="AM309" s="11" t="s">
        <v>48</v>
      </c>
      <c r="AN309" s="11" t="s">
        <v>729</v>
      </c>
    </row>
    <row r="310" ht="24" spans="1:40">
      <c r="A310" s="28">
        <v>307</v>
      </c>
      <c r="B310" s="11" t="s">
        <v>151</v>
      </c>
      <c r="C310" s="11" t="s">
        <v>1247</v>
      </c>
      <c r="D310" s="11" t="s">
        <v>1248</v>
      </c>
      <c r="E310" s="11" t="s">
        <v>1249</v>
      </c>
      <c r="F310" s="11" t="s">
        <v>402</v>
      </c>
      <c r="G310" s="11" t="s">
        <v>403</v>
      </c>
      <c r="H310" s="11" t="s">
        <v>3327</v>
      </c>
      <c r="I310" s="11">
        <v>0</v>
      </c>
      <c r="J310" s="11">
        <v>4</v>
      </c>
      <c r="K310" s="11" t="s">
        <v>3328</v>
      </c>
      <c r="L310" s="11">
        <v>1</v>
      </c>
      <c r="M310" s="11">
        <v>100</v>
      </c>
      <c r="N310" s="11" t="s">
        <v>403</v>
      </c>
      <c r="O310" s="11">
        <v>0</v>
      </c>
      <c r="P310" s="11">
        <v>0</v>
      </c>
      <c r="Q310" s="11">
        <v>0</v>
      </c>
      <c r="R310" s="11">
        <v>0</v>
      </c>
      <c r="S310" s="11">
        <v>0</v>
      </c>
      <c r="T310" s="11">
        <v>0</v>
      </c>
      <c r="U310" s="11">
        <v>0</v>
      </c>
      <c r="V310" s="11">
        <v>0</v>
      </c>
      <c r="W310" s="11">
        <v>0</v>
      </c>
      <c r="X310" s="11">
        <v>0</v>
      </c>
      <c r="Y310" s="11">
        <v>0</v>
      </c>
      <c r="Z310" s="11">
        <v>0</v>
      </c>
      <c r="AA310" s="11">
        <v>0</v>
      </c>
      <c r="AB310" s="11">
        <v>0</v>
      </c>
      <c r="AC310" s="11">
        <v>0</v>
      </c>
      <c r="AD310" s="11">
        <v>0</v>
      </c>
      <c r="AE310" s="11">
        <v>0</v>
      </c>
      <c r="AF310" s="11">
        <v>0</v>
      </c>
      <c r="AG310" s="11">
        <v>0</v>
      </c>
      <c r="AH310" s="11">
        <v>0</v>
      </c>
      <c r="AI310" s="11">
        <v>0</v>
      </c>
      <c r="AJ310" s="11">
        <v>25</v>
      </c>
      <c r="AK310" s="11" t="s">
        <v>1246</v>
      </c>
      <c r="AL310" s="11" t="s">
        <v>47</v>
      </c>
      <c r="AM310" s="11" t="s">
        <v>56</v>
      </c>
      <c r="AN310" s="11" t="s">
        <v>729</v>
      </c>
    </row>
    <row r="311" ht="24" spans="1:40">
      <c r="A311" s="28">
        <v>308</v>
      </c>
      <c r="B311" s="11" t="s">
        <v>151</v>
      </c>
      <c r="C311" s="11" t="s">
        <v>1250</v>
      </c>
      <c r="D311" s="11" t="s">
        <v>1251</v>
      </c>
      <c r="E311" s="11" t="s">
        <v>1252</v>
      </c>
      <c r="F311" s="11" t="s">
        <v>814</v>
      </c>
      <c r="G311" s="11" t="s">
        <v>1079</v>
      </c>
      <c r="H311" s="11" t="s">
        <v>3327</v>
      </c>
      <c r="I311" s="11">
        <v>0</v>
      </c>
      <c r="J311" s="11">
        <v>2</v>
      </c>
      <c r="K311" s="11" t="s">
        <v>3328</v>
      </c>
      <c r="L311" s="11">
        <v>2</v>
      </c>
      <c r="M311" s="11">
        <v>100</v>
      </c>
      <c r="N311" s="11" t="s">
        <v>1079</v>
      </c>
      <c r="O311" s="11">
        <v>0</v>
      </c>
      <c r="P311" s="11">
        <v>0</v>
      </c>
      <c r="Q311" s="11">
        <v>0</v>
      </c>
      <c r="R311" s="11">
        <v>0</v>
      </c>
      <c r="S311" s="11">
        <v>0</v>
      </c>
      <c r="T311" s="11">
        <v>0</v>
      </c>
      <c r="U311" s="11">
        <v>0</v>
      </c>
      <c r="V311" s="11">
        <v>0</v>
      </c>
      <c r="W311" s="11">
        <v>0</v>
      </c>
      <c r="X311" s="11">
        <v>0</v>
      </c>
      <c r="Y311" s="11">
        <v>0</v>
      </c>
      <c r="Z311" s="11">
        <v>0</v>
      </c>
      <c r="AA311" s="11">
        <v>0</v>
      </c>
      <c r="AB311" s="11">
        <v>0</v>
      </c>
      <c r="AC311" s="11">
        <v>0</v>
      </c>
      <c r="AD311" s="11">
        <v>0</v>
      </c>
      <c r="AE311" s="11">
        <v>0</v>
      </c>
      <c r="AF311" s="11">
        <v>0</v>
      </c>
      <c r="AG311" s="11">
        <v>0</v>
      </c>
      <c r="AH311" s="11">
        <v>0</v>
      </c>
      <c r="AI311" s="11">
        <v>0</v>
      </c>
      <c r="AJ311" s="11">
        <v>50</v>
      </c>
      <c r="AK311" s="11" t="s">
        <v>1246</v>
      </c>
      <c r="AL311" s="11" t="s">
        <v>47</v>
      </c>
      <c r="AM311" s="11" t="s">
        <v>48</v>
      </c>
      <c r="AN311" s="11" t="s">
        <v>729</v>
      </c>
    </row>
    <row r="312" ht="36" spans="1:40">
      <c r="A312" s="28">
        <v>309</v>
      </c>
      <c r="B312" s="11" t="s">
        <v>151</v>
      </c>
      <c r="C312" s="11" t="s">
        <v>1253</v>
      </c>
      <c r="D312" s="11" t="s">
        <v>1254</v>
      </c>
      <c r="E312" s="11" t="s">
        <v>1255</v>
      </c>
      <c r="F312" s="11" t="s">
        <v>155</v>
      </c>
      <c r="G312" s="11" t="s">
        <v>825</v>
      </c>
      <c r="H312" s="11" t="s">
        <v>3327</v>
      </c>
      <c r="I312" s="11">
        <v>0</v>
      </c>
      <c r="J312" s="11">
        <v>3</v>
      </c>
      <c r="K312" s="11" t="s">
        <v>3328</v>
      </c>
      <c r="L312" s="11">
        <v>3</v>
      </c>
      <c r="M312" s="11">
        <v>100</v>
      </c>
      <c r="N312" s="11" t="s">
        <v>825</v>
      </c>
      <c r="O312" s="11">
        <v>0</v>
      </c>
      <c r="P312" s="11">
        <v>0</v>
      </c>
      <c r="Q312" s="11">
        <v>0</v>
      </c>
      <c r="R312" s="11">
        <v>0</v>
      </c>
      <c r="S312" s="11">
        <v>0</v>
      </c>
      <c r="T312" s="11">
        <v>0</v>
      </c>
      <c r="U312" s="11">
        <v>0</v>
      </c>
      <c r="V312" s="11">
        <v>0</v>
      </c>
      <c r="W312" s="11">
        <v>0</v>
      </c>
      <c r="X312" s="11">
        <v>0</v>
      </c>
      <c r="Y312" s="11">
        <v>0</v>
      </c>
      <c r="Z312" s="11">
        <v>0</v>
      </c>
      <c r="AA312" s="11">
        <v>0</v>
      </c>
      <c r="AB312" s="11">
        <v>0</v>
      </c>
      <c r="AC312" s="11">
        <v>0</v>
      </c>
      <c r="AD312" s="11">
        <v>0</v>
      </c>
      <c r="AE312" s="11">
        <v>0</v>
      </c>
      <c r="AF312" s="11">
        <v>0</v>
      </c>
      <c r="AG312" s="11">
        <v>0</v>
      </c>
      <c r="AH312" s="11">
        <v>0</v>
      </c>
      <c r="AI312" s="11">
        <v>0</v>
      </c>
      <c r="AJ312" s="11">
        <v>20</v>
      </c>
      <c r="AK312" s="11" t="s">
        <v>1246</v>
      </c>
      <c r="AL312" s="11" t="s">
        <v>105</v>
      </c>
      <c r="AM312" s="11" t="s">
        <v>48</v>
      </c>
      <c r="AN312" s="11" t="s">
        <v>729</v>
      </c>
    </row>
    <row r="313" ht="24" spans="1:40">
      <c r="A313" s="28">
        <v>310</v>
      </c>
      <c r="B313" s="11" t="s">
        <v>151</v>
      </c>
      <c r="C313" s="11" t="s">
        <v>1256</v>
      </c>
      <c r="D313" s="11" t="s">
        <v>1257</v>
      </c>
      <c r="E313" s="11" t="s">
        <v>1258</v>
      </c>
      <c r="F313" s="11" t="s">
        <v>814</v>
      </c>
      <c r="G313" s="11" t="s">
        <v>1079</v>
      </c>
      <c r="H313" s="11" t="s">
        <v>3327</v>
      </c>
      <c r="I313" s="11">
        <v>0</v>
      </c>
      <c r="J313" s="11">
        <v>2</v>
      </c>
      <c r="K313" s="11" t="s">
        <v>3328</v>
      </c>
      <c r="L313" s="11">
        <v>2</v>
      </c>
      <c r="M313" s="11">
        <v>100</v>
      </c>
      <c r="N313" s="11" t="s">
        <v>1079</v>
      </c>
      <c r="O313" s="11">
        <v>0</v>
      </c>
      <c r="P313" s="11">
        <v>0</v>
      </c>
      <c r="Q313" s="11">
        <v>0</v>
      </c>
      <c r="R313" s="11">
        <v>0</v>
      </c>
      <c r="S313" s="11">
        <v>0</v>
      </c>
      <c r="T313" s="11">
        <v>0</v>
      </c>
      <c r="U313" s="11">
        <v>0</v>
      </c>
      <c r="V313" s="11">
        <v>0</v>
      </c>
      <c r="W313" s="11">
        <v>0</v>
      </c>
      <c r="X313" s="11">
        <v>0</v>
      </c>
      <c r="Y313" s="11">
        <v>0</v>
      </c>
      <c r="Z313" s="11">
        <v>0</v>
      </c>
      <c r="AA313" s="11">
        <v>0</v>
      </c>
      <c r="AB313" s="11">
        <v>0</v>
      </c>
      <c r="AC313" s="11">
        <v>0</v>
      </c>
      <c r="AD313" s="11">
        <v>0</v>
      </c>
      <c r="AE313" s="11">
        <v>0</v>
      </c>
      <c r="AF313" s="11">
        <v>0</v>
      </c>
      <c r="AG313" s="11">
        <v>0</v>
      </c>
      <c r="AH313" s="11">
        <v>0</v>
      </c>
      <c r="AI313" s="11">
        <v>0</v>
      </c>
      <c r="AJ313" s="11">
        <v>50</v>
      </c>
      <c r="AK313" s="11" t="s">
        <v>1246</v>
      </c>
      <c r="AL313" s="11" t="s">
        <v>47</v>
      </c>
      <c r="AM313" s="11" t="s">
        <v>48</v>
      </c>
      <c r="AN313" s="11" t="s">
        <v>729</v>
      </c>
    </row>
    <row r="314" ht="24" spans="1:40">
      <c r="A314" s="28">
        <v>311</v>
      </c>
      <c r="B314" s="11" t="s">
        <v>151</v>
      </c>
      <c r="C314" s="11" t="s">
        <v>1259</v>
      </c>
      <c r="D314" s="11" t="s">
        <v>1260</v>
      </c>
      <c r="E314" s="11" t="s">
        <v>1261</v>
      </c>
      <c r="F314" s="11" t="s">
        <v>167</v>
      </c>
      <c r="G314" s="11" t="s">
        <v>242</v>
      </c>
      <c r="H314" s="11" t="s">
        <v>3327</v>
      </c>
      <c r="I314" s="11">
        <v>0</v>
      </c>
      <c r="J314" s="11">
        <v>5</v>
      </c>
      <c r="K314" s="11" t="s">
        <v>3328</v>
      </c>
      <c r="L314" s="11">
        <v>5</v>
      </c>
      <c r="M314" s="11">
        <v>100</v>
      </c>
      <c r="N314" s="11" t="s">
        <v>242</v>
      </c>
      <c r="O314" s="11">
        <v>0</v>
      </c>
      <c r="P314" s="11">
        <v>0</v>
      </c>
      <c r="Q314" s="11">
        <v>0</v>
      </c>
      <c r="R314" s="11">
        <v>0</v>
      </c>
      <c r="S314" s="11">
        <v>0</v>
      </c>
      <c r="T314" s="11">
        <v>0</v>
      </c>
      <c r="U314" s="11">
        <v>0</v>
      </c>
      <c r="V314" s="11">
        <v>0</v>
      </c>
      <c r="W314" s="11">
        <v>0</v>
      </c>
      <c r="X314" s="11">
        <v>0</v>
      </c>
      <c r="Y314" s="11">
        <v>0</v>
      </c>
      <c r="Z314" s="11">
        <v>0</v>
      </c>
      <c r="AA314" s="11">
        <v>0</v>
      </c>
      <c r="AB314" s="11">
        <v>0</v>
      </c>
      <c r="AC314" s="11">
        <v>0</v>
      </c>
      <c r="AD314" s="11">
        <v>0</v>
      </c>
      <c r="AE314" s="11">
        <v>0</v>
      </c>
      <c r="AF314" s="11">
        <v>0</v>
      </c>
      <c r="AG314" s="11">
        <v>0</v>
      </c>
      <c r="AH314" s="11">
        <v>0</v>
      </c>
      <c r="AI314" s="11">
        <v>0</v>
      </c>
      <c r="AJ314" s="11">
        <v>25</v>
      </c>
      <c r="AK314" s="11" t="s">
        <v>1246</v>
      </c>
      <c r="AL314" s="11" t="s">
        <v>47</v>
      </c>
      <c r="AM314" s="11" t="s">
        <v>56</v>
      </c>
      <c r="AN314" s="11" t="s">
        <v>729</v>
      </c>
    </row>
    <row r="315" ht="36" spans="1:40">
      <c r="A315" s="28">
        <v>312</v>
      </c>
      <c r="B315" s="11" t="s">
        <v>151</v>
      </c>
      <c r="C315" s="11" t="s">
        <v>1262</v>
      </c>
      <c r="D315" s="11" t="s">
        <v>1263</v>
      </c>
      <c r="E315" s="11" t="s">
        <v>1264</v>
      </c>
      <c r="F315" s="11" t="s">
        <v>172</v>
      </c>
      <c r="G315" s="11" t="s">
        <v>1152</v>
      </c>
      <c r="H315" s="11" t="s">
        <v>3327</v>
      </c>
      <c r="I315" s="11">
        <v>0</v>
      </c>
      <c r="J315" s="11">
        <v>2</v>
      </c>
      <c r="K315" s="11" t="s">
        <v>3328</v>
      </c>
      <c r="L315" s="11">
        <v>2</v>
      </c>
      <c r="M315" s="11">
        <v>100</v>
      </c>
      <c r="N315" s="11" t="s">
        <v>1152</v>
      </c>
      <c r="O315" s="11">
        <v>0</v>
      </c>
      <c r="P315" s="11">
        <v>0</v>
      </c>
      <c r="Q315" s="11">
        <v>0</v>
      </c>
      <c r="R315" s="11">
        <v>0</v>
      </c>
      <c r="S315" s="11">
        <v>0</v>
      </c>
      <c r="T315" s="11">
        <v>0</v>
      </c>
      <c r="U315" s="11">
        <v>0</v>
      </c>
      <c r="V315" s="11">
        <v>0</v>
      </c>
      <c r="W315" s="11">
        <v>0</v>
      </c>
      <c r="X315" s="11">
        <v>0</v>
      </c>
      <c r="Y315" s="11">
        <v>0</v>
      </c>
      <c r="Z315" s="11">
        <v>0</v>
      </c>
      <c r="AA315" s="11">
        <v>0</v>
      </c>
      <c r="AB315" s="11">
        <v>0</v>
      </c>
      <c r="AC315" s="11">
        <v>0</v>
      </c>
      <c r="AD315" s="11">
        <v>0</v>
      </c>
      <c r="AE315" s="11">
        <v>0</v>
      </c>
      <c r="AF315" s="11">
        <v>0</v>
      </c>
      <c r="AG315" s="11">
        <v>0</v>
      </c>
      <c r="AH315" s="11">
        <v>0</v>
      </c>
      <c r="AI315" s="11">
        <v>0</v>
      </c>
      <c r="AJ315" s="11">
        <v>20</v>
      </c>
      <c r="AK315" s="11" t="s">
        <v>779</v>
      </c>
      <c r="AL315" s="11" t="s">
        <v>105</v>
      </c>
      <c r="AM315" s="11" t="s">
        <v>48</v>
      </c>
      <c r="AN315" s="11" t="s">
        <v>729</v>
      </c>
    </row>
    <row r="316" ht="48" spans="1:40">
      <c r="A316" s="28">
        <v>313</v>
      </c>
      <c r="B316" s="11" t="s">
        <v>151</v>
      </c>
      <c r="C316" s="11" t="s">
        <v>1265</v>
      </c>
      <c r="D316" s="11" t="s">
        <v>1266</v>
      </c>
      <c r="E316" s="11" t="s">
        <v>1267</v>
      </c>
      <c r="F316" s="11" t="s">
        <v>155</v>
      </c>
      <c r="G316" s="11" t="s">
        <v>128</v>
      </c>
      <c r="H316" s="11" t="s">
        <v>3327</v>
      </c>
      <c r="I316" s="11">
        <v>0</v>
      </c>
      <c r="J316" s="11">
        <v>6</v>
      </c>
      <c r="K316" s="11" t="s">
        <v>3329</v>
      </c>
      <c r="L316" s="11">
        <v>6</v>
      </c>
      <c r="M316" s="11">
        <v>60</v>
      </c>
      <c r="N316" s="11" t="s">
        <v>128</v>
      </c>
      <c r="O316" s="11">
        <v>7</v>
      </c>
      <c r="P316" s="11">
        <v>40</v>
      </c>
      <c r="Q316" s="11" t="s">
        <v>407</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0</v>
      </c>
      <c r="AH316" s="11">
        <v>0</v>
      </c>
      <c r="AI316" s="11">
        <v>0</v>
      </c>
      <c r="AJ316" s="11">
        <v>25</v>
      </c>
      <c r="AK316" s="11" t="s">
        <v>779</v>
      </c>
      <c r="AL316" s="11" t="s">
        <v>47</v>
      </c>
      <c r="AM316" s="11" t="s">
        <v>56</v>
      </c>
      <c r="AN316" s="11" t="s">
        <v>729</v>
      </c>
    </row>
    <row r="317" ht="48" spans="1:40">
      <c r="A317" s="28">
        <v>314</v>
      </c>
      <c r="B317" s="11" t="s">
        <v>151</v>
      </c>
      <c r="C317" s="11" t="s">
        <v>1268</v>
      </c>
      <c r="D317" s="11" t="s">
        <v>1269</v>
      </c>
      <c r="E317" s="11" t="s">
        <v>1270</v>
      </c>
      <c r="F317" s="11" t="s">
        <v>228</v>
      </c>
      <c r="G317" s="11" t="s">
        <v>1271</v>
      </c>
      <c r="H317" s="11" t="s">
        <v>1400</v>
      </c>
      <c r="I317" s="11">
        <v>12</v>
      </c>
      <c r="J317" s="11" t="s">
        <v>3416</v>
      </c>
      <c r="K317" s="11" t="s">
        <v>3329</v>
      </c>
      <c r="L317" s="11">
        <v>4</v>
      </c>
      <c r="M317" s="11">
        <v>32.25</v>
      </c>
      <c r="N317" s="11" t="s">
        <v>1271</v>
      </c>
      <c r="O317" s="11">
        <v>6</v>
      </c>
      <c r="P317" s="11">
        <v>25.8</v>
      </c>
      <c r="Q317" s="11" t="s">
        <v>429</v>
      </c>
      <c r="R317" s="11">
        <v>7</v>
      </c>
      <c r="S317" s="11">
        <v>22.58</v>
      </c>
      <c r="T317" s="11" t="s">
        <v>3417</v>
      </c>
      <c r="U317" s="11">
        <v>8</v>
      </c>
      <c r="V317" s="11">
        <v>19.35</v>
      </c>
      <c r="W317" s="11" t="s">
        <v>829</v>
      </c>
      <c r="X317" s="11">
        <v>0</v>
      </c>
      <c r="Y317" s="11">
        <v>0</v>
      </c>
      <c r="Z317" s="11">
        <v>0</v>
      </c>
      <c r="AA317" s="11">
        <v>0</v>
      </c>
      <c r="AB317" s="11">
        <v>0</v>
      </c>
      <c r="AC317" s="11">
        <v>0</v>
      </c>
      <c r="AD317" s="11">
        <v>0</v>
      </c>
      <c r="AE317" s="11">
        <v>0</v>
      </c>
      <c r="AF317" s="11">
        <v>0</v>
      </c>
      <c r="AG317" s="11">
        <v>0</v>
      </c>
      <c r="AH317" s="11">
        <v>0</v>
      </c>
      <c r="AI317" s="11">
        <v>0</v>
      </c>
      <c r="AJ317" s="11">
        <v>10</v>
      </c>
      <c r="AK317" s="11" t="s">
        <v>779</v>
      </c>
      <c r="AL317" s="11" t="s">
        <v>105</v>
      </c>
      <c r="AM317" s="11" t="s">
        <v>56</v>
      </c>
      <c r="AN317" s="11" t="s">
        <v>729</v>
      </c>
    </row>
    <row r="318" ht="36" spans="1:40">
      <c r="A318" s="28">
        <v>315</v>
      </c>
      <c r="B318" s="11" t="s">
        <v>151</v>
      </c>
      <c r="C318" s="11" t="s">
        <v>1272</v>
      </c>
      <c r="D318" s="11" t="s">
        <v>1273</v>
      </c>
      <c r="E318" s="11" t="s">
        <v>1274</v>
      </c>
      <c r="F318" s="11" t="s">
        <v>155</v>
      </c>
      <c r="G318" s="11" t="s">
        <v>1275</v>
      </c>
      <c r="H318" s="11" t="s">
        <v>3327</v>
      </c>
      <c r="I318" s="11">
        <v>0</v>
      </c>
      <c r="J318" s="11">
        <v>3</v>
      </c>
      <c r="K318" s="11" t="s">
        <v>3328</v>
      </c>
      <c r="L318" s="11">
        <v>3</v>
      </c>
      <c r="M318" s="11">
        <v>100</v>
      </c>
      <c r="N318" s="11" t="s">
        <v>1275</v>
      </c>
      <c r="O318" s="11">
        <v>0</v>
      </c>
      <c r="P318" s="11">
        <v>0</v>
      </c>
      <c r="Q318" s="11">
        <v>0</v>
      </c>
      <c r="R318" s="11">
        <v>0</v>
      </c>
      <c r="S318" s="11">
        <v>0</v>
      </c>
      <c r="T318" s="11">
        <v>0</v>
      </c>
      <c r="U318" s="11">
        <v>0</v>
      </c>
      <c r="V318" s="11">
        <v>0</v>
      </c>
      <c r="W318" s="11">
        <v>0</v>
      </c>
      <c r="X318" s="11">
        <v>0</v>
      </c>
      <c r="Y318" s="11">
        <v>0</v>
      </c>
      <c r="Z318" s="11">
        <v>0</v>
      </c>
      <c r="AA318" s="11">
        <v>0</v>
      </c>
      <c r="AB318" s="11">
        <v>0</v>
      </c>
      <c r="AC318" s="11">
        <v>0</v>
      </c>
      <c r="AD318" s="11">
        <v>0</v>
      </c>
      <c r="AE318" s="11">
        <v>0</v>
      </c>
      <c r="AF318" s="11">
        <v>0</v>
      </c>
      <c r="AG318" s="11">
        <v>0</v>
      </c>
      <c r="AH318" s="11">
        <v>0</v>
      </c>
      <c r="AI318" s="11">
        <v>0</v>
      </c>
      <c r="AJ318" s="11">
        <v>20</v>
      </c>
      <c r="AK318" s="11" t="s">
        <v>779</v>
      </c>
      <c r="AL318" s="11" t="s">
        <v>105</v>
      </c>
      <c r="AM318" s="11" t="s">
        <v>48</v>
      </c>
      <c r="AN318" s="11" t="s">
        <v>729</v>
      </c>
    </row>
    <row r="319" ht="48" spans="1:40">
      <c r="A319" s="28">
        <v>316</v>
      </c>
      <c r="B319" s="11" t="s">
        <v>151</v>
      </c>
      <c r="C319" s="11" t="s">
        <v>1276</v>
      </c>
      <c r="D319" s="11" t="s">
        <v>1277</v>
      </c>
      <c r="E319" s="11" t="s">
        <v>1278</v>
      </c>
      <c r="F319" s="11" t="s">
        <v>228</v>
      </c>
      <c r="G319" s="11" t="s">
        <v>829</v>
      </c>
      <c r="H319" s="11" t="s">
        <v>1400</v>
      </c>
      <c r="I319" s="11">
        <v>12</v>
      </c>
      <c r="J319" s="11">
        <v>4</v>
      </c>
      <c r="K319" s="11" t="s">
        <v>3329</v>
      </c>
      <c r="L319" s="11">
        <v>4</v>
      </c>
      <c r="M319" s="11">
        <v>40</v>
      </c>
      <c r="N319" s="11" t="s">
        <v>829</v>
      </c>
      <c r="O319" s="11">
        <v>6</v>
      </c>
      <c r="P319" s="11">
        <v>32</v>
      </c>
      <c r="Q319" s="11" t="s">
        <v>1271</v>
      </c>
      <c r="R319" s="11">
        <v>7</v>
      </c>
      <c r="S319" s="11">
        <v>28</v>
      </c>
      <c r="T319" s="11" t="s">
        <v>3417</v>
      </c>
      <c r="U319" s="11">
        <v>0</v>
      </c>
      <c r="V319" s="11">
        <v>0</v>
      </c>
      <c r="W319" s="11">
        <v>0</v>
      </c>
      <c r="X319" s="11">
        <v>0</v>
      </c>
      <c r="Y319" s="11">
        <v>0</v>
      </c>
      <c r="Z319" s="11">
        <v>0</v>
      </c>
      <c r="AA319" s="11">
        <v>0</v>
      </c>
      <c r="AB319" s="11">
        <v>0</v>
      </c>
      <c r="AC319" s="11">
        <v>0</v>
      </c>
      <c r="AD319" s="11">
        <v>0</v>
      </c>
      <c r="AE319" s="11">
        <v>0</v>
      </c>
      <c r="AF319" s="11">
        <v>0</v>
      </c>
      <c r="AG319" s="11">
        <v>0</v>
      </c>
      <c r="AH319" s="11">
        <v>0</v>
      </c>
      <c r="AI319" s="11">
        <v>0</v>
      </c>
      <c r="AJ319" s="11">
        <v>10</v>
      </c>
      <c r="AK319" s="11" t="s">
        <v>779</v>
      </c>
      <c r="AL319" s="11" t="s">
        <v>105</v>
      </c>
      <c r="AM319" s="11" t="s">
        <v>56</v>
      </c>
      <c r="AN319" s="11" t="s">
        <v>729</v>
      </c>
    </row>
    <row r="320" ht="24" spans="1:40">
      <c r="A320" s="28">
        <v>317</v>
      </c>
      <c r="B320" s="11" t="s">
        <v>151</v>
      </c>
      <c r="C320" s="11" t="s">
        <v>1279</v>
      </c>
      <c r="D320" s="11" t="s">
        <v>1280</v>
      </c>
      <c r="E320" s="11" t="s">
        <v>1281</v>
      </c>
      <c r="F320" s="11" t="s">
        <v>228</v>
      </c>
      <c r="G320" s="11" t="s">
        <v>833</v>
      </c>
      <c r="H320" s="11" t="s">
        <v>1400</v>
      </c>
      <c r="I320" s="11">
        <v>6</v>
      </c>
      <c r="J320" s="11">
        <v>4</v>
      </c>
      <c r="K320" s="11" t="s">
        <v>3328</v>
      </c>
      <c r="L320" s="11">
        <v>4</v>
      </c>
      <c r="M320" s="11">
        <v>100</v>
      </c>
      <c r="N320" s="11" t="s">
        <v>833</v>
      </c>
      <c r="O320" s="11">
        <v>0</v>
      </c>
      <c r="P320" s="11">
        <v>0</v>
      </c>
      <c r="Q320" s="11">
        <v>0</v>
      </c>
      <c r="R320" s="11">
        <v>0</v>
      </c>
      <c r="S320" s="11">
        <v>0</v>
      </c>
      <c r="T320" s="11">
        <v>0</v>
      </c>
      <c r="U320" s="11">
        <v>0</v>
      </c>
      <c r="V320" s="11">
        <v>0</v>
      </c>
      <c r="W320" s="11">
        <v>0</v>
      </c>
      <c r="X320" s="11">
        <v>0</v>
      </c>
      <c r="Y320" s="11">
        <v>0</v>
      </c>
      <c r="Z320" s="11">
        <v>0</v>
      </c>
      <c r="AA320" s="11">
        <v>0</v>
      </c>
      <c r="AB320" s="11">
        <v>0</v>
      </c>
      <c r="AC320" s="11">
        <v>0</v>
      </c>
      <c r="AD320" s="11">
        <v>0</v>
      </c>
      <c r="AE320" s="11">
        <v>0</v>
      </c>
      <c r="AF320" s="11">
        <v>0</v>
      </c>
      <c r="AG320" s="11">
        <v>0</v>
      </c>
      <c r="AH320" s="11">
        <v>0</v>
      </c>
      <c r="AI320" s="11">
        <v>0</v>
      </c>
      <c r="AJ320" s="11">
        <v>10</v>
      </c>
      <c r="AK320" s="11" t="s">
        <v>779</v>
      </c>
      <c r="AL320" s="11" t="s">
        <v>105</v>
      </c>
      <c r="AM320" s="11" t="s">
        <v>56</v>
      </c>
      <c r="AN320" s="11" t="s">
        <v>729</v>
      </c>
    </row>
    <row r="321" ht="36" spans="1:40">
      <c r="A321" s="28">
        <v>318</v>
      </c>
      <c r="B321" s="11" t="s">
        <v>151</v>
      </c>
      <c r="C321" s="11" t="s">
        <v>1282</v>
      </c>
      <c r="D321" s="11" t="s">
        <v>1283</v>
      </c>
      <c r="E321" s="11" t="s">
        <v>1284</v>
      </c>
      <c r="F321" s="11" t="s">
        <v>228</v>
      </c>
      <c r="G321" s="11" t="s">
        <v>1285</v>
      </c>
      <c r="H321" s="11" t="s">
        <v>1400</v>
      </c>
      <c r="I321" s="11">
        <v>13</v>
      </c>
      <c r="J321" s="11">
        <v>4</v>
      </c>
      <c r="K321" s="11" t="s">
        <v>3328</v>
      </c>
      <c r="L321" s="11">
        <v>4</v>
      </c>
      <c r="M321" s="11">
        <v>100</v>
      </c>
      <c r="N321" s="11" t="s">
        <v>1285</v>
      </c>
      <c r="O321" s="11">
        <v>0</v>
      </c>
      <c r="P321" s="11">
        <v>0</v>
      </c>
      <c r="Q321" s="11">
        <v>0</v>
      </c>
      <c r="R321" s="11">
        <v>0</v>
      </c>
      <c r="S321" s="11">
        <v>0</v>
      </c>
      <c r="T321" s="11">
        <v>0</v>
      </c>
      <c r="U321" s="11">
        <v>0</v>
      </c>
      <c r="V321" s="11">
        <v>0</v>
      </c>
      <c r="W321" s="11">
        <v>0</v>
      </c>
      <c r="X321" s="11">
        <v>0</v>
      </c>
      <c r="Y321" s="11">
        <v>0</v>
      </c>
      <c r="Z321" s="11">
        <v>0</v>
      </c>
      <c r="AA321" s="11">
        <v>0</v>
      </c>
      <c r="AB321" s="11">
        <v>0</v>
      </c>
      <c r="AC321" s="11">
        <v>0</v>
      </c>
      <c r="AD321" s="11">
        <v>0</v>
      </c>
      <c r="AE321" s="11">
        <v>0</v>
      </c>
      <c r="AF321" s="11">
        <v>0</v>
      </c>
      <c r="AG321" s="11">
        <v>0</v>
      </c>
      <c r="AH321" s="11">
        <v>0</v>
      </c>
      <c r="AI321" s="11">
        <v>0</v>
      </c>
      <c r="AJ321" s="11">
        <v>25</v>
      </c>
      <c r="AK321" s="11" t="s">
        <v>779</v>
      </c>
      <c r="AL321" s="11" t="s">
        <v>47</v>
      </c>
      <c r="AM321" s="11" t="s">
        <v>56</v>
      </c>
      <c r="AN321" s="11" t="s">
        <v>729</v>
      </c>
    </row>
    <row r="322" ht="48" spans="1:40">
      <c r="A322" s="28">
        <v>319</v>
      </c>
      <c r="B322" s="11" t="s">
        <v>151</v>
      </c>
      <c r="C322" s="11" t="s">
        <v>1286</v>
      </c>
      <c r="D322" s="11" t="s">
        <v>1287</v>
      </c>
      <c r="E322" s="11" t="s">
        <v>1288</v>
      </c>
      <c r="F322" s="11" t="s">
        <v>1289</v>
      </c>
      <c r="G322" s="11" t="s">
        <v>829</v>
      </c>
      <c r="H322" s="11" t="s">
        <v>1400</v>
      </c>
      <c r="I322" s="11">
        <v>10</v>
      </c>
      <c r="J322" s="11">
        <v>5</v>
      </c>
      <c r="K322" s="11" t="s">
        <v>3328</v>
      </c>
      <c r="L322" s="11">
        <v>5</v>
      </c>
      <c r="M322" s="11">
        <v>100</v>
      </c>
      <c r="N322" s="11" t="s">
        <v>829</v>
      </c>
      <c r="O322" s="11">
        <v>0</v>
      </c>
      <c r="P322" s="11">
        <v>0</v>
      </c>
      <c r="Q322" s="11">
        <v>0</v>
      </c>
      <c r="R322" s="11">
        <v>0</v>
      </c>
      <c r="S322" s="11">
        <v>0</v>
      </c>
      <c r="T322" s="11">
        <v>0</v>
      </c>
      <c r="U322" s="11">
        <v>0</v>
      </c>
      <c r="V322" s="11">
        <v>0</v>
      </c>
      <c r="W322" s="11">
        <v>0</v>
      </c>
      <c r="X322" s="11">
        <v>0</v>
      </c>
      <c r="Y322" s="11">
        <v>0</v>
      </c>
      <c r="Z322" s="11">
        <v>0</v>
      </c>
      <c r="AA322" s="11">
        <v>0</v>
      </c>
      <c r="AB322" s="11">
        <v>0</v>
      </c>
      <c r="AC322" s="11">
        <v>0</v>
      </c>
      <c r="AD322" s="11">
        <v>0</v>
      </c>
      <c r="AE322" s="11">
        <v>0</v>
      </c>
      <c r="AF322" s="11">
        <v>0</v>
      </c>
      <c r="AG322" s="11">
        <v>0</v>
      </c>
      <c r="AH322" s="11">
        <v>0</v>
      </c>
      <c r="AI322" s="11">
        <v>0</v>
      </c>
      <c r="AJ322" s="11">
        <v>25</v>
      </c>
      <c r="AK322" s="11" t="s">
        <v>783</v>
      </c>
      <c r="AL322" s="11" t="s">
        <v>47</v>
      </c>
      <c r="AM322" s="11" t="s">
        <v>56</v>
      </c>
      <c r="AN322" s="11" t="s">
        <v>729</v>
      </c>
    </row>
    <row r="323" ht="36" spans="1:40">
      <c r="A323" s="28">
        <v>320</v>
      </c>
      <c r="B323" s="11" t="s">
        <v>151</v>
      </c>
      <c r="C323" s="11" t="s">
        <v>1290</v>
      </c>
      <c r="D323" s="11" t="s">
        <v>1291</v>
      </c>
      <c r="E323" s="11" t="s">
        <v>1292</v>
      </c>
      <c r="F323" s="11" t="s">
        <v>155</v>
      </c>
      <c r="G323" s="11" t="s">
        <v>1275</v>
      </c>
      <c r="H323" s="11" t="s">
        <v>3327</v>
      </c>
      <c r="I323" s="11">
        <v>0</v>
      </c>
      <c r="J323" s="11">
        <v>3</v>
      </c>
      <c r="K323" s="11" t="s">
        <v>3328</v>
      </c>
      <c r="L323" s="11">
        <v>3</v>
      </c>
      <c r="M323" s="11">
        <v>100</v>
      </c>
      <c r="N323" s="11" t="s">
        <v>1275</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0</v>
      </c>
      <c r="AI323" s="11">
        <v>0</v>
      </c>
      <c r="AJ323" s="11">
        <v>20</v>
      </c>
      <c r="AK323" s="11" t="s">
        <v>783</v>
      </c>
      <c r="AL323" s="11" t="s">
        <v>105</v>
      </c>
      <c r="AM323" s="11" t="s">
        <v>48</v>
      </c>
      <c r="AN323" s="11" t="s">
        <v>729</v>
      </c>
    </row>
    <row r="324" ht="36" spans="1:40">
      <c r="A324" s="28">
        <v>321</v>
      </c>
      <c r="B324" s="11" t="s">
        <v>151</v>
      </c>
      <c r="C324" s="11" t="s">
        <v>1293</v>
      </c>
      <c r="D324" s="11" t="s">
        <v>1294</v>
      </c>
      <c r="E324" s="11" t="s">
        <v>1295</v>
      </c>
      <c r="F324" s="11" t="s">
        <v>155</v>
      </c>
      <c r="G324" s="11" t="s">
        <v>1075</v>
      </c>
      <c r="H324" s="11" t="s">
        <v>3327</v>
      </c>
      <c r="I324" s="11">
        <v>0</v>
      </c>
      <c r="J324" s="11">
        <v>7</v>
      </c>
      <c r="K324" s="11" t="s">
        <v>3328</v>
      </c>
      <c r="L324" s="11">
        <v>7</v>
      </c>
      <c r="M324" s="11">
        <v>100</v>
      </c>
      <c r="N324" s="11" t="s">
        <v>1075</v>
      </c>
      <c r="O324" s="11">
        <v>0</v>
      </c>
      <c r="P324" s="11">
        <v>0</v>
      </c>
      <c r="Q324" s="11">
        <v>0</v>
      </c>
      <c r="R324" s="11">
        <v>0</v>
      </c>
      <c r="S324" s="11">
        <v>0</v>
      </c>
      <c r="T324" s="11">
        <v>0</v>
      </c>
      <c r="U324" s="11">
        <v>0</v>
      </c>
      <c r="V324" s="11">
        <v>0</v>
      </c>
      <c r="W324" s="11">
        <v>0</v>
      </c>
      <c r="X324" s="11">
        <v>0</v>
      </c>
      <c r="Y324" s="11">
        <v>0</v>
      </c>
      <c r="Z324" s="11">
        <v>0</v>
      </c>
      <c r="AA324" s="11">
        <v>0</v>
      </c>
      <c r="AB324" s="11">
        <v>0</v>
      </c>
      <c r="AC324" s="11">
        <v>0</v>
      </c>
      <c r="AD324" s="11">
        <v>0</v>
      </c>
      <c r="AE324" s="11">
        <v>0</v>
      </c>
      <c r="AF324" s="11">
        <v>0</v>
      </c>
      <c r="AG324" s="11">
        <v>0</v>
      </c>
      <c r="AH324" s="11">
        <v>0</v>
      </c>
      <c r="AI324" s="11">
        <v>0</v>
      </c>
      <c r="AJ324" s="11">
        <v>25</v>
      </c>
      <c r="AK324" s="11" t="s">
        <v>783</v>
      </c>
      <c r="AL324" s="11" t="s">
        <v>47</v>
      </c>
      <c r="AM324" s="11" t="s">
        <v>56</v>
      </c>
      <c r="AN324" s="11" t="s">
        <v>729</v>
      </c>
    </row>
    <row r="325" ht="36" spans="1:40">
      <c r="A325" s="28">
        <v>322</v>
      </c>
      <c r="B325" s="11" t="s">
        <v>151</v>
      </c>
      <c r="C325" s="11" t="s">
        <v>1296</v>
      </c>
      <c r="D325" s="11" t="s">
        <v>1297</v>
      </c>
      <c r="E325" s="11" t="s">
        <v>1298</v>
      </c>
      <c r="F325" s="11" t="s">
        <v>814</v>
      </c>
      <c r="G325" s="11" t="s">
        <v>1299</v>
      </c>
      <c r="H325" s="11" t="s">
        <v>3327</v>
      </c>
      <c r="I325" s="11">
        <v>0</v>
      </c>
      <c r="J325" s="11">
        <v>3</v>
      </c>
      <c r="K325" s="11" t="s">
        <v>3328</v>
      </c>
      <c r="L325" s="11">
        <v>3</v>
      </c>
      <c r="M325" s="11">
        <v>100</v>
      </c>
      <c r="N325" s="11" t="s">
        <v>1299</v>
      </c>
      <c r="O325" s="11">
        <v>0</v>
      </c>
      <c r="P325" s="11">
        <v>0</v>
      </c>
      <c r="Q325" s="11">
        <v>0</v>
      </c>
      <c r="R325" s="11">
        <v>0</v>
      </c>
      <c r="S325" s="11">
        <v>0</v>
      </c>
      <c r="T325" s="11">
        <v>0</v>
      </c>
      <c r="U325" s="11">
        <v>0</v>
      </c>
      <c r="V325" s="11">
        <v>0</v>
      </c>
      <c r="W325" s="11">
        <v>0</v>
      </c>
      <c r="X325" s="11">
        <v>0</v>
      </c>
      <c r="Y325" s="11">
        <v>0</v>
      </c>
      <c r="Z325" s="11">
        <v>0</v>
      </c>
      <c r="AA325" s="11">
        <v>0</v>
      </c>
      <c r="AB325" s="11">
        <v>0</v>
      </c>
      <c r="AC325" s="11">
        <v>0</v>
      </c>
      <c r="AD325" s="11">
        <v>0</v>
      </c>
      <c r="AE325" s="11">
        <v>0</v>
      </c>
      <c r="AF325" s="11">
        <v>0</v>
      </c>
      <c r="AG325" s="11">
        <v>0</v>
      </c>
      <c r="AH325" s="11">
        <v>0</v>
      </c>
      <c r="AI325" s="11">
        <v>0</v>
      </c>
      <c r="AJ325" s="11">
        <v>20</v>
      </c>
      <c r="AK325" s="11" t="s">
        <v>783</v>
      </c>
      <c r="AL325" s="11" t="s">
        <v>105</v>
      </c>
      <c r="AM325" s="11" t="s">
        <v>48</v>
      </c>
      <c r="AN325" s="11" t="s">
        <v>729</v>
      </c>
    </row>
    <row r="326" ht="36" spans="1:40">
      <c r="A326" s="28">
        <v>323</v>
      </c>
      <c r="B326" s="11" t="s">
        <v>151</v>
      </c>
      <c r="C326" s="11" t="s">
        <v>1300</v>
      </c>
      <c r="D326" s="11" t="s">
        <v>1301</v>
      </c>
      <c r="E326" s="11" t="s">
        <v>1302</v>
      </c>
      <c r="F326" s="11" t="s">
        <v>317</v>
      </c>
      <c r="G326" s="11" t="s">
        <v>1133</v>
      </c>
      <c r="H326" s="11" t="s">
        <v>3327</v>
      </c>
      <c r="I326" s="11">
        <v>0</v>
      </c>
      <c r="J326" s="11">
        <v>4</v>
      </c>
      <c r="K326" s="11" t="s">
        <v>3328</v>
      </c>
      <c r="L326" s="11">
        <v>4</v>
      </c>
      <c r="M326" s="11">
        <v>100</v>
      </c>
      <c r="N326" s="11" t="s">
        <v>1133</v>
      </c>
      <c r="O326" s="11">
        <v>0</v>
      </c>
      <c r="P326" s="11">
        <v>0</v>
      </c>
      <c r="Q326" s="11">
        <v>0</v>
      </c>
      <c r="R326" s="11">
        <v>0</v>
      </c>
      <c r="S326" s="11">
        <v>0</v>
      </c>
      <c r="T326" s="11">
        <v>0</v>
      </c>
      <c r="U326" s="11">
        <v>0</v>
      </c>
      <c r="V326" s="11">
        <v>0</v>
      </c>
      <c r="W326" s="11">
        <v>0</v>
      </c>
      <c r="X326" s="11">
        <v>0</v>
      </c>
      <c r="Y326" s="11">
        <v>0</v>
      </c>
      <c r="Z326" s="11">
        <v>0</v>
      </c>
      <c r="AA326" s="11">
        <v>0</v>
      </c>
      <c r="AB326" s="11">
        <v>0</v>
      </c>
      <c r="AC326" s="11">
        <v>0</v>
      </c>
      <c r="AD326" s="11">
        <v>0</v>
      </c>
      <c r="AE326" s="11">
        <v>0</v>
      </c>
      <c r="AF326" s="11">
        <v>0</v>
      </c>
      <c r="AG326" s="11">
        <v>0</v>
      </c>
      <c r="AH326" s="11">
        <v>0</v>
      </c>
      <c r="AI326" s="11">
        <v>0</v>
      </c>
      <c r="AJ326" s="11">
        <v>25</v>
      </c>
      <c r="AK326" s="11" t="s">
        <v>783</v>
      </c>
      <c r="AL326" s="11" t="s">
        <v>47</v>
      </c>
      <c r="AM326" s="11" t="s">
        <v>56</v>
      </c>
      <c r="AN326" s="11" t="s">
        <v>729</v>
      </c>
    </row>
    <row r="327" ht="72" spans="1:40">
      <c r="A327" s="28">
        <v>324</v>
      </c>
      <c r="B327" s="11" t="s">
        <v>151</v>
      </c>
      <c r="C327" s="11" t="s">
        <v>1303</v>
      </c>
      <c r="D327" s="11" t="s">
        <v>1304</v>
      </c>
      <c r="E327" s="11" t="s">
        <v>1305</v>
      </c>
      <c r="F327" s="11" t="s">
        <v>228</v>
      </c>
      <c r="G327" s="11" t="s">
        <v>1306</v>
      </c>
      <c r="H327" s="11" t="s">
        <v>1400</v>
      </c>
      <c r="I327" s="11">
        <v>21</v>
      </c>
      <c r="J327" s="11">
        <v>5</v>
      </c>
      <c r="K327" s="11" t="s">
        <v>3328</v>
      </c>
      <c r="L327" s="11">
        <v>5</v>
      </c>
      <c r="M327" s="11">
        <v>100</v>
      </c>
      <c r="N327" s="11" t="s">
        <v>1306</v>
      </c>
      <c r="O327" s="11">
        <v>0</v>
      </c>
      <c r="P327" s="11">
        <v>0</v>
      </c>
      <c r="Q327" s="11">
        <v>0</v>
      </c>
      <c r="R327" s="11">
        <v>0</v>
      </c>
      <c r="S327" s="11">
        <v>0</v>
      </c>
      <c r="T327" s="11">
        <v>0</v>
      </c>
      <c r="U327" s="11">
        <v>0</v>
      </c>
      <c r="V327" s="11">
        <v>0</v>
      </c>
      <c r="W327" s="11">
        <v>0</v>
      </c>
      <c r="X327" s="11">
        <v>0</v>
      </c>
      <c r="Y327" s="11">
        <v>0</v>
      </c>
      <c r="Z327" s="11">
        <v>0</v>
      </c>
      <c r="AA327" s="11">
        <v>0</v>
      </c>
      <c r="AB327" s="11">
        <v>0</v>
      </c>
      <c r="AC327" s="11">
        <v>0</v>
      </c>
      <c r="AD327" s="11">
        <v>0</v>
      </c>
      <c r="AE327" s="11">
        <v>0</v>
      </c>
      <c r="AF327" s="11">
        <v>0</v>
      </c>
      <c r="AG327" s="11">
        <v>0</v>
      </c>
      <c r="AH327" s="11">
        <v>0</v>
      </c>
      <c r="AI327" s="11">
        <v>0</v>
      </c>
      <c r="AJ327" s="11">
        <v>10</v>
      </c>
      <c r="AK327" s="11" t="s">
        <v>783</v>
      </c>
      <c r="AL327" s="11" t="s">
        <v>105</v>
      </c>
      <c r="AM327" s="11" t="s">
        <v>56</v>
      </c>
      <c r="AN327" s="11" t="s">
        <v>729</v>
      </c>
    </row>
    <row r="328" ht="36" spans="1:40">
      <c r="A328" s="28">
        <v>325</v>
      </c>
      <c r="B328" s="11" t="s">
        <v>151</v>
      </c>
      <c r="C328" s="11" t="s">
        <v>1307</v>
      </c>
      <c r="D328" s="11" t="s">
        <v>1308</v>
      </c>
      <c r="E328" s="11" t="s">
        <v>1309</v>
      </c>
      <c r="F328" s="11" t="s">
        <v>191</v>
      </c>
      <c r="G328" s="11" t="s">
        <v>347</v>
      </c>
      <c r="H328" s="11" t="s">
        <v>3327</v>
      </c>
      <c r="I328" s="11">
        <v>0</v>
      </c>
      <c r="J328" s="11">
        <v>2</v>
      </c>
      <c r="K328" s="11" t="s">
        <v>3328</v>
      </c>
      <c r="L328" s="11">
        <v>2</v>
      </c>
      <c r="M328" s="11">
        <v>100</v>
      </c>
      <c r="N328" s="11" t="s">
        <v>347</v>
      </c>
      <c r="O328" s="11">
        <v>0</v>
      </c>
      <c r="P328" s="11">
        <v>0</v>
      </c>
      <c r="Q328" s="11">
        <v>0</v>
      </c>
      <c r="R328" s="11">
        <v>0</v>
      </c>
      <c r="S328" s="11">
        <v>0</v>
      </c>
      <c r="T328" s="11">
        <v>0</v>
      </c>
      <c r="U328" s="11">
        <v>0</v>
      </c>
      <c r="V328" s="11">
        <v>0</v>
      </c>
      <c r="W328" s="11">
        <v>0</v>
      </c>
      <c r="X328" s="11">
        <v>0</v>
      </c>
      <c r="Y328" s="11">
        <v>0</v>
      </c>
      <c r="Z328" s="11">
        <v>0</v>
      </c>
      <c r="AA328" s="11">
        <v>0</v>
      </c>
      <c r="AB328" s="11">
        <v>0</v>
      </c>
      <c r="AC328" s="11">
        <v>0</v>
      </c>
      <c r="AD328" s="11">
        <v>0</v>
      </c>
      <c r="AE328" s="11">
        <v>0</v>
      </c>
      <c r="AF328" s="11">
        <v>0</v>
      </c>
      <c r="AG328" s="11">
        <v>0</v>
      </c>
      <c r="AH328" s="11">
        <v>0</v>
      </c>
      <c r="AI328" s="11">
        <v>0</v>
      </c>
      <c r="AJ328" s="11">
        <v>50</v>
      </c>
      <c r="AK328" s="11" t="s">
        <v>783</v>
      </c>
      <c r="AL328" s="11" t="s">
        <v>47</v>
      </c>
      <c r="AM328" s="11" t="s">
        <v>48</v>
      </c>
      <c r="AN328" s="11" t="s">
        <v>729</v>
      </c>
    </row>
    <row r="329" ht="48" spans="1:40">
      <c r="A329" s="28">
        <v>326</v>
      </c>
      <c r="B329" s="11" t="s">
        <v>151</v>
      </c>
      <c r="C329" s="11" t="s">
        <v>1310</v>
      </c>
      <c r="D329" s="11" t="s">
        <v>1311</v>
      </c>
      <c r="E329" s="11" t="s">
        <v>1312</v>
      </c>
      <c r="F329" s="11" t="s">
        <v>196</v>
      </c>
      <c r="G329" s="11" t="s">
        <v>1313</v>
      </c>
      <c r="H329" s="11" t="s">
        <v>3327</v>
      </c>
      <c r="I329" s="11">
        <v>0</v>
      </c>
      <c r="J329" s="11">
        <v>3</v>
      </c>
      <c r="K329" s="11" t="s">
        <v>3329</v>
      </c>
      <c r="L329" s="11">
        <v>1</v>
      </c>
      <c r="M329" s="11">
        <v>0</v>
      </c>
      <c r="N329" s="11" t="s">
        <v>128</v>
      </c>
      <c r="O329" s="11">
        <v>3</v>
      </c>
      <c r="P329" s="11">
        <v>100</v>
      </c>
      <c r="Q329" s="11" t="s">
        <v>1313</v>
      </c>
      <c r="R329" s="11">
        <v>4</v>
      </c>
      <c r="S329" s="11">
        <v>0</v>
      </c>
      <c r="T329" s="11" t="s">
        <v>3330</v>
      </c>
      <c r="U329" s="11">
        <v>5</v>
      </c>
      <c r="V329" s="11">
        <v>0</v>
      </c>
      <c r="W329" s="11" t="s">
        <v>331</v>
      </c>
      <c r="X329" s="11">
        <v>0</v>
      </c>
      <c r="Y329" s="11">
        <v>0</v>
      </c>
      <c r="Z329" s="11">
        <v>0</v>
      </c>
      <c r="AA329" s="11">
        <v>0</v>
      </c>
      <c r="AB329" s="11">
        <v>0</v>
      </c>
      <c r="AC329" s="11">
        <v>0</v>
      </c>
      <c r="AD329" s="11">
        <v>0</v>
      </c>
      <c r="AE329" s="11">
        <v>0</v>
      </c>
      <c r="AF329" s="11">
        <v>0</v>
      </c>
      <c r="AG329" s="11">
        <v>0</v>
      </c>
      <c r="AH329" s="11">
        <v>0</v>
      </c>
      <c r="AI329" s="11">
        <v>0</v>
      </c>
      <c r="AJ329" s="11">
        <v>50</v>
      </c>
      <c r="AK329" s="11" t="s">
        <v>783</v>
      </c>
      <c r="AL329" s="11" t="s">
        <v>47</v>
      </c>
      <c r="AM329" s="11" t="s">
        <v>48</v>
      </c>
      <c r="AN329" s="11" t="s">
        <v>729</v>
      </c>
    </row>
    <row r="330" ht="36" spans="1:40">
      <c r="A330" s="28">
        <v>327</v>
      </c>
      <c r="B330" s="11" t="s">
        <v>151</v>
      </c>
      <c r="C330" s="11" t="s">
        <v>1314</v>
      </c>
      <c r="D330" s="11" t="s">
        <v>1315</v>
      </c>
      <c r="E330" s="11" t="s">
        <v>1316</v>
      </c>
      <c r="F330" s="11" t="s">
        <v>167</v>
      </c>
      <c r="G330" s="11" t="s">
        <v>1317</v>
      </c>
      <c r="H330" s="11" t="s">
        <v>3327</v>
      </c>
      <c r="I330" s="11">
        <v>0</v>
      </c>
      <c r="J330" s="11">
        <v>4</v>
      </c>
      <c r="K330" s="11" t="s">
        <v>3328</v>
      </c>
      <c r="L330" s="11">
        <v>4</v>
      </c>
      <c r="M330" s="11">
        <v>100</v>
      </c>
      <c r="N330" s="11" t="s">
        <v>1317</v>
      </c>
      <c r="O330" s="11">
        <v>0</v>
      </c>
      <c r="P330" s="11">
        <v>0</v>
      </c>
      <c r="Q330" s="11">
        <v>0</v>
      </c>
      <c r="R330" s="11">
        <v>0</v>
      </c>
      <c r="S330" s="11">
        <v>0</v>
      </c>
      <c r="T330" s="11">
        <v>0</v>
      </c>
      <c r="U330" s="11">
        <v>0</v>
      </c>
      <c r="V330" s="11">
        <v>0</v>
      </c>
      <c r="W330" s="11">
        <v>0</v>
      </c>
      <c r="X330" s="11">
        <v>0</v>
      </c>
      <c r="Y330" s="11">
        <v>0</v>
      </c>
      <c r="Z330" s="11">
        <v>0</v>
      </c>
      <c r="AA330" s="11">
        <v>0</v>
      </c>
      <c r="AB330" s="11">
        <v>0</v>
      </c>
      <c r="AC330" s="11">
        <v>0</v>
      </c>
      <c r="AD330" s="11">
        <v>0</v>
      </c>
      <c r="AE330" s="11">
        <v>0</v>
      </c>
      <c r="AF330" s="11">
        <v>0</v>
      </c>
      <c r="AG330" s="11">
        <v>0</v>
      </c>
      <c r="AH330" s="11">
        <v>0</v>
      </c>
      <c r="AI330" s="11">
        <v>0</v>
      </c>
      <c r="AJ330" s="11">
        <v>25</v>
      </c>
      <c r="AK330" s="11" t="s">
        <v>783</v>
      </c>
      <c r="AL330" s="11" t="s">
        <v>47</v>
      </c>
      <c r="AM330" s="11" t="s">
        <v>56</v>
      </c>
      <c r="AN330" s="11" t="s">
        <v>729</v>
      </c>
    </row>
    <row r="331" ht="48" spans="1:40">
      <c r="A331" s="28">
        <v>328</v>
      </c>
      <c r="B331" s="11" t="s">
        <v>151</v>
      </c>
      <c r="C331" s="11" t="s">
        <v>1318</v>
      </c>
      <c r="D331" s="11" t="s">
        <v>1319</v>
      </c>
      <c r="E331" s="11" t="s">
        <v>1320</v>
      </c>
      <c r="F331" s="11" t="s">
        <v>167</v>
      </c>
      <c r="G331" s="11" t="s">
        <v>384</v>
      </c>
      <c r="H331" s="11" t="s">
        <v>1400</v>
      </c>
      <c r="I331" s="11">
        <v>28</v>
      </c>
      <c r="J331" s="11">
        <v>4</v>
      </c>
      <c r="K331" s="11" t="s">
        <v>3328</v>
      </c>
      <c r="L331" s="11">
        <v>4</v>
      </c>
      <c r="M331" s="11">
        <v>100</v>
      </c>
      <c r="N331" s="11" t="s">
        <v>384</v>
      </c>
      <c r="O331" s="11">
        <v>0</v>
      </c>
      <c r="P331" s="11">
        <v>0</v>
      </c>
      <c r="Q331" s="11">
        <v>0</v>
      </c>
      <c r="R331" s="11">
        <v>0</v>
      </c>
      <c r="S331" s="11">
        <v>0</v>
      </c>
      <c r="T331" s="11">
        <v>0</v>
      </c>
      <c r="U331" s="11">
        <v>0</v>
      </c>
      <c r="V331" s="11">
        <v>0</v>
      </c>
      <c r="W331" s="11">
        <v>0</v>
      </c>
      <c r="X331" s="11">
        <v>0</v>
      </c>
      <c r="Y331" s="11">
        <v>0</v>
      </c>
      <c r="Z331" s="11">
        <v>0</v>
      </c>
      <c r="AA331" s="11">
        <v>0</v>
      </c>
      <c r="AB331" s="11">
        <v>0</v>
      </c>
      <c r="AC331" s="11">
        <v>0</v>
      </c>
      <c r="AD331" s="11">
        <v>0</v>
      </c>
      <c r="AE331" s="11">
        <v>0</v>
      </c>
      <c r="AF331" s="11">
        <v>0</v>
      </c>
      <c r="AG331" s="11">
        <v>0</v>
      </c>
      <c r="AH331" s="11">
        <v>0</v>
      </c>
      <c r="AI331" s="11">
        <v>0</v>
      </c>
      <c r="AJ331" s="11">
        <v>25</v>
      </c>
      <c r="AK331" s="11" t="s">
        <v>783</v>
      </c>
      <c r="AL331" s="11" t="s">
        <v>47</v>
      </c>
      <c r="AM331" s="11" t="s">
        <v>56</v>
      </c>
      <c r="AN331" s="11" t="s">
        <v>729</v>
      </c>
    </row>
    <row r="332" ht="24" spans="1:40">
      <c r="A332" s="28">
        <v>329</v>
      </c>
      <c r="B332" s="11" t="s">
        <v>151</v>
      </c>
      <c r="C332" s="11" t="s">
        <v>1321</v>
      </c>
      <c r="D332" s="11" t="s">
        <v>1322</v>
      </c>
      <c r="E332" s="11" t="s">
        <v>1323</v>
      </c>
      <c r="F332" s="11" t="s">
        <v>322</v>
      </c>
      <c r="G332" s="11" t="s">
        <v>1324</v>
      </c>
      <c r="H332" s="11" t="s">
        <v>3327</v>
      </c>
      <c r="I332" s="11">
        <v>0</v>
      </c>
      <c r="J332" s="11">
        <v>4</v>
      </c>
      <c r="K332" s="11" t="s">
        <v>3328</v>
      </c>
      <c r="L332" s="11">
        <v>4</v>
      </c>
      <c r="M332" s="11">
        <v>100</v>
      </c>
      <c r="N332" s="11" t="s">
        <v>1324</v>
      </c>
      <c r="O332" s="11">
        <v>0</v>
      </c>
      <c r="P332" s="11">
        <v>0</v>
      </c>
      <c r="Q332" s="11">
        <v>0</v>
      </c>
      <c r="R332" s="11">
        <v>0</v>
      </c>
      <c r="S332" s="11">
        <v>0</v>
      </c>
      <c r="T332" s="11">
        <v>0</v>
      </c>
      <c r="U332" s="11">
        <v>0</v>
      </c>
      <c r="V332" s="11">
        <v>0</v>
      </c>
      <c r="W332" s="11">
        <v>0</v>
      </c>
      <c r="X332" s="11">
        <v>0</v>
      </c>
      <c r="Y332" s="11">
        <v>0</v>
      </c>
      <c r="Z332" s="11">
        <v>0</v>
      </c>
      <c r="AA332" s="11">
        <v>0</v>
      </c>
      <c r="AB332" s="11">
        <v>0</v>
      </c>
      <c r="AC332" s="11">
        <v>0</v>
      </c>
      <c r="AD332" s="11">
        <v>0</v>
      </c>
      <c r="AE332" s="11">
        <v>0</v>
      </c>
      <c r="AF332" s="11">
        <v>0</v>
      </c>
      <c r="AG332" s="11">
        <v>0</v>
      </c>
      <c r="AH332" s="11">
        <v>0</v>
      </c>
      <c r="AI332" s="11">
        <v>0</v>
      </c>
      <c r="AJ332" s="11">
        <v>25</v>
      </c>
      <c r="AK332" s="11" t="s">
        <v>783</v>
      </c>
      <c r="AL332" s="11" t="s">
        <v>47</v>
      </c>
      <c r="AM332" s="11" t="s">
        <v>56</v>
      </c>
      <c r="AN332" s="11" t="s">
        <v>729</v>
      </c>
    </row>
    <row r="333" ht="24" spans="1:40">
      <c r="A333" s="28">
        <v>330</v>
      </c>
      <c r="B333" s="11" t="s">
        <v>151</v>
      </c>
      <c r="C333" s="11" t="s">
        <v>1325</v>
      </c>
      <c r="D333" s="11" t="s">
        <v>1326</v>
      </c>
      <c r="E333" s="11" t="s">
        <v>1327</v>
      </c>
      <c r="F333" s="11" t="s">
        <v>1128</v>
      </c>
      <c r="G333" s="11" t="s">
        <v>403</v>
      </c>
      <c r="H333" s="11" t="s">
        <v>3327</v>
      </c>
      <c r="I333" s="11">
        <v>0</v>
      </c>
      <c r="J333" s="11">
        <v>4</v>
      </c>
      <c r="K333" s="11" t="s">
        <v>3328</v>
      </c>
      <c r="L333" s="11">
        <v>1</v>
      </c>
      <c r="M333" s="11">
        <v>100</v>
      </c>
      <c r="N333" s="11" t="s">
        <v>403</v>
      </c>
      <c r="O333" s="11">
        <v>0</v>
      </c>
      <c r="P333" s="11">
        <v>0</v>
      </c>
      <c r="Q333" s="11">
        <v>0</v>
      </c>
      <c r="R333" s="11">
        <v>0</v>
      </c>
      <c r="S333" s="11">
        <v>0</v>
      </c>
      <c r="T333" s="11">
        <v>0</v>
      </c>
      <c r="U333" s="11">
        <v>0</v>
      </c>
      <c r="V333" s="11">
        <v>0</v>
      </c>
      <c r="W333" s="11">
        <v>0</v>
      </c>
      <c r="X333" s="11">
        <v>0</v>
      </c>
      <c r="Y333" s="11">
        <v>0</v>
      </c>
      <c r="Z333" s="11">
        <v>0</v>
      </c>
      <c r="AA333" s="11">
        <v>0</v>
      </c>
      <c r="AB333" s="11">
        <v>0</v>
      </c>
      <c r="AC333" s="11">
        <v>0</v>
      </c>
      <c r="AD333" s="11">
        <v>0</v>
      </c>
      <c r="AE333" s="11">
        <v>0</v>
      </c>
      <c r="AF333" s="11">
        <v>0</v>
      </c>
      <c r="AG333" s="11">
        <v>0</v>
      </c>
      <c r="AH333" s="11">
        <v>0</v>
      </c>
      <c r="AI333" s="11">
        <v>0</v>
      </c>
      <c r="AJ333" s="11">
        <v>25</v>
      </c>
      <c r="AK333" s="11" t="s">
        <v>787</v>
      </c>
      <c r="AL333" s="11" t="s">
        <v>47</v>
      </c>
      <c r="AM333" s="11" t="s">
        <v>56</v>
      </c>
      <c r="AN333" s="11" t="s">
        <v>729</v>
      </c>
    </row>
    <row r="334" ht="48" spans="1:40">
      <c r="A334" s="28">
        <v>331</v>
      </c>
      <c r="B334" s="11" t="s">
        <v>151</v>
      </c>
      <c r="C334" s="11" t="s">
        <v>1328</v>
      </c>
      <c r="D334" s="11" t="s">
        <v>827</v>
      </c>
      <c r="E334" s="11" t="s">
        <v>1329</v>
      </c>
      <c r="F334" s="11" t="s">
        <v>228</v>
      </c>
      <c r="G334" s="11" t="s">
        <v>429</v>
      </c>
      <c r="H334" s="11" t="s">
        <v>1400</v>
      </c>
      <c r="I334" s="11">
        <v>12</v>
      </c>
      <c r="J334" s="11">
        <v>4</v>
      </c>
      <c r="K334" s="11" t="s">
        <v>3329</v>
      </c>
      <c r="L334" s="11">
        <v>2</v>
      </c>
      <c r="M334" s="11">
        <v>66.66</v>
      </c>
      <c r="N334" s="11" t="s">
        <v>829</v>
      </c>
      <c r="O334" s="11">
        <v>4</v>
      </c>
      <c r="P334" s="11">
        <v>33.33</v>
      </c>
      <c r="Q334" s="11" t="s">
        <v>429</v>
      </c>
      <c r="R334" s="11">
        <v>0</v>
      </c>
      <c r="S334" s="11">
        <v>0</v>
      </c>
      <c r="T334" s="11">
        <v>0</v>
      </c>
      <c r="U334" s="11">
        <v>0</v>
      </c>
      <c r="V334" s="11">
        <v>0</v>
      </c>
      <c r="W334" s="11">
        <v>0</v>
      </c>
      <c r="X334" s="11">
        <v>0</v>
      </c>
      <c r="Y334" s="11">
        <v>0</v>
      </c>
      <c r="Z334" s="11">
        <v>0</v>
      </c>
      <c r="AA334" s="11">
        <v>0</v>
      </c>
      <c r="AB334" s="11">
        <v>0</v>
      </c>
      <c r="AC334" s="11">
        <v>0</v>
      </c>
      <c r="AD334" s="11">
        <v>0</v>
      </c>
      <c r="AE334" s="11">
        <v>0</v>
      </c>
      <c r="AF334" s="11">
        <v>0</v>
      </c>
      <c r="AG334" s="11">
        <v>0</v>
      </c>
      <c r="AH334" s="11">
        <v>0</v>
      </c>
      <c r="AI334" s="11">
        <v>0</v>
      </c>
      <c r="AJ334" s="11">
        <v>25</v>
      </c>
      <c r="AK334" s="11" t="s">
        <v>787</v>
      </c>
      <c r="AL334" s="11" t="s">
        <v>47</v>
      </c>
      <c r="AM334" s="11" t="s">
        <v>56</v>
      </c>
      <c r="AN334" s="11" t="s">
        <v>729</v>
      </c>
    </row>
    <row r="335" ht="48" spans="1:40">
      <c r="A335" s="28">
        <v>332</v>
      </c>
      <c r="B335" s="11" t="s">
        <v>151</v>
      </c>
      <c r="C335" s="11" t="s">
        <v>1330</v>
      </c>
      <c r="D335" s="11" t="s">
        <v>1331</v>
      </c>
      <c r="E335" s="11" t="s">
        <v>1332</v>
      </c>
      <c r="F335" s="11" t="s">
        <v>228</v>
      </c>
      <c r="G335" s="11" t="s">
        <v>1058</v>
      </c>
      <c r="H335" s="11" t="s">
        <v>3327</v>
      </c>
      <c r="I335" s="11">
        <v>0</v>
      </c>
      <c r="J335" s="11">
        <v>2</v>
      </c>
      <c r="K335" s="11" t="s">
        <v>3328</v>
      </c>
      <c r="L335" s="11">
        <v>2</v>
      </c>
      <c r="M335" s="11">
        <v>100</v>
      </c>
      <c r="N335" s="11" t="s">
        <v>1058</v>
      </c>
      <c r="O335" s="11">
        <v>0</v>
      </c>
      <c r="P335" s="11">
        <v>0</v>
      </c>
      <c r="Q335" s="11">
        <v>0</v>
      </c>
      <c r="R335" s="11">
        <v>0</v>
      </c>
      <c r="S335" s="11">
        <v>0</v>
      </c>
      <c r="T335" s="11">
        <v>0</v>
      </c>
      <c r="U335" s="11">
        <v>0</v>
      </c>
      <c r="V335" s="11">
        <v>0</v>
      </c>
      <c r="W335" s="11">
        <v>0</v>
      </c>
      <c r="X335" s="11">
        <v>0</v>
      </c>
      <c r="Y335" s="11">
        <v>0</v>
      </c>
      <c r="Z335" s="11">
        <v>0</v>
      </c>
      <c r="AA335" s="11">
        <v>0</v>
      </c>
      <c r="AB335" s="11">
        <v>0</v>
      </c>
      <c r="AC335" s="11">
        <v>0</v>
      </c>
      <c r="AD335" s="11">
        <v>0</v>
      </c>
      <c r="AE335" s="11">
        <v>0</v>
      </c>
      <c r="AF335" s="11">
        <v>0</v>
      </c>
      <c r="AG335" s="11">
        <v>0</v>
      </c>
      <c r="AH335" s="11">
        <v>0</v>
      </c>
      <c r="AI335" s="11">
        <v>0</v>
      </c>
      <c r="AJ335" s="11">
        <v>20</v>
      </c>
      <c r="AK335" s="11" t="s">
        <v>787</v>
      </c>
      <c r="AL335" s="11" t="s">
        <v>105</v>
      </c>
      <c r="AM335" s="11" t="s">
        <v>48</v>
      </c>
      <c r="AN335" s="11" t="s">
        <v>729</v>
      </c>
    </row>
    <row r="336" ht="48" spans="1:40">
      <c r="A336" s="28">
        <v>333</v>
      </c>
      <c r="B336" s="11" t="s">
        <v>151</v>
      </c>
      <c r="C336" s="11" t="s">
        <v>1333</v>
      </c>
      <c r="D336" s="11" t="s">
        <v>1334</v>
      </c>
      <c r="E336" s="11" t="s">
        <v>1335</v>
      </c>
      <c r="F336" s="11" t="s">
        <v>428</v>
      </c>
      <c r="G336" s="11" t="s">
        <v>128</v>
      </c>
      <c r="H336" s="11" t="s">
        <v>1400</v>
      </c>
      <c r="I336" s="11">
        <v>4</v>
      </c>
      <c r="J336" s="11">
        <v>6</v>
      </c>
      <c r="K336" s="11" t="s">
        <v>3328</v>
      </c>
      <c r="L336" s="11">
        <v>6</v>
      </c>
      <c r="M336" s="11">
        <v>100</v>
      </c>
      <c r="N336" s="11" t="s">
        <v>128</v>
      </c>
      <c r="O336" s="11">
        <v>0</v>
      </c>
      <c r="P336" s="11">
        <v>0</v>
      </c>
      <c r="Q336" s="11">
        <v>0</v>
      </c>
      <c r="R336" s="11">
        <v>0</v>
      </c>
      <c r="S336" s="11">
        <v>0</v>
      </c>
      <c r="T336" s="11">
        <v>0</v>
      </c>
      <c r="U336" s="11">
        <v>0</v>
      </c>
      <c r="V336" s="11">
        <v>0</v>
      </c>
      <c r="W336" s="11">
        <v>0</v>
      </c>
      <c r="X336" s="11">
        <v>0</v>
      </c>
      <c r="Y336" s="11">
        <v>0</v>
      </c>
      <c r="Z336" s="11">
        <v>0</v>
      </c>
      <c r="AA336" s="11">
        <v>0</v>
      </c>
      <c r="AB336" s="11">
        <v>0</v>
      </c>
      <c r="AC336" s="11">
        <v>0</v>
      </c>
      <c r="AD336" s="11">
        <v>0</v>
      </c>
      <c r="AE336" s="11">
        <v>0</v>
      </c>
      <c r="AF336" s="11">
        <v>0</v>
      </c>
      <c r="AG336" s="11">
        <v>0</v>
      </c>
      <c r="AH336" s="11">
        <v>0</v>
      </c>
      <c r="AI336" s="11">
        <v>0</v>
      </c>
      <c r="AJ336" s="11">
        <v>25</v>
      </c>
      <c r="AK336" s="11" t="s">
        <v>787</v>
      </c>
      <c r="AL336" s="11" t="s">
        <v>47</v>
      </c>
      <c r="AM336" s="11" t="s">
        <v>56</v>
      </c>
      <c r="AN336" s="11" t="s">
        <v>729</v>
      </c>
    </row>
    <row r="337" ht="24" spans="1:40">
      <c r="A337" s="28">
        <v>334</v>
      </c>
      <c r="B337" s="11" t="s">
        <v>151</v>
      </c>
      <c r="C337" s="11" t="s">
        <v>1336</v>
      </c>
      <c r="D337" s="11" t="s">
        <v>1337</v>
      </c>
      <c r="E337" s="11" t="s">
        <v>1338</v>
      </c>
      <c r="F337" s="11" t="s">
        <v>191</v>
      </c>
      <c r="G337" s="11" t="s">
        <v>1339</v>
      </c>
      <c r="H337" s="11" t="s">
        <v>3327</v>
      </c>
      <c r="I337" s="11">
        <v>0</v>
      </c>
      <c r="J337" s="11">
        <v>3</v>
      </c>
      <c r="K337" s="11" t="s">
        <v>3328</v>
      </c>
      <c r="L337" s="11">
        <v>3</v>
      </c>
      <c r="M337" s="11">
        <v>100</v>
      </c>
      <c r="N337" s="11" t="s">
        <v>1339</v>
      </c>
      <c r="O337" s="11">
        <v>0</v>
      </c>
      <c r="P337" s="11">
        <v>0</v>
      </c>
      <c r="Q337" s="11">
        <v>0</v>
      </c>
      <c r="R337" s="11">
        <v>0</v>
      </c>
      <c r="S337" s="11">
        <v>0</v>
      </c>
      <c r="T337" s="11">
        <v>0</v>
      </c>
      <c r="U337" s="11">
        <v>0</v>
      </c>
      <c r="V337" s="11">
        <v>0</v>
      </c>
      <c r="W337" s="11">
        <v>0</v>
      </c>
      <c r="X337" s="11">
        <v>0</v>
      </c>
      <c r="Y337" s="11">
        <v>0</v>
      </c>
      <c r="Z337" s="11">
        <v>0</v>
      </c>
      <c r="AA337" s="11">
        <v>0</v>
      </c>
      <c r="AB337" s="11">
        <v>0</v>
      </c>
      <c r="AC337" s="11">
        <v>0</v>
      </c>
      <c r="AD337" s="11">
        <v>0</v>
      </c>
      <c r="AE337" s="11">
        <v>0</v>
      </c>
      <c r="AF337" s="11">
        <v>0</v>
      </c>
      <c r="AG337" s="11">
        <v>0</v>
      </c>
      <c r="AH337" s="11">
        <v>0</v>
      </c>
      <c r="AI337" s="11">
        <v>0</v>
      </c>
      <c r="AJ337" s="11">
        <v>20</v>
      </c>
      <c r="AK337" s="11" t="s">
        <v>787</v>
      </c>
      <c r="AL337" s="11" t="s">
        <v>105</v>
      </c>
      <c r="AM337" s="11" t="s">
        <v>48</v>
      </c>
      <c r="AN337" s="11" t="s">
        <v>729</v>
      </c>
    </row>
    <row r="338" ht="36" spans="1:40">
      <c r="A338" s="28">
        <v>335</v>
      </c>
      <c r="B338" s="11" t="s">
        <v>151</v>
      </c>
      <c r="C338" s="11" t="s">
        <v>1340</v>
      </c>
      <c r="D338" s="11" t="s">
        <v>1341</v>
      </c>
      <c r="E338" s="11" t="s">
        <v>1342</v>
      </c>
      <c r="F338" s="11" t="s">
        <v>317</v>
      </c>
      <c r="G338" s="11" t="s">
        <v>1343</v>
      </c>
      <c r="H338" s="11" t="s">
        <v>3327</v>
      </c>
      <c r="I338" s="11">
        <v>0</v>
      </c>
      <c r="J338" s="11">
        <v>3</v>
      </c>
      <c r="K338" s="11" t="s">
        <v>3329</v>
      </c>
      <c r="L338" s="11">
        <v>3</v>
      </c>
      <c r="M338" s="11">
        <v>70</v>
      </c>
      <c r="N338" s="11" t="s">
        <v>1343</v>
      </c>
      <c r="O338" s="11">
        <v>8</v>
      </c>
      <c r="P338" s="11">
        <v>30</v>
      </c>
      <c r="Q338" s="11" t="s">
        <v>3418</v>
      </c>
      <c r="R338" s="11">
        <v>0</v>
      </c>
      <c r="S338" s="11">
        <v>0</v>
      </c>
      <c r="T338" s="11">
        <v>0</v>
      </c>
      <c r="U338" s="11">
        <v>0</v>
      </c>
      <c r="V338" s="11">
        <v>0</v>
      </c>
      <c r="W338" s="11">
        <v>0</v>
      </c>
      <c r="X338" s="11">
        <v>0</v>
      </c>
      <c r="Y338" s="11">
        <v>0</v>
      </c>
      <c r="Z338" s="11">
        <v>0</v>
      </c>
      <c r="AA338" s="11">
        <v>0</v>
      </c>
      <c r="AB338" s="11">
        <v>0</v>
      </c>
      <c r="AC338" s="11">
        <v>0</v>
      </c>
      <c r="AD338" s="11">
        <v>0</v>
      </c>
      <c r="AE338" s="11">
        <v>0</v>
      </c>
      <c r="AF338" s="11">
        <v>0</v>
      </c>
      <c r="AG338" s="11">
        <v>0</v>
      </c>
      <c r="AH338" s="11">
        <v>0</v>
      </c>
      <c r="AI338" s="11">
        <v>0</v>
      </c>
      <c r="AJ338" s="11">
        <v>20</v>
      </c>
      <c r="AK338" s="11" t="s">
        <v>787</v>
      </c>
      <c r="AL338" s="11" t="s">
        <v>105</v>
      </c>
      <c r="AM338" s="11" t="s">
        <v>48</v>
      </c>
      <c r="AN338" s="11" t="s">
        <v>729</v>
      </c>
    </row>
    <row r="339" ht="36" spans="1:40">
      <c r="A339" s="28">
        <v>336</v>
      </c>
      <c r="B339" s="11" t="s">
        <v>151</v>
      </c>
      <c r="C339" s="11" t="s">
        <v>1344</v>
      </c>
      <c r="D339" s="11" t="s">
        <v>1345</v>
      </c>
      <c r="E339" s="11" t="s">
        <v>1346</v>
      </c>
      <c r="F339" s="11" t="s">
        <v>228</v>
      </c>
      <c r="G339" s="11" t="s">
        <v>446</v>
      </c>
      <c r="H339" s="11" t="s">
        <v>3327</v>
      </c>
      <c r="I339" s="11">
        <v>0</v>
      </c>
      <c r="J339" s="11">
        <v>7</v>
      </c>
      <c r="K339" s="11" t="s">
        <v>3329</v>
      </c>
      <c r="L339" s="11">
        <v>1</v>
      </c>
      <c r="M339" s="11">
        <v>100</v>
      </c>
      <c r="N339" s="11" t="s">
        <v>446</v>
      </c>
      <c r="O339" s="11">
        <v>0</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0</v>
      </c>
      <c r="AH339" s="11">
        <v>0</v>
      </c>
      <c r="AI339" s="11">
        <v>0</v>
      </c>
      <c r="AJ339" s="11">
        <v>25</v>
      </c>
      <c r="AK339" s="11" t="s">
        <v>787</v>
      </c>
      <c r="AL339" s="11" t="s">
        <v>47</v>
      </c>
      <c r="AM339" s="11" t="s">
        <v>56</v>
      </c>
      <c r="AN339" s="11" t="s">
        <v>729</v>
      </c>
    </row>
    <row r="340" ht="48" spans="1:40">
      <c r="A340" s="28">
        <v>337</v>
      </c>
      <c r="B340" s="11" t="s">
        <v>151</v>
      </c>
      <c r="C340" s="11" t="s">
        <v>1347</v>
      </c>
      <c r="D340" s="11" t="s">
        <v>1348</v>
      </c>
      <c r="E340" s="11" t="s">
        <v>1349</v>
      </c>
      <c r="F340" s="11" t="s">
        <v>155</v>
      </c>
      <c r="G340" s="11" t="s">
        <v>1350</v>
      </c>
      <c r="H340" s="11" t="s">
        <v>1400</v>
      </c>
      <c r="I340" s="11">
        <v>5</v>
      </c>
      <c r="J340" s="11">
        <v>4</v>
      </c>
      <c r="K340" s="11" t="s">
        <v>3329</v>
      </c>
      <c r="L340" s="11">
        <v>3</v>
      </c>
      <c r="M340" s="11">
        <v>60</v>
      </c>
      <c r="N340" s="11" t="s">
        <v>3419</v>
      </c>
      <c r="O340" s="11">
        <v>4</v>
      </c>
      <c r="P340" s="11">
        <v>40</v>
      </c>
      <c r="Q340" s="11" t="s">
        <v>1350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0</v>
      </c>
      <c r="AH340" s="11">
        <v>0</v>
      </c>
      <c r="AI340" s="11">
        <v>0</v>
      </c>
      <c r="AJ340" s="11">
        <v>25</v>
      </c>
      <c r="AK340" s="11" t="s">
        <v>787</v>
      </c>
      <c r="AL340" s="11" t="s">
        <v>47</v>
      </c>
      <c r="AM340" s="11" t="s">
        <v>56</v>
      </c>
      <c r="AN340" s="11" t="s">
        <v>729</v>
      </c>
    </row>
    <row r="341" ht="36" spans="1:40">
      <c r="A341" s="28">
        <v>338</v>
      </c>
      <c r="B341" s="11" t="s">
        <v>151</v>
      </c>
      <c r="C341" s="11" t="s">
        <v>1351</v>
      </c>
      <c r="D341" s="11" t="s">
        <v>1352</v>
      </c>
      <c r="E341" s="11" t="s">
        <v>1353</v>
      </c>
      <c r="F341" s="11" t="s">
        <v>196</v>
      </c>
      <c r="G341" s="11" t="s">
        <v>825</v>
      </c>
      <c r="H341" s="11" t="s">
        <v>3327</v>
      </c>
      <c r="I341" s="11">
        <v>0</v>
      </c>
      <c r="J341" s="11">
        <v>3</v>
      </c>
      <c r="K341" s="11" t="s">
        <v>3328</v>
      </c>
      <c r="L341" s="11">
        <v>3</v>
      </c>
      <c r="M341" s="11">
        <v>100</v>
      </c>
      <c r="N341" s="11" t="s">
        <v>825</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0</v>
      </c>
      <c r="AI341" s="11">
        <v>0</v>
      </c>
      <c r="AJ341" s="11">
        <v>20</v>
      </c>
      <c r="AK341" s="11" t="s">
        <v>787</v>
      </c>
      <c r="AL341" s="11" t="s">
        <v>105</v>
      </c>
      <c r="AM341" s="11" t="s">
        <v>48</v>
      </c>
      <c r="AN341" s="11" t="s">
        <v>729</v>
      </c>
    </row>
    <row r="342" ht="48" spans="1:40">
      <c r="A342" s="28">
        <v>339</v>
      </c>
      <c r="B342" s="11" t="s">
        <v>151</v>
      </c>
      <c r="C342" s="11" t="s">
        <v>1354</v>
      </c>
      <c r="D342" s="11" t="s">
        <v>1355</v>
      </c>
      <c r="E342" s="11" t="s">
        <v>1356</v>
      </c>
      <c r="F342" s="11" t="s">
        <v>228</v>
      </c>
      <c r="G342" s="11" t="s">
        <v>1357</v>
      </c>
      <c r="H342" s="11" t="s">
        <v>3327</v>
      </c>
      <c r="I342" s="11">
        <v>0</v>
      </c>
      <c r="J342" s="11">
        <v>5</v>
      </c>
      <c r="K342" s="11" t="s">
        <v>3329</v>
      </c>
      <c r="L342" s="11">
        <v>1</v>
      </c>
      <c r="M342" s="11">
        <v>55</v>
      </c>
      <c r="N342" s="11" t="s">
        <v>861</v>
      </c>
      <c r="O342" s="11">
        <v>2</v>
      </c>
      <c r="P342" s="11">
        <v>45</v>
      </c>
      <c r="Q342" s="11" t="s">
        <v>1357</v>
      </c>
      <c r="R342" s="11">
        <v>0</v>
      </c>
      <c r="S342" s="11">
        <v>0</v>
      </c>
      <c r="T342" s="11">
        <v>0</v>
      </c>
      <c r="U342" s="11">
        <v>0</v>
      </c>
      <c r="V342" s="11">
        <v>0</v>
      </c>
      <c r="W342" s="11">
        <v>0</v>
      </c>
      <c r="X342" s="11">
        <v>0</v>
      </c>
      <c r="Y342" s="11">
        <v>0</v>
      </c>
      <c r="Z342" s="11">
        <v>0</v>
      </c>
      <c r="AA342" s="11">
        <v>0</v>
      </c>
      <c r="AB342" s="11">
        <v>0</v>
      </c>
      <c r="AC342" s="11">
        <v>0</v>
      </c>
      <c r="AD342" s="11">
        <v>0</v>
      </c>
      <c r="AE342" s="11">
        <v>0</v>
      </c>
      <c r="AF342" s="11">
        <v>0</v>
      </c>
      <c r="AG342" s="11">
        <v>0</v>
      </c>
      <c r="AH342" s="11">
        <v>0</v>
      </c>
      <c r="AI342" s="11">
        <v>0</v>
      </c>
      <c r="AJ342" s="11">
        <v>25</v>
      </c>
      <c r="AK342" s="11" t="s">
        <v>1358</v>
      </c>
      <c r="AL342" s="11" t="s">
        <v>47</v>
      </c>
      <c r="AM342" s="11" t="s">
        <v>56</v>
      </c>
      <c r="AN342" s="11" t="s">
        <v>729</v>
      </c>
    </row>
    <row r="343" ht="36" spans="1:40">
      <c r="A343" s="28">
        <v>340</v>
      </c>
      <c r="B343" s="11" t="s">
        <v>151</v>
      </c>
      <c r="C343" s="11" t="s">
        <v>1359</v>
      </c>
      <c r="D343" s="11" t="s">
        <v>1360</v>
      </c>
      <c r="E343" s="11" t="s">
        <v>1361</v>
      </c>
      <c r="F343" s="11" t="s">
        <v>155</v>
      </c>
      <c r="G343" s="11" t="s">
        <v>1362</v>
      </c>
      <c r="H343" s="11" t="s">
        <v>1400</v>
      </c>
      <c r="I343" s="11">
        <v>9</v>
      </c>
      <c r="J343" s="11">
        <v>2</v>
      </c>
      <c r="K343" s="11" t="s">
        <v>3328</v>
      </c>
      <c r="L343" s="11">
        <v>2</v>
      </c>
      <c r="M343" s="11">
        <v>100</v>
      </c>
      <c r="N343" s="11" t="s">
        <v>1362</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0</v>
      </c>
      <c r="AH343" s="11">
        <v>0</v>
      </c>
      <c r="AI343" s="11">
        <v>0</v>
      </c>
      <c r="AJ343" s="11">
        <v>50</v>
      </c>
      <c r="AK343" s="11" t="s">
        <v>1358</v>
      </c>
      <c r="AL343" s="11" t="s">
        <v>47</v>
      </c>
      <c r="AM343" s="11" t="s">
        <v>48</v>
      </c>
      <c r="AN343" s="11" t="s">
        <v>729</v>
      </c>
    </row>
    <row r="344" ht="36" spans="1:40">
      <c r="A344" s="28">
        <v>341</v>
      </c>
      <c r="B344" s="11" t="s">
        <v>151</v>
      </c>
      <c r="C344" s="11" t="s">
        <v>1363</v>
      </c>
      <c r="D344" s="11" t="s">
        <v>1364</v>
      </c>
      <c r="E344" s="11" t="s">
        <v>1365</v>
      </c>
      <c r="F344" s="11" t="s">
        <v>228</v>
      </c>
      <c r="G344" s="11" t="s">
        <v>1366</v>
      </c>
      <c r="H344" s="11" t="s">
        <v>3327</v>
      </c>
      <c r="I344" s="11">
        <v>0</v>
      </c>
      <c r="J344" s="11">
        <v>6</v>
      </c>
      <c r="K344" s="11" t="s">
        <v>3328</v>
      </c>
      <c r="L344" s="11">
        <v>6</v>
      </c>
      <c r="M344" s="11">
        <v>100</v>
      </c>
      <c r="N344" s="11" t="s">
        <v>1366</v>
      </c>
      <c r="O344" s="11">
        <v>0</v>
      </c>
      <c r="P344" s="11">
        <v>0</v>
      </c>
      <c r="Q344" s="11">
        <v>0</v>
      </c>
      <c r="R344" s="11">
        <v>0</v>
      </c>
      <c r="S344" s="11">
        <v>0</v>
      </c>
      <c r="T344" s="11">
        <v>0</v>
      </c>
      <c r="U344" s="11">
        <v>0</v>
      </c>
      <c r="V344" s="11">
        <v>0</v>
      </c>
      <c r="W344" s="11">
        <v>0</v>
      </c>
      <c r="X344" s="11">
        <v>0</v>
      </c>
      <c r="Y344" s="11">
        <v>0</v>
      </c>
      <c r="Z344" s="11">
        <v>0</v>
      </c>
      <c r="AA344" s="11">
        <v>0</v>
      </c>
      <c r="AB344" s="11">
        <v>0</v>
      </c>
      <c r="AC344" s="11">
        <v>0</v>
      </c>
      <c r="AD344" s="11">
        <v>0</v>
      </c>
      <c r="AE344" s="11">
        <v>0</v>
      </c>
      <c r="AF344" s="11">
        <v>0</v>
      </c>
      <c r="AG344" s="11">
        <v>0</v>
      </c>
      <c r="AH344" s="11">
        <v>0</v>
      </c>
      <c r="AI344" s="11">
        <v>0</v>
      </c>
      <c r="AJ344" s="11">
        <v>25</v>
      </c>
      <c r="AK344" s="11" t="s">
        <v>1358</v>
      </c>
      <c r="AL344" s="11" t="s">
        <v>47</v>
      </c>
      <c r="AM344" s="11" t="s">
        <v>56</v>
      </c>
      <c r="AN344" s="11" t="s">
        <v>729</v>
      </c>
    </row>
    <row r="345" ht="36" spans="1:40">
      <c r="A345" s="28">
        <v>342</v>
      </c>
      <c r="B345" s="11" t="s">
        <v>151</v>
      </c>
      <c r="C345" s="11" t="s">
        <v>1367</v>
      </c>
      <c r="D345" s="11" t="s">
        <v>1368</v>
      </c>
      <c r="E345" s="11" t="s">
        <v>1369</v>
      </c>
      <c r="F345" s="11" t="s">
        <v>196</v>
      </c>
      <c r="G345" s="11" t="s">
        <v>825</v>
      </c>
      <c r="H345" s="11" t="s">
        <v>3327</v>
      </c>
      <c r="I345" s="11">
        <v>0</v>
      </c>
      <c r="J345" s="11">
        <v>2</v>
      </c>
      <c r="K345" s="11" t="s">
        <v>3328</v>
      </c>
      <c r="L345" s="11">
        <v>2</v>
      </c>
      <c r="M345" s="11">
        <v>100</v>
      </c>
      <c r="N345" s="11" t="s">
        <v>825</v>
      </c>
      <c r="O345" s="11">
        <v>0</v>
      </c>
      <c r="P345" s="11">
        <v>0</v>
      </c>
      <c r="Q345" s="11">
        <v>0</v>
      </c>
      <c r="R345" s="11">
        <v>0</v>
      </c>
      <c r="S345" s="11">
        <v>0</v>
      </c>
      <c r="T345" s="11">
        <v>0</v>
      </c>
      <c r="U345" s="11">
        <v>0</v>
      </c>
      <c r="V345" s="11">
        <v>0</v>
      </c>
      <c r="W345" s="11">
        <v>0</v>
      </c>
      <c r="X345" s="11">
        <v>0</v>
      </c>
      <c r="Y345" s="11">
        <v>0</v>
      </c>
      <c r="Z345" s="11">
        <v>0</v>
      </c>
      <c r="AA345" s="11">
        <v>0</v>
      </c>
      <c r="AB345" s="11">
        <v>0</v>
      </c>
      <c r="AC345" s="11">
        <v>0</v>
      </c>
      <c r="AD345" s="11">
        <v>0</v>
      </c>
      <c r="AE345" s="11">
        <v>0</v>
      </c>
      <c r="AF345" s="11">
        <v>0</v>
      </c>
      <c r="AG345" s="11">
        <v>0</v>
      </c>
      <c r="AH345" s="11">
        <v>0</v>
      </c>
      <c r="AI345" s="11">
        <v>0</v>
      </c>
      <c r="AJ345" s="11">
        <v>50</v>
      </c>
      <c r="AK345" s="11" t="s">
        <v>1358</v>
      </c>
      <c r="AL345" s="11" t="s">
        <v>47</v>
      </c>
      <c r="AM345" s="11" t="s">
        <v>48</v>
      </c>
      <c r="AN345" s="11" t="s">
        <v>729</v>
      </c>
    </row>
    <row r="346" ht="36" spans="1:40">
      <c r="A346" s="28">
        <v>343</v>
      </c>
      <c r="B346" s="11" t="s">
        <v>151</v>
      </c>
      <c r="C346" s="11" t="s">
        <v>1370</v>
      </c>
      <c r="D346" s="11" t="s">
        <v>1371</v>
      </c>
      <c r="E346" s="11" t="s">
        <v>1372</v>
      </c>
      <c r="F346" s="11" t="s">
        <v>317</v>
      </c>
      <c r="G346" s="11" t="s">
        <v>1373</v>
      </c>
      <c r="H346" s="11" t="s">
        <v>3327</v>
      </c>
      <c r="I346" s="11">
        <v>0</v>
      </c>
      <c r="J346" s="11">
        <v>7</v>
      </c>
      <c r="K346" s="11" t="s">
        <v>3328</v>
      </c>
      <c r="L346" s="11">
        <v>1</v>
      </c>
      <c r="M346" s="11">
        <v>100</v>
      </c>
      <c r="N346" s="11" t="s">
        <v>1373</v>
      </c>
      <c r="O346" s="11">
        <v>0</v>
      </c>
      <c r="P346" s="11">
        <v>0</v>
      </c>
      <c r="Q346" s="11">
        <v>0</v>
      </c>
      <c r="R346" s="11">
        <v>0</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0</v>
      </c>
      <c r="AI346" s="11">
        <v>0</v>
      </c>
      <c r="AJ346" s="11">
        <v>25</v>
      </c>
      <c r="AK346" s="11" t="s">
        <v>1358</v>
      </c>
      <c r="AL346" s="11" t="s">
        <v>47</v>
      </c>
      <c r="AM346" s="11" t="s">
        <v>56</v>
      </c>
      <c r="AN346" s="11" t="s">
        <v>729</v>
      </c>
    </row>
    <row r="347" ht="36" spans="1:40">
      <c r="A347" s="28">
        <v>344</v>
      </c>
      <c r="B347" s="11" t="s">
        <v>151</v>
      </c>
      <c r="C347" s="11" t="s">
        <v>1374</v>
      </c>
      <c r="D347" s="11" t="s">
        <v>1375</v>
      </c>
      <c r="E347" s="11" t="s">
        <v>1376</v>
      </c>
      <c r="F347" s="11" t="s">
        <v>277</v>
      </c>
      <c r="G347" s="11" t="s">
        <v>1377</v>
      </c>
      <c r="H347" s="11" t="s">
        <v>3327</v>
      </c>
      <c r="I347" s="11">
        <v>0</v>
      </c>
      <c r="J347" s="11">
        <v>7</v>
      </c>
      <c r="K347" s="11" t="s">
        <v>3329</v>
      </c>
      <c r="L347" s="11">
        <v>5</v>
      </c>
      <c r="M347" s="11">
        <v>0</v>
      </c>
      <c r="N347" s="11" t="s">
        <v>3420</v>
      </c>
      <c r="O347" s="11">
        <v>7</v>
      </c>
      <c r="P347" s="11">
        <v>100</v>
      </c>
      <c r="Q347" s="11" t="s">
        <v>1377</v>
      </c>
      <c r="R347" s="11">
        <v>0</v>
      </c>
      <c r="S347" s="11">
        <v>0</v>
      </c>
      <c r="T347" s="11">
        <v>0</v>
      </c>
      <c r="U347" s="11">
        <v>0</v>
      </c>
      <c r="V347" s="11">
        <v>0</v>
      </c>
      <c r="W347" s="11">
        <v>0</v>
      </c>
      <c r="X347" s="11">
        <v>0</v>
      </c>
      <c r="Y347" s="11">
        <v>0</v>
      </c>
      <c r="Z347" s="11">
        <v>0</v>
      </c>
      <c r="AA347" s="11">
        <v>0</v>
      </c>
      <c r="AB347" s="11">
        <v>0</v>
      </c>
      <c r="AC347" s="11">
        <v>0</v>
      </c>
      <c r="AD347" s="11">
        <v>0</v>
      </c>
      <c r="AE347" s="11">
        <v>0</v>
      </c>
      <c r="AF347" s="11">
        <v>0</v>
      </c>
      <c r="AG347" s="11">
        <v>0</v>
      </c>
      <c r="AH347" s="11">
        <v>0</v>
      </c>
      <c r="AI347" s="11">
        <v>0</v>
      </c>
      <c r="AJ347" s="11">
        <v>25</v>
      </c>
      <c r="AK347" s="11" t="s">
        <v>1358</v>
      </c>
      <c r="AL347" s="11" t="s">
        <v>47</v>
      </c>
      <c r="AM347" s="11" t="s">
        <v>56</v>
      </c>
      <c r="AN347" s="11" t="s">
        <v>729</v>
      </c>
    </row>
    <row r="348" ht="36" spans="1:40">
      <c r="A348" s="28">
        <v>345</v>
      </c>
      <c r="B348" s="11" t="s">
        <v>151</v>
      </c>
      <c r="C348" s="11" t="s">
        <v>1378</v>
      </c>
      <c r="D348" s="11" t="s">
        <v>1379</v>
      </c>
      <c r="E348" s="11" t="s">
        <v>1380</v>
      </c>
      <c r="F348" s="11" t="s">
        <v>172</v>
      </c>
      <c r="G348" s="11" t="s">
        <v>1381</v>
      </c>
      <c r="H348" s="11" t="s">
        <v>3327</v>
      </c>
      <c r="I348" s="11">
        <v>0</v>
      </c>
      <c r="J348" s="11">
        <v>2</v>
      </c>
      <c r="K348" s="11" t="s">
        <v>3328</v>
      </c>
      <c r="L348" s="11">
        <v>2</v>
      </c>
      <c r="M348" s="11">
        <v>100</v>
      </c>
      <c r="N348" s="11" t="s">
        <v>1381</v>
      </c>
      <c r="O348" s="11">
        <v>0</v>
      </c>
      <c r="P348" s="11">
        <v>0</v>
      </c>
      <c r="Q348" s="11">
        <v>0</v>
      </c>
      <c r="R348" s="11">
        <v>0</v>
      </c>
      <c r="S348" s="11">
        <v>0</v>
      </c>
      <c r="T348" s="11">
        <v>0</v>
      </c>
      <c r="U348" s="11">
        <v>0</v>
      </c>
      <c r="V348" s="11">
        <v>0</v>
      </c>
      <c r="W348" s="11">
        <v>0</v>
      </c>
      <c r="X348" s="11">
        <v>0</v>
      </c>
      <c r="Y348" s="11">
        <v>0</v>
      </c>
      <c r="Z348" s="11">
        <v>0</v>
      </c>
      <c r="AA348" s="11">
        <v>0</v>
      </c>
      <c r="AB348" s="11">
        <v>0</v>
      </c>
      <c r="AC348" s="11">
        <v>0</v>
      </c>
      <c r="AD348" s="11">
        <v>0</v>
      </c>
      <c r="AE348" s="11">
        <v>0</v>
      </c>
      <c r="AF348" s="11">
        <v>0</v>
      </c>
      <c r="AG348" s="11">
        <v>0</v>
      </c>
      <c r="AH348" s="11">
        <v>0</v>
      </c>
      <c r="AI348" s="11">
        <v>0</v>
      </c>
      <c r="AJ348" s="11">
        <v>50</v>
      </c>
      <c r="AK348" s="11" t="s">
        <v>1358</v>
      </c>
      <c r="AL348" s="11" t="s">
        <v>47</v>
      </c>
      <c r="AM348" s="11" t="s">
        <v>48</v>
      </c>
      <c r="AN348" s="11" t="s">
        <v>729</v>
      </c>
    </row>
    <row r="349" ht="36" spans="1:40">
      <c r="A349" s="28">
        <v>346</v>
      </c>
      <c r="B349" s="11" t="s">
        <v>151</v>
      </c>
      <c r="C349" s="11" t="s">
        <v>1382</v>
      </c>
      <c r="D349" s="11" t="s">
        <v>1383</v>
      </c>
      <c r="E349" s="11" t="s">
        <v>1384</v>
      </c>
      <c r="F349" s="11" t="s">
        <v>178</v>
      </c>
      <c r="G349" s="11" t="s">
        <v>1385</v>
      </c>
      <c r="H349" s="11" t="s">
        <v>1400</v>
      </c>
      <c r="I349" s="11">
        <v>2</v>
      </c>
      <c r="J349" s="11">
        <v>2</v>
      </c>
      <c r="K349" s="11" t="s">
        <v>3328</v>
      </c>
      <c r="L349" s="11">
        <v>2</v>
      </c>
      <c r="M349" s="11">
        <v>100</v>
      </c>
      <c r="N349" s="11" t="s">
        <v>1385</v>
      </c>
      <c r="O349" s="11">
        <v>0</v>
      </c>
      <c r="P349" s="11">
        <v>0</v>
      </c>
      <c r="Q349" s="11">
        <v>0</v>
      </c>
      <c r="R349" s="11">
        <v>0</v>
      </c>
      <c r="S349" s="11">
        <v>0</v>
      </c>
      <c r="T349" s="11">
        <v>0</v>
      </c>
      <c r="U349" s="11">
        <v>0</v>
      </c>
      <c r="V349" s="11">
        <v>0</v>
      </c>
      <c r="W349" s="11">
        <v>0</v>
      </c>
      <c r="X349" s="11">
        <v>0</v>
      </c>
      <c r="Y349" s="11">
        <v>0</v>
      </c>
      <c r="Z349" s="11">
        <v>0</v>
      </c>
      <c r="AA349" s="11">
        <v>0</v>
      </c>
      <c r="AB349" s="11">
        <v>0</v>
      </c>
      <c r="AC349" s="11">
        <v>0</v>
      </c>
      <c r="AD349" s="11">
        <v>0</v>
      </c>
      <c r="AE349" s="11">
        <v>0</v>
      </c>
      <c r="AF349" s="11">
        <v>0</v>
      </c>
      <c r="AG349" s="11">
        <v>0</v>
      </c>
      <c r="AH349" s="11">
        <v>0</v>
      </c>
      <c r="AI349" s="11">
        <v>0</v>
      </c>
      <c r="AJ349" s="11">
        <v>20</v>
      </c>
      <c r="AK349" s="11" t="s">
        <v>1358</v>
      </c>
      <c r="AL349" s="11" t="s">
        <v>105</v>
      </c>
      <c r="AM349" s="11" t="s">
        <v>48</v>
      </c>
      <c r="AN349" s="11" t="s">
        <v>729</v>
      </c>
    </row>
    <row r="350" ht="36" spans="1:40">
      <c r="A350" s="28">
        <v>347</v>
      </c>
      <c r="B350" s="11" t="s">
        <v>151</v>
      </c>
      <c r="C350" s="11" t="s">
        <v>1386</v>
      </c>
      <c r="D350" s="11" t="s">
        <v>1387</v>
      </c>
      <c r="E350" s="11" t="s">
        <v>1388</v>
      </c>
      <c r="F350" s="11" t="s">
        <v>178</v>
      </c>
      <c r="G350" s="11" t="s">
        <v>1389</v>
      </c>
      <c r="H350" s="11" t="s">
        <v>3327</v>
      </c>
      <c r="I350" s="11">
        <v>0</v>
      </c>
      <c r="J350" s="11">
        <v>3</v>
      </c>
      <c r="K350" s="11" t="s">
        <v>3328</v>
      </c>
      <c r="L350" s="11">
        <v>3</v>
      </c>
      <c r="M350" s="11">
        <v>100</v>
      </c>
      <c r="N350" s="11" t="s">
        <v>1389</v>
      </c>
      <c r="O350" s="11">
        <v>0</v>
      </c>
      <c r="P350" s="11">
        <v>0</v>
      </c>
      <c r="Q350" s="11">
        <v>0</v>
      </c>
      <c r="R350" s="11">
        <v>0</v>
      </c>
      <c r="S350" s="11">
        <v>0</v>
      </c>
      <c r="T350" s="11">
        <v>0</v>
      </c>
      <c r="U350" s="11">
        <v>0</v>
      </c>
      <c r="V350" s="11">
        <v>0</v>
      </c>
      <c r="W350" s="11">
        <v>0</v>
      </c>
      <c r="X350" s="11">
        <v>0</v>
      </c>
      <c r="Y350" s="11">
        <v>0</v>
      </c>
      <c r="Z350" s="11">
        <v>0</v>
      </c>
      <c r="AA350" s="11">
        <v>0</v>
      </c>
      <c r="AB350" s="11">
        <v>0</v>
      </c>
      <c r="AC350" s="11">
        <v>0</v>
      </c>
      <c r="AD350" s="11">
        <v>0</v>
      </c>
      <c r="AE350" s="11">
        <v>0</v>
      </c>
      <c r="AF350" s="11">
        <v>0</v>
      </c>
      <c r="AG350" s="11">
        <v>0</v>
      </c>
      <c r="AH350" s="11">
        <v>0</v>
      </c>
      <c r="AI350" s="11">
        <v>0</v>
      </c>
      <c r="AJ350" s="11">
        <v>50</v>
      </c>
      <c r="AK350" s="11" t="s">
        <v>1358</v>
      </c>
      <c r="AL350" s="11" t="s">
        <v>47</v>
      </c>
      <c r="AM350" s="11" t="s">
        <v>48</v>
      </c>
      <c r="AN350" s="11" t="s">
        <v>729</v>
      </c>
    </row>
    <row r="351" ht="36" spans="1:40">
      <c r="A351" s="28">
        <v>348</v>
      </c>
      <c r="B351" s="11" t="s">
        <v>151</v>
      </c>
      <c r="C351" s="11" t="s">
        <v>1390</v>
      </c>
      <c r="D351" s="11" t="s">
        <v>1391</v>
      </c>
      <c r="E351" s="11" t="s">
        <v>1392</v>
      </c>
      <c r="F351" s="11" t="s">
        <v>155</v>
      </c>
      <c r="G351" s="11" t="s">
        <v>407</v>
      </c>
      <c r="H351" s="11" t="s">
        <v>3327</v>
      </c>
      <c r="I351" s="11">
        <v>0</v>
      </c>
      <c r="J351" s="11">
        <v>5</v>
      </c>
      <c r="K351" s="11" t="s">
        <v>3328</v>
      </c>
      <c r="L351" s="11">
        <v>5</v>
      </c>
      <c r="M351" s="11">
        <v>100</v>
      </c>
      <c r="N351" s="11" t="s">
        <v>407</v>
      </c>
      <c r="O351" s="11">
        <v>0</v>
      </c>
      <c r="P351" s="11">
        <v>0</v>
      </c>
      <c r="Q351" s="11">
        <v>0</v>
      </c>
      <c r="R351" s="11">
        <v>0</v>
      </c>
      <c r="S351" s="11">
        <v>0</v>
      </c>
      <c r="T351" s="11">
        <v>0</v>
      </c>
      <c r="U351" s="11">
        <v>0</v>
      </c>
      <c r="V351" s="11">
        <v>0</v>
      </c>
      <c r="W351" s="11">
        <v>0</v>
      </c>
      <c r="X351" s="11">
        <v>0</v>
      </c>
      <c r="Y351" s="11">
        <v>0</v>
      </c>
      <c r="Z351" s="11">
        <v>0</v>
      </c>
      <c r="AA351" s="11">
        <v>0</v>
      </c>
      <c r="AB351" s="11">
        <v>0</v>
      </c>
      <c r="AC351" s="11">
        <v>0</v>
      </c>
      <c r="AD351" s="11">
        <v>0</v>
      </c>
      <c r="AE351" s="11">
        <v>0</v>
      </c>
      <c r="AF351" s="11">
        <v>0</v>
      </c>
      <c r="AG351" s="11">
        <v>0</v>
      </c>
      <c r="AH351" s="11">
        <v>0</v>
      </c>
      <c r="AI351" s="11">
        <v>0</v>
      </c>
      <c r="AJ351" s="11">
        <v>25</v>
      </c>
      <c r="AK351" s="11" t="s">
        <v>1393</v>
      </c>
      <c r="AL351" s="11" t="s">
        <v>47</v>
      </c>
      <c r="AM351" s="11" t="s">
        <v>56</v>
      </c>
      <c r="AN351" s="11" t="s">
        <v>729</v>
      </c>
    </row>
    <row r="352" ht="36" spans="1:40">
      <c r="A352" s="28">
        <v>349</v>
      </c>
      <c r="B352" s="11" t="s">
        <v>151</v>
      </c>
      <c r="C352" s="11" t="s">
        <v>1394</v>
      </c>
      <c r="D352" s="11" t="s">
        <v>1395</v>
      </c>
      <c r="E352" s="11" t="s">
        <v>1396</v>
      </c>
      <c r="F352" s="11" t="s">
        <v>202</v>
      </c>
      <c r="G352" s="11" t="s">
        <v>1152</v>
      </c>
      <c r="H352" s="11" t="s">
        <v>3327</v>
      </c>
      <c r="I352" s="11">
        <v>0</v>
      </c>
      <c r="J352" s="11">
        <v>3</v>
      </c>
      <c r="K352" s="11" t="s">
        <v>3328</v>
      </c>
      <c r="L352" s="11">
        <v>3</v>
      </c>
      <c r="M352" s="11">
        <v>100</v>
      </c>
      <c r="N352" s="11" t="s">
        <v>1152</v>
      </c>
      <c r="O352" s="11">
        <v>0</v>
      </c>
      <c r="P352" s="11">
        <v>0</v>
      </c>
      <c r="Q352" s="11">
        <v>0</v>
      </c>
      <c r="R352" s="11">
        <v>0</v>
      </c>
      <c r="S352" s="11">
        <v>0</v>
      </c>
      <c r="T352" s="11">
        <v>0</v>
      </c>
      <c r="U352" s="11">
        <v>0</v>
      </c>
      <c r="V352" s="11">
        <v>0</v>
      </c>
      <c r="W352" s="11">
        <v>0</v>
      </c>
      <c r="X352" s="11">
        <v>0</v>
      </c>
      <c r="Y352" s="11">
        <v>0</v>
      </c>
      <c r="Z352" s="11">
        <v>0</v>
      </c>
      <c r="AA352" s="11">
        <v>0</v>
      </c>
      <c r="AB352" s="11">
        <v>0</v>
      </c>
      <c r="AC352" s="11">
        <v>0</v>
      </c>
      <c r="AD352" s="11">
        <v>0</v>
      </c>
      <c r="AE352" s="11">
        <v>0</v>
      </c>
      <c r="AF352" s="11">
        <v>0</v>
      </c>
      <c r="AG352" s="11">
        <v>0</v>
      </c>
      <c r="AH352" s="11">
        <v>0</v>
      </c>
      <c r="AI352" s="11">
        <v>0</v>
      </c>
      <c r="AJ352" s="11">
        <v>20</v>
      </c>
      <c r="AK352" s="11" t="s">
        <v>1393</v>
      </c>
      <c r="AL352" s="11" t="s">
        <v>105</v>
      </c>
      <c r="AM352" s="11" t="s">
        <v>48</v>
      </c>
      <c r="AN352" s="11" t="s">
        <v>729</v>
      </c>
    </row>
    <row r="353" s="69" customFormat="1" ht="36" spans="1:40">
      <c r="A353" s="93">
        <v>350</v>
      </c>
      <c r="B353" s="87" t="s">
        <v>151</v>
      </c>
      <c r="C353" s="87" t="s">
        <v>1397</v>
      </c>
      <c r="D353" s="87" t="s">
        <v>1398</v>
      </c>
      <c r="E353" s="87" t="s">
        <v>1399</v>
      </c>
      <c r="F353" s="87" t="s">
        <v>228</v>
      </c>
      <c r="G353" s="87" t="s">
        <v>1194</v>
      </c>
      <c r="H353" s="94" t="s">
        <v>1400</v>
      </c>
      <c r="I353" s="94">
        <v>6</v>
      </c>
      <c r="J353" s="87">
        <v>2</v>
      </c>
      <c r="K353" s="87" t="s">
        <v>3329</v>
      </c>
      <c r="L353" s="87">
        <v>2</v>
      </c>
      <c r="M353" s="87">
        <v>66.66</v>
      </c>
      <c r="N353" s="87" t="s">
        <v>1194</v>
      </c>
      <c r="O353" s="87">
        <v>4</v>
      </c>
      <c r="P353" s="87">
        <v>33.33</v>
      </c>
      <c r="Q353" s="87" t="s">
        <v>3421</v>
      </c>
      <c r="R353" s="87">
        <v>7</v>
      </c>
      <c r="S353" s="87">
        <v>19</v>
      </c>
      <c r="T353" s="87" t="s">
        <v>833</v>
      </c>
      <c r="U353" s="87">
        <v>0</v>
      </c>
      <c r="V353" s="87">
        <v>0</v>
      </c>
      <c r="W353" s="87">
        <v>0</v>
      </c>
      <c r="X353" s="87">
        <v>0</v>
      </c>
      <c r="Y353" s="87">
        <v>0</v>
      </c>
      <c r="Z353" s="87">
        <v>0</v>
      </c>
      <c r="AA353" s="87">
        <v>0</v>
      </c>
      <c r="AB353" s="87">
        <v>0</v>
      </c>
      <c r="AC353" s="87">
        <v>0</v>
      </c>
      <c r="AD353" s="87">
        <v>0</v>
      </c>
      <c r="AE353" s="87">
        <v>0</v>
      </c>
      <c r="AF353" s="87">
        <v>0</v>
      </c>
      <c r="AG353" s="87">
        <v>0</v>
      </c>
      <c r="AH353" s="87">
        <v>0</v>
      </c>
      <c r="AI353" s="87">
        <v>0</v>
      </c>
      <c r="AJ353" s="87">
        <v>20</v>
      </c>
      <c r="AK353" s="87" t="s">
        <v>1393</v>
      </c>
      <c r="AL353" s="87" t="s">
        <v>105</v>
      </c>
      <c r="AM353" s="87" t="s">
        <v>48</v>
      </c>
      <c r="AN353" s="87" t="s">
        <v>729</v>
      </c>
    </row>
    <row r="354" ht="24" spans="1:40">
      <c r="A354" s="28">
        <v>351</v>
      </c>
      <c r="B354" s="11" t="s">
        <v>151</v>
      </c>
      <c r="C354" s="11" t="s">
        <v>1401</v>
      </c>
      <c r="D354" s="11" t="s">
        <v>1402</v>
      </c>
      <c r="E354" s="11" t="s">
        <v>1403</v>
      </c>
      <c r="F354" s="11" t="s">
        <v>277</v>
      </c>
      <c r="G354" s="11" t="s">
        <v>1023</v>
      </c>
      <c r="H354" s="11" t="s">
        <v>3327</v>
      </c>
      <c r="I354" s="11">
        <v>0</v>
      </c>
      <c r="J354" s="11">
        <v>4</v>
      </c>
      <c r="K354" s="11" t="s">
        <v>3328</v>
      </c>
      <c r="L354" s="11">
        <v>4</v>
      </c>
      <c r="M354" s="11">
        <v>100</v>
      </c>
      <c r="N354" s="11" t="s">
        <v>1023</v>
      </c>
      <c r="O354" s="11">
        <v>0</v>
      </c>
      <c r="P354" s="11">
        <v>0</v>
      </c>
      <c r="Q354" s="11">
        <v>0</v>
      </c>
      <c r="R354" s="11">
        <v>0</v>
      </c>
      <c r="S354" s="11">
        <v>0</v>
      </c>
      <c r="T354" s="11">
        <v>0</v>
      </c>
      <c r="U354" s="11">
        <v>0</v>
      </c>
      <c r="V354" s="11">
        <v>0</v>
      </c>
      <c r="W354" s="11">
        <v>0</v>
      </c>
      <c r="X354" s="11">
        <v>0</v>
      </c>
      <c r="Y354" s="11">
        <v>0</v>
      </c>
      <c r="Z354" s="11">
        <v>0</v>
      </c>
      <c r="AA354" s="11">
        <v>0</v>
      </c>
      <c r="AB354" s="11">
        <v>0</v>
      </c>
      <c r="AC354" s="11">
        <v>0</v>
      </c>
      <c r="AD354" s="11">
        <v>0</v>
      </c>
      <c r="AE354" s="11">
        <v>0</v>
      </c>
      <c r="AF354" s="11">
        <v>0</v>
      </c>
      <c r="AG354" s="11">
        <v>0</v>
      </c>
      <c r="AH354" s="11">
        <v>0</v>
      </c>
      <c r="AI354" s="11">
        <v>0</v>
      </c>
      <c r="AJ354" s="11">
        <v>25</v>
      </c>
      <c r="AK354" s="11" t="s">
        <v>1393</v>
      </c>
      <c r="AL354" s="11" t="s">
        <v>47</v>
      </c>
      <c r="AM354" s="11" t="s">
        <v>56</v>
      </c>
      <c r="AN354" s="11" t="s">
        <v>729</v>
      </c>
    </row>
    <row r="355" ht="36" spans="1:40">
      <c r="A355" s="28">
        <v>352</v>
      </c>
      <c r="B355" s="11" t="s">
        <v>151</v>
      </c>
      <c r="C355" s="11" t="s">
        <v>1404</v>
      </c>
      <c r="D355" s="11" t="s">
        <v>1405</v>
      </c>
      <c r="E355" s="11" t="s">
        <v>1406</v>
      </c>
      <c r="F355" s="11" t="s">
        <v>1407</v>
      </c>
      <c r="G355" s="11" t="s">
        <v>825</v>
      </c>
      <c r="H355" s="11" t="s">
        <v>3327</v>
      </c>
      <c r="I355" s="11">
        <v>0</v>
      </c>
      <c r="J355" s="11">
        <v>1</v>
      </c>
      <c r="K355" s="11" t="s">
        <v>3328</v>
      </c>
      <c r="L355" s="11">
        <v>1</v>
      </c>
      <c r="M355" s="11">
        <v>100</v>
      </c>
      <c r="N355" s="11" t="s">
        <v>825</v>
      </c>
      <c r="O355" s="11">
        <v>0</v>
      </c>
      <c r="P355" s="11">
        <v>0</v>
      </c>
      <c r="Q355" s="11">
        <v>0</v>
      </c>
      <c r="R355" s="11">
        <v>0</v>
      </c>
      <c r="S355" s="11">
        <v>0</v>
      </c>
      <c r="T355" s="11">
        <v>0</v>
      </c>
      <c r="U355" s="11">
        <v>0</v>
      </c>
      <c r="V355" s="11">
        <v>0</v>
      </c>
      <c r="W355" s="11">
        <v>0</v>
      </c>
      <c r="X355" s="11">
        <v>0</v>
      </c>
      <c r="Y355" s="11">
        <v>0</v>
      </c>
      <c r="Z355" s="11">
        <v>0</v>
      </c>
      <c r="AA355" s="11">
        <v>0</v>
      </c>
      <c r="AB355" s="11">
        <v>0</v>
      </c>
      <c r="AC355" s="11">
        <v>0</v>
      </c>
      <c r="AD355" s="11">
        <v>0</v>
      </c>
      <c r="AE355" s="11">
        <v>0</v>
      </c>
      <c r="AF355" s="11">
        <v>0</v>
      </c>
      <c r="AG355" s="11">
        <v>0</v>
      </c>
      <c r="AH355" s="11">
        <v>0</v>
      </c>
      <c r="AI355" s="11">
        <v>0</v>
      </c>
      <c r="AJ355" s="11">
        <v>50</v>
      </c>
      <c r="AK355" s="11" t="s">
        <v>1393</v>
      </c>
      <c r="AL355" s="11" t="s">
        <v>47</v>
      </c>
      <c r="AM355" s="11" t="s">
        <v>48</v>
      </c>
      <c r="AN355" s="11" t="s">
        <v>729</v>
      </c>
    </row>
    <row r="356" ht="36" spans="1:40">
      <c r="A356" s="28">
        <v>353</v>
      </c>
      <c r="B356" s="11" t="s">
        <v>151</v>
      </c>
      <c r="C356" s="11" t="s">
        <v>1408</v>
      </c>
      <c r="D356" s="11" t="s">
        <v>1409</v>
      </c>
      <c r="E356" s="11" t="s">
        <v>1410</v>
      </c>
      <c r="F356" s="11" t="s">
        <v>1289</v>
      </c>
      <c r="G356" s="11" t="s">
        <v>1048</v>
      </c>
      <c r="H356" s="11" t="s">
        <v>3327</v>
      </c>
      <c r="I356" s="11">
        <v>0</v>
      </c>
      <c r="J356" s="11">
        <v>5</v>
      </c>
      <c r="K356" s="11" t="s">
        <v>3328</v>
      </c>
      <c r="L356" s="11">
        <v>5</v>
      </c>
      <c r="M356" s="11">
        <v>100</v>
      </c>
      <c r="N356" s="11" t="s">
        <v>1048</v>
      </c>
      <c r="O356" s="11">
        <v>0</v>
      </c>
      <c r="P356" s="11">
        <v>0</v>
      </c>
      <c r="Q356" s="11">
        <v>0</v>
      </c>
      <c r="R356" s="11">
        <v>0</v>
      </c>
      <c r="S356" s="11">
        <v>0</v>
      </c>
      <c r="T356" s="11">
        <v>0</v>
      </c>
      <c r="U356" s="11">
        <v>0</v>
      </c>
      <c r="V356" s="11">
        <v>0</v>
      </c>
      <c r="W356" s="11">
        <v>0</v>
      </c>
      <c r="X356" s="11">
        <v>0</v>
      </c>
      <c r="Y356" s="11">
        <v>0</v>
      </c>
      <c r="Z356" s="11">
        <v>0</v>
      </c>
      <c r="AA356" s="11">
        <v>0</v>
      </c>
      <c r="AB356" s="11">
        <v>0</v>
      </c>
      <c r="AC356" s="11">
        <v>0</v>
      </c>
      <c r="AD356" s="11">
        <v>0</v>
      </c>
      <c r="AE356" s="11">
        <v>0</v>
      </c>
      <c r="AF356" s="11">
        <v>0</v>
      </c>
      <c r="AG356" s="11">
        <v>0</v>
      </c>
      <c r="AH356" s="11">
        <v>0</v>
      </c>
      <c r="AI356" s="11">
        <v>0</v>
      </c>
      <c r="AJ356" s="11">
        <v>25</v>
      </c>
      <c r="AK356" s="11" t="s">
        <v>1393</v>
      </c>
      <c r="AL356" s="11" t="s">
        <v>47</v>
      </c>
      <c r="AM356" s="11" t="s">
        <v>56</v>
      </c>
      <c r="AN356" s="11" t="s">
        <v>729</v>
      </c>
    </row>
    <row r="357" ht="36" spans="1:40">
      <c r="A357" s="28">
        <v>354</v>
      </c>
      <c r="B357" s="11" t="s">
        <v>151</v>
      </c>
      <c r="C357" s="11" t="s">
        <v>1411</v>
      </c>
      <c r="D357" s="11" t="s">
        <v>1412</v>
      </c>
      <c r="E357" s="11" t="s">
        <v>1413</v>
      </c>
      <c r="F357" s="11" t="s">
        <v>1407</v>
      </c>
      <c r="G357" s="11" t="s">
        <v>825</v>
      </c>
      <c r="H357" s="11" t="s">
        <v>1400</v>
      </c>
      <c r="I357" s="11">
        <v>13</v>
      </c>
      <c r="J357" s="11">
        <v>5</v>
      </c>
      <c r="K357" s="11" t="s">
        <v>3328</v>
      </c>
      <c r="L357" s="11">
        <v>5</v>
      </c>
      <c r="M357" s="11">
        <v>100</v>
      </c>
      <c r="N357" s="11" t="s">
        <v>825</v>
      </c>
      <c r="O357" s="11">
        <v>0</v>
      </c>
      <c r="P357" s="11">
        <v>0</v>
      </c>
      <c r="Q357" s="11">
        <v>0</v>
      </c>
      <c r="R357" s="11">
        <v>0</v>
      </c>
      <c r="S357" s="11">
        <v>0</v>
      </c>
      <c r="T357" s="11">
        <v>0</v>
      </c>
      <c r="U357" s="11">
        <v>0</v>
      </c>
      <c r="V357" s="11">
        <v>0</v>
      </c>
      <c r="W357" s="11">
        <v>0</v>
      </c>
      <c r="X357" s="11">
        <v>0</v>
      </c>
      <c r="Y357" s="11">
        <v>0</v>
      </c>
      <c r="Z357" s="11">
        <v>0</v>
      </c>
      <c r="AA357" s="11">
        <v>0</v>
      </c>
      <c r="AB357" s="11">
        <v>0</v>
      </c>
      <c r="AC357" s="11">
        <v>0</v>
      </c>
      <c r="AD357" s="11">
        <v>0</v>
      </c>
      <c r="AE357" s="11">
        <v>0</v>
      </c>
      <c r="AF357" s="11">
        <v>0</v>
      </c>
      <c r="AG357" s="11">
        <v>0</v>
      </c>
      <c r="AH357" s="11">
        <v>0</v>
      </c>
      <c r="AI357" s="11">
        <v>0</v>
      </c>
      <c r="AJ357" s="11">
        <v>25</v>
      </c>
      <c r="AK357" s="11" t="s">
        <v>1393</v>
      </c>
      <c r="AL357" s="11" t="s">
        <v>47</v>
      </c>
      <c r="AM357" s="11" t="s">
        <v>56</v>
      </c>
      <c r="AN357" s="11" t="s">
        <v>729</v>
      </c>
    </row>
    <row r="358" ht="24" spans="1:40">
      <c r="A358" s="28">
        <v>355</v>
      </c>
      <c r="B358" s="11" t="s">
        <v>151</v>
      </c>
      <c r="C358" s="11" t="s">
        <v>1414</v>
      </c>
      <c r="D358" s="11" t="s">
        <v>1415</v>
      </c>
      <c r="E358" s="11" t="s">
        <v>1416</v>
      </c>
      <c r="F358" s="11" t="s">
        <v>196</v>
      </c>
      <c r="G358" s="11" t="s">
        <v>339</v>
      </c>
      <c r="H358" s="11" t="s">
        <v>3327</v>
      </c>
      <c r="I358" s="11">
        <v>0</v>
      </c>
      <c r="J358" s="11">
        <v>6</v>
      </c>
      <c r="K358" s="11" t="s">
        <v>3328</v>
      </c>
      <c r="L358" s="11">
        <v>6</v>
      </c>
      <c r="M358" s="11">
        <v>100</v>
      </c>
      <c r="N358" s="11" t="s">
        <v>339</v>
      </c>
      <c r="O358" s="11">
        <v>0</v>
      </c>
      <c r="P358" s="11">
        <v>0</v>
      </c>
      <c r="Q358" s="11">
        <v>0</v>
      </c>
      <c r="R358" s="11">
        <v>0</v>
      </c>
      <c r="S358" s="11">
        <v>0</v>
      </c>
      <c r="T358" s="11">
        <v>0</v>
      </c>
      <c r="U358" s="11">
        <v>0</v>
      </c>
      <c r="V358" s="11">
        <v>0</v>
      </c>
      <c r="W358" s="11">
        <v>0</v>
      </c>
      <c r="X358" s="11">
        <v>0</v>
      </c>
      <c r="Y358" s="11">
        <v>0</v>
      </c>
      <c r="Z358" s="11">
        <v>0</v>
      </c>
      <c r="AA358" s="11">
        <v>0</v>
      </c>
      <c r="AB358" s="11">
        <v>0</v>
      </c>
      <c r="AC358" s="11">
        <v>0</v>
      </c>
      <c r="AD358" s="11">
        <v>0</v>
      </c>
      <c r="AE358" s="11">
        <v>0</v>
      </c>
      <c r="AF358" s="11">
        <v>0</v>
      </c>
      <c r="AG358" s="11">
        <v>0</v>
      </c>
      <c r="AH358" s="11">
        <v>0</v>
      </c>
      <c r="AI358" s="11">
        <v>0</v>
      </c>
      <c r="AJ358" s="11">
        <v>25</v>
      </c>
      <c r="AK358" s="11" t="s">
        <v>1417</v>
      </c>
      <c r="AL358" s="11" t="s">
        <v>47</v>
      </c>
      <c r="AM358" s="11" t="s">
        <v>56</v>
      </c>
      <c r="AN358" s="11" t="s">
        <v>729</v>
      </c>
    </row>
    <row r="359" ht="36" spans="1:40">
      <c r="A359" s="28">
        <v>356</v>
      </c>
      <c r="B359" s="11" t="s">
        <v>151</v>
      </c>
      <c r="C359" s="11" t="s">
        <v>1418</v>
      </c>
      <c r="D359" s="11" t="s">
        <v>1419</v>
      </c>
      <c r="E359" s="11" t="s">
        <v>1420</v>
      </c>
      <c r="F359" s="11" t="s">
        <v>196</v>
      </c>
      <c r="G359" s="11" t="s">
        <v>1421</v>
      </c>
      <c r="H359" s="11" t="s">
        <v>3327</v>
      </c>
      <c r="I359" s="11">
        <v>0</v>
      </c>
      <c r="J359" s="11">
        <v>1</v>
      </c>
      <c r="K359" s="11" t="s">
        <v>3328</v>
      </c>
      <c r="L359" s="11">
        <v>1</v>
      </c>
      <c r="M359" s="11">
        <v>100</v>
      </c>
      <c r="N359" s="11" t="s">
        <v>1421</v>
      </c>
      <c r="O359" s="11">
        <v>0</v>
      </c>
      <c r="P359" s="11">
        <v>0</v>
      </c>
      <c r="Q359" s="11">
        <v>0</v>
      </c>
      <c r="R359" s="11">
        <v>0</v>
      </c>
      <c r="S359" s="11">
        <v>0</v>
      </c>
      <c r="T359" s="11">
        <v>0</v>
      </c>
      <c r="U359" s="11">
        <v>0</v>
      </c>
      <c r="V359" s="11">
        <v>0</v>
      </c>
      <c r="W359" s="11">
        <v>0</v>
      </c>
      <c r="X359" s="11">
        <v>0</v>
      </c>
      <c r="Y359" s="11">
        <v>0</v>
      </c>
      <c r="Z359" s="11">
        <v>0</v>
      </c>
      <c r="AA359" s="11">
        <v>0</v>
      </c>
      <c r="AB359" s="11">
        <v>0</v>
      </c>
      <c r="AC359" s="11">
        <v>0</v>
      </c>
      <c r="AD359" s="11">
        <v>0</v>
      </c>
      <c r="AE359" s="11">
        <v>0</v>
      </c>
      <c r="AF359" s="11">
        <v>0</v>
      </c>
      <c r="AG359" s="11">
        <v>0</v>
      </c>
      <c r="AH359" s="11">
        <v>0</v>
      </c>
      <c r="AI359" s="11">
        <v>0</v>
      </c>
      <c r="AJ359" s="11">
        <v>20</v>
      </c>
      <c r="AK359" s="11" t="s">
        <v>1417</v>
      </c>
      <c r="AL359" s="11" t="s">
        <v>105</v>
      </c>
      <c r="AM359" s="11" t="s">
        <v>48</v>
      </c>
      <c r="AN359" s="11" t="s">
        <v>729</v>
      </c>
    </row>
    <row r="360" ht="60" spans="1:40">
      <c r="A360" s="28">
        <v>357</v>
      </c>
      <c r="B360" s="11" t="s">
        <v>151</v>
      </c>
      <c r="C360" s="11" t="s">
        <v>1422</v>
      </c>
      <c r="D360" s="11" t="s">
        <v>1423</v>
      </c>
      <c r="E360" s="11" t="s">
        <v>1424</v>
      </c>
      <c r="F360" s="11" t="s">
        <v>250</v>
      </c>
      <c r="G360" s="11" t="s">
        <v>380</v>
      </c>
      <c r="H360" s="11" t="s">
        <v>1400</v>
      </c>
      <c r="I360" s="11">
        <v>3</v>
      </c>
      <c r="J360" s="11">
        <v>3</v>
      </c>
      <c r="K360" s="11" t="s">
        <v>3328</v>
      </c>
      <c r="L360" s="11">
        <v>1</v>
      </c>
      <c r="M360" s="11">
        <v>100</v>
      </c>
      <c r="N360" s="11" t="s">
        <v>380</v>
      </c>
      <c r="O360" s="11">
        <v>0</v>
      </c>
      <c r="P360" s="11">
        <v>0</v>
      </c>
      <c r="Q360" s="11">
        <v>0</v>
      </c>
      <c r="R360" s="11">
        <v>0</v>
      </c>
      <c r="S360" s="11">
        <v>0</v>
      </c>
      <c r="T360" s="11">
        <v>0</v>
      </c>
      <c r="U360" s="11">
        <v>0</v>
      </c>
      <c r="V360" s="11">
        <v>0</v>
      </c>
      <c r="W360" s="11">
        <v>0</v>
      </c>
      <c r="X360" s="11">
        <v>0</v>
      </c>
      <c r="Y360" s="11">
        <v>0</v>
      </c>
      <c r="Z360" s="11">
        <v>0</v>
      </c>
      <c r="AA360" s="11">
        <v>0</v>
      </c>
      <c r="AB360" s="11">
        <v>0</v>
      </c>
      <c r="AC360" s="11">
        <v>0</v>
      </c>
      <c r="AD360" s="11">
        <v>0</v>
      </c>
      <c r="AE360" s="11">
        <v>0</v>
      </c>
      <c r="AF360" s="11">
        <v>0</v>
      </c>
      <c r="AG360" s="11">
        <v>0</v>
      </c>
      <c r="AH360" s="11">
        <v>0</v>
      </c>
      <c r="AI360" s="11">
        <v>0</v>
      </c>
      <c r="AJ360" s="11">
        <v>20</v>
      </c>
      <c r="AK360" s="11" t="s">
        <v>1417</v>
      </c>
      <c r="AL360" s="11" t="s">
        <v>105</v>
      </c>
      <c r="AM360" s="11" t="s">
        <v>48</v>
      </c>
      <c r="AN360" s="11" t="s">
        <v>729</v>
      </c>
    </row>
    <row r="361" ht="36" spans="1:40">
      <c r="A361" s="28">
        <v>358</v>
      </c>
      <c r="B361" s="11" t="s">
        <v>151</v>
      </c>
      <c r="C361" s="11" t="s">
        <v>1425</v>
      </c>
      <c r="D361" s="11" t="s">
        <v>1426</v>
      </c>
      <c r="E361" s="11" t="s">
        <v>1427</v>
      </c>
      <c r="F361" s="11" t="s">
        <v>172</v>
      </c>
      <c r="G361" s="11" t="s">
        <v>1152</v>
      </c>
      <c r="H361" s="11" t="s">
        <v>3327</v>
      </c>
      <c r="I361" s="11">
        <v>0</v>
      </c>
      <c r="J361" s="11">
        <v>3</v>
      </c>
      <c r="K361" s="11" t="s">
        <v>3328</v>
      </c>
      <c r="L361" s="11">
        <v>3</v>
      </c>
      <c r="M361" s="11">
        <v>100</v>
      </c>
      <c r="N361" s="11" t="s">
        <v>1152</v>
      </c>
      <c r="O361" s="11">
        <v>0</v>
      </c>
      <c r="P361" s="11">
        <v>0</v>
      </c>
      <c r="Q361" s="11">
        <v>0</v>
      </c>
      <c r="R361" s="11">
        <v>0</v>
      </c>
      <c r="S361" s="11">
        <v>0</v>
      </c>
      <c r="T361" s="11">
        <v>0</v>
      </c>
      <c r="U361" s="11">
        <v>0</v>
      </c>
      <c r="V361" s="11">
        <v>0</v>
      </c>
      <c r="W361" s="11">
        <v>0</v>
      </c>
      <c r="X361" s="11">
        <v>0</v>
      </c>
      <c r="Y361" s="11">
        <v>0</v>
      </c>
      <c r="Z361" s="11">
        <v>0</v>
      </c>
      <c r="AA361" s="11">
        <v>0</v>
      </c>
      <c r="AB361" s="11">
        <v>0</v>
      </c>
      <c r="AC361" s="11">
        <v>0</v>
      </c>
      <c r="AD361" s="11">
        <v>0</v>
      </c>
      <c r="AE361" s="11">
        <v>0</v>
      </c>
      <c r="AF361" s="11">
        <v>0</v>
      </c>
      <c r="AG361" s="11">
        <v>0</v>
      </c>
      <c r="AH361" s="11">
        <v>0</v>
      </c>
      <c r="AI361" s="11">
        <v>0</v>
      </c>
      <c r="AJ361" s="11">
        <v>50</v>
      </c>
      <c r="AK361" s="11" t="s">
        <v>1417</v>
      </c>
      <c r="AL361" s="11" t="s">
        <v>47</v>
      </c>
      <c r="AM361" s="11" t="s">
        <v>48</v>
      </c>
      <c r="AN361" s="11" t="s">
        <v>729</v>
      </c>
    </row>
    <row r="362" ht="24" spans="1:40">
      <c r="A362" s="28">
        <v>359</v>
      </c>
      <c r="B362" s="11" t="s">
        <v>151</v>
      </c>
      <c r="C362" s="11" t="s">
        <v>1428</v>
      </c>
      <c r="D362" s="11" t="s">
        <v>1429</v>
      </c>
      <c r="E362" s="11" t="s">
        <v>1430</v>
      </c>
      <c r="F362" s="11" t="s">
        <v>402</v>
      </c>
      <c r="G362" s="11" t="s">
        <v>403</v>
      </c>
      <c r="H362" s="11" t="s">
        <v>3327</v>
      </c>
      <c r="I362" s="11">
        <v>0</v>
      </c>
      <c r="J362" s="11">
        <v>5</v>
      </c>
      <c r="K362" s="11" t="s">
        <v>3328</v>
      </c>
      <c r="L362" s="11">
        <v>5</v>
      </c>
      <c r="M362" s="11">
        <v>100</v>
      </c>
      <c r="N362" s="11" t="s">
        <v>403</v>
      </c>
      <c r="O362" s="11">
        <v>0</v>
      </c>
      <c r="P362" s="11">
        <v>0</v>
      </c>
      <c r="Q362" s="11">
        <v>0</v>
      </c>
      <c r="R362" s="11">
        <v>0</v>
      </c>
      <c r="S362" s="11">
        <v>0</v>
      </c>
      <c r="T362" s="11">
        <v>0</v>
      </c>
      <c r="U362" s="11">
        <v>0</v>
      </c>
      <c r="V362" s="11">
        <v>0</v>
      </c>
      <c r="W362" s="11">
        <v>0</v>
      </c>
      <c r="X362" s="11">
        <v>0</v>
      </c>
      <c r="Y362" s="11">
        <v>0</v>
      </c>
      <c r="Z362" s="11">
        <v>0</v>
      </c>
      <c r="AA362" s="11">
        <v>0</v>
      </c>
      <c r="AB362" s="11">
        <v>0</v>
      </c>
      <c r="AC362" s="11">
        <v>0</v>
      </c>
      <c r="AD362" s="11">
        <v>0</v>
      </c>
      <c r="AE362" s="11">
        <v>0</v>
      </c>
      <c r="AF362" s="11">
        <v>0</v>
      </c>
      <c r="AG362" s="11">
        <v>0</v>
      </c>
      <c r="AH362" s="11">
        <v>0</v>
      </c>
      <c r="AI362" s="11">
        <v>0</v>
      </c>
      <c r="AJ362" s="11">
        <v>25</v>
      </c>
      <c r="AK362" s="11" t="s">
        <v>1417</v>
      </c>
      <c r="AL362" s="11" t="s">
        <v>47</v>
      </c>
      <c r="AM362" s="11" t="s">
        <v>56</v>
      </c>
      <c r="AN362" s="11" t="s">
        <v>729</v>
      </c>
    </row>
    <row r="363" ht="36" spans="1:40">
      <c r="A363" s="28">
        <v>360</v>
      </c>
      <c r="B363" s="11" t="s">
        <v>151</v>
      </c>
      <c r="C363" s="11" t="s">
        <v>1431</v>
      </c>
      <c r="D363" s="11" t="s">
        <v>1432</v>
      </c>
      <c r="E363" s="11" t="s">
        <v>1433</v>
      </c>
      <c r="F363" s="11" t="s">
        <v>228</v>
      </c>
      <c r="G363" s="11" t="s">
        <v>815</v>
      </c>
      <c r="H363" s="11" t="s">
        <v>3327</v>
      </c>
      <c r="I363" s="11">
        <v>0</v>
      </c>
      <c r="J363" s="11">
        <v>5</v>
      </c>
      <c r="K363" s="11" t="s">
        <v>3328</v>
      </c>
      <c r="L363" s="11">
        <v>5</v>
      </c>
      <c r="M363" s="11">
        <v>100</v>
      </c>
      <c r="N363" s="11" t="s">
        <v>815</v>
      </c>
      <c r="O363" s="11">
        <v>0</v>
      </c>
      <c r="P363" s="11">
        <v>0</v>
      </c>
      <c r="Q363" s="11">
        <v>0</v>
      </c>
      <c r="R363" s="11">
        <v>0</v>
      </c>
      <c r="S363" s="11">
        <v>0</v>
      </c>
      <c r="T363" s="11">
        <v>0</v>
      </c>
      <c r="U363" s="11">
        <v>0</v>
      </c>
      <c r="V363" s="11">
        <v>0</v>
      </c>
      <c r="W363" s="11">
        <v>0</v>
      </c>
      <c r="X363" s="11">
        <v>0</v>
      </c>
      <c r="Y363" s="11">
        <v>0</v>
      </c>
      <c r="Z363" s="11">
        <v>0</v>
      </c>
      <c r="AA363" s="11">
        <v>0</v>
      </c>
      <c r="AB363" s="11">
        <v>0</v>
      </c>
      <c r="AC363" s="11">
        <v>0</v>
      </c>
      <c r="AD363" s="11">
        <v>0</v>
      </c>
      <c r="AE363" s="11">
        <v>0</v>
      </c>
      <c r="AF363" s="11">
        <v>0</v>
      </c>
      <c r="AG363" s="11">
        <v>0</v>
      </c>
      <c r="AH363" s="11">
        <v>0</v>
      </c>
      <c r="AI363" s="11">
        <v>0</v>
      </c>
      <c r="AJ363" s="11">
        <v>25</v>
      </c>
      <c r="AK363" s="11" t="s">
        <v>1417</v>
      </c>
      <c r="AL363" s="11" t="s">
        <v>47</v>
      </c>
      <c r="AM363" s="11" t="s">
        <v>56</v>
      </c>
      <c r="AN363" s="11" t="s">
        <v>729</v>
      </c>
    </row>
    <row r="364" ht="36" spans="1:40">
      <c r="A364" s="28">
        <v>361</v>
      </c>
      <c r="B364" s="11" t="s">
        <v>151</v>
      </c>
      <c r="C364" s="11" t="s">
        <v>1434</v>
      </c>
      <c r="D364" s="11" t="s">
        <v>1435</v>
      </c>
      <c r="E364" s="11" t="s">
        <v>1436</v>
      </c>
      <c r="F364" s="11" t="s">
        <v>428</v>
      </c>
      <c r="G364" s="11" t="s">
        <v>1437</v>
      </c>
      <c r="H364" s="11" t="s">
        <v>3327</v>
      </c>
      <c r="I364" s="11">
        <v>0</v>
      </c>
      <c r="J364" s="11">
        <v>7</v>
      </c>
      <c r="K364" s="11" t="s">
        <v>3329</v>
      </c>
      <c r="L364" s="11">
        <v>6</v>
      </c>
      <c r="M364" s="11">
        <v>53.33</v>
      </c>
      <c r="N364" s="11" t="s">
        <v>3422</v>
      </c>
      <c r="O364" s="11">
        <v>7</v>
      </c>
      <c r="P364" s="11">
        <v>46.66</v>
      </c>
      <c r="Q364" s="11" t="s">
        <v>1437</v>
      </c>
      <c r="R364" s="11">
        <v>0</v>
      </c>
      <c r="S364" s="11">
        <v>0</v>
      </c>
      <c r="T364" s="11">
        <v>0</v>
      </c>
      <c r="U364" s="11">
        <v>0</v>
      </c>
      <c r="V364" s="11">
        <v>0</v>
      </c>
      <c r="W364" s="11">
        <v>0</v>
      </c>
      <c r="X364" s="11">
        <v>0</v>
      </c>
      <c r="Y364" s="11">
        <v>0</v>
      </c>
      <c r="Z364" s="11">
        <v>0</v>
      </c>
      <c r="AA364" s="11">
        <v>0</v>
      </c>
      <c r="AB364" s="11">
        <v>0</v>
      </c>
      <c r="AC364" s="11">
        <v>0</v>
      </c>
      <c r="AD364" s="11">
        <v>0</v>
      </c>
      <c r="AE364" s="11">
        <v>0</v>
      </c>
      <c r="AF364" s="11">
        <v>0</v>
      </c>
      <c r="AG364" s="11">
        <v>0</v>
      </c>
      <c r="AH364" s="11">
        <v>0</v>
      </c>
      <c r="AI364" s="11">
        <v>0</v>
      </c>
      <c r="AJ364" s="11">
        <v>25</v>
      </c>
      <c r="AK364" s="11" t="s">
        <v>1417</v>
      </c>
      <c r="AL364" s="11" t="s">
        <v>47</v>
      </c>
      <c r="AM364" s="11" t="s">
        <v>56</v>
      </c>
      <c r="AN364" s="11" t="s">
        <v>729</v>
      </c>
    </row>
    <row r="365" ht="24" spans="1:40">
      <c r="A365" s="28">
        <v>362</v>
      </c>
      <c r="B365" s="11" t="s">
        <v>151</v>
      </c>
      <c r="C365" s="11" t="s">
        <v>1438</v>
      </c>
      <c r="D365" s="11" t="s">
        <v>1439</v>
      </c>
      <c r="E365" s="11" t="s">
        <v>1440</v>
      </c>
      <c r="F365" s="11" t="s">
        <v>155</v>
      </c>
      <c r="G365" s="11" t="s">
        <v>128</v>
      </c>
      <c r="H365" s="11" t="s">
        <v>3327</v>
      </c>
      <c r="I365" s="11">
        <v>0</v>
      </c>
      <c r="J365" s="11">
        <v>5</v>
      </c>
      <c r="K365" s="11" t="s">
        <v>3328</v>
      </c>
      <c r="L365" s="11">
        <v>5</v>
      </c>
      <c r="M365" s="11">
        <v>100</v>
      </c>
      <c r="N365" s="11" t="s">
        <v>128</v>
      </c>
      <c r="O365" s="11">
        <v>0</v>
      </c>
      <c r="P365" s="11">
        <v>0</v>
      </c>
      <c r="Q365" s="11">
        <v>0</v>
      </c>
      <c r="R365" s="11">
        <v>0</v>
      </c>
      <c r="S365" s="11">
        <v>0</v>
      </c>
      <c r="T365" s="11">
        <v>0</v>
      </c>
      <c r="U365" s="11">
        <v>0</v>
      </c>
      <c r="V365" s="11">
        <v>0</v>
      </c>
      <c r="W365" s="11">
        <v>0</v>
      </c>
      <c r="X365" s="11">
        <v>0</v>
      </c>
      <c r="Y365" s="11">
        <v>0</v>
      </c>
      <c r="Z365" s="11">
        <v>0</v>
      </c>
      <c r="AA365" s="11">
        <v>0</v>
      </c>
      <c r="AB365" s="11">
        <v>0</v>
      </c>
      <c r="AC365" s="11">
        <v>0</v>
      </c>
      <c r="AD365" s="11">
        <v>0</v>
      </c>
      <c r="AE365" s="11">
        <v>0</v>
      </c>
      <c r="AF365" s="11">
        <v>0</v>
      </c>
      <c r="AG365" s="11">
        <v>0</v>
      </c>
      <c r="AH365" s="11">
        <v>0</v>
      </c>
      <c r="AI365" s="11">
        <v>0</v>
      </c>
      <c r="AJ365" s="11">
        <v>25</v>
      </c>
      <c r="AK365" s="11" t="s">
        <v>1441</v>
      </c>
      <c r="AL365" s="11" t="s">
        <v>47</v>
      </c>
      <c r="AM365" s="11" t="s">
        <v>56</v>
      </c>
      <c r="AN365" s="11" t="s">
        <v>729</v>
      </c>
    </row>
    <row r="366" ht="48" spans="1:40">
      <c r="A366" s="28">
        <v>363</v>
      </c>
      <c r="B366" s="11" t="s">
        <v>151</v>
      </c>
      <c r="C366" s="11" t="s">
        <v>1442</v>
      </c>
      <c r="D366" s="11" t="s">
        <v>1443</v>
      </c>
      <c r="E366" s="11" t="s">
        <v>1444</v>
      </c>
      <c r="F366" s="11" t="s">
        <v>155</v>
      </c>
      <c r="G366" s="11" t="s">
        <v>1445</v>
      </c>
      <c r="H366" s="11" t="s">
        <v>1400</v>
      </c>
      <c r="I366" s="11">
        <v>4</v>
      </c>
      <c r="J366" s="11">
        <v>4</v>
      </c>
      <c r="K366" s="11" t="s">
        <v>3328</v>
      </c>
      <c r="L366" s="11">
        <v>4</v>
      </c>
      <c r="M366" s="11">
        <v>100</v>
      </c>
      <c r="N366" s="11" t="s">
        <v>1445</v>
      </c>
      <c r="O366" s="11">
        <v>0</v>
      </c>
      <c r="P366" s="11">
        <v>0</v>
      </c>
      <c r="Q366" s="11">
        <v>0</v>
      </c>
      <c r="R366" s="11">
        <v>0</v>
      </c>
      <c r="S366" s="11">
        <v>0</v>
      </c>
      <c r="T366" s="11">
        <v>0</v>
      </c>
      <c r="U366" s="11">
        <v>0</v>
      </c>
      <c r="V366" s="11">
        <v>0</v>
      </c>
      <c r="W366" s="11">
        <v>0</v>
      </c>
      <c r="X366" s="11">
        <v>0</v>
      </c>
      <c r="Y366" s="11">
        <v>0</v>
      </c>
      <c r="Z366" s="11">
        <v>0</v>
      </c>
      <c r="AA366" s="11">
        <v>0</v>
      </c>
      <c r="AB366" s="11">
        <v>0</v>
      </c>
      <c r="AC366" s="11">
        <v>0</v>
      </c>
      <c r="AD366" s="11">
        <v>0</v>
      </c>
      <c r="AE366" s="11">
        <v>0</v>
      </c>
      <c r="AF366" s="11">
        <v>0</v>
      </c>
      <c r="AG366" s="11">
        <v>0</v>
      </c>
      <c r="AH366" s="11">
        <v>0</v>
      </c>
      <c r="AI366" s="11">
        <v>0</v>
      </c>
      <c r="AJ366" s="11">
        <v>25</v>
      </c>
      <c r="AK366" s="11" t="s">
        <v>1441</v>
      </c>
      <c r="AL366" s="11" t="s">
        <v>47</v>
      </c>
      <c r="AM366" s="11" t="s">
        <v>56</v>
      </c>
      <c r="AN366" s="11" t="s">
        <v>729</v>
      </c>
    </row>
    <row r="367" ht="36" spans="1:40">
      <c r="A367" s="28">
        <v>364</v>
      </c>
      <c r="B367" s="11" t="s">
        <v>151</v>
      </c>
      <c r="C367" s="11" t="s">
        <v>1446</v>
      </c>
      <c r="D367" s="11" t="s">
        <v>1447</v>
      </c>
      <c r="E367" s="11" t="s">
        <v>1448</v>
      </c>
      <c r="F367" s="11" t="s">
        <v>1407</v>
      </c>
      <c r="G367" s="11" t="s">
        <v>825</v>
      </c>
      <c r="H367" s="11" t="s">
        <v>1400</v>
      </c>
      <c r="I367" s="11">
        <v>13</v>
      </c>
      <c r="J367" s="11">
        <v>5</v>
      </c>
      <c r="K367" s="11" t="s">
        <v>3328</v>
      </c>
      <c r="L367" s="11">
        <v>5</v>
      </c>
      <c r="M367" s="11">
        <v>100</v>
      </c>
      <c r="N367" s="11" t="s">
        <v>825</v>
      </c>
      <c r="O367" s="11">
        <v>0</v>
      </c>
      <c r="P367" s="11">
        <v>0</v>
      </c>
      <c r="Q367" s="11">
        <v>0</v>
      </c>
      <c r="R367" s="11">
        <v>0</v>
      </c>
      <c r="S367" s="11">
        <v>0</v>
      </c>
      <c r="T367" s="11">
        <v>0</v>
      </c>
      <c r="U367" s="11">
        <v>0</v>
      </c>
      <c r="V367" s="11">
        <v>0</v>
      </c>
      <c r="W367" s="11">
        <v>0</v>
      </c>
      <c r="X367" s="11">
        <v>0</v>
      </c>
      <c r="Y367" s="11">
        <v>0</v>
      </c>
      <c r="Z367" s="11">
        <v>0</v>
      </c>
      <c r="AA367" s="11">
        <v>0</v>
      </c>
      <c r="AB367" s="11">
        <v>0</v>
      </c>
      <c r="AC367" s="11">
        <v>0</v>
      </c>
      <c r="AD367" s="11">
        <v>0</v>
      </c>
      <c r="AE367" s="11">
        <v>0</v>
      </c>
      <c r="AF367" s="11">
        <v>0</v>
      </c>
      <c r="AG367" s="11">
        <v>0</v>
      </c>
      <c r="AH367" s="11">
        <v>0</v>
      </c>
      <c r="AI367" s="11">
        <v>0</v>
      </c>
      <c r="AJ367" s="11">
        <v>25</v>
      </c>
      <c r="AK367" s="11" t="s">
        <v>1441</v>
      </c>
      <c r="AL367" s="11" t="s">
        <v>47</v>
      </c>
      <c r="AM367" s="11" t="s">
        <v>56</v>
      </c>
      <c r="AN367" s="11" t="s">
        <v>729</v>
      </c>
    </row>
    <row r="368" ht="48" spans="1:40">
      <c r="A368" s="28">
        <v>365</v>
      </c>
      <c r="B368" s="11" t="s">
        <v>151</v>
      </c>
      <c r="C368" s="11" t="s">
        <v>1449</v>
      </c>
      <c r="D368" s="11" t="s">
        <v>1450</v>
      </c>
      <c r="E368" s="11" t="s">
        <v>1451</v>
      </c>
      <c r="F368" s="11" t="s">
        <v>172</v>
      </c>
      <c r="G368" s="11" t="s">
        <v>1452</v>
      </c>
      <c r="H368" s="11" t="s">
        <v>3327</v>
      </c>
      <c r="I368" s="11">
        <v>0</v>
      </c>
      <c r="J368" s="11">
        <v>8</v>
      </c>
      <c r="K368" s="11" t="s">
        <v>3328</v>
      </c>
      <c r="L368" s="11">
        <v>8</v>
      </c>
      <c r="M368" s="11">
        <v>100</v>
      </c>
      <c r="N368" s="11" t="s">
        <v>1452</v>
      </c>
      <c r="O368" s="11">
        <v>0</v>
      </c>
      <c r="P368" s="11">
        <v>0</v>
      </c>
      <c r="Q368" s="11">
        <v>0</v>
      </c>
      <c r="R368" s="11">
        <v>0</v>
      </c>
      <c r="S368" s="11">
        <v>0</v>
      </c>
      <c r="T368" s="11">
        <v>0</v>
      </c>
      <c r="U368" s="11">
        <v>0</v>
      </c>
      <c r="V368" s="11">
        <v>0</v>
      </c>
      <c r="W368" s="11">
        <v>0</v>
      </c>
      <c r="X368" s="11">
        <v>0</v>
      </c>
      <c r="Y368" s="11">
        <v>0</v>
      </c>
      <c r="Z368" s="11">
        <v>0</v>
      </c>
      <c r="AA368" s="11">
        <v>0</v>
      </c>
      <c r="AB368" s="11">
        <v>0</v>
      </c>
      <c r="AC368" s="11">
        <v>0</v>
      </c>
      <c r="AD368" s="11">
        <v>0</v>
      </c>
      <c r="AE368" s="11">
        <v>0</v>
      </c>
      <c r="AF368" s="11">
        <v>0</v>
      </c>
      <c r="AG368" s="11">
        <v>0</v>
      </c>
      <c r="AH368" s="11">
        <v>0</v>
      </c>
      <c r="AI368" s="11">
        <v>0</v>
      </c>
      <c r="AJ368" s="11">
        <v>10</v>
      </c>
      <c r="AK368" s="11" t="s">
        <v>1453</v>
      </c>
      <c r="AL368" s="11" t="s">
        <v>105</v>
      </c>
      <c r="AM368" s="11" t="s">
        <v>56</v>
      </c>
      <c r="AN368" s="11" t="s">
        <v>729</v>
      </c>
    </row>
    <row r="369" ht="48" spans="1:40">
      <c r="A369" s="28">
        <v>366</v>
      </c>
      <c r="B369" s="11" t="s">
        <v>151</v>
      </c>
      <c r="C369" s="11" t="s">
        <v>1454</v>
      </c>
      <c r="D369" s="11" t="s">
        <v>1455</v>
      </c>
      <c r="E369" s="11" t="s">
        <v>1456</v>
      </c>
      <c r="F369" s="11" t="s">
        <v>207</v>
      </c>
      <c r="G369" s="11" t="s">
        <v>1178</v>
      </c>
      <c r="H369" s="11" t="s">
        <v>1400</v>
      </c>
      <c r="I369" s="11">
        <v>4</v>
      </c>
      <c r="J369" s="11">
        <v>4</v>
      </c>
      <c r="K369" s="11" t="s">
        <v>3328</v>
      </c>
      <c r="L369" s="11">
        <v>4</v>
      </c>
      <c r="M369" s="11">
        <v>100</v>
      </c>
      <c r="N369" s="11" t="s">
        <v>1178</v>
      </c>
      <c r="O369" s="11">
        <v>0</v>
      </c>
      <c r="P369" s="11">
        <v>0</v>
      </c>
      <c r="Q369" s="11">
        <v>0</v>
      </c>
      <c r="R369" s="11">
        <v>0</v>
      </c>
      <c r="S369" s="11">
        <v>0</v>
      </c>
      <c r="T369" s="11">
        <v>0</v>
      </c>
      <c r="U369" s="11">
        <v>0</v>
      </c>
      <c r="V369" s="11">
        <v>0</v>
      </c>
      <c r="W369" s="11">
        <v>0</v>
      </c>
      <c r="X369" s="11">
        <v>0</v>
      </c>
      <c r="Y369" s="11">
        <v>0</v>
      </c>
      <c r="Z369" s="11">
        <v>0</v>
      </c>
      <c r="AA369" s="11">
        <v>0</v>
      </c>
      <c r="AB369" s="11">
        <v>0</v>
      </c>
      <c r="AC369" s="11">
        <v>0</v>
      </c>
      <c r="AD369" s="11">
        <v>0</v>
      </c>
      <c r="AE369" s="11">
        <v>0</v>
      </c>
      <c r="AF369" s="11">
        <v>0</v>
      </c>
      <c r="AG369" s="11">
        <v>0</v>
      </c>
      <c r="AH369" s="11">
        <v>0</v>
      </c>
      <c r="AI369" s="11">
        <v>0</v>
      </c>
      <c r="AJ369" s="11">
        <v>10</v>
      </c>
      <c r="AK369" s="11" t="s">
        <v>1453</v>
      </c>
      <c r="AL369" s="11" t="s">
        <v>105</v>
      </c>
      <c r="AM369" s="11" t="s">
        <v>56</v>
      </c>
      <c r="AN369" s="11" t="s">
        <v>729</v>
      </c>
    </row>
    <row r="370" ht="24" spans="1:40">
      <c r="A370" s="28">
        <v>367</v>
      </c>
      <c r="B370" s="11" t="s">
        <v>151</v>
      </c>
      <c r="C370" s="11" t="s">
        <v>1457</v>
      </c>
      <c r="D370" s="11" t="s">
        <v>1458</v>
      </c>
      <c r="E370" s="11" t="s">
        <v>1459</v>
      </c>
      <c r="F370" s="11" t="s">
        <v>167</v>
      </c>
      <c r="G370" s="11" t="s">
        <v>651</v>
      </c>
      <c r="H370" s="11" t="s">
        <v>3327</v>
      </c>
      <c r="I370" s="11">
        <v>0</v>
      </c>
      <c r="J370" s="11">
        <v>4</v>
      </c>
      <c r="K370" s="11" t="s">
        <v>3328</v>
      </c>
      <c r="L370" s="11">
        <v>4</v>
      </c>
      <c r="M370" s="11">
        <v>100</v>
      </c>
      <c r="N370" s="11" t="s">
        <v>651</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0</v>
      </c>
      <c r="AI370" s="11">
        <v>0</v>
      </c>
      <c r="AJ370" s="11">
        <v>25</v>
      </c>
      <c r="AK370" s="11" t="s">
        <v>1453</v>
      </c>
      <c r="AL370" s="11" t="s">
        <v>47</v>
      </c>
      <c r="AM370" s="11" t="s">
        <v>56</v>
      </c>
      <c r="AN370" s="11" t="s">
        <v>729</v>
      </c>
    </row>
    <row r="371" ht="48" spans="1:40">
      <c r="A371" s="28">
        <v>368</v>
      </c>
      <c r="B371" s="11" t="s">
        <v>151</v>
      </c>
      <c r="C371" s="11" t="s">
        <v>1460</v>
      </c>
      <c r="D371" s="11" t="s">
        <v>1461</v>
      </c>
      <c r="E371" s="11" t="s">
        <v>1462</v>
      </c>
      <c r="F371" s="11" t="s">
        <v>155</v>
      </c>
      <c r="G371" s="11" t="s">
        <v>554</v>
      </c>
      <c r="H371" s="11" t="s">
        <v>1400</v>
      </c>
      <c r="I371" s="11">
        <v>3</v>
      </c>
      <c r="J371" s="11">
        <v>6</v>
      </c>
      <c r="K371" s="11" t="s">
        <v>3328</v>
      </c>
      <c r="L371" s="11">
        <v>6</v>
      </c>
      <c r="M371" s="11">
        <v>100</v>
      </c>
      <c r="N371" s="11" t="s">
        <v>554</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0</v>
      </c>
      <c r="AI371" s="11">
        <v>0</v>
      </c>
      <c r="AJ371" s="11">
        <v>10</v>
      </c>
      <c r="AK371" s="11" t="s">
        <v>1463</v>
      </c>
      <c r="AL371" s="11" t="s">
        <v>105</v>
      </c>
      <c r="AM371" s="11" t="s">
        <v>56</v>
      </c>
      <c r="AN371" s="11" t="s">
        <v>729</v>
      </c>
    </row>
    <row r="372" ht="36" spans="1:40">
      <c r="A372" s="28">
        <v>369</v>
      </c>
      <c r="B372" s="11" t="s">
        <v>151</v>
      </c>
      <c r="C372" s="11" t="s">
        <v>1464</v>
      </c>
      <c r="D372" s="11" t="s">
        <v>1465</v>
      </c>
      <c r="E372" s="11" t="s">
        <v>1466</v>
      </c>
      <c r="F372" s="11" t="s">
        <v>172</v>
      </c>
      <c r="G372" s="11" t="s">
        <v>1152</v>
      </c>
      <c r="H372" s="11" t="s">
        <v>3327</v>
      </c>
      <c r="I372" s="11">
        <v>0</v>
      </c>
      <c r="J372" s="11">
        <v>2</v>
      </c>
      <c r="K372" s="11" t="s">
        <v>3328</v>
      </c>
      <c r="L372" s="11">
        <v>2</v>
      </c>
      <c r="M372" s="11">
        <v>100</v>
      </c>
      <c r="N372" s="11" t="s">
        <v>1152</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0</v>
      </c>
      <c r="AI372" s="11">
        <v>0</v>
      </c>
      <c r="AJ372" s="11">
        <v>20</v>
      </c>
      <c r="AK372" s="11" t="s">
        <v>1463</v>
      </c>
      <c r="AL372" s="11" t="s">
        <v>105</v>
      </c>
      <c r="AM372" s="11" t="s">
        <v>48</v>
      </c>
      <c r="AN372" s="11" t="s">
        <v>729</v>
      </c>
    </row>
    <row r="373" ht="48" spans="1:40">
      <c r="A373" s="28">
        <v>370</v>
      </c>
      <c r="B373" s="11" t="s">
        <v>151</v>
      </c>
      <c r="C373" s="11" t="s">
        <v>1467</v>
      </c>
      <c r="D373" s="11" t="s">
        <v>1468</v>
      </c>
      <c r="E373" s="11" t="s">
        <v>1469</v>
      </c>
      <c r="F373" s="11" t="s">
        <v>228</v>
      </c>
      <c r="G373" s="11" t="s">
        <v>829</v>
      </c>
      <c r="H373" s="11" t="s">
        <v>1400</v>
      </c>
      <c r="I373" s="11">
        <v>12</v>
      </c>
      <c r="J373" s="11">
        <v>4</v>
      </c>
      <c r="K373" s="11" t="s">
        <v>3329</v>
      </c>
      <c r="L373" s="11">
        <v>4</v>
      </c>
      <c r="M373" s="11">
        <v>55.55</v>
      </c>
      <c r="N373" s="11" t="s">
        <v>829</v>
      </c>
      <c r="O373" s="11">
        <v>6</v>
      </c>
      <c r="P373" s="11">
        <v>44.44</v>
      </c>
      <c r="Q373" s="11" t="s">
        <v>429</v>
      </c>
      <c r="R373" s="11">
        <v>0</v>
      </c>
      <c r="S373" s="11">
        <v>0</v>
      </c>
      <c r="T373" s="11">
        <v>0</v>
      </c>
      <c r="U373" s="11">
        <v>0</v>
      </c>
      <c r="V373" s="11">
        <v>0</v>
      </c>
      <c r="W373" s="11">
        <v>0</v>
      </c>
      <c r="X373" s="11">
        <v>0</v>
      </c>
      <c r="Y373" s="11">
        <v>0</v>
      </c>
      <c r="Z373" s="11">
        <v>0</v>
      </c>
      <c r="AA373" s="11">
        <v>0</v>
      </c>
      <c r="AB373" s="11">
        <v>0</v>
      </c>
      <c r="AC373" s="11">
        <v>0</v>
      </c>
      <c r="AD373" s="11">
        <v>0</v>
      </c>
      <c r="AE373" s="11">
        <v>0</v>
      </c>
      <c r="AF373" s="11">
        <v>0</v>
      </c>
      <c r="AG373" s="11">
        <v>0</v>
      </c>
      <c r="AH373" s="11">
        <v>0</v>
      </c>
      <c r="AI373" s="11">
        <v>0</v>
      </c>
      <c r="AJ373" s="11">
        <v>10</v>
      </c>
      <c r="AK373" s="11" t="s">
        <v>1463</v>
      </c>
      <c r="AL373" s="11" t="s">
        <v>105</v>
      </c>
      <c r="AM373" s="11" t="s">
        <v>56</v>
      </c>
      <c r="AN373" s="11" t="s">
        <v>729</v>
      </c>
    </row>
    <row r="374" ht="48" spans="1:40">
      <c r="A374" s="28">
        <v>371</v>
      </c>
      <c r="B374" s="11" t="s">
        <v>151</v>
      </c>
      <c r="C374" s="11" t="s">
        <v>1470</v>
      </c>
      <c r="D374" s="11" t="s">
        <v>1471</v>
      </c>
      <c r="E374" s="11" t="s">
        <v>1472</v>
      </c>
      <c r="F374" s="11" t="s">
        <v>202</v>
      </c>
      <c r="G374" s="11" t="s">
        <v>554</v>
      </c>
      <c r="H374" s="11" t="s">
        <v>3327</v>
      </c>
      <c r="I374" s="11">
        <v>0</v>
      </c>
      <c r="J374" s="11">
        <v>8</v>
      </c>
      <c r="K374" s="11" t="s">
        <v>3328</v>
      </c>
      <c r="L374" s="11">
        <v>8</v>
      </c>
      <c r="M374" s="11">
        <v>100</v>
      </c>
      <c r="N374" s="11" t="s">
        <v>554</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0</v>
      </c>
      <c r="AI374" s="11">
        <v>0</v>
      </c>
      <c r="AJ374" s="11">
        <v>25</v>
      </c>
      <c r="AK374" s="11" t="s">
        <v>1463</v>
      </c>
      <c r="AL374" s="11" t="s">
        <v>47</v>
      </c>
      <c r="AM374" s="11" t="s">
        <v>56</v>
      </c>
      <c r="AN374" s="11" t="s">
        <v>729</v>
      </c>
    </row>
    <row r="375" ht="24" spans="1:40">
      <c r="A375" s="28">
        <v>372</v>
      </c>
      <c r="B375" s="11" t="s">
        <v>151</v>
      </c>
      <c r="C375" s="11" t="s">
        <v>1473</v>
      </c>
      <c r="D375" s="11" t="s">
        <v>1474</v>
      </c>
      <c r="E375" s="11" t="s">
        <v>1475</v>
      </c>
      <c r="F375" s="11" t="s">
        <v>228</v>
      </c>
      <c r="G375" s="11" t="s">
        <v>1339</v>
      </c>
      <c r="H375" s="11" t="s">
        <v>3327</v>
      </c>
      <c r="I375" s="11">
        <v>0</v>
      </c>
      <c r="J375" s="11">
        <v>3</v>
      </c>
      <c r="K375" s="11" t="s">
        <v>3328</v>
      </c>
      <c r="L375" s="11">
        <v>3</v>
      </c>
      <c r="M375" s="11">
        <v>100</v>
      </c>
      <c r="N375" s="11" t="s">
        <v>1339</v>
      </c>
      <c r="O375" s="11">
        <v>0</v>
      </c>
      <c r="P375" s="11">
        <v>0</v>
      </c>
      <c r="Q375" s="11">
        <v>0</v>
      </c>
      <c r="R375" s="11">
        <v>0</v>
      </c>
      <c r="S375" s="11">
        <v>0</v>
      </c>
      <c r="T375" s="11">
        <v>0</v>
      </c>
      <c r="U375" s="11">
        <v>0</v>
      </c>
      <c r="V375" s="11">
        <v>0</v>
      </c>
      <c r="W375" s="11">
        <v>0</v>
      </c>
      <c r="X375" s="11">
        <v>0</v>
      </c>
      <c r="Y375" s="11">
        <v>0</v>
      </c>
      <c r="Z375" s="11">
        <v>0</v>
      </c>
      <c r="AA375" s="11">
        <v>0</v>
      </c>
      <c r="AB375" s="11">
        <v>0</v>
      </c>
      <c r="AC375" s="11">
        <v>0</v>
      </c>
      <c r="AD375" s="11">
        <v>0</v>
      </c>
      <c r="AE375" s="11">
        <v>0</v>
      </c>
      <c r="AF375" s="11">
        <v>0</v>
      </c>
      <c r="AG375" s="11">
        <v>0</v>
      </c>
      <c r="AH375" s="11">
        <v>0</v>
      </c>
      <c r="AI375" s="11">
        <v>0</v>
      </c>
      <c r="AJ375" s="11">
        <v>20</v>
      </c>
      <c r="AK375" s="11" t="s">
        <v>1463</v>
      </c>
      <c r="AL375" s="11" t="s">
        <v>105</v>
      </c>
      <c r="AM375" s="11" t="s">
        <v>48</v>
      </c>
      <c r="AN375" s="11" t="s">
        <v>729</v>
      </c>
    </row>
    <row r="376" ht="24" spans="1:40">
      <c r="A376" s="28">
        <v>373</v>
      </c>
      <c r="B376" s="11" t="s">
        <v>151</v>
      </c>
      <c r="C376" s="11" t="s">
        <v>1476</v>
      </c>
      <c r="D376" s="11" t="s">
        <v>1477</v>
      </c>
      <c r="E376" s="11" t="s">
        <v>1478</v>
      </c>
      <c r="F376" s="11" t="s">
        <v>228</v>
      </c>
      <c r="G376" s="11" t="s">
        <v>833</v>
      </c>
      <c r="H376" s="11" t="s">
        <v>1400</v>
      </c>
      <c r="I376" s="11">
        <v>6</v>
      </c>
      <c r="J376" s="11">
        <v>7</v>
      </c>
      <c r="K376" s="11" t="s">
        <v>3328</v>
      </c>
      <c r="L376" s="11">
        <v>7</v>
      </c>
      <c r="M376" s="11">
        <v>100</v>
      </c>
      <c r="N376" s="11" t="s">
        <v>833</v>
      </c>
      <c r="O376" s="11">
        <v>0</v>
      </c>
      <c r="P376" s="11">
        <v>0</v>
      </c>
      <c r="Q376" s="11">
        <v>0</v>
      </c>
      <c r="R376" s="11">
        <v>0</v>
      </c>
      <c r="S376" s="11">
        <v>0</v>
      </c>
      <c r="T376" s="11">
        <v>0</v>
      </c>
      <c r="U376" s="11">
        <v>0</v>
      </c>
      <c r="V376" s="11">
        <v>0</v>
      </c>
      <c r="W376" s="11">
        <v>0</v>
      </c>
      <c r="X376" s="11">
        <v>0</v>
      </c>
      <c r="Y376" s="11">
        <v>0</v>
      </c>
      <c r="Z376" s="11">
        <v>0</v>
      </c>
      <c r="AA376" s="11">
        <v>0</v>
      </c>
      <c r="AB376" s="11">
        <v>0</v>
      </c>
      <c r="AC376" s="11">
        <v>0</v>
      </c>
      <c r="AD376" s="11">
        <v>0</v>
      </c>
      <c r="AE376" s="11">
        <v>0</v>
      </c>
      <c r="AF376" s="11">
        <v>0</v>
      </c>
      <c r="AG376" s="11">
        <v>0</v>
      </c>
      <c r="AH376" s="11">
        <v>0</v>
      </c>
      <c r="AI376" s="11">
        <v>0</v>
      </c>
      <c r="AJ376" s="11">
        <v>10</v>
      </c>
      <c r="AK376" s="11" t="s">
        <v>1463</v>
      </c>
      <c r="AL376" s="11" t="s">
        <v>105</v>
      </c>
      <c r="AM376" s="11" t="s">
        <v>56</v>
      </c>
      <c r="AN376" s="11" t="s">
        <v>729</v>
      </c>
    </row>
    <row r="377" ht="36" spans="1:40">
      <c r="A377" s="28">
        <v>374</v>
      </c>
      <c r="B377" s="11" t="s">
        <v>151</v>
      </c>
      <c r="C377" s="11" t="s">
        <v>1479</v>
      </c>
      <c r="D377" s="11" t="s">
        <v>1480</v>
      </c>
      <c r="E377" s="11" t="s">
        <v>1481</v>
      </c>
      <c r="F377" s="11" t="s">
        <v>228</v>
      </c>
      <c r="G377" s="11" t="s">
        <v>1482</v>
      </c>
      <c r="H377" s="11" t="s">
        <v>3327</v>
      </c>
      <c r="I377" s="11">
        <v>0</v>
      </c>
      <c r="J377" s="11">
        <v>6</v>
      </c>
      <c r="K377" s="11" t="s">
        <v>3328</v>
      </c>
      <c r="L377" s="11">
        <v>6</v>
      </c>
      <c r="M377" s="11">
        <v>100</v>
      </c>
      <c r="N377" s="11" t="s">
        <v>1482</v>
      </c>
      <c r="O377" s="11">
        <v>0</v>
      </c>
      <c r="P377" s="11">
        <v>0</v>
      </c>
      <c r="Q377" s="11">
        <v>0</v>
      </c>
      <c r="R377" s="11">
        <v>0</v>
      </c>
      <c r="S377" s="11">
        <v>0</v>
      </c>
      <c r="T377" s="11">
        <v>0</v>
      </c>
      <c r="U377" s="11">
        <v>0</v>
      </c>
      <c r="V377" s="11">
        <v>0</v>
      </c>
      <c r="W377" s="11">
        <v>0</v>
      </c>
      <c r="X377" s="11">
        <v>0</v>
      </c>
      <c r="Y377" s="11">
        <v>0</v>
      </c>
      <c r="Z377" s="11">
        <v>0</v>
      </c>
      <c r="AA377" s="11">
        <v>0</v>
      </c>
      <c r="AB377" s="11">
        <v>0</v>
      </c>
      <c r="AC377" s="11">
        <v>0</v>
      </c>
      <c r="AD377" s="11">
        <v>0</v>
      </c>
      <c r="AE377" s="11">
        <v>0</v>
      </c>
      <c r="AF377" s="11">
        <v>0</v>
      </c>
      <c r="AG377" s="11">
        <v>0</v>
      </c>
      <c r="AH377" s="11">
        <v>0</v>
      </c>
      <c r="AI377" s="11">
        <v>0</v>
      </c>
      <c r="AJ377" s="11">
        <v>25</v>
      </c>
      <c r="AK377" s="11" t="s">
        <v>1463</v>
      </c>
      <c r="AL377" s="11" t="s">
        <v>47</v>
      </c>
      <c r="AM377" s="11" t="s">
        <v>56</v>
      </c>
      <c r="AN377" s="11" t="s">
        <v>729</v>
      </c>
    </row>
    <row r="378" ht="48" spans="1:40">
      <c r="A378" s="28">
        <v>375</v>
      </c>
      <c r="B378" s="11" t="s">
        <v>151</v>
      </c>
      <c r="C378" s="11" t="s">
        <v>1483</v>
      </c>
      <c r="D378" s="11" t="s">
        <v>1484</v>
      </c>
      <c r="E378" s="11" t="s">
        <v>1485</v>
      </c>
      <c r="F378" s="11" t="s">
        <v>196</v>
      </c>
      <c r="G378" s="11" t="s">
        <v>104</v>
      </c>
      <c r="H378" s="11" t="s">
        <v>3327</v>
      </c>
      <c r="I378" s="11">
        <v>0</v>
      </c>
      <c r="J378" s="11">
        <v>5</v>
      </c>
      <c r="K378" s="11" t="s">
        <v>3329</v>
      </c>
      <c r="L378" s="11">
        <v>5</v>
      </c>
      <c r="M378" s="11">
        <v>50</v>
      </c>
      <c r="N378" s="11" t="s">
        <v>104</v>
      </c>
      <c r="O378" s="11">
        <v>7</v>
      </c>
      <c r="P378" s="11">
        <v>30</v>
      </c>
      <c r="Q378" s="11" t="s">
        <v>3398</v>
      </c>
      <c r="R378" s="11">
        <v>8</v>
      </c>
      <c r="S378" s="11">
        <v>20</v>
      </c>
      <c r="T378" s="11" t="s">
        <v>802</v>
      </c>
      <c r="U378" s="11">
        <v>0</v>
      </c>
      <c r="V378" s="11">
        <v>0</v>
      </c>
      <c r="W378" s="11">
        <v>0</v>
      </c>
      <c r="X378" s="11">
        <v>0</v>
      </c>
      <c r="Y378" s="11">
        <v>0</v>
      </c>
      <c r="Z378" s="11">
        <v>0</v>
      </c>
      <c r="AA378" s="11">
        <v>0</v>
      </c>
      <c r="AB378" s="11">
        <v>0</v>
      </c>
      <c r="AC378" s="11">
        <v>0</v>
      </c>
      <c r="AD378" s="11">
        <v>0</v>
      </c>
      <c r="AE378" s="11">
        <v>0</v>
      </c>
      <c r="AF378" s="11">
        <v>0</v>
      </c>
      <c r="AG378" s="11">
        <v>0</v>
      </c>
      <c r="AH378" s="11">
        <v>0</v>
      </c>
      <c r="AI378" s="11">
        <v>0</v>
      </c>
      <c r="AJ378" s="11">
        <v>25</v>
      </c>
      <c r="AK378" s="11" t="s">
        <v>1463</v>
      </c>
      <c r="AL378" s="11" t="s">
        <v>47</v>
      </c>
      <c r="AM378" s="11" t="s">
        <v>56</v>
      </c>
      <c r="AN378" s="11" t="s">
        <v>729</v>
      </c>
    </row>
    <row r="379" ht="24" spans="1:40">
      <c r="A379" s="28">
        <v>376</v>
      </c>
      <c r="B379" s="11" t="s">
        <v>151</v>
      </c>
      <c r="C379" s="11" t="s">
        <v>1486</v>
      </c>
      <c r="D379" s="11" t="s">
        <v>1487</v>
      </c>
      <c r="E379" s="11" t="s">
        <v>1488</v>
      </c>
      <c r="F379" s="11" t="s">
        <v>172</v>
      </c>
      <c r="G379" s="11" t="s">
        <v>128</v>
      </c>
      <c r="H379" s="11" t="s">
        <v>3327</v>
      </c>
      <c r="I379" s="11">
        <v>0</v>
      </c>
      <c r="J379" s="11">
        <v>4</v>
      </c>
      <c r="K379" s="11" t="s">
        <v>3328</v>
      </c>
      <c r="L379" s="11">
        <v>1</v>
      </c>
      <c r="M379" s="11">
        <v>100</v>
      </c>
      <c r="N379" s="11" t="s">
        <v>128</v>
      </c>
      <c r="O379" s="11">
        <v>2</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0</v>
      </c>
      <c r="AH379" s="11">
        <v>0</v>
      </c>
      <c r="AI379" s="11">
        <v>0</v>
      </c>
      <c r="AJ379" s="11">
        <v>25</v>
      </c>
      <c r="AK379" s="11" t="s">
        <v>1489</v>
      </c>
      <c r="AL379" s="11" t="s">
        <v>47</v>
      </c>
      <c r="AM379" s="11" t="s">
        <v>56</v>
      </c>
      <c r="AN379" s="11" t="s">
        <v>729</v>
      </c>
    </row>
    <row r="380" ht="24" spans="1:40">
      <c r="A380" s="28">
        <v>377</v>
      </c>
      <c r="B380" s="11" t="s">
        <v>151</v>
      </c>
      <c r="C380" s="11" t="s">
        <v>1490</v>
      </c>
      <c r="D380" s="11" t="s">
        <v>1491</v>
      </c>
      <c r="E380" s="11" t="s">
        <v>1492</v>
      </c>
      <c r="F380" s="11" t="s">
        <v>196</v>
      </c>
      <c r="G380" s="11" t="s">
        <v>1421</v>
      </c>
      <c r="H380" s="11" t="s">
        <v>3327</v>
      </c>
      <c r="I380" s="11">
        <v>0</v>
      </c>
      <c r="J380" s="11">
        <v>1</v>
      </c>
      <c r="K380" s="11" t="s">
        <v>3328</v>
      </c>
      <c r="L380" s="11">
        <v>1</v>
      </c>
      <c r="M380" s="11">
        <v>100</v>
      </c>
      <c r="N380" s="11" t="s">
        <v>1421</v>
      </c>
      <c r="O380" s="11">
        <v>0</v>
      </c>
      <c r="P380" s="11">
        <v>0</v>
      </c>
      <c r="Q380" s="11">
        <v>0</v>
      </c>
      <c r="R380" s="11">
        <v>0</v>
      </c>
      <c r="S380" s="11">
        <v>0</v>
      </c>
      <c r="T380" s="11">
        <v>0</v>
      </c>
      <c r="U380" s="11">
        <v>0</v>
      </c>
      <c r="V380" s="11">
        <v>0</v>
      </c>
      <c r="W380" s="11">
        <v>0</v>
      </c>
      <c r="X380" s="11">
        <v>0</v>
      </c>
      <c r="Y380" s="11">
        <v>0</v>
      </c>
      <c r="Z380" s="11">
        <v>0</v>
      </c>
      <c r="AA380" s="11">
        <v>0</v>
      </c>
      <c r="AB380" s="11">
        <v>0</v>
      </c>
      <c r="AC380" s="11">
        <v>0</v>
      </c>
      <c r="AD380" s="11">
        <v>0</v>
      </c>
      <c r="AE380" s="11">
        <v>0</v>
      </c>
      <c r="AF380" s="11">
        <v>0</v>
      </c>
      <c r="AG380" s="11">
        <v>0</v>
      </c>
      <c r="AH380" s="11">
        <v>0</v>
      </c>
      <c r="AI380" s="11">
        <v>0</v>
      </c>
      <c r="AJ380" s="11">
        <v>20</v>
      </c>
      <c r="AK380" s="11" t="s">
        <v>1489</v>
      </c>
      <c r="AL380" s="11" t="s">
        <v>105</v>
      </c>
      <c r="AM380" s="11" t="s">
        <v>48</v>
      </c>
      <c r="AN380" s="11" t="s">
        <v>729</v>
      </c>
    </row>
    <row r="381" ht="36" spans="1:40">
      <c r="A381" s="28">
        <v>378</v>
      </c>
      <c r="B381" s="11" t="s">
        <v>151</v>
      </c>
      <c r="C381" s="11" t="s">
        <v>1493</v>
      </c>
      <c r="D381" s="11" t="s">
        <v>1494</v>
      </c>
      <c r="E381" s="11" t="s">
        <v>1495</v>
      </c>
      <c r="F381" s="11" t="s">
        <v>155</v>
      </c>
      <c r="G381" s="11" t="s">
        <v>987</v>
      </c>
      <c r="H381" s="11" t="s">
        <v>3327</v>
      </c>
      <c r="I381" s="11">
        <v>0</v>
      </c>
      <c r="J381" s="11">
        <v>4</v>
      </c>
      <c r="K381" s="11" t="s">
        <v>3328</v>
      </c>
      <c r="L381" s="11">
        <v>4</v>
      </c>
      <c r="M381" s="11">
        <v>100</v>
      </c>
      <c r="N381" s="11" t="s">
        <v>987</v>
      </c>
      <c r="O381" s="11">
        <v>0</v>
      </c>
      <c r="P381" s="11">
        <v>0</v>
      </c>
      <c r="Q381" s="11">
        <v>0</v>
      </c>
      <c r="R381" s="11">
        <v>0</v>
      </c>
      <c r="S381" s="11">
        <v>0</v>
      </c>
      <c r="T381" s="11">
        <v>0</v>
      </c>
      <c r="U381" s="11">
        <v>0</v>
      </c>
      <c r="V381" s="11">
        <v>0</v>
      </c>
      <c r="W381" s="11">
        <v>0</v>
      </c>
      <c r="X381" s="11">
        <v>0</v>
      </c>
      <c r="Y381" s="11">
        <v>0</v>
      </c>
      <c r="Z381" s="11">
        <v>0</v>
      </c>
      <c r="AA381" s="11">
        <v>0</v>
      </c>
      <c r="AB381" s="11">
        <v>0</v>
      </c>
      <c r="AC381" s="11">
        <v>0</v>
      </c>
      <c r="AD381" s="11">
        <v>0</v>
      </c>
      <c r="AE381" s="11">
        <v>0</v>
      </c>
      <c r="AF381" s="11">
        <v>0</v>
      </c>
      <c r="AG381" s="11">
        <v>0</v>
      </c>
      <c r="AH381" s="11">
        <v>0</v>
      </c>
      <c r="AI381" s="11">
        <v>0</v>
      </c>
      <c r="AJ381" s="11">
        <v>25</v>
      </c>
      <c r="AK381" s="11" t="s">
        <v>1489</v>
      </c>
      <c r="AL381" s="11" t="s">
        <v>47</v>
      </c>
      <c r="AM381" s="11" t="s">
        <v>56</v>
      </c>
      <c r="AN381" s="11" t="s">
        <v>729</v>
      </c>
    </row>
    <row r="382" ht="48" spans="1:40">
      <c r="A382" s="28">
        <v>379</v>
      </c>
      <c r="B382" s="11" t="s">
        <v>151</v>
      </c>
      <c r="C382" s="11" t="s">
        <v>1496</v>
      </c>
      <c r="D382" s="11" t="s">
        <v>1497</v>
      </c>
      <c r="E382" s="11" t="s">
        <v>1498</v>
      </c>
      <c r="F382" s="11" t="s">
        <v>957</v>
      </c>
      <c r="G382" s="11" t="s">
        <v>825</v>
      </c>
      <c r="H382" s="11" t="s">
        <v>1400</v>
      </c>
      <c r="I382" s="11">
        <v>6</v>
      </c>
      <c r="J382" s="11">
        <v>3</v>
      </c>
      <c r="K382" s="11" t="s">
        <v>3328</v>
      </c>
      <c r="L382" s="11">
        <v>3</v>
      </c>
      <c r="M382" s="11">
        <v>100</v>
      </c>
      <c r="N382" s="11" t="s">
        <v>825</v>
      </c>
      <c r="O382" s="11">
        <v>0</v>
      </c>
      <c r="P382" s="11">
        <v>0</v>
      </c>
      <c r="Q382" s="11">
        <v>0</v>
      </c>
      <c r="R382" s="11">
        <v>0</v>
      </c>
      <c r="S382" s="11">
        <v>0</v>
      </c>
      <c r="T382" s="11">
        <v>0</v>
      </c>
      <c r="U382" s="11">
        <v>0</v>
      </c>
      <c r="V382" s="11">
        <v>0</v>
      </c>
      <c r="W382" s="11">
        <v>0</v>
      </c>
      <c r="X382" s="11">
        <v>0</v>
      </c>
      <c r="Y382" s="11">
        <v>0</v>
      </c>
      <c r="Z382" s="11">
        <v>0</v>
      </c>
      <c r="AA382" s="11">
        <v>0</v>
      </c>
      <c r="AB382" s="11">
        <v>0</v>
      </c>
      <c r="AC382" s="11">
        <v>0</v>
      </c>
      <c r="AD382" s="11">
        <v>0</v>
      </c>
      <c r="AE382" s="11">
        <v>0</v>
      </c>
      <c r="AF382" s="11">
        <v>0</v>
      </c>
      <c r="AG382" s="11">
        <v>0</v>
      </c>
      <c r="AH382" s="11">
        <v>0</v>
      </c>
      <c r="AI382" s="11">
        <v>0</v>
      </c>
      <c r="AJ382" s="11">
        <v>20</v>
      </c>
      <c r="AK382" s="11" t="s">
        <v>1489</v>
      </c>
      <c r="AL382" s="11" t="s">
        <v>105</v>
      </c>
      <c r="AM382" s="11" t="s">
        <v>48</v>
      </c>
      <c r="AN382" s="11" t="s">
        <v>729</v>
      </c>
    </row>
    <row r="383" ht="24" spans="1:40">
      <c r="A383" s="28">
        <v>380</v>
      </c>
      <c r="B383" s="11" t="s">
        <v>151</v>
      </c>
      <c r="C383" s="11" t="s">
        <v>1499</v>
      </c>
      <c r="D383" s="11" t="s">
        <v>1500</v>
      </c>
      <c r="E383" s="11" t="s">
        <v>1501</v>
      </c>
      <c r="F383" s="11" t="s">
        <v>172</v>
      </c>
      <c r="G383" s="11" t="s">
        <v>922</v>
      </c>
      <c r="H383" s="11" t="s">
        <v>3327</v>
      </c>
      <c r="I383" s="11">
        <v>0</v>
      </c>
      <c r="J383" s="11">
        <v>5</v>
      </c>
      <c r="K383" s="11" t="s">
        <v>3328</v>
      </c>
      <c r="L383" s="11">
        <v>5</v>
      </c>
      <c r="M383" s="11">
        <v>100</v>
      </c>
      <c r="N383" s="11" t="s">
        <v>922</v>
      </c>
      <c r="O383" s="11">
        <v>0</v>
      </c>
      <c r="P383" s="11">
        <v>0</v>
      </c>
      <c r="Q383" s="11">
        <v>0</v>
      </c>
      <c r="R383" s="11">
        <v>0</v>
      </c>
      <c r="S383" s="11">
        <v>0</v>
      </c>
      <c r="T383" s="11">
        <v>0</v>
      </c>
      <c r="U383" s="11">
        <v>0</v>
      </c>
      <c r="V383" s="11">
        <v>0</v>
      </c>
      <c r="W383" s="11">
        <v>0</v>
      </c>
      <c r="X383" s="11">
        <v>0</v>
      </c>
      <c r="Y383" s="11">
        <v>0</v>
      </c>
      <c r="Z383" s="11">
        <v>0</v>
      </c>
      <c r="AA383" s="11">
        <v>0</v>
      </c>
      <c r="AB383" s="11">
        <v>0</v>
      </c>
      <c r="AC383" s="11">
        <v>0</v>
      </c>
      <c r="AD383" s="11">
        <v>0</v>
      </c>
      <c r="AE383" s="11">
        <v>0</v>
      </c>
      <c r="AF383" s="11">
        <v>0</v>
      </c>
      <c r="AG383" s="11">
        <v>0</v>
      </c>
      <c r="AH383" s="11">
        <v>0</v>
      </c>
      <c r="AI383" s="11">
        <v>0</v>
      </c>
      <c r="AJ383" s="11">
        <v>25</v>
      </c>
      <c r="AK383" s="11" t="s">
        <v>1489</v>
      </c>
      <c r="AL383" s="11" t="s">
        <v>47</v>
      </c>
      <c r="AM383" s="11" t="s">
        <v>56</v>
      </c>
      <c r="AN383" s="11" t="s">
        <v>729</v>
      </c>
    </row>
    <row r="384" ht="36" spans="1:40">
      <c r="A384" s="28">
        <v>381</v>
      </c>
      <c r="B384" s="11" t="s">
        <v>151</v>
      </c>
      <c r="C384" s="11" t="s">
        <v>1502</v>
      </c>
      <c r="D384" s="11" t="s">
        <v>1503</v>
      </c>
      <c r="E384" s="11" t="s">
        <v>1504</v>
      </c>
      <c r="F384" s="11" t="s">
        <v>402</v>
      </c>
      <c r="G384" s="11" t="s">
        <v>1343</v>
      </c>
      <c r="H384" s="11" t="s">
        <v>3327</v>
      </c>
      <c r="I384" s="11">
        <v>0</v>
      </c>
      <c r="J384" s="11">
        <v>3</v>
      </c>
      <c r="K384" s="11" t="s">
        <v>3329</v>
      </c>
      <c r="L384" s="11">
        <v>3</v>
      </c>
      <c r="M384" s="11">
        <v>70</v>
      </c>
      <c r="N384" s="11" t="s">
        <v>1343</v>
      </c>
      <c r="O384" s="11">
        <v>8</v>
      </c>
      <c r="P384" s="11">
        <v>30</v>
      </c>
      <c r="Q384" s="11" t="s">
        <v>3418</v>
      </c>
      <c r="R384" s="11">
        <v>0</v>
      </c>
      <c r="S384" s="11">
        <v>0</v>
      </c>
      <c r="T384" s="11">
        <v>0</v>
      </c>
      <c r="U384" s="11">
        <v>0</v>
      </c>
      <c r="V384" s="11">
        <v>0</v>
      </c>
      <c r="W384" s="11">
        <v>0</v>
      </c>
      <c r="X384" s="11">
        <v>0</v>
      </c>
      <c r="Y384" s="11">
        <v>0</v>
      </c>
      <c r="Z384" s="11">
        <v>0</v>
      </c>
      <c r="AA384" s="11">
        <v>0</v>
      </c>
      <c r="AB384" s="11">
        <v>0</v>
      </c>
      <c r="AC384" s="11">
        <v>0</v>
      </c>
      <c r="AD384" s="11">
        <v>0</v>
      </c>
      <c r="AE384" s="11">
        <v>0</v>
      </c>
      <c r="AF384" s="11">
        <v>0</v>
      </c>
      <c r="AG384" s="11">
        <v>0</v>
      </c>
      <c r="AH384" s="11">
        <v>0</v>
      </c>
      <c r="AI384" s="11">
        <v>0</v>
      </c>
      <c r="AJ384" s="11">
        <v>50</v>
      </c>
      <c r="AK384" s="11" t="s">
        <v>1489</v>
      </c>
      <c r="AL384" s="11" t="s">
        <v>47</v>
      </c>
      <c r="AM384" s="11" t="s">
        <v>48</v>
      </c>
      <c r="AN384" s="11" t="s">
        <v>729</v>
      </c>
    </row>
    <row r="385" ht="48" spans="1:40">
      <c r="A385" s="28">
        <v>382</v>
      </c>
      <c r="B385" s="11" t="s">
        <v>151</v>
      </c>
      <c r="C385" s="11" t="s">
        <v>1505</v>
      </c>
      <c r="D385" s="11" t="s">
        <v>1506</v>
      </c>
      <c r="E385" s="11" t="s">
        <v>1507</v>
      </c>
      <c r="F385" s="11" t="s">
        <v>167</v>
      </c>
      <c r="G385" s="11" t="s">
        <v>1324</v>
      </c>
      <c r="H385" s="11" t="s">
        <v>1400</v>
      </c>
      <c r="I385" s="11">
        <v>21</v>
      </c>
      <c r="J385" s="11">
        <v>5</v>
      </c>
      <c r="K385" s="11" t="s">
        <v>3328</v>
      </c>
      <c r="L385" s="11">
        <v>5</v>
      </c>
      <c r="M385" s="11">
        <v>100</v>
      </c>
      <c r="N385" s="11" t="s">
        <v>1324</v>
      </c>
      <c r="O385" s="11">
        <v>0</v>
      </c>
      <c r="P385" s="11">
        <v>0</v>
      </c>
      <c r="Q385" s="11">
        <v>0</v>
      </c>
      <c r="R385" s="11">
        <v>0</v>
      </c>
      <c r="S385" s="11">
        <v>0</v>
      </c>
      <c r="T385" s="11">
        <v>0</v>
      </c>
      <c r="U385" s="11">
        <v>0</v>
      </c>
      <c r="V385" s="11">
        <v>0</v>
      </c>
      <c r="W385" s="11">
        <v>0</v>
      </c>
      <c r="X385" s="11">
        <v>0</v>
      </c>
      <c r="Y385" s="11">
        <v>0</v>
      </c>
      <c r="Z385" s="11">
        <v>0</v>
      </c>
      <c r="AA385" s="11">
        <v>0</v>
      </c>
      <c r="AB385" s="11">
        <v>0</v>
      </c>
      <c r="AC385" s="11">
        <v>0</v>
      </c>
      <c r="AD385" s="11">
        <v>0</v>
      </c>
      <c r="AE385" s="11">
        <v>0</v>
      </c>
      <c r="AF385" s="11">
        <v>0</v>
      </c>
      <c r="AG385" s="11">
        <v>0</v>
      </c>
      <c r="AH385" s="11">
        <v>0</v>
      </c>
      <c r="AI385" s="11">
        <v>0</v>
      </c>
      <c r="AJ385" s="11">
        <v>25</v>
      </c>
      <c r="AK385" s="11" t="s">
        <v>1489</v>
      </c>
      <c r="AL385" s="11" t="s">
        <v>47</v>
      </c>
      <c r="AM385" s="11" t="s">
        <v>56</v>
      </c>
      <c r="AN385" s="11" t="s">
        <v>729</v>
      </c>
    </row>
    <row r="386" ht="36" spans="1:40">
      <c r="A386" s="28">
        <v>383</v>
      </c>
      <c r="B386" s="11" t="s">
        <v>151</v>
      </c>
      <c r="C386" s="11" t="s">
        <v>1508</v>
      </c>
      <c r="D386" s="11" t="s">
        <v>1509</v>
      </c>
      <c r="E386" s="11" t="s">
        <v>1510</v>
      </c>
      <c r="F386" s="11" t="s">
        <v>196</v>
      </c>
      <c r="G386" s="11" t="s">
        <v>417</v>
      </c>
      <c r="H386" s="11" t="s">
        <v>3327</v>
      </c>
      <c r="I386" s="11">
        <v>0</v>
      </c>
      <c r="J386" s="11">
        <v>4</v>
      </c>
      <c r="K386" s="11" t="s">
        <v>3328</v>
      </c>
      <c r="L386" s="11">
        <v>4</v>
      </c>
      <c r="M386" s="11">
        <v>100</v>
      </c>
      <c r="N386" s="11" t="s">
        <v>417</v>
      </c>
      <c r="O386" s="11">
        <v>0</v>
      </c>
      <c r="P386" s="11">
        <v>0</v>
      </c>
      <c r="Q386" s="11">
        <v>0</v>
      </c>
      <c r="R386" s="11">
        <v>0</v>
      </c>
      <c r="S386" s="11">
        <v>0</v>
      </c>
      <c r="T386" s="11">
        <v>0</v>
      </c>
      <c r="U386" s="11">
        <v>0</v>
      </c>
      <c r="V386" s="11">
        <v>0</v>
      </c>
      <c r="W386" s="11">
        <v>0</v>
      </c>
      <c r="X386" s="11">
        <v>0</v>
      </c>
      <c r="Y386" s="11">
        <v>0</v>
      </c>
      <c r="Z386" s="11">
        <v>0</v>
      </c>
      <c r="AA386" s="11">
        <v>0</v>
      </c>
      <c r="AB386" s="11">
        <v>0</v>
      </c>
      <c r="AC386" s="11">
        <v>0</v>
      </c>
      <c r="AD386" s="11">
        <v>0</v>
      </c>
      <c r="AE386" s="11">
        <v>0</v>
      </c>
      <c r="AF386" s="11">
        <v>0</v>
      </c>
      <c r="AG386" s="11">
        <v>0</v>
      </c>
      <c r="AH386" s="11">
        <v>0</v>
      </c>
      <c r="AI386" s="11">
        <v>0</v>
      </c>
      <c r="AJ386" s="11">
        <v>25</v>
      </c>
      <c r="AK386" s="11" t="s">
        <v>1511</v>
      </c>
      <c r="AL386" s="11" t="s">
        <v>47</v>
      </c>
      <c r="AM386" s="11" t="s">
        <v>56</v>
      </c>
      <c r="AN386" s="11" t="s">
        <v>729</v>
      </c>
    </row>
    <row r="387" ht="24" spans="1:40">
      <c r="A387" s="28">
        <v>384</v>
      </c>
      <c r="B387" s="11" t="s">
        <v>151</v>
      </c>
      <c r="C387" s="11" t="s">
        <v>1512</v>
      </c>
      <c r="D387" s="11" t="s">
        <v>1513</v>
      </c>
      <c r="E387" s="11" t="s">
        <v>1514</v>
      </c>
      <c r="F387" s="11" t="s">
        <v>196</v>
      </c>
      <c r="G387" s="11" t="s">
        <v>384</v>
      </c>
      <c r="H387" s="11" t="s">
        <v>3327</v>
      </c>
      <c r="I387" s="11">
        <v>0</v>
      </c>
      <c r="J387" s="11">
        <v>4</v>
      </c>
      <c r="K387" s="11" t="s">
        <v>3328</v>
      </c>
      <c r="L387" s="11">
        <v>4</v>
      </c>
      <c r="M387" s="11">
        <v>100</v>
      </c>
      <c r="N387" s="11" t="s">
        <v>384</v>
      </c>
      <c r="O387" s="11">
        <v>0</v>
      </c>
      <c r="P387" s="11">
        <v>0</v>
      </c>
      <c r="Q387" s="11">
        <v>0</v>
      </c>
      <c r="R387" s="11">
        <v>0</v>
      </c>
      <c r="S387" s="11">
        <v>0</v>
      </c>
      <c r="T387" s="11">
        <v>0</v>
      </c>
      <c r="U387" s="11">
        <v>0</v>
      </c>
      <c r="V387" s="11">
        <v>0</v>
      </c>
      <c r="W387" s="11">
        <v>0</v>
      </c>
      <c r="X387" s="11">
        <v>0</v>
      </c>
      <c r="Y387" s="11">
        <v>0</v>
      </c>
      <c r="Z387" s="11">
        <v>0</v>
      </c>
      <c r="AA387" s="11">
        <v>0</v>
      </c>
      <c r="AB387" s="11">
        <v>0</v>
      </c>
      <c r="AC387" s="11">
        <v>0</v>
      </c>
      <c r="AD387" s="11">
        <v>0</v>
      </c>
      <c r="AE387" s="11">
        <v>0</v>
      </c>
      <c r="AF387" s="11">
        <v>0</v>
      </c>
      <c r="AG387" s="11">
        <v>0</v>
      </c>
      <c r="AH387" s="11">
        <v>0</v>
      </c>
      <c r="AI387" s="11">
        <v>0</v>
      </c>
      <c r="AJ387" s="11">
        <v>25</v>
      </c>
      <c r="AK387" s="11" t="s">
        <v>1511</v>
      </c>
      <c r="AL387" s="11" t="s">
        <v>47</v>
      </c>
      <c r="AM387" s="11" t="s">
        <v>56</v>
      </c>
      <c r="AN387" s="11" t="s">
        <v>729</v>
      </c>
    </row>
    <row r="388" ht="48" spans="1:40">
      <c r="A388" s="28">
        <v>385</v>
      </c>
      <c r="B388" s="11" t="s">
        <v>151</v>
      </c>
      <c r="C388" s="11" t="s">
        <v>1515</v>
      </c>
      <c r="D388" s="11" t="s">
        <v>1516</v>
      </c>
      <c r="E388" s="11" t="s">
        <v>1517</v>
      </c>
      <c r="F388" s="11" t="s">
        <v>202</v>
      </c>
      <c r="G388" s="11" t="s">
        <v>1152</v>
      </c>
      <c r="H388" s="11" t="s">
        <v>1400</v>
      </c>
      <c r="I388" s="11">
        <v>4</v>
      </c>
      <c r="J388" s="11">
        <v>2</v>
      </c>
      <c r="K388" s="11" t="s">
        <v>3328</v>
      </c>
      <c r="L388" s="11">
        <v>2</v>
      </c>
      <c r="M388" s="11">
        <v>100</v>
      </c>
      <c r="N388" s="11" t="s">
        <v>1152</v>
      </c>
      <c r="O388" s="11">
        <v>0</v>
      </c>
      <c r="P388" s="11">
        <v>0</v>
      </c>
      <c r="Q388" s="11">
        <v>0</v>
      </c>
      <c r="R388" s="11">
        <v>0</v>
      </c>
      <c r="S388" s="11">
        <v>0</v>
      </c>
      <c r="T388" s="11">
        <v>0</v>
      </c>
      <c r="U388" s="11">
        <v>0</v>
      </c>
      <c r="V388" s="11">
        <v>0</v>
      </c>
      <c r="W388" s="11">
        <v>0</v>
      </c>
      <c r="X388" s="11">
        <v>0</v>
      </c>
      <c r="Y388" s="11">
        <v>0</v>
      </c>
      <c r="Z388" s="11">
        <v>0</v>
      </c>
      <c r="AA388" s="11">
        <v>0</v>
      </c>
      <c r="AB388" s="11">
        <v>0</v>
      </c>
      <c r="AC388" s="11">
        <v>0</v>
      </c>
      <c r="AD388" s="11">
        <v>0</v>
      </c>
      <c r="AE388" s="11">
        <v>0</v>
      </c>
      <c r="AF388" s="11">
        <v>0</v>
      </c>
      <c r="AG388" s="11">
        <v>0</v>
      </c>
      <c r="AH388" s="11">
        <v>0</v>
      </c>
      <c r="AI388" s="11">
        <v>0</v>
      </c>
      <c r="AJ388" s="11">
        <v>20</v>
      </c>
      <c r="AK388" s="11" t="s">
        <v>1511</v>
      </c>
      <c r="AL388" s="11" t="s">
        <v>105</v>
      </c>
      <c r="AM388" s="11" t="s">
        <v>48</v>
      </c>
      <c r="AN388" s="11" t="s">
        <v>729</v>
      </c>
    </row>
    <row r="389" ht="36" spans="1:40">
      <c r="A389" s="28">
        <v>386</v>
      </c>
      <c r="B389" s="11" t="s">
        <v>151</v>
      </c>
      <c r="C389" s="11" t="s">
        <v>1518</v>
      </c>
      <c r="D389" s="11" t="s">
        <v>1519</v>
      </c>
      <c r="E389" s="11" t="s">
        <v>1520</v>
      </c>
      <c r="F389" s="11" t="s">
        <v>317</v>
      </c>
      <c r="G389" s="11" t="s">
        <v>651</v>
      </c>
      <c r="H389" s="11" t="s">
        <v>3327</v>
      </c>
      <c r="I389" s="11">
        <v>0</v>
      </c>
      <c r="J389" s="11">
        <v>5</v>
      </c>
      <c r="K389" s="11" t="s">
        <v>3328</v>
      </c>
      <c r="L389" s="11">
        <v>5</v>
      </c>
      <c r="M389" s="11">
        <v>100</v>
      </c>
      <c r="N389" s="11" t="s">
        <v>651</v>
      </c>
      <c r="O389" s="11">
        <v>0</v>
      </c>
      <c r="P389" s="11">
        <v>0</v>
      </c>
      <c r="Q389" s="11">
        <v>0</v>
      </c>
      <c r="R389" s="11">
        <v>0</v>
      </c>
      <c r="S389" s="11">
        <v>0</v>
      </c>
      <c r="T389" s="11">
        <v>0</v>
      </c>
      <c r="U389" s="11">
        <v>0</v>
      </c>
      <c r="V389" s="11">
        <v>0</v>
      </c>
      <c r="W389" s="11">
        <v>0</v>
      </c>
      <c r="X389" s="11">
        <v>0</v>
      </c>
      <c r="Y389" s="11">
        <v>0</v>
      </c>
      <c r="Z389" s="11">
        <v>0</v>
      </c>
      <c r="AA389" s="11">
        <v>0</v>
      </c>
      <c r="AB389" s="11">
        <v>0</v>
      </c>
      <c r="AC389" s="11">
        <v>0</v>
      </c>
      <c r="AD389" s="11">
        <v>0</v>
      </c>
      <c r="AE389" s="11">
        <v>0</v>
      </c>
      <c r="AF389" s="11">
        <v>0</v>
      </c>
      <c r="AG389" s="11">
        <v>0</v>
      </c>
      <c r="AH389" s="11">
        <v>0</v>
      </c>
      <c r="AI389" s="11">
        <v>0</v>
      </c>
      <c r="AJ389" s="11">
        <v>25</v>
      </c>
      <c r="AK389" s="11" t="s">
        <v>1511</v>
      </c>
      <c r="AL389" s="11" t="s">
        <v>47</v>
      </c>
      <c r="AM389" s="11" t="s">
        <v>56</v>
      </c>
      <c r="AN389" s="11" t="s">
        <v>729</v>
      </c>
    </row>
    <row r="390" ht="36" spans="1:40">
      <c r="A390" s="28">
        <v>387</v>
      </c>
      <c r="B390" s="11" t="s">
        <v>151</v>
      </c>
      <c r="C390" s="11" t="s">
        <v>1521</v>
      </c>
      <c r="D390" s="11" t="s">
        <v>1522</v>
      </c>
      <c r="E390" s="11" t="s">
        <v>1523</v>
      </c>
      <c r="F390" s="11" t="s">
        <v>172</v>
      </c>
      <c r="G390" s="11" t="s">
        <v>1381</v>
      </c>
      <c r="H390" s="11" t="s">
        <v>3327</v>
      </c>
      <c r="I390" s="11">
        <v>0</v>
      </c>
      <c r="J390" s="11">
        <v>3</v>
      </c>
      <c r="K390" s="11" t="s">
        <v>3328</v>
      </c>
      <c r="L390" s="11">
        <v>3</v>
      </c>
      <c r="M390" s="11">
        <v>100</v>
      </c>
      <c r="N390" s="11" t="s">
        <v>1381</v>
      </c>
      <c r="O390" s="11">
        <v>0</v>
      </c>
      <c r="P390" s="11">
        <v>0</v>
      </c>
      <c r="Q390" s="11">
        <v>0</v>
      </c>
      <c r="R390" s="11">
        <v>0</v>
      </c>
      <c r="S390" s="11">
        <v>0</v>
      </c>
      <c r="T390" s="11">
        <v>0</v>
      </c>
      <c r="U390" s="11">
        <v>0</v>
      </c>
      <c r="V390" s="11">
        <v>0</v>
      </c>
      <c r="W390" s="11">
        <v>0</v>
      </c>
      <c r="X390" s="11">
        <v>0</v>
      </c>
      <c r="Y390" s="11">
        <v>0</v>
      </c>
      <c r="Z390" s="11">
        <v>0</v>
      </c>
      <c r="AA390" s="11">
        <v>0</v>
      </c>
      <c r="AB390" s="11">
        <v>0</v>
      </c>
      <c r="AC390" s="11">
        <v>0</v>
      </c>
      <c r="AD390" s="11">
        <v>0</v>
      </c>
      <c r="AE390" s="11">
        <v>0</v>
      </c>
      <c r="AF390" s="11">
        <v>0</v>
      </c>
      <c r="AG390" s="11">
        <v>0</v>
      </c>
      <c r="AH390" s="11">
        <v>0</v>
      </c>
      <c r="AI390" s="11">
        <v>0</v>
      </c>
      <c r="AJ390" s="11">
        <v>50</v>
      </c>
      <c r="AK390" s="11" t="s">
        <v>1511</v>
      </c>
      <c r="AL390" s="11" t="s">
        <v>47</v>
      </c>
      <c r="AM390" s="11" t="s">
        <v>48</v>
      </c>
      <c r="AN390" s="11" t="s">
        <v>729</v>
      </c>
    </row>
    <row r="391" ht="24" spans="1:40">
      <c r="A391" s="28">
        <v>388</v>
      </c>
      <c r="B391" s="11" t="s">
        <v>151</v>
      </c>
      <c r="C391" s="11" t="s">
        <v>1524</v>
      </c>
      <c r="D391" s="11" t="s">
        <v>1525</v>
      </c>
      <c r="E391" s="11" t="s">
        <v>1526</v>
      </c>
      <c r="F391" s="11" t="s">
        <v>167</v>
      </c>
      <c r="G391" s="11" t="s">
        <v>291</v>
      </c>
      <c r="H391" s="11" t="s">
        <v>3327</v>
      </c>
      <c r="I391" s="11">
        <v>0</v>
      </c>
      <c r="J391" s="11">
        <v>5</v>
      </c>
      <c r="K391" s="11" t="s">
        <v>3328</v>
      </c>
      <c r="L391" s="11">
        <v>1</v>
      </c>
      <c r="M391" s="11">
        <v>100</v>
      </c>
      <c r="N391" s="11" t="s">
        <v>291</v>
      </c>
      <c r="O391" s="11">
        <v>0</v>
      </c>
      <c r="P391" s="11">
        <v>0</v>
      </c>
      <c r="Q391" s="11">
        <v>0</v>
      </c>
      <c r="R391" s="11">
        <v>0</v>
      </c>
      <c r="S391" s="11">
        <v>0</v>
      </c>
      <c r="T391" s="11">
        <v>0</v>
      </c>
      <c r="U391" s="11">
        <v>0</v>
      </c>
      <c r="V391" s="11">
        <v>0</v>
      </c>
      <c r="W391" s="11">
        <v>0</v>
      </c>
      <c r="X391" s="11">
        <v>0</v>
      </c>
      <c r="Y391" s="11">
        <v>0</v>
      </c>
      <c r="Z391" s="11">
        <v>0</v>
      </c>
      <c r="AA391" s="11">
        <v>0</v>
      </c>
      <c r="AB391" s="11">
        <v>0</v>
      </c>
      <c r="AC391" s="11">
        <v>0</v>
      </c>
      <c r="AD391" s="11">
        <v>0</v>
      </c>
      <c r="AE391" s="11">
        <v>0</v>
      </c>
      <c r="AF391" s="11">
        <v>0</v>
      </c>
      <c r="AG391" s="11">
        <v>0</v>
      </c>
      <c r="AH391" s="11">
        <v>0</v>
      </c>
      <c r="AI391" s="11">
        <v>0</v>
      </c>
      <c r="AJ391" s="11">
        <v>25</v>
      </c>
      <c r="AK391" s="11" t="s">
        <v>1511</v>
      </c>
      <c r="AL391" s="11" t="s">
        <v>47</v>
      </c>
      <c r="AM391" s="11" t="s">
        <v>56</v>
      </c>
      <c r="AN391" s="11" t="s">
        <v>729</v>
      </c>
    </row>
    <row r="392" ht="36" spans="1:40">
      <c r="A392" s="28">
        <v>389</v>
      </c>
      <c r="B392" s="11" t="s">
        <v>151</v>
      </c>
      <c r="C392" s="11" t="s">
        <v>1527</v>
      </c>
      <c r="D392" s="11" t="s">
        <v>1528</v>
      </c>
      <c r="E392" s="11" t="s">
        <v>1529</v>
      </c>
      <c r="F392" s="11" t="s">
        <v>202</v>
      </c>
      <c r="G392" s="11" t="s">
        <v>554</v>
      </c>
      <c r="H392" s="11" t="s">
        <v>1400</v>
      </c>
      <c r="I392" s="11">
        <v>2</v>
      </c>
      <c r="J392" s="11">
        <v>8</v>
      </c>
      <c r="K392" s="11" t="s">
        <v>3328</v>
      </c>
      <c r="L392" s="11">
        <v>8</v>
      </c>
      <c r="M392" s="11">
        <v>100</v>
      </c>
      <c r="N392" s="11" t="s">
        <v>554</v>
      </c>
      <c r="O392" s="11">
        <v>0</v>
      </c>
      <c r="P392" s="11">
        <v>0</v>
      </c>
      <c r="Q392" s="11">
        <v>0</v>
      </c>
      <c r="R392" s="11">
        <v>0</v>
      </c>
      <c r="S392" s="11">
        <v>0</v>
      </c>
      <c r="T392" s="11">
        <v>0</v>
      </c>
      <c r="U392" s="11">
        <v>0</v>
      </c>
      <c r="V392" s="11">
        <v>0</v>
      </c>
      <c r="W392" s="11">
        <v>0</v>
      </c>
      <c r="X392" s="11">
        <v>0</v>
      </c>
      <c r="Y392" s="11">
        <v>0</v>
      </c>
      <c r="Z392" s="11">
        <v>0</v>
      </c>
      <c r="AA392" s="11">
        <v>0</v>
      </c>
      <c r="AB392" s="11">
        <v>0</v>
      </c>
      <c r="AC392" s="11">
        <v>0</v>
      </c>
      <c r="AD392" s="11">
        <v>0</v>
      </c>
      <c r="AE392" s="11">
        <v>0</v>
      </c>
      <c r="AF392" s="11">
        <v>0</v>
      </c>
      <c r="AG392" s="11">
        <v>0</v>
      </c>
      <c r="AH392" s="11">
        <v>0</v>
      </c>
      <c r="AI392" s="11">
        <v>0</v>
      </c>
      <c r="AJ392" s="11">
        <v>25</v>
      </c>
      <c r="AK392" s="11" t="s">
        <v>1530</v>
      </c>
      <c r="AL392" s="11" t="s">
        <v>47</v>
      </c>
      <c r="AM392" s="11" t="s">
        <v>56</v>
      </c>
      <c r="AN392" s="11" t="s">
        <v>729</v>
      </c>
    </row>
    <row r="393" ht="36" spans="1:40">
      <c r="A393" s="28">
        <v>390</v>
      </c>
      <c r="B393" s="11" t="s">
        <v>151</v>
      </c>
      <c r="C393" s="11" t="s">
        <v>1531</v>
      </c>
      <c r="D393" s="11" t="s">
        <v>1532</v>
      </c>
      <c r="E393" s="11" t="s">
        <v>1533</v>
      </c>
      <c r="F393" s="11" t="s">
        <v>202</v>
      </c>
      <c r="G393" s="11" t="s">
        <v>1152</v>
      </c>
      <c r="H393" s="11" t="s">
        <v>3327</v>
      </c>
      <c r="I393" s="11">
        <v>0</v>
      </c>
      <c r="J393" s="11">
        <v>3</v>
      </c>
      <c r="K393" s="11" t="s">
        <v>3328</v>
      </c>
      <c r="L393" s="11">
        <v>3</v>
      </c>
      <c r="M393" s="11">
        <v>100</v>
      </c>
      <c r="N393" s="11" t="s">
        <v>1152</v>
      </c>
      <c r="O393" s="11">
        <v>0</v>
      </c>
      <c r="P393" s="11">
        <v>0</v>
      </c>
      <c r="Q393" s="11">
        <v>0</v>
      </c>
      <c r="R393" s="11">
        <v>0</v>
      </c>
      <c r="S393" s="11">
        <v>0</v>
      </c>
      <c r="T393" s="11">
        <v>0</v>
      </c>
      <c r="U393" s="11">
        <v>0</v>
      </c>
      <c r="V393" s="11">
        <v>0</v>
      </c>
      <c r="W393" s="11">
        <v>0</v>
      </c>
      <c r="X393" s="11">
        <v>0</v>
      </c>
      <c r="Y393" s="11">
        <v>0</v>
      </c>
      <c r="Z393" s="11">
        <v>0</v>
      </c>
      <c r="AA393" s="11">
        <v>0</v>
      </c>
      <c r="AB393" s="11">
        <v>0</v>
      </c>
      <c r="AC393" s="11">
        <v>0</v>
      </c>
      <c r="AD393" s="11">
        <v>0</v>
      </c>
      <c r="AE393" s="11">
        <v>0</v>
      </c>
      <c r="AF393" s="11">
        <v>0</v>
      </c>
      <c r="AG393" s="11">
        <v>0</v>
      </c>
      <c r="AH393" s="11">
        <v>0</v>
      </c>
      <c r="AI393" s="11">
        <v>0</v>
      </c>
      <c r="AJ393" s="11">
        <v>20</v>
      </c>
      <c r="AK393" s="11" t="s">
        <v>1530</v>
      </c>
      <c r="AL393" s="11" t="s">
        <v>105</v>
      </c>
      <c r="AM393" s="11" t="s">
        <v>48</v>
      </c>
      <c r="AN393" s="11" t="s">
        <v>729</v>
      </c>
    </row>
    <row r="394" ht="24" spans="1:40">
      <c r="A394" s="28">
        <v>391</v>
      </c>
      <c r="B394" s="11" t="s">
        <v>151</v>
      </c>
      <c r="C394" s="11" t="s">
        <v>1534</v>
      </c>
      <c r="D394" s="11" t="s">
        <v>1535</v>
      </c>
      <c r="E394" s="11" t="s">
        <v>1536</v>
      </c>
      <c r="F394" s="11" t="s">
        <v>155</v>
      </c>
      <c r="G394" s="11" t="s">
        <v>128</v>
      </c>
      <c r="H394" s="11" t="s">
        <v>3327</v>
      </c>
      <c r="I394" s="11">
        <v>0</v>
      </c>
      <c r="J394" s="11">
        <v>7</v>
      </c>
      <c r="K394" s="11" t="s">
        <v>3328</v>
      </c>
      <c r="L394" s="11">
        <v>7</v>
      </c>
      <c r="M394" s="11">
        <v>100</v>
      </c>
      <c r="N394" s="11" t="s">
        <v>128</v>
      </c>
      <c r="O394" s="11">
        <v>0</v>
      </c>
      <c r="P394" s="11">
        <v>0</v>
      </c>
      <c r="Q394" s="11">
        <v>0</v>
      </c>
      <c r="R394" s="11">
        <v>0</v>
      </c>
      <c r="S394" s="11">
        <v>0</v>
      </c>
      <c r="T394" s="11">
        <v>0</v>
      </c>
      <c r="U394" s="11">
        <v>0</v>
      </c>
      <c r="V394" s="11">
        <v>0</v>
      </c>
      <c r="W394" s="11">
        <v>0</v>
      </c>
      <c r="X394" s="11">
        <v>0</v>
      </c>
      <c r="Y394" s="11">
        <v>0</v>
      </c>
      <c r="Z394" s="11">
        <v>0</v>
      </c>
      <c r="AA394" s="11">
        <v>0</v>
      </c>
      <c r="AB394" s="11">
        <v>0</v>
      </c>
      <c r="AC394" s="11">
        <v>0</v>
      </c>
      <c r="AD394" s="11">
        <v>0</v>
      </c>
      <c r="AE394" s="11">
        <v>0</v>
      </c>
      <c r="AF394" s="11">
        <v>0</v>
      </c>
      <c r="AG394" s="11">
        <v>0</v>
      </c>
      <c r="AH394" s="11">
        <v>0</v>
      </c>
      <c r="AI394" s="11">
        <v>0</v>
      </c>
      <c r="AJ394" s="11">
        <v>25</v>
      </c>
      <c r="AK394" s="11" t="s">
        <v>1530</v>
      </c>
      <c r="AL394" s="11" t="s">
        <v>47</v>
      </c>
      <c r="AM394" s="11" t="s">
        <v>56</v>
      </c>
      <c r="AN394" s="11" t="s">
        <v>729</v>
      </c>
    </row>
    <row r="395" ht="24" spans="1:40">
      <c r="A395" s="28">
        <v>392</v>
      </c>
      <c r="B395" s="11" t="s">
        <v>151</v>
      </c>
      <c r="C395" s="11" t="s">
        <v>1537</v>
      </c>
      <c r="D395" s="11" t="s">
        <v>1538</v>
      </c>
      <c r="E395" s="11" t="s">
        <v>1539</v>
      </c>
      <c r="F395" s="11" t="s">
        <v>155</v>
      </c>
      <c r="G395" s="11" t="s">
        <v>128</v>
      </c>
      <c r="H395" s="11" t="s">
        <v>3327</v>
      </c>
      <c r="I395" s="11">
        <v>0</v>
      </c>
      <c r="J395" s="11">
        <v>7</v>
      </c>
      <c r="K395" s="11" t="s">
        <v>3328</v>
      </c>
      <c r="L395" s="11">
        <v>7</v>
      </c>
      <c r="M395" s="11">
        <v>100</v>
      </c>
      <c r="N395" s="11" t="s">
        <v>128</v>
      </c>
      <c r="O395" s="11">
        <v>0</v>
      </c>
      <c r="P395" s="11">
        <v>0</v>
      </c>
      <c r="Q395" s="11">
        <v>0</v>
      </c>
      <c r="R395" s="11">
        <v>0</v>
      </c>
      <c r="S395" s="11">
        <v>0</v>
      </c>
      <c r="T395" s="11">
        <v>0</v>
      </c>
      <c r="U395" s="11">
        <v>0</v>
      </c>
      <c r="V395" s="11">
        <v>0</v>
      </c>
      <c r="W395" s="11">
        <v>0</v>
      </c>
      <c r="X395" s="11">
        <v>0</v>
      </c>
      <c r="Y395" s="11">
        <v>0</v>
      </c>
      <c r="Z395" s="11">
        <v>0</v>
      </c>
      <c r="AA395" s="11">
        <v>0</v>
      </c>
      <c r="AB395" s="11">
        <v>0</v>
      </c>
      <c r="AC395" s="11">
        <v>0</v>
      </c>
      <c r="AD395" s="11">
        <v>0</v>
      </c>
      <c r="AE395" s="11">
        <v>0</v>
      </c>
      <c r="AF395" s="11">
        <v>0</v>
      </c>
      <c r="AG395" s="11">
        <v>0</v>
      </c>
      <c r="AH395" s="11">
        <v>0</v>
      </c>
      <c r="AI395" s="11">
        <v>0</v>
      </c>
      <c r="AJ395" s="11">
        <v>25</v>
      </c>
      <c r="AK395" s="11" t="s">
        <v>1530</v>
      </c>
      <c r="AL395" s="11" t="s">
        <v>47</v>
      </c>
      <c r="AM395" s="11" t="s">
        <v>56</v>
      </c>
      <c r="AN395" s="11" t="s">
        <v>729</v>
      </c>
    </row>
    <row r="396" ht="36" spans="1:40">
      <c r="A396" s="28">
        <v>393</v>
      </c>
      <c r="B396" s="11" t="s">
        <v>151</v>
      </c>
      <c r="C396" s="11" t="s">
        <v>1540</v>
      </c>
      <c r="D396" s="11" t="s">
        <v>1541</v>
      </c>
      <c r="E396" s="11" t="s">
        <v>1542</v>
      </c>
      <c r="F396" s="11" t="s">
        <v>202</v>
      </c>
      <c r="G396" s="11" t="s">
        <v>1152</v>
      </c>
      <c r="H396" s="11" t="s">
        <v>1400</v>
      </c>
      <c r="I396" s="11">
        <v>4</v>
      </c>
      <c r="J396" s="11">
        <v>2</v>
      </c>
      <c r="K396" s="11" t="s">
        <v>3328</v>
      </c>
      <c r="L396" s="11">
        <v>2</v>
      </c>
      <c r="M396" s="11">
        <v>100</v>
      </c>
      <c r="N396" s="11" t="s">
        <v>1152</v>
      </c>
      <c r="O396" s="11">
        <v>0</v>
      </c>
      <c r="P396" s="11">
        <v>0</v>
      </c>
      <c r="Q396" s="11">
        <v>0</v>
      </c>
      <c r="R396" s="11">
        <v>0</v>
      </c>
      <c r="S396" s="11">
        <v>0</v>
      </c>
      <c r="T396" s="11">
        <v>0</v>
      </c>
      <c r="U396" s="11">
        <v>0</v>
      </c>
      <c r="V396" s="11">
        <v>0</v>
      </c>
      <c r="W396" s="11">
        <v>0</v>
      </c>
      <c r="X396" s="11">
        <v>0</v>
      </c>
      <c r="Y396" s="11">
        <v>0</v>
      </c>
      <c r="Z396" s="11">
        <v>0</v>
      </c>
      <c r="AA396" s="11">
        <v>0</v>
      </c>
      <c r="AB396" s="11">
        <v>0</v>
      </c>
      <c r="AC396" s="11">
        <v>0</v>
      </c>
      <c r="AD396" s="11">
        <v>0</v>
      </c>
      <c r="AE396" s="11">
        <v>0</v>
      </c>
      <c r="AF396" s="11">
        <v>0</v>
      </c>
      <c r="AG396" s="11">
        <v>0</v>
      </c>
      <c r="AH396" s="11">
        <v>0</v>
      </c>
      <c r="AI396" s="11">
        <v>0</v>
      </c>
      <c r="AJ396" s="11">
        <v>20</v>
      </c>
      <c r="AK396" s="11" t="s">
        <v>1530</v>
      </c>
      <c r="AL396" s="11" t="s">
        <v>105</v>
      </c>
      <c r="AM396" s="11" t="s">
        <v>48</v>
      </c>
      <c r="AN396" s="11" t="s">
        <v>729</v>
      </c>
    </row>
    <row r="397" ht="48" spans="1:40">
      <c r="A397" s="28">
        <v>394</v>
      </c>
      <c r="B397" s="11" t="s">
        <v>151</v>
      </c>
      <c r="C397" s="11" t="s">
        <v>1543</v>
      </c>
      <c r="D397" s="11" t="s">
        <v>1544</v>
      </c>
      <c r="E397" s="11" t="s">
        <v>1545</v>
      </c>
      <c r="F397" s="11" t="s">
        <v>196</v>
      </c>
      <c r="G397" s="11" t="s">
        <v>384</v>
      </c>
      <c r="H397" s="11" t="s">
        <v>1400</v>
      </c>
      <c r="I397" s="11">
        <v>6</v>
      </c>
      <c r="J397" s="11">
        <v>8</v>
      </c>
      <c r="K397" s="11" t="s">
        <v>3329</v>
      </c>
      <c r="L397" s="11">
        <v>4</v>
      </c>
      <c r="M397" s="11">
        <v>0</v>
      </c>
      <c r="N397" s="11" t="s">
        <v>3330</v>
      </c>
      <c r="O397" s="11">
        <v>7</v>
      </c>
      <c r="P397" s="11">
        <v>15</v>
      </c>
      <c r="Q397" s="11" t="s">
        <v>3423</v>
      </c>
      <c r="R397" s="11">
        <v>8</v>
      </c>
      <c r="S397" s="11">
        <v>85</v>
      </c>
      <c r="T397" s="11" t="s">
        <v>384</v>
      </c>
      <c r="U397" s="11">
        <v>0</v>
      </c>
      <c r="V397" s="11">
        <v>0</v>
      </c>
      <c r="W397" s="11">
        <v>0</v>
      </c>
      <c r="X397" s="11">
        <v>0</v>
      </c>
      <c r="Y397" s="11">
        <v>0</v>
      </c>
      <c r="Z397" s="11">
        <v>0</v>
      </c>
      <c r="AA397" s="11">
        <v>0</v>
      </c>
      <c r="AB397" s="11">
        <v>0</v>
      </c>
      <c r="AC397" s="11">
        <v>0</v>
      </c>
      <c r="AD397" s="11">
        <v>0</v>
      </c>
      <c r="AE397" s="11">
        <v>0</v>
      </c>
      <c r="AF397" s="11">
        <v>0</v>
      </c>
      <c r="AG397" s="11">
        <v>0</v>
      </c>
      <c r="AH397" s="11">
        <v>0</v>
      </c>
      <c r="AI397" s="11">
        <v>0</v>
      </c>
      <c r="AJ397" s="11">
        <v>25</v>
      </c>
      <c r="AK397" s="11" t="s">
        <v>1530</v>
      </c>
      <c r="AL397" s="11" t="s">
        <v>47</v>
      </c>
      <c r="AM397" s="11" t="s">
        <v>56</v>
      </c>
      <c r="AN397" s="11" t="s">
        <v>729</v>
      </c>
    </row>
    <row r="398" ht="36" spans="1:40">
      <c r="A398" s="28">
        <v>395</v>
      </c>
      <c r="B398" s="11" t="s">
        <v>151</v>
      </c>
      <c r="C398" s="11" t="s">
        <v>1546</v>
      </c>
      <c r="D398" s="11" t="s">
        <v>1547</v>
      </c>
      <c r="E398" s="11" t="s">
        <v>1548</v>
      </c>
      <c r="F398" s="11" t="s">
        <v>228</v>
      </c>
      <c r="G398" s="11" t="s">
        <v>883</v>
      </c>
      <c r="H398" s="11" t="s">
        <v>3327</v>
      </c>
      <c r="I398" s="11">
        <v>0</v>
      </c>
      <c r="J398" s="11">
        <v>4</v>
      </c>
      <c r="K398" s="11" t="s">
        <v>3328</v>
      </c>
      <c r="L398" s="11">
        <v>4</v>
      </c>
      <c r="M398" s="11">
        <v>100</v>
      </c>
      <c r="N398" s="11" t="s">
        <v>883</v>
      </c>
      <c r="O398" s="11">
        <v>0</v>
      </c>
      <c r="P398" s="11">
        <v>0</v>
      </c>
      <c r="Q398" s="11">
        <v>0</v>
      </c>
      <c r="R398" s="11">
        <v>0</v>
      </c>
      <c r="S398" s="11">
        <v>0</v>
      </c>
      <c r="T398" s="11">
        <v>0</v>
      </c>
      <c r="U398" s="11">
        <v>0</v>
      </c>
      <c r="V398" s="11">
        <v>0</v>
      </c>
      <c r="W398" s="11">
        <v>0</v>
      </c>
      <c r="X398" s="11">
        <v>0</v>
      </c>
      <c r="Y398" s="11">
        <v>0</v>
      </c>
      <c r="Z398" s="11">
        <v>0</v>
      </c>
      <c r="AA398" s="11">
        <v>0</v>
      </c>
      <c r="AB398" s="11">
        <v>0</v>
      </c>
      <c r="AC398" s="11">
        <v>0</v>
      </c>
      <c r="AD398" s="11">
        <v>0</v>
      </c>
      <c r="AE398" s="11">
        <v>0</v>
      </c>
      <c r="AF398" s="11">
        <v>0</v>
      </c>
      <c r="AG398" s="11">
        <v>0</v>
      </c>
      <c r="AH398" s="11">
        <v>0</v>
      </c>
      <c r="AI398" s="11">
        <v>0</v>
      </c>
      <c r="AJ398" s="11">
        <v>25</v>
      </c>
      <c r="AK398" s="11" t="s">
        <v>1530</v>
      </c>
      <c r="AL398" s="11" t="s">
        <v>47</v>
      </c>
      <c r="AM398" s="11" t="s">
        <v>56</v>
      </c>
      <c r="AN398" s="11" t="s">
        <v>729</v>
      </c>
    </row>
    <row r="399" ht="36" spans="1:40">
      <c r="A399" s="28">
        <v>396</v>
      </c>
      <c r="B399" s="11" t="s">
        <v>151</v>
      </c>
      <c r="C399" s="11" t="s">
        <v>1549</v>
      </c>
      <c r="D399" s="11" t="s">
        <v>1550</v>
      </c>
      <c r="E399" s="11" t="s">
        <v>1551</v>
      </c>
      <c r="F399" s="11" t="s">
        <v>486</v>
      </c>
      <c r="G399" s="11" t="s">
        <v>1152</v>
      </c>
      <c r="H399" s="11" t="s">
        <v>3327</v>
      </c>
      <c r="I399" s="11">
        <v>0</v>
      </c>
      <c r="J399" s="11">
        <v>2</v>
      </c>
      <c r="K399" s="11" t="s">
        <v>3328</v>
      </c>
      <c r="L399" s="11">
        <v>2</v>
      </c>
      <c r="M399" s="11">
        <v>100</v>
      </c>
      <c r="N399" s="11" t="s">
        <v>1152</v>
      </c>
      <c r="O399" s="11">
        <v>0</v>
      </c>
      <c r="P399" s="11">
        <v>0</v>
      </c>
      <c r="Q399" s="11">
        <v>0</v>
      </c>
      <c r="R399" s="11">
        <v>0</v>
      </c>
      <c r="S399" s="11">
        <v>0</v>
      </c>
      <c r="T399" s="11">
        <v>0</v>
      </c>
      <c r="U399" s="11">
        <v>0</v>
      </c>
      <c r="V399" s="11">
        <v>0</v>
      </c>
      <c r="W399" s="11">
        <v>0</v>
      </c>
      <c r="X399" s="11">
        <v>0</v>
      </c>
      <c r="Y399" s="11">
        <v>0</v>
      </c>
      <c r="Z399" s="11">
        <v>0</v>
      </c>
      <c r="AA399" s="11">
        <v>0</v>
      </c>
      <c r="AB399" s="11">
        <v>0</v>
      </c>
      <c r="AC399" s="11">
        <v>0</v>
      </c>
      <c r="AD399" s="11">
        <v>0</v>
      </c>
      <c r="AE399" s="11">
        <v>0</v>
      </c>
      <c r="AF399" s="11">
        <v>0</v>
      </c>
      <c r="AG399" s="11">
        <v>0</v>
      </c>
      <c r="AH399" s="11">
        <v>0</v>
      </c>
      <c r="AI399" s="11">
        <v>0</v>
      </c>
      <c r="AJ399" s="11">
        <v>20</v>
      </c>
      <c r="AK399" s="11" t="s">
        <v>1530</v>
      </c>
      <c r="AL399" s="11" t="s">
        <v>105</v>
      </c>
      <c r="AM399" s="11" t="s">
        <v>48</v>
      </c>
      <c r="AN399" s="11" t="s">
        <v>729</v>
      </c>
    </row>
    <row r="400" ht="60" spans="1:40">
      <c r="A400" s="28">
        <v>397</v>
      </c>
      <c r="B400" s="11" t="s">
        <v>151</v>
      </c>
      <c r="C400" s="11" t="s">
        <v>1552</v>
      </c>
      <c r="D400" s="11" t="s">
        <v>1553</v>
      </c>
      <c r="E400" s="11" t="s">
        <v>1554</v>
      </c>
      <c r="F400" s="11" t="s">
        <v>402</v>
      </c>
      <c r="G400" s="11" t="s">
        <v>1555</v>
      </c>
      <c r="H400" s="11" t="s">
        <v>1400</v>
      </c>
      <c r="I400" s="11">
        <v>10</v>
      </c>
      <c r="J400" s="11">
        <v>5</v>
      </c>
      <c r="K400" s="11" t="s">
        <v>3329</v>
      </c>
      <c r="L400" s="11">
        <v>5</v>
      </c>
      <c r="M400" s="11">
        <v>100</v>
      </c>
      <c r="N400" s="11" t="s">
        <v>1555</v>
      </c>
      <c r="O400" s="11">
        <v>0</v>
      </c>
      <c r="P400" s="11">
        <v>0</v>
      </c>
      <c r="Q400" s="11">
        <v>0</v>
      </c>
      <c r="R400" s="11">
        <v>0</v>
      </c>
      <c r="S400" s="11">
        <v>0</v>
      </c>
      <c r="T400" s="11">
        <v>0</v>
      </c>
      <c r="U400" s="11">
        <v>0</v>
      </c>
      <c r="V400" s="11">
        <v>0</v>
      </c>
      <c r="W400" s="11">
        <v>0</v>
      </c>
      <c r="X400" s="11">
        <v>0</v>
      </c>
      <c r="Y400" s="11">
        <v>0</v>
      </c>
      <c r="Z400" s="11">
        <v>0</v>
      </c>
      <c r="AA400" s="11">
        <v>0</v>
      </c>
      <c r="AB400" s="11">
        <v>0</v>
      </c>
      <c r="AC400" s="11">
        <v>0</v>
      </c>
      <c r="AD400" s="11">
        <v>0</v>
      </c>
      <c r="AE400" s="11">
        <v>0</v>
      </c>
      <c r="AF400" s="11">
        <v>0</v>
      </c>
      <c r="AG400" s="11">
        <v>0</v>
      </c>
      <c r="AH400" s="11">
        <v>0</v>
      </c>
      <c r="AI400" s="11">
        <v>0</v>
      </c>
      <c r="AJ400" s="11">
        <v>25</v>
      </c>
      <c r="AK400" s="11" t="s">
        <v>1530</v>
      </c>
      <c r="AL400" s="11" t="s">
        <v>47</v>
      </c>
      <c r="AM400" s="11" t="s">
        <v>56</v>
      </c>
      <c r="AN400" s="11" t="s">
        <v>729</v>
      </c>
    </row>
    <row r="401" ht="48" spans="1:40">
      <c r="A401" s="28">
        <v>398</v>
      </c>
      <c r="B401" s="11" t="s">
        <v>151</v>
      </c>
      <c r="C401" s="11" t="s">
        <v>1556</v>
      </c>
      <c r="D401" s="11" t="s">
        <v>1557</v>
      </c>
      <c r="E401" s="11" t="s">
        <v>1558</v>
      </c>
      <c r="F401" s="11" t="s">
        <v>228</v>
      </c>
      <c r="G401" s="11" t="s">
        <v>590</v>
      </c>
      <c r="H401" s="11" t="s">
        <v>3327</v>
      </c>
      <c r="I401" s="11">
        <v>0</v>
      </c>
      <c r="J401" s="11">
        <v>6</v>
      </c>
      <c r="K401" s="11" t="s">
        <v>3329</v>
      </c>
      <c r="L401" s="11">
        <v>6</v>
      </c>
      <c r="M401" s="11">
        <v>60</v>
      </c>
      <c r="N401" s="11" t="s">
        <v>590</v>
      </c>
      <c r="O401" s="11">
        <v>7</v>
      </c>
      <c r="P401" s="11">
        <v>40</v>
      </c>
      <c r="Q401" s="11" t="s">
        <v>3367</v>
      </c>
      <c r="R401" s="11">
        <v>0</v>
      </c>
      <c r="S401" s="11">
        <v>0</v>
      </c>
      <c r="T401" s="11">
        <v>0</v>
      </c>
      <c r="U401" s="11">
        <v>0</v>
      </c>
      <c r="V401" s="11">
        <v>0</v>
      </c>
      <c r="W401" s="11">
        <v>0</v>
      </c>
      <c r="X401" s="11">
        <v>0</v>
      </c>
      <c r="Y401" s="11">
        <v>0</v>
      </c>
      <c r="Z401" s="11">
        <v>0</v>
      </c>
      <c r="AA401" s="11">
        <v>0</v>
      </c>
      <c r="AB401" s="11">
        <v>0</v>
      </c>
      <c r="AC401" s="11">
        <v>0</v>
      </c>
      <c r="AD401" s="11">
        <v>0</v>
      </c>
      <c r="AE401" s="11">
        <v>0</v>
      </c>
      <c r="AF401" s="11">
        <v>0</v>
      </c>
      <c r="AG401" s="11">
        <v>0</v>
      </c>
      <c r="AH401" s="11">
        <v>0</v>
      </c>
      <c r="AI401" s="11">
        <v>0</v>
      </c>
      <c r="AJ401" s="11">
        <v>25</v>
      </c>
      <c r="AK401" s="11" t="s">
        <v>1530</v>
      </c>
      <c r="AL401" s="11" t="s">
        <v>47</v>
      </c>
      <c r="AM401" s="11" t="s">
        <v>56</v>
      </c>
      <c r="AN401" s="11" t="s">
        <v>729</v>
      </c>
    </row>
    <row r="402" ht="36" spans="1:40">
      <c r="A402" s="28">
        <v>399</v>
      </c>
      <c r="B402" s="11" t="s">
        <v>151</v>
      </c>
      <c r="C402" s="11" t="s">
        <v>1559</v>
      </c>
      <c r="D402" s="11" t="s">
        <v>1560</v>
      </c>
      <c r="E402" s="11" t="s">
        <v>1561</v>
      </c>
      <c r="F402" s="11" t="s">
        <v>250</v>
      </c>
      <c r="G402" s="11" t="s">
        <v>269</v>
      </c>
      <c r="H402" s="11" t="s">
        <v>3327</v>
      </c>
      <c r="I402" s="11">
        <v>0</v>
      </c>
      <c r="J402" s="11">
        <v>7</v>
      </c>
      <c r="K402" s="11" t="s">
        <v>3328</v>
      </c>
      <c r="L402" s="11">
        <v>1</v>
      </c>
      <c r="M402" s="11">
        <v>100</v>
      </c>
      <c r="N402" s="11" t="s">
        <v>269</v>
      </c>
      <c r="O402" s="11">
        <v>0</v>
      </c>
      <c r="P402" s="11">
        <v>0</v>
      </c>
      <c r="Q402" s="11">
        <v>0</v>
      </c>
      <c r="R402" s="11">
        <v>0</v>
      </c>
      <c r="S402" s="11">
        <v>0</v>
      </c>
      <c r="T402" s="11">
        <v>0</v>
      </c>
      <c r="U402" s="11">
        <v>0</v>
      </c>
      <c r="V402" s="11">
        <v>0</v>
      </c>
      <c r="W402" s="11">
        <v>0</v>
      </c>
      <c r="X402" s="11">
        <v>0</v>
      </c>
      <c r="Y402" s="11">
        <v>0</v>
      </c>
      <c r="Z402" s="11">
        <v>0</v>
      </c>
      <c r="AA402" s="11">
        <v>0</v>
      </c>
      <c r="AB402" s="11">
        <v>0</v>
      </c>
      <c r="AC402" s="11">
        <v>0</v>
      </c>
      <c r="AD402" s="11">
        <v>0</v>
      </c>
      <c r="AE402" s="11">
        <v>0</v>
      </c>
      <c r="AF402" s="11">
        <v>0</v>
      </c>
      <c r="AG402" s="11">
        <v>0</v>
      </c>
      <c r="AH402" s="11">
        <v>0</v>
      </c>
      <c r="AI402" s="11">
        <v>0</v>
      </c>
      <c r="AJ402" s="11">
        <v>25</v>
      </c>
      <c r="AK402" s="11" t="s">
        <v>1530</v>
      </c>
      <c r="AL402" s="11" t="s">
        <v>47</v>
      </c>
      <c r="AM402" s="11" t="s">
        <v>56</v>
      </c>
      <c r="AN402" s="11" t="s">
        <v>729</v>
      </c>
    </row>
    <row r="403" ht="48" spans="1:40">
      <c r="A403" s="28">
        <v>400</v>
      </c>
      <c r="B403" s="11" t="s">
        <v>151</v>
      </c>
      <c r="C403" s="11" t="s">
        <v>1562</v>
      </c>
      <c r="D403" s="11" t="s">
        <v>1563</v>
      </c>
      <c r="E403" s="11" t="s">
        <v>1564</v>
      </c>
      <c r="F403" s="11" t="s">
        <v>207</v>
      </c>
      <c r="G403" s="11" t="s">
        <v>1178</v>
      </c>
      <c r="H403" s="11" t="s">
        <v>1400</v>
      </c>
      <c r="I403" s="11">
        <v>4</v>
      </c>
      <c r="J403" s="11">
        <v>3</v>
      </c>
      <c r="K403" s="11" t="s">
        <v>3328</v>
      </c>
      <c r="L403" s="11">
        <v>3</v>
      </c>
      <c r="M403" s="11">
        <v>100</v>
      </c>
      <c r="N403" s="11" t="s">
        <v>1178</v>
      </c>
      <c r="O403" s="11">
        <v>0</v>
      </c>
      <c r="P403" s="11">
        <v>0</v>
      </c>
      <c r="Q403" s="11">
        <v>0</v>
      </c>
      <c r="R403" s="11">
        <v>0</v>
      </c>
      <c r="S403" s="11">
        <v>0</v>
      </c>
      <c r="T403" s="11">
        <v>0</v>
      </c>
      <c r="U403" s="11">
        <v>0</v>
      </c>
      <c r="V403" s="11">
        <v>0</v>
      </c>
      <c r="W403" s="11">
        <v>0</v>
      </c>
      <c r="X403" s="11">
        <v>0</v>
      </c>
      <c r="Y403" s="11">
        <v>0</v>
      </c>
      <c r="Z403" s="11">
        <v>0</v>
      </c>
      <c r="AA403" s="11">
        <v>0</v>
      </c>
      <c r="AB403" s="11">
        <v>0</v>
      </c>
      <c r="AC403" s="11">
        <v>0</v>
      </c>
      <c r="AD403" s="11">
        <v>0</v>
      </c>
      <c r="AE403" s="11">
        <v>0</v>
      </c>
      <c r="AF403" s="11">
        <v>0</v>
      </c>
      <c r="AG403" s="11">
        <v>0</v>
      </c>
      <c r="AH403" s="11">
        <v>0</v>
      </c>
      <c r="AI403" s="11">
        <v>0</v>
      </c>
      <c r="AJ403" s="11">
        <v>20</v>
      </c>
      <c r="AK403" s="11" t="s">
        <v>1530</v>
      </c>
      <c r="AL403" s="11" t="s">
        <v>105</v>
      </c>
      <c r="AM403" s="11" t="s">
        <v>48</v>
      </c>
      <c r="AN403" s="11" t="s">
        <v>729</v>
      </c>
    </row>
    <row r="404" ht="36" spans="1:40">
      <c r="A404" s="28">
        <v>401</v>
      </c>
      <c r="B404" s="11" t="s">
        <v>151</v>
      </c>
      <c r="C404" s="11" t="s">
        <v>1565</v>
      </c>
      <c r="D404" s="11" t="s">
        <v>1566</v>
      </c>
      <c r="E404" s="11" t="s">
        <v>1567</v>
      </c>
      <c r="F404" s="11" t="s">
        <v>286</v>
      </c>
      <c r="G404" s="11" t="s">
        <v>947</v>
      </c>
      <c r="H404" s="11" t="s">
        <v>3327</v>
      </c>
      <c r="I404" s="11">
        <v>0</v>
      </c>
      <c r="J404" s="11">
        <v>4</v>
      </c>
      <c r="K404" s="11" t="s">
        <v>3329</v>
      </c>
      <c r="L404" s="11">
        <v>4</v>
      </c>
      <c r="M404" s="11">
        <v>52.63</v>
      </c>
      <c r="N404" s="11" t="s">
        <v>947</v>
      </c>
      <c r="O404" s="11">
        <v>5</v>
      </c>
      <c r="P404" s="11">
        <v>47.36</v>
      </c>
      <c r="Q404" s="11" t="s">
        <v>2129</v>
      </c>
      <c r="R404" s="11">
        <v>0</v>
      </c>
      <c r="S404" s="11">
        <v>0</v>
      </c>
      <c r="T404" s="11">
        <v>0</v>
      </c>
      <c r="U404" s="11">
        <v>0</v>
      </c>
      <c r="V404" s="11">
        <v>0</v>
      </c>
      <c r="W404" s="11">
        <v>0</v>
      </c>
      <c r="X404" s="11">
        <v>0</v>
      </c>
      <c r="Y404" s="11">
        <v>0</v>
      </c>
      <c r="Z404" s="11">
        <v>0</v>
      </c>
      <c r="AA404" s="11">
        <v>0</v>
      </c>
      <c r="AB404" s="11">
        <v>0</v>
      </c>
      <c r="AC404" s="11">
        <v>0</v>
      </c>
      <c r="AD404" s="11">
        <v>0</v>
      </c>
      <c r="AE404" s="11">
        <v>0</v>
      </c>
      <c r="AF404" s="11">
        <v>0</v>
      </c>
      <c r="AG404" s="11">
        <v>0</v>
      </c>
      <c r="AH404" s="11">
        <v>0</v>
      </c>
      <c r="AI404" s="11">
        <v>0</v>
      </c>
      <c r="AJ404" s="11">
        <v>25</v>
      </c>
      <c r="AK404" s="11" t="s">
        <v>1530</v>
      </c>
      <c r="AL404" s="11" t="s">
        <v>47</v>
      </c>
      <c r="AM404" s="11" t="s">
        <v>56</v>
      </c>
      <c r="AN404" s="11" t="s">
        <v>729</v>
      </c>
    </row>
    <row r="405" ht="24" spans="1:40">
      <c r="A405" s="28">
        <v>402</v>
      </c>
      <c r="B405" s="11" t="s">
        <v>151</v>
      </c>
      <c r="C405" s="11" t="s">
        <v>1568</v>
      </c>
      <c r="D405" s="11" t="s">
        <v>1569</v>
      </c>
      <c r="E405" s="11" t="s">
        <v>1570</v>
      </c>
      <c r="F405" s="11" t="s">
        <v>322</v>
      </c>
      <c r="G405" s="11" t="s">
        <v>1324</v>
      </c>
      <c r="H405" s="11" t="s">
        <v>3327</v>
      </c>
      <c r="I405" s="11">
        <v>0</v>
      </c>
      <c r="J405" s="11">
        <v>6</v>
      </c>
      <c r="K405" s="11" t="s">
        <v>3328</v>
      </c>
      <c r="L405" s="11">
        <v>1</v>
      </c>
      <c r="M405" s="11">
        <v>100</v>
      </c>
      <c r="N405" s="11" t="s">
        <v>1324</v>
      </c>
      <c r="O405" s="11">
        <v>0</v>
      </c>
      <c r="P405" s="11">
        <v>0</v>
      </c>
      <c r="Q405" s="11">
        <v>0</v>
      </c>
      <c r="R405" s="11">
        <v>0</v>
      </c>
      <c r="S405" s="11">
        <v>0</v>
      </c>
      <c r="T405" s="11">
        <v>0</v>
      </c>
      <c r="U405" s="11">
        <v>0</v>
      </c>
      <c r="V405" s="11">
        <v>0</v>
      </c>
      <c r="W405" s="11">
        <v>0</v>
      </c>
      <c r="X405" s="11">
        <v>0</v>
      </c>
      <c r="Y405" s="11">
        <v>0</v>
      </c>
      <c r="Z405" s="11">
        <v>0</v>
      </c>
      <c r="AA405" s="11">
        <v>0</v>
      </c>
      <c r="AB405" s="11">
        <v>0</v>
      </c>
      <c r="AC405" s="11">
        <v>0</v>
      </c>
      <c r="AD405" s="11">
        <v>0</v>
      </c>
      <c r="AE405" s="11">
        <v>0</v>
      </c>
      <c r="AF405" s="11">
        <v>0</v>
      </c>
      <c r="AG405" s="11">
        <v>0</v>
      </c>
      <c r="AH405" s="11">
        <v>0</v>
      </c>
      <c r="AI405" s="11">
        <v>0</v>
      </c>
      <c r="AJ405" s="11">
        <v>25</v>
      </c>
      <c r="AK405" s="11" t="s">
        <v>1530</v>
      </c>
      <c r="AL405" s="11" t="s">
        <v>47</v>
      </c>
      <c r="AM405" s="11" t="s">
        <v>56</v>
      </c>
      <c r="AN405" s="11" t="s">
        <v>729</v>
      </c>
    </row>
    <row r="406" ht="36" spans="1:40">
      <c r="A406" s="28">
        <v>403</v>
      </c>
      <c r="B406" s="11" t="s">
        <v>151</v>
      </c>
      <c r="C406" s="11" t="s">
        <v>1571</v>
      </c>
      <c r="D406" s="11" t="s">
        <v>1572</v>
      </c>
      <c r="E406" s="11" t="s">
        <v>1573</v>
      </c>
      <c r="F406" s="11" t="s">
        <v>228</v>
      </c>
      <c r="G406" s="11" t="s">
        <v>1058</v>
      </c>
      <c r="H406" s="11" t="s">
        <v>3327</v>
      </c>
      <c r="I406" s="11">
        <v>0</v>
      </c>
      <c r="J406" s="11">
        <v>4</v>
      </c>
      <c r="K406" s="11" t="s">
        <v>3328</v>
      </c>
      <c r="L406" s="11">
        <v>4</v>
      </c>
      <c r="M406" s="11">
        <v>100</v>
      </c>
      <c r="N406" s="11" t="s">
        <v>1058</v>
      </c>
      <c r="O406" s="11">
        <v>0</v>
      </c>
      <c r="P406" s="11">
        <v>0</v>
      </c>
      <c r="Q406" s="11">
        <v>0</v>
      </c>
      <c r="R406" s="11">
        <v>0</v>
      </c>
      <c r="S406" s="11">
        <v>0</v>
      </c>
      <c r="T406" s="11">
        <v>0</v>
      </c>
      <c r="U406" s="11">
        <v>0</v>
      </c>
      <c r="V406" s="11">
        <v>0</v>
      </c>
      <c r="W406" s="11">
        <v>0</v>
      </c>
      <c r="X406" s="11">
        <v>0</v>
      </c>
      <c r="Y406" s="11">
        <v>0</v>
      </c>
      <c r="Z406" s="11">
        <v>0</v>
      </c>
      <c r="AA406" s="11">
        <v>0</v>
      </c>
      <c r="AB406" s="11">
        <v>0</v>
      </c>
      <c r="AC406" s="11">
        <v>0</v>
      </c>
      <c r="AD406" s="11">
        <v>0</v>
      </c>
      <c r="AE406" s="11">
        <v>0</v>
      </c>
      <c r="AF406" s="11">
        <v>0</v>
      </c>
      <c r="AG406" s="11">
        <v>0</v>
      </c>
      <c r="AH406" s="11">
        <v>0</v>
      </c>
      <c r="AI406" s="11">
        <v>0</v>
      </c>
      <c r="AJ406" s="11">
        <v>10</v>
      </c>
      <c r="AK406" s="11" t="s">
        <v>1574</v>
      </c>
      <c r="AL406" s="11" t="s">
        <v>105</v>
      </c>
      <c r="AM406" s="11" t="s">
        <v>56</v>
      </c>
      <c r="AN406" s="11" t="s">
        <v>729</v>
      </c>
    </row>
    <row r="407" ht="48" spans="1:40">
      <c r="A407" s="28">
        <v>404</v>
      </c>
      <c r="B407" s="11" t="s">
        <v>151</v>
      </c>
      <c r="C407" s="11" t="s">
        <v>1575</v>
      </c>
      <c r="D407" s="11" t="s">
        <v>1576</v>
      </c>
      <c r="E407" s="11" t="s">
        <v>1577</v>
      </c>
      <c r="F407" s="11" t="s">
        <v>814</v>
      </c>
      <c r="G407" s="11" t="s">
        <v>1271</v>
      </c>
      <c r="H407" s="11" t="s">
        <v>3327</v>
      </c>
      <c r="I407" s="11">
        <v>0</v>
      </c>
      <c r="J407" s="11">
        <v>7</v>
      </c>
      <c r="K407" s="11" t="s">
        <v>3329</v>
      </c>
      <c r="L407" s="11">
        <v>4</v>
      </c>
      <c r="M407" s="11">
        <v>58.82</v>
      </c>
      <c r="N407" s="11" t="s">
        <v>3424</v>
      </c>
      <c r="O407" s="11">
        <v>7</v>
      </c>
      <c r="P407" s="11">
        <v>41.17</v>
      </c>
      <c r="Q407" s="11" t="s">
        <v>1271</v>
      </c>
      <c r="R407" s="11">
        <v>0</v>
      </c>
      <c r="S407" s="11">
        <v>0</v>
      </c>
      <c r="T407" s="11">
        <v>0</v>
      </c>
      <c r="U407" s="11">
        <v>0</v>
      </c>
      <c r="V407" s="11">
        <v>0</v>
      </c>
      <c r="W407" s="11">
        <v>0</v>
      </c>
      <c r="X407" s="11">
        <v>0</v>
      </c>
      <c r="Y407" s="11">
        <v>0</v>
      </c>
      <c r="Z407" s="11">
        <v>0</v>
      </c>
      <c r="AA407" s="11">
        <v>0</v>
      </c>
      <c r="AB407" s="11">
        <v>0</v>
      </c>
      <c r="AC407" s="11">
        <v>0</v>
      </c>
      <c r="AD407" s="11">
        <v>0</v>
      </c>
      <c r="AE407" s="11">
        <v>0</v>
      </c>
      <c r="AF407" s="11">
        <v>0</v>
      </c>
      <c r="AG407" s="11">
        <v>0</v>
      </c>
      <c r="AH407" s="11">
        <v>0</v>
      </c>
      <c r="AI407" s="11">
        <v>0</v>
      </c>
      <c r="AJ407" s="11">
        <v>10</v>
      </c>
      <c r="AK407" s="11" t="s">
        <v>1574</v>
      </c>
      <c r="AL407" s="11" t="s">
        <v>105</v>
      </c>
      <c r="AM407" s="11" t="s">
        <v>56</v>
      </c>
      <c r="AN407" s="11" t="s">
        <v>729</v>
      </c>
    </row>
    <row r="408" ht="36" spans="1:40">
      <c r="A408" s="28">
        <v>405</v>
      </c>
      <c r="B408" s="11" t="s">
        <v>151</v>
      </c>
      <c r="C408" s="11" t="s">
        <v>1578</v>
      </c>
      <c r="D408" s="11" t="s">
        <v>1579</v>
      </c>
      <c r="E408" s="11" t="s">
        <v>1580</v>
      </c>
      <c r="F408" s="11" t="s">
        <v>202</v>
      </c>
      <c r="G408" s="11" t="s">
        <v>1152</v>
      </c>
      <c r="H408" s="11" t="s">
        <v>3327</v>
      </c>
      <c r="I408" s="11">
        <v>0</v>
      </c>
      <c r="J408" s="11">
        <v>3</v>
      </c>
      <c r="K408" s="11" t="s">
        <v>3328</v>
      </c>
      <c r="L408" s="11">
        <v>3</v>
      </c>
      <c r="M408" s="11">
        <v>100</v>
      </c>
      <c r="N408" s="11" t="s">
        <v>1152</v>
      </c>
      <c r="O408" s="11">
        <v>0</v>
      </c>
      <c r="P408" s="11">
        <v>0</v>
      </c>
      <c r="Q408" s="11">
        <v>0</v>
      </c>
      <c r="R408" s="11">
        <v>0</v>
      </c>
      <c r="S408" s="11">
        <v>0</v>
      </c>
      <c r="T408" s="11">
        <v>0</v>
      </c>
      <c r="U408" s="11">
        <v>0</v>
      </c>
      <c r="V408" s="11">
        <v>0</v>
      </c>
      <c r="W408" s="11">
        <v>0</v>
      </c>
      <c r="X408" s="11">
        <v>0</v>
      </c>
      <c r="Y408" s="11">
        <v>0</v>
      </c>
      <c r="Z408" s="11">
        <v>0</v>
      </c>
      <c r="AA408" s="11">
        <v>0</v>
      </c>
      <c r="AB408" s="11">
        <v>0</v>
      </c>
      <c r="AC408" s="11">
        <v>0</v>
      </c>
      <c r="AD408" s="11">
        <v>0</v>
      </c>
      <c r="AE408" s="11">
        <v>0</v>
      </c>
      <c r="AF408" s="11">
        <v>0</v>
      </c>
      <c r="AG408" s="11">
        <v>0</v>
      </c>
      <c r="AH408" s="11">
        <v>0</v>
      </c>
      <c r="AI408" s="11">
        <v>0</v>
      </c>
      <c r="AJ408" s="11">
        <v>20</v>
      </c>
      <c r="AK408" s="11" t="s">
        <v>1574</v>
      </c>
      <c r="AL408" s="11" t="s">
        <v>105</v>
      </c>
      <c r="AM408" s="11" t="s">
        <v>48</v>
      </c>
      <c r="AN408" s="11" t="s">
        <v>729</v>
      </c>
    </row>
    <row r="409" ht="24" spans="1:40">
      <c r="A409" s="28">
        <v>406</v>
      </c>
      <c r="B409" s="11" t="s">
        <v>151</v>
      </c>
      <c r="C409" s="11" t="s">
        <v>1581</v>
      </c>
      <c r="D409" s="11" t="s">
        <v>1582</v>
      </c>
      <c r="E409" s="11" t="s">
        <v>1583</v>
      </c>
      <c r="F409" s="11" t="s">
        <v>402</v>
      </c>
      <c r="G409" s="11" t="s">
        <v>403</v>
      </c>
      <c r="H409" s="11" t="s">
        <v>3327</v>
      </c>
      <c r="I409" s="11">
        <v>0</v>
      </c>
      <c r="J409" s="11">
        <v>6</v>
      </c>
      <c r="K409" s="11" t="s">
        <v>3328</v>
      </c>
      <c r="L409" s="11">
        <v>1</v>
      </c>
      <c r="M409" s="11">
        <v>100</v>
      </c>
      <c r="N409" s="11" t="s">
        <v>403</v>
      </c>
      <c r="O409" s="11">
        <v>0</v>
      </c>
      <c r="P409" s="11">
        <v>0</v>
      </c>
      <c r="Q409" s="11">
        <v>0</v>
      </c>
      <c r="R409" s="11">
        <v>0</v>
      </c>
      <c r="S409" s="11">
        <v>0</v>
      </c>
      <c r="T409" s="11">
        <v>0</v>
      </c>
      <c r="U409" s="11">
        <v>0</v>
      </c>
      <c r="V409" s="11">
        <v>0</v>
      </c>
      <c r="W409" s="11">
        <v>0</v>
      </c>
      <c r="X409" s="11">
        <v>0</v>
      </c>
      <c r="Y409" s="11">
        <v>0</v>
      </c>
      <c r="Z409" s="11">
        <v>0</v>
      </c>
      <c r="AA409" s="11">
        <v>0</v>
      </c>
      <c r="AB409" s="11">
        <v>0</v>
      </c>
      <c r="AC409" s="11">
        <v>0</v>
      </c>
      <c r="AD409" s="11">
        <v>0</v>
      </c>
      <c r="AE409" s="11">
        <v>0</v>
      </c>
      <c r="AF409" s="11">
        <v>0</v>
      </c>
      <c r="AG409" s="11">
        <v>0</v>
      </c>
      <c r="AH409" s="11">
        <v>0</v>
      </c>
      <c r="AI409" s="11">
        <v>0</v>
      </c>
      <c r="AJ409" s="11">
        <v>25</v>
      </c>
      <c r="AK409" s="11" t="s">
        <v>1574</v>
      </c>
      <c r="AL409" s="11" t="s">
        <v>47</v>
      </c>
      <c r="AM409" s="11" t="s">
        <v>56</v>
      </c>
      <c r="AN409" s="11" t="s">
        <v>729</v>
      </c>
    </row>
    <row r="410" ht="36" spans="1:40">
      <c r="A410" s="28">
        <v>407</v>
      </c>
      <c r="B410" s="11" t="s">
        <v>151</v>
      </c>
      <c r="C410" s="11" t="s">
        <v>1584</v>
      </c>
      <c r="D410" s="11" t="s">
        <v>1585</v>
      </c>
      <c r="E410" s="11" t="s">
        <v>1586</v>
      </c>
      <c r="F410" s="11" t="s">
        <v>228</v>
      </c>
      <c r="G410" s="11" t="s">
        <v>1357</v>
      </c>
      <c r="H410" s="11" t="s">
        <v>3327</v>
      </c>
      <c r="I410" s="11">
        <v>0</v>
      </c>
      <c r="J410" s="11">
        <v>5</v>
      </c>
      <c r="K410" s="11" t="s">
        <v>3328</v>
      </c>
      <c r="L410" s="11">
        <v>5</v>
      </c>
      <c r="M410" s="11">
        <v>100</v>
      </c>
      <c r="N410" s="11" t="s">
        <v>1357</v>
      </c>
      <c r="O410" s="11">
        <v>0</v>
      </c>
      <c r="P410" s="11">
        <v>0</v>
      </c>
      <c r="Q410" s="11">
        <v>0</v>
      </c>
      <c r="R410" s="11">
        <v>0</v>
      </c>
      <c r="S410" s="11">
        <v>0</v>
      </c>
      <c r="T410" s="11">
        <v>0</v>
      </c>
      <c r="U410" s="11">
        <v>0</v>
      </c>
      <c r="V410" s="11">
        <v>0</v>
      </c>
      <c r="W410" s="11">
        <v>0</v>
      </c>
      <c r="X410" s="11">
        <v>0</v>
      </c>
      <c r="Y410" s="11">
        <v>0</v>
      </c>
      <c r="Z410" s="11">
        <v>0</v>
      </c>
      <c r="AA410" s="11">
        <v>0</v>
      </c>
      <c r="AB410" s="11">
        <v>0</v>
      </c>
      <c r="AC410" s="11">
        <v>0</v>
      </c>
      <c r="AD410" s="11">
        <v>0</v>
      </c>
      <c r="AE410" s="11">
        <v>0</v>
      </c>
      <c r="AF410" s="11">
        <v>0</v>
      </c>
      <c r="AG410" s="11">
        <v>0</v>
      </c>
      <c r="AH410" s="11">
        <v>0</v>
      </c>
      <c r="AI410" s="11">
        <v>0</v>
      </c>
      <c r="AJ410" s="11">
        <v>25</v>
      </c>
      <c r="AK410" s="11" t="s">
        <v>1574</v>
      </c>
      <c r="AL410" s="11" t="s">
        <v>47</v>
      </c>
      <c r="AM410" s="11" t="s">
        <v>56</v>
      </c>
      <c r="AN410" s="11" t="s">
        <v>729</v>
      </c>
    </row>
    <row r="411" ht="24" spans="1:40">
      <c r="A411" s="28">
        <v>408</v>
      </c>
      <c r="B411" s="11" t="s">
        <v>151</v>
      </c>
      <c r="C411" s="11" t="s">
        <v>1587</v>
      </c>
      <c r="D411" s="11" t="s">
        <v>1588</v>
      </c>
      <c r="E411" s="11" t="s">
        <v>1589</v>
      </c>
      <c r="F411" s="11" t="s">
        <v>1234</v>
      </c>
      <c r="G411" s="11" t="s">
        <v>1235</v>
      </c>
      <c r="H411" s="11" t="s">
        <v>3327</v>
      </c>
      <c r="I411" s="11">
        <v>0</v>
      </c>
      <c r="J411" s="11">
        <v>5</v>
      </c>
      <c r="K411" s="11" t="s">
        <v>3328</v>
      </c>
      <c r="L411" s="11">
        <v>5</v>
      </c>
      <c r="M411" s="11">
        <v>100</v>
      </c>
      <c r="N411" s="11" t="s">
        <v>1235</v>
      </c>
      <c r="O411" s="11">
        <v>0</v>
      </c>
      <c r="P411" s="11">
        <v>0</v>
      </c>
      <c r="Q411" s="11">
        <v>0</v>
      </c>
      <c r="R411" s="11">
        <v>0</v>
      </c>
      <c r="S411" s="11">
        <v>0</v>
      </c>
      <c r="T411" s="11">
        <v>0</v>
      </c>
      <c r="U411" s="11">
        <v>0</v>
      </c>
      <c r="V411" s="11">
        <v>0</v>
      </c>
      <c r="W411" s="11">
        <v>0</v>
      </c>
      <c r="X411" s="11">
        <v>0</v>
      </c>
      <c r="Y411" s="11">
        <v>0</v>
      </c>
      <c r="Z411" s="11">
        <v>0</v>
      </c>
      <c r="AA411" s="11">
        <v>0</v>
      </c>
      <c r="AB411" s="11">
        <v>0</v>
      </c>
      <c r="AC411" s="11">
        <v>0</v>
      </c>
      <c r="AD411" s="11">
        <v>0</v>
      </c>
      <c r="AE411" s="11">
        <v>0</v>
      </c>
      <c r="AF411" s="11">
        <v>0</v>
      </c>
      <c r="AG411" s="11">
        <v>0</v>
      </c>
      <c r="AH411" s="11">
        <v>0</v>
      </c>
      <c r="AI411" s="11">
        <v>0</v>
      </c>
      <c r="AJ411" s="11">
        <v>10</v>
      </c>
      <c r="AK411" s="11" t="s">
        <v>1574</v>
      </c>
      <c r="AL411" s="11" t="s">
        <v>105</v>
      </c>
      <c r="AM411" s="11" t="s">
        <v>56</v>
      </c>
      <c r="AN411" s="11" t="s">
        <v>729</v>
      </c>
    </row>
    <row r="412" ht="36" spans="1:40">
      <c r="A412" s="28">
        <v>409</v>
      </c>
      <c r="B412" s="11" t="s">
        <v>151</v>
      </c>
      <c r="C412" s="11" t="s">
        <v>1590</v>
      </c>
      <c r="D412" s="11" t="s">
        <v>1591</v>
      </c>
      <c r="E412" s="11" t="s">
        <v>1592</v>
      </c>
      <c r="F412" s="11" t="s">
        <v>286</v>
      </c>
      <c r="G412" s="11" t="s">
        <v>1593</v>
      </c>
      <c r="H412" s="11" t="s">
        <v>3327</v>
      </c>
      <c r="I412" s="11">
        <v>0</v>
      </c>
      <c r="J412" s="11">
        <v>5</v>
      </c>
      <c r="K412" s="11" t="s">
        <v>3328</v>
      </c>
      <c r="L412" s="11">
        <v>5</v>
      </c>
      <c r="M412" s="11">
        <v>100</v>
      </c>
      <c r="N412" s="11" t="s">
        <v>1593</v>
      </c>
      <c r="O412" s="11">
        <v>0</v>
      </c>
      <c r="P412" s="11">
        <v>0</v>
      </c>
      <c r="Q412" s="11">
        <v>0</v>
      </c>
      <c r="R412" s="11">
        <v>0</v>
      </c>
      <c r="S412" s="11">
        <v>0</v>
      </c>
      <c r="T412" s="11">
        <v>0</v>
      </c>
      <c r="U412" s="11">
        <v>0</v>
      </c>
      <c r="V412" s="11">
        <v>0</v>
      </c>
      <c r="W412" s="11">
        <v>0</v>
      </c>
      <c r="X412" s="11">
        <v>0</v>
      </c>
      <c r="Y412" s="11">
        <v>0</v>
      </c>
      <c r="Z412" s="11">
        <v>0</v>
      </c>
      <c r="AA412" s="11">
        <v>0</v>
      </c>
      <c r="AB412" s="11">
        <v>0</v>
      </c>
      <c r="AC412" s="11">
        <v>0</v>
      </c>
      <c r="AD412" s="11">
        <v>0</v>
      </c>
      <c r="AE412" s="11">
        <v>0</v>
      </c>
      <c r="AF412" s="11">
        <v>0</v>
      </c>
      <c r="AG412" s="11">
        <v>0</v>
      </c>
      <c r="AH412" s="11">
        <v>0</v>
      </c>
      <c r="AI412" s="11">
        <v>0</v>
      </c>
      <c r="AJ412" s="11">
        <v>25</v>
      </c>
      <c r="AK412" s="11" t="s">
        <v>1574</v>
      </c>
      <c r="AL412" s="11" t="s">
        <v>47</v>
      </c>
      <c r="AM412" s="11" t="s">
        <v>56</v>
      </c>
      <c r="AN412" s="11" t="s">
        <v>729</v>
      </c>
    </row>
    <row r="413" ht="24" spans="1:40">
      <c r="A413" s="28">
        <v>410</v>
      </c>
      <c r="B413" s="11" t="s">
        <v>151</v>
      </c>
      <c r="C413" s="11" t="s">
        <v>1594</v>
      </c>
      <c r="D413" s="11" t="s">
        <v>1595</v>
      </c>
      <c r="E413" s="11" t="s">
        <v>1596</v>
      </c>
      <c r="F413" s="11" t="s">
        <v>424</v>
      </c>
      <c r="G413" s="11" t="s">
        <v>403</v>
      </c>
      <c r="H413" s="11" t="s">
        <v>3327</v>
      </c>
      <c r="I413" s="11">
        <v>0</v>
      </c>
      <c r="J413" s="11">
        <v>5</v>
      </c>
      <c r="K413" s="11" t="s">
        <v>3328</v>
      </c>
      <c r="L413" s="11">
        <v>1</v>
      </c>
      <c r="M413" s="11">
        <v>100</v>
      </c>
      <c r="N413" s="11" t="s">
        <v>403</v>
      </c>
      <c r="O413" s="11">
        <v>0</v>
      </c>
      <c r="P413" s="11">
        <v>0</v>
      </c>
      <c r="Q413" s="11">
        <v>0</v>
      </c>
      <c r="R413" s="11">
        <v>0</v>
      </c>
      <c r="S413" s="11">
        <v>0</v>
      </c>
      <c r="T413" s="11">
        <v>0</v>
      </c>
      <c r="U413" s="11">
        <v>0</v>
      </c>
      <c r="V413" s="11">
        <v>0</v>
      </c>
      <c r="W413" s="11">
        <v>0</v>
      </c>
      <c r="X413" s="11">
        <v>0</v>
      </c>
      <c r="Y413" s="11">
        <v>0</v>
      </c>
      <c r="Z413" s="11">
        <v>0</v>
      </c>
      <c r="AA413" s="11">
        <v>0</v>
      </c>
      <c r="AB413" s="11">
        <v>0</v>
      </c>
      <c r="AC413" s="11">
        <v>0</v>
      </c>
      <c r="AD413" s="11">
        <v>0</v>
      </c>
      <c r="AE413" s="11">
        <v>0</v>
      </c>
      <c r="AF413" s="11">
        <v>0</v>
      </c>
      <c r="AG413" s="11">
        <v>0</v>
      </c>
      <c r="AH413" s="11">
        <v>0</v>
      </c>
      <c r="AI413" s="11">
        <v>0</v>
      </c>
      <c r="AJ413" s="11">
        <v>25</v>
      </c>
      <c r="AK413" s="11" t="s">
        <v>1597</v>
      </c>
      <c r="AL413" s="11" t="s">
        <v>47</v>
      </c>
      <c r="AM413" s="11" t="s">
        <v>56</v>
      </c>
      <c r="AN413" s="11" t="s">
        <v>729</v>
      </c>
    </row>
    <row r="414" ht="48" spans="1:40">
      <c r="A414" s="28">
        <v>411</v>
      </c>
      <c r="B414" s="11" t="s">
        <v>151</v>
      </c>
      <c r="C414" s="11" t="s">
        <v>1598</v>
      </c>
      <c r="D414" s="11" t="s">
        <v>1599</v>
      </c>
      <c r="E414" s="11" t="s">
        <v>1600</v>
      </c>
      <c r="F414" s="11" t="s">
        <v>155</v>
      </c>
      <c r="G414" s="11" t="s">
        <v>1271</v>
      </c>
      <c r="H414" s="11" t="s">
        <v>3327</v>
      </c>
      <c r="I414" s="11">
        <v>0</v>
      </c>
      <c r="J414" s="11">
        <v>8</v>
      </c>
      <c r="K414" s="11" t="s">
        <v>3329</v>
      </c>
      <c r="L414" s="11">
        <v>4</v>
      </c>
      <c r="M414" s="11">
        <v>62.5</v>
      </c>
      <c r="N414" s="11" t="s">
        <v>3425</v>
      </c>
      <c r="O414" s="11">
        <v>8</v>
      </c>
      <c r="P414" s="11">
        <v>37.5</v>
      </c>
      <c r="Q414" s="11" t="s">
        <v>1271</v>
      </c>
      <c r="R414" s="11">
        <v>0</v>
      </c>
      <c r="S414" s="11">
        <v>0</v>
      </c>
      <c r="T414" s="11">
        <v>0</v>
      </c>
      <c r="U414" s="11">
        <v>0</v>
      </c>
      <c r="V414" s="11">
        <v>0</v>
      </c>
      <c r="W414" s="11">
        <v>0</v>
      </c>
      <c r="X414" s="11">
        <v>0</v>
      </c>
      <c r="Y414" s="11">
        <v>0</v>
      </c>
      <c r="Z414" s="11">
        <v>0</v>
      </c>
      <c r="AA414" s="11">
        <v>0</v>
      </c>
      <c r="AB414" s="11">
        <v>0</v>
      </c>
      <c r="AC414" s="11">
        <v>0</v>
      </c>
      <c r="AD414" s="11">
        <v>0</v>
      </c>
      <c r="AE414" s="11">
        <v>0</v>
      </c>
      <c r="AF414" s="11">
        <v>0</v>
      </c>
      <c r="AG414" s="11">
        <v>0</v>
      </c>
      <c r="AH414" s="11">
        <v>0</v>
      </c>
      <c r="AI414" s="11">
        <v>0</v>
      </c>
      <c r="AJ414" s="11">
        <v>10</v>
      </c>
      <c r="AK414" s="11" t="s">
        <v>1597</v>
      </c>
      <c r="AL414" s="11" t="s">
        <v>105</v>
      </c>
      <c r="AM414" s="11" t="s">
        <v>56</v>
      </c>
      <c r="AN414" s="11" t="s">
        <v>729</v>
      </c>
    </row>
    <row r="415" ht="36" spans="1:40">
      <c r="A415" s="28">
        <v>412</v>
      </c>
      <c r="B415" s="11" t="s">
        <v>151</v>
      </c>
      <c r="C415" s="11" t="s">
        <v>1601</v>
      </c>
      <c r="D415" s="11" t="s">
        <v>231</v>
      </c>
      <c r="E415" s="11" t="s">
        <v>232</v>
      </c>
      <c r="F415" s="11" t="s">
        <v>233</v>
      </c>
      <c r="G415" s="11" t="s">
        <v>1602</v>
      </c>
      <c r="H415" s="11" t="s">
        <v>3327</v>
      </c>
      <c r="I415" s="11">
        <v>0</v>
      </c>
      <c r="J415" s="11">
        <v>6</v>
      </c>
      <c r="K415" s="11" t="s">
        <v>3329</v>
      </c>
      <c r="L415" s="11">
        <v>2</v>
      </c>
      <c r="M415" s="11">
        <v>71.42</v>
      </c>
      <c r="N415" s="11" t="s">
        <v>234</v>
      </c>
      <c r="O415" s="11">
        <v>6</v>
      </c>
      <c r="P415" s="11">
        <v>28.57</v>
      </c>
      <c r="Q415" s="11" t="s">
        <v>1602</v>
      </c>
      <c r="R415" s="11">
        <v>0</v>
      </c>
      <c r="S415" s="11">
        <v>0</v>
      </c>
      <c r="T415" s="11">
        <v>0</v>
      </c>
      <c r="U415" s="11">
        <v>0</v>
      </c>
      <c r="V415" s="11">
        <v>0</v>
      </c>
      <c r="W415" s="11">
        <v>0</v>
      </c>
      <c r="X415" s="11">
        <v>0</v>
      </c>
      <c r="Y415" s="11">
        <v>0</v>
      </c>
      <c r="Z415" s="11">
        <v>0</v>
      </c>
      <c r="AA415" s="11">
        <v>0</v>
      </c>
      <c r="AB415" s="11">
        <v>0</v>
      </c>
      <c r="AC415" s="11">
        <v>0</v>
      </c>
      <c r="AD415" s="11">
        <v>0</v>
      </c>
      <c r="AE415" s="11">
        <v>0</v>
      </c>
      <c r="AF415" s="11">
        <v>0</v>
      </c>
      <c r="AG415" s="11">
        <v>0</v>
      </c>
      <c r="AH415" s="11">
        <v>0</v>
      </c>
      <c r="AI415" s="11">
        <v>0</v>
      </c>
      <c r="AJ415" s="11">
        <v>25</v>
      </c>
      <c r="AK415" s="11" t="s">
        <v>1597</v>
      </c>
      <c r="AL415" s="11" t="s">
        <v>47</v>
      </c>
      <c r="AM415" s="11" t="s">
        <v>56</v>
      </c>
      <c r="AN415" s="11" t="s">
        <v>729</v>
      </c>
    </row>
    <row r="416" ht="36" spans="1:40">
      <c r="A416" s="28">
        <v>413</v>
      </c>
      <c r="B416" s="11" t="s">
        <v>151</v>
      </c>
      <c r="C416" s="11" t="s">
        <v>1603</v>
      </c>
      <c r="D416" s="11" t="s">
        <v>1604</v>
      </c>
      <c r="E416" s="11" t="s">
        <v>1605</v>
      </c>
      <c r="F416" s="11" t="s">
        <v>228</v>
      </c>
      <c r="G416" s="11" t="s">
        <v>987</v>
      </c>
      <c r="H416" s="11" t="s">
        <v>3327</v>
      </c>
      <c r="I416" s="11">
        <v>0</v>
      </c>
      <c r="J416" s="11">
        <v>4</v>
      </c>
      <c r="K416" s="11" t="s">
        <v>3328</v>
      </c>
      <c r="L416" s="11">
        <v>4</v>
      </c>
      <c r="M416" s="11">
        <v>100</v>
      </c>
      <c r="N416" s="11" t="s">
        <v>987</v>
      </c>
      <c r="O416" s="11">
        <v>0</v>
      </c>
      <c r="P416" s="11">
        <v>0</v>
      </c>
      <c r="Q416" s="11">
        <v>0</v>
      </c>
      <c r="R416" s="11">
        <v>0</v>
      </c>
      <c r="S416" s="11">
        <v>0</v>
      </c>
      <c r="T416" s="11">
        <v>0</v>
      </c>
      <c r="U416" s="11">
        <v>0</v>
      </c>
      <c r="V416" s="11">
        <v>0</v>
      </c>
      <c r="W416" s="11">
        <v>0</v>
      </c>
      <c r="X416" s="11">
        <v>0</v>
      </c>
      <c r="Y416" s="11">
        <v>0</v>
      </c>
      <c r="Z416" s="11">
        <v>0</v>
      </c>
      <c r="AA416" s="11">
        <v>0</v>
      </c>
      <c r="AB416" s="11">
        <v>0</v>
      </c>
      <c r="AC416" s="11">
        <v>0</v>
      </c>
      <c r="AD416" s="11">
        <v>0</v>
      </c>
      <c r="AE416" s="11">
        <v>0</v>
      </c>
      <c r="AF416" s="11">
        <v>0</v>
      </c>
      <c r="AG416" s="11">
        <v>0</v>
      </c>
      <c r="AH416" s="11">
        <v>0</v>
      </c>
      <c r="AI416" s="11">
        <v>0</v>
      </c>
      <c r="AJ416" s="11">
        <v>10</v>
      </c>
      <c r="AK416" s="11" t="s">
        <v>1597</v>
      </c>
      <c r="AL416" s="11" t="s">
        <v>105</v>
      </c>
      <c r="AM416" s="11" t="s">
        <v>56</v>
      </c>
      <c r="AN416" s="11" t="s">
        <v>729</v>
      </c>
    </row>
    <row r="417" ht="36" spans="1:40">
      <c r="A417" s="28">
        <v>414</v>
      </c>
      <c r="B417" s="11" t="s">
        <v>151</v>
      </c>
      <c r="C417" s="11" t="s">
        <v>1606</v>
      </c>
      <c r="D417" s="11" t="s">
        <v>1607</v>
      </c>
      <c r="E417" s="11" t="s">
        <v>1608</v>
      </c>
      <c r="F417" s="11" t="s">
        <v>196</v>
      </c>
      <c r="G417" s="11" t="s">
        <v>825</v>
      </c>
      <c r="H417" s="11" t="s">
        <v>1400</v>
      </c>
      <c r="I417" s="11">
        <v>3</v>
      </c>
      <c r="J417" s="11">
        <v>3</v>
      </c>
      <c r="K417" s="11" t="s">
        <v>3328</v>
      </c>
      <c r="L417" s="11">
        <v>3</v>
      </c>
      <c r="M417" s="11">
        <v>100</v>
      </c>
      <c r="N417" s="11" t="s">
        <v>825</v>
      </c>
      <c r="O417" s="11">
        <v>0</v>
      </c>
      <c r="P417" s="11">
        <v>0</v>
      </c>
      <c r="Q417" s="11">
        <v>0</v>
      </c>
      <c r="R417" s="11">
        <v>0</v>
      </c>
      <c r="S417" s="11">
        <v>0</v>
      </c>
      <c r="T417" s="11">
        <v>0</v>
      </c>
      <c r="U417" s="11">
        <v>0</v>
      </c>
      <c r="V417" s="11">
        <v>0</v>
      </c>
      <c r="W417" s="11">
        <v>0</v>
      </c>
      <c r="X417" s="11">
        <v>0</v>
      </c>
      <c r="Y417" s="11">
        <v>0</v>
      </c>
      <c r="Z417" s="11">
        <v>0</v>
      </c>
      <c r="AA417" s="11">
        <v>0</v>
      </c>
      <c r="AB417" s="11">
        <v>0</v>
      </c>
      <c r="AC417" s="11">
        <v>0</v>
      </c>
      <c r="AD417" s="11">
        <v>0</v>
      </c>
      <c r="AE417" s="11">
        <v>0</v>
      </c>
      <c r="AF417" s="11">
        <v>0</v>
      </c>
      <c r="AG417" s="11">
        <v>0</v>
      </c>
      <c r="AH417" s="11">
        <v>0</v>
      </c>
      <c r="AI417" s="11">
        <v>0</v>
      </c>
      <c r="AJ417" s="11">
        <v>50</v>
      </c>
      <c r="AK417" s="11" t="s">
        <v>1597</v>
      </c>
      <c r="AL417" s="11" t="s">
        <v>47</v>
      </c>
      <c r="AM417" s="11" t="s">
        <v>48</v>
      </c>
      <c r="AN417" s="11" t="s">
        <v>729</v>
      </c>
    </row>
    <row r="418" ht="36" spans="1:40">
      <c r="A418" s="28">
        <v>415</v>
      </c>
      <c r="B418" s="11" t="s">
        <v>151</v>
      </c>
      <c r="C418" s="11" t="s">
        <v>1609</v>
      </c>
      <c r="D418" s="11" t="s">
        <v>1610</v>
      </c>
      <c r="E418" s="11" t="s">
        <v>1611</v>
      </c>
      <c r="F418" s="11" t="s">
        <v>191</v>
      </c>
      <c r="G418" s="11" t="s">
        <v>347</v>
      </c>
      <c r="H418" s="11" t="s">
        <v>3327</v>
      </c>
      <c r="I418" s="11">
        <v>0</v>
      </c>
      <c r="J418" s="11">
        <v>5</v>
      </c>
      <c r="K418" s="11" t="s">
        <v>3328</v>
      </c>
      <c r="L418" s="11">
        <v>5</v>
      </c>
      <c r="M418" s="11">
        <v>100</v>
      </c>
      <c r="N418" s="11" t="s">
        <v>347</v>
      </c>
      <c r="O418" s="11">
        <v>0</v>
      </c>
      <c r="P418" s="11">
        <v>0</v>
      </c>
      <c r="Q418" s="11">
        <v>0</v>
      </c>
      <c r="R418" s="11">
        <v>0</v>
      </c>
      <c r="S418" s="11">
        <v>0</v>
      </c>
      <c r="T418" s="11">
        <v>0</v>
      </c>
      <c r="U418" s="11">
        <v>0</v>
      </c>
      <c r="V418" s="11">
        <v>0</v>
      </c>
      <c r="W418" s="11">
        <v>0</v>
      </c>
      <c r="X418" s="11">
        <v>0</v>
      </c>
      <c r="Y418" s="11">
        <v>0</v>
      </c>
      <c r="Z418" s="11">
        <v>0</v>
      </c>
      <c r="AA418" s="11">
        <v>0</v>
      </c>
      <c r="AB418" s="11">
        <v>0</v>
      </c>
      <c r="AC418" s="11">
        <v>0</v>
      </c>
      <c r="AD418" s="11">
        <v>0</v>
      </c>
      <c r="AE418" s="11">
        <v>0</v>
      </c>
      <c r="AF418" s="11">
        <v>0</v>
      </c>
      <c r="AG418" s="11">
        <v>0</v>
      </c>
      <c r="AH418" s="11">
        <v>0</v>
      </c>
      <c r="AI418" s="11">
        <v>0</v>
      </c>
      <c r="AJ418" s="11">
        <v>25</v>
      </c>
      <c r="AK418" s="11" t="s">
        <v>1597</v>
      </c>
      <c r="AL418" s="11" t="s">
        <v>47</v>
      </c>
      <c r="AM418" s="11" t="s">
        <v>56</v>
      </c>
      <c r="AN418" s="11" t="s">
        <v>729</v>
      </c>
    </row>
    <row r="419" ht="48" spans="1:40">
      <c r="A419" s="28">
        <v>416</v>
      </c>
      <c r="B419" s="11" t="s">
        <v>151</v>
      </c>
      <c r="C419" s="11" t="s">
        <v>1612</v>
      </c>
      <c r="D419" s="11" t="s">
        <v>1613</v>
      </c>
      <c r="E419" s="11" t="s">
        <v>1614</v>
      </c>
      <c r="F419" s="11" t="s">
        <v>167</v>
      </c>
      <c r="G419" s="11" t="s">
        <v>1615</v>
      </c>
      <c r="H419" s="11" t="s">
        <v>3327</v>
      </c>
      <c r="I419" s="11">
        <v>0</v>
      </c>
      <c r="J419" s="11">
        <v>4</v>
      </c>
      <c r="K419" s="11" t="s">
        <v>3329</v>
      </c>
      <c r="L419" s="11">
        <v>1</v>
      </c>
      <c r="M419" s="11">
        <v>45.45</v>
      </c>
      <c r="N419" s="11" t="s">
        <v>3426</v>
      </c>
      <c r="O419" s="11">
        <v>2</v>
      </c>
      <c r="P419" s="11">
        <v>36.36</v>
      </c>
      <c r="Q419" s="11" t="s">
        <v>3427</v>
      </c>
      <c r="R419" s="11">
        <v>4</v>
      </c>
      <c r="S419" s="11">
        <v>18.18</v>
      </c>
      <c r="T419" s="11" t="s">
        <v>1615</v>
      </c>
      <c r="U419" s="11">
        <v>0</v>
      </c>
      <c r="V419" s="11">
        <v>0</v>
      </c>
      <c r="W419" s="11">
        <v>0</v>
      </c>
      <c r="X419" s="11">
        <v>0</v>
      </c>
      <c r="Y419" s="11">
        <v>0</v>
      </c>
      <c r="Z419" s="11">
        <v>0</v>
      </c>
      <c r="AA419" s="11">
        <v>0</v>
      </c>
      <c r="AB419" s="11">
        <v>0</v>
      </c>
      <c r="AC419" s="11">
        <v>0</v>
      </c>
      <c r="AD419" s="11">
        <v>0</v>
      </c>
      <c r="AE419" s="11">
        <v>0</v>
      </c>
      <c r="AF419" s="11">
        <v>0</v>
      </c>
      <c r="AG419" s="11">
        <v>0</v>
      </c>
      <c r="AH419" s="11">
        <v>0</v>
      </c>
      <c r="AI419" s="11">
        <v>0</v>
      </c>
      <c r="AJ419" s="11">
        <v>25</v>
      </c>
      <c r="AK419" s="11" t="s">
        <v>1597</v>
      </c>
      <c r="AL419" s="11" t="s">
        <v>47</v>
      </c>
      <c r="AM419" s="11" t="s">
        <v>56</v>
      </c>
      <c r="AN419" s="11" t="s">
        <v>729</v>
      </c>
    </row>
    <row r="420" ht="60" spans="1:40">
      <c r="A420" s="28">
        <v>417</v>
      </c>
      <c r="B420" s="11" t="s">
        <v>151</v>
      </c>
      <c r="C420" s="11" t="s">
        <v>1616</v>
      </c>
      <c r="D420" s="11" t="s">
        <v>1064</v>
      </c>
      <c r="E420" s="11" t="s">
        <v>1065</v>
      </c>
      <c r="F420" s="11" t="s">
        <v>228</v>
      </c>
      <c r="G420" s="11" t="s">
        <v>429</v>
      </c>
      <c r="H420" s="11" t="s">
        <v>1400</v>
      </c>
      <c r="I420" s="11">
        <v>12</v>
      </c>
      <c r="J420" s="11">
        <v>5</v>
      </c>
      <c r="K420" s="11" t="s">
        <v>3329</v>
      </c>
      <c r="L420" s="11">
        <v>2</v>
      </c>
      <c r="M420" s="11">
        <v>68.96</v>
      </c>
      <c r="N420" s="11" t="s">
        <v>829</v>
      </c>
      <c r="O420" s="11">
        <v>5</v>
      </c>
      <c r="P420" s="11">
        <v>31.03</v>
      </c>
      <c r="Q420" s="11" t="s">
        <v>429</v>
      </c>
      <c r="R420" s="11">
        <v>0</v>
      </c>
      <c r="S420" s="11">
        <v>0</v>
      </c>
      <c r="T420" s="11">
        <v>0</v>
      </c>
      <c r="U420" s="11">
        <v>0</v>
      </c>
      <c r="V420" s="11">
        <v>0</v>
      </c>
      <c r="W420" s="11">
        <v>0</v>
      </c>
      <c r="X420" s="11">
        <v>0</v>
      </c>
      <c r="Y420" s="11">
        <v>0</v>
      </c>
      <c r="Z420" s="11">
        <v>0</v>
      </c>
      <c r="AA420" s="11">
        <v>0</v>
      </c>
      <c r="AB420" s="11">
        <v>0</v>
      </c>
      <c r="AC420" s="11">
        <v>0</v>
      </c>
      <c r="AD420" s="11">
        <v>0</v>
      </c>
      <c r="AE420" s="11">
        <v>0</v>
      </c>
      <c r="AF420" s="11">
        <v>0</v>
      </c>
      <c r="AG420" s="11">
        <v>0</v>
      </c>
      <c r="AH420" s="11">
        <v>0</v>
      </c>
      <c r="AI420" s="11">
        <v>0</v>
      </c>
      <c r="AJ420" s="11">
        <v>25</v>
      </c>
      <c r="AK420" s="11" t="s">
        <v>1617</v>
      </c>
      <c r="AL420" s="11" t="s">
        <v>47</v>
      </c>
      <c r="AM420" s="11" t="s">
        <v>56</v>
      </c>
      <c r="AN420" s="11" t="s">
        <v>729</v>
      </c>
    </row>
    <row r="421" ht="60" spans="1:40">
      <c r="A421" s="28">
        <v>418</v>
      </c>
      <c r="B421" s="11" t="s">
        <v>151</v>
      </c>
      <c r="C421" s="11" t="s">
        <v>1618</v>
      </c>
      <c r="D421" s="11" t="s">
        <v>1619</v>
      </c>
      <c r="E421" s="11" t="s">
        <v>1620</v>
      </c>
      <c r="F421" s="11" t="s">
        <v>228</v>
      </c>
      <c r="G421" s="11" t="s">
        <v>829</v>
      </c>
      <c r="H421" s="11" t="s">
        <v>1400</v>
      </c>
      <c r="I421" s="11">
        <v>12</v>
      </c>
      <c r="J421" s="11">
        <v>8</v>
      </c>
      <c r="K421" s="11" t="s">
        <v>3329</v>
      </c>
      <c r="L421" s="11">
        <v>4</v>
      </c>
      <c r="M421" s="11">
        <v>41.66</v>
      </c>
      <c r="N421" s="11" t="s">
        <v>1271</v>
      </c>
      <c r="O421" s="11">
        <v>6</v>
      </c>
      <c r="P421" s="11">
        <v>33.33</v>
      </c>
      <c r="Q421" s="11" t="s">
        <v>429</v>
      </c>
      <c r="R421" s="11">
        <v>8</v>
      </c>
      <c r="S421" s="11">
        <v>25</v>
      </c>
      <c r="T421" s="11" t="s">
        <v>829</v>
      </c>
      <c r="U421" s="11">
        <v>0</v>
      </c>
      <c r="V421" s="11">
        <v>0</v>
      </c>
      <c r="W421" s="11">
        <v>0</v>
      </c>
      <c r="X421" s="11">
        <v>0</v>
      </c>
      <c r="Y421" s="11">
        <v>0</v>
      </c>
      <c r="Z421" s="11">
        <v>0</v>
      </c>
      <c r="AA421" s="11">
        <v>0</v>
      </c>
      <c r="AB421" s="11">
        <v>0</v>
      </c>
      <c r="AC421" s="11">
        <v>0</v>
      </c>
      <c r="AD421" s="11">
        <v>0</v>
      </c>
      <c r="AE421" s="11">
        <v>0</v>
      </c>
      <c r="AF421" s="11">
        <v>0</v>
      </c>
      <c r="AG421" s="11">
        <v>0</v>
      </c>
      <c r="AH421" s="11">
        <v>0</v>
      </c>
      <c r="AI421" s="11">
        <v>0</v>
      </c>
      <c r="AJ421" s="11">
        <v>10</v>
      </c>
      <c r="AK421" s="11" t="s">
        <v>1617</v>
      </c>
      <c r="AL421" s="11" t="s">
        <v>105</v>
      </c>
      <c r="AM421" s="11" t="s">
        <v>56</v>
      </c>
      <c r="AN421" s="11" t="s">
        <v>729</v>
      </c>
    </row>
    <row r="422" ht="24" spans="1:40">
      <c r="A422" s="28">
        <v>419</v>
      </c>
      <c r="B422" s="11" t="s">
        <v>151</v>
      </c>
      <c r="C422" s="11" t="s">
        <v>1621</v>
      </c>
      <c r="D422" s="11" t="s">
        <v>1622</v>
      </c>
      <c r="E422" s="11" t="s">
        <v>1623</v>
      </c>
      <c r="F422" s="11" t="s">
        <v>250</v>
      </c>
      <c r="G422" s="11" t="s">
        <v>1624</v>
      </c>
      <c r="H422" s="11" t="s">
        <v>3327</v>
      </c>
      <c r="I422" s="11">
        <v>0</v>
      </c>
      <c r="J422" s="11">
        <v>6</v>
      </c>
      <c r="K422" s="11" t="s">
        <v>3328</v>
      </c>
      <c r="L422" s="11">
        <v>6</v>
      </c>
      <c r="M422" s="11">
        <v>100</v>
      </c>
      <c r="N422" s="11" t="s">
        <v>1624</v>
      </c>
      <c r="O422" s="11">
        <v>0</v>
      </c>
      <c r="P422" s="11">
        <v>0</v>
      </c>
      <c r="Q422" s="11">
        <v>0</v>
      </c>
      <c r="R422" s="11">
        <v>0</v>
      </c>
      <c r="S422" s="11">
        <v>0</v>
      </c>
      <c r="T422" s="11">
        <v>0</v>
      </c>
      <c r="U422" s="11">
        <v>0</v>
      </c>
      <c r="V422" s="11">
        <v>0</v>
      </c>
      <c r="W422" s="11">
        <v>0</v>
      </c>
      <c r="X422" s="11">
        <v>0</v>
      </c>
      <c r="Y422" s="11">
        <v>0</v>
      </c>
      <c r="Z422" s="11">
        <v>0</v>
      </c>
      <c r="AA422" s="11">
        <v>0</v>
      </c>
      <c r="AB422" s="11">
        <v>0</v>
      </c>
      <c r="AC422" s="11">
        <v>0</v>
      </c>
      <c r="AD422" s="11">
        <v>0</v>
      </c>
      <c r="AE422" s="11">
        <v>0</v>
      </c>
      <c r="AF422" s="11">
        <v>0</v>
      </c>
      <c r="AG422" s="11">
        <v>0</v>
      </c>
      <c r="AH422" s="11">
        <v>0</v>
      </c>
      <c r="AI422" s="11">
        <v>0</v>
      </c>
      <c r="AJ422" s="11">
        <v>25</v>
      </c>
      <c r="AK422" s="11" t="s">
        <v>1617</v>
      </c>
      <c r="AL422" s="11" t="s">
        <v>47</v>
      </c>
      <c r="AM422" s="11" t="s">
        <v>56</v>
      </c>
      <c r="AN422" s="11" t="s">
        <v>729</v>
      </c>
    </row>
    <row r="423" ht="36" spans="1:40">
      <c r="A423" s="28">
        <v>420</v>
      </c>
      <c r="B423" s="11" t="s">
        <v>151</v>
      </c>
      <c r="C423" s="11" t="s">
        <v>1625</v>
      </c>
      <c r="D423" s="11" t="s">
        <v>1626</v>
      </c>
      <c r="E423" s="11" t="s">
        <v>1627</v>
      </c>
      <c r="F423" s="11" t="s">
        <v>155</v>
      </c>
      <c r="G423" s="11" t="s">
        <v>269</v>
      </c>
      <c r="H423" s="11" t="s">
        <v>3327</v>
      </c>
      <c r="I423" s="11">
        <v>0</v>
      </c>
      <c r="J423" s="11">
        <v>6</v>
      </c>
      <c r="K423" s="11" t="s">
        <v>3328</v>
      </c>
      <c r="L423" s="11">
        <v>6</v>
      </c>
      <c r="M423" s="11">
        <v>100</v>
      </c>
      <c r="N423" s="11" t="s">
        <v>269</v>
      </c>
      <c r="O423" s="11">
        <v>0</v>
      </c>
      <c r="P423" s="11">
        <v>0</v>
      </c>
      <c r="Q423" s="11">
        <v>0</v>
      </c>
      <c r="R423" s="11">
        <v>0</v>
      </c>
      <c r="S423" s="11">
        <v>0</v>
      </c>
      <c r="T423" s="11">
        <v>0</v>
      </c>
      <c r="U423" s="11">
        <v>0</v>
      </c>
      <c r="V423" s="11">
        <v>0</v>
      </c>
      <c r="W423" s="11">
        <v>0</v>
      </c>
      <c r="X423" s="11">
        <v>0</v>
      </c>
      <c r="Y423" s="11">
        <v>0</v>
      </c>
      <c r="Z423" s="11">
        <v>0</v>
      </c>
      <c r="AA423" s="11">
        <v>0</v>
      </c>
      <c r="AB423" s="11">
        <v>0</v>
      </c>
      <c r="AC423" s="11">
        <v>0</v>
      </c>
      <c r="AD423" s="11">
        <v>0</v>
      </c>
      <c r="AE423" s="11">
        <v>0</v>
      </c>
      <c r="AF423" s="11">
        <v>0</v>
      </c>
      <c r="AG423" s="11">
        <v>0</v>
      </c>
      <c r="AH423" s="11">
        <v>0</v>
      </c>
      <c r="AI423" s="11">
        <v>0</v>
      </c>
      <c r="AJ423" s="11">
        <v>25</v>
      </c>
      <c r="AK423" s="11" t="s">
        <v>1617</v>
      </c>
      <c r="AL423" s="11" t="s">
        <v>47</v>
      </c>
      <c r="AM423" s="11" t="s">
        <v>56</v>
      </c>
      <c r="AN423" s="11" t="s">
        <v>729</v>
      </c>
    </row>
    <row r="424" ht="24" spans="1:40">
      <c r="A424" s="28">
        <v>421</v>
      </c>
      <c r="B424" s="11" t="s">
        <v>151</v>
      </c>
      <c r="C424" s="11" t="s">
        <v>1628</v>
      </c>
      <c r="D424" s="11" t="s">
        <v>1629</v>
      </c>
      <c r="E424" s="11" t="s">
        <v>1630</v>
      </c>
      <c r="F424" s="11" t="s">
        <v>1631</v>
      </c>
      <c r="G424" s="11" t="s">
        <v>1632</v>
      </c>
      <c r="H424" s="11" t="s">
        <v>3327</v>
      </c>
      <c r="I424" s="11">
        <v>0</v>
      </c>
      <c r="J424" s="11">
        <v>7</v>
      </c>
      <c r="K424" s="11" t="s">
        <v>3328</v>
      </c>
      <c r="L424" s="11">
        <v>7</v>
      </c>
      <c r="M424" s="11">
        <v>100</v>
      </c>
      <c r="N424" s="11" t="s">
        <v>1632</v>
      </c>
      <c r="O424" s="11">
        <v>0</v>
      </c>
      <c r="P424" s="11">
        <v>0</v>
      </c>
      <c r="Q424" s="11">
        <v>0</v>
      </c>
      <c r="R424" s="11">
        <v>0</v>
      </c>
      <c r="S424" s="11">
        <v>0</v>
      </c>
      <c r="T424" s="11">
        <v>0</v>
      </c>
      <c r="U424" s="11">
        <v>0</v>
      </c>
      <c r="V424" s="11">
        <v>0</v>
      </c>
      <c r="W424" s="11">
        <v>0</v>
      </c>
      <c r="X424" s="11">
        <v>0</v>
      </c>
      <c r="Y424" s="11">
        <v>0</v>
      </c>
      <c r="Z424" s="11">
        <v>0</v>
      </c>
      <c r="AA424" s="11">
        <v>0</v>
      </c>
      <c r="AB424" s="11">
        <v>0</v>
      </c>
      <c r="AC424" s="11">
        <v>0</v>
      </c>
      <c r="AD424" s="11">
        <v>0</v>
      </c>
      <c r="AE424" s="11">
        <v>0</v>
      </c>
      <c r="AF424" s="11">
        <v>0</v>
      </c>
      <c r="AG424" s="11">
        <v>0</v>
      </c>
      <c r="AH424" s="11">
        <v>0</v>
      </c>
      <c r="AI424" s="11">
        <v>0</v>
      </c>
      <c r="AJ424" s="11">
        <v>25</v>
      </c>
      <c r="AK424" s="11" t="s">
        <v>1617</v>
      </c>
      <c r="AL424" s="11" t="s">
        <v>47</v>
      </c>
      <c r="AM424" s="11" t="s">
        <v>56</v>
      </c>
      <c r="AN424" s="11" t="s">
        <v>729</v>
      </c>
    </row>
    <row r="425" ht="48" spans="1:40">
      <c r="A425" s="28">
        <v>422</v>
      </c>
      <c r="B425" s="11" t="s">
        <v>151</v>
      </c>
      <c r="C425" s="11" t="s">
        <v>1633</v>
      </c>
      <c r="D425" s="11" t="s">
        <v>1634</v>
      </c>
      <c r="E425" s="11" t="s">
        <v>1635</v>
      </c>
      <c r="F425" s="11" t="s">
        <v>155</v>
      </c>
      <c r="G425" s="11" t="s">
        <v>1636</v>
      </c>
      <c r="H425" s="11" t="s">
        <v>3327</v>
      </c>
      <c r="I425" s="11">
        <v>0</v>
      </c>
      <c r="J425" s="11">
        <v>6</v>
      </c>
      <c r="K425" s="11" t="s">
        <v>3329</v>
      </c>
      <c r="L425" s="11">
        <v>4</v>
      </c>
      <c r="M425" s="11">
        <v>37.04</v>
      </c>
      <c r="N425" s="11" t="s">
        <v>3428</v>
      </c>
      <c r="O425" s="11">
        <v>5</v>
      </c>
      <c r="P425" s="11">
        <v>33.33</v>
      </c>
      <c r="Q425" s="11" t="s">
        <v>3429</v>
      </c>
      <c r="R425" s="11">
        <v>6</v>
      </c>
      <c r="S425" s="11">
        <v>29.63</v>
      </c>
      <c r="T425" s="11" t="s">
        <v>3430</v>
      </c>
      <c r="U425" s="11">
        <v>0</v>
      </c>
      <c r="V425" s="11">
        <v>0</v>
      </c>
      <c r="W425" s="11">
        <v>0</v>
      </c>
      <c r="X425" s="11">
        <v>0</v>
      </c>
      <c r="Y425" s="11">
        <v>0</v>
      </c>
      <c r="Z425" s="11">
        <v>0</v>
      </c>
      <c r="AA425" s="11">
        <v>0</v>
      </c>
      <c r="AB425" s="11">
        <v>0</v>
      </c>
      <c r="AC425" s="11">
        <v>0</v>
      </c>
      <c r="AD425" s="11">
        <v>0</v>
      </c>
      <c r="AE425" s="11">
        <v>0</v>
      </c>
      <c r="AF425" s="11">
        <v>0</v>
      </c>
      <c r="AG425" s="11">
        <v>0</v>
      </c>
      <c r="AH425" s="11">
        <v>0</v>
      </c>
      <c r="AI425" s="11">
        <v>0</v>
      </c>
      <c r="AJ425" s="11">
        <v>10</v>
      </c>
      <c r="AK425" s="11" t="s">
        <v>1617</v>
      </c>
      <c r="AL425" s="11" t="s">
        <v>105</v>
      </c>
      <c r="AM425" s="11" t="s">
        <v>56</v>
      </c>
      <c r="AN425" s="11" t="s">
        <v>729</v>
      </c>
    </row>
    <row r="426" ht="48" spans="1:40">
      <c r="A426" s="28">
        <v>423</v>
      </c>
      <c r="B426" s="11" t="s">
        <v>151</v>
      </c>
      <c r="C426" s="11" t="s">
        <v>1637</v>
      </c>
      <c r="D426" s="11" t="s">
        <v>1638</v>
      </c>
      <c r="E426" s="11" t="s">
        <v>1639</v>
      </c>
      <c r="F426" s="11" t="s">
        <v>155</v>
      </c>
      <c r="G426" s="11" t="s">
        <v>1271</v>
      </c>
      <c r="H426" s="11" t="s">
        <v>3327</v>
      </c>
      <c r="I426" s="11">
        <v>0</v>
      </c>
      <c r="J426" s="11">
        <v>8</v>
      </c>
      <c r="K426" s="11" t="s">
        <v>3329</v>
      </c>
      <c r="L426" s="11">
        <v>4</v>
      </c>
      <c r="M426" s="11">
        <v>62.5</v>
      </c>
      <c r="N426" s="11" t="s">
        <v>3425</v>
      </c>
      <c r="O426" s="11">
        <v>8</v>
      </c>
      <c r="P426" s="11">
        <v>37.5</v>
      </c>
      <c r="Q426" s="11" t="s">
        <v>1271</v>
      </c>
      <c r="R426" s="11">
        <v>0</v>
      </c>
      <c r="S426" s="11">
        <v>0</v>
      </c>
      <c r="T426" s="11">
        <v>0</v>
      </c>
      <c r="U426" s="11">
        <v>0</v>
      </c>
      <c r="V426" s="11">
        <v>0</v>
      </c>
      <c r="W426" s="11">
        <v>0</v>
      </c>
      <c r="X426" s="11">
        <v>0</v>
      </c>
      <c r="Y426" s="11">
        <v>0</v>
      </c>
      <c r="Z426" s="11">
        <v>0</v>
      </c>
      <c r="AA426" s="11">
        <v>0</v>
      </c>
      <c r="AB426" s="11">
        <v>0</v>
      </c>
      <c r="AC426" s="11">
        <v>0</v>
      </c>
      <c r="AD426" s="11">
        <v>0</v>
      </c>
      <c r="AE426" s="11">
        <v>0</v>
      </c>
      <c r="AF426" s="11">
        <v>0</v>
      </c>
      <c r="AG426" s="11">
        <v>0</v>
      </c>
      <c r="AH426" s="11">
        <v>0</v>
      </c>
      <c r="AI426" s="11">
        <v>0</v>
      </c>
      <c r="AJ426" s="11">
        <v>10</v>
      </c>
      <c r="AK426" s="11" t="s">
        <v>1640</v>
      </c>
      <c r="AL426" s="11" t="s">
        <v>105</v>
      </c>
      <c r="AM426" s="11" t="s">
        <v>56</v>
      </c>
      <c r="AN426" s="11" t="s">
        <v>729</v>
      </c>
    </row>
    <row r="427" ht="60" spans="1:40">
      <c r="A427" s="28">
        <v>424</v>
      </c>
      <c r="B427" s="11" t="s">
        <v>151</v>
      </c>
      <c r="C427" s="11" t="s">
        <v>1641</v>
      </c>
      <c r="D427" s="11" t="s">
        <v>1095</v>
      </c>
      <c r="E427" s="11" t="s">
        <v>1642</v>
      </c>
      <c r="F427" s="11" t="s">
        <v>228</v>
      </c>
      <c r="G427" s="11" t="s">
        <v>429</v>
      </c>
      <c r="H427" s="11" t="s">
        <v>1400</v>
      </c>
      <c r="I427" s="11">
        <v>12</v>
      </c>
      <c r="J427" s="11">
        <v>5</v>
      </c>
      <c r="K427" s="11" t="s">
        <v>3329</v>
      </c>
      <c r="L427" s="11">
        <v>3</v>
      </c>
      <c r="M427" s="11">
        <v>62.5</v>
      </c>
      <c r="N427" s="11" t="s">
        <v>829</v>
      </c>
      <c r="O427" s="11">
        <v>5</v>
      </c>
      <c r="P427" s="11">
        <v>37.5</v>
      </c>
      <c r="Q427" s="11" t="s">
        <v>429</v>
      </c>
      <c r="R427" s="11">
        <v>0</v>
      </c>
      <c r="S427" s="11">
        <v>0</v>
      </c>
      <c r="T427" s="11">
        <v>0</v>
      </c>
      <c r="U427" s="11">
        <v>0</v>
      </c>
      <c r="V427" s="11">
        <v>0</v>
      </c>
      <c r="W427" s="11">
        <v>0</v>
      </c>
      <c r="X427" s="11">
        <v>0</v>
      </c>
      <c r="Y427" s="11">
        <v>0</v>
      </c>
      <c r="Z427" s="11">
        <v>0</v>
      </c>
      <c r="AA427" s="11">
        <v>0</v>
      </c>
      <c r="AB427" s="11">
        <v>0</v>
      </c>
      <c r="AC427" s="11">
        <v>0</v>
      </c>
      <c r="AD427" s="11">
        <v>0</v>
      </c>
      <c r="AE427" s="11">
        <v>0</v>
      </c>
      <c r="AF427" s="11">
        <v>0</v>
      </c>
      <c r="AG427" s="11">
        <v>0</v>
      </c>
      <c r="AH427" s="11">
        <v>0</v>
      </c>
      <c r="AI427" s="11">
        <v>0</v>
      </c>
      <c r="AJ427" s="11">
        <v>25</v>
      </c>
      <c r="AK427" s="11" t="s">
        <v>1640</v>
      </c>
      <c r="AL427" s="11" t="s">
        <v>47</v>
      </c>
      <c r="AM427" s="11" t="s">
        <v>56</v>
      </c>
      <c r="AN427" s="11" t="s">
        <v>729</v>
      </c>
    </row>
    <row r="428" ht="36" spans="1:40">
      <c r="A428" s="28">
        <v>425</v>
      </c>
      <c r="B428" s="11" t="s">
        <v>151</v>
      </c>
      <c r="C428" s="11" t="s">
        <v>1643</v>
      </c>
      <c r="D428" s="11" t="s">
        <v>1644</v>
      </c>
      <c r="E428" s="11" t="s">
        <v>1645</v>
      </c>
      <c r="F428" s="11" t="s">
        <v>486</v>
      </c>
      <c r="G428" s="11" t="s">
        <v>1218</v>
      </c>
      <c r="H428" s="11" t="s">
        <v>1400</v>
      </c>
      <c r="I428" s="11">
        <v>19</v>
      </c>
      <c r="J428" s="11">
        <v>6</v>
      </c>
      <c r="K428" s="11" t="s">
        <v>3328</v>
      </c>
      <c r="L428" s="11">
        <v>6</v>
      </c>
      <c r="M428" s="11">
        <v>100</v>
      </c>
      <c r="N428" s="11" t="s">
        <v>1218</v>
      </c>
      <c r="O428" s="11">
        <v>0</v>
      </c>
      <c r="P428" s="11">
        <v>0</v>
      </c>
      <c r="Q428" s="11">
        <v>0</v>
      </c>
      <c r="R428" s="11">
        <v>0</v>
      </c>
      <c r="S428" s="11">
        <v>0</v>
      </c>
      <c r="T428" s="11">
        <v>0</v>
      </c>
      <c r="U428" s="11">
        <v>0</v>
      </c>
      <c r="V428" s="11">
        <v>0</v>
      </c>
      <c r="W428" s="11">
        <v>0</v>
      </c>
      <c r="X428" s="11">
        <v>0</v>
      </c>
      <c r="Y428" s="11">
        <v>0</v>
      </c>
      <c r="Z428" s="11">
        <v>0</v>
      </c>
      <c r="AA428" s="11">
        <v>0</v>
      </c>
      <c r="AB428" s="11">
        <v>0</v>
      </c>
      <c r="AC428" s="11">
        <v>0</v>
      </c>
      <c r="AD428" s="11">
        <v>0</v>
      </c>
      <c r="AE428" s="11">
        <v>0</v>
      </c>
      <c r="AF428" s="11">
        <v>0</v>
      </c>
      <c r="AG428" s="11">
        <v>0</v>
      </c>
      <c r="AH428" s="11">
        <v>0</v>
      </c>
      <c r="AI428" s="11">
        <v>0</v>
      </c>
      <c r="AJ428" s="11">
        <v>10</v>
      </c>
      <c r="AK428" s="11" t="s">
        <v>1640</v>
      </c>
      <c r="AL428" s="11" t="s">
        <v>105</v>
      </c>
      <c r="AM428" s="11" t="s">
        <v>56</v>
      </c>
      <c r="AN428" s="11" t="s">
        <v>729</v>
      </c>
    </row>
    <row r="429" ht="48" spans="1:40">
      <c r="A429" s="28">
        <v>426</v>
      </c>
      <c r="B429" s="11" t="s">
        <v>151</v>
      </c>
      <c r="C429" s="11" t="s">
        <v>1646</v>
      </c>
      <c r="D429" s="11" t="s">
        <v>1647</v>
      </c>
      <c r="E429" s="11" t="s">
        <v>1648</v>
      </c>
      <c r="F429" s="11" t="s">
        <v>228</v>
      </c>
      <c r="G429" s="11" t="s">
        <v>829</v>
      </c>
      <c r="H429" s="11" t="s">
        <v>1400</v>
      </c>
      <c r="I429" s="11">
        <v>12</v>
      </c>
      <c r="J429" s="11">
        <v>5</v>
      </c>
      <c r="K429" s="11" t="s">
        <v>3329</v>
      </c>
      <c r="L429" s="11">
        <v>5</v>
      </c>
      <c r="M429" s="11">
        <v>56.25</v>
      </c>
      <c r="N429" s="11" t="s">
        <v>829</v>
      </c>
      <c r="O429" s="11">
        <v>7</v>
      </c>
      <c r="P429" s="11">
        <v>43.75</v>
      </c>
      <c r="Q429" s="11" t="s">
        <v>429</v>
      </c>
      <c r="R429" s="11">
        <v>0</v>
      </c>
      <c r="S429" s="11">
        <v>0</v>
      </c>
      <c r="T429" s="11">
        <v>0</v>
      </c>
      <c r="U429" s="11">
        <v>0</v>
      </c>
      <c r="V429" s="11">
        <v>0</v>
      </c>
      <c r="W429" s="11">
        <v>0</v>
      </c>
      <c r="X429" s="11">
        <v>0</v>
      </c>
      <c r="Y429" s="11">
        <v>0</v>
      </c>
      <c r="Z429" s="11">
        <v>0</v>
      </c>
      <c r="AA429" s="11">
        <v>0</v>
      </c>
      <c r="AB429" s="11">
        <v>0</v>
      </c>
      <c r="AC429" s="11">
        <v>0</v>
      </c>
      <c r="AD429" s="11">
        <v>0</v>
      </c>
      <c r="AE429" s="11">
        <v>0</v>
      </c>
      <c r="AF429" s="11">
        <v>0</v>
      </c>
      <c r="AG429" s="11">
        <v>0</v>
      </c>
      <c r="AH429" s="11">
        <v>0</v>
      </c>
      <c r="AI429" s="11">
        <v>0</v>
      </c>
      <c r="AJ429" s="11">
        <v>10</v>
      </c>
      <c r="AK429" s="11" t="s">
        <v>1640</v>
      </c>
      <c r="AL429" s="11" t="s">
        <v>105</v>
      </c>
      <c r="AM429" s="11" t="s">
        <v>56</v>
      </c>
      <c r="AN429" s="11" t="s">
        <v>729</v>
      </c>
    </row>
    <row r="430" ht="48" spans="1:40">
      <c r="A430" s="28">
        <v>427</v>
      </c>
      <c r="B430" s="11" t="s">
        <v>151</v>
      </c>
      <c r="C430" s="11" t="s">
        <v>1649</v>
      </c>
      <c r="D430" s="11" t="s">
        <v>1650</v>
      </c>
      <c r="E430" s="11" t="s">
        <v>1651</v>
      </c>
      <c r="F430" s="11" t="s">
        <v>1407</v>
      </c>
      <c r="G430" s="11" t="s">
        <v>825</v>
      </c>
      <c r="H430" s="11" t="s">
        <v>1400</v>
      </c>
      <c r="I430" s="11">
        <v>13</v>
      </c>
      <c r="J430" s="11">
        <v>5</v>
      </c>
      <c r="K430" s="11" t="s">
        <v>3328</v>
      </c>
      <c r="L430" s="11">
        <v>5</v>
      </c>
      <c r="M430" s="11">
        <v>100</v>
      </c>
      <c r="N430" s="11" t="s">
        <v>825</v>
      </c>
      <c r="O430" s="11">
        <v>0</v>
      </c>
      <c r="P430" s="11">
        <v>0</v>
      </c>
      <c r="Q430" s="11">
        <v>0</v>
      </c>
      <c r="R430" s="11">
        <v>0</v>
      </c>
      <c r="S430" s="11">
        <v>0</v>
      </c>
      <c r="T430" s="11">
        <v>0</v>
      </c>
      <c r="U430" s="11">
        <v>0</v>
      </c>
      <c r="V430" s="11">
        <v>0</v>
      </c>
      <c r="W430" s="11">
        <v>0</v>
      </c>
      <c r="X430" s="11">
        <v>0</v>
      </c>
      <c r="Y430" s="11">
        <v>0</v>
      </c>
      <c r="Z430" s="11">
        <v>0</v>
      </c>
      <c r="AA430" s="11">
        <v>0</v>
      </c>
      <c r="AB430" s="11">
        <v>0</v>
      </c>
      <c r="AC430" s="11">
        <v>0</v>
      </c>
      <c r="AD430" s="11">
        <v>0</v>
      </c>
      <c r="AE430" s="11">
        <v>0</v>
      </c>
      <c r="AF430" s="11">
        <v>0</v>
      </c>
      <c r="AG430" s="11">
        <v>0</v>
      </c>
      <c r="AH430" s="11">
        <v>0</v>
      </c>
      <c r="AI430" s="11">
        <v>0</v>
      </c>
      <c r="AJ430" s="11">
        <v>25</v>
      </c>
      <c r="AK430" s="11" t="s">
        <v>1640</v>
      </c>
      <c r="AL430" s="11" t="s">
        <v>47</v>
      </c>
      <c r="AM430" s="11" t="s">
        <v>56</v>
      </c>
      <c r="AN430" s="11" t="s">
        <v>729</v>
      </c>
    </row>
    <row r="431" ht="48" spans="1:40">
      <c r="A431" s="28">
        <v>428</v>
      </c>
      <c r="B431" s="11" t="s">
        <v>151</v>
      </c>
      <c r="C431" s="11" t="s">
        <v>1652</v>
      </c>
      <c r="D431" s="11" t="s">
        <v>1653</v>
      </c>
      <c r="E431" s="11" t="s">
        <v>1654</v>
      </c>
      <c r="F431" s="11" t="s">
        <v>172</v>
      </c>
      <c r="G431" s="11" t="s">
        <v>1655</v>
      </c>
      <c r="H431" s="11" t="s">
        <v>3327</v>
      </c>
      <c r="I431" s="11">
        <v>0</v>
      </c>
      <c r="J431" s="11">
        <v>5</v>
      </c>
      <c r="K431" s="11" t="s">
        <v>3329</v>
      </c>
      <c r="L431" s="11">
        <v>5</v>
      </c>
      <c r="M431" s="11">
        <v>60</v>
      </c>
      <c r="N431" s="11" t="s">
        <v>1655</v>
      </c>
      <c r="O431" s="11">
        <v>7</v>
      </c>
      <c r="P431" s="11">
        <v>40</v>
      </c>
      <c r="Q431" s="11" t="s">
        <v>3431</v>
      </c>
      <c r="R431" s="11">
        <v>0</v>
      </c>
      <c r="S431" s="11">
        <v>0</v>
      </c>
      <c r="T431" s="11">
        <v>0</v>
      </c>
      <c r="U431" s="11">
        <v>0</v>
      </c>
      <c r="V431" s="11">
        <v>0</v>
      </c>
      <c r="W431" s="11">
        <v>0</v>
      </c>
      <c r="X431" s="11">
        <v>0</v>
      </c>
      <c r="Y431" s="11">
        <v>0</v>
      </c>
      <c r="Z431" s="11">
        <v>0</v>
      </c>
      <c r="AA431" s="11">
        <v>0</v>
      </c>
      <c r="AB431" s="11">
        <v>0</v>
      </c>
      <c r="AC431" s="11">
        <v>0</v>
      </c>
      <c r="AD431" s="11">
        <v>0</v>
      </c>
      <c r="AE431" s="11">
        <v>0</v>
      </c>
      <c r="AF431" s="11">
        <v>0</v>
      </c>
      <c r="AG431" s="11">
        <v>0</v>
      </c>
      <c r="AH431" s="11">
        <v>0</v>
      </c>
      <c r="AI431" s="11">
        <v>0</v>
      </c>
      <c r="AJ431" s="11">
        <v>25</v>
      </c>
      <c r="AK431" s="11" t="s">
        <v>1640</v>
      </c>
      <c r="AL431" s="11" t="s">
        <v>47</v>
      </c>
      <c r="AM431" s="11" t="s">
        <v>56</v>
      </c>
      <c r="AN431" s="11" t="s">
        <v>729</v>
      </c>
    </row>
    <row r="432" ht="36" spans="1:40">
      <c r="A432" s="28">
        <v>429</v>
      </c>
      <c r="B432" s="11" t="s">
        <v>151</v>
      </c>
      <c r="C432" s="11" t="s">
        <v>1656</v>
      </c>
      <c r="D432" s="11" t="s">
        <v>1657</v>
      </c>
      <c r="E432" s="11" t="s">
        <v>1658</v>
      </c>
      <c r="F432" s="11" t="s">
        <v>1407</v>
      </c>
      <c r="G432" s="11" t="s">
        <v>825</v>
      </c>
      <c r="H432" s="11" t="s">
        <v>1400</v>
      </c>
      <c r="I432" s="11">
        <v>13</v>
      </c>
      <c r="J432" s="11">
        <v>5</v>
      </c>
      <c r="K432" s="11" t="s">
        <v>3328</v>
      </c>
      <c r="L432" s="11">
        <v>5</v>
      </c>
      <c r="M432" s="11">
        <v>100</v>
      </c>
      <c r="N432" s="11" t="s">
        <v>825</v>
      </c>
      <c r="O432" s="11">
        <v>0</v>
      </c>
      <c r="P432" s="11">
        <v>0</v>
      </c>
      <c r="Q432" s="11">
        <v>0</v>
      </c>
      <c r="R432" s="11">
        <v>0</v>
      </c>
      <c r="S432" s="11">
        <v>0</v>
      </c>
      <c r="T432" s="11">
        <v>0</v>
      </c>
      <c r="U432" s="11">
        <v>0</v>
      </c>
      <c r="V432" s="11">
        <v>0</v>
      </c>
      <c r="W432" s="11">
        <v>0</v>
      </c>
      <c r="X432" s="11">
        <v>0</v>
      </c>
      <c r="Y432" s="11">
        <v>0</v>
      </c>
      <c r="Z432" s="11">
        <v>0</v>
      </c>
      <c r="AA432" s="11">
        <v>0</v>
      </c>
      <c r="AB432" s="11">
        <v>0</v>
      </c>
      <c r="AC432" s="11">
        <v>0</v>
      </c>
      <c r="AD432" s="11">
        <v>0</v>
      </c>
      <c r="AE432" s="11">
        <v>0</v>
      </c>
      <c r="AF432" s="11">
        <v>0</v>
      </c>
      <c r="AG432" s="11">
        <v>0</v>
      </c>
      <c r="AH432" s="11">
        <v>0</v>
      </c>
      <c r="AI432" s="11">
        <v>0</v>
      </c>
      <c r="AJ432" s="11">
        <v>25</v>
      </c>
      <c r="AK432" s="11" t="s">
        <v>1640</v>
      </c>
      <c r="AL432" s="11" t="s">
        <v>47</v>
      </c>
      <c r="AM432" s="11" t="s">
        <v>56</v>
      </c>
      <c r="AN432" s="11" t="s">
        <v>729</v>
      </c>
    </row>
    <row r="433" ht="24" spans="1:40">
      <c r="A433" s="28">
        <v>430</v>
      </c>
      <c r="B433" s="11" t="s">
        <v>151</v>
      </c>
      <c r="C433" s="11" t="s">
        <v>1659</v>
      </c>
      <c r="D433" s="11" t="s">
        <v>1660</v>
      </c>
      <c r="E433" s="11" t="s">
        <v>1661</v>
      </c>
      <c r="F433" s="11" t="s">
        <v>428</v>
      </c>
      <c r="G433" s="11" t="s">
        <v>403</v>
      </c>
      <c r="H433" s="11" t="s">
        <v>3327</v>
      </c>
      <c r="I433" s="11">
        <v>0</v>
      </c>
      <c r="J433" s="11">
        <v>5</v>
      </c>
      <c r="K433" s="11" t="s">
        <v>3328</v>
      </c>
      <c r="L433" s="11">
        <v>1</v>
      </c>
      <c r="M433" s="11">
        <v>100</v>
      </c>
      <c r="N433" s="11" t="s">
        <v>403</v>
      </c>
      <c r="O433" s="11">
        <v>0</v>
      </c>
      <c r="P433" s="11">
        <v>0</v>
      </c>
      <c r="Q433" s="11">
        <v>0</v>
      </c>
      <c r="R433" s="11">
        <v>0</v>
      </c>
      <c r="S433" s="11">
        <v>0</v>
      </c>
      <c r="T433" s="11">
        <v>0</v>
      </c>
      <c r="U433" s="11">
        <v>0</v>
      </c>
      <c r="V433" s="11">
        <v>0</v>
      </c>
      <c r="W433" s="11">
        <v>0</v>
      </c>
      <c r="X433" s="11">
        <v>0</v>
      </c>
      <c r="Y433" s="11">
        <v>0</v>
      </c>
      <c r="Z433" s="11">
        <v>0</v>
      </c>
      <c r="AA433" s="11">
        <v>0</v>
      </c>
      <c r="AB433" s="11">
        <v>0</v>
      </c>
      <c r="AC433" s="11">
        <v>0</v>
      </c>
      <c r="AD433" s="11">
        <v>0</v>
      </c>
      <c r="AE433" s="11">
        <v>0</v>
      </c>
      <c r="AF433" s="11">
        <v>0</v>
      </c>
      <c r="AG433" s="11">
        <v>0</v>
      </c>
      <c r="AH433" s="11">
        <v>0</v>
      </c>
      <c r="AI433" s="11">
        <v>0</v>
      </c>
      <c r="AJ433" s="11">
        <v>25</v>
      </c>
      <c r="AK433" s="11" t="s">
        <v>1662</v>
      </c>
      <c r="AL433" s="11" t="s">
        <v>47</v>
      </c>
      <c r="AM433" s="11" t="s">
        <v>56</v>
      </c>
      <c r="AN433" s="11" t="s">
        <v>729</v>
      </c>
    </row>
    <row r="434" ht="36" spans="1:40">
      <c r="A434" s="28">
        <v>431</v>
      </c>
      <c r="B434" s="11" t="s">
        <v>151</v>
      </c>
      <c r="C434" s="11" t="s">
        <v>1663</v>
      </c>
      <c r="D434" s="11" t="s">
        <v>1664</v>
      </c>
      <c r="E434" s="11" t="s">
        <v>1665</v>
      </c>
      <c r="F434" s="11" t="s">
        <v>486</v>
      </c>
      <c r="G434" s="11" t="s">
        <v>1218</v>
      </c>
      <c r="H434" s="11" t="s">
        <v>1400</v>
      </c>
      <c r="I434" s="11">
        <v>19</v>
      </c>
      <c r="J434" s="11">
        <v>5</v>
      </c>
      <c r="K434" s="11" t="s">
        <v>3328</v>
      </c>
      <c r="L434" s="11">
        <v>5</v>
      </c>
      <c r="M434" s="11">
        <v>100</v>
      </c>
      <c r="N434" s="11" t="s">
        <v>1218</v>
      </c>
      <c r="O434" s="11">
        <v>0</v>
      </c>
      <c r="P434" s="11">
        <v>0</v>
      </c>
      <c r="Q434" s="11">
        <v>0</v>
      </c>
      <c r="R434" s="11">
        <v>0</v>
      </c>
      <c r="S434" s="11">
        <v>0</v>
      </c>
      <c r="T434" s="11">
        <v>0</v>
      </c>
      <c r="U434" s="11">
        <v>0</v>
      </c>
      <c r="V434" s="11">
        <v>0</v>
      </c>
      <c r="W434" s="11">
        <v>0</v>
      </c>
      <c r="X434" s="11">
        <v>0</v>
      </c>
      <c r="Y434" s="11">
        <v>0</v>
      </c>
      <c r="Z434" s="11">
        <v>0</v>
      </c>
      <c r="AA434" s="11">
        <v>0</v>
      </c>
      <c r="AB434" s="11">
        <v>0</v>
      </c>
      <c r="AC434" s="11">
        <v>0</v>
      </c>
      <c r="AD434" s="11">
        <v>0</v>
      </c>
      <c r="AE434" s="11">
        <v>0</v>
      </c>
      <c r="AF434" s="11">
        <v>0</v>
      </c>
      <c r="AG434" s="11">
        <v>0</v>
      </c>
      <c r="AH434" s="11">
        <v>0</v>
      </c>
      <c r="AI434" s="11">
        <v>0</v>
      </c>
      <c r="AJ434" s="11">
        <v>25</v>
      </c>
      <c r="AK434" s="11" t="s">
        <v>1662</v>
      </c>
      <c r="AL434" s="11" t="s">
        <v>47</v>
      </c>
      <c r="AM434" s="11" t="s">
        <v>56</v>
      </c>
      <c r="AN434" s="11" t="s">
        <v>729</v>
      </c>
    </row>
    <row r="435" ht="36" spans="1:40">
      <c r="A435" s="28">
        <v>432</v>
      </c>
      <c r="B435" s="11" t="s">
        <v>151</v>
      </c>
      <c r="C435" s="11" t="s">
        <v>1666</v>
      </c>
      <c r="D435" s="11" t="s">
        <v>1667</v>
      </c>
      <c r="E435" s="11" t="s">
        <v>1668</v>
      </c>
      <c r="F435" s="11" t="s">
        <v>486</v>
      </c>
      <c r="G435" s="11" t="s">
        <v>1152</v>
      </c>
      <c r="H435" s="11" t="s">
        <v>3327</v>
      </c>
      <c r="I435" s="11">
        <v>0</v>
      </c>
      <c r="J435" s="11">
        <v>3</v>
      </c>
      <c r="K435" s="11" t="s">
        <v>3328</v>
      </c>
      <c r="L435" s="11">
        <v>3</v>
      </c>
      <c r="M435" s="11">
        <v>100</v>
      </c>
      <c r="N435" s="11" t="s">
        <v>1152</v>
      </c>
      <c r="O435" s="11">
        <v>0</v>
      </c>
      <c r="P435" s="11">
        <v>0</v>
      </c>
      <c r="Q435" s="11">
        <v>0</v>
      </c>
      <c r="R435" s="11">
        <v>0</v>
      </c>
      <c r="S435" s="11">
        <v>0</v>
      </c>
      <c r="T435" s="11">
        <v>0</v>
      </c>
      <c r="U435" s="11">
        <v>0</v>
      </c>
      <c r="V435" s="11">
        <v>0</v>
      </c>
      <c r="W435" s="11">
        <v>0</v>
      </c>
      <c r="X435" s="11">
        <v>0</v>
      </c>
      <c r="Y435" s="11">
        <v>0</v>
      </c>
      <c r="Z435" s="11">
        <v>0</v>
      </c>
      <c r="AA435" s="11">
        <v>0</v>
      </c>
      <c r="AB435" s="11">
        <v>0</v>
      </c>
      <c r="AC435" s="11">
        <v>0</v>
      </c>
      <c r="AD435" s="11">
        <v>0</v>
      </c>
      <c r="AE435" s="11">
        <v>0</v>
      </c>
      <c r="AF435" s="11">
        <v>0</v>
      </c>
      <c r="AG435" s="11">
        <v>0</v>
      </c>
      <c r="AH435" s="11">
        <v>0</v>
      </c>
      <c r="AI435" s="11">
        <v>0</v>
      </c>
      <c r="AJ435" s="11">
        <v>20</v>
      </c>
      <c r="AK435" s="11" t="s">
        <v>1662</v>
      </c>
      <c r="AL435" s="11" t="s">
        <v>105</v>
      </c>
      <c r="AM435" s="11" t="s">
        <v>48</v>
      </c>
      <c r="AN435" s="11" t="s">
        <v>729</v>
      </c>
    </row>
    <row r="436" ht="36" spans="1:40">
      <c r="A436" s="28">
        <v>433</v>
      </c>
      <c r="B436" s="11" t="s">
        <v>151</v>
      </c>
      <c r="C436" s="11" t="s">
        <v>1669</v>
      </c>
      <c r="D436" s="11" t="s">
        <v>1670</v>
      </c>
      <c r="E436" s="11" t="s">
        <v>1671</v>
      </c>
      <c r="F436" s="11" t="s">
        <v>155</v>
      </c>
      <c r="G436" s="11" t="s">
        <v>407</v>
      </c>
      <c r="H436" s="11" t="s">
        <v>3327</v>
      </c>
      <c r="I436" s="11">
        <v>0</v>
      </c>
      <c r="J436" s="11">
        <v>5</v>
      </c>
      <c r="K436" s="11" t="s">
        <v>3328</v>
      </c>
      <c r="L436" s="11">
        <v>5</v>
      </c>
      <c r="M436" s="11">
        <v>100</v>
      </c>
      <c r="N436" s="11" t="s">
        <v>407</v>
      </c>
      <c r="O436" s="11">
        <v>0</v>
      </c>
      <c r="P436" s="11">
        <v>0</v>
      </c>
      <c r="Q436" s="11">
        <v>0</v>
      </c>
      <c r="R436" s="11">
        <v>0</v>
      </c>
      <c r="S436" s="11">
        <v>0</v>
      </c>
      <c r="T436" s="11">
        <v>0</v>
      </c>
      <c r="U436" s="11">
        <v>0</v>
      </c>
      <c r="V436" s="11">
        <v>0</v>
      </c>
      <c r="W436" s="11">
        <v>0</v>
      </c>
      <c r="X436" s="11">
        <v>0</v>
      </c>
      <c r="Y436" s="11">
        <v>0</v>
      </c>
      <c r="Z436" s="11">
        <v>0</v>
      </c>
      <c r="AA436" s="11">
        <v>0</v>
      </c>
      <c r="AB436" s="11">
        <v>0</v>
      </c>
      <c r="AC436" s="11">
        <v>0</v>
      </c>
      <c r="AD436" s="11">
        <v>0</v>
      </c>
      <c r="AE436" s="11">
        <v>0</v>
      </c>
      <c r="AF436" s="11">
        <v>0</v>
      </c>
      <c r="AG436" s="11">
        <v>0</v>
      </c>
      <c r="AH436" s="11">
        <v>0</v>
      </c>
      <c r="AI436" s="11">
        <v>0</v>
      </c>
      <c r="AJ436" s="11">
        <v>25</v>
      </c>
      <c r="AK436" s="11" t="s">
        <v>1662</v>
      </c>
      <c r="AL436" s="11" t="s">
        <v>47</v>
      </c>
      <c r="AM436" s="11" t="s">
        <v>56</v>
      </c>
      <c r="AN436" s="11" t="s">
        <v>729</v>
      </c>
    </row>
    <row r="437" ht="60" spans="1:40">
      <c r="A437" s="28">
        <v>434</v>
      </c>
      <c r="B437" s="11" t="s">
        <v>151</v>
      </c>
      <c r="C437" s="11" t="s">
        <v>1672</v>
      </c>
      <c r="D437" s="11" t="s">
        <v>1070</v>
      </c>
      <c r="E437" s="11" t="s">
        <v>1673</v>
      </c>
      <c r="F437" s="11" t="s">
        <v>228</v>
      </c>
      <c r="G437" s="11" t="s">
        <v>829</v>
      </c>
      <c r="H437" s="11" t="s">
        <v>1400</v>
      </c>
      <c r="I437" s="11">
        <v>12</v>
      </c>
      <c r="J437" s="11">
        <v>6</v>
      </c>
      <c r="K437" s="11" t="s">
        <v>3329</v>
      </c>
      <c r="L437" s="11">
        <v>3</v>
      </c>
      <c r="M437" s="11">
        <v>65.21</v>
      </c>
      <c r="N437" s="11" t="s">
        <v>429</v>
      </c>
      <c r="O437" s="11">
        <v>6</v>
      </c>
      <c r="P437" s="11">
        <v>34.78</v>
      </c>
      <c r="Q437" s="11" t="s">
        <v>829</v>
      </c>
      <c r="R437" s="11">
        <v>0</v>
      </c>
      <c r="S437" s="11">
        <v>0</v>
      </c>
      <c r="T437" s="11">
        <v>0</v>
      </c>
      <c r="U437" s="11">
        <v>0</v>
      </c>
      <c r="V437" s="11">
        <v>0</v>
      </c>
      <c r="W437" s="11">
        <v>0</v>
      </c>
      <c r="X437" s="11">
        <v>0</v>
      </c>
      <c r="Y437" s="11">
        <v>0</v>
      </c>
      <c r="Z437" s="11">
        <v>0</v>
      </c>
      <c r="AA437" s="11">
        <v>0</v>
      </c>
      <c r="AB437" s="11">
        <v>0</v>
      </c>
      <c r="AC437" s="11">
        <v>0</v>
      </c>
      <c r="AD437" s="11">
        <v>0</v>
      </c>
      <c r="AE437" s="11">
        <v>0</v>
      </c>
      <c r="AF437" s="11">
        <v>0</v>
      </c>
      <c r="AG437" s="11">
        <v>0</v>
      </c>
      <c r="AH437" s="11">
        <v>0</v>
      </c>
      <c r="AI437" s="11">
        <v>0</v>
      </c>
      <c r="AJ437" s="11">
        <v>10</v>
      </c>
      <c r="AK437" s="11" t="s">
        <v>1662</v>
      </c>
      <c r="AL437" s="11" t="s">
        <v>105</v>
      </c>
      <c r="AM437" s="11" t="s">
        <v>56</v>
      </c>
      <c r="AN437" s="11" t="s">
        <v>729</v>
      </c>
    </row>
    <row r="438" ht="36" spans="1:40">
      <c r="A438" s="28">
        <v>435</v>
      </c>
      <c r="B438" s="11" t="s">
        <v>151</v>
      </c>
      <c r="C438" s="11" t="s">
        <v>1674</v>
      </c>
      <c r="D438" s="11" t="s">
        <v>1675</v>
      </c>
      <c r="E438" s="11" t="s">
        <v>1676</v>
      </c>
      <c r="F438" s="11" t="s">
        <v>277</v>
      </c>
      <c r="G438" s="11" t="s">
        <v>1339</v>
      </c>
      <c r="H438" s="11" t="s">
        <v>3327</v>
      </c>
      <c r="I438" s="11">
        <v>0</v>
      </c>
      <c r="J438" s="11">
        <v>4</v>
      </c>
      <c r="K438" s="11" t="s">
        <v>3328</v>
      </c>
      <c r="L438" s="11">
        <v>4</v>
      </c>
      <c r="M438" s="11">
        <v>100</v>
      </c>
      <c r="N438" s="11" t="s">
        <v>1339</v>
      </c>
      <c r="O438" s="11">
        <v>0</v>
      </c>
      <c r="P438" s="11">
        <v>0</v>
      </c>
      <c r="Q438" s="11">
        <v>0</v>
      </c>
      <c r="R438" s="11">
        <v>0</v>
      </c>
      <c r="S438" s="11">
        <v>0</v>
      </c>
      <c r="T438" s="11">
        <v>0</v>
      </c>
      <c r="U438" s="11">
        <v>0</v>
      </c>
      <c r="V438" s="11">
        <v>0</v>
      </c>
      <c r="W438" s="11">
        <v>0</v>
      </c>
      <c r="X438" s="11">
        <v>0</v>
      </c>
      <c r="Y438" s="11">
        <v>0</v>
      </c>
      <c r="Z438" s="11">
        <v>0</v>
      </c>
      <c r="AA438" s="11">
        <v>0</v>
      </c>
      <c r="AB438" s="11">
        <v>0</v>
      </c>
      <c r="AC438" s="11">
        <v>0</v>
      </c>
      <c r="AD438" s="11">
        <v>0</v>
      </c>
      <c r="AE438" s="11">
        <v>0</v>
      </c>
      <c r="AF438" s="11">
        <v>0</v>
      </c>
      <c r="AG438" s="11">
        <v>0</v>
      </c>
      <c r="AH438" s="11">
        <v>0</v>
      </c>
      <c r="AI438" s="11">
        <v>0</v>
      </c>
      <c r="AJ438" s="11">
        <v>25</v>
      </c>
      <c r="AK438" s="11" t="s">
        <v>1662</v>
      </c>
      <c r="AL438" s="11" t="s">
        <v>47</v>
      </c>
      <c r="AM438" s="11" t="s">
        <v>56</v>
      </c>
      <c r="AN438" s="11" t="s">
        <v>729</v>
      </c>
    </row>
    <row r="439" ht="36" spans="1:40">
      <c r="A439" s="28">
        <v>436</v>
      </c>
      <c r="B439" s="11" t="s">
        <v>151</v>
      </c>
      <c r="C439" s="11" t="s">
        <v>1677</v>
      </c>
      <c r="D439" s="11" t="s">
        <v>1678</v>
      </c>
      <c r="E439" s="11" t="s">
        <v>1679</v>
      </c>
      <c r="F439" s="11" t="s">
        <v>317</v>
      </c>
      <c r="G439" s="11" t="s">
        <v>376</v>
      </c>
      <c r="H439" s="11" t="s">
        <v>3327</v>
      </c>
      <c r="I439" s="11">
        <v>0</v>
      </c>
      <c r="J439" s="11">
        <v>8</v>
      </c>
      <c r="K439" s="11" t="s">
        <v>3328</v>
      </c>
      <c r="L439" s="11">
        <v>8</v>
      </c>
      <c r="M439" s="11">
        <v>100</v>
      </c>
      <c r="N439" s="11" t="s">
        <v>376</v>
      </c>
      <c r="O439" s="11">
        <v>0</v>
      </c>
      <c r="P439" s="11">
        <v>0</v>
      </c>
      <c r="Q439" s="11">
        <v>0</v>
      </c>
      <c r="R439" s="11">
        <v>0</v>
      </c>
      <c r="S439" s="11">
        <v>0</v>
      </c>
      <c r="T439" s="11">
        <v>0</v>
      </c>
      <c r="U439" s="11">
        <v>0</v>
      </c>
      <c r="V439" s="11">
        <v>0</v>
      </c>
      <c r="W439" s="11">
        <v>0</v>
      </c>
      <c r="X439" s="11">
        <v>0</v>
      </c>
      <c r="Y439" s="11">
        <v>0</v>
      </c>
      <c r="Z439" s="11">
        <v>0</v>
      </c>
      <c r="AA439" s="11">
        <v>0</v>
      </c>
      <c r="AB439" s="11">
        <v>0</v>
      </c>
      <c r="AC439" s="11">
        <v>0</v>
      </c>
      <c r="AD439" s="11">
        <v>0</v>
      </c>
      <c r="AE439" s="11">
        <v>0</v>
      </c>
      <c r="AF439" s="11">
        <v>0</v>
      </c>
      <c r="AG439" s="11">
        <v>0</v>
      </c>
      <c r="AH439" s="11">
        <v>0</v>
      </c>
      <c r="AI439" s="11">
        <v>0</v>
      </c>
      <c r="AJ439" s="11">
        <v>25</v>
      </c>
      <c r="AK439" s="11" t="s">
        <v>1662</v>
      </c>
      <c r="AL439" s="11" t="s">
        <v>47</v>
      </c>
      <c r="AM439" s="11" t="s">
        <v>56</v>
      </c>
      <c r="AN439" s="11" t="s">
        <v>729</v>
      </c>
    </row>
    <row r="440" ht="60" spans="1:40">
      <c r="A440" s="28">
        <v>437</v>
      </c>
      <c r="B440" s="11" t="s">
        <v>151</v>
      </c>
      <c r="C440" s="11" t="s">
        <v>1680</v>
      </c>
      <c r="D440" s="11" t="s">
        <v>1681</v>
      </c>
      <c r="E440" s="11" t="s">
        <v>1682</v>
      </c>
      <c r="F440" s="11" t="s">
        <v>207</v>
      </c>
      <c r="G440" s="11" t="s">
        <v>234</v>
      </c>
      <c r="H440" s="11" t="s">
        <v>1400</v>
      </c>
      <c r="I440" s="11">
        <v>4</v>
      </c>
      <c r="J440" s="11">
        <v>6</v>
      </c>
      <c r="K440" s="11" t="s">
        <v>3328</v>
      </c>
      <c r="L440" s="11">
        <v>6</v>
      </c>
      <c r="M440" s="11">
        <v>100</v>
      </c>
      <c r="N440" s="11" t="s">
        <v>234</v>
      </c>
      <c r="O440" s="11">
        <v>0</v>
      </c>
      <c r="P440" s="11">
        <v>0</v>
      </c>
      <c r="Q440" s="11">
        <v>0</v>
      </c>
      <c r="R440" s="11">
        <v>0</v>
      </c>
      <c r="S440" s="11">
        <v>0</v>
      </c>
      <c r="T440" s="11">
        <v>0</v>
      </c>
      <c r="U440" s="11">
        <v>0</v>
      </c>
      <c r="V440" s="11">
        <v>0</v>
      </c>
      <c r="W440" s="11">
        <v>0</v>
      </c>
      <c r="X440" s="11">
        <v>0</v>
      </c>
      <c r="Y440" s="11">
        <v>0</v>
      </c>
      <c r="Z440" s="11">
        <v>0</v>
      </c>
      <c r="AA440" s="11">
        <v>0</v>
      </c>
      <c r="AB440" s="11">
        <v>0</v>
      </c>
      <c r="AC440" s="11">
        <v>0</v>
      </c>
      <c r="AD440" s="11">
        <v>0</v>
      </c>
      <c r="AE440" s="11">
        <v>0</v>
      </c>
      <c r="AF440" s="11">
        <v>0</v>
      </c>
      <c r="AG440" s="11">
        <v>0</v>
      </c>
      <c r="AH440" s="11">
        <v>0</v>
      </c>
      <c r="AI440" s="11">
        <v>0</v>
      </c>
      <c r="AJ440" s="11">
        <v>25</v>
      </c>
      <c r="AK440" s="11" t="s">
        <v>1662</v>
      </c>
      <c r="AL440" s="11" t="s">
        <v>47</v>
      </c>
      <c r="AM440" s="11" t="s">
        <v>56</v>
      </c>
      <c r="AN440" s="11" t="s">
        <v>729</v>
      </c>
    </row>
    <row r="441" ht="36" spans="1:40">
      <c r="A441" s="28">
        <v>438</v>
      </c>
      <c r="B441" s="11" t="s">
        <v>151</v>
      </c>
      <c r="C441" s="11" t="s">
        <v>1683</v>
      </c>
      <c r="D441" s="11" t="s">
        <v>1684</v>
      </c>
      <c r="E441" s="11" t="s">
        <v>1685</v>
      </c>
      <c r="F441" s="11" t="s">
        <v>260</v>
      </c>
      <c r="G441" s="11" t="s">
        <v>1686</v>
      </c>
      <c r="H441" s="11" t="s">
        <v>3327</v>
      </c>
      <c r="I441" s="11">
        <v>0</v>
      </c>
      <c r="J441" s="11">
        <v>5</v>
      </c>
      <c r="K441" s="11" t="s">
        <v>3328</v>
      </c>
      <c r="L441" s="11">
        <v>5</v>
      </c>
      <c r="M441" s="11">
        <v>100</v>
      </c>
      <c r="N441" s="11" t="s">
        <v>1686</v>
      </c>
      <c r="O441" s="11">
        <v>0</v>
      </c>
      <c r="P441" s="11">
        <v>0</v>
      </c>
      <c r="Q441" s="11">
        <v>0</v>
      </c>
      <c r="R441" s="11">
        <v>0</v>
      </c>
      <c r="S441" s="11">
        <v>0</v>
      </c>
      <c r="T441" s="11">
        <v>0</v>
      </c>
      <c r="U441" s="11">
        <v>0</v>
      </c>
      <c r="V441" s="11">
        <v>0</v>
      </c>
      <c r="W441" s="11">
        <v>0</v>
      </c>
      <c r="X441" s="11">
        <v>0</v>
      </c>
      <c r="Y441" s="11">
        <v>0</v>
      </c>
      <c r="Z441" s="11">
        <v>0</v>
      </c>
      <c r="AA441" s="11">
        <v>0</v>
      </c>
      <c r="AB441" s="11">
        <v>0</v>
      </c>
      <c r="AC441" s="11">
        <v>0</v>
      </c>
      <c r="AD441" s="11">
        <v>0</v>
      </c>
      <c r="AE441" s="11">
        <v>0</v>
      </c>
      <c r="AF441" s="11">
        <v>0</v>
      </c>
      <c r="AG441" s="11">
        <v>0</v>
      </c>
      <c r="AH441" s="11">
        <v>0</v>
      </c>
      <c r="AI441" s="11">
        <v>0</v>
      </c>
      <c r="AJ441" s="11">
        <v>25</v>
      </c>
      <c r="AK441" s="11" t="s">
        <v>1687</v>
      </c>
      <c r="AL441" s="11" t="s">
        <v>47</v>
      </c>
      <c r="AM441" s="11" t="s">
        <v>56</v>
      </c>
      <c r="AN441" s="11" t="s">
        <v>729</v>
      </c>
    </row>
    <row r="442" ht="36" spans="1:40">
      <c r="A442" s="28">
        <v>439</v>
      </c>
      <c r="B442" s="11" t="s">
        <v>151</v>
      </c>
      <c r="C442" s="11" t="s">
        <v>1688</v>
      </c>
      <c r="D442" s="11" t="s">
        <v>1689</v>
      </c>
      <c r="E442" s="11" t="s">
        <v>1690</v>
      </c>
      <c r="F442" s="11" t="s">
        <v>317</v>
      </c>
      <c r="G442" s="11" t="s">
        <v>1691</v>
      </c>
      <c r="H442" s="11" t="s">
        <v>3327</v>
      </c>
      <c r="I442" s="11">
        <v>0</v>
      </c>
      <c r="J442" s="11">
        <v>5</v>
      </c>
      <c r="K442" s="11" t="s">
        <v>3328</v>
      </c>
      <c r="L442" s="11">
        <v>5</v>
      </c>
      <c r="M442" s="11">
        <v>100</v>
      </c>
      <c r="N442" s="11" t="s">
        <v>1691</v>
      </c>
      <c r="O442" s="11">
        <v>0</v>
      </c>
      <c r="P442" s="11">
        <v>0</v>
      </c>
      <c r="Q442" s="11">
        <v>0</v>
      </c>
      <c r="R442" s="11">
        <v>0</v>
      </c>
      <c r="S442" s="11">
        <v>0</v>
      </c>
      <c r="T442" s="11">
        <v>0</v>
      </c>
      <c r="U442" s="11">
        <v>0</v>
      </c>
      <c r="V442" s="11">
        <v>0</v>
      </c>
      <c r="W442" s="11">
        <v>0</v>
      </c>
      <c r="X442" s="11">
        <v>0</v>
      </c>
      <c r="Y442" s="11">
        <v>0</v>
      </c>
      <c r="Z442" s="11">
        <v>0</v>
      </c>
      <c r="AA442" s="11">
        <v>0</v>
      </c>
      <c r="AB442" s="11">
        <v>0</v>
      </c>
      <c r="AC442" s="11">
        <v>0</v>
      </c>
      <c r="AD442" s="11">
        <v>0</v>
      </c>
      <c r="AE442" s="11">
        <v>0</v>
      </c>
      <c r="AF442" s="11">
        <v>0</v>
      </c>
      <c r="AG442" s="11">
        <v>0</v>
      </c>
      <c r="AH442" s="11">
        <v>0</v>
      </c>
      <c r="AI442" s="11">
        <v>0</v>
      </c>
      <c r="AJ442" s="11">
        <v>25</v>
      </c>
      <c r="AK442" s="11" t="s">
        <v>1687</v>
      </c>
      <c r="AL442" s="11" t="s">
        <v>47</v>
      </c>
      <c r="AM442" s="11" t="s">
        <v>56</v>
      </c>
      <c r="AN442" s="11" t="s">
        <v>729</v>
      </c>
    </row>
    <row r="443" ht="24" spans="1:40">
      <c r="A443" s="28">
        <v>440</v>
      </c>
      <c r="B443" s="11" t="s">
        <v>151</v>
      </c>
      <c r="C443" s="11" t="s">
        <v>1692</v>
      </c>
      <c r="D443" s="11" t="s">
        <v>1693</v>
      </c>
      <c r="E443" s="11" t="s">
        <v>1694</v>
      </c>
      <c r="F443" s="11" t="s">
        <v>172</v>
      </c>
      <c r="G443" s="11" t="s">
        <v>1695</v>
      </c>
      <c r="H443" s="11" t="s">
        <v>1400</v>
      </c>
      <c r="I443" s="11">
        <v>2</v>
      </c>
      <c r="J443" s="11">
        <v>5</v>
      </c>
      <c r="K443" s="11" t="s">
        <v>3328</v>
      </c>
      <c r="L443" s="11">
        <v>1</v>
      </c>
      <c r="M443" s="11">
        <v>100</v>
      </c>
      <c r="N443" s="11" t="s">
        <v>1695</v>
      </c>
      <c r="O443" s="11">
        <v>0</v>
      </c>
      <c r="P443" s="11">
        <v>0</v>
      </c>
      <c r="Q443" s="11">
        <v>0</v>
      </c>
      <c r="R443" s="11">
        <v>0</v>
      </c>
      <c r="S443" s="11">
        <v>0</v>
      </c>
      <c r="T443" s="11">
        <v>0</v>
      </c>
      <c r="U443" s="11">
        <v>0</v>
      </c>
      <c r="V443" s="11">
        <v>0</v>
      </c>
      <c r="W443" s="11">
        <v>0</v>
      </c>
      <c r="X443" s="11">
        <v>0</v>
      </c>
      <c r="Y443" s="11">
        <v>0</v>
      </c>
      <c r="Z443" s="11">
        <v>0</v>
      </c>
      <c r="AA443" s="11">
        <v>0</v>
      </c>
      <c r="AB443" s="11">
        <v>0</v>
      </c>
      <c r="AC443" s="11">
        <v>0</v>
      </c>
      <c r="AD443" s="11">
        <v>0</v>
      </c>
      <c r="AE443" s="11">
        <v>0</v>
      </c>
      <c r="AF443" s="11">
        <v>0</v>
      </c>
      <c r="AG443" s="11">
        <v>0</v>
      </c>
      <c r="AH443" s="11">
        <v>0</v>
      </c>
      <c r="AI443" s="11">
        <v>0</v>
      </c>
      <c r="AJ443" s="11">
        <v>25</v>
      </c>
      <c r="AK443" s="11" t="s">
        <v>1687</v>
      </c>
      <c r="AL443" s="11" t="s">
        <v>47</v>
      </c>
      <c r="AM443" s="11" t="s">
        <v>56</v>
      </c>
      <c r="AN443" s="11" t="s">
        <v>729</v>
      </c>
    </row>
    <row r="444" ht="36" spans="1:40">
      <c r="A444" s="28">
        <v>441</v>
      </c>
      <c r="B444" s="11" t="s">
        <v>151</v>
      </c>
      <c r="C444" s="11" t="s">
        <v>1696</v>
      </c>
      <c r="D444" s="11" t="s">
        <v>1697</v>
      </c>
      <c r="E444" s="11" t="s">
        <v>1698</v>
      </c>
      <c r="F444" s="11" t="s">
        <v>228</v>
      </c>
      <c r="G444" s="11" t="s">
        <v>962</v>
      </c>
      <c r="H444" s="11" t="s">
        <v>3327</v>
      </c>
      <c r="I444" s="11">
        <v>0</v>
      </c>
      <c r="J444" s="11">
        <v>8</v>
      </c>
      <c r="K444" s="11" t="s">
        <v>3328</v>
      </c>
      <c r="L444" s="11">
        <v>8</v>
      </c>
      <c r="M444" s="11">
        <v>100</v>
      </c>
      <c r="N444" s="11" t="s">
        <v>962</v>
      </c>
      <c r="O444" s="11">
        <v>0</v>
      </c>
      <c r="P444" s="11">
        <v>0</v>
      </c>
      <c r="Q444" s="11">
        <v>0</v>
      </c>
      <c r="R444" s="11">
        <v>0</v>
      </c>
      <c r="S444" s="11">
        <v>0</v>
      </c>
      <c r="T444" s="11">
        <v>0</v>
      </c>
      <c r="U444" s="11">
        <v>0</v>
      </c>
      <c r="V444" s="11">
        <v>0</v>
      </c>
      <c r="W444" s="11">
        <v>0</v>
      </c>
      <c r="X444" s="11">
        <v>0</v>
      </c>
      <c r="Y444" s="11">
        <v>0</v>
      </c>
      <c r="Z444" s="11">
        <v>0</v>
      </c>
      <c r="AA444" s="11">
        <v>0</v>
      </c>
      <c r="AB444" s="11">
        <v>0</v>
      </c>
      <c r="AC444" s="11">
        <v>0</v>
      </c>
      <c r="AD444" s="11">
        <v>0</v>
      </c>
      <c r="AE444" s="11">
        <v>0</v>
      </c>
      <c r="AF444" s="11">
        <v>0</v>
      </c>
      <c r="AG444" s="11">
        <v>0</v>
      </c>
      <c r="AH444" s="11">
        <v>0</v>
      </c>
      <c r="AI444" s="11">
        <v>0</v>
      </c>
      <c r="AJ444" s="11">
        <v>25</v>
      </c>
      <c r="AK444" s="11" t="s">
        <v>1699</v>
      </c>
      <c r="AL444" s="11" t="s">
        <v>47</v>
      </c>
      <c r="AM444" s="11" t="s">
        <v>56</v>
      </c>
      <c r="AN444" s="11" t="s">
        <v>729</v>
      </c>
    </row>
    <row r="445" ht="60" spans="1:40">
      <c r="A445" s="28">
        <v>442</v>
      </c>
      <c r="B445" s="11" t="s">
        <v>151</v>
      </c>
      <c r="C445" s="11" t="s">
        <v>1700</v>
      </c>
      <c r="D445" s="11" t="s">
        <v>1619</v>
      </c>
      <c r="E445" s="11" t="s">
        <v>1701</v>
      </c>
      <c r="F445" s="11" t="s">
        <v>228</v>
      </c>
      <c r="G445" s="11" t="s">
        <v>429</v>
      </c>
      <c r="H445" s="11" t="s">
        <v>1400</v>
      </c>
      <c r="I445" s="11">
        <v>12</v>
      </c>
      <c r="J445" s="11">
        <v>6</v>
      </c>
      <c r="K445" s="11" t="s">
        <v>3329</v>
      </c>
      <c r="L445" s="11">
        <v>4</v>
      </c>
      <c r="M445" s="11">
        <v>41.66</v>
      </c>
      <c r="N445" s="11" t="s">
        <v>1271</v>
      </c>
      <c r="O445" s="11">
        <v>6</v>
      </c>
      <c r="P445" s="11">
        <v>33.33</v>
      </c>
      <c r="Q445" s="11" t="s">
        <v>429</v>
      </c>
      <c r="R445" s="11">
        <v>8</v>
      </c>
      <c r="S445" s="11">
        <v>25</v>
      </c>
      <c r="T445" s="11" t="s">
        <v>829</v>
      </c>
      <c r="U445" s="11">
        <v>0</v>
      </c>
      <c r="V445" s="11">
        <v>0</v>
      </c>
      <c r="W445" s="11">
        <v>0</v>
      </c>
      <c r="X445" s="11">
        <v>0</v>
      </c>
      <c r="Y445" s="11">
        <v>0</v>
      </c>
      <c r="Z445" s="11">
        <v>0</v>
      </c>
      <c r="AA445" s="11">
        <v>0</v>
      </c>
      <c r="AB445" s="11">
        <v>0</v>
      </c>
      <c r="AC445" s="11">
        <v>0</v>
      </c>
      <c r="AD445" s="11">
        <v>0</v>
      </c>
      <c r="AE445" s="11">
        <v>0</v>
      </c>
      <c r="AF445" s="11">
        <v>0</v>
      </c>
      <c r="AG445" s="11">
        <v>0</v>
      </c>
      <c r="AH445" s="11">
        <v>0</v>
      </c>
      <c r="AI445" s="11">
        <v>0</v>
      </c>
      <c r="AJ445" s="11">
        <v>10</v>
      </c>
      <c r="AK445" s="11" t="s">
        <v>1699</v>
      </c>
      <c r="AL445" s="11" t="s">
        <v>105</v>
      </c>
      <c r="AM445" s="11" t="s">
        <v>56</v>
      </c>
      <c r="AN445" s="11" t="s">
        <v>729</v>
      </c>
    </row>
    <row r="446" ht="48" spans="1:40">
      <c r="A446" s="28">
        <v>443</v>
      </c>
      <c r="B446" s="11" t="s">
        <v>151</v>
      </c>
      <c r="C446" s="11" t="s">
        <v>1702</v>
      </c>
      <c r="D446" s="11" t="s">
        <v>1703</v>
      </c>
      <c r="E446" s="11" t="s">
        <v>1704</v>
      </c>
      <c r="F446" s="11" t="s">
        <v>172</v>
      </c>
      <c r="G446" s="11" t="s">
        <v>203</v>
      </c>
      <c r="H446" s="11" t="s">
        <v>1400</v>
      </c>
      <c r="I446" s="11">
        <v>17</v>
      </c>
      <c r="J446" s="11">
        <v>8</v>
      </c>
      <c r="K446" s="11" t="s">
        <v>3328</v>
      </c>
      <c r="L446" s="11">
        <v>8</v>
      </c>
      <c r="M446" s="11">
        <v>100</v>
      </c>
      <c r="N446" s="11" t="s">
        <v>203</v>
      </c>
      <c r="O446" s="11">
        <v>0</v>
      </c>
      <c r="P446" s="11">
        <v>0</v>
      </c>
      <c r="Q446" s="11">
        <v>0</v>
      </c>
      <c r="R446" s="11">
        <v>0</v>
      </c>
      <c r="S446" s="11">
        <v>0</v>
      </c>
      <c r="T446" s="11">
        <v>0</v>
      </c>
      <c r="U446" s="11">
        <v>0</v>
      </c>
      <c r="V446" s="11">
        <v>0</v>
      </c>
      <c r="W446" s="11">
        <v>0</v>
      </c>
      <c r="X446" s="11">
        <v>0</v>
      </c>
      <c r="Y446" s="11">
        <v>0</v>
      </c>
      <c r="Z446" s="11">
        <v>0</v>
      </c>
      <c r="AA446" s="11">
        <v>0</v>
      </c>
      <c r="AB446" s="11">
        <v>0</v>
      </c>
      <c r="AC446" s="11">
        <v>0</v>
      </c>
      <c r="AD446" s="11">
        <v>0</v>
      </c>
      <c r="AE446" s="11">
        <v>0</v>
      </c>
      <c r="AF446" s="11">
        <v>0</v>
      </c>
      <c r="AG446" s="11">
        <v>0</v>
      </c>
      <c r="AH446" s="11">
        <v>0</v>
      </c>
      <c r="AI446" s="11">
        <v>0</v>
      </c>
      <c r="AJ446" s="11">
        <v>25</v>
      </c>
      <c r="AK446" s="11" t="s">
        <v>1699</v>
      </c>
      <c r="AL446" s="11" t="s">
        <v>47</v>
      </c>
      <c r="AM446" s="11" t="s">
        <v>56</v>
      </c>
      <c r="AN446" s="11" t="s">
        <v>729</v>
      </c>
    </row>
    <row r="447" ht="60" spans="1:40">
      <c r="A447" s="28">
        <v>444</v>
      </c>
      <c r="B447" s="11" t="s">
        <v>151</v>
      </c>
      <c r="C447" s="11" t="s">
        <v>1705</v>
      </c>
      <c r="D447" s="11" t="s">
        <v>1706</v>
      </c>
      <c r="E447" s="11" t="s">
        <v>1707</v>
      </c>
      <c r="F447" s="11" t="s">
        <v>1407</v>
      </c>
      <c r="G447" s="11" t="s">
        <v>825</v>
      </c>
      <c r="H447" s="11" t="s">
        <v>1400</v>
      </c>
      <c r="I447" s="11">
        <v>13</v>
      </c>
      <c r="J447" s="11">
        <v>5</v>
      </c>
      <c r="K447" s="11" t="s">
        <v>3328</v>
      </c>
      <c r="L447" s="11">
        <v>5</v>
      </c>
      <c r="M447" s="11">
        <v>100</v>
      </c>
      <c r="N447" s="11" t="s">
        <v>825</v>
      </c>
      <c r="O447" s="11">
        <v>0</v>
      </c>
      <c r="P447" s="11">
        <v>0</v>
      </c>
      <c r="Q447" s="11">
        <v>0</v>
      </c>
      <c r="R447" s="11">
        <v>0</v>
      </c>
      <c r="S447" s="11">
        <v>0</v>
      </c>
      <c r="T447" s="11">
        <v>0</v>
      </c>
      <c r="U447" s="11">
        <v>0</v>
      </c>
      <c r="V447" s="11">
        <v>0</v>
      </c>
      <c r="W447" s="11">
        <v>0</v>
      </c>
      <c r="X447" s="11">
        <v>0</v>
      </c>
      <c r="Y447" s="11">
        <v>0</v>
      </c>
      <c r="Z447" s="11">
        <v>0</v>
      </c>
      <c r="AA447" s="11">
        <v>0</v>
      </c>
      <c r="AB447" s="11">
        <v>0</v>
      </c>
      <c r="AC447" s="11">
        <v>0</v>
      </c>
      <c r="AD447" s="11">
        <v>0</v>
      </c>
      <c r="AE447" s="11">
        <v>0</v>
      </c>
      <c r="AF447" s="11">
        <v>0</v>
      </c>
      <c r="AG447" s="11">
        <v>0</v>
      </c>
      <c r="AH447" s="11">
        <v>0</v>
      </c>
      <c r="AI447" s="11">
        <v>0</v>
      </c>
      <c r="AJ447" s="11">
        <v>25</v>
      </c>
      <c r="AK447" s="11" t="s">
        <v>1699</v>
      </c>
      <c r="AL447" s="11" t="s">
        <v>47</v>
      </c>
      <c r="AM447" s="11" t="s">
        <v>56</v>
      </c>
      <c r="AN447" s="11" t="s">
        <v>729</v>
      </c>
    </row>
    <row r="448" ht="36" spans="1:40">
      <c r="A448" s="28">
        <v>445</v>
      </c>
      <c r="B448" s="11" t="s">
        <v>151</v>
      </c>
      <c r="C448" s="11" t="s">
        <v>1708</v>
      </c>
      <c r="D448" s="11" t="s">
        <v>1709</v>
      </c>
      <c r="E448" s="11" t="s">
        <v>1710</v>
      </c>
      <c r="F448" s="11" t="s">
        <v>196</v>
      </c>
      <c r="G448" s="11" t="s">
        <v>825</v>
      </c>
      <c r="H448" s="11" t="s">
        <v>1400</v>
      </c>
      <c r="I448" s="11">
        <v>3</v>
      </c>
      <c r="J448" s="11">
        <v>4</v>
      </c>
      <c r="K448" s="11" t="s">
        <v>3328</v>
      </c>
      <c r="L448" s="11">
        <v>4</v>
      </c>
      <c r="M448" s="11">
        <v>100</v>
      </c>
      <c r="N448" s="11" t="s">
        <v>825</v>
      </c>
      <c r="O448" s="11">
        <v>0</v>
      </c>
      <c r="P448" s="11">
        <v>0</v>
      </c>
      <c r="Q448" s="11">
        <v>0</v>
      </c>
      <c r="R448" s="11">
        <v>0</v>
      </c>
      <c r="S448" s="11">
        <v>0</v>
      </c>
      <c r="T448" s="11">
        <v>0</v>
      </c>
      <c r="U448" s="11">
        <v>0</v>
      </c>
      <c r="V448" s="11">
        <v>0</v>
      </c>
      <c r="W448" s="11">
        <v>0</v>
      </c>
      <c r="X448" s="11">
        <v>0</v>
      </c>
      <c r="Y448" s="11">
        <v>0</v>
      </c>
      <c r="Z448" s="11">
        <v>0</v>
      </c>
      <c r="AA448" s="11">
        <v>0</v>
      </c>
      <c r="AB448" s="11">
        <v>0</v>
      </c>
      <c r="AC448" s="11">
        <v>0</v>
      </c>
      <c r="AD448" s="11">
        <v>0</v>
      </c>
      <c r="AE448" s="11">
        <v>0</v>
      </c>
      <c r="AF448" s="11">
        <v>0</v>
      </c>
      <c r="AG448" s="11">
        <v>0</v>
      </c>
      <c r="AH448" s="11">
        <v>0</v>
      </c>
      <c r="AI448" s="11">
        <v>0</v>
      </c>
      <c r="AJ448" s="11">
        <v>25</v>
      </c>
      <c r="AK448" s="11" t="s">
        <v>1699</v>
      </c>
      <c r="AL448" s="11" t="s">
        <v>47</v>
      </c>
      <c r="AM448" s="11" t="s">
        <v>56</v>
      </c>
      <c r="AN448" s="11" t="s">
        <v>729</v>
      </c>
    </row>
    <row r="449" ht="36" spans="1:40">
      <c r="A449" s="28">
        <v>446</v>
      </c>
      <c r="B449" s="11" t="s">
        <v>151</v>
      </c>
      <c r="C449" s="11" t="s">
        <v>1711</v>
      </c>
      <c r="D449" s="11" t="s">
        <v>181</v>
      </c>
      <c r="E449" s="11" t="s">
        <v>182</v>
      </c>
      <c r="F449" s="11" t="s">
        <v>167</v>
      </c>
      <c r="G449" s="11" t="s">
        <v>1615</v>
      </c>
      <c r="H449" s="11" t="s">
        <v>3327</v>
      </c>
      <c r="I449" s="11">
        <v>0</v>
      </c>
      <c r="J449" s="11">
        <v>6</v>
      </c>
      <c r="K449" s="11" t="s">
        <v>3329</v>
      </c>
      <c r="L449" s="11">
        <v>1</v>
      </c>
      <c r="M449" s="11">
        <v>75.75</v>
      </c>
      <c r="N449" s="11" t="s">
        <v>3432</v>
      </c>
      <c r="O449" s="11">
        <v>6</v>
      </c>
      <c r="P449" s="11">
        <v>24.24</v>
      </c>
      <c r="Q449" s="11" t="s">
        <v>1615</v>
      </c>
      <c r="R449" s="11">
        <v>0</v>
      </c>
      <c r="S449" s="11">
        <v>0</v>
      </c>
      <c r="T449" s="11">
        <v>0</v>
      </c>
      <c r="U449" s="11">
        <v>0</v>
      </c>
      <c r="V449" s="11">
        <v>0</v>
      </c>
      <c r="W449" s="11">
        <v>0</v>
      </c>
      <c r="X449" s="11">
        <v>0</v>
      </c>
      <c r="Y449" s="11">
        <v>0</v>
      </c>
      <c r="Z449" s="11">
        <v>0</v>
      </c>
      <c r="AA449" s="11">
        <v>0</v>
      </c>
      <c r="AB449" s="11">
        <v>0</v>
      </c>
      <c r="AC449" s="11">
        <v>0</v>
      </c>
      <c r="AD449" s="11">
        <v>0</v>
      </c>
      <c r="AE449" s="11">
        <v>0</v>
      </c>
      <c r="AF449" s="11">
        <v>0</v>
      </c>
      <c r="AG449" s="11">
        <v>0</v>
      </c>
      <c r="AH449" s="11">
        <v>0</v>
      </c>
      <c r="AI449" s="11">
        <v>0</v>
      </c>
      <c r="AJ449" s="11">
        <v>25</v>
      </c>
      <c r="AK449" s="11" t="s">
        <v>1699</v>
      </c>
      <c r="AL449" s="11" t="s">
        <v>47</v>
      </c>
      <c r="AM449" s="11" t="s">
        <v>56</v>
      </c>
      <c r="AN449" s="11" t="s">
        <v>729</v>
      </c>
    </row>
    <row r="450" ht="72" spans="1:40">
      <c r="A450" s="28">
        <v>447</v>
      </c>
      <c r="B450" s="11" t="s">
        <v>151</v>
      </c>
      <c r="C450" s="11" t="s">
        <v>1712</v>
      </c>
      <c r="D450" s="11" t="s">
        <v>1713</v>
      </c>
      <c r="E450" s="11" t="s">
        <v>1714</v>
      </c>
      <c r="F450" s="11" t="s">
        <v>322</v>
      </c>
      <c r="G450" s="11" t="s">
        <v>1339</v>
      </c>
      <c r="H450" s="11" t="s">
        <v>1400</v>
      </c>
      <c r="I450" s="31">
        <v>3</v>
      </c>
      <c r="J450" s="11">
        <v>4</v>
      </c>
      <c r="K450" s="11" t="s">
        <v>3328</v>
      </c>
      <c r="L450" s="11">
        <v>1</v>
      </c>
      <c r="M450" s="11">
        <v>100</v>
      </c>
      <c r="N450" s="11" t="s">
        <v>1339</v>
      </c>
      <c r="O450" s="11">
        <v>0</v>
      </c>
      <c r="P450" s="11">
        <v>0</v>
      </c>
      <c r="Q450" s="11">
        <v>0</v>
      </c>
      <c r="R450" s="11">
        <v>0</v>
      </c>
      <c r="S450" s="11">
        <v>0</v>
      </c>
      <c r="T450" s="11">
        <v>0</v>
      </c>
      <c r="U450" s="11">
        <v>0</v>
      </c>
      <c r="V450" s="11">
        <v>0</v>
      </c>
      <c r="W450" s="11">
        <v>0</v>
      </c>
      <c r="X450" s="11">
        <v>0</v>
      </c>
      <c r="Y450" s="11">
        <v>0</v>
      </c>
      <c r="Z450" s="11">
        <v>0</v>
      </c>
      <c r="AA450" s="11">
        <v>0</v>
      </c>
      <c r="AB450" s="11">
        <v>0</v>
      </c>
      <c r="AC450" s="11">
        <v>0</v>
      </c>
      <c r="AD450" s="11">
        <v>0</v>
      </c>
      <c r="AE450" s="11">
        <v>0</v>
      </c>
      <c r="AF450" s="11">
        <v>0</v>
      </c>
      <c r="AG450" s="11">
        <v>0</v>
      </c>
      <c r="AH450" s="11">
        <v>0</v>
      </c>
      <c r="AI450" s="11">
        <v>0</v>
      </c>
      <c r="AJ450" s="11">
        <v>10</v>
      </c>
      <c r="AK450" s="11" t="s">
        <v>1699</v>
      </c>
      <c r="AL450" s="11" t="s">
        <v>105</v>
      </c>
      <c r="AM450" s="11" t="s">
        <v>56</v>
      </c>
      <c r="AN450" s="11" t="s">
        <v>729</v>
      </c>
    </row>
    <row r="451" ht="24" spans="1:40">
      <c r="A451" s="28">
        <v>448</v>
      </c>
      <c r="B451" s="11" t="s">
        <v>151</v>
      </c>
      <c r="C451" s="11" t="s">
        <v>1715</v>
      </c>
      <c r="D451" s="11" t="s">
        <v>1716</v>
      </c>
      <c r="E451" s="11" t="s">
        <v>1717</v>
      </c>
      <c r="F451" s="11" t="s">
        <v>957</v>
      </c>
      <c r="G451" s="11" t="s">
        <v>1624</v>
      </c>
      <c r="H451" s="11" t="s">
        <v>3327</v>
      </c>
      <c r="I451" s="11">
        <v>0</v>
      </c>
      <c r="J451" s="11">
        <v>7</v>
      </c>
      <c r="K451" s="11" t="s">
        <v>3328</v>
      </c>
      <c r="L451" s="11">
        <v>7</v>
      </c>
      <c r="M451" s="11">
        <v>100</v>
      </c>
      <c r="N451" s="11" t="s">
        <v>1624</v>
      </c>
      <c r="O451" s="11">
        <v>0</v>
      </c>
      <c r="P451" s="11">
        <v>0</v>
      </c>
      <c r="Q451" s="11">
        <v>0</v>
      </c>
      <c r="R451" s="11">
        <v>0</v>
      </c>
      <c r="S451" s="11">
        <v>0</v>
      </c>
      <c r="T451" s="11">
        <v>0</v>
      </c>
      <c r="U451" s="11">
        <v>0</v>
      </c>
      <c r="V451" s="11">
        <v>0</v>
      </c>
      <c r="W451" s="11">
        <v>0</v>
      </c>
      <c r="X451" s="11">
        <v>0</v>
      </c>
      <c r="Y451" s="11">
        <v>0</v>
      </c>
      <c r="Z451" s="11">
        <v>0</v>
      </c>
      <c r="AA451" s="11">
        <v>0</v>
      </c>
      <c r="AB451" s="11">
        <v>0</v>
      </c>
      <c r="AC451" s="11">
        <v>0</v>
      </c>
      <c r="AD451" s="11">
        <v>0</v>
      </c>
      <c r="AE451" s="11">
        <v>0</v>
      </c>
      <c r="AF451" s="11">
        <v>0</v>
      </c>
      <c r="AG451" s="11">
        <v>0</v>
      </c>
      <c r="AH451" s="11">
        <v>0</v>
      </c>
      <c r="AI451" s="11">
        <v>0</v>
      </c>
      <c r="AJ451" s="11">
        <v>25</v>
      </c>
      <c r="AK451" s="11" t="s">
        <v>1718</v>
      </c>
      <c r="AL451" s="11" t="s">
        <v>47</v>
      </c>
      <c r="AM451" s="11" t="s">
        <v>56</v>
      </c>
      <c r="AN451" s="11" t="s">
        <v>729</v>
      </c>
    </row>
    <row r="452" ht="48" spans="1:40">
      <c r="A452" s="28">
        <v>449</v>
      </c>
      <c r="B452" s="11" t="s">
        <v>151</v>
      </c>
      <c r="C452" s="11" t="s">
        <v>1719</v>
      </c>
      <c r="D452" s="11" t="s">
        <v>1720</v>
      </c>
      <c r="E452" s="11" t="s">
        <v>1721</v>
      </c>
      <c r="F452" s="11" t="s">
        <v>228</v>
      </c>
      <c r="G452" s="11" t="s">
        <v>1058</v>
      </c>
      <c r="H452" s="11" t="s">
        <v>3327</v>
      </c>
      <c r="I452" s="11">
        <v>0</v>
      </c>
      <c r="J452" s="11">
        <v>5</v>
      </c>
      <c r="K452" s="11" t="s">
        <v>3328</v>
      </c>
      <c r="L452" s="11">
        <v>5</v>
      </c>
      <c r="M452" s="11">
        <v>100</v>
      </c>
      <c r="N452" s="11" t="s">
        <v>1058</v>
      </c>
      <c r="O452" s="11">
        <v>0</v>
      </c>
      <c r="P452" s="11">
        <v>0</v>
      </c>
      <c r="Q452" s="11">
        <v>0</v>
      </c>
      <c r="R452" s="11">
        <v>0</v>
      </c>
      <c r="S452" s="11">
        <v>0</v>
      </c>
      <c r="T452" s="11">
        <v>0</v>
      </c>
      <c r="U452" s="11">
        <v>0</v>
      </c>
      <c r="V452" s="11">
        <v>0</v>
      </c>
      <c r="W452" s="11">
        <v>0</v>
      </c>
      <c r="X452" s="11">
        <v>0</v>
      </c>
      <c r="Y452" s="11">
        <v>0</v>
      </c>
      <c r="Z452" s="11">
        <v>0</v>
      </c>
      <c r="AA452" s="11">
        <v>0</v>
      </c>
      <c r="AB452" s="11">
        <v>0</v>
      </c>
      <c r="AC452" s="11">
        <v>0</v>
      </c>
      <c r="AD452" s="11">
        <v>0</v>
      </c>
      <c r="AE452" s="11">
        <v>0</v>
      </c>
      <c r="AF452" s="11">
        <v>0</v>
      </c>
      <c r="AG452" s="11">
        <v>0</v>
      </c>
      <c r="AH452" s="11">
        <v>0</v>
      </c>
      <c r="AI452" s="11">
        <v>0</v>
      </c>
      <c r="AJ452" s="11">
        <v>10</v>
      </c>
      <c r="AK452" s="11" t="s">
        <v>1718</v>
      </c>
      <c r="AL452" s="11" t="s">
        <v>105</v>
      </c>
      <c r="AM452" s="11" t="s">
        <v>56</v>
      </c>
      <c r="AN452" s="11" t="s">
        <v>729</v>
      </c>
    </row>
    <row r="453" ht="36" spans="1:40">
      <c r="A453" s="28">
        <v>450</v>
      </c>
      <c r="B453" s="11" t="s">
        <v>151</v>
      </c>
      <c r="C453" s="11" t="s">
        <v>1722</v>
      </c>
      <c r="D453" s="11" t="s">
        <v>1723</v>
      </c>
      <c r="E453" s="11" t="s">
        <v>1724</v>
      </c>
      <c r="F453" s="11" t="s">
        <v>486</v>
      </c>
      <c r="G453" s="11" t="s">
        <v>1218</v>
      </c>
      <c r="H453" s="11" t="s">
        <v>1400</v>
      </c>
      <c r="I453" s="11">
        <v>19</v>
      </c>
      <c r="J453" s="11">
        <v>5</v>
      </c>
      <c r="K453" s="11" t="s">
        <v>3328</v>
      </c>
      <c r="L453" s="11">
        <v>1</v>
      </c>
      <c r="M453" s="11">
        <v>100</v>
      </c>
      <c r="N453" s="11" t="s">
        <v>1218</v>
      </c>
      <c r="O453" s="11">
        <v>0</v>
      </c>
      <c r="P453" s="11">
        <v>0</v>
      </c>
      <c r="Q453" s="11">
        <v>0</v>
      </c>
      <c r="R453" s="11">
        <v>0</v>
      </c>
      <c r="S453" s="11">
        <v>0</v>
      </c>
      <c r="T453" s="11">
        <v>0</v>
      </c>
      <c r="U453" s="11">
        <v>0</v>
      </c>
      <c r="V453" s="11">
        <v>0</v>
      </c>
      <c r="W453" s="11">
        <v>0</v>
      </c>
      <c r="X453" s="11">
        <v>0</v>
      </c>
      <c r="Y453" s="11">
        <v>0</v>
      </c>
      <c r="Z453" s="11">
        <v>0</v>
      </c>
      <c r="AA453" s="11">
        <v>0</v>
      </c>
      <c r="AB453" s="11">
        <v>0</v>
      </c>
      <c r="AC453" s="11">
        <v>0</v>
      </c>
      <c r="AD453" s="11">
        <v>0</v>
      </c>
      <c r="AE453" s="11">
        <v>0</v>
      </c>
      <c r="AF453" s="11">
        <v>0</v>
      </c>
      <c r="AG453" s="11">
        <v>0</v>
      </c>
      <c r="AH453" s="11">
        <v>0</v>
      </c>
      <c r="AI453" s="11">
        <v>0</v>
      </c>
      <c r="AJ453" s="11">
        <v>10</v>
      </c>
      <c r="AK453" s="11" t="s">
        <v>1718</v>
      </c>
      <c r="AL453" s="11" t="s">
        <v>105</v>
      </c>
      <c r="AM453" s="11" t="s">
        <v>56</v>
      </c>
      <c r="AN453" s="11" t="s">
        <v>729</v>
      </c>
    </row>
    <row r="454" ht="36" spans="1:40">
      <c r="A454" s="28">
        <v>451</v>
      </c>
      <c r="B454" s="11" t="s">
        <v>151</v>
      </c>
      <c r="C454" s="11" t="s">
        <v>1725</v>
      </c>
      <c r="D454" s="11" t="s">
        <v>1726</v>
      </c>
      <c r="E454" s="11" t="s">
        <v>1727</v>
      </c>
      <c r="F454" s="11" t="s">
        <v>228</v>
      </c>
      <c r="G454" s="11" t="s">
        <v>1728</v>
      </c>
      <c r="H454" s="11" t="s">
        <v>3327</v>
      </c>
      <c r="I454" s="11">
        <v>0</v>
      </c>
      <c r="J454" s="11">
        <v>5</v>
      </c>
      <c r="K454" s="11" t="s">
        <v>3328</v>
      </c>
      <c r="L454" s="11">
        <v>5</v>
      </c>
      <c r="M454" s="11">
        <v>100</v>
      </c>
      <c r="N454" s="11" t="s">
        <v>1728</v>
      </c>
      <c r="O454" s="11">
        <v>0</v>
      </c>
      <c r="P454" s="11">
        <v>0</v>
      </c>
      <c r="Q454" s="11">
        <v>0</v>
      </c>
      <c r="R454" s="11">
        <v>0</v>
      </c>
      <c r="S454" s="11">
        <v>0</v>
      </c>
      <c r="T454" s="11">
        <v>0</v>
      </c>
      <c r="U454" s="11">
        <v>0</v>
      </c>
      <c r="V454" s="11">
        <v>0</v>
      </c>
      <c r="W454" s="11">
        <v>0</v>
      </c>
      <c r="X454" s="11">
        <v>0</v>
      </c>
      <c r="Y454" s="11">
        <v>0</v>
      </c>
      <c r="Z454" s="11">
        <v>0</v>
      </c>
      <c r="AA454" s="11">
        <v>0</v>
      </c>
      <c r="AB454" s="11">
        <v>0</v>
      </c>
      <c r="AC454" s="11">
        <v>0</v>
      </c>
      <c r="AD454" s="11">
        <v>0</v>
      </c>
      <c r="AE454" s="11">
        <v>0</v>
      </c>
      <c r="AF454" s="11">
        <v>0</v>
      </c>
      <c r="AG454" s="11">
        <v>0</v>
      </c>
      <c r="AH454" s="11">
        <v>0</v>
      </c>
      <c r="AI454" s="11">
        <v>0</v>
      </c>
      <c r="AJ454" s="11">
        <v>10</v>
      </c>
      <c r="AK454" s="11" t="s">
        <v>1718</v>
      </c>
      <c r="AL454" s="11" t="s">
        <v>105</v>
      </c>
      <c r="AM454" s="11" t="s">
        <v>56</v>
      </c>
      <c r="AN454" s="11" t="s">
        <v>729</v>
      </c>
    </row>
    <row r="455" ht="24" spans="1:40">
      <c r="A455" s="28">
        <v>452</v>
      </c>
      <c r="B455" s="11" t="s">
        <v>151</v>
      </c>
      <c r="C455" s="11" t="s">
        <v>1729</v>
      </c>
      <c r="D455" s="11" t="s">
        <v>1730</v>
      </c>
      <c r="E455" s="11" t="s">
        <v>1731</v>
      </c>
      <c r="F455" s="11" t="s">
        <v>172</v>
      </c>
      <c r="G455" s="11" t="s">
        <v>1732</v>
      </c>
      <c r="H455" s="11" t="s">
        <v>3327</v>
      </c>
      <c r="I455" s="11">
        <v>0</v>
      </c>
      <c r="J455" s="11">
        <v>7</v>
      </c>
      <c r="K455" s="11" t="s">
        <v>3328</v>
      </c>
      <c r="L455" s="11">
        <v>1</v>
      </c>
      <c r="M455" s="11">
        <v>100</v>
      </c>
      <c r="N455" s="11" t="s">
        <v>1732</v>
      </c>
      <c r="O455" s="11">
        <v>0</v>
      </c>
      <c r="P455" s="11">
        <v>0</v>
      </c>
      <c r="Q455" s="11">
        <v>0</v>
      </c>
      <c r="R455" s="11">
        <v>0</v>
      </c>
      <c r="S455" s="11">
        <v>0</v>
      </c>
      <c r="T455" s="11">
        <v>0</v>
      </c>
      <c r="U455" s="11">
        <v>0</v>
      </c>
      <c r="V455" s="11">
        <v>0</v>
      </c>
      <c r="W455" s="11">
        <v>0</v>
      </c>
      <c r="X455" s="11">
        <v>0</v>
      </c>
      <c r="Y455" s="11">
        <v>0</v>
      </c>
      <c r="Z455" s="11">
        <v>0</v>
      </c>
      <c r="AA455" s="11">
        <v>0</v>
      </c>
      <c r="AB455" s="11">
        <v>0</v>
      </c>
      <c r="AC455" s="11">
        <v>0</v>
      </c>
      <c r="AD455" s="11">
        <v>0</v>
      </c>
      <c r="AE455" s="11">
        <v>0</v>
      </c>
      <c r="AF455" s="11">
        <v>0</v>
      </c>
      <c r="AG455" s="11">
        <v>0</v>
      </c>
      <c r="AH455" s="11">
        <v>0</v>
      </c>
      <c r="AI455" s="11">
        <v>0</v>
      </c>
      <c r="AJ455" s="11">
        <v>25</v>
      </c>
      <c r="AK455" s="11" t="s">
        <v>1718</v>
      </c>
      <c r="AL455" s="11" t="s">
        <v>47</v>
      </c>
      <c r="AM455" s="11" t="s">
        <v>56</v>
      </c>
      <c r="AN455" s="11" t="s">
        <v>729</v>
      </c>
    </row>
    <row r="456" ht="36" spans="1:40">
      <c r="A456" s="28">
        <v>453</v>
      </c>
      <c r="B456" s="11" t="s">
        <v>151</v>
      </c>
      <c r="C456" s="11" t="s">
        <v>1733</v>
      </c>
      <c r="D456" s="11" t="s">
        <v>1734</v>
      </c>
      <c r="E456" s="11" t="s">
        <v>1735</v>
      </c>
      <c r="F456" s="11" t="s">
        <v>167</v>
      </c>
      <c r="G456" s="11" t="s">
        <v>1615</v>
      </c>
      <c r="H456" s="11" t="s">
        <v>3327</v>
      </c>
      <c r="I456" s="11">
        <v>0</v>
      </c>
      <c r="J456" s="11">
        <v>8</v>
      </c>
      <c r="K456" s="11" t="s">
        <v>3328</v>
      </c>
      <c r="L456" s="11">
        <v>1</v>
      </c>
      <c r="M456" s="11">
        <v>100</v>
      </c>
      <c r="N456" s="11" t="s">
        <v>1615</v>
      </c>
      <c r="O456" s="11">
        <v>0</v>
      </c>
      <c r="P456" s="11">
        <v>0</v>
      </c>
      <c r="Q456" s="11">
        <v>0</v>
      </c>
      <c r="R456" s="11">
        <v>0</v>
      </c>
      <c r="S456" s="11">
        <v>0</v>
      </c>
      <c r="T456" s="11">
        <v>0</v>
      </c>
      <c r="U456" s="11">
        <v>0</v>
      </c>
      <c r="V456" s="11">
        <v>0</v>
      </c>
      <c r="W456" s="11">
        <v>0</v>
      </c>
      <c r="X456" s="11">
        <v>0</v>
      </c>
      <c r="Y456" s="11">
        <v>0</v>
      </c>
      <c r="Z456" s="11">
        <v>0</v>
      </c>
      <c r="AA456" s="11">
        <v>0</v>
      </c>
      <c r="AB456" s="11">
        <v>0</v>
      </c>
      <c r="AC456" s="11">
        <v>0</v>
      </c>
      <c r="AD456" s="11">
        <v>0</v>
      </c>
      <c r="AE456" s="11">
        <v>0</v>
      </c>
      <c r="AF456" s="11">
        <v>0</v>
      </c>
      <c r="AG456" s="11">
        <v>0</v>
      </c>
      <c r="AH456" s="11">
        <v>0</v>
      </c>
      <c r="AI456" s="11">
        <v>0</v>
      </c>
      <c r="AJ456" s="11">
        <v>25</v>
      </c>
      <c r="AK456" s="11" t="s">
        <v>1718</v>
      </c>
      <c r="AL456" s="11" t="s">
        <v>47</v>
      </c>
      <c r="AM456" s="11" t="s">
        <v>56</v>
      </c>
      <c r="AN456" s="11" t="s">
        <v>729</v>
      </c>
    </row>
    <row r="457" ht="36" spans="1:40">
      <c r="A457" s="28">
        <v>454</v>
      </c>
      <c r="B457" s="11" t="s">
        <v>151</v>
      </c>
      <c r="C457" s="11" t="s">
        <v>1736</v>
      </c>
      <c r="D457" s="11" t="s">
        <v>1737</v>
      </c>
      <c r="E457" s="11" t="s">
        <v>1738</v>
      </c>
      <c r="F457" s="11" t="s">
        <v>178</v>
      </c>
      <c r="G457" s="11" t="s">
        <v>1133</v>
      </c>
      <c r="H457" s="11" t="s">
        <v>3327</v>
      </c>
      <c r="I457" s="11">
        <v>0</v>
      </c>
      <c r="J457" s="11">
        <v>5</v>
      </c>
      <c r="K457" s="11" t="s">
        <v>3328</v>
      </c>
      <c r="L457" s="11">
        <v>5</v>
      </c>
      <c r="M457" s="11">
        <v>100</v>
      </c>
      <c r="N457" s="11" t="s">
        <v>1133</v>
      </c>
      <c r="O457" s="11">
        <v>0</v>
      </c>
      <c r="P457" s="11">
        <v>0</v>
      </c>
      <c r="Q457" s="11">
        <v>0</v>
      </c>
      <c r="R457" s="11">
        <v>0</v>
      </c>
      <c r="S457" s="11">
        <v>0</v>
      </c>
      <c r="T457" s="11">
        <v>0</v>
      </c>
      <c r="U457" s="11">
        <v>0</v>
      </c>
      <c r="V457" s="11">
        <v>0</v>
      </c>
      <c r="W457" s="11">
        <v>0</v>
      </c>
      <c r="X457" s="11">
        <v>0</v>
      </c>
      <c r="Y457" s="11">
        <v>0</v>
      </c>
      <c r="Z457" s="11">
        <v>0</v>
      </c>
      <c r="AA457" s="11">
        <v>0</v>
      </c>
      <c r="AB457" s="11">
        <v>0</v>
      </c>
      <c r="AC457" s="11">
        <v>0</v>
      </c>
      <c r="AD457" s="11">
        <v>0</v>
      </c>
      <c r="AE457" s="11">
        <v>0</v>
      </c>
      <c r="AF457" s="11">
        <v>0</v>
      </c>
      <c r="AG457" s="11">
        <v>0</v>
      </c>
      <c r="AH457" s="11">
        <v>0</v>
      </c>
      <c r="AI457" s="11">
        <v>0</v>
      </c>
      <c r="AJ457" s="11">
        <v>25</v>
      </c>
      <c r="AK457" s="11" t="s">
        <v>1718</v>
      </c>
      <c r="AL457" s="11" t="s">
        <v>47</v>
      </c>
      <c r="AM457" s="11" t="s">
        <v>56</v>
      </c>
      <c r="AN457" s="11" t="s">
        <v>729</v>
      </c>
    </row>
    <row r="458" ht="36" spans="1:40">
      <c r="A458" s="28">
        <v>455</v>
      </c>
      <c r="B458" s="11" t="s">
        <v>151</v>
      </c>
      <c r="C458" s="11" t="s">
        <v>1739</v>
      </c>
      <c r="D458" s="11" t="s">
        <v>1740</v>
      </c>
      <c r="E458" s="11" t="s">
        <v>1741</v>
      </c>
      <c r="F458" s="11" t="s">
        <v>196</v>
      </c>
      <c r="G458" s="11" t="s">
        <v>1421</v>
      </c>
      <c r="H458" s="11" t="s">
        <v>3327</v>
      </c>
      <c r="I458" s="11">
        <v>0</v>
      </c>
      <c r="J458" s="11">
        <v>2</v>
      </c>
      <c r="K458" s="11" t="s">
        <v>3329</v>
      </c>
      <c r="L458" s="11">
        <v>2</v>
      </c>
      <c r="M458" s="11">
        <v>69</v>
      </c>
      <c r="N458" s="11" t="s">
        <v>1421</v>
      </c>
      <c r="O458" s="11">
        <v>5</v>
      </c>
      <c r="P458" s="11">
        <v>31</v>
      </c>
      <c r="Q458" s="11" t="s">
        <v>504</v>
      </c>
      <c r="R458" s="11">
        <v>0</v>
      </c>
      <c r="S458" s="11">
        <v>0</v>
      </c>
      <c r="T458" s="11">
        <v>0</v>
      </c>
      <c r="U458" s="11">
        <v>0</v>
      </c>
      <c r="V458" s="11">
        <v>0</v>
      </c>
      <c r="W458" s="11">
        <v>0</v>
      </c>
      <c r="X458" s="11">
        <v>0</v>
      </c>
      <c r="Y458" s="11">
        <v>0</v>
      </c>
      <c r="Z458" s="11">
        <v>0</v>
      </c>
      <c r="AA458" s="11">
        <v>0</v>
      </c>
      <c r="AB458" s="11">
        <v>0</v>
      </c>
      <c r="AC458" s="11">
        <v>0</v>
      </c>
      <c r="AD458" s="11">
        <v>0</v>
      </c>
      <c r="AE458" s="11">
        <v>0</v>
      </c>
      <c r="AF458" s="11">
        <v>0</v>
      </c>
      <c r="AG458" s="11">
        <v>0</v>
      </c>
      <c r="AH458" s="11">
        <v>0</v>
      </c>
      <c r="AI458" s="11">
        <v>0</v>
      </c>
      <c r="AJ458" s="11">
        <v>20</v>
      </c>
      <c r="AK458" s="11" t="s">
        <v>1742</v>
      </c>
      <c r="AL458" s="11" t="s">
        <v>105</v>
      </c>
      <c r="AM458" s="11" t="s">
        <v>48</v>
      </c>
      <c r="AN458" s="11" t="s">
        <v>729</v>
      </c>
    </row>
    <row r="459" ht="24" spans="1:40">
      <c r="A459" s="28">
        <v>456</v>
      </c>
      <c r="B459" s="11" t="s">
        <v>151</v>
      </c>
      <c r="C459" s="11" t="s">
        <v>1743</v>
      </c>
      <c r="D459" s="11" t="s">
        <v>1744</v>
      </c>
      <c r="E459" s="11" t="s">
        <v>1745</v>
      </c>
      <c r="F459" s="11" t="s">
        <v>317</v>
      </c>
      <c r="G459" s="11" t="s">
        <v>436</v>
      </c>
      <c r="H459" s="11" t="s">
        <v>3327</v>
      </c>
      <c r="I459" s="11">
        <v>0</v>
      </c>
      <c r="J459" s="11">
        <v>6</v>
      </c>
      <c r="K459" s="11" t="s">
        <v>3328</v>
      </c>
      <c r="L459" s="11">
        <v>6</v>
      </c>
      <c r="M459" s="11">
        <v>100</v>
      </c>
      <c r="N459" s="11" t="s">
        <v>436</v>
      </c>
      <c r="O459" s="11">
        <v>0</v>
      </c>
      <c r="P459" s="11">
        <v>0</v>
      </c>
      <c r="Q459" s="11">
        <v>0</v>
      </c>
      <c r="R459" s="11">
        <v>0</v>
      </c>
      <c r="S459" s="11">
        <v>0</v>
      </c>
      <c r="T459" s="11">
        <v>0</v>
      </c>
      <c r="U459" s="11">
        <v>0</v>
      </c>
      <c r="V459" s="11">
        <v>0</v>
      </c>
      <c r="W459" s="11">
        <v>0</v>
      </c>
      <c r="X459" s="11">
        <v>0</v>
      </c>
      <c r="Y459" s="11">
        <v>0</v>
      </c>
      <c r="Z459" s="11">
        <v>0</v>
      </c>
      <c r="AA459" s="11">
        <v>0</v>
      </c>
      <c r="AB459" s="11">
        <v>0</v>
      </c>
      <c r="AC459" s="11">
        <v>0</v>
      </c>
      <c r="AD459" s="11">
        <v>0</v>
      </c>
      <c r="AE459" s="11">
        <v>0</v>
      </c>
      <c r="AF459" s="11">
        <v>0</v>
      </c>
      <c r="AG459" s="11">
        <v>0</v>
      </c>
      <c r="AH459" s="11">
        <v>0</v>
      </c>
      <c r="AI459" s="11">
        <v>0</v>
      </c>
      <c r="AJ459" s="11">
        <v>25</v>
      </c>
      <c r="AK459" s="11" t="s">
        <v>1742</v>
      </c>
      <c r="AL459" s="11" t="s">
        <v>47</v>
      </c>
      <c r="AM459" s="11" t="s">
        <v>56</v>
      </c>
      <c r="AN459" s="11" t="s">
        <v>729</v>
      </c>
    </row>
    <row r="460" ht="36" spans="1:40">
      <c r="A460" s="28">
        <v>457</v>
      </c>
      <c r="B460" s="11" t="s">
        <v>151</v>
      </c>
      <c r="C460" s="11" t="s">
        <v>1746</v>
      </c>
      <c r="D460" s="11" t="s">
        <v>1747</v>
      </c>
      <c r="E460" s="11" t="s">
        <v>1748</v>
      </c>
      <c r="F460" s="11" t="s">
        <v>428</v>
      </c>
      <c r="G460" s="11" t="s">
        <v>128</v>
      </c>
      <c r="H460" s="11" t="s">
        <v>3327</v>
      </c>
      <c r="I460" s="11">
        <v>0</v>
      </c>
      <c r="J460" s="11">
        <v>8</v>
      </c>
      <c r="K460" s="11" t="s">
        <v>3328</v>
      </c>
      <c r="L460" s="11">
        <v>8</v>
      </c>
      <c r="M460" s="11">
        <v>100</v>
      </c>
      <c r="N460" s="11" t="s">
        <v>128</v>
      </c>
      <c r="O460" s="11">
        <v>0</v>
      </c>
      <c r="P460" s="11">
        <v>0</v>
      </c>
      <c r="Q460" s="11">
        <v>0</v>
      </c>
      <c r="R460" s="11">
        <v>0</v>
      </c>
      <c r="S460" s="11">
        <v>0</v>
      </c>
      <c r="T460" s="11">
        <v>0</v>
      </c>
      <c r="U460" s="11">
        <v>0</v>
      </c>
      <c r="V460" s="11">
        <v>0</v>
      </c>
      <c r="W460" s="11">
        <v>0</v>
      </c>
      <c r="X460" s="11">
        <v>0</v>
      </c>
      <c r="Y460" s="11">
        <v>0</v>
      </c>
      <c r="Z460" s="11">
        <v>0</v>
      </c>
      <c r="AA460" s="11">
        <v>0</v>
      </c>
      <c r="AB460" s="11">
        <v>0</v>
      </c>
      <c r="AC460" s="11">
        <v>0</v>
      </c>
      <c r="AD460" s="11">
        <v>0</v>
      </c>
      <c r="AE460" s="11">
        <v>0</v>
      </c>
      <c r="AF460" s="11">
        <v>0</v>
      </c>
      <c r="AG460" s="11">
        <v>0</v>
      </c>
      <c r="AH460" s="11">
        <v>0</v>
      </c>
      <c r="AI460" s="11">
        <v>0</v>
      </c>
      <c r="AJ460" s="11">
        <v>25</v>
      </c>
      <c r="AK460" s="11" t="s">
        <v>1742</v>
      </c>
      <c r="AL460" s="11" t="s">
        <v>47</v>
      </c>
      <c r="AM460" s="11" t="s">
        <v>56</v>
      </c>
      <c r="AN460" s="11" t="s">
        <v>729</v>
      </c>
    </row>
    <row r="461" ht="24.75" spans="1:40">
      <c r="A461" s="28">
        <v>458</v>
      </c>
      <c r="B461" s="11" t="s">
        <v>151</v>
      </c>
      <c r="C461" s="11" t="s">
        <v>1749</v>
      </c>
      <c r="D461" s="11" t="s">
        <v>1750</v>
      </c>
      <c r="E461" s="11" t="s">
        <v>1751</v>
      </c>
      <c r="F461" s="11" t="s">
        <v>167</v>
      </c>
      <c r="G461" s="11" t="s">
        <v>242</v>
      </c>
      <c r="H461" s="11" t="s">
        <v>3327</v>
      </c>
      <c r="I461" s="11">
        <v>0</v>
      </c>
      <c r="J461" s="11">
        <v>8</v>
      </c>
      <c r="K461" s="11" t="s">
        <v>3328</v>
      </c>
      <c r="L461" s="11">
        <v>8</v>
      </c>
      <c r="M461" s="11">
        <v>100</v>
      </c>
      <c r="N461" s="11" t="s">
        <v>242</v>
      </c>
      <c r="O461" s="11">
        <v>0</v>
      </c>
      <c r="P461" s="11">
        <v>0</v>
      </c>
      <c r="Q461" s="11">
        <v>0</v>
      </c>
      <c r="R461" s="11">
        <v>0</v>
      </c>
      <c r="S461" s="11">
        <v>0</v>
      </c>
      <c r="T461" s="11">
        <v>0</v>
      </c>
      <c r="U461" s="11">
        <v>0</v>
      </c>
      <c r="V461" s="11">
        <v>0</v>
      </c>
      <c r="W461" s="11">
        <v>0</v>
      </c>
      <c r="X461" s="11">
        <v>0</v>
      </c>
      <c r="Y461" s="11">
        <v>0</v>
      </c>
      <c r="Z461" s="11">
        <v>0</v>
      </c>
      <c r="AA461" s="11">
        <v>0</v>
      </c>
      <c r="AB461" s="11">
        <v>0</v>
      </c>
      <c r="AC461" s="11">
        <v>0</v>
      </c>
      <c r="AD461" s="11">
        <v>0</v>
      </c>
      <c r="AE461" s="11">
        <v>0</v>
      </c>
      <c r="AF461" s="11">
        <v>0</v>
      </c>
      <c r="AG461" s="11">
        <v>0</v>
      </c>
      <c r="AH461" s="11">
        <v>0</v>
      </c>
      <c r="AI461" s="11">
        <v>0</v>
      </c>
      <c r="AJ461" s="11">
        <v>25</v>
      </c>
      <c r="AK461" s="11" t="s">
        <v>1742</v>
      </c>
      <c r="AL461" s="11" t="s">
        <v>47</v>
      </c>
      <c r="AM461" s="11" t="s">
        <v>56</v>
      </c>
      <c r="AN461" s="11" t="s">
        <v>729</v>
      </c>
    </row>
    <row r="462" ht="24" spans="1:40">
      <c r="A462" s="28">
        <v>459</v>
      </c>
      <c r="B462" s="11" t="s">
        <v>151</v>
      </c>
      <c r="C462" s="11" t="s">
        <v>1752</v>
      </c>
      <c r="D462" s="11" t="s">
        <v>1753</v>
      </c>
      <c r="E462" s="11" t="s">
        <v>1754</v>
      </c>
      <c r="F462" s="11" t="s">
        <v>167</v>
      </c>
      <c r="G462" s="11" t="s">
        <v>1755</v>
      </c>
      <c r="H462" s="11" t="s">
        <v>3327</v>
      </c>
      <c r="I462" s="11">
        <v>0</v>
      </c>
      <c r="J462" s="11">
        <v>4</v>
      </c>
      <c r="K462" s="11" t="s">
        <v>3328</v>
      </c>
      <c r="L462" s="11">
        <v>4</v>
      </c>
      <c r="M462" s="11">
        <v>100</v>
      </c>
      <c r="N462" s="11" t="s">
        <v>1755</v>
      </c>
      <c r="O462" s="11">
        <v>0</v>
      </c>
      <c r="P462" s="11">
        <v>0</v>
      </c>
      <c r="Q462" s="11">
        <v>0</v>
      </c>
      <c r="R462" s="11">
        <v>0</v>
      </c>
      <c r="S462" s="11">
        <v>0</v>
      </c>
      <c r="T462" s="11">
        <v>0</v>
      </c>
      <c r="U462" s="11">
        <v>0</v>
      </c>
      <c r="V462" s="11">
        <v>0</v>
      </c>
      <c r="W462" s="11">
        <v>0</v>
      </c>
      <c r="X462" s="11">
        <v>0</v>
      </c>
      <c r="Y462" s="11">
        <v>0</v>
      </c>
      <c r="Z462" s="11">
        <v>0</v>
      </c>
      <c r="AA462" s="11">
        <v>0</v>
      </c>
      <c r="AB462" s="11">
        <v>0</v>
      </c>
      <c r="AC462" s="11">
        <v>0</v>
      </c>
      <c r="AD462" s="11">
        <v>0</v>
      </c>
      <c r="AE462" s="11">
        <v>0</v>
      </c>
      <c r="AF462" s="11">
        <v>0</v>
      </c>
      <c r="AG462" s="11">
        <v>0</v>
      </c>
      <c r="AH462" s="11">
        <v>0</v>
      </c>
      <c r="AI462" s="11">
        <v>0</v>
      </c>
      <c r="AJ462" s="11">
        <v>25</v>
      </c>
      <c r="AK462" s="11" t="s">
        <v>1742</v>
      </c>
      <c r="AL462" s="11" t="s">
        <v>47</v>
      </c>
      <c r="AM462" s="11" t="s">
        <v>56</v>
      </c>
      <c r="AN462" s="11" t="s">
        <v>729</v>
      </c>
    </row>
    <row r="463" ht="24" spans="1:40">
      <c r="A463" s="28">
        <v>460</v>
      </c>
      <c r="B463" s="11" t="s">
        <v>151</v>
      </c>
      <c r="C463" s="11" t="s">
        <v>1756</v>
      </c>
      <c r="D463" s="11" t="s">
        <v>1757</v>
      </c>
      <c r="E463" s="11" t="s">
        <v>1758</v>
      </c>
      <c r="F463" s="11" t="s">
        <v>322</v>
      </c>
      <c r="G463" s="11" t="s">
        <v>1759</v>
      </c>
      <c r="H463" s="11" t="s">
        <v>3327</v>
      </c>
      <c r="I463" s="11">
        <v>0</v>
      </c>
      <c r="J463" s="11">
        <v>8</v>
      </c>
      <c r="K463" s="11" t="s">
        <v>3328</v>
      </c>
      <c r="L463" s="11">
        <v>8</v>
      </c>
      <c r="M463" s="11">
        <v>100</v>
      </c>
      <c r="N463" s="11" t="s">
        <v>1759</v>
      </c>
      <c r="O463" s="11">
        <v>0</v>
      </c>
      <c r="P463" s="11">
        <v>0</v>
      </c>
      <c r="Q463" s="11">
        <v>0</v>
      </c>
      <c r="R463" s="11">
        <v>0</v>
      </c>
      <c r="S463" s="11">
        <v>0</v>
      </c>
      <c r="T463" s="11">
        <v>0</v>
      </c>
      <c r="U463" s="11">
        <v>0</v>
      </c>
      <c r="V463" s="11">
        <v>0</v>
      </c>
      <c r="W463" s="11">
        <v>0</v>
      </c>
      <c r="X463" s="11">
        <v>0</v>
      </c>
      <c r="Y463" s="11">
        <v>0</v>
      </c>
      <c r="Z463" s="11">
        <v>0</v>
      </c>
      <c r="AA463" s="11">
        <v>0</v>
      </c>
      <c r="AB463" s="11">
        <v>0</v>
      </c>
      <c r="AC463" s="11">
        <v>0</v>
      </c>
      <c r="AD463" s="11">
        <v>0</v>
      </c>
      <c r="AE463" s="11">
        <v>0</v>
      </c>
      <c r="AF463" s="11">
        <v>0</v>
      </c>
      <c r="AG463" s="11">
        <v>0</v>
      </c>
      <c r="AH463" s="11">
        <v>0</v>
      </c>
      <c r="AI463" s="11">
        <v>0</v>
      </c>
      <c r="AJ463" s="11">
        <v>25</v>
      </c>
      <c r="AK463" s="11" t="s">
        <v>1742</v>
      </c>
      <c r="AL463" s="11" t="s">
        <v>47</v>
      </c>
      <c r="AM463" s="11" t="s">
        <v>56</v>
      </c>
      <c r="AN463" s="11" t="s">
        <v>729</v>
      </c>
    </row>
    <row r="464" ht="24" spans="1:40">
      <c r="A464" s="28">
        <v>461</v>
      </c>
      <c r="B464" s="11" t="s">
        <v>151</v>
      </c>
      <c r="C464" s="11" t="s">
        <v>1760</v>
      </c>
      <c r="D464" s="11" t="s">
        <v>1761</v>
      </c>
      <c r="E464" s="11" t="s">
        <v>1762</v>
      </c>
      <c r="F464" s="11" t="s">
        <v>317</v>
      </c>
      <c r="G464" s="11" t="s">
        <v>436</v>
      </c>
      <c r="H464" s="11" t="s">
        <v>3327</v>
      </c>
      <c r="I464" s="11">
        <v>0</v>
      </c>
      <c r="J464" s="11">
        <v>4</v>
      </c>
      <c r="K464" s="11" t="s">
        <v>3328</v>
      </c>
      <c r="L464" s="11">
        <v>4</v>
      </c>
      <c r="M464" s="11">
        <v>100</v>
      </c>
      <c r="N464" s="11" t="s">
        <v>436</v>
      </c>
      <c r="O464" s="11">
        <v>0</v>
      </c>
      <c r="P464" s="11">
        <v>0</v>
      </c>
      <c r="Q464" s="11">
        <v>0</v>
      </c>
      <c r="R464" s="11">
        <v>0</v>
      </c>
      <c r="S464" s="11">
        <v>0</v>
      </c>
      <c r="T464" s="11">
        <v>0</v>
      </c>
      <c r="U464" s="11">
        <v>0</v>
      </c>
      <c r="V464" s="11">
        <v>0</v>
      </c>
      <c r="W464" s="11">
        <v>0</v>
      </c>
      <c r="X464" s="11">
        <v>0</v>
      </c>
      <c r="Y464" s="11">
        <v>0</v>
      </c>
      <c r="Z464" s="11">
        <v>0</v>
      </c>
      <c r="AA464" s="11">
        <v>0</v>
      </c>
      <c r="AB464" s="11">
        <v>0</v>
      </c>
      <c r="AC464" s="11">
        <v>0</v>
      </c>
      <c r="AD464" s="11">
        <v>0</v>
      </c>
      <c r="AE464" s="11">
        <v>0</v>
      </c>
      <c r="AF464" s="11">
        <v>0</v>
      </c>
      <c r="AG464" s="11">
        <v>0</v>
      </c>
      <c r="AH464" s="11">
        <v>0</v>
      </c>
      <c r="AI464" s="11">
        <v>0</v>
      </c>
      <c r="AJ464" s="11">
        <v>25</v>
      </c>
      <c r="AK464" s="11" t="s">
        <v>1763</v>
      </c>
      <c r="AL464" s="11" t="s">
        <v>47</v>
      </c>
      <c r="AM464" s="11" t="s">
        <v>56</v>
      </c>
      <c r="AN464" s="11" t="s">
        <v>729</v>
      </c>
    </row>
    <row r="465" ht="36" spans="1:40">
      <c r="A465" s="28">
        <v>462</v>
      </c>
      <c r="B465" s="11" t="s">
        <v>151</v>
      </c>
      <c r="C465" s="11" t="s">
        <v>1764</v>
      </c>
      <c r="D465" s="11" t="s">
        <v>1765</v>
      </c>
      <c r="E465" s="11" t="s">
        <v>1766</v>
      </c>
      <c r="F465" s="11" t="s">
        <v>196</v>
      </c>
      <c r="G465" s="11" t="s">
        <v>296</v>
      </c>
      <c r="H465" s="11" t="s">
        <v>3327</v>
      </c>
      <c r="I465" s="11">
        <v>0</v>
      </c>
      <c r="J465" s="11">
        <v>5</v>
      </c>
      <c r="K465" s="11" t="s">
        <v>3328</v>
      </c>
      <c r="L465" s="11">
        <v>5</v>
      </c>
      <c r="M465" s="11">
        <v>100</v>
      </c>
      <c r="N465" s="11" t="s">
        <v>296</v>
      </c>
      <c r="O465" s="11">
        <v>0</v>
      </c>
      <c r="P465" s="11">
        <v>0</v>
      </c>
      <c r="Q465" s="11">
        <v>0</v>
      </c>
      <c r="R465" s="11">
        <v>0</v>
      </c>
      <c r="S465" s="11">
        <v>0</v>
      </c>
      <c r="T465" s="11">
        <v>0</v>
      </c>
      <c r="U465" s="11">
        <v>0</v>
      </c>
      <c r="V465" s="11">
        <v>0</v>
      </c>
      <c r="W465" s="11">
        <v>0</v>
      </c>
      <c r="X465" s="11">
        <v>0</v>
      </c>
      <c r="Y465" s="11">
        <v>0</v>
      </c>
      <c r="Z465" s="11">
        <v>0</v>
      </c>
      <c r="AA465" s="11">
        <v>0</v>
      </c>
      <c r="AB465" s="11">
        <v>0</v>
      </c>
      <c r="AC465" s="11">
        <v>0</v>
      </c>
      <c r="AD465" s="11">
        <v>0</v>
      </c>
      <c r="AE465" s="11">
        <v>0</v>
      </c>
      <c r="AF465" s="11">
        <v>0</v>
      </c>
      <c r="AG465" s="11">
        <v>0</v>
      </c>
      <c r="AH465" s="11">
        <v>0</v>
      </c>
      <c r="AI465" s="11">
        <v>0</v>
      </c>
      <c r="AJ465" s="11">
        <v>25</v>
      </c>
      <c r="AK465" s="11" t="s">
        <v>1763</v>
      </c>
      <c r="AL465" s="11" t="s">
        <v>47</v>
      </c>
      <c r="AM465" s="11" t="s">
        <v>56</v>
      </c>
      <c r="AN465" s="11" t="s">
        <v>729</v>
      </c>
    </row>
    <row r="466" ht="60" spans="1:40">
      <c r="A466" s="28">
        <v>463</v>
      </c>
      <c r="B466" s="11" t="s">
        <v>151</v>
      </c>
      <c r="C466" s="11" t="s">
        <v>1767</v>
      </c>
      <c r="D466" s="11" t="s">
        <v>1768</v>
      </c>
      <c r="E466" s="11" t="s">
        <v>1769</v>
      </c>
      <c r="F466" s="11" t="s">
        <v>402</v>
      </c>
      <c r="G466" s="11" t="s">
        <v>1555</v>
      </c>
      <c r="H466" s="11" t="s">
        <v>1400</v>
      </c>
      <c r="I466" s="11">
        <v>11</v>
      </c>
      <c r="J466" s="11">
        <v>8</v>
      </c>
      <c r="K466" s="11" t="s">
        <v>3329</v>
      </c>
      <c r="L466" s="11">
        <v>8</v>
      </c>
      <c r="M466" s="11">
        <v>100</v>
      </c>
      <c r="N466" s="11" t="s">
        <v>1555</v>
      </c>
      <c r="O466" s="11">
        <v>0</v>
      </c>
      <c r="P466" s="11">
        <v>0</v>
      </c>
      <c r="Q466" s="11">
        <v>0</v>
      </c>
      <c r="R466" s="11">
        <v>0</v>
      </c>
      <c r="S466" s="11">
        <v>0</v>
      </c>
      <c r="T466" s="11">
        <v>0</v>
      </c>
      <c r="U466" s="11">
        <v>0</v>
      </c>
      <c r="V466" s="11">
        <v>0</v>
      </c>
      <c r="W466" s="11">
        <v>0</v>
      </c>
      <c r="X466" s="11">
        <v>0</v>
      </c>
      <c r="Y466" s="11">
        <v>0</v>
      </c>
      <c r="Z466" s="11">
        <v>0</v>
      </c>
      <c r="AA466" s="11">
        <v>0</v>
      </c>
      <c r="AB466" s="11">
        <v>0</v>
      </c>
      <c r="AC466" s="11">
        <v>0</v>
      </c>
      <c r="AD466" s="11">
        <v>0</v>
      </c>
      <c r="AE466" s="11">
        <v>0</v>
      </c>
      <c r="AF466" s="11">
        <v>0</v>
      </c>
      <c r="AG466" s="11">
        <v>0</v>
      </c>
      <c r="AH466" s="11">
        <v>0</v>
      </c>
      <c r="AI466" s="11">
        <v>0</v>
      </c>
      <c r="AJ466" s="11">
        <v>25</v>
      </c>
      <c r="AK466" s="11" t="s">
        <v>1763</v>
      </c>
      <c r="AL466" s="11" t="s">
        <v>47</v>
      </c>
      <c r="AM466" s="11" t="s">
        <v>56</v>
      </c>
      <c r="AN466" s="11" t="s">
        <v>729</v>
      </c>
    </row>
    <row r="467" ht="72" spans="1:40">
      <c r="A467" s="28">
        <v>464</v>
      </c>
      <c r="B467" s="11" t="s">
        <v>151</v>
      </c>
      <c r="C467" s="11" t="s">
        <v>1770</v>
      </c>
      <c r="D467" s="11" t="s">
        <v>1771</v>
      </c>
      <c r="E467" s="11" t="s">
        <v>1772</v>
      </c>
      <c r="F467" s="11" t="s">
        <v>178</v>
      </c>
      <c r="G467" s="11" t="s">
        <v>1773</v>
      </c>
      <c r="H467" s="11" t="s">
        <v>1400</v>
      </c>
      <c r="I467" s="11">
        <v>3</v>
      </c>
      <c r="J467" s="11">
        <v>6</v>
      </c>
      <c r="K467" s="11" t="s">
        <v>3329</v>
      </c>
      <c r="L467" s="11">
        <v>1</v>
      </c>
      <c r="M467" s="11">
        <v>55.55</v>
      </c>
      <c r="N467" s="11" t="s">
        <v>331</v>
      </c>
      <c r="O467" s="11">
        <v>2</v>
      </c>
      <c r="P467" s="11">
        <v>44.44</v>
      </c>
      <c r="Q467" s="11" t="s">
        <v>1773</v>
      </c>
      <c r="R467" s="11">
        <v>0</v>
      </c>
      <c r="S467" s="11">
        <v>0</v>
      </c>
      <c r="T467" s="11">
        <v>0</v>
      </c>
      <c r="U467" s="11">
        <v>0</v>
      </c>
      <c r="V467" s="11">
        <v>0</v>
      </c>
      <c r="W467" s="11">
        <v>0</v>
      </c>
      <c r="X467" s="11">
        <v>0</v>
      </c>
      <c r="Y467" s="11">
        <v>0</v>
      </c>
      <c r="Z467" s="11">
        <v>0</v>
      </c>
      <c r="AA467" s="11">
        <v>0</v>
      </c>
      <c r="AB467" s="11">
        <v>0</v>
      </c>
      <c r="AC467" s="11">
        <v>0</v>
      </c>
      <c r="AD467" s="11">
        <v>0</v>
      </c>
      <c r="AE467" s="11">
        <v>0</v>
      </c>
      <c r="AF467" s="11">
        <v>0</v>
      </c>
      <c r="AG467" s="11">
        <v>0</v>
      </c>
      <c r="AH467" s="11">
        <v>0</v>
      </c>
      <c r="AI467" s="11">
        <v>0</v>
      </c>
      <c r="AJ467" s="11">
        <v>25</v>
      </c>
      <c r="AK467" s="11" t="s">
        <v>1763</v>
      </c>
      <c r="AL467" s="11" t="s">
        <v>47</v>
      </c>
      <c r="AM467" s="11" t="s">
        <v>56</v>
      </c>
      <c r="AN467" s="11" t="s">
        <v>729</v>
      </c>
    </row>
    <row r="468" ht="48" spans="1:40">
      <c r="A468" s="28">
        <v>465</v>
      </c>
      <c r="B468" s="11" t="s">
        <v>151</v>
      </c>
      <c r="C468" s="11" t="s">
        <v>1774</v>
      </c>
      <c r="D468" s="11" t="s">
        <v>1468</v>
      </c>
      <c r="E468" s="11" t="s">
        <v>1469</v>
      </c>
      <c r="F468" s="11" t="s">
        <v>228</v>
      </c>
      <c r="G468" s="11" t="s">
        <v>429</v>
      </c>
      <c r="H468" s="11" t="s">
        <v>1400</v>
      </c>
      <c r="I468" s="11">
        <v>12</v>
      </c>
      <c r="J468" s="11">
        <v>6</v>
      </c>
      <c r="K468" s="11" t="s">
        <v>3329</v>
      </c>
      <c r="L468" s="11">
        <v>4</v>
      </c>
      <c r="M468" s="11">
        <v>55.55</v>
      </c>
      <c r="N468" s="11" t="s">
        <v>829</v>
      </c>
      <c r="O468" s="11">
        <v>6</v>
      </c>
      <c r="P468" s="11">
        <v>44.44</v>
      </c>
      <c r="Q468" s="11" t="s">
        <v>429</v>
      </c>
      <c r="R468" s="11">
        <v>0</v>
      </c>
      <c r="S468" s="11">
        <v>0</v>
      </c>
      <c r="T468" s="11">
        <v>0</v>
      </c>
      <c r="U468" s="11">
        <v>0</v>
      </c>
      <c r="V468" s="11">
        <v>0</v>
      </c>
      <c r="W468" s="11">
        <v>0</v>
      </c>
      <c r="X468" s="11">
        <v>0</v>
      </c>
      <c r="Y468" s="11">
        <v>0</v>
      </c>
      <c r="Z468" s="11">
        <v>0</v>
      </c>
      <c r="AA468" s="11">
        <v>0</v>
      </c>
      <c r="AB468" s="11">
        <v>0</v>
      </c>
      <c r="AC468" s="11">
        <v>0</v>
      </c>
      <c r="AD468" s="11">
        <v>0</v>
      </c>
      <c r="AE468" s="11">
        <v>0</v>
      </c>
      <c r="AF468" s="11">
        <v>0</v>
      </c>
      <c r="AG468" s="11">
        <v>0</v>
      </c>
      <c r="AH468" s="11">
        <v>0</v>
      </c>
      <c r="AI468" s="11">
        <v>0</v>
      </c>
      <c r="AJ468" s="11">
        <v>10</v>
      </c>
      <c r="AK468" s="11" t="s">
        <v>1775</v>
      </c>
      <c r="AL468" s="11" t="s">
        <v>105</v>
      </c>
      <c r="AM468" s="11" t="s">
        <v>56</v>
      </c>
      <c r="AN468" s="11" t="s">
        <v>729</v>
      </c>
    </row>
    <row r="469" ht="36" spans="1:40">
      <c r="A469" s="28">
        <v>466</v>
      </c>
      <c r="B469" s="11" t="s">
        <v>151</v>
      </c>
      <c r="C469" s="11" t="s">
        <v>1776</v>
      </c>
      <c r="D469" s="11" t="s">
        <v>1777</v>
      </c>
      <c r="E469" s="11" t="s">
        <v>1778</v>
      </c>
      <c r="F469" s="11" t="s">
        <v>202</v>
      </c>
      <c r="G469" s="11" t="s">
        <v>1152</v>
      </c>
      <c r="H469" s="11" t="s">
        <v>3327</v>
      </c>
      <c r="I469" s="11">
        <v>0</v>
      </c>
      <c r="J469" s="11">
        <v>4</v>
      </c>
      <c r="K469" s="11" t="s">
        <v>3328</v>
      </c>
      <c r="L469" s="11">
        <v>4</v>
      </c>
      <c r="M469" s="11">
        <v>100</v>
      </c>
      <c r="N469" s="11" t="s">
        <v>1152</v>
      </c>
      <c r="O469" s="11">
        <v>0</v>
      </c>
      <c r="P469" s="11">
        <v>0</v>
      </c>
      <c r="Q469" s="11">
        <v>0</v>
      </c>
      <c r="R469" s="11">
        <v>0</v>
      </c>
      <c r="S469" s="11">
        <v>0</v>
      </c>
      <c r="T469" s="11">
        <v>0</v>
      </c>
      <c r="U469" s="11">
        <v>0</v>
      </c>
      <c r="V469" s="11">
        <v>0</v>
      </c>
      <c r="W469" s="11">
        <v>0</v>
      </c>
      <c r="X469" s="11">
        <v>0</v>
      </c>
      <c r="Y469" s="11">
        <v>0</v>
      </c>
      <c r="Z469" s="11">
        <v>0</v>
      </c>
      <c r="AA469" s="11">
        <v>0</v>
      </c>
      <c r="AB469" s="11">
        <v>0</v>
      </c>
      <c r="AC469" s="11">
        <v>0</v>
      </c>
      <c r="AD469" s="11">
        <v>0</v>
      </c>
      <c r="AE469" s="11">
        <v>0</v>
      </c>
      <c r="AF469" s="11">
        <v>0</v>
      </c>
      <c r="AG469" s="11">
        <v>0</v>
      </c>
      <c r="AH469" s="11">
        <v>0</v>
      </c>
      <c r="AI469" s="11">
        <v>0</v>
      </c>
      <c r="AJ469" s="11">
        <v>10</v>
      </c>
      <c r="AK469" s="11" t="s">
        <v>1775</v>
      </c>
      <c r="AL469" s="11" t="s">
        <v>105</v>
      </c>
      <c r="AM469" s="11" t="s">
        <v>56</v>
      </c>
      <c r="AN469" s="11" t="s">
        <v>729</v>
      </c>
    </row>
    <row r="470" ht="36" spans="1:40">
      <c r="A470" s="28">
        <v>467</v>
      </c>
      <c r="B470" s="11" t="s">
        <v>151</v>
      </c>
      <c r="C470" s="11" t="s">
        <v>1779</v>
      </c>
      <c r="D470" s="11" t="s">
        <v>1780</v>
      </c>
      <c r="E470" s="11" t="s">
        <v>1781</v>
      </c>
      <c r="F470" s="11" t="s">
        <v>286</v>
      </c>
      <c r="G470" s="11" t="s">
        <v>947</v>
      </c>
      <c r="H470" s="11" t="s">
        <v>3327</v>
      </c>
      <c r="I470" s="11">
        <v>0</v>
      </c>
      <c r="J470" s="11">
        <v>5</v>
      </c>
      <c r="K470" s="11" t="s">
        <v>3328</v>
      </c>
      <c r="L470" s="11">
        <v>5</v>
      </c>
      <c r="M470" s="11">
        <v>100</v>
      </c>
      <c r="N470" s="11" t="s">
        <v>947</v>
      </c>
      <c r="O470" s="11">
        <v>0</v>
      </c>
      <c r="P470" s="11">
        <v>0</v>
      </c>
      <c r="Q470" s="11">
        <v>0</v>
      </c>
      <c r="R470" s="11">
        <v>0</v>
      </c>
      <c r="S470" s="11">
        <v>0</v>
      </c>
      <c r="T470" s="11">
        <v>0</v>
      </c>
      <c r="U470" s="11">
        <v>0</v>
      </c>
      <c r="V470" s="11">
        <v>0</v>
      </c>
      <c r="W470" s="11">
        <v>0</v>
      </c>
      <c r="X470" s="11">
        <v>0</v>
      </c>
      <c r="Y470" s="11">
        <v>0</v>
      </c>
      <c r="Z470" s="11">
        <v>0</v>
      </c>
      <c r="AA470" s="11">
        <v>0</v>
      </c>
      <c r="AB470" s="11">
        <v>0</v>
      </c>
      <c r="AC470" s="11">
        <v>0</v>
      </c>
      <c r="AD470" s="11">
        <v>0</v>
      </c>
      <c r="AE470" s="11">
        <v>0</v>
      </c>
      <c r="AF470" s="11">
        <v>0</v>
      </c>
      <c r="AG470" s="11">
        <v>0</v>
      </c>
      <c r="AH470" s="11">
        <v>0</v>
      </c>
      <c r="AI470" s="11">
        <v>0</v>
      </c>
      <c r="AJ470" s="11">
        <v>25</v>
      </c>
      <c r="AK470" s="11" t="s">
        <v>1775</v>
      </c>
      <c r="AL470" s="11" t="s">
        <v>47</v>
      </c>
      <c r="AM470" s="11" t="s">
        <v>56</v>
      </c>
      <c r="AN470" s="11" t="s">
        <v>729</v>
      </c>
    </row>
    <row r="471" ht="96" spans="1:40">
      <c r="A471" s="28">
        <v>468</v>
      </c>
      <c r="B471" s="11" t="s">
        <v>151</v>
      </c>
      <c r="C471" s="11" t="s">
        <v>1782</v>
      </c>
      <c r="D471" s="11" t="s">
        <v>1783</v>
      </c>
      <c r="E471" s="11" t="s">
        <v>1784</v>
      </c>
      <c r="F471" s="11" t="s">
        <v>207</v>
      </c>
      <c r="G471" s="11" t="s">
        <v>1339</v>
      </c>
      <c r="H471" s="11" t="s">
        <v>1400</v>
      </c>
      <c r="I471" s="11">
        <v>2</v>
      </c>
      <c r="J471" s="11">
        <v>5</v>
      </c>
      <c r="K471" s="11" t="s">
        <v>3328</v>
      </c>
      <c r="L471" s="11">
        <v>5</v>
      </c>
      <c r="M471" s="11">
        <v>100</v>
      </c>
      <c r="N471" s="11" t="s">
        <v>1339</v>
      </c>
      <c r="O471" s="11">
        <v>0</v>
      </c>
      <c r="P471" s="11">
        <v>0</v>
      </c>
      <c r="Q471" s="11">
        <v>0</v>
      </c>
      <c r="R471" s="11">
        <v>0</v>
      </c>
      <c r="S471" s="11">
        <v>0</v>
      </c>
      <c r="T471" s="11">
        <v>0</v>
      </c>
      <c r="U471" s="11">
        <v>0</v>
      </c>
      <c r="V471" s="11">
        <v>0</v>
      </c>
      <c r="W471" s="11">
        <v>0</v>
      </c>
      <c r="X471" s="11">
        <v>0</v>
      </c>
      <c r="Y471" s="11">
        <v>0</v>
      </c>
      <c r="Z471" s="11">
        <v>0</v>
      </c>
      <c r="AA471" s="11">
        <v>0</v>
      </c>
      <c r="AB471" s="11">
        <v>0</v>
      </c>
      <c r="AC471" s="11">
        <v>0</v>
      </c>
      <c r="AD471" s="11">
        <v>0</v>
      </c>
      <c r="AE471" s="11">
        <v>0</v>
      </c>
      <c r="AF471" s="11">
        <v>0</v>
      </c>
      <c r="AG471" s="11">
        <v>0</v>
      </c>
      <c r="AH471" s="11">
        <v>0</v>
      </c>
      <c r="AI471" s="11">
        <v>0</v>
      </c>
      <c r="AJ471" s="11">
        <v>25</v>
      </c>
      <c r="AK471" s="11" t="s">
        <v>1775</v>
      </c>
      <c r="AL471" s="11" t="s">
        <v>47</v>
      </c>
      <c r="AM471" s="11" t="s">
        <v>56</v>
      </c>
      <c r="AN471" s="11" t="s">
        <v>729</v>
      </c>
    </row>
    <row r="472" ht="36" spans="1:40">
      <c r="A472" s="28">
        <v>469</v>
      </c>
      <c r="B472" s="11" t="s">
        <v>151</v>
      </c>
      <c r="C472" s="11" t="s">
        <v>1785</v>
      </c>
      <c r="D472" s="11" t="s">
        <v>1786</v>
      </c>
      <c r="E472" s="11" t="s">
        <v>1787</v>
      </c>
      <c r="F472" s="11" t="s">
        <v>228</v>
      </c>
      <c r="G472" s="11" t="s">
        <v>962</v>
      </c>
      <c r="H472" s="11" t="s">
        <v>3327</v>
      </c>
      <c r="I472" s="11">
        <v>0</v>
      </c>
      <c r="J472" s="11">
        <v>8</v>
      </c>
      <c r="K472" s="11" t="s">
        <v>3328</v>
      </c>
      <c r="L472" s="11">
        <v>8</v>
      </c>
      <c r="M472" s="11">
        <v>100</v>
      </c>
      <c r="N472" s="11" t="s">
        <v>962</v>
      </c>
      <c r="O472" s="11">
        <v>0</v>
      </c>
      <c r="P472" s="11">
        <v>0</v>
      </c>
      <c r="Q472" s="11">
        <v>0</v>
      </c>
      <c r="R472" s="11">
        <v>0</v>
      </c>
      <c r="S472" s="11">
        <v>0</v>
      </c>
      <c r="T472" s="11">
        <v>0</v>
      </c>
      <c r="U472" s="11">
        <v>0</v>
      </c>
      <c r="V472" s="11">
        <v>0</v>
      </c>
      <c r="W472" s="11">
        <v>0</v>
      </c>
      <c r="X472" s="11">
        <v>0</v>
      </c>
      <c r="Y472" s="11">
        <v>0</v>
      </c>
      <c r="Z472" s="11">
        <v>0</v>
      </c>
      <c r="AA472" s="11">
        <v>0</v>
      </c>
      <c r="AB472" s="11">
        <v>0</v>
      </c>
      <c r="AC472" s="11">
        <v>0</v>
      </c>
      <c r="AD472" s="11">
        <v>0</v>
      </c>
      <c r="AE472" s="11">
        <v>0</v>
      </c>
      <c r="AF472" s="11">
        <v>0</v>
      </c>
      <c r="AG472" s="11">
        <v>0</v>
      </c>
      <c r="AH472" s="11">
        <v>0</v>
      </c>
      <c r="AI472" s="11">
        <v>0</v>
      </c>
      <c r="AJ472" s="11">
        <v>25</v>
      </c>
      <c r="AK472" s="11" t="s">
        <v>1788</v>
      </c>
      <c r="AL472" s="11" t="s">
        <v>47</v>
      </c>
      <c r="AM472" s="11" t="s">
        <v>56</v>
      </c>
      <c r="AN472" s="11" t="s">
        <v>729</v>
      </c>
    </row>
    <row r="473" ht="36" spans="1:40">
      <c r="A473" s="28">
        <v>470</v>
      </c>
      <c r="B473" s="11" t="s">
        <v>151</v>
      </c>
      <c r="C473" s="11" t="s">
        <v>1789</v>
      </c>
      <c r="D473" s="11" t="s">
        <v>1790</v>
      </c>
      <c r="E473" s="11" t="s">
        <v>1791</v>
      </c>
      <c r="F473" s="11" t="s">
        <v>172</v>
      </c>
      <c r="G473" s="11" t="s">
        <v>1152</v>
      </c>
      <c r="H473" s="11" t="s">
        <v>3327</v>
      </c>
      <c r="I473" s="11">
        <v>0</v>
      </c>
      <c r="J473" s="11">
        <v>4</v>
      </c>
      <c r="K473" s="11" t="s">
        <v>3328</v>
      </c>
      <c r="L473" s="11">
        <v>4</v>
      </c>
      <c r="M473" s="11">
        <v>100</v>
      </c>
      <c r="N473" s="11" t="s">
        <v>1152</v>
      </c>
      <c r="O473" s="11">
        <v>0</v>
      </c>
      <c r="P473" s="11">
        <v>0</v>
      </c>
      <c r="Q473" s="11">
        <v>0</v>
      </c>
      <c r="R473" s="11">
        <v>0</v>
      </c>
      <c r="S473" s="11">
        <v>0</v>
      </c>
      <c r="T473" s="11">
        <v>0</v>
      </c>
      <c r="U473" s="11">
        <v>0</v>
      </c>
      <c r="V473" s="11">
        <v>0</v>
      </c>
      <c r="W473" s="11">
        <v>0</v>
      </c>
      <c r="X473" s="11">
        <v>0</v>
      </c>
      <c r="Y473" s="11">
        <v>0</v>
      </c>
      <c r="Z473" s="11">
        <v>0</v>
      </c>
      <c r="AA473" s="11">
        <v>0</v>
      </c>
      <c r="AB473" s="11">
        <v>0</v>
      </c>
      <c r="AC473" s="11">
        <v>0</v>
      </c>
      <c r="AD473" s="11">
        <v>0</v>
      </c>
      <c r="AE473" s="11">
        <v>0</v>
      </c>
      <c r="AF473" s="11">
        <v>0</v>
      </c>
      <c r="AG473" s="11">
        <v>0</v>
      </c>
      <c r="AH473" s="11">
        <v>0</v>
      </c>
      <c r="AI473" s="11">
        <v>0</v>
      </c>
      <c r="AJ473" s="11">
        <v>10</v>
      </c>
      <c r="AK473" s="11" t="s">
        <v>1788</v>
      </c>
      <c r="AL473" s="11" t="s">
        <v>105</v>
      </c>
      <c r="AM473" s="11" t="s">
        <v>56</v>
      </c>
      <c r="AN473" s="11" t="s">
        <v>729</v>
      </c>
    </row>
    <row r="474" ht="36" spans="1:40">
      <c r="A474" s="28">
        <v>471</v>
      </c>
      <c r="B474" s="11" t="s">
        <v>151</v>
      </c>
      <c r="C474" s="11" t="s">
        <v>1792</v>
      </c>
      <c r="D474" s="11" t="s">
        <v>1793</v>
      </c>
      <c r="E474" s="11" t="s">
        <v>1794</v>
      </c>
      <c r="F474" s="11" t="s">
        <v>317</v>
      </c>
      <c r="G474" s="11" t="s">
        <v>708</v>
      </c>
      <c r="H474" s="11" t="s">
        <v>3327</v>
      </c>
      <c r="I474" s="11">
        <v>0</v>
      </c>
      <c r="J474" s="11">
        <v>7</v>
      </c>
      <c r="K474" s="11" t="s">
        <v>3328</v>
      </c>
      <c r="L474" s="11">
        <v>7</v>
      </c>
      <c r="M474" s="11">
        <v>100</v>
      </c>
      <c r="N474" s="11" t="s">
        <v>708</v>
      </c>
      <c r="O474" s="11">
        <v>0</v>
      </c>
      <c r="P474" s="11">
        <v>0</v>
      </c>
      <c r="Q474" s="11">
        <v>0</v>
      </c>
      <c r="R474" s="11">
        <v>0</v>
      </c>
      <c r="S474" s="11">
        <v>0</v>
      </c>
      <c r="T474" s="11">
        <v>0</v>
      </c>
      <c r="U474" s="11">
        <v>0</v>
      </c>
      <c r="V474" s="11">
        <v>0</v>
      </c>
      <c r="W474" s="11">
        <v>0</v>
      </c>
      <c r="X474" s="11">
        <v>0</v>
      </c>
      <c r="Y474" s="11">
        <v>0</v>
      </c>
      <c r="Z474" s="11">
        <v>0</v>
      </c>
      <c r="AA474" s="11">
        <v>0</v>
      </c>
      <c r="AB474" s="11">
        <v>0</v>
      </c>
      <c r="AC474" s="11">
        <v>0</v>
      </c>
      <c r="AD474" s="11">
        <v>0</v>
      </c>
      <c r="AE474" s="11">
        <v>0</v>
      </c>
      <c r="AF474" s="11">
        <v>0</v>
      </c>
      <c r="AG474" s="11">
        <v>0</v>
      </c>
      <c r="AH474" s="11">
        <v>0</v>
      </c>
      <c r="AI474" s="11">
        <v>0</v>
      </c>
      <c r="AJ474" s="11">
        <v>10</v>
      </c>
      <c r="AK474" s="11" t="s">
        <v>1788</v>
      </c>
      <c r="AL474" s="11" t="s">
        <v>105</v>
      </c>
      <c r="AM474" s="11" t="s">
        <v>56</v>
      </c>
      <c r="AN474" s="11" t="s">
        <v>729</v>
      </c>
    </row>
    <row r="475" ht="72" spans="1:40">
      <c r="A475" s="28">
        <v>472</v>
      </c>
      <c r="B475" s="11" t="s">
        <v>151</v>
      </c>
      <c r="C475" s="11" t="s">
        <v>1795</v>
      </c>
      <c r="D475" s="11" t="s">
        <v>1796</v>
      </c>
      <c r="E475" s="11" t="s">
        <v>1797</v>
      </c>
      <c r="F475" s="11" t="s">
        <v>178</v>
      </c>
      <c r="G475" s="11" t="s">
        <v>841</v>
      </c>
      <c r="H475" s="11" t="s">
        <v>1400</v>
      </c>
      <c r="I475" s="11">
        <v>14</v>
      </c>
      <c r="J475" s="11">
        <v>8</v>
      </c>
      <c r="K475" s="11" t="s">
        <v>3328</v>
      </c>
      <c r="L475" s="11">
        <v>1</v>
      </c>
      <c r="M475" s="11">
        <v>100</v>
      </c>
      <c r="N475" s="11" t="s">
        <v>841</v>
      </c>
      <c r="O475" s="11">
        <v>0</v>
      </c>
      <c r="P475" s="11">
        <v>0</v>
      </c>
      <c r="Q475" s="11">
        <v>0</v>
      </c>
      <c r="R475" s="11">
        <v>0</v>
      </c>
      <c r="S475" s="11">
        <v>0</v>
      </c>
      <c r="T475" s="11">
        <v>0</v>
      </c>
      <c r="U475" s="11">
        <v>0</v>
      </c>
      <c r="V475" s="11">
        <v>0</v>
      </c>
      <c r="W475" s="11">
        <v>0</v>
      </c>
      <c r="X475" s="11">
        <v>0</v>
      </c>
      <c r="Y475" s="11">
        <v>0</v>
      </c>
      <c r="Z475" s="11">
        <v>0</v>
      </c>
      <c r="AA475" s="11">
        <v>0</v>
      </c>
      <c r="AB475" s="11">
        <v>0</v>
      </c>
      <c r="AC475" s="11">
        <v>0</v>
      </c>
      <c r="AD475" s="11">
        <v>0</v>
      </c>
      <c r="AE475" s="11">
        <v>0</v>
      </c>
      <c r="AF475" s="11">
        <v>0</v>
      </c>
      <c r="AG475" s="11">
        <v>0</v>
      </c>
      <c r="AH475" s="11">
        <v>0</v>
      </c>
      <c r="AI475" s="11">
        <v>0</v>
      </c>
      <c r="AJ475" s="11">
        <v>25</v>
      </c>
      <c r="AK475" s="11" t="s">
        <v>1788</v>
      </c>
      <c r="AL475" s="11" t="s">
        <v>47</v>
      </c>
      <c r="AM475" s="11" t="s">
        <v>56</v>
      </c>
      <c r="AN475" s="11" t="s">
        <v>729</v>
      </c>
    </row>
    <row r="476" ht="36" spans="1:40">
      <c r="A476" s="28">
        <v>473</v>
      </c>
      <c r="B476" s="11" t="s">
        <v>151</v>
      </c>
      <c r="C476" s="11" t="s">
        <v>1798</v>
      </c>
      <c r="D476" s="11" t="s">
        <v>1799</v>
      </c>
      <c r="E476" s="11" t="s">
        <v>1800</v>
      </c>
      <c r="F476" s="11" t="s">
        <v>207</v>
      </c>
      <c r="G476" s="11" t="s">
        <v>376</v>
      </c>
      <c r="H476" s="11" t="s">
        <v>3327</v>
      </c>
      <c r="I476" s="11">
        <v>0</v>
      </c>
      <c r="J476" s="11">
        <v>6</v>
      </c>
      <c r="K476" s="11" t="s">
        <v>3328</v>
      </c>
      <c r="L476" s="11">
        <v>6</v>
      </c>
      <c r="M476" s="11">
        <v>100</v>
      </c>
      <c r="N476" s="11" t="s">
        <v>376</v>
      </c>
      <c r="O476" s="11">
        <v>0</v>
      </c>
      <c r="P476" s="11">
        <v>0</v>
      </c>
      <c r="Q476" s="11">
        <v>0</v>
      </c>
      <c r="R476" s="11">
        <v>0</v>
      </c>
      <c r="S476" s="11">
        <v>0</v>
      </c>
      <c r="T476" s="11">
        <v>0</v>
      </c>
      <c r="U476" s="11">
        <v>0</v>
      </c>
      <c r="V476" s="11">
        <v>0</v>
      </c>
      <c r="W476" s="11">
        <v>0</v>
      </c>
      <c r="X476" s="11">
        <v>0</v>
      </c>
      <c r="Y476" s="11">
        <v>0</v>
      </c>
      <c r="Z476" s="11">
        <v>0</v>
      </c>
      <c r="AA476" s="11">
        <v>0</v>
      </c>
      <c r="AB476" s="11">
        <v>0</v>
      </c>
      <c r="AC476" s="11">
        <v>0</v>
      </c>
      <c r="AD476" s="11">
        <v>0</v>
      </c>
      <c r="AE476" s="11">
        <v>0</v>
      </c>
      <c r="AF476" s="11">
        <v>0</v>
      </c>
      <c r="AG476" s="11">
        <v>0</v>
      </c>
      <c r="AH476" s="11">
        <v>0</v>
      </c>
      <c r="AI476" s="11">
        <v>0</v>
      </c>
      <c r="AJ476" s="11">
        <v>25</v>
      </c>
      <c r="AK476" s="11" t="s">
        <v>1788</v>
      </c>
      <c r="AL476" s="11" t="s">
        <v>47</v>
      </c>
      <c r="AM476" s="11" t="s">
        <v>56</v>
      </c>
      <c r="AN476" s="11" t="s">
        <v>729</v>
      </c>
    </row>
    <row r="477" ht="36" spans="1:40">
      <c r="A477" s="28">
        <v>474</v>
      </c>
      <c r="B477" s="11" t="s">
        <v>151</v>
      </c>
      <c r="C477" s="11" t="s">
        <v>1801</v>
      </c>
      <c r="D477" s="11" t="s">
        <v>1802</v>
      </c>
      <c r="E477" s="11" t="s">
        <v>1803</v>
      </c>
      <c r="F477" s="11" t="s">
        <v>196</v>
      </c>
      <c r="G477" s="11" t="s">
        <v>1421</v>
      </c>
      <c r="H477" s="11" t="s">
        <v>3327</v>
      </c>
      <c r="I477" s="11">
        <v>0</v>
      </c>
      <c r="J477" s="11">
        <v>6</v>
      </c>
      <c r="K477" s="11" t="s">
        <v>3328</v>
      </c>
      <c r="L477" s="11">
        <v>6</v>
      </c>
      <c r="M477" s="11">
        <v>100</v>
      </c>
      <c r="N477" s="11" t="s">
        <v>1421</v>
      </c>
      <c r="O477" s="11">
        <v>0</v>
      </c>
      <c r="P477" s="11">
        <v>0</v>
      </c>
      <c r="Q477" s="11">
        <v>0</v>
      </c>
      <c r="R477" s="11">
        <v>0</v>
      </c>
      <c r="S477" s="11">
        <v>0</v>
      </c>
      <c r="T477" s="11">
        <v>0</v>
      </c>
      <c r="U477" s="11">
        <v>0</v>
      </c>
      <c r="V477" s="11">
        <v>0</v>
      </c>
      <c r="W477" s="11">
        <v>0</v>
      </c>
      <c r="X477" s="11">
        <v>0</v>
      </c>
      <c r="Y477" s="11">
        <v>0</v>
      </c>
      <c r="Z477" s="11">
        <v>0</v>
      </c>
      <c r="AA477" s="11">
        <v>0</v>
      </c>
      <c r="AB477" s="11">
        <v>0</v>
      </c>
      <c r="AC477" s="11">
        <v>0</v>
      </c>
      <c r="AD477" s="11">
        <v>0</v>
      </c>
      <c r="AE477" s="11">
        <v>0</v>
      </c>
      <c r="AF477" s="11">
        <v>0</v>
      </c>
      <c r="AG477" s="11">
        <v>0</v>
      </c>
      <c r="AH477" s="11">
        <v>0</v>
      </c>
      <c r="AI477" s="11">
        <v>0</v>
      </c>
      <c r="AJ477" s="11">
        <v>25</v>
      </c>
      <c r="AK477" s="11" t="s">
        <v>1804</v>
      </c>
      <c r="AL477" s="11" t="s">
        <v>47</v>
      </c>
      <c r="AM477" s="11" t="s">
        <v>56</v>
      </c>
      <c r="AN477" s="11" t="s">
        <v>729</v>
      </c>
    </row>
    <row r="478" ht="36" spans="1:40">
      <c r="A478" s="28">
        <v>475</v>
      </c>
      <c r="B478" s="11" t="s">
        <v>151</v>
      </c>
      <c r="C478" s="11" t="s">
        <v>1805</v>
      </c>
      <c r="D478" s="11" t="s">
        <v>1806</v>
      </c>
      <c r="E478" s="11" t="s">
        <v>1807</v>
      </c>
      <c r="F478" s="11" t="s">
        <v>250</v>
      </c>
      <c r="G478" s="11" t="s">
        <v>1624</v>
      </c>
      <c r="H478" s="11" t="s">
        <v>3327</v>
      </c>
      <c r="I478" s="11">
        <v>0</v>
      </c>
      <c r="J478" s="11">
        <v>8</v>
      </c>
      <c r="K478" s="11" t="s">
        <v>3328</v>
      </c>
      <c r="L478" s="11">
        <v>8</v>
      </c>
      <c r="M478" s="11">
        <v>100</v>
      </c>
      <c r="N478" s="11" t="s">
        <v>1624</v>
      </c>
      <c r="O478" s="11">
        <v>0</v>
      </c>
      <c r="P478" s="11">
        <v>0</v>
      </c>
      <c r="Q478" s="11">
        <v>0</v>
      </c>
      <c r="R478" s="11">
        <v>0</v>
      </c>
      <c r="S478" s="11">
        <v>0</v>
      </c>
      <c r="T478" s="11">
        <v>0</v>
      </c>
      <c r="U478" s="11">
        <v>0</v>
      </c>
      <c r="V478" s="11">
        <v>0</v>
      </c>
      <c r="W478" s="11">
        <v>0</v>
      </c>
      <c r="X478" s="11">
        <v>0</v>
      </c>
      <c r="Y478" s="11">
        <v>0</v>
      </c>
      <c r="Z478" s="11">
        <v>0</v>
      </c>
      <c r="AA478" s="11">
        <v>0</v>
      </c>
      <c r="AB478" s="11">
        <v>0</v>
      </c>
      <c r="AC478" s="11">
        <v>0</v>
      </c>
      <c r="AD478" s="11">
        <v>0</v>
      </c>
      <c r="AE478" s="11">
        <v>0</v>
      </c>
      <c r="AF478" s="11">
        <v>0</v>
      </c>
      <c r="AG478" s="11">
        <v>0</v>
      </c>
      <c r="AH478" s="11">
        <v>0</v>
      </c>
      <c r="AI478" s="11">
        <v>0</v>
      </c>
      <c r="AJ478" s="11">
        <v>25</v>
      </c>
      <c r="AK478" s="11" t="s">
        <v>1804</v>
      </c>
      <c r="AL478" s="11" t="s">
        <v>47</v>
      </c>
      <c r="AM478" s="11" t="s">
        <v>56</v>
      </c>
      <c r="AN478" s="11" t="s">
        <v>729</v>
      </c>
    </row>
    <row r="479" ht="48" spans="1:40">
      <c r="A479" s="28">
        <v>476</v>
      </c>
      <c r="B479" s="11" t="s">
        <v>151</v>
      </c>
      <c r="C479" s="11" t="s">
        <v>1808</v>
      </c>
      <c r="D479" s="11" t="s">
        <v>1809</v>
      </c>
      <c r="E479" s="11" t="s">
        <v>1810</v>
      </c>
      <c r="F479" s="11" t="s">
        <v>486</v>
      </c>
      <c r="G479" s="11" t="s">
        <v>1313</v>
      </c>
      <c r="H479" s="11" t="s">
        <v>1400</v>
      </c>
      <c r="I479" s="11">
        <v>2</v>
      </c>
      <c r="J479" s="11">
        <v>7</v>
      </c>
      <c r="K479" s="11" t="s">
        <v>3328</v>
      </c>
      <c r="L479" s="11">
        <v>7</v>
      </c>
      <c r="M479" s="11">
        <v>100</v>
      </c>
      <c r="N479" s="11" t="s">
        <v>1313</v>
      </c>
      <c r="O479" s="11">
        <v>0</v>
      </c>
      <c r="P479" s="11">
        <v>0</v>
      </c>
      <c r="Q479" s="11">
        <v>0</v>
      </c>
      <c r="R479" s="11">
        <v>0</v>
      </c>
      <c r="S479" s="11">
        <v>0</v>
      </c>
      <c r="T479" s="11">
        <v>0</v>
      </c>
      <c r="U479" s="11">
        <v>0</v>
      </c>
      <c r="V479" s="11">
        <v>0</v>
      </c>
      <c r="W479" s="11">
        <v>0</v>
      </c>
      <c r="X479" s="11">
        <v>0</v>
      </c>
      <c r="Y479" s="11">
        <v>0</v>
      </c>
      <c r="Z479" s="11">
        <v>0</v>
      </c>
      <c r="AA479" s="11">
        <v>0</v>
      </c>
      <c r="AB479" s="11">
        <v>0</v>
      </c>
      <c r="AC479" s="11">
        <v>0</v>
      </c>
      <c r="AD479" s="11">
        <v>0</v>
      </c>
      <c r="AE479" s="11">
        <v>0</v>
      </c>
      <c r="AF479" s="11">
        <v>0</v>
      </c>
      <c r="AG479" s="11">
        <v>0</v>
      </c>
      <c r="AH479" s="11">
        <v>0</v>
      </c>
      <c r="AI479" s="11">
        <v>0</v>
      </c>
      <c r="AJ479" s="11">
        <v>25</v>
      </c>
      <c r="AK479" s="11" t="s">
        <v>1804</v>
      </c>
      <c r="AL479" s="11" t="s">
        <v>47</v>
      </c>
      <c r="AM479" s="11" t="s">
        <v>56</v>
      </c>
      <c r="AN479" s="11" t="s">
        <v>729</v>
      </c>
    </row>
    <row r="480" ht="48" spans="1:40">
      <c r="A480" s="28">
        <v>477</v>
      </c>
      <c r="B480" s="11" t="s">
        <v>151</v>
      </c>
      <c r="C480" s="11" t="s">
        <v>1811</v>
      </c>
      <c r="D480" s="11" t="s">
        <v>1812</v>
      </c>
      <c r="E480" s="11" t="s">
        <v>1813</v>
      </c>
      <c r="F480" s="11" t="s">
        <v>155</v>
      </c>
      <c r="G480" s="11" t="s">
        <v>1445</v>
      </c>
      <c r="H480" s="11" t="s">
        <v>1400</v>
      </c>
      <c r="I480" s="11">
        <v>4</v>
      </c>
      <c r="J480" s="11">
        <v>6</v>
      </c>
      <c r="K480" s="11" t="s">
        <v>3329</v>
      </c>
      <c r="L480" s="11">
        <v>4</v>
      </c>
      <c r="M480" s="11">
        <v>55.55</v>
      </c>
      <c r="N480" s="11" t="s">
        <v>3433</v>
      </c>
      <c r="O480" s="11">
        <v>6</v>
      </c>
      <c r="P480" s="11">
        <v>44.44</v>
      </c>
      <c r="Q480" s="11" t="s">
        <v>1445</v>
      </c>
      <c r="R480" s="11">
        <v>0</v>
      </c>
      <c r="S480" s="11">
        <v>0</v>
      </c>
      <c r="T480" s="11">
        <v>0</v>
      </c>
      <c r="U480" s="11">
        <v>0</v>
      </c>
      <c r="V480" s="11">
        <v>0</v>
      </c>
      <c r="W480" s="11">
        <v>0</v>
      </c>
      <c r="X480" s="11">
        <v>0</v>
      </c>
      <c r="Y480" s="11">
        <v>0</v>
      </c>
      <c r="Z480" s="11">
        <v>0</v>
      </c>
      <c r="AA480" s="11">
        <v>0</v>
      </c>
      <c r="AB480" s="11">
        <v>0</v>
      </c>
      <c r="AC480" s="11">
        <v>0</v>
      </c>
      <c r="AD480" s="11">
        <v>0</v>
      </c>
      <c r="AE480" s="11">
        <v>0</v>
      </c>
      <c r="AF480" s="11">
        <v>0</v>
      </c>
      <c r="AG480" s="11">
        <v>0</v>
      </c>
      <c r="AH480" s="11">
        <v>0</v>
      </c>
      <c r="AI480" s="11">
        <v>0</v>
      </c>
      <c r="AJ480" s="11">
        <v>10</v>
      </c>
      <c r="AK480" s="11" t="s">
        <v>1804</v>
      </c>
      <c r="AL480" s="11" t="s">
        <v>105</v>
      </c>
      <c r="AM480" s="11" t="s">
        <v>56</v>
      </c>
      <c r="AN480" s="11" t="s">
        <v>729</v>
      </c>
    </row>
    <row r="481" ht="36" spans="1:40">
      <c r="A481" s="28">
        <v>478</v>
      </c>
      <c r="B481" s="11" t="s">
        <v>151</v>
      </c>
      <c r="C481" s="11" t="s">
        <v>1814</v>
      </c>
      <c r="D481" s="11" t="s">
        <v>1815</v>
      </c>
      <c r="E481" s="11" t="s">
        <v>1816</v>
      </c>
      <c r="F481" s="11" t="s">
        <v>202</v>
      </c>
      <c r="G481" s="11" t="s">
        <v>1152</v>
      </c>
      <c r="H481" s="11" t="s">
        <v>3327</v>
      </c>
      <c r="I481" s="11">
        <v>0</v>
      </c>
      <c r="J481" s="11">
        <v>3</v>
      </c>
      <c r="K481" s="11" t="s">
        <v>3328</v>
      </c>
      <c r="L481" s="11">
        <v>3</v>
      </c>
      <c r="M481" s="11">
        <v>100</v>
      </c>
      <c r="N481" s="11" t="s">
        <v>1152</v>
      </c>
      <c r="O481" s="11">
        <v>0</v>
      </c>
      <c r="P481" s="11">
        <v>0</v>
      </c>
      <c r="Q481" s="11">
        <v>0</v>
      </c>
      <c r="R481" s="11">
        <v>0</v>
      </c>
      <c r="S481" s="11">
        <v>0</v>
      </c>
      <c r="T481" s="11">
        <v>0</v>
      </c>
      <c r="U481" s="11">
        <v>0</v>
      </c>
      <c r="V481" s="11">
        <v>0</v>
      </c>
      <c r="W481" s="11">
        <v>0</v>
      </c>
      <c r="X481" s="11">
        <v>0</v>
      </c>
      <c r="Y481" s="11">
        <v>0</v>
      </c>
      <c r="Z481" s="11">
        <v>0</v>
      </c>
      <c r="AA481" s="11">
        <v>0</v>
      </c>
      <c r="AB481" s="11">
        <v>0</v>
      </c>
      <c r="AC481" s="11">
        <v>0</v>
      </c>
      <c r="AD481" s="11">
        <v>0</v>
      </c>
      <c r="AE481" s="11">
        <v>0</v>
      </c>
      <c r="AF481" s="11">
        <v>0</v>
      </c>
      <c r="AG481" s="11">
        <v>0</v>
      </c>
      <c r="AH481" s="11">
        <v>0</v>
      </c>
      <c r="AI481" s="11">
        <v>0</v>
      </c>
      <c r="AJ481" s="11">
        <v>20</v>
      </c>
      <c r="AK481" s="11" t="s">
        <v>1817</v>
      </c>
      <c r="AL481" s="11" t="s">
        <v>105</v>
      </c>
      <c r="AM481" s="11" t="s">
        <v>48</v>
      </c>
      <c r="AN481" s="11" t="s">
        <v>729</v>
      </c>
    </row>
    <row r="482" ht="36" spans="1:40">
      <c r="A482" s="28">
        <v>479</v>
      </c>
      <c r="B482" s="11" t="s">
        <v>151</v>
      </c>
      <c r="C482" s="11" t="s">
        <v>1818</v>
      </c>
      <c r="D482" s="11" t="s">
        <v>1819</v>
      </c>
      <c r="E482" s="11" t="s">
        <v>1820</v>
      </c>
      <c r="F482" s="11" t="s">
        <v>155</v>
      </c>
      <c r="G482" s="11" t="s">
        <v>1686</v>
      </c>
      <c r="H482" s="11" t="s">
        <v>3327</v>
      </c>
      <c r="I482" s="11">
        <v>0</v>
      </c>
      <c r="J482" s="11">
        <v>5</v>
      </c>
      <c r="K482" s="11" t="s">
        <v>3328</v>
      </c>
      <c r="L482" s="11">
        <v>5</v>
      </c>
      <c r="M482" s="11">
        <v>100</v>
      </c>
      <c r="N482" s="11" t="s">
        <v>1686</v>
      </c>
      <c r="O482" s="11">
        <v>0</v>
      </c>
      <c r="P482" s="11">
        <v>0</v>
      </c>
      <c r="Q482" s="11">
        <v>0</v>
      </c>
      <c r="R482" s="11">
        <v>0</v>
      </c>
      <c r="S482" s="11">
        <v>0</v>
      </c>
      <c r="T482" s="11">
        <v>0</v>
      </c>
      <c r="U482" s="11">
        <v>0</v>
      </c>
      <c r="V482" s="11">
        <v>0</v>
      </c>
      <c r="W482" s="11">
        <v>0</v>
      </c>
      <c r="X482" s="11">
        <v>0</v>
      </c>
      <c r="Y482" s="11">
        <v>0</v>
      </c>
      <c r="Z482" s="11">
        <v>0</v>
      </c>
      <c r="AA482" s="11">
        <v>0</v>
      </c>
      <c r="AB482" s="11">
        <v>0</v>
      </c>
      <c r="AC482" s="11">
        <v>0</v>
      </c>
      <c r="AD482" s="11">
        <v>0</v>
      </c>
      <c r="AE482" s="11">
        <v>0</v>
      </c>
      <c r="AF482" s="11">
        <v>0</v>
      </c>
      <c r="AG482" s="11">
        <v>0</v>
      </c>
      <c r="AH482" s="11">
        <v>0</v>
      </c>
      <c r="AI482" s="11">
        <v>0</v>
      </c>
      <c r="AJ482" s="11">
        <v>25</v>
      </c>
      <c r="AK482" s="11" t="s">
        <v>1817</v>
      </c>
      <c r="AL482" s="11" t="s">
        <v>47</v>
      </c>
      <c r="AM482" s="11" t="s">
        <v>56</v>
      </c>
      <c r="AN482" s="11" t="s">
        <v>729</v>
      </c>
    </row>
    <row r="483" ht="24" spans="1:40">
      <c r="A483" s="28">
        <v>480</v>
      </c>
      <c r="B483" s="11" t="s">
        <v>151</v>
      </c>
      <c r="C483" s="11" t="s">
        <v>1821</v>
      </c>
      <c r="D483" s="11" t="s">
        <v>1822</v>
      </c>
      <c r="E483" s="11" t="s">
        <v>1823</v>
      </c>
      <c r="F483" s="11" t="s">
        <v>228</v>
      </c>
      <c r="G483" s="11" t="s">
        <v>1824</v>
      </c>
      <c r="H483" s="11" t="s">
        <v>3327</v>
      </c>
      <c r="I483" s="11">
        <v>0</v>
      </c>
      <c r="J483" s="11">
        <v>6</v>
      </c>
      <c r="K483" s="11" t="s">
        <v>3328</v>
      </c>
      <c r="L483" s="11">
        <v>6</v>
      </c>
      <c r="M483" s="11">
        <v>100</v>
      </c>
      <c r="N483" s="11" t="s">
        <v>1824</v>
      </c>
      <c r="O483" s="11">
        <v>0</v>
      </c>
      <c r="P483" s="11">
        <v>0</v>
      </c>
      <c r="Q483" s="11">
        <v>0</v>
      </c>
      <c r="R483" s="11">
        <v>0</v>
      </c>
      <c r="S483" s="11">
        <v>0</v>
      </c>
      <c r="T483" s="11">
        <v>0</v>
      </c>
      <c r="U483" s="11">
        <v>0</v>
      </c>
      <c r="V483" s="11">
        <v>0</v>
      </c>
      <c r="W483" s="11">
        <v>0</v>
      </c>
      <c r="X483" s="11">
        <v>0</v>
      </c>
      <c r="Y483" s="11">
        <v>0</v>
      </c>
      <c r="Z483" s="11">
        <v>0</v>
      </c>
      <c r="AA483" s="11">
        <v>0</v>
      </c>
      <c r="AB483" s="11">
        <v>0</v>
      </c>
      <c r="AC483" s="11">
        <v>0</v>
      </c>
      <c r="AD483" s="11">
        <v>0</v>
      </c>
      <c r="AE483" s="11">
        <v>0</v>
      </c>
      <c r="AF483" s="11">
        <v>0</v>
      </c>
      <c r="AG483" s="11">
        <v>0</v>
      </c>
      <c r="AH483" s="11">
        <v>0</v>
      </c>
      <c r="AI483" s="11">
        <v>0</v>
      </c>
      <c r="AJ483" s="11">
        <v>25</v>
      </c>
      <c r="AK483" s="11" t="s">
        <v>1817</v>
      </c>
      <c r="AL483" s="11" t="s">
        <v>47</v>
      </c>
      <c r="AM483" s="11" t="s">
        <v>56</v>
      </c>
      <c r="AN483" s="11" t="s">
        <v>729</v>
      </c>
    </row>
    <row r="484" ht="36" spans="1:40">
      <c r="A484" s="28">
        <v>481</v>
      </c>
      <c r="B484" s="11" t="s">
        <v>151</v>
      </c>
      <c r="C484" s="11" t="s">
        <v>1825</v>
      </c>
      <c r="D484" s="11" t="s">
        <v>1826</v>
      </c>
      <c r="E484" s="11" t="s">
        <v>1827</v>
      </c>
      <c r="F484" s="11" t="s">
        <v>178</v>
      </c>
      <c r="G484" s="11" t="s">
        <v>1373</v>
      </c>
      <c r="H484" s="11" t="s">
        <v>3327</v>
      </c>
      <c r="I484" s="11">
        <v>0</v>
      </c>
      <c r="J484" s="11">
        <v>6</v>
      </c>
      <c r="K484" s="11" t="s">
        <v>3328</v>
      </c>
      <c r="L484" s="11">
        <v>6</v>
      </c>
      <c r="M484" s="11">
        <v>100</v>
      </c>
      <c r="N484" s="11" t="s">
        <v>1373</v>
      </c>
      <c r="O484" s="11">
        <v>0</v>
      </c>
      <c r="P484" s="11">
        <v>0</v>
      </c>
      <c r="Q484" s="11">
        <v>0</v>
      </c>
      <c r="R484" s="11">
        <v>0</v>
      </c>
      <c r="S484" s="11">
        <v>0</v>
      </c>
      <c r="T484" s="11">
        <v>0</v>
      </c>
      <c r="U484" s="11">
        <v>0</v>
      </c>
      <c r="V484" s="11">
        <v>0</v>
      </c>
      <c r="W484" s="11">
        <v>0</v>
      </c>
      <c r="X484" s="11">
        <v>0</v>
      </c>
      <c r="Y484" s="11">
        <v>0</v>
      </c>
      <c r="Z484" s="11">
        <v>0</v>
      </c>
      <c r="AA484" s="11">
        <v>0</v>
      </c>
      <c r="AB484" s="11">
        <v>0</v>
      </c>
      <c r="AC484" s="11">
        <v>0</v>
      </c>
      <c r="AD484" s="11">
        <v>0</v>
      </c>
      <c r="AE484" s="11">
        <v>0</v>
      </c>
      <c r="AF484" s="11">
        <v>0</v>
      </c>
      <c r="AG484" s="11">
        <v>0</v>
      </c>
      <c r="AH484" s="11">
        <v>0</v>
      </c>
      <c r="AI484" s="11">
        <v>0</v>
      </c>
      <c r="AJ484" s="11">
        <v>25</v>
      </c>
      <c r="AK484" s="11" t="s">
        <v>1817</v>
      </c>
      <c r="AL484" s="11" t="s">
        <v>47</v>
      </c>
      <c r="AM484" s="11" t="s">
        <v>56</v>
      </c>
      <c r="AN484" s="11" t="s">
        <v>729</v>
      </c>
    </row>
    <row r="485" ht="24" spans="1:40">
      <c r="A485" s="28">
        <v>482</v>
      </c>
      <c r="B485" s="11" t="s">
        <v>151</v>
      </c>
      <c r="C485" s="11" t="s">
        <v>1828</v>
      </c>
      <c r="D485" s="11" t="s">
        <v>1829</v>
      </c>
      <c r="E485" s="11" t="s">
        <v>1830</v>
      </c>
      <c r="F485" s="11" t="s">
        <v>167</v>
      </c>
      <c r="G485" s="11" t="s">
        <v>1759</v>
      </c>
      <c r="H485" s="11" t="s">
        <v>3327</v>
      </c>
      <c r="I485" s="11">
        <v>0</v>
      </c>
      <c r="J485" s="11">
        <v>7</v>
      </c>
      <c r="K485" s="11" t="s">
        <v>3328</v>
      </c>
      <c r="L485" s="11">
        <v>7</v>
      </c>
      <c r="M485" s="11">
        <v>100</v>
      </c>
      <c r="N485" s="11" t="s">
        <v>1759</v>
      </c>
      <c r="O485" s="11">
        <v>0</v>
      </c>
      <c r="P485" s="11">
        <v>0</v>
      </c>
      <c r="Q485" s="11">
        <v>0</v>
      </c>
      <c r="R485" s="11">
        <v>0</v>
      </c>
      <c r="S485" s="11">
        <v>0</v>
      </c>
      <c r="T485" s="11">
        <v>0</v>
      </c>
      <c r="U485" s="11">
        <v>0</v>
      </c>
      <c r="V485" s="11">
        <v>0</v>
      </c>
      <c r="W485" s="11">
        <v>0</v>
      </c>
      <c r="X485" s="11">
        <v>0</v>
      </c>
      <c r="Y485" s="11">
        <v>0</v>
      </c>
      <c r="Z485" s="11">
        <v>0</v>
      </c>
      <c r="AA485" s="11">
        <v>0</v>
      </c>
      <c r="AB485" s="11">
        <v>0</v>
      </c>
      <c r="AC485" s="11">
        <v>0</v>
      </c>
      <c r="AD485" s="11">
        <v>0</v>
      </c>
      <c r="AE485" s="11">
        <v>0</v>
      </c>
      <c r="AF485" s="11">
        <v>0</v>
      </c>
      <c r="AG485" s="11">
        <v>0</v>
      </c>
      <c r="AH485" s="11">
        <v>0</v>
      </c>
      <c r="AI485" s="11">
        <v>0</v>
      </c>
      <c r="AJ485" s="11">
        <v>25</v>
      </c>
      <c r="AK485" s="11" t="s">
        <v>1817</v>
      </c>
      <c r="AL485" s="11" t="s">
        <v>47</v>
      </c>
      <c r="AM485" s="11" t="s">
        <v>56</v>
      </c>
      <c r="AN485" s="11" t="s">
        <v>729</v>
      </c>
    </row>
    <row r="486" ht="36" spans="1:40">
      <c r="A486" s="28">
        <v>483</v>
      </c>
      <c r="B486" s="11" t="s">
        <v>151</v>
      </c>
      <c r="C486" s="11" t="s">
        <v>1831</v>
      </c>
      <c r="D486" s="11" t="s">
        <v>1832</v>
      </c>
      <c r="E486" s="11" t="s">
        <v>1833</v>
      </c>
      <c r="F486" s="11" t="s">
        <v>155</v>
      </c>
      <c r="G486" s="11" t="s">
        <v>1194</v>
      </c>
      <c r="H486" s="11" t="s">
        <v>3327</v>
      </c>
      <c r="I486" s="11">
        <v>0</v>
      </c>
      <c r="J486" s="11">
        <v>5</v>
      </c>
      <c r="K486" s="11" t="s">
        <v>3329</v>
      </c>
      <c r="L486" s="11">
        <v>5</v>
      </c>
      <c r="M486" s="11">
        <v>53</v>
      </c>
      <c r="N486" s="11" t="s">
        <v>1194</v>
      </c>
      <c r="O486" s="11">
        <v>6</v>
      </c>
      <c r="P486" s="11">
        <v>47</v>
      </c>
      <c r="Q486" s="11" t="s">
        <v>1023</v>
      </c>
      <c r="R486" s="11">
        <v>0</v>
      </c>
      <c r="S486" s="11">
        <v>0</v>
      </c>
      <c r="T486" s="11">
        <v>0</v>
      </c>
      <c r="U486" s="11">
        <v>0</v>
      </c>
      <c r="V486" s="11">
        <v>0</v>
      </c>
      <c r="W486" s="11">
        <v>0</v>
      </c>
      <c r="X486" s="11">
        <v>0</v>
      </c>
      <c r="Y486" s="11">
        <v>0</v>
      </c>
      <c r="Z486" s="11">
        <v>0</v>
      </c>
      <c r="AA486" s="11">
        <v>0</v>
      </c>
      <c r="AB486" s="11">
        <v>0</v>
      </c>
      <c r="AC486" s="11">
        <v>0</v>
      </c>
      <c r="AD486" s="11">
        <v>0</v>
      </c>
      <c r="AE486" s="11">
        <v>0</v>
      </c>
      <c r="AF486" s="11">
        <v>0</v>
      </c>
      <c r="AG486" s="11">
        <v>0</v>
      </c>
      <c r="AH486" s="11">
        <v>0</v>
      </c>
      <c r="AI486" s="11">
        <v>0</v>
      </c>
      <c r="AJ486" s="11">
        <v>25</v>
      </c>
      <c r="AK486" s="11" t="s">
        <v>1834</v>
      </c>
      <c r="AL486" s="11" t="s">
        <v>47</v>
      </c>
      <c r="AM486" s="11" t="s">
        <v>56</v>
      </c>
      <c r="AN486" s="11" t="s">
        <v>729</v>
      </c>
    </row>
    <row r="487" ht="36" spans="1:40">
      <c r="A487" s="28">
        <v>484</v>
      </c>
      <c r="B487" s="11" t="s">
        <v>151</v>
      </c>
      <c r="C487" s="11" t="s">
        <v>1835</v>
      </c>
      <c r="D487" s="11" t="s">
        <v>1836</v>
      </c>
      <c r="E487" s="11" t="s">
        <v>1837</v>
      </c>
      <c r="F487" s="11" t="s">
        <v>1838</v>
      </c>
      <c r="G487" s="11" t="s">
        <v>407</v>
      </c>
      <c r="H487" s="11" t="s">
        <v>1400</v>
      </c>
      <c r="I487" s="11">
        <v>6</v>
      </c>
      <c r="J487" s="11">
        <v>7</v>
      </c>
      <c r="K487" s="11" t="s">
        <v>3328</v>
      </c>
      <c r="L487" s="11">
        <v>7</v>
      </c>
      <c r="M487" s="11">
        <v>100</v>
      </c>
      <c r="N487" s="11" t="s">
        <v>407</v>
      </c>
      <c r="O487" s="11">
        <v>0</v>
      </c>
      <c r="P487" s="11">
        <v>0</v>
      </c>
      <c r="Q487" s="11">
        <v>0</v>
      </c>
      <c r="R487" s="11">
        <v>0</v>
      </c>
      <c r="S487" s="11">
        <v>0</v>
      </c>
      <c r="T487" s="11">
        <v>0</v>
      </c>
      <c r="U487" s="11">
        <v>0</v>
      </c>
      <c r="V487" s="11">
        <v>0</v>
      </c>
      <c r="W487" s="11">
        <v>0</v>
      </c>
      <c r="X487" s="11">
        <v>0</v>
      </c>
      <c r="Y487" s="11">
        <v>0</v>
      </c>
      <c r="Z487" s="11">
        <v>0</v>
      </c>
      <c r="AA487" s="11">
        <v>0</v>
      </c>
      <c r="AB487" s="11">
        <v>0</v>
      </c>
      <c r="AC487" s="11">
        <v>0</v>
      </c>
      <c r="AD487" s="11">
        <v>0</v>
      </c>
      <c r="AE487" s="11">
        <v>0</v>
      </c>
      <c r="AF487" s="11">
        <v>0</v>
      </c>
      <c r="AG487" s="11">
        <v>0</v>
      </c>
      <c r="AH487" s="11">
        <v>0</v>
      </c>
      <c r="AI487" s="11">
        <v>0</v>
      </c>
      <c r="AJ487" s="11">
        <v>25</v>
      </c>
      <c r="AK487" s="11" t="s">
        <v>1839</v>
      </c>
      <c r="AL487" s="11" t="s">
        <v>47</v>
      </c>
      <c r="AM487" s="11" t="s">
        <v>56</v>
      </c>
      <c r="AN487" s="11" t="s">
        <v>729</v>
      </c>
    </row>
    <row r="488" ht="36" spans="1:40">
      <c r="A488" s="28">
        <v>485</v>
      </c>
      <c r="B488" s="11" t="s">
        <v>151</v>
      </c>
      <c r="C488" s="11" t="s">
        <v>1840</v>
      </c>
      <c r="D488" s="11" t="s">
        <v>1841</v>
      </c>
      <c r="E488" s="11" t="s">
        <v>1842</v>
      </c>
      <c r="F488" s="11" t="s">
        <v>191</v>
      </c>
      <c r="G488" s="11" t="s">
        <v>1058</v>
      </c>
      <c r="H488" s="11" t="s">
        <v>3327</v>
      </c>
      <c r="I488" s="11">
        <v>0</v>
      </c>
      <c r="J488" s="11">
        <v>8</v>
      </c>
      <c r="K488" s="11" t="s">
        <v>3328</v>
      </c>
      <c r="L488" s="11">
        <v>8</v>
      </c>
      <c r="M488" s="11">
        <v>100</v>
      </c>
      <c r="N488" s="11" t="s">
        <v>1058</v>
      </c>
      <c r="O488" s="11">
        <v>0</v>
      </c>
      <c r="P488" s="11">
        <v>0</v>
      </c>
      <c r="Q488" s="11">
        <v>0</v>
      </c>
      <c r="R488" s="11">
        <v>0</v>
      </c>
      <c r="S488" s="11">
        <v>0</v>
      </c>
      <c r="T488" s="11">
        <v>0</v>
      </c>
      <c r="U488" s="11">
        <v>0</v>
      </c>
      <c r="V488" s="11">
        <v>0</v>
      </c>
      <c r="W488" s="11">
        <v>0</v>
      </c>
      <c r="X488" s="11">
        <v>0</v>
      </c>
      <c r="Y488" s="11">
        <v>0</v>
      </c>
      <c r="Z488" s="11">
        <v>0</v>
      </c>
      <c r="AA488" s="11">
        <v>0</v>
      </c>
      <c r="AB488" s="11">
        <v>0</v>
      </c>
      <c r="AC488" s="11">
        <v>0</v>
      </c>
      <c r="AD488" s="11">
        <v>0</v>
      </c>
      <c r="AE488" s="11">
        <v>0</v>
      </c>
      <c r="AF488" s="11">
        <v>0</v>
      </c>
      <c r="AG488" s="11">
        <v>0</v>
      </c>
      <c r="AH488" s="11">
        <v>0</v>
      </c>
      <c r="AI488" s="11">
        <v>0</v>
      </c>
      <c r="AJ488" s="11">
        <v>25</v>
      </c>
      <c r="AK488" s="11" t="s">
        <v>1839</v>
      </c>
      <c r="AL488" s="11" t="s">
        <v>47</v>
      </c>
      <c r="AM488" s="11" t="s">
        <v>56</v>
      </c>
      <c r="AN488" s="11" t="s">
        <v>729</v>
      </c>
    </row>
    <row r="489" ht="36" spans="1:40">
      <c r="A489" s="28">
        <v>486</v>
      </c>
      <c r="B489" s="11" t="s">
        <v>151</v>
      </c>
      <c r="C489" s="11" t="s">
        <v>1843</v>
      </c>
      <c r="D489" s="11" t="s">
        <v>1844</v>
      </c>
      <c r="E489" s="11" t="s">
        <v>1845</v>
      </c>
      <c r="F489" s="11" t="s">
        <v>277</v>
      </c>
      <c r="G489" s="11" t="s">
        <v>1846</v>
      </c>
      <c r="H489" s="11" t="s">
        <v>1400</v>
      </c>
      <c r="I489" s="11">
        <v>16</v>
      </c>
      <c r="J489" s="11">
        <v>7</v>
      </c>
      <c r="K489" s="11" t="s">
        <v>3328</v>
      </c>
      <c r="L489" s="11">
        <v>7</v>
      </c>
      <c r="M489" s="11">
        <v>100</v>
      </c>
      <c r="N489" s="11" t="s">
        <v>1846</v>
      </c>
      <c r="O489" s="11">
        <v>0</v>
      </c>
      <c r="P489" s="11">
        <v>0</v>
      </c>
      <c r="Q489" s="11">
        <v>0</v>
      </c>
      <c r="R489" s="11">
        <v>0</v>
      </c>
      <c r="S489" s="11">
        <v>0</v>
      </c>
      <c r="T489" s="11">
        <v>0</v>
      </c>
      <c r="U489" s="11">
        <v>0</v>
      </c>
      <c r="V489" s="11">
        <v>0</v>
      </c>
      <c r="W489" s="11">
        <v>0</v>
      </c>
      <c r="X489" s="11">
        <v>0</v>
      </c>
      <c r="Y489" s="11">
        <v>0</v>
      </c>
      <c r="Z489" s="11">
        <v>0</v>
      </c>
      <c r="AA489" s="11">
        <v>0</v>
      </c>
      <c r="AB489" s="11">
        <v>0</v>
      </c>
      <c r="AC489" s="11">
        <v>0</v>
      </c>
      <c r="AD489" s="11">
        <v>0</v>
      </c>
      <c r="AE489" s="11">
        <v>0</v>
      </c>
      <c r="AF489" s="11">
        <v>0</v>
      </c>
      <c r="AG489" s="11">
        <v>0</v>
      </c>
      <c r="AH489" s="11">
        <v>0</v>
      </c>
      <c r="AI489" s="11">
        <v>0</v>
      </c>
      <c r="AJ489" s="11">
        <v>25</v>
      </c>
      <c r="AK489" s="11" t="s">
        <v>1839</v>
      </c>
      <c r="AL489" s="11" t="s">
        <v>47</v>
      </c>
      <c r="AM489" s="11" t="s">
        <v>56</v>
      </c>
      <c r="AN489" s="11" t="s">
        <v>729</v>
      </c>
    </row>
    <row r="490" ht="36" spans="1:40">
      <c r="A490" s="28">
        <v>487</v>
      </c>
      <c r="B490" s="11" t="s">
        <v>151</v>
      </c>
      <c r="C490" s="11" t="s">
        <v>1847</v>
      </c>
      <c r="D490" s="11" t="s">
        <v>1848</v>
      </c>
      <c r="E490" s="11" t="s">
        <v>1849</v>
      </c>
      <c r="F490" s="11" t="s">
        <v>196</v>
      </c>
      <c r="G490" s="11" t="s">
        <v>809</v>
      </c>
      <c r="H490" s="11" t="s">
        <v>3327</v>
      </c>
      <c r="I490" s="11">
        <v>0</v>
      </c>
      <c r="J490" s="11">
        <v>8</v>
      </c>
      <c r="K490" s="11" t="s">
        <v>3328</v>
      </c>
      <c r="L490" s="11">
        <v>1</v>
      </c>
      <c r="M490" s="11">
        <v>100</v>
      </c>
      <c r="N490" s="11" t="s">
        <v>809</v>
      </c>
      <c r="O490" s="11">
        <v>0</v>
      </c>
      <c r="P490" s="11">
        <v>0</v>
      </c>
      <c r="Q490" s="11">
        <v>0</v>
      </c>
      <c r="R490" s="11">
        <v>0</v>
      </c>
      <c r="S490" s="11">
        <v>0</v>
      </c>
      <c r="T490" s="11">
        <v>0</v>
      </c>
      <c r="U490" s="11">
        <v>0</v>
      </c>
      <c r="V490" s="11">
        <v>0</v>
      </c>
      <c r="W490" s="11">
        <v>0</v>
      </c>
      <c r="X490" s="11">
        <v>0</v>
      </c>
      <c r="Y490" s="11">
        <v>0</v>
      </c>
      <c r="Z490" s="11">
        <v>0</v>
      </c>
      <c r="AA490" s="11">
        <v>0</v>
      </c>
      <c r="AB490" s="11">
        <v>0</v>
      </c>
      <c r="AC490" s="11">
        <v>0</v>
      </c>
      <c r="AD490" s="11">
        <v>0</v>
      </c>
      <c r="AE490" s="11">
        <v>0</v>
      </c>
      <c r="AF490" s="11">
        <v>0</v>
      </c>
      <c r="AG490" s="11">
        <v>0</v>
      </c>
      <c r="AH490" s="11">
        <v>0</v>
      </c>
      <c r="AI490" s="11">
        <v>0</v>
      </c>
      <c r="AJ490" s="11">
        <v>25</v>
      </c>
      <c r="AK490" s="11" t="s">
        <v>1839</v>
      </c>
      <c r="AL490" s="11" t="s">
        <v>47</v>
      </c>
      <c r="AM490" s="11" t="s">
        <v>56</v>
      </c>
      <c r="AN490" s="11" t="s">
        <v>729</v>
      </c>
    </row>
    <row r="491" ht="36" spans="1:40">
      <c r="A491" s="28">
        <v>488</v>
      </c>
      <c r="B491" s="11" t="s">
        <v>151</v>
      </c>
      <c r="C491" s="11" t="s">
        <v>1850</v>
      </c>
      <c r="D491" s="11" t="s">
        <v>1851</v>
      </c>
      <c r="E491" s="11" t="s">
        <v>1852</v>
      </c>
      <c r="F491" s="11" t="s">
        <v>486</v>
      </c>
      <c r="G491" s="11" t="s">
        <v>1218</v>
      </c>
      <c r="H491" s="11" t="s">
        <v>1400</v>
      </c>
      <c r="I491" s="11">
        <v>19</v>
      </c>
      <c r="J491" s="11">
        <v>5</v>
      </c>
      <c r="K491" s="11" t="s">
        <v>3328</v>
      </c>
      <c r="L491" s="11">
        <v>5</v>
      </c>
      <c r="M491" s="11">
        <v>100</v>
      </c>
      <c r="N491" s="11" t="s">
        <v>1218</v>
      </c>
      <c r="O491" s="11">
        <v>0</v>
      </c>
      <c r="P491" s="11">
        <v>0</v>
      </c>
      <c r="Q491" s="11">
        <v>0</v>
      </c>
      <c r="R491" s="11">
        <v>0</v>
      </c>
      <c r="S491" s="11">
        <v>0</v>
      </c>
      <c r="T491" s="11">
        <v>0</v>
      </c>
      <c r="U491" s="11">
        <v>0</v>
      </c>
      <c r="V491" s="11">
        <v>0</v>
      </c>
      <c r="W491" s="11">
        <v>0</v>
      </c>
      <c r="X491" s="11">
        <v>0</v>
      </c>
      <c r="Y491" s="11">
        <v>0</v>
      </c>
      <c r="Z491" s="11">
        <v>0</v>
      </c>
      <c r="AA491" s="11">
        <v>0</v>
      </c>
      <c r="AB491" s="11">
        <v>0</v>
      </c>
      <c r="AC491" s="11">
        <v>0</v>
      </c>
      <c r="AD491" s="11">
        <v>0</v>
      </c>
      <c r="AE491" s="11">
        <v>0</v>
      </c>
      <c r="AF491" s="11">
        <v>0</v>
      </c>
      <c r="AG491" s="11">
        <v>0</v>
      </c>
      <c r="AH491" s="11">
        <v>0</v>
      </c>
      <c r="AI491" s="11">
        <v>0</v>
      </c>
      <c r="AJ491" s="11">
        <v>10</v>
      </c>
      <c r="AK491" s="11" t="s">
        <v>1853</v>
      </c>
      <c r="AL491" s="11" t="s">
        <v>105</v>
      </c>
      <c r="AM491" s="11" t="s">
        <v>56</v>
      </c>
      <c r="AN491" s="11" t="s">
        <v>729</v>
      </c>
    </row>
    <row r="492" ht="24" spans="1:40">
      <c r="A492" s="28">
        <v>489</v>
      </c>
      <c r="B492" s="11" t="s">
        <v>151</v>
      </c>
      <c r="C492" s="11" t="s">
        <v>1854</v>
      </c>
      <c r="D492" s="11" t="s">
        <v>1855</v>
      </c>
      <c r="E492" s="11" t="s">
        <v>1856</v>
      </c>
      <c r="F492" s="11" t="s">
        <v>957</v>
      </c>
      <c r="G492" s="11" t="s">
        <v>394</v>
      </c>
      <c r="H492" s="11" t="s">
        <v>3327</v>
      </c>
      <c r="I492" s="11">
        <v>0</v>
      </c>
      <c r="J492" s="11">
        <v>6</v>
      </c>
      <c r="K492" s="11" t="s">
        <v>3328</v>
      </c>
      <c r="L492" s="11">
        <v>6</v>
      </c>
      <c r="M492" s="11">
        <v>100</v>
      </c>
      <c r="N492" s="11" t="s">
        <v>394</v>
      </c>
      <c r="O492" s="11">
        <v>0</v>
      </c>
      <c r="P492" s="11">
        <v>0</v>
      </c>
      <c r="Q492" s="11">
        <v>0</v>
      </c>
      <c r="R492" s="11">
        <v>0</v>
      </c>
      <c r="S492" s="11">
        <v>0</v>
      </c>
      <c r="T492" s="11">
        <v>0</v>
      </c>
      <c r="U492" s="11">
        <v>0</v>
      </c>
      <c r="V492" s="11">
        <v>0</v>
      </c>
      <c r="W492" s="11">
        <v>0</v>
      </c>
      <c r="X492" s="11">
        <v>0</v>
      </c>
      <c r="Y492" s="11">
        <v>0</v>
      </c>
      <c r="Z492" s="11">
        <v>0</v>
      </c>
      <c r="AA492" s="11">
        <v>0</v>
      </c>
      <c r="AB492" s="11">
        <v>0</v>
      </c>
      <c r="AC492" s="11">
        <v>0</v>
      </c>
      <c r="AD492" s="11">
        <v>0</v>
      </c>
      <c r="AE492" s="11">
        <v>0</v>
      </c>
      <c r="AF492" s="11">
        <v>0</v>
      </c>
      <c r="AG492" s="11">
        <v>0</v>
      </c>
      <c r="AH492" s="11">
        <v>0</v>
      </c>
      <c r="AI492" s="11">
        <v>0</v>
      </c>
      <c r="AJ492" s="11">
        <v>10</v>
      </c>
      <c r="AK492" s="11" t="s">
        <v>1853</v>
      </c>
      <c r="AL492" s="11" t="s">
        <v>105</v>
      </c>
      <c r="AM492" s="11" t="s">
        <v>56</v>
      </c>
      <c r="AN492" s="11" t="s">
        <v>729</v>
      </c>
    </row>
    <row r="493" ht="24" spans="1:40">
      <c r="A493" s="28">
        <v>490</v>
      </c>
      <c r="B493" s="11" t="s">
        <v>151</v>
      </c>
      <c r="C493" s="11" t="s">
        <v>1857</v>
      </c>
      <c r="D493" s="11" t="s">
        <v>1858</v>
      </c>
      <c r="E493" s="11" t="s">
        <v>1859</v>
      </c>
      <c r="F493" s="11" t="s">
        <v>196</v>
      </c>
      <c r="G493" s="11" t="s">
        <v>1421</v>
      </c>
      <c r="H493" s="11" t="s">
        <v>3327</v>
      </c>
      <c r="I493" s="11">
        <v>0</v>
      </c>
      <c r="J493" s="11">
        <v>5</v>
      </c>
      <c r="K493" s="11" t="s">
        <v>3328</v>
      </c>
      <c r="L493" s="11">
        <v>5</v>
      </c>
      <c r="M493" s="11">
        <v>100</v>
      </c>
      <c r="N493" s="11" t="s">
        <v>1421</v>
      </c>
      <c r="O493" s="11">
        <v>0</v>
      </c>
      <c r="P493" s="11">
        <v>0</v>
      </c>
      <c r="Q493" s="11">
        <v>0</v>
      </c>
      <c r="R493" s="11">
        <v>0</v>
      </c>
      <c r="S493" s="11">
        <v>0</v>
      </c>
      <c r="T493" s="11">
        <v>0</v>
      </c>
      <c r="U493" s="11">
        <v>0</v>
      </c>
      <c r="V493" s="11">
        <v>0</v>
      </c>
      <c r="W493" s="11">
        <v>0</v>
      </c>
      <c r="X493" s="11">
        <v>0</v>
      </c>
      <c r="Y493" s="11">
        <v>0</v>
      </c>
      <c r="Z493" s="11">
        <v>0</v>
      </c>
      <c r="AA493" s="11">
        <v>0</v>
      </c>
      <c r="AB493" s="11">
        <v>0</v>
      </c>
      <c r="AC493" s="11">
        <v>0</v>
      </c>
      <c r="AD493" s="11">
        <v>0</v>
      </c>
      <c r="AE493" s="11">
        <v>0</v>
      </c>
      <c r="AF493" s="11">
        <v>0</v>
      </c>
      <c r="AG493" s="11">
        <v>0</v>
      </c>
      <c r="AH493" s="11">
        <v>0</v>
      </c>
      <c r="AI493" s="11">
        <v>0</v>
      </c>
      <c r="AJ493" s="11">
        <v>10</v>
      </c>
      <c r="AK493" s="11" t="s">
        <v>1860</v>
      </c>
      <c r="AL493" s="11" t="s">
        <v>105</v>
      </c>
      <c r="AM493" s="11" t="s">
        <v>56</v>
      </c>
      <c r="AN493" s="11" t="s">
        <v>729</v>
      </c>
    </row>
    <row r="494" ht="36" spans="1:40">
      <c r="A494" s="28">
        <v>491</v>
      </c>
      <c r="B494" s="11" t="s">
        <v>151</v>
      </c>
      <c r="C494" s="11" t="s">
        <v>1861</v>
      </c>
      <c r="D494" s="11" t="s">
        <v>1862</v>
      </c>
      <c r="E494" s="11" t="s">
        <v>1863</v>
      </c>
      <c r="F494" s="11" t="s">
        <v>228</v>
      </c>
      <c r="G494" s="11" t="s">
        <v>1686</v>
      </c>
      <c r="H494" s="11" t="s">
        <v>3327</v>
      </c>
      <c r="I494" s="11">
        <v>0</v>
      </c>
      <c r="J494" s="11">
        <v>7</v>
      </c>
      <c r="K494" s="11" t="s">
        <v>3328</v>
      </c>
      <c r="L494" s="11">
        <v>7</v>
      </c>
      <c r="M494" s="11">
        <v>100</v>
      </c>
      <c r="N494" s="11" t="s">
        <v>1686</v>
      </c>
      <c r="O494" s="11">
        <v>0</v>
      </c>
      <c r="P494" s="11">
        <v>0</v>
      </c>
      <c r="Q494" s="11">
        <v>0</v>
      </c>
      <c r="R494" s="11">
        <v>0</v>
      </c>
      <c r="S494" s="11">
        <v>0</v>
      </c>
      <c r="T494" s="11">
        <v>0</v>
      </c>
      <c r="U494" s="11">
        <v>0</v>
      </c>
      <c r="V494" s="11">
        <v>0</v>
      </c>
      <c r="W494" s="11">
        <v>0</v>
      </c>
      <c r="X494" s="11">
        <v>0</v>
      </c>
      <c r="Y494" s="11">
        <v>0</v>
      </c>
      <c r="Z494" s="11">
        <v>0</v>
      </c>
      <c r="AA494" s="11">
        <v>0</v>
      </c>
      <c r="AB494" s="11">
        <v>0</v>
      </c>
      <c r="AC494" s="11">
        <v>0</v>
      </c>
      <c r="AD494" s="11">
        <v>0</v>
      </c>
      <c r="AE494" s="11">
        <v>0</v>
      </c>
      <c r="AF494" s="11">
        <v>0</v>
      </c>
      <c r="AG494" s="11">
        <v>0</v>
      </c>
      <c r="AH494" s="11">
        <v>0</v>
      </c>
      <c r="AI494" s="11">
        <v>0</v>
      </c>
      <c r="AJ494" s="11">
        <v>25</v>
      </c>
      <c r="AK494" s="11" t="s">
        <v>1860</v>
      </c>
      <c r="AL494" s="11" t="s">
        <v>47</v>
      </c>
      <c r="AM494" s="11" t="s">
        <v>56</v>
      </c>
      <c r="AN494" s="11" t="s">
        <v>729</v>
      </c>
    </row>
    <row r="495" ht="36" spans="1:40">
      <c r="A495" s="28">
        <v>492</v>
      </c>
      <c r="B495" s="11" t="s">
        <v>151</v>
      </c>
      <c r="C495" s="11" t="s">
        <v>1864</v>
      </c>
      <c r="D495" s="11" t="s">
        <v>1865</v>
      </c>
      <c r="E495" s="11" t="s">
        <v>1866</v>
      </c>
      <c r="F495" s="11" t="s">
        <v>277</v>
      </c>
      <c r="G495" s="11" t="s">
        <v>825</v>
      </c>
      <c r="H495" s="11" t="s">
        <v>3327</v>
      </c>
      <c r="I495" s="11">
        <v>0</v>
      </c>
      <c r="J495" s="11">
        <v>8</v>
      </c>
      <c r="K495" s="11" t="s">
        <v>3328</v>
      </c>
      <c r="L495" s="11">
        <v>8</v>
      </c>
      <c r="M495" s="11">
        <v>100</v>
      </c>
      <c r="N495" s="11" t="s">
        <v>825</v>
      </c>
      <c r="O495" s="11">
        <v>0</v>
      </c>
      <c r="P495" s="11">
        <v>0</v>
      </c>
      <c r="Q495" s="11">
        <v>0</v>
      </c>
      <c r="R495" s="11">
        <v>0</v>
      </c>
      <c r="S495" s="11">
        <v>0</v>
      </c>
      <c r="T495" s="11">
        <v>0</v>
      </c>
      <c r="U495" s="11">
        <v>0</v>
      </c>
      <c r="V495" s="11">
        <v>0</v>
      </c>
      <c r="W495" s="11">
        <v>0</v>
      </c>
      <c r="X495" s="11">
        <v>0</v>
      </c>
      <c r="Y495" s="11">
        <v>0</v>
      </c>
      <c r="Z495" s="11">
        <v>0</v>
      </c>
      <c r="AA495" s="11">
        <v>0</v>
      </c>
      <c r="AB495" s="11">
        <v>0</v>
      </c>
      <c r="AC495" s="11">
        <v>0</v>
      </c>
      <c r="AD495" s="11">
        <v>0</v>
      </c>
      <c r="AE495" s="11">
        <v>0</v>
      </c>
      <c r="AF495" s="11">
        <v>0</v>
      </c>
      <c r="AG495" s="11">
        <v>0</v>
      </c>
      <c r="AH495" s="11">
        <v>0</v>
      </c>
      <c r="AI495" s="11">
        <v>0</v>
      </c>
      <c r="AJ495" s="11">
        <v>25</v>
      </c>
      <c r="AK495" s="11" t="s">
        <v>1860</v>
      </c>
      <c r="AL495" s="11" t="s">
        <v>47</v>
      </c>
      <c r="AM495" s="11" t="s">
        <v>56</v>
      </c>
      <c r="AN495" s="11" t="s">
        <v>729</v>
      </c>
    </row>
    <row r="496" ht="36" spans="1:40">
      <c r="A496" s="28">
        <v>493</v>
      </c>
      <c r="B496" s="11" t="s">
        <v>151</v>
      </c>
      <c r="C496" s="11" t="s">
        <v>1867</v>
      </c>
      <c r="D496" s="11" t="s">
        <v>1868</v>
      </c>
      <c r="E496" s="11" t="s">
        <v>1869</v>
      </c>
      <c r="F496" s="11" t="s">
        <v>178</v>
      </c>
      <c r="G496" s="11" t="s">
        <v>1133</v>
      </c>
      <c r="H496" s="11" t="s">
        <v>3327</v>
      </c>
      <c r="I496" s="11">
        <v>0</v>
      </c>
      <c r="J496" s="11">
        <v>7</v>
      </c>
      <c r="K496" s="11" t="s">
        <v>3328</v>
      </c>
      <c r="L496" s="11">
        <v>7</v>
      </c>
      <c r="M496" s="11">
        <v>100</v>
      </c>
      <c r="N496" s="11" t="s">
        <v>1133</v>
      </c>
      <c r="O496" s="11">
        <v>0</v>
      </c>
      <c r="P496" s="11">
        <v>0</v>
      </c>
      <c r="Q496" s="11">
        <v>0</v>
      </c>
      <c r="R496" s="11">
        <v>0</v>
      </c>
      <c r="S496" s="11">
        <v>0</v>
      </c>
      <c r="T496" s="11">
        <v>0</v>
      </c>
      <c r="U496" s="11">
        <v>0</v>
      </c>
      <c r="V496" s="11">
        <v>0</v>
      </c>
      <c r="W496" s="11">
        <v>0</v>
      </c>
      <c r="X496" s="11">
        <v>0</v>
      </c>
      <c r="Y496" s="11">
        <v>0</v>
      </c>
      <c r="Z496" s="11">
        <v>0</v>
      </c>
      <c r="AA496" s="11">
        <v>0</v>
      </c>
      <c r="AB496" s="11">
        <v>0</v>
      </c>
      <c r="AC496" s="11">
        <v>0</v>
      </c>
      <c r="AD496" s="11">
        <v>0</v>
      </c>
      <c r="AE496" s="11">
        <v>0</v>
      </c>
      <c r="AF496" s="11">
        <v>0</v>
      </c>
      <c r="AG496" s="11">
        <v>0</v>
      </c>
      <c r="AH496" s="11">
        <v>0</v>
      </c>
      <c r="AI496" s="11">
        <v>0</v>
      </c>
      <c r="AJ496" s="11">
        <v>25</v>
      </c>
      <c r="AK496" s="11" t="s">
        <v>1860</v>
      </c>
      <c r="AL496" s="11" t="s">
        <v>47</v>
      </c>
      <c r="AM496" s="11" t="s">
        <v>56</v>
      </c>
      <c r="AN496" s="11" t="s">
        <v>729</v>
      </c>
    </row>
    <row r="497" ht="24" spans="1:40">
      <c r="A497" s="28">
        <v>494</v>
      </c>
      <c r="B497" s="11" t="s">
        <v>151</v>
      </c>
      <c r="C497" s="11" t="s">
        <v>1870</v>
      </c>
      <c r="D497" s="11" t="s">
        <v>1871</v>
      </c>
      <c r="E497" s="11" t="s">
        <v>1872</v>
      </c>
      <c r="F497" s="11" t="s">
        <v>957</v>
      </c>
      <c r="G497" s="11" t="s">
        <v>394</v>
      </c>
      <c r="H497" s="11" t="s">
        <v>3327</v>
      </c>
      <c r="I497" s="11">
        <v>0</v>
      </c>
      <c r="J497" s="11">
        <v>7</v>
      </c>
      <c r="K497" s="11" t="s">
        <v>3328</v>
      </c>
      <c r="L497" s="11">
        <v>7</v>
      </c>
      <c r="M497" s="11">
        <v>100</v>
      </c>
      <c r="N497" s="11" t="s">
        <v>394</v>
      </c>
      <c r="O497" s="11">
        <v>0</v>
      </c>
      <c r="P497" s="11">
        <v>0</v>
      </c>
      <c r="Q497" s="11">
        <v>0</v>
      </c>
      <c r="R497" s="11">
        <v>0</v>
      </c>
      <c r="S497" s="11">
        <v>0</v>
      </c>
      <c r="T497" s="11">
        <v>0</v>
      </c>
      <c r="U497" s="11">
        <v>0</v>
      </c>
      <c r="V497" s="11">
        <v>0</v>
      </c>
      <c r="W497" s="11">
        <v>0</v>
      </c>
      <c r="X497" s="11">
        <v>0</v>
      </c>
      <c r="Y497" s="11">
        <v>0</v>
      </c>
      <c r="Z497" s="11">
        <v>0</v>
      </c>
      <c r="AA497" s="11">
        <v>0</v>
      </c>
      <c r="AB497" s="11">
        <v>0</v>
      </c>
      <c r="AC497" s="11">
        <v>0</v>
      </c>
      <c r="AD497" s="11">
        <v>0</v>
      </c>
      <c r="AE497" s="11">
        <v>0</v>
      </c>
      <c r="AF497" s="11">
        <v>0</v>
      </c>
      <c r="AG497" s="11">
        <v>0</v>
      </c>
      <c r="AH497" s="11">
        <v>0</v>
      </c>
      <c r="AI497" s="11">
        <v>0</v>
      </c>
      <c r="AJ497" s="11">
        <v>10</v>
      </c>
      <c r="AK497" s="11" t="s">
        <v>1873</v>
      </c>
      <c r="AL497" s="11" t="s">
        <v>105</v>
      </c>
      <c r="AM497" s="11" t="s">
        <v>56</v>
      </c>
      <c r="AN497" s="11" t="s">
        <v>729</v>
      </c>
    </row>
    <row r="498" ht="48" spans="1:40">
      <c r="A498" s="28">
        <v>495</v>
      </c>
      <c r="B498" s="11" t="s">
        <v>151</v>
      </c>
      <c r="C498" s="11" t="s">
        <v>1874</v>
      </c>
      <c r="D498" s="11" t="s">
        <v>1875</v>
      </c>
      <c r="E498" s="11" t="s">
        <v>1876</v>
      </c>
      <c r="F498" s="11" t="s">
        <v>250</v>
      </c>
      <c r="G498" s="11" t="s">
        <v>1877</v>
      </c>
      <c r="H498" s="11" t="s">
        <v>3327</v>
      </c>
      <c r="I498" s="11">
        <v>0</v>
      </c>
      <c r="J498" s="11">
        <v>7</v>
      </c>
      <c r="K498" s="11" t="s">
        <v>3328</v>
      </c>
      <c r="L498" s="11">
        <v>7</v>
      </c>
      <c r="M498" s="11">
        <v>100</v>
      </c>
      <c r="N498" s="11" t="s">
        <v>1877</v>
      </c>
      <c r="O498" s="11">
        <v>0</v>
      </c>
      <c r="P498" s="11">
        <v>0</v>
      </c>
      <c r="Q498" s="11">
        <v>0</v>
      </c>
      <c r="R498" s="11">
        <v>0</v>
      </c>
      <c r="S498" s="11">
        <v>0</v>
      </c>
      <c r="T498" s="11">
        <v>0</v>
      </c>
      <c r="U498" s="11">
        <v>0</v>
      </c>
      <c r="V498" s="11">
        <v>0</v>
      </c>
      <c r="W498" s="11">
        <v>0</v>
      </c>
      <c r="X498" s="11">
        <v>0</v>
      </c>
      <c r="Y498" s="11">
        <v>0</v>
      </c>
      <c r="Z498" s="11">
        <v>0</v>
      </c>
      <c r="AA498" s="11">
        <v>0</v>
      </c>
      <c r="AB498" s="11">
        <v>0</v>
      </c>
      <c r="AC498" s="11">
        <v>0</v>
      </c>
      <c r="AD498" s="11">
        <v>0</v>
      </c>
      <c r="AE498" s="11">
        <v>0</v>
      </c>
      <c r="AF498" s="11">
        <v>0</v>
      </c>
      <c r="AG498" s="11">
        <v>0</v>
      </c>
      <c r="AH498" s="11">
        <v>0</v>
      </c>
      <c r="AI498" s="11">
        <v>0</v>
      </c>
      <c r="AJ498" s="11">
        <v>10</v>
      </c>
      <c r="AK498" s="11" t="s">
        <v>1873</v>
      </c>
      <c r="AL498" s="11" t="s">
        <v>105</v>
      </c>
      <c r="AM498" s="11" t="s">
        <v>56</v>
      </c>
      <c r="AN498" s="11" t="s">
        <v>729</v>
      </c>
    </row>
    <row r="499" ht="60" spans="1:40">
      <c r="A499" s="28">
        <v>496</v>
      </c>
      <c r="B499" s="11" t="s">
        <v>151</v>
      </c>
      <c r="C499" s="11" t="s">
        <v>1878</v>
      </c>
      <c r="D499" s="11" t="s">
        <v>1029</v>
      </c>
      <c r="E499" s="11" t="s">
        <v>1879</v>
      </c>
      <c r="F499" s="11" t="s">
        <v>424</v>
      </c>
      <c r="G499" s="11" t="s">
        <v>429</v>
      </c>
      <c r="H499" s="11" t="s">
        <v>1400</v>
      </c>
      <c r="I499" s="11">
        <v>10</v>
      </c>
      <c r="J499" s="11">
        <v>7</v>
      </c>
      <c r="K499" s="11" t="s">
        <v>3329</v>
      </c>
      <c r="L499" s="11">
        <v>3</v>
      </c>
      <c r="M499" s="11">
        <v>68.18</v>
      </c>
      <c r="N499" s="11" t="s">
        <v>829</v>
      </c>
      <c r="O499" s="11">
        <v>7</v>
      </c>
      <c r="P499" s="11">
        <v>31.81</v>
      </c>
      <c r="Q499" s="11" t="s">
        <v>429</v>
      </c>
      <c r="R499" s="11">
        <v>0</v>
      </c>
      <c r="S499" s="11">
        <v>0</v>
      </c>
      <c r="T499" s="11">
        <v>0</v>
      </c>
      <c r="U499" s="11">
        <v>0</v>
      </c>
      <c r="V499" s="11">
        <v>0</v>
      </c>
      <c r="W499" s="11">
        <v>0</v>
      </c>
      <c r="X499" s="11">
        <v>0</v>
      </c>
      <c r="Y499" s="11">
        <v>0</v>
      </c>
      <c r="Z499" s="11">
        <v>0</v>
      </c>
      <c r="AA499" s="11">
        <v>0</v>
      </c>
      <c r="AB499" s="11">
        <v>0</v>
      </c>
      <c r="AC499" s="11">
        <v>0</v>
      </c>
      <c r="AD499" s="11">
        <v>0</v>
      </c>
      <c r="AE499" s="11">
        <v>0</v>
      </c>
      <c r="AF499" s="11">
        <v>0</v>
      </c>
      <c r="AG499" s="11">
        <v>0</v>
      </c>
      <c r="AH499" s="11">
        <v>0</v>
      </c>
      <c r="AI499" s="11">
        <v>0</v>
      </c>
      <c r="AJ499" s="11">
        <v>25</v>
      </c>
      <c r="AK499" s="11" t="s">
        <v>1880</v>
      </c>
      <c r="AL499" s="11" t="s">
        <v>47</v>
      </c>
      <c r="AM499" s="11" t="s">
        <v>56</v>
      </c>
      <c r="AN499" s="11" t="s">
        <v>729</v>
      </c>
    </row>
    <row r="500" ht="48" spans="1:40">
      <c r="A500" s="28">
        <v>497</v>
      </c>
      <c r="B500" s="11" t="s">
        <v>151</v>
      </c>
      <c r="C500" s="11" t="s">
        <v>1881</v>
      </c>
      <c r="D500" s="11" t="s">
        <v>1882</v>
      </c>
      <c r="E500" s="11" t="s">
        <v>1883</v>
      </c>
      <c r="F500" s="11" t="s">
        <v>228</v>
      </c>
      <c r="G500" s="11" t="s">
        <v>429</v>
      </c>
      <c r="H500" s="11" t="s">
        <v>1400</v>
      </c>
      <c r="I500" s="11">
        <v>12</v>
      </c>
      <c r="J500" s="11">
        <v>7</v>
      </c>
      <c r="K500" s="11" t="s">
        <v>3329</v>
      </c>
      <c r="L500" s="11">
        <v>5</v>
      </c>
      <c r="M500" s="11">
        <v>56.25</v>
      </c>
      <c r="N500" s="11" t="s">
        <v>829</v>
      </c>
      <c r="O500" s="11">
        <v>7</v>
      </c>
      <c r="P500" s="11">
        <v>43.75</v>
      </c>
      <c r="Q500" s="11" t="s">
        <v>429</v>
      </c>
      <c r="R500" s="11">
        <v>0</v>
      </c>
      <c r="S500" s="11">
        <v>0</v>
      </c>
      <c r="T500" s="11">
        <v>0</v>
      </c>
      <c r="U500" s="11">
        <v>0</v>
      </c>
      <c r="V500" s="11">
        <v>0</v>
      </c>
      <c r="W500" s="11">
        <v>0</v>
      </c>
      <c r="X500" s="11">
        <v>0</v>
      </c>
      <c r="Y500" s="11">
        <v>0</v>
      </c>
      <c r="Z500" s="11">
        <v>0</v>
      </c>
      <c r="AA500" s="11">
        <v>0</v>
      </c>
      <c r="AB500" s="11">
        <v>0</v>
      </c>
      <c r="AC500" s="11">
        <v>0</v>
      </c>
      <c r="AD500" s="11">
        <v>0</v>
      </c>
      <c r="AE500" s="11">
        <v>0</v>
      </c>
      <c r="AF500" s="11">
        <v>0</v>
      </c>
      <c r="AG500" s="11">
        <v>0</v>
      </c>
      <c r="AH500" s="11">
        <v>0</v>
      </c>
      <c r="AI500" s="11">
        <v>0</v>
      </c>
      <c r="AJ500" s="11">
        <v>10</v>
      </c>
      <c r="AK500" s="11" t="s">
        <v>1884</v>
      </c>
      <c r="AL500" s="11" t="s">
        <v>105</v>
      </c>
      <c r="AM500" s="11" t="s">
        <v>56</v>
      </c>
      <c r="AN500" s="11" t="s">
        <v>729</v>
      </c>
    </row>
    <row r="501" ht="36" spans="1:40">
      <c r="A501" s="28">
        <v>498</v>
      </c>
      <c r="B501" s="11" t="s">
        <v>151</v>
      </c>
      <c r="C501" s="11" t="s">
        <v>1885</v>
      </c>
      <c r="D501" s="11" t="s">
        <v>1886</v>
      </c>
      <c r="E501" s="11" t="s">
        <v>1887</v>
      </c>
      <c r="F501" s="11" t="s">
        <v>178</v>
      </c>
      <c r="G501" s="11" t="s">
        <v>1373</v>
      </c>
      <c r="H501" s="11" t="s">
        <v>3327</v>
      </c>
      <c r="I501" s="11">
        <v>0</v>
      </c>
      <c r="J501" s="11">
        <v>6</v>
      </c>
      <c r="K501" s="11" t="s">
        <v>3328</v>
      </c>
      <c r="L501" s="11">
        <v>1</v>
      </c>
      <c r="M501" s="11">
        <v>100</v>
      </c>
      <c r="N501" s="11" t="s">
        <v>1373</v>
      </c>
      <c r="O501" s="11">
        <v>0</v>
      </c>
      <c r="P501" s="11">
        <v>0</v>
      </c>
      <c r="Q501" s="11">
        <v>0</v>
      </c>
      <c r="R501" s="11">
        <v>0</v>
      </c>
      <c r="S501" s="11">
        <v>0</v>
      </c>
      <c r="T501" s="11">
        <v>0</v>
      </c>
      <c r="U501" s="11">
        <v>0</v>
      </c>
      <c r="V501" s="11">
        <v>0</v>
      </c>
      <c r="W501" s="11">
        <v>0</v>
      </c>
      <c r="X501" s="11">
        <v>0</v>
      </c>
      <c r="Y501" s="11">
        <v>0</v>
      </c>
      <c r="Z501" s="11">
        <v>0</v>
      </c>
      <c r="AA501" s="11">
        <v>0</v>
      </c>
      <c r="AB501" s="11">
        <v>0</v>
      </c>
      <c r="AC501" s="11">
        <v>0</v>
      </c>
      <c r="AD501" s="11">
        <v>0</v>
      </c>
      <c r="AE501" s="11">
        <v>0</v>
      </c>
      <c r="AF501" s="11">
        <v>0</v>
      </c>
      <c r="AG501" s="11">
        <v>0</v>
      </c>
      <c r="AH501" s="11">
        <v>0</v>
      </c>
      <c r="AI501" s="11">
        <v>0</v>
      </c>
      <c r="AJ501" s="11">
        <v>25</v>
      </c>
      <c r="AK501" s="11" t="s">
        <v>1884</v>
      </c>
      <c r="AL501" s="11" t="s">
        <v>47</v>
      </c>
      <c r="AM501" s="11" t="s">
        <v>56</v>
      </c>
      <c r="AN501" s="11" t="s">
        <v>729</v>
      </c>
    </row>
    <row r="502" ht="36" spans="1:40">
      <c r="A502" s="28">
        <v>499</v>
      </c>
      <c r="B502" s="11" t="s">
        <v>151</v>
      </c>
      <c r="C502" s="11" t="s">
        <v>1888</v>
      </c>
      <c r="D502" s="11" t="s">
        <v>1889</v>
      </c>
      <c r="E502" s="11" t="s">
        <v>1890</v>
      </c>
      <c r="F502" s="11" t="s">
        <v>178</v>
      </c>
      <c r="G502" s="11" t="s">
        <v>1133</v>
      </c>
      <c r="H502" s="11" t="s">
        <v>3327</v>
      </c>
      <c r="I502" s="11">
        <v>0</v>
      </c>
      <c r="J502" s="11">
        <v>8</v>
      </c>
      <c r="K502" s="11" t="s">
        <v>3328</v>
      </c>
      <c r="L502" s="11">
        <v>8</v>
      </c>
      <c r="M502" s="11">
        <v>100</v>
      </c>
      <c r="N502" s="11" t="s">
        <v>1133</v>
      </c>
      <c r="O502" s="11">
        <v>0</v>
      </c>
      <c r="P502" s="11">
        <v>0</v>
      </c>
      <c r="Q502" s="11">
        <v>0</v>
      </c>
      <c r="R502" s="11">
        <v>0</v>
      </c>
      <c r="S502" s="11">
        <v>0</v>
      </c>
      <c r="T502" s="11">
        <v>0</v>
      </c>
      <c r="U502" s="11">
        <v>0</v>
      </c>
      <c r="V502" s="11">
        <v>0</v>
      </c>
      <c r="W502" s="11">
        <v>0</v>
      </c>
      <c r="X502" s="11">
        <v>0</v>
      </c>
      <c r="Y502" s="11">
        <v>0</v>
      </c>
      <c r="Z502" s="11">
        <v>0</v>
      </c>
      <c r="AA502" s="11">
        <v>0</v>
      </c>
      <c r="AB502" s="11">
        <v>0</v>
      </c>
      <c r="AC502" s="11">
        <v>0</v>
      </c>
      <c r="AD502" s="11">
        <v>0</v>
      </c>
      <c r="AE502" s="11">
        <v>0</v>
      </c>
      <c r="AF502" s="11">
        <v>0</v>
      </c>
      <c r="AG502" s="11">
        <v>0</v>
      </c>
      <c r="AH502" s="11">
        <v>0</v>
      </c>
      <c r="AI502" s="11">
        <v>0</v>
      </c>
      <c r="AJ502" s="11">
        <v>25</v>
      </c>
      <c r="AK502" s="11" t="s">
        <v>1891</v>
      </c>
      <c r="AL502" s="11" t="s">
        <v>47</v>
      </c>
      <c r="AM502" s="11" t="s">
        <v>56</v>
      </c>
      <c r="AN502" s="11" t="s">
        <v>729</v>
      </c>
    </row>
    <row r="503" ht="36" spans="1:40">
      <c r="A503" s="28">
        <v>500</v>
      </c>
      <c r="B503" s="11" t="s">
        <v>151</v>
      </c>
      <c r="C503" s="11" t="s">
        <v>1892</v>
      </c>
      <c r="D503" s="11" t="s">
        <v>1893</v>
      </c>
      <c r="E503" s="11" t="s">
        <v>1894</v>
      </c>
      <c r="F503" s="11" t="s">
        <v>196</v>
      </c>
      <c r="G503" s="11" t="s">
        <v>1421</v>
      </c>
      <c r="H503" s="11" t="s">
        <v>3327</v>
      </c>
      <c r="I503" s="11">
        <v>0</v>
      </c>
      <c r="J503" s="11">
        <v>5</v>
      </c>
      <c r="K503" s="11" t="s">
        <v>3328</v>
      </c>
      <c r="L503" s="11">
        <v>5</v>
      </c>
      <c r="M503" s="11">
        <v>100</v>
      </c>
      <c r="N503" s="11" t="s">
        <v>1421</v>
      </c>
      <c r="O503" s="11">
        <v>0</v>
      </c>
      <c r="P503" s="11">
        <v>0</v>
      </c>
      <c r="Q503" s="11">
        <v>0</v>
      </c>
      <c r="R503" s="11">
        <v>0</v>
      </c>
      <c r="S503" s="11">
        <v>0</v>
      </c>
      <c r="T503" s="11">
        <v>0</v>
      </c>
      <c r="U503" s="11">
        <v>0</v>
      </c>
      <c r="V503" s="11">
        <v>0</v>
      </c>
      <c r="W503" s="11">
        <v>0</v>
      </c>
      <c r="X503" s="11">
        <v>0</v>
      </c>
      <c r="Y503" s="11">
        <v>0</v>
      </c>
      <c r="Z503" s="11">
        <v>0</v>
      </c>
      <c r="AA503" s="11">
        <v>0</v>
      </c>
      <c r="AB503" s="11">
        <v>0</v>
      </c>
      <c r="AC503" s="11">
        <v>0</v>
      </c>
      <c r="AD503" s="11">
        <v>0</v>
      </c>
      <c r="AE503" s="11">
        <v>0</v>
      </c>
      <c r="AF503" s="11">
        <v>0</v>
      </c>
      <c r="AG503" s="11">
        <v>0</v>
      </c>
      <c r="AH503" s="11">
        <v>0</v>
      </c>
      <c r="AI503" s="11">
        <v>0</v>
      </c>
      <c r="AJ503" s="11">
        <v>10</v>
      </c>
      <c r="AK503" s="11" t="s">
        <v>1895</v>
      </c>
      <c r="AL503" s="11" t="s">
        <v>105</v>
      </c>
      <c r="AM503" s="11" t="s">
        <v>56</v>
      </c>
      <c r="AN503" s="11" t="s">
        <v>729</v>
      </c>
    </row>
    <row r="504" ht="36" spans="1:40">
      <c r="A504" s="28">
        <v>501</v>
      </c>
      <c r="B504" s="11" t="s">
        <v>151</v>
      </c>
      <c r="C504" s="11" t="s">
        <v>1896</v>
      </c>
      <c r="D504" s="11" t="s">
        <v>1897</v>
      </c>
      <c r="E504" s="11" t="s">
        <v>1898</v>
      </c>
      <c r="F504" s="11" t="s">
        <v>202</v>
      </c>
      <c r="G504" s="11" t="s">
        <v>339</v>
      </c>
      <c r="H504" s="11" t="s">
        <v>3327</v>
      </c>
      <c r="I504" s="11">
        <v>0</v>
      </c>
      <c r="J504" s="11">
        <v>8</v>
      </c>
      <c r="K504" s="11" t="s">
        <v>3328</v>
      </c>
      <c r="L504" s="11">
        <v>1</v>
      </c>
      <c r="M504" s="11">
        <v>100</v>
      </c>
      <c r="N504" s="11" t="s">
        <v>339</v>
      </c>
      <c r="O504" s="11">
        <v>0</v>
      </c>
      <c r="P504" s="11">
        <v>0</v>
      </c>
      <c r="Q504" s="11">
        <v>0</v>
      </c>
      <c r="R504" s="11">
        <v>0</v>
      </c>
      <c r="S504" s="11">
        <v>0</v>
      </c>
      <c r="T504" s="11">
        <v>0</v>
      </c>
      <c r="U504" s="11">
        <v>0</v>
      </c>
      <c r="V504" s="11">
        <v>0</v>
      </c>
      <c r="W504" s="11">
        <v>0</v>
      </c>
      <c r="X504" s="11">
        <v>0</v>
      </c>
      <c r="Y504" s="11">
        <v>0</v>
      </c>
      <c r="Z504" s="11">
        <v>0</v>
      </c>
      <c r="AA504" s="11">
        <v>0</v>
      </c>
      <c r="AB504" s="11">
        <v>0</v>
      </c>
      <c r="AC504" s="11">
        <v>0</v>
      </c>
      <c r="AD504" s="11">
        <v>0</v>
      </c>
      <c r="AE504" s="11">
        <v>0</v>
      </c>
      <c r="AF504" s="11">
        <v>0</v>
      </c>
      <c r="AG504" s="11">
        <v>0</v>
      </c>
      <c r="AH504" s="11">
        <v>0</v>
      </c>
      <c r="AI504" s="11">
        <v>0</v>
      </c>
      <c r="AJ504" s="11">
        <v>25</v>
      </c>
      <c r="AK504" s="11" t="s">
        <v>1899</v>
      </c>
      <c r="AL504" s="11" t="s">
        <v>47</v>
      </c>
      <c r="AM504" s="11" t="s">
        <v>56</v>
      </c>
      <c r="AN504" s="11" t="s">
        <v>729</v>
      </c>
    </row>
    <row r="505" ht="36" spans="1:40">
      <c r="A505" s="28">
        <v>502</v>
      </c>
      <c r="B505" s="11" t="s">
        <v>151</v>
      </c>
      <c r="C505" s="11" t="s">
        <v>1900</v>
      </c>
      <c r="D505" s="11" t="s">
        <v>1010</v>
      </c>
      <c r="E505" s="11" t="s">
        <v>1011</v>
      </c>
      <c r="F505" s="11" t="s">
        <v>402</v>
      </c>
      <c r="G505" s="11" t="s">
        <v>403</v>
      </c>
      <c r="H505" s="11" t="s">
        <v>3327</v>
      </c>
      <c r="I505" s="11">
        <v>0</v>
      </c>
      <c r="J505" s="11">
        <v>4</v>
      </c>
      <c r="K505" s="11" t="s">
        <v>3329</v>
      </c>
      <c r="L505" s="11">
        <v>4</v>
      </c>
      <c r="M505" s="11">
        <v>55.55</v>
      </c>
      <c r="N505" s="11" t="s">
        <v>403</v>
      </c>
      <c r="O505" s="11">
        <v>6</v>
      </c>
      <c r="P505" s="11">
        <v>44.44</v>
      </c>
      <c r="Q505" s="11" t="s">
        <v>1012</v>
      </c>
      <c r="R505" s="11">
        <v>0</v>
      </c>
      <c r="S505" s="11">
        <v>0</v>
      </c>
      <c r="T505" s="11">
        <v>0</v>
      </c>
      <c r="U505" s="11">
        <v>0</v>
      </c>
      <c r="V505" s="11">
        <v>0</v>
      </c>
      <c r="W505" s="11">
        <v>0</v>
      </c>
      <c r="X505" s="11">
        <v>0</v>
      </c>
      <c r="Y505" s="11">
        <v>0</v>
      </c>
      <c r="Z505" s="11">
        <v>0</v>
      </c>
      <c r="AA505" s="11">
        <v>0</v>
      </c>
      <c r="AB505" s="11">
        <v>0</v>
      </c>
      <c r="AC505" s="11">
        <v>0</v>
      </c>
      <c r="AD505" s="11">
        <v>0</v>
      </c>
      <c r="AE505" s="11">
        <v>0</v>
      </c>
      <c r="AF505" s="11">
        <v>0</v>
      </c>
      <c r="AG505" s="11">
        <v>0</v>
      </c>
      <c r="AH505" s="11">
        <v>0</v>
      </c>
      <c r="AI505" s="11">
        <v>0</v>
      </c>
      <c r="AJ505" s="11">
        <v>25</v>
      </c>
      <c r="AK505" s="11" t="s">
        <v>1901</v>
      </c>
      <c r="AL505" s="11" t="s">
        <v>47</v>
      </c>
      <c r="AM505" s="11" t="s">
        <v>56</v>
      </c>
      <c r="AN505" s="11" t="s">
        <v>729</v>
      </c>
    </row>
    <row r="506" ht="60" spans="1:40">
      <c r="A506" s="28">
        <v>503</v>
      </c>
      <c r="B506" s="11" t="s">
        <v>494</v>
      </c>
      <c r="C506" s="11" t="s">
        <v>1902</v>
      </c>
      <c r="D506" s="11" t="s">
        <v>1903</v>
      </c>
      <c r="E506" s="11" t="s">
        <v>1904</v>
      </c>
      <c r="F506" s="30" t="s">
        <v>1905</v>
      </c>
      <c r="G506" s="11" t="s">
        <v>1906</v>
      </c>
      <c r="H506" s="11" t="s">
        <v>1400</v>
      </c>
      <c r="I506" s="11">
        <v>4</v>
      </c>
      <c r="J506" s="11">
        <v>2</v>
      </c>
      <c r="K506" s="11" t="s">
        <v>3328</v>
      </c>
      <c r="L506" s="11">
        <v>2</v>
      </c>
      <c r="M506" s="11">
        <v>100</v>
      </c>
      <c r="N506" s="11" t="s">
        <v>1906</v>
      </c>
      <c r="O506" s="11">
        <v>0</v>
      </c>
      <c r="P506" s="11">
        <v>0</v>
      </c>
      <c r="Q506" s="11">
        <v>0</v>
      </c>
      <c r="R506" s="11">
        <v>0</v>
      </c>
      <c r="S506" s="11">
        <v>0</v>
      </c>
      <c r="T506" s="11">
        <v>0</v>
      </c>
      <c r="U506" s="11">
        <v>0</v>
      </c>
      <c r="V506" s="11">
        <v>0</v>
      </c>
      <c r="W506" s="11">
        <v>0</v>
      </c>
      <c r="X506" s="11">
        <v>0</v>
      </c>
      <c r="Y506" s="11">
        <v>0</v>
      </c>
      <c r="Z506" s="11">
        <v>0</v>
      </c>
      <c r="AA506" s="11">
        <v>0</v>
      </c>
      <c r="AB506" s="11">
        <v>0</v>
      </c>
      <c r="AC506" s="11">
        <v>0</v>
      </c>
      <c r="AD506" s="11">
        <v>0</v>
      </c>
      <c r="AE506" s="11">
        <v>0</v>
      </c>
      <c r="AF506" s="11">
        <v>0</v>
      </c>
      <c r="AG506" s="11">
        <v>0</v>
      </c>
      <c r="AH506" s="11">
        <v>0</v>
      </c>
      <c r="AI506" s="11">
        <v>0</v>
      </c>
      <c r="AJ506" s="11">
        <v>30</v>
      </c>
      <c r="AK506" s="11" t="s">
        <v>1907</v>
      </c>
      <c r="AL506" s="11" t="s">
        <v>47</v>
      </c>
      <c r="AM506" s="11" t="s">
        <v>48</v>
      </c>
      <c r="AN506" s="11" t="s">
        <v>729</v>
      </c>
    </row>
    <row r="507" ht="24" spans="1:40">
      <c r="A507" s="28">
        <v>504</v>
      </c>
      <c r="B507" s="11" t="s">
        <v>494</v>
      </c>
      <c r="C507" s="11" t="s">
        <v>1908</v>
      </c>
      <c r="D507" s="11" t="s">
        <v>1909</v>
      </c>
      <c r="E507" s="11" t="s">
        <v>1910</v>
      </c>
      <c r="F507" s="11" t="s">
        <v>1911</v>
      </c>
      <c r="G507" s="11" t="s">
        <v>1912</v>
      </c>
      <c r="H507" s="11" t="s">
        <v>3327</v>
      </c>
      <c r="I507" s="11">
        <v>0</v>
      </c>
      <c r="J507" s="11">
        <v>3</v>
      </c>
      <c r="K507" s="11" t="s">
        <v>3328</v>
      </c>
      <c r="L507" s="11">
        <v>3</v>
      </c>
      <c r="M507" s="11">
        <v>100</v>
      </c>
      <c r="N507" s="11" t="s">
        <v>1912</v>
      </c>
      <c r="O507" s="11">
        <v>0</v>
      </c>
      <c r="P507" s="11">
        <v>0</v>
      </c>
      <c r="Q507" s="11">
        <v>0</v>
      </c>
      <c r="R507" s="11">
        <v>0</v>
      </c>
      <c r="S507" s="11">
        <v>0</v>
      </c>
      <c r="T507" s="11">
        <v>0</v>
      </c>
      <c r="U507" s="11">
        <v>0</v>
      </c>
      <c r="V507" s="11">
        <v>0</v>
      </c>
      <c r="W507" s="11">
        <v>0</v>
      </c>
      <c r="X507" s="11">
        <v>0</v>
      </c>
      <c r="Y507" s="11">
        <v>0</v>
      </c>
      <c r="Z507" s="11">
        <v>0</v>
      </c>
      <c r="AA507" s="11">
        <v>0</v>
      </c>
      <c r="AB507" s="11">
        <v>0</v>
      </c>
      <c r="AC507" s="11">
        <v>0</v>
      </c>
      <c r="AD507" s="11">
        <v>0</v>
      </c>
      <c r="AE507" s="11">
        <v>0</v>
      </c>
      <c r="AF507" s="11">
        <v>0</v>
      </c>
      <c r="AG507" s="11">
        <v>0</v>
      </c>
      <c r="AH507" s="11">
        <v>0</v>
      </c>
      <c r="AI507" s="11">
        <v>0</v>
      </c>
      <c r="AJ507" s="11">
        <v>30</v>
      </c>
      <c r="AK507" s="11" t="s">
        <v>728</v>
      </c>
      <c r="AL507" s="11" t="s">
        <v>47</v>
      </c>
      <c r="AM507" s="11" t="s">
        <v>48</v>
      </c>
      <c r="AN507" s="11" t="s">
        <v>729</v>
      </c>
    </row>
    <row r="508" ht="24" spans="1:40">
      <c r="A508" s="28">
        <v>505</v>
      </c>
      <c r="B508" s="11" t="s">
        <v>494</v>
      </c>
      <c r="C508" s="11" t="s">
        <v>1913</v>
      </c>
      <c r="D508" s="11" t="s">
        <v>1914</v>
      </c>
      <c r="E508" s="11" t="s">
        <v>1915</v>
      </c>
      <c r="F508" s="11" t="s">
        <v>1916</v>
      </c>
      <c r="G508" s="11" t="s">
        <v>339</v>
      </c>
      <c r="H508" s="11" t="s">
        <v>3327</v>
      </c>
      <c r="I508" s="11">
        <v>0</v>
      </c>
      <c r="J508" s="11">
        <v>2</v>
      </c>
      <c r="K508" s="11" t="s">
        <v>3328</v>
      </c>
      <c r="L508" s="11">
        <v>2</v>
      </c>
      <c r="M508" s="11">
        <v>100</v>
      </c>
      <c r="N508" s="11" t="s">
        <v>339</v>
      </c>
      <c r="O508" s="11">
        <v>0</v>
      </c>
      <c r="P508" s="11">
        <v>0</v>
      </c>
      <c r="Q508" s="11">
        <v>0</v>
      </c>
      <c r="R508" s="11">
        <v>0</v>
      </c>
      <c r="S508" s="11">
        <v>0</v>
      </c>
      <c r="T508" s="11">
        <v>0</v>
      </c>
      <c r="U508" s="11">
        <v>0</v>
      </c>
      <c r="V508" s="11">
        <v>0</v>
      </c>
      <c r="W508" s="11">
        <v>0</v>
      </c>
      <c r="X508" s="11">
        <v>0</v>
      </c>
      <c r="Y508" s="11">
        <v>0</v>
      </c>
      <c r="Z508" s="11">
        <v>0</v>
      </c>
      <c r="AA508" s="11">
        <v>0</v>
      </c>
      <c r="AB508" s="11">
        <v>0</v>
      </c>
      <c r="AC508" s="11">
        <v>0</v>
      </c>
      <c r="AD508" s="11">
        <v>0</v>
      </c>
      <c r="AE508" s="11">
        <v>0</v>
      </c>
      <c r="AF508" s="11">
        <v>0</v>
      </c>
      <c r="AG508" s="11">
        <v>0</v>
      </c>
      <c r="AH508" s="11">
        <v>0</v>
      </c>
      <c r="AI508" s="11">
        <v>0</v>
      </c>
      <c r="AJ508" s="11">
        <v>10</v>
      </c>
      <c r="AK508" s="11" t="s">
        <v>728</v>
      </c>
      <c r="AL508" s="11" t="s">
        <v>105</v>
      </c>
      <c r="AM508" s="11" t="s">
        <v>48</v>
      </c>
      <c r="AN508" s="11" t="s">
        <v>729</v>
      </c>
    </row>
    <row r="509" ht="24" spans="1:40">
      <c r="A509" s="28">
        <v>506</v>
      </c>
      <c r="B509" s="11" t="s">
        <v>494</v>
      </c>
      <c r="C509" s="11" t="s">
        <v>1917</v>
      </c>
      <c r="D509" s="11" t="s">
        <v>1918</v>
      </c>
      <c r="E509" s="11" t="s">
        <v>1919</v>
      </c>
      <c r="F509" s="11" t="s">
        <v>1916</v>
      </c>
      <c r="G509" s="11" t="s">
        <v>339</v>
      </c>
      <c r="H509" s="11" t="s">
        <v>3327</v>
      </c>
      <c r="I509" s="11">
        <v>0</v>
      </c>
      <c r="J509" s="11">
        <v>2</v>
      </c>
      <c r="K509" s="11" t="s">
        <v>3328</v>
      </c>
      <c r="L509" s="11">
        <v>1</v>
      </c>
      <c r="M509" s="11">
        <v>100</v>
      </c>
      <c r="N509" s="11" t="s">
        <v>339</v>
      </c>
      <c r="O509" s="11">
        <v>0</v>
      </c>
      <c r="P509" s="11">
        <v>0</v>
      </c>
      <c r="Q509" s="11">
        <v>0</v>
      </c>
      <c r="R509" s="11">
        <v>0</v>
      </c>
      <c r="S509" s="11">
        <v>0</v>
      </c>
      <c r="T509" s="11">
        <v>0</v>
      </c>
      <c r="U509" s="11">
        <v>0</v>
      </c>
      <c r="V509" s="11">
        <v>0</v>
      </c>
      <c r="W509" s="11">
        <v>0</v>
      </c>
      <c r="X509" s="11">
        <v>0</v>
      </c>
      <c r="Y509" s="11">
        <v>0</v>
      </c>
      <c r="Z509" s="11">
        <v>0</v>
      </c>
      <c r="AA509" s="11">
        <v>0</v>
      </c>
      <c r="AB509" s="11">
        <v>0</v>
      </c>
      <c r="AC509" s="11">
        <v>0</v>
      </c>
      <c r="AD509" s="11">
        <v>0</v>
      </c>
      <c r="AE509" s="11">
        <v>0</v>
      </c>
      <c r="AF509" s="11">
        <v>0</v>
      </c>
      <c r="AG509" s="11">
        <v>0</v>
      </c>
      <c r="AH509" s="11">
        <v>0</v>
      </c>
      <c r="AI509" s="11">
        <v>0</v>
      </c>
      <c r="AJ509" s="11">
        <v>30</v>
      </c>
      <c r="AK509" s="11" t="s">
        <v>728</v>
      </c>
      <c r="AL509" s="11" t="s">
        <v>47</v>
      </c>
      <c r="AM509" s="11" t="s">
        <v>48</v>
      </c>
      <c r="AN509" s="11" t="s">
        <v>729</v>
      </c>
    </row>
    <row r="510" ht="24" spans="1:40">
      <c r="A510" s="28">
        <v>507</v>
      </c>
      <c r="B510" s="11" t="s">
        <v>494</v>
      </c>
      <c r="C510" s="11" t="s">
        <v>1920</v>
      </c>
      <c r="D510" s="11" t="s">
        <v>1921</v>
      </c>
      <c r="E510" s="11" t="s">
        <v>1922</v>
      </c>
      <c r="F510" s="30" t="s">
        <v>1905</v>
      </c>
      <c r="G510" s="11" t="s">
        <v>1923</v>
      </c>
      <c r="H510" s="11" t="s">
        <v>3327</v>
      </c>
      <c r="I510" s="11">
        <v>0</v>
      </c>
      <c r="J510" s="11">
        <v>2</v>
      </c>
      <c r="K510" s="11" t="s">
        <v>3328</v>
      </c>
      <c r="L510" s="11">
        <v>2</v>
      </c>
      <c r="M510" s="11">
        <v>100</v>
      </c>
      <c r="N510" s="11" t="s">
        <v>1923</v>
      </c>
      <c r="O510" s="11">
        <v>0</v>
      </c>
      <c r="P510" s="11">
        <v>0</v>
      </c>
      <c r="Q510" s="11">
        <v>0</v>
      </c>
      <c r="R510" s="11">
        <v>0</v>
      </c>
      <c r="S510" s="11">
        <v>0</v>
      </c>
      <c r="T510" s="11">
        <v>0</v>
      </c>
      <c r="U510" s="11">
        <v>0</v>
      </c>
      <c r="V510" s="11">
        <v>0</v>
      </c>
      <c r="W510" s="11">
        <v>0</v>
      </c>
      <c r="X510" s="11">
        <v>0</v>
      </c>
      <c r="Y510" s="11">
        <v>0</v>
      </c>
      <c r="Z510" s="11">
        <v>0</v>
      </c>
      <c r="AA510" s="11">
        <v>0</v>
      </c>
      <c r="AB510" s="11">
        <v>0</v>
      </c>
      <c r="AC510" s="11">
        <v>0</v>
      </c>
      <c r="AD510" s="11">
        <v>0</v>
      </c>
      <c r="AE510" s="11">
        <v>0</v>
      </c>
      <c r="AF510" s="11">
        <v>0</v>
      </c>
      <c r="AG510" s="11">
        <v>0</v>
      </c>
      <c r="AH510" s="11">
        <v>0</v>
      </c>
      <c r="AI510" s="11">
        <v>0</v>
      </c>
      <c r="AJ510" s="11">
        <v>30</v>
      </c>
      <c r="AK510" s="11" t="s">
        <v>733</v>
      </c>
      <c r="AL510" s="11" t="s">
        <v>47</v>
      </c>
      <c r="AM510" s="11" t="s">
        <v>48</v>
      </c>
      <c r="AN510" s="11" t="s">
        <v>729</v>
      </c>
    </row>
    <row r="511" ht="24" spans="1:40">
      <c r="A511" s="28">
        <v>508</v>
      </c>
      <c r="B511" s="11" t="s">
        <v>494</v>
      </c>
      <c r="C511" s="11" t="s">
        <v>1924</v>
      </c>
      <c r="D511" s="11" t="s">
        <v>1925</v>
      </c>
      <c r="E511" s="11" t="s">
        <v>1926</v>
      </c>
      <c r="F511" s="30" t="s">
        <v>1927</v>
      </c>
      <c r="G511" s="11" t="s">
        <v>545</v>
      </c>
      <c r="H511" s="11" t="s">
        <v>3327</v>
      </c>
      <c r="I511" s="11">
        <v>0</v>
      </c>
      <c r="J511" s="11">
        <v>1</v>
      </c>
      <c r="K511" s="11" t="s">
        <v>3328</v>
      </c>
      <c r="L511" s="11">
        <v>1</v>
      </c>
      <c r="M511" s="11">
        <v>100</v>
      </c>
      <c r="N511" s="11" t="s">
        <v>545</v>
      </c>
      <c r="O511" s="11">
        <v>0</v>
      </c>
      <c r="P511" s="11">
        <v>0</v>
      </c>
      <c r="Q511" s="11">
        <v>0</v>
      </c>
      <c r="R511" s="11">
        <v>0</v>
      </c>
      <c r="S511" s="11">
        <v>0</v>
      </c>
      <c r="T511" s="11">
        <v>0</v>
      </c>
      <c r="U511" s="11">
        <v>0</v>
      </c>
      <c r="V511" s="11">
        <v>0</v>
      </c>
      <c r="W511" s="11">
        <v>0</v>
      </c>
      <c r="X511" s="11">
        <v>0</v>
      </c>
      <c r="Y511" s="11">
        <v>0</v>
      </c>
      <c r="Z511" s="11">
        <v>0</v>
      </c>
      <c r="AA511" s="11">
        <v>0</v>
      </c>
      <c r="AB511" s="11">
        <v>0</v>
      </c>
      <c r="AC511" s="11">
        <v>0</v>
      </c>
      <c r="AD511" s="11">
        <v>0</v>
      </c>
      <c r="AE511" s="11">
        <v>0</v>
      </c>
      <c r="AF511" s="11">
        <v>0</v>
      </c>
      <c r="AG511" s="11">
        <v>0</v>
      </c>
      <c r="AH511" s="11">
        <v>0</v>
      </c>
      <c r="AI511" s="11">
        <v>0</v>
      </c>
      <c r="AJ511" s="11">
        <v>30</v>
      </c>
      <c r="AK511" s="11" t="s">
        <v>733</v>
      </c>
      <c r="AL511" s="11" t="s">
        <v>47</v>
      </c>
      <c r="AM511" s="11" t="s">
        <v>48</v>
      </c>
      <c r="AN511" s="11" t="s">
        <v>729</v>
      </c>
    </row>
    <row r="512" ht="24" spans="1:40">
      <c r="A512" s="28">
        <v>509</v>
      </c>
      <c r="B512" s="11" t="s">
        <v>494</v>
      </c>
      <c r="C512" s="11" t="s">
        <v>1928</v>
      </c>
      <c r="D512" s="11" t="s">
        <v>1929</v>
      </c>
      <c r="E512" s="11" t="s">
        <v>1930</v>
      </c>
      <c r="F512" s="11" t="s">
        <v>503</v>
      </c>
      <c r="G512" s="11" t="s">
        <v>504</v>
      </c>
      <c r="H512" s="11" t="s">
        <v>3327</v>
      </c>
      <c r="I512" s="11">
        <v>0</v>
      </c>
      <c r="J512" s="11">
        <v>2</v>
      </c>
      <c r="K512" s="11" t="s">
        <v>3328</v>
      </c>
      <c r="L512" s="11">
        <v>2</v>
      </c>
      <c r="M512" s="11">
        <v>100</v>
      </c>
      <c r="N512" s="11" t="s">
        <v>504</v>
      </c>
      <c r="O512" s="11">
        <v>0</v>
      </c>
      <c r="P512" s="11">
        <v>0</v>
      </c>
      <c r="Q512" s="11">
        <v>0</v>
      </c>
      <c r="R512" s="11">
        <v>0</v>
      </c>
      <c r="S512" s="11">
        <v>0</v>
      </c>
      <c r="T512" s="11">
        <v>0</v>
      </c>
      <c r="U512" s="11">
        <v>0</v>
      </c>
      <c r="V512" s="11">
        <v>0</v>
      </c>
      <c r="W512" s="11">
        <v>0</v>
      </c>
      <c r="X512" s="11">
        <v>0</v>
      </c>
      <c r="Y512" s="11">
        <v>0</v>
      </c>
      <c r="Z512" s="11">
        <v>0</v>
      </c>
      <c r="AA512" s="11">
        <v>0</v>
      </c>
      <c r="AB512" s="11">
        <v>0</v>
      </c>
      <c r="AC512" s="11">
        <v>0</v>
      </c>
      <c r="AD512" s="11">
        <v>0</v>
      </c>
      <c r="AE512" s="11">
        <v>0</v>
      </c>
      <c r="AF512" s="11">
        <v>0</v>
      </c>
      <c r="AG512" s="11">
        <v>0</v>
      </c>
      <c r="AH512" s="11">
        <v>0</v>
      </c>
      <c r="AI512" s="11">
        <v>0</v>
      </c>
      <c r="AJ512" s="11">
        <v>30</v>
      </c>
      <c r="AK512" s="11" t="s">
        <v>733</v>
      </c>
      <c r="AL512" s="11" t="s">
        <v>47</v>
      </c>
      <c r="AM512" s="11" t="s">
        <v>48</v>
      </c>
      <c r="AN512" s="11" t="s">
        <v>729</v>
      </c>
    </row>
    <row r="513" ht="48" spans="1:40">
      <c r="A513" s="28">
        <v>510</v>
      </c>
      <c r="B513" s="11" t="s">
        <v>494</v>
      </c>
      <c r="C513" s="11" t="s">
        <v>1931</v>
      </c>
      <c r="D513" s="11" t="s">
        <v>1932</v>
      </c>
      <c r="E513" s="11" t="s">
        <v>1933</v>
      </c>
      <c r="F513" s="11" t="s">
        <v>1934</v>
      </c>
      <c r="G513" s="11" t="s">
        <v>1935</v>
      </c>
      <c r="H513" s="11" t="s">
        <v>1400</v>
      </c>
      <c r="I513" s="11">
        <v>2</v>
      </c>
      <c r="J513" s="11">
        <v>2</v>
      </c>
      <c r="K513" s="11" t="s">
        <v>3328</v>
      </c>
      <c r="L513" s="11">
        <v>2</v>
      </c>
      <c r="M513" s="11">
        <v>100</v>
      </c>
      <c r="N513" s="11" t="s">
        <v>1935</v>
      </c>
      <c r="O513" s="11">
        <v>0</v>
      </c>
      <c r="P513" s="11">
        <v>0</v>
      </c>
      <c r="Q513" s="11">
        <v>0</v>
      </c>
      <c r="R513" s="11">
        <v>0</v>
      </c>
      <c r="S513" s="11">
        <v>0</v>
      </c>
      <c r="T513" s="11">
        <v>0</v>
      </c>
      <c r="U513" s="11">
        <v>0</v>
      </c>
      <c r="V513" s="11">
        <v>0</v>
      </c>
      <c r="W513" s="11">
        <v>0</v>
      </c>
      <c r="X513" s="11">
        <v>0</v>
      </c>
      <c r="Y513" s="11">
        <v>0</v>
      </c>
      <c r="Z513" s="11">
        <v>0</v>
      </c>
      <c r="AA513" s="11">
        <v>0</v>
      </c>
      <c r="AB513" s="11">
        <v>0</v>
      </c>
      <c r="AC513" s="11">
        <v>0</v>
      </c>
      <c r="AD513" s="11">
        <v>0</v>
      </c>
      <c r="AE513" s="11">
        <v>0</v>
      </c>
      <c r="AF513" s="11">
        <v>0</v>
      </c>
      <c r="AG513" s="11">
        <v>0</v>
      </c>
      <c r="AH513" s="11">
        <v>0</v>
      </c>
      <c r="AI513" s="11">
        <v>0</v>
      </c>
      <c r="AJ513" s="11">
        <v>30</v>
      </c>
      <c r="AK513" s="11" t="s">
        <v>733</v>
      </c>
      <c r="AL513" s="11" t="s">
        <v>47</v>
      </c>
      <c r="AM513" s="11" t="s">
        <v>48</v>
      </c>
      <c r="AN513" s="11" t="s">
        <v>729</v>
      </c>
    </row>
    <row r="514" ht="36" spans="1:40">
      <c r="A514" s="28">
        <v>511</v>
      </c>
      <c r="B514" s="11" t="s">
        <v>494</v>
      </c>
      <c r="C514" s="11" t="s">
        <v>1936</v>
      </c>
      <c r="D514" s="11" t="s">
        <v>1937</v>
      </c>
      <c r="E514" s="11" t="s">
        <v>1938</v>
      </c>
      <c r="F514" s="11" t="s">
        <v>594</v>
      </c>
      <c r="G514" s="11" t="s">
        <v>1939</v>
      </c>
      <c r="H514" s="11" t="s">
        <v>3327</v>
      </c>
      <c r="I514" s="11">
        <v>0</v>
      </c>
      <c r="J514" s="11">
        <v>6</v>
      </c>
      <c r="K514" s="11" t="s">
        <v>3329</v>
      </c>
      <c r="L514" s="11">
        <v>4</v>
      </c>
      <c r="M514" s="11">
        <v>41.66</v>
      </c>
      <c r="N514" s="11" t="s">
        <v>3434</v>
      </c>
      <c r="O514" s="11">
        <v>6</v>
      </c>
      <c r="P514" s="11">
        <v>33.33</v>
      </c>
      <c r="Q514" s="11" t="s">
        <v>1939</v>
      </c>
      <c r="R514" s="11">
        <v>8</v>
      </c>
      <c r="S514" s="11">
        <v>25</v>
      </c>
      <c r="T514" s="11" t="s">
        <v>3370</v>
      </c>
      <c r="U514" s="11">
        <v>0</v>
      </c>
      <c r="V514" s="11">
        <v>0</v>
      </c>
      <c r="W514" s="11">
        <v>0</v>
      </c>
      <c r="X514" s="11">
        <v>0</v>
      </c>
      <c r="Y514" s="11">
        <v>0</v>
      </c>
      <c r="Z514" s="11">
        <v>0</v>
      </c>
      <c r="AA514" s="11">
        <v>0</v>
      </c>
      <c r="AB514" s="11">
        <v>0</v>
      </c>
      <c r="AC514" s="11">
        <v>0</v>
      </c>
      <c r="AD514" s="11">
        <v>0</v>
      </c>
      <c r="AE514" s="11">
        <v>0</v>
      </c>
      <c r="AF514" s="11">
        <v>0</v>
      </c>
      <c r="AG514" s="11">
        <v>0</v>
      </c>
      <c r="AH514" s="11">
        <v>0</v>
      </c>
      <c r="AI514" s="11">
        <v>0</v>
      </c>
      <c r="AJ514" s="11">
        <v>15</v>
      </c>
      <c r="AK514" s="11" t="s">
        <v>733</v>
      </c>
      <c r="AL514" s="11" t="s">
        <v>47</v>
      </c>
      <c r="AM514" s="11" t="s">
        <v>56</v>
      </c>
      <c r="AN514" s="11" t="s">
        <v>729</v>
      </c>
    </row>
    <row r="515" ht="36" spans="1:40">
      <c r="A515" s="28">
        <v>512</v>
      </c>
      <c r="B515" s="11" t="s">
        <v>494</v>
      </c>
      <c r="C515" s="11" t="s">
        <v>1940</v>
      </c>
      <c r="D515" s="11" t="s">
        <v>1941</v>
      </c>
      <c r="E515" s="11" t="s">
        <v>1942</v>
      </c>
      <c r="F515" s="30" t="s">
        <v>599</v>
      </c>
      <c r="G515" s="11" t="s">
        <v>499</v>
      </c>
      <c r="H515" s="11" t="s">
        <v>3327</v>
      </c>
      <c r="I515" s="11">
        <v>0</v>
      </c>
      <c r="J515" s="11">
        <v>1</v>
      </c>
      <c r="K515" s="11" t="s">
        <v>3328</v>
      </c>
      <c r="L515" s="11">
        <v>1</v>
      </c>
      <c r="M515" s="11">
        <v>100</v>
      </c>
      <c r="N515" s="11" t="s">
        <v>499</v>
      </c>
      <c r="O515" s="11">
        <v>0</v>
      </c>
      <c r="P515" s="11">
        <v>0</v>
      </c>
      <c r="Q515" s="11">
        <v>0</v>
      </c>
      <c r="R515" s="11">
        <v>0</v>
      </c>
      <c r="S515" s="11">
        <v>0</v>
      </c>
      <c r="T515" s="11">
        <v>0</v>
      </c>
      <c r="U515" s="11">
        <v>0</v>
      </c>
      <c r="V515" s="11">
        <v>0</v>
      </c>
      <c r="W515" s="11">
        <v>0</v>
      </c>
      <c r="X515" s="11">
        <v>0</v>
      </c>
      <c r="Y515" s="11">
        <v>0</v>
      </c>
      <c r="Z515" s="11">
        <v>0</v>
      </c>
      <c r="AA515" s="11">
        <v>0</v>
      </c>
      <c r="AB515" s="11">
        <v>0</v>
      </c>
      <c r="AC515" s="11">
        <v>0</v>
      </c>
      <c r="AD515" s="11">
        <v>0</v>
      </c>
      <c r="AE515" s="11">
        <v>0</v>
      </c>
      <c r="AF515" s="11">
        <v>0</v>
      </c>
      <c r="AG515" s="11">
        <v>0</v>
      </c>
      <c r="AH515" s="11">
        <v>0</v>
      </c>
      <c r="AI515" s="11">
        <v>0</v>
      </c>
      <c r="AJ515" s="11">
        <v>30</v>
      </c>
      <c r="AK515" s="11" t="s">
        <v>810</v>
      </c>
      <c r="AL515" s="11" t="s">
        <v>47</v>
      </c>
      <c r="AM515" s="11" t="s">
        <v>48</v>
      </c>
      <c r="AN515" s="11" t="s">
        <v>729</v>
      </c>
    </row>
    <row r="516" ht="48" spans="1:40">
      <c r="A516" s="28">
        <v>513</v>
      </c>
      <c r="B516" s="11" t="s">
        <v>494</v>
      </c>
      <c r="C516" s="11" t="s">
        <v>1943</v>
      </c>
      <c r="D516" s="11" t="s">
        <v>1944</v>
      </c>
      <c r="E516" s="11" t="s">
        <v>1945</v>
      </c>
      <c r="F516" s="11" t="s">
        <v>1934</v>
      </c>
      <c r="G516" s="11" t="s">
        <v>1935</v>
      </c>
      <c r="H516" s="11" t="s">
        <v>1400</v>
      </c>
      <c r="I516" s="11">
        <v>2</v>
      </c>
      <c r="J516" s="11">
        <v>2</v>
      </c>
      <c r="K516" s="11" t="s">
        <v>3328</v>
      </c>
      <c r="L516" s="11">
        <v>2</v>
      </c>
      <c r="M516" s="11">
        <v>100</v>
      </c>
      <c r="N516" s="11" t="s">
        <v>1935</v>
      </c>
      <c r="O516" s="11">
        <v>0</v>
      </c>
      <c r="P516" s="11">
        <v>0</v>
      </c>
      <c r="Q516" s="11">
        <v>0</v>
      </c>
      <c r="R516" s="11">
        <v>0</v>
      </c>
      <c r="S516" s="11">
        <v>0</v>
      </c>
      <c r="T516" s="11">
        <v>0</v>
      </c>
      <c r="U516" s="11">
        <v>0</v>
      </c>
      <c r="V516" s="11">
        <v>0</v>
      </c>
      <c r="W516" s="11">
        <v>0</v>
      </c>
      <c r="X516" s="11">
        <v>0</v>
      </c>
      <c r="Y516" s="11">
        <v>0</v>
      </c>
      <c r="Z516" s="11">
        <v>0</v>
      </c>
      <c r="AA516" s="11">
        <v>0</v>
      </c>
      <c r="AB516" s="11">
        <v>0</v>
      </c>
      <c r="AC516" s="11">
        <v>0</v>
      </c>
      <c r="AD516" s="11">
        <v>0</v>
      </c>
      <c r="AE516" s="11">
        <v>0</v>
      </c>
      <c r="AF516" s="11">
        <v>0</v>
      </c>
      <c r="AG516" s="11">
        <v>0</v>
      </c>
      <c r="AH516" s="11">
        <v>0</v>
      </c>
      <c r="AI516" s="11">
        <v>0</v>
      </c>
      <c r="AJ516" s="11">
        <v>30</v>
      </c>
      <c r="AK516" s="11" t="s">
        <v>810</v>
      </c>
      <c r="AL516" s="11" t="s">
        <v>47</v>
      </c>
      <c r="AM516" s="11" t="s">
        <v>48</v>
      </c>
      <c r="AN516" s="11" t="s">
        <v>729</v>
      </c>
    </row>
    <row r="517" ht="48" spans="1:40">
      <c r="A517" s="28">
        <v>514</v>
      </c>
      <c r="B517" s="11" t="s">
        <v>494</v>
      </c>
      <c r="C517" s="11" t="s">
        <v>1946</v>
      </c>
      <c r="D517" s="11" t="s">
        <v>1947</v>
      </c>
      <c r="E517" s="11" t="s">
        <v>1948</v>
      </c>
      <c r="F517" s="11" t="s">
        <v>540</v>
      </c>
      <c r="G517" s="11" t="s">
        <v>504</v>
      </c>
      <c r="H517" s="11" t="s">
        <v>3327</v>
      </c>
      <c r="I517" s="11">
        <v>0</v>
      </c>
      <c r="J517" s="11">
        <v>1</v>
      </c>
      <c r="K517" s="11" t="s">
        <v>3329</v>
      </c>
      <c r="L517" s="11">
        <v>1</v>
      </c>
      <c r="M517" s="11">
        <v>60</v>
      </c>
      <c r="N517" s="11" t="s">
        <v>504</v>
      </c>
      <c r="O517" s="11">
        <v>7</v>
      </c>
      <c r="P517" s="11">
        <v>40</v>
      </c>
      <c r="Q517" s="11" t="s">
        <v>3435</v>
      </c>
      <c r="R517" s="11">
        <v>0</v>
      </c>
      <c r="S517" s="11">
        <v>0</v>
      </c>
      <c r="T517" s="11">
        <v>0</v>
      </c>
      <c r="U517" s="11">
        <v>0</v>
      </c>
      <c r="V517" s="11">
        <v>0</v>
      </c>
      <c r="W517" s="11">
        <v>0</v>
      </c>
      <c r="X517" s="11">
        <v>0</v>
      </c>
      <c r="Y517" s="11">
        <v>0</v>
      </c>
      <c r="Z517" s="11">
        <v>0</v>
      </c>
      <c r="AA517" s="11">
        <v>0</v>
      </c>
      <c r="AB517" s="11">
        <v>0</v>
      </c>
      <c r="AC517" s="11">
        <v>0</v>
      </c>
      <c r="AD517" s="11">
        <v>0</v>
      </c>
      <c r="AE517" s="11">
        <v>0</v>
      </c>
      <c r="AF517" s="11">
        <v>0</v>
      </c>
      <c r="AG517" s="11">
        <v>0</v>
      </c>
      <c r="AH517" s="11">
        <v>0</v>
      </c>
      <c r="AI517" s="11">
        <v>0</v>
      </c>
      <c r="AJ517" s="11">
        <v>30</v>
      </c>
      <c r="AK517" s="11" t="s">
        <v>810</v>
      </c>
      <c r="AL517" s="11" t="s">
        <v>47</v>
      </c>
      <c r="AM517" s="11" t="s">
        <v>48</v>
      </c>
      <c r="AN517" s="11" t="s">
        <v>729</v>
      </c>
    </row>
    <row r="518" ht="24" spans="1:40">
      <c r="A518" s="28">
        <v>515</v>
      </c>
      <c r="B518" s="11" t="s">
        <v>494</v>
      </c>
      <c r="C518" s="11" t="s">
        <v>1949</v>
      </c>
      <c r="D518" s="11" t="s">
        <v>1950</v>
      </c>
      <c r="E518" s="11" t="s">
        <v>1951</v>
      </c>
      <c r="F518" s="30" t="s">
        <v>1927</v>
      </c>
      <c r="G518" s="11" t="s">
        <v>545</v>
      </c>
      <c r="H518" s="11" t="s">
        <v>3327</v>
      </c>
      <c r="I518" s="11">
        <v>0</v>
      </c>
      <c r="J518" s="11">
        <v>6</v>
      </c>
      <c r="K518" s="11" t="s">
        <v>3328</v>
      </c>
      <c r="L518" s="11">
        <v>1</v>
      </c>
      <c r="M518" s="11">
        <v>100</v>
      </c>
      <c r="N518" s="11" t="s">
        <v>545</v>
      </c>
      <c r="O518" s="11">
        <v>0</v>
      </c>
      <c r="P518" s="11">
        <v>0</v>
      </c>
      <c r="Q518" s="11">
        <v>0</v>
      </c>
      <c r="R518" s="11">
        <v>0</v>
      </c>
      <c r="S518" s="11">
        <v>0</v>
      </c>
      <c r="T518" s="11">
        <v>0</v>
      </c>
      <c r="U518" s="11">
        <v>0</v>
      </c>
      <c r="V518" s="11">
        <v>0</v>
      </c>
      <c r="W518" s="11">
        <v>0</v>
      </c>
      <c r="X518" s="11">
        <v>0</v>
      </c>
      <c r="Y518" s="11">
        <v>0</v>
      </c>
      <c r="Z518" s="11">
        <v>0</v>
      </c>
      <c r="AA518" s="11">
        <v>0</v>
      </c>
      <c r="AB518" s="11">
        <v>0</v>
      </c>
      <c r="AC518" s="11">
        <v>0</v>
      </c>
      <c r="AD518" s="11">
        <v>0</v>
      </c>
      <c r="AE518" s="11">
        <v>0</v>
      </c>
      <c r="AF518" s="11">
        <v>0</v>
      </c>
      <c r="AG518" s="11">
        <v>0</v>
      </c>
      <c r="AH518" s="11">
        <v>0</v>
      </c>
      <c r="AI518" s="11">
        <v>0</v>
      </c>
      <c r="AJ518" s="11">
        <v>15</v>
      </c>
      <c r="AK518" s="11" t="s">
        <v>737</v>
      </c>
      <c r="AL518" s="11" t="s">
        <v>47</v>
      </c>
      <c r="AM518" s="11" t="s">
        <v>56</v>
      </c>
      <c r="AN518" s="11" t="s">
        <v>729</v>
      </c>
    </row>
    <row r="519" ht="48" spans="1:40">
      <c r="A519" s="28">
        <v>516</v>
      </c>
      <c r="B519" s="11" t="s">
        <v>494</v>
      </c>
      <c r="C519" s="11" t="s">
        <v>1952</v>
      </c>
      <c r="D519" s="11" t="s">
        <v>1953</v>
      </c>
      <c r="E519" s="11" t="s">
        <v>1954</v>
      </c>
      <c r="F519" s="30" t="s">
        <v>528</v>
      </c>
      <c r="G519" s="11" t="s">
        <v>636</v>
      </c>
      <c r="H519" s="11" t="s">
        <v>1400</v>
      </c>
      <c r="I519" s="11">
        <v>4</v>
      </c>
      <c r="J519" s="11">
        <v>1</v>
      </c>
      <c r="K519" s="11" t="s">
        <v>3329</v>
      </c>
      <c r="L519" s="11">
        <v>1</v>
      </c>
      <c r="M519" s="11">
        <v>50</v>
      </c>
      <c r="N519" s="11" t="s">
        <v>636</v>
      </c>
      <c r="O519" s="11">
        <v>2</v>
      </c>
      <c r="P519" s="11">
        <v>50</v>
      </c>
      <c r="Q519" s="11" t="s">
        <v>45</v>
      </c>
      <c r="R519" s="11">
        <v>0</v>
      </c>
      <c r="S519" s="11">
        <v>0</v>
      </c>
      <c r="T519" s="11">
        <v>0</v>
      </c>
      <c r="U519" s="11">
        <v>0</v>
      </c>
      <c r="V519" s="11">
        <v>0</v>
      </c>
      <c r="W519" s="11">
        <v>0</v>
      </c>
      <c r="X519" s="11">
        <v>0</v>
      </c>
      <c r="Y519" s="11">
        <v>0</v>
      </c>
      <c r="Z519" s="11">
        <v>0</v>
      </c>
      <c r="AA519" s="11">
        <v>0</v>
      </c>
      <c r="AB519" s="11">
        <v>0</v>
      </c>
      <c r="AC519" s="11">
        <v>0</v>
      </c>
      <c r="AD519" s="11">
        <v>0</v>
      </c>
      <c r="AE519" s="11">
        <v>0</v>
      </c>
      <c r="AF519" s="11">
        <v>0</v>
      </c>
      <c r="AG519" s="11">
        <v>0</v>
      </c>
      <c r="AH519" s="11">
        <v>0</v>
      </c>
      <c r="AI519" s="11">
        <v>0</v>
      </c>
      <c r="AJ519" s="11">
        <v>30</v>
      </c>
      <c r="AK519" s="11" t="s">
        <v>737</v>
      </c>
      <c r="AL519" s="11" t="s">
        <v>47</v>
      </c>
      <c r="AM519" s="11" t="s">
        <v>48</v>
      </c>
      <c r="AN519" s="11" t="s">
        <v>729</v>
      </c>
    </row>
    <row r="520" ht="36" spans="1:40">
      <c r="A520" s="28">
        <v>517</v>
      </c>
      <c r="B520" s="11" t="s">
        <v>494</v>
      </c>
      <c r="C520" s="11" t="s">
        <v>1955</v>
      </c>
      <c r="D520" s="11" t="s">
        <v>1956</v>
      </c>
      <c r="E520" s="11" t="s">
        <v>1957</v>
      </c>
      <c r="F520" s="11" t="s">
        <v>519</v>
      </c>
      <c r="G520" s="11" t="s">
        <v>578</v>
      </c>
      <c r="H520" s="11" t="s">
        <v>3327</v>
      </c>
      <c r="I520" s="11">
        <v>0</v>
      </c>
      <c r="J520" s="11">
        <v>1</v>
      </c>
      <c r="K520" s="11" t="s">
        <v>3328</v>
      </c>
      <c r="L520" s="11">
        <v>1</v>
      </c>
      <c r="M520" s="11">
        <v>100</v>
      </c>
      <c r="N520" s="11" t="s">
        <v>578</v>
      </c>
      <c r="O520" s="11">
        <v>0</v>
      </c>
      <c r="P520" s="11">
        <v>0</v>
      </c>
      <c r="Q520" s="11">
        <v>0</v>
      </c>
      <c r="R520" s="11">
        <v>0</v>
      </c>
      <c r="S520" s="11">
        <v>0</v>
      </c>
      <c r="T520" s="11">
        <v>0</v>
      </c>
      <c r="U520" s="11">
        <v>0</v>
      </c>
      <c r="V520" s="11">
        <v>0</v>
      </c>
      <c r="W520" s="11">
        <v>0</v>
      </c>
      <c r="X520" s="11">
        <v>0</v>
      </c>
      <c r="Y520" s="11">
        <v>0</v>
      </c>
      <c r="Z520" s="11">
        <v>0</v>
      </c>
      <c r="AA520" s="11">
        <v>0</v>
      </c>
      <c r="AB520" s="11">
        <v>0</v>
      </c>
      <c r="AC520" s="11">
        <v>0</v>
      </c>
      <c r="AD520" s="11">
        <v>0</v>
      </c>
      <c r="AE520" s="11">
        <v>0</v>
      </c>
      <c r="AF520" s="11">
        <v>0</v>
      </c>
      <c r="AG520" s="11">
        <v>0</v>
      </c>
      <c r="AH520" s="11">
        <v>0</v>
      </c>
      <c r="AI520" s="11">
        <v>0</v>
      </c>
      <c r="AJ520" s="11">
        <v>30</v>
      </c>
      <c r="AK520" s="11" t="s">
        <v>737</v>
      </c>
      <c r="AL520" s="11" t="s">
        <v>47</v>
      </c>
      <c r="AM520" s="11" t="s">
        <v>48</v>
      </c>
      <c r="AN520" s="11" t="s">
        <v>729</v>
      </c>
    </row>
    <row r="521" ht="24" spans="1:40">
      <c r="A521" s="28">
        <v>518</v>
      </c>
      <c r="B521" s="11" t="s">
        <v>494</v>
      </c>
      <c r="C521" s="11" t="s">
        <v>1958</v>
      </c>
      <c r="D521" s="11" t="s">
        <v>1959</v>
      </c>
      <c r="E521" s="11" t="s">
        <v>1960</v>
      </c>
      <c r="F521" s="30" t="s">
        <v>508</v>
      </c>
      <c r="G521" s="11" t="s">
        <v>394</v>
      </c>
      <c r="H521" s="11" t="s">
        <v>3327</v>
      </c>
      <c r="I521" s="11">
        <v>0</v>
      </c>
      <c r="J521" s="11">
        <v>3</v>
      </c>
      <c r="K521" s="11" t="s">
        <v>3328</v>
      </c>
      <c r="L521" s="11">
        <v>3</v>
      </c>
      <c r="M521" s="11">
        <v>100</v>
      </c>
      <c r="N521" s="11" t="s">
        <v>394</v>
      </c>
      <c r="O521" s="11">
        <v>0</v>
      </c>
      <c r="P521" s="11">
        <v>0</v>
      </c>
      <c r="Q521" s="11">
        <v>0</v>
      </c>
      <c r="R521" s="11">
        <v>0</v>
      </c>
      <c r="S521" s="11">
        <v>0</v>
      </c>
      <c r="T521" s="11">
        <v>0</v>
      </c>
      <c r="U521" s="11">
        <v>0</v>
      </c>
      <c r="V521" s="11">
        <v>0</v>
      </c>
      <c r="W521" s="11">
        <v>0</v>
      </c>
      <c r="X521" s="11">
        <v>0</v>
      </c>
      <c r="Y521" s="11">
        <v>0</v>
      </c>
      <c r="Z521" s="11">
        <v>0</v>
      </c>
      <c r="AA521" s="11">
        <v>0</v>
      </c>
      <c r="AB521" s="11">
        <v>0</v>
      </c>
      <c r="AC521" s="11">
        <v>0</v>
      </c>
      <c r="AD521" s="11">
        <v>0</v>
      </c>
      <c r="AE521" s="11">
        <v>0</v>
      </c>
      <c r="AF521" s="11">
        <v>0</v>
      </c>
      <c r="AG521" s="11">
        <v>0</v>
      </c>
      <c r="AH521" s="11">
        <v>0</v>
      </c>
      <c r="AI521" s="11">
        <v>0</v>
      </c>
      <c r="AJ521" s="11">
        <v>30</v>
      </c>
      <c r="AK521" s="11" t="s">
        <v>741</v>
      </c>
      <c r="AL521" s="11" t="s">
        <v>47</v>
      </c>
      <c r="AM521" s="11" t="s">
        <v>48</v>
      </c>
      <c r="AN521" s="11" t="s">
        <v>729</v>
      </c>
    </row>
    <row r="522" ht="36" spans="1:40">
      <c r="A522" s="28">
        <v>519</v>
      </c>
      <c r="B522" s="11" t="s">
        <v>494</v>
      </c>
      <c r="C522" s="11" t="s">
        <v>1961</v>
      </c>
      <c r="D522" s="11" t="s">
        <v>1962</v>
      </c>
      <c r="E522" s="11" t="s">
        <v>1963</v>
      </c>
      <c r="F522" s="11" t="s">
        <v>503</v>
      </c>
      <c r="G522" s="11" t="s">
        <v>504</v>
      </c>
      <c r="H522" s="11" t="s">
        <v>3327</v>
      </c>
      <c r="I522" s="11">
        <v>0</v>
      </c>
      <c r="J522" s="11">
        <v>1</v>
      </c>
      <c r="K522" s="11" t="s">
        <v>3328</v>
      </c>
      <c r="L522" s="11">
        <v>1</v>
      </c>
      <c r="M522" s="11">
        <v>100</v>
      </c>
      <c r="N522" s="11" t="s">
        <v>504</v>
      </c>
      <c r="O522" s="11">
        <v>0</v>
      </c>
      <c r="P522" s="11">
        <v>0</v>
      </c>
      <c r="Q522" s="11">
        <v>0</v>
      </c>
      <c r="R522" s="11">
        <v>0</v>
      </c>
      <c r="S522" s="11">
        <v>0</v>
      </c>
      <c r="T522" s="11">
        <v>0</v>
      </c>
      <c r="U522" s="11">
        <v>0</v>
      </c>
      <c r="V522" s="11">
        <v>0</v>
      </c>
      <c r="W522" s="11">
        <v>0</v>
      </c>
      <c r="X522" s="11">
        <v>0</v>
      </c>
      <c r="Y522" s="11">
        <v>0</v>
      </c>
      <c r="Z522" s="11">
        <v>0</v>
      </c>
      <c r="AA522" s="11">
        <v>0</v>
      </c>
      <c r="AB522" s="11">
        <v>0</v>
      </c>
      <c r="AC522" s="11">
        <v>0</v>
      </c>
      <c r="AD522" s="11">
        <v>0</v>
      </c>
      <c r="AE522" s="11">
        <v>0</v>
      </c>
      <c r="AF522" s="11">
        <v>0</v>
      </c>
      <c r="AG522" s="11">
        <v>0</v>
      </c>
      <c r="AH522" s="11">
        <v>0</v>
      </c>
      <c r="AI522" s="11">
        <v>0</v>
      </c>
      <c r="AJ522" s="11">
        <v>30</v>
      </c>
      <c r="AK522" s="11" t="s">
        <v>741</v>
      </c>
      <c r="AL522" s="11" t="s">
        <v>47</v>
      </c>
      <c r="AM522" s="11" t="s">
        <v>48</v>
      </c>
      <c r="AN522" s="11" t="s">
        <v>729</v>
      </c>
    </row>
    <row r="523" ht="24" spans="1:40">
      <c r="A523" s="28">
        <v>520</v>
      </c>
      <c r="B523" s="11" t="s">
        <v>494</v>
      </c>
      <c r="C523" s="11" t="s">
        <v>1964</v>
      </c>
      <c r="D523" s="11" t="s">
        <v>1965</v>
      </c>
      <c r="E523" s="11" t="s">
        <v>1966</v>
      </c>
      <c r="F523" s="11" t="s">
        <v>503</v>
      </c>
      <c r="G523" s="11" t="s">
        <v>504</v>
      </c>
      <c r="H523" s="11" t="s">
        <v>3327</v>
      </c>
      <c r="I523" s="11">
        <v>0</v>
      </c>
      <c r="J523" s="11">
        <v>1</v>
      </c>
      <c r="K523" s="11" t="s">
        <v>3328</v>
      </c>
      <c r="L523" s="11">
        <v>1</v>
      </c>
      <c r="M523" s="11">
        <v>100</v>
      </c>
      <c r="N523" s="11" t="s">
        <v>504</v>
      </c>
      <c r="O523" s="11">
        <v>0</v>
      </c>
      <c r="P523" s="11">
        <v>0</v>
      </c>
      <c r="Q523" s="11">
        <v>0</v>
      </c>
      <c r="R523" s="11">
        <v>0</v>
      </c>
      <c r="S523" s="11">
        <v>0</v>
      </c>
      <c r="T523" s="11">
        <v>0</v>
      </c>
      <c r="U523" s="11">
        <v>0</v>
      </c>
      <c r="V523" s="11">
        <v>0</v>
      </c>
      <c r="W523" s="11">
        <v>0</v>
      </c>
      <c r="X523" s="11">
        <v>0</v>
      </c>
      <c r="Y523" s="11">
        <v>0</v>
      </c>
      <c r="Z523" s="11">
        <v>0</v>
      </c>
      <c r="AA523" s="11">
        <v>0</v>
      </c>
      <c r="AB523" s="11">
        <v>0</v>
      </c>
      <c r="AC523" s="11">
        <v>0</v>
      </c>
      <c r="AD523" s="11">
        <v>0</v>
      </c>
      <c r="AE523" s="11">
        <v>0</v>
      </c>
      <c r="AF523" s="11">
        <v>0</v>
      </c>
      <c r="AG523" s="11">
        <v>0</v>
      </c>
      <c r="AH523" s="11">
        <v>0</v>
      </c>
      <c r="AI523" s="11">
        <v>0</v>
      </c>
      <c r="AJ523" s="11">
        <v>30</v>
      </c>
      <c r="AK523" s="11" t="s">
        <v>741</v>
      </c>
      <c r="AL523" s="11" t="s">
        <v>47</v>
      </c>
      <c r="AM523" s="11" t="s">
        <v>48</v>
      </c>
      <c r="AN523" s="11" t="s">
        <v>729</v>
      </c>
    </row>
    <row r="524" ht="36" spans="1:40">
      <c r="A524" s="28">
        <v>521</v>
      </c>
      <c r="B524" s="11" t="s">
        <v>494</v>
      </c>
      <c r="C524" s="11" t="s">
        <v>1967</v>
      </c>
      <c r="D524" s="11" t="s">
        <v>1968</v>
      </c>
      <c r="E524" s="11" t="s">
        <v>1969</v>
      </c>
      <c r="F524" s="30" t="s">
        <v>528</v>
      </c>
      <c r="G524" s="11" t="s">
        <v>636</v>
      </c>
      <c r="H524" s="11" t="s">
        <v>3327</v>
      </c>
      <c r="I524" s="11">
        <v>0</v>
      </c>
      <c r="J524" s="11">
        <v>2</v>
      </c>
      <c r="K524" s="11" t="s">
        <v>3328</v>
      </c>
      <c r="L524" s="11">
        <v>2</v>
      </c>
      <c r="M524" s="11">
        <v>100</v>
      </c>
      <c r="N524" s="11" t="s">
        <v>636</v>
      </c>
      <c r="O524" s="11">
        <v>0</v>
      </c>
      <c r="P524" s="11">
        <v>0</v>
      </c>
      <c r="Q524" s="11">
        <v>0</v>
      </c>
      <c r="R524" s="11">
        <v>0</v>
      </c>
      <c r="S524" s="11">
        <v>0</v>
      </c>
      <c r="T524" s="11">
        <v>0</v>
      </c>
      <c r="U524" s="11">
        <v>0</v>
      </c>
      <c r="V524" s="11">
        <v>0</v>
      </c>
      <c r="W524" s="11">
        <v>0</v>
      </c>
      <c r="X524" s="11">
        <v>0</v>
      </c>
      <c r="Y524" s="11">
        <v>0</v>
      </c>
      <c r="Z524" s="11">
        <v>0</v>
      </c>
      <c r="AA524" s="11">
        <v>0</v>
      </c>
      <c r="AB524" s="11">
        <v>0</v>
      </c>
      <c r="AC524" s="11">
        <v>0</v>
      </c>
      <c r="AD524" s="11">
        <v>0</v>
      </c>
      <c r="AE524" s="11">
        <v>0</v>
      </c>
      <c r="AF524" s="11">
        <v>0</v>
      </c>
      <c r="AG524" s="11">
        <v>0</v>
      </c>
      <c r="AH524" s="11">
        <v>0</v>
      </c>
      <c r="AI524" s="11">
        <v>0</v>
      </c>
      <c r="AJ524" s="11">
        <v>10</v>
      </c>
      <c r="AK524" s="11" t="s">
        <v>746</v>
      </c>
      <c r="AL524" s="11" t="s">
        <v>105</v>
      </c>
      <c r="AM524" s="11" t="s">
        <v>48</v>
      </c>
      <c r="AN524" s="11" t="s">
        <v>729</v>
      </c>
    </row>
    <row r="525" ht="48" spans="1:40">
      <c r="A525" s="28">
        <v>522</v>
      </c>
      <c r="B525" s="11" t="s">
        <v>494</v>
      </c>
      <c r="C525" s="11" t="s">
        <v>1970</v>
      </c>
      <c r="D525" s="11" t="s">
        <v>1971</v>
      </c>
      <c r="E525" s="11" t="s">
        <v>1972</v>
      </c>
      <c r="F525" s="11" t="s">
        <v>519</v>
      </c>
      <c r="G525" s="11" t="s">
        <v>636</v>
      </c>
      <c r="H525" s="11" t="s">
        <v>1400</v>
      </c>
      <c r="I525" s="11">
        <v>2</v>
      </c>
      <c r="J525" s="11">
        <v>1</v>
      </c>
      <c r="K525" s="11" t="s">
        <v>3329</v>
      </c>
      <c r="L525" s="11">
        <v>1</v>
      </c>
      <c r="M525" s="11">
        <v>50</v>
      </c>
      <c r="N525" s="11" t="s">
        <v>636</v>
      </c>
      <c r="O525" s="11">
        <v>3</v>
      </c>
      <c r="P525" s="11">
        <v>50</v>
      </c>
      <c r="Q525" s="11" t="s">
        <v>45</v>
      </c>
      <c r="R525" s="11">
        <v>0</v>
      </c>
      <c r="S525" s="11">
        <v>0</v>
      </c>
      <c r="T525" s="11">
        <v>0</v>
      </c>
      <c r="U525" s="11">
        <v>0</v>
      </c>
      <c r="V525" s="11">
        <v>0</v>
      </c>
      <c r="W525" s="11">
        <v>0</v>
      </c>
      <c r="X525" s="11">
        <v>0</v>
      </c>
      <c r="Y525" s="11">
        <v>0</v>
      </c>
      <c r="Z525" s="11">
        <v>0</v>
      </c>
      <c r="AA525" s="11">
        <v>0</v>
      </c>
      <c r="AB525" s="11">
        <v>0</v>
      </c>
      <c r="AC525" s="11">
        <v>0</v>
      </c>
      <c r="AD525" s="11">
        <v>0</v>
      </c>
      <c r="AE525" s="11">
        <v>0</v>
      </c>
      <c r="AF525" s="11">
        <v>0</v>
      </c>
      <c r="AG525" s="11">
        <v>0</v>
      </c>
      <c r="AH525" s="11">
        <v>0</v>
      </c>
      <c r="AI525" s="11">
        <v>0</v>
      </c>
      <c r="AJ525" s="11">
        <v>30</v>
      </c>
      <c r="AK525" s="11" t="s">
        <v>746</v>
      </c>
      <c r="AL525" s="11" t="s">
        <v>47</v>
      </c>
      <c r="AM525" s="11" t="s">
        <v>48</v>
      </c>
      <c r="AN525" s="11" t="s">
        <v>729</v>
      </c>
    </row>
    <row r="526" ht="36" spans="1:40">
      <c r="A526" s="28">
        <v>523</v>
      </c>
      <c r="B526" s="11" t="s">
        <v>494</v>
      </c>
      <c r="C526" s="11" t="s">
        <v>1973</v>
      </c>
      <c r="D526" s="11" t="s">
        <v>1974</v>
      </c>
      <c r="E526" s="11" t="s">
        <v>1975</v>
      </c>
      <c r="F526" s="11" t="s">
        <v>1976</v>
      </c>
      <c r="G526" s="11" t="s">
        <v>1977</v>
      </c>
      <c r="H526" s="11" t="s">
        <v>3327</v>
      </c>
      <c r="I526" s="11">
        <v>0</v>
      </c>
      <c r="J526" s="11">
        <v>2</v>
      </c>
      <c r="K526" s="11" t="s">
        <v>3328</v>
      </c>
      <c r="L526" s="11">
        <v>2</v>
      </c>
      <c r="M526" s="11">
        <v>100</v>
      </c>
      <c r="N526" s="11" t="s">
        <v>1977</v>
      </c>
      <c r="O526" s="11">
        <v>0</v>
      </c>
      <c r="P526" s="11">
        <v>0</v>
      </c>
      <c r="Q526" s="11">
        <v>0</v>
      </c>
      <c r="R526" s="11">
        <v>0</v>
      </c>
      <c r="S526" s="11">
        <v>0</v>
      </c>
      <c r="T526" s="11">
        <v>0</v>
      </c>
      <c r="U526" s="11">
        <v>0</v>
      </c>
      <c r="V526" s="11">
        <v>0</v>
      </c>
      <c r="W526" s="11">
        <v>0</v>
      </c>
      <c r="X526" s="11">
        <v>0</v>
      </c>
      <c r="Y526" s="11">
        <v>0</v>
      </c>
      <c r="Z526" s="11">
        <v>0</v>
      </c>
      <c r="AA526" s="11">
        <v>0</v>
      </c>
      <c r="AB526" s="11">
        <v>0</v>
      </c>
      <c r="AC526" s="11">
        <v>0</v>
      </c>
      <c r="AD526" s="11">
        <v>0</v>
      </c>
      <c r="AE526" s="11">
        <v>0</v>
      </c>
      <c r="AF526" s="11">
        <v>0</v>
      </c>
      <c r="AG526" s="11">
        <v>0</v>
      </c>
      <c r="AH526" s="11">
        <v>0</v>
      </c>
      <c r="AI526" s="11">
        <v>0</v>
      </c>
      <c r="AJ526" s="11">
        <v>30</v>
      </c>
      <c r="AK526" s="11" t="s">
        <v>746</v>
      </c>
      <c r="AL526" s="11" t="s">
        <v>47</v>
      </c>
      <c r="AM526" s="11" t="s">
        <v>48</v>
      </c>
      <c r="AN526" s="11" t="s">
        <v>729</v>
      </c>
    </row>
    <row r="527" ht="24" spans="1:40">
      <c r="A527" s="28">
        <v>524</v>
      </c>
      <c r="B527" s="11" t="s">
        <v>494</v>
      </c>
      <c r="C527" s="11" t="s">
        <v>1978</v>
      </c>
      <c r="D527" s="11" t="s">
        <v>1979</v>
      </c>
      <c r="E527" s="11" t="s">
        <v>1980</v>
      </c>
      <c r="F527" s="11" t="s">
        <v>624</v>
      </c>
      <c r="G527" s="11" t="s">
        <v>625</v>
      </c>
      <c r="H527" s="11" t="s">
        <v>3327</v>
      </c>
      <c r="I527" s="11">
        <v>0</v>
      </c>
      <c r="J527" s="11">
        <v>5</v>
      </c>
      <c r="K527" s="11" t="s">
        <v>3328</v>
      </c>
      <c r="L527" s="11">
        <v>5</v>
      </c>
      <c r="M527" s="11">
        <v>100</v>
      </c>
      <c r="N527" s="11" t="s">
        <v>625</v>
      </c>
      <c r="O527" s="11">
        <v>0</v>
      </c>
      <c r="P527" s="11">
        <v>0</v>
      </c>
      <c r="Q527" s="11">
        <v>0</v>
      </c>
      <c r="R527" s="11">
        <v>0</v>
      </c>
      <c r="S527" s="11">
        <v>0</v>
      </c>
      <c r="T527" s="11">
        <v>0</v>
      </c>
      <c r="U527" s="11">
        <v>0</v>
      </c>
      <c r="V527" s="11">
        <v>0</v>
      </c>
      <c r="W527" s="11">
        <v>0</v>
      </c>
      <c r="X527" s="11">
        <v>0</v>
      </c>
      <c r="Y527" s="11">
        <v>0</v>
      </c>
      <c r="Z527" s="11">
        <v>0</v>
      </c>
      <c r="AA527" s="11">
        <v>0</v>
      </c>
      <c r="AB527" s="11">
        <v>0</v>
      </c>
      <c r="AC527" s="11">
        <v>0</v>
      </c>
      <c r="AD527" s="11">
        <v>0</v>
      </c>
      <c r="AE527" s="11">
        <v>0</v>
      </c>
      <c r="AF527" s="11">
        <v>0</v>
      </c>
      <c r="AG527" s="11">
        <v>0</v>
      </c>
      <c r="AH527" s="11">
        <v>0</v>
      </c>
      <c r="AI527" s="11">
        <v>0</v>
      </c>
      <c r="AJ527" s="11">
        <v>5</v>
      </c>
      <c r="AK527" s="11" t="s">
        <v>746</v>
      </c>
      <c r="AL527" s="11" t="s">
        <v>105</v>
      </c>
      <c r="AM527" s="11" t="s">
        <v>56</v>
      </c>
      <c r="AN527" s="11" t="s">
        <v>729</v>
      </c>
    </row>
    <row r="528" ht="36" spans="1:40">
      <c r="A528" s="28">
        <v>525</v>
      </c>
      <c r="B528" s="11" t="s">
        <v>494</v>
      </c>
      <c r="C528" s="11" t="s">
        <v>1981</v>
      </c>
      <c r="D528" s="11" t="s">
        <v>1982</v>
      </c>
      <c r="E528" s="11" t="s">
        <v>1983</v>
      </c>
      <c r="F528" s="30" t="s">
        <v>508</v>
      </c>
      <c r="G528" s="11" t="s">
        <v>825</v>
      </c>
      <c r="H528" s="11" t="s">
        <v>3327</v>
      </c>
      <c r="I528" s="11">
        <v>0</v>
      </c>
      <c r="J528" s="11">
        <v>6</v>
      </c>
      <c r="K528" s="11" t="s">
        <v>3328</v>
      </c>
      <c r="L528" s="11">
        <v>6</v>
      </c>
      <c r="M528" s="11">
        <v>100</v>
      </c>
      <c r="N528" s="11" t="s">
        <v>825</v>
      </c>
      <c r="O528" s="11">
        <v>0</v>
      </c>
      <c r="P528" s="11">
        <v>0</v>
      </c>
      <c r="Q528" s="11">
        <v>0</v>
      </c>
      <c r="R528" s="11">
        <v>0</v>
      </c>
      <c r="S528" s="11">
        <v>0</v>
      </c>
      <c r="T528" s="11">
        <v>0</v>
      </c>
      <c r="U528" s="11">
        <v>0</v>
      </c>
      <c r="V528" s="11">
        <v>0</v>
      </c>
      <c r="W528" s="11">
        <v>0</v>
      </c>
      <c r="X528" s="11">
        <v>0</v>
      </c>
      <c r="Y528" s="11">
        <v>0</v>
      </c>
      <c r="Z528" s="11">
        <v>0</v>
      </c>
      <c r="AA528" s="11">
        <v>0</v>
      </c>
      <c r="AB528" s="11">
        <v>0</v>
      </c>
      <c r="AC528" s="11">
        <v>0</v>
      </c>
      <c r="AD528" s="11">
        <v>0</v>
      </c>
      <c r="AE528" s="11">
        <v>0</v>
      </c>
      <c r="AF528" s="11">
        <v>0</v>
      </c>
      <c r="AG528" s="11">
        <v>0</v>
      </c>
      <c r="AH528" s="11">
        <v>0</v>
      </c>
      <c r="AI528" s="11">
        <v>0</v>
      </c>
      <c r="AJ528" s="11">
        <v>15</v>
      </c>
      <c r="AK528" s="11" t="s">
        <v>750</v>
      </c>
      <c r="AL528" s="11" t="s">
        <v>47</v>
      </c>
      <c r="AM528" s="11" t="s">
        <v>56</v>
      </c>
      <c r="AN528" s="11" t="s">
        <v>729</v>
      </c>
    </row>
    <row r="529" ht="24" spans="1:40">
      <c r="A529" s="28">
        <v>526</v>
      </c>
      <c r="B529" s="11" t="s">
        <v>494</v>
      </c>
      <c r="C529" s="11" t="s">
        <v>1984</v>
      </c>
      <c r="D529" s="11" t="s">
        <v>1985</v>
      </c>
      <c r="E529" s="11" t="s">
        <v>1986</v>
      </c>
      <c r="F529" s="30" t="s">
        <v>582</v>
      </c>
      <c r="G529" s="11" t="s">
        <v>403</v>
      </c>
      <c r="H529" s="11" t="s">
        <v>3327</v>
      </c>
      <c r="I529" s="11">
        <v>0</v>
      </c>
      <c r="J529" s="11">
        <v>1</v>
      </c>
      <c r="K529" s="11" t="s">
        <v>3328</v>
      </c>
      <c r="L529" s="11">
        <v>1</v>
      </c>
      <c r="M529" s="11">
        <v>100</v>
      </c>
      <c r="N529" s="11" t="s">
        <v>403</v>
      </c>
      <c r="O529" s="11">
        <v>0</v>
      </c>
      <c r="P529" s="11">
        <v>0</v>
      </c>
      <c r="Q529" s="11">
        <v>0</v>
      </c>
      <c r="R529" s="11">
        <v>0</v>
      </c>
      <c r="S529" s="11">
        <v>0</v>
      </c>
      <c r="T529" s="11">
        <v>0</v>
      </c>
      <c r="U529" s="11">
        <v>0</v>
      </c>
      <c r="V529" s="11">
        <v>0</v>
      </c>
      <c r="W529" s="11">
        <v>0</v>
      </c>
      <c r="X529" s="11">
        <v>0</v>
      </c>
      <c r="Y529" s="11">
        <v>0</v>
      </c>
      <c r="Z529" s="11">
        <v>0</v>
      </c>
      <c r="AA529" s="11">
        <v>0</v>
      </c>
      <c r="AB529" s="11">
        <v>0</v>
      </c>
      <c r="AC529" s="11">
        <v>0</v>
      </c>
      <c r="AD529" s="11">
        <v>0</v>
      </c>
      <c r="AE529" s="11">
        <v>0</v>
      </c>
      <c r="AF529" s="11">
        <v>0</v>
      </c>
      <c r="AG529" s="11">
        <v>0</v>
      </c>
      <c r="AH529" s="11">
        <v>0</v>
      </c>
      <c r="AI529" s="11">
        <v>0</v>
      </c>
      <c r="AJ529" s="11">
        <v>30</v>
      </c>
      <c r="AK529" s="11" t="s">
        <v>750</v>
      </c>
      <c r="AL529" s="11" t="s">
        <v>47</v>
      </c>
      <c r="AM529" s="11" t="s">
        <v>48</v>
      </c>
      <c r="AN529" s="11" t="s">
        <v>729</v>
      </c>
    </row>
    <row r="530" ht="36" spans="1:40">
      <c r="A530" s="28">
        <v>527</v>
      </c>
      <c r="B530" s="11" t="s">
        <v>494</v>
      </c>
      <c r="C530" s="11" t="s">
        <v>1987</v>
      </c>
      <c r="D530" s="11" t="s">
        <v>1988</v>
      </c>
      <c r="E530" s="11" t="s">
        <v>1989</v>
      </c>
      <c r="F530" s="30" t="s">
        <v>528</v>
      </c>
      <c r="G530" s="11" t="s">
        <v>636</v>
      </c>
      <c r="H530" s="11" t="s">
        <v>1400</v>
      </c>
      <c r="I530" s="11">
        <v>2</v>
      </c>
      <c r="J530" s="11">
        <v>1</v>
      </c>
      <c r="K530" s="11" t="s">
        <v>3329</v>
      </c>
      <c r="L530" s="11">
        <v>1</v>
      </c>
      <c r="M530" s="11">
        <v>50</v>
      </c>
      <c r="N530" s="11" t="s">
        <v>636</v>
      </c>
      <c r="O530" s="11">
        <v>2</v>
      </c>
      <c r="P530" s="11">
        <v>50</v>
      </c>
      <c r="Q530" s="11" t="s">
        <v>45</v>
      </c>
      <c r="R530" s="11">
        <v>0</v>
      </c>
      <c r="S530" s="11">
        <v>0</v>
      </c>
      <c r="T530" s="11">
        <v>0</v>
      </c>
      <c r="U530" s="11">
        <v>0</v>
      </c>
      <c r="V530" s="11">
        <v>0</v>
      </c>
      <c r="W530" s="11">
        <v>0</v>
      </c>
      <c r="X530" s="11">
        <v>0</v>
      </c>
      <c r="Y530" s="11">
        <v>0</v>
      </c>
      <c r="Z530" s="11">
        <v>0</v>
      </c>
      <c r="AA530" s="11">
        <v>0</v>
      </c>
      <c r="AB530" s="11">
        <v>0</v>
      </c>
      <c r="AC530" s="11">
        <v>0</v>
      </c>
      <c r="AD530" s="11">
        <v>0</v>
      </c>
      <c r="AE530" s="11">
        <v>0</v>
      </c>
      <c r="AF530" s="11">
        <v>0</v>
      </c>
      <c r="AG530" s="11">
        <v>0</v>
      </c>
      <c r="AH530" s="11">
        <v>0</v>
      </c>
      <c r="AI530" s="11">
        <v>0</v>
      </c>
      <c r="AJ530" s="11">
        <v>30</v>
      </c>
      <c r="AK530" s="11" t="s">
        <v>750</v>
      </c>
      <c r="AL530" s="11" t="s">
        <v>47</v>
      </c>
      <c r="AM530" s="11" t="s">
        <v>48</v>
      </c>
      <c r="AN530" s="11" t="s">
        <v>729</v>
      </c>
    </row>
    <row r="531" ht="24" spans="1:40">
      <c r="A531" s="28">
        <v>528</v>
      </c>
      <c r="B531" s="11" t="s">
        <v>494</v>
      </c>
      <c r="C531" s="11" t="s">
        <v>1990</v>
      </c>
      <c r="D531" s="11" t="s">
        <v>1991</v>
      </c>
      <c r="E531" s="11" t="s">
        <v>1992</v>
      </c>
      <c r="F531" s="30" t="s">
        <v>1916</v>
      </c>
      <c r="G531" s="11" t="s">
        <v>339</v>
      </c>
      <c r="H531" s="11" t="s">
        <v>3327</v>
      </c>
      <c r="I531" s="11">
        <v>0</v>
      </c>
      <c r="J531" s="11">
        <v>1</v>
      </c>
      <c r="K531" s="11" t="s">
        <v>3328</v>
      </c>
      <c r="L531" s="11">
        <v>1</v>
      </c>
      <c r="M531" s="11">
        <v>100</v>
      </c>
      <c r="N531" s="11" t="s">
        <v>339</v>
      </c>
      <c r="O531" s="11">
        <v>0</v>
      </c>
      <c r="P531" s="11">
        <v>0</v>
      </c>
      <c r="Q531" s="11">
        <v>0</v>
      </c>
      <c r="R531" s="11">
        <v>0</v>
      </c>
      <c r="S531" s="11">
        <v>0</v>
      </c>
      <c r="T531" s="11">
        <v>0</v>
      </c>
      <c r="U531" s="11">
        <v>0</v>
      </c>
      <c r="V531" s="11">
        <v>0</v>
      </c>
      <c r="W531" s="11">
        <v>0</v>
      </c>
      <c r="X531" s="11">
        <v>0</v>
      </c>
      <c r="Y531" s="11">
        <v>0</v>
      </c>
      <c r="Z531" s="11">
        <v>0</v>
      </c>
      <c r="AA531" s="11">
        <v>0</v>
      </c>
      <c r="AB531" s="11">
        <v>0</v>
      </c>
      <c r="AC531" s="11">
        <v>0</v>
      </c>
      <c r="AD531" s="11">
        <v>0</v>
      </c>
      <c r="AE531" s="11">
        <v>0</v>
      </c>
      <c r="AF531" s="11">
        <v>0</v>
      </c>
      <c r="AG531" s="11">
        <v>0</v>
      </c>
      <c r="AH531" s="11">
        <v>0</v>
      </c>
      <c r="AI531" s="11">
        <v>0</v>
      </c>
      <c r="AJ531" s="11">
        <v>30</v>
      </c>
      <c r="AK531" s="11" t="s">
        <v>750</v>
      </c>
      <c r="AL531" s="11" t="s">
        <v>47</v>
      </c>
      <c r="AM531" s="11" t="s">
        <v>48</v>
      </c>
      <c r="AN531" s="11" t="s">
        <v>729</v>
      </c>
    </row>
    <row r="532" ht="36" spans="1:40">
      <c r="A532" s="28">
        <v>529</v>
      </c>
      <c r="B532" s="11" t="s">
        <v>494</v>
      </c>
      <c r="C532" s="11" t="s">
        <v>1993</v>
      </c>
      <c r="D532" s="11" t="s">
        <v>1994</v>
      </c>
      <c r="E532" s="11" t="s">
        <v>1995</v>
      </c>
      <c r="F532" s="11" t="s">
        <v>624</v>
      </c>
      <c r="G532" s="11" t="s">
        <v>1939</v>
      </c>
      <c r="H532" s="11" t="s">
        <v>3327</v>
      </c>
      <c r="I532" s="11">
        <v>0</v>
      </c>
      <c r="J532" s="11">
        <v>6</v>
      </c>
      <c r="K532" s="11" t="s">
        <v>3329</v>
      </c>
      <c r="L532" s="11">
        <v>5</v>
      </c>
      <c r="M532" s="11">
        <v>40</v>
      </c>
      <c r="N532" s="11" t="s">
        <v>3436</v>
      </c>
      <c r="O532" s="11">
        <v>6</v>
      </c>
      <c r="P532" s="11">
        <v>60</v>
      </c>
      <c r="Q532" s="11" t="s">
        <v>1939</v>
      </c>
      <c r="R532" s="11">
        <v>0</v>
      </c>
      <c r="S532" s="11">
        <v>0</v>
      </c>
      <c r="T532" s="11">
        <v>0</v>
      </c>
      <c r="U532" s="11">
        <v>0</v>
      </c>
      <c r="V532" s="11">
        <v>0</v>
      </c>
      <c r="W532" s="11">
        <v>0</v>
      </c>
      <c r="X532" s="11">
        <v>0</v>
      </c>
      <c r="Y532" s="11">
        <v>0</v>
      </c>
      <c r="Z532" s="11">
        <v>0</v>
      </c>
      <c r="AA532" s="11">
        <v>0</v>
      </c>
      <c r="AB532" s="11">
        <v>0</v>
      </c>
      <c r="AC532" s="11">
        <v>0</v>
      </c>
      <c r="AD532" s="11">
        <v>0</v>
      </c>
      <c r="AE532" s="11">
        <v>0</v>
      </c>
      <c r="AF532" s="11">
        <v>0</v>
      </c>
      <c r="AG532" s="11">
        <v>0</v>
      </c>
      <c r="AH532" s="11">
        <v>0</v>
      </c>
      <c r="AI532" s="11">
        <v>0</v>
      </c>
      <c r="AJ532" s="11">
        <v>15</v>
      </c>
      <c r="AK532" s="11" t="s">
        <v>750</v>
      </c>
      <c r="AL532" s="11" t="s">
        <v>47</v>
      </c>
      <c r="AM532" s="11" t="s">
        <v>56</v>
      </c>
      <c r="AN532" s="11" t="s">
        <v>729</v>
      </c>
    </row>
    <row r="533" ht="60" spans="1:40">
      <c r="A533" s="28">
        <v>530</v>
      </c>
      <c r="B533" s="11" t="s">
        <v>494</v>
      </c>
      <c r="C533" s="11" t="s">
        <v>1996</v>
      </c>
      <c r="D533" s="11" t="s">
        <v>1997</v>
      </c>
      <c r="E533" s="11" t="s">
        <v>1998</v>
      </c>
      <c r="F533" s="11" t="s">
        <v>519</v>
      </c>
      <c r="G533" s="11" t="s">
        <v>1275</v>
      </c>
      <c r="H533" s="11" t="s">
        <v>3327</v>
      </c>
      <c r="I533" s="11">
        <v>0</v>
      </c>
      <c r="J533" s="11">
        <v>1</v>
      </c>
      <c r="K533" s="11" t="s">
        <v>3329</v>
      </c>
      <c r="L533" s="11">
        <v>1</v>
      </c>
      <c r="M533" s="11">
        <v>34</v>
      </c>
      <c r="N533" s="11" t="s">
        <v>1275</v>
      </c>
      <c r="O533" s="11">
        <v>3</v>
      </c>
      <c r="P533" s="11">
        <v>33</v>
      </c>
      <c r="Q533" s="11" t="s">
        <v>3143</v>
      </c>
      <c r="R533" s="11">
        <v>6</v>
      </c>
      <c r="S533" s="11">
        <v>33</v>
      </c>
      <c r="T533" s="11" t="s">
        <v>3437</v>
      </c>
      <c r="U533" s="11">
        <v>0</v>
      </c>
      <c r="V533" s="11">
        <v>0</v>
      </c>
      <c r="W533" s="11">
        <v>0</v>
      </c>
      <c r="X533" s="11">
        <v>0</v>
      </c>
      <c r="Y533" s="11">
        <v>0</v>
      </c>
      <c r="Z533" s="11">
        <v>0</v>
      </c>
      <c r="AA533" s="11">
        <v>0</v>
      </c>
      <c r="AB533" s="11">
        <v>0</v>
      </c>
      <c r="AC533" s="11">
        <v>0</v>
      </c>
      <c r="AD533" s="11">
        <v>0</v>
      </c>
      <c r="AE533" s="11">
        <v>0</v>
      </c>
      <c r="AF533" s="11">
        <v>0</v>
      </c>
      <c r="AG533" s="11">
        <v>0</v>
      </c>
      <c r="AH533" s="11">
        <v>0</v>
      </c>
      <c r="AI533" s="11">
        <v>0</v>
      </c>
      <c r="AJ533" s="11">
        <v>10</v>
      </c>
      <c r="AK533" s="11" t="s">
        <v>750</v>
      </c>
      <c r="AL533" s="11" t="s">
        <v>105</v>
      </c>
      <c r="AM533" s="11" t="s">
        <v>48</v>
      </c>
      <c r="AN533" s="11" t="s">
        <v>729</v>
      </c>
    </row>
    <row r="534" ht="24" spans="1:40">
      <c r="A534" s="28">
        <v>531</v>
      </c>
      <c r="B534" s="11" t="s">
        <v>494</v>
      </c>
      <c r="C534" s="11" t="s">
        <v>1999</v>
      </c>
      <c r="D534" s="11" t="s">
        <v>2000</v>
      </c>
      <c r="E534" s="11" t="s">
        <v>2001</v>
      </c>
      <c r="F534" s="30" t="s">
        <v>2002</v>
      </c>
      <c r="G534" s="11" t="s">
        <v>354</v>
      </c>
      <c r="H534" s="11" t="s">
        <v>1400</v>
      </c>
      <c r="I534" s="11">
        <v>2</v>
      </c>
      <c r="J534" s="11">
        <v>3</v>
      </c>
      <c r="K534" s="11" t="s">
        <v>3328</v>
      </c>
      <c r="L534" s="11">
        <v>3</v>
      </c>
      <c r="M534" s="11">
        <v>100</v>
      </c>
      <c r="N534" s="11" t="s">
        <v>354</v>
      </c>
      <c r="O534" s="11">
        <v>0</v>
      </c>
      <c r="P534" s="11">
        <v>0</v>
      </c>
      <c r="Q534" s="11">
        <v>0</v>
      </c>
      <c r="R534" s="11">
        <v>0</v>
      </c>
      <c r="S534" s="11">
        <v>0</v>
      </c>
      <c r="T534" s="11">
        <v>0</v>
      </c>
      <c r="U534" s="11">
        <v>0</v>
      </c>
      <c r="V534" s="11">
        <v>0</v>
      </c>
      <c r="W534" s="11">
        <v>0</v>
      </c>
      <c r="X534" s="11">
        <v>0</v>
      </c>
      <c r="Y534" s="11">
        <v>0</v>
      </c>
      <c r="Z534" s="11">
        <v>0</v>
      </c>
      <c r="AA534" s="11">
        <v>0</v>
      </c>
      <c r="AB534" s="11">
        <v>0</v>
      </c>
      <c r="AC534" s="11">
        <v>0</v>
      </c>
      <c r="AD534" s="11">
        <v>0</v>
      </c>
      <c r="AE534" s="11">
        <v>0</v>
      </c>
      <c r="AF534" s="11">
        <v>0</v>
      </c>
      <c r="AG534" s="11">
        <v>0</v>
      </c>
      <c r="AH534" s="11">
        <v>0</v>
      </c>
      <c r="AI534" s="11">
        <v>0</v>
      </c>
      <c r="AJ534" s="11">
        <v>30</v>
      </c>
      <c r="AK534" s="11" t="s">
        <v>869</v>
      </c>
      <c r="AL534" s="11" t="s">
        <v>47</v>
      </c>
      <c r="AM534" s="11" t="s">
        <v>48</v>
      </c>
      <c r="AN534" s="11" t="s">
        <v>729</v>
      </c>
    </row>
    <row r="535" ht="36" spans="1:40">
      <c r="A535" s="28">
        <v>532</v>
      </c>
      <c r="B535" s="11" t="s">
        <v>494</v>
      </c>
      <c r="C535" s="11" t="s">
        <v>2003</v>
      </c>
      <c r="D535" s="11" t="s">
        <v>2004</v>
      </c>
      <c r="E535" s="11" t="s">
        <v>2005</v>
      </c>
      <c r="F535" s="11" t="s">
        <v>594</v>
      </c>
      <c r="G535" s="11" t="s">
        <v>1939</v>
      </c>
      <c r="H535" s="11" t="s">
        <v>3327</v>
      </c>
      <c r="I535" s="11">
        <v>0</v>
      </c>
      <c r="J535" s="11">
        <v>6</v>
      </c>
      <c r="K535" s="11" t="s">
        <v>3329</v>
      </c>
      <c r="L535" s="11">
        <v>4</v>
      </c>
      <c r="M535" s="11">
        <v>41.66</v>
      </c>
      <c r="N535" s="11" t="s">
        <v>3434</v>
      </c>
      <c r="O535" s="11">
        <v>6</v>
      </c>
      <c r="P535" s="11">
        <v>33.33</v>
      </c>
      <c r="Q535" s="11" t="s">
        <v>1939</v>
      </c>
      <c r="R535" s="11">
        <v>8</v>
      </c>
      <c r="S535" s="11">
        <v>25</v>
      </c>
      <c r="T535" s="11" t="s">
        <v>3370</v>
      </c>
      <c r="U535" s="11">
        <v>0</v>
      </c>
      <c r="V535" s="11">
        <v>0</v>
      </c>
      <c r="W535" s="11">
        <v>0</v>
      </c>
      <c r="X535" s="11">
        <v>0</v>
      </c>
      <c r="Y535" s="11">
        <v>0</v>
      </c>
      <c r="Z535" s="11">
        <v>0</v>
      </c>
      <c r="AA535" s="11">
        <v>0</v>
      </c>
      <c r="AB535" s="11">
        <v>0</v>
      </c>
      <c r="AC535" s="11">
        <v>0</v>
      </c>
      <c r="AD535" s="11">
        <v>0</v>
      </c>
      <c r="AE535" s="11">
        <v>0</v>
      </c>
      <c r="AF535" s="11">
        <v>0</v>
      </c>
      <c r="AG535" s="11">
        <v>0</v>
      </c>
      <c r="AH535" s="11">
        <v>0</v>
      </c>
      <c r="AI535" s="11">
        <v>0</v>
      </c>
      <c r="AJ535" s="11">
        <v>15</v>
      </c>
      <c r="AK535" s="11" t="s">
        <v>869</v>
      </c>
      <c r="AL535" s="11" t="s">
        <v>47</v>
      </c>
      <c r="AM535" s="11" t="s">
        <v>56</v>
      </c>
      <c r="AN535" s="11" t="s">
        <v>729</v>
      </c>
    </row>
    <row r="536" ht="36" spans="1:40">
      <c r="A536" s="28">
        <v>533</v>
      </c>
      <c r="B536" s="11" t="s">
        <v>494</v>
      </c>
      <c r="C536" s="11" t="s">
        <v>2006</v>
      </c>
      <c r="D536" s="11" t="s">
        <v>2007</v>
      </c>
      <c r="E536" s="11" t="s">
        <v>2008</v>
      </c>
      <c r="F536" s="11" t="s">
        <v>540</v>
      </c>
      <c r="G536" s="11" t="s">
        <v>504</v>
      </c>
      <c r="H536" s="11" t="s">
        <v>3327</v>
      </c>
      <c r="I536" s="11">
        <v>0</v>
      </c>
      <c r="J536" s="11">
        <v>1</v>
      </c>
      <c r="K536" s="11" t="s">
        <v>3328</v>
      </c>
      <c r="L536" s="11">
        <v>1</v>
      </c>
      <c r="M536" s="11">
        <v>100</v>
      </c>
      <c r="N536" s="11" t="s">
        <v>504</v>
      </c>
      <c r="O536" s="11">
        <v>0</v>
      </c>
      <c r="P536" s="11">
        <v>0</v>
      </c>
      <c r="Q536" s="11">
        <v>0</v>
      </c>
      <c r="R536" s="11">
        <v>0</v>
      </c>
      <c r="S536" s="11">
        <v>0</v>
      </c>
      <c r="T536" s="11">
        <v>0</v>
      </c>
      <c r="U536" s="11">
        <v>0</v>
      </c>
      <c r="V536" s="11">
        <v>0</v>
      </c>
      <c r="W536" s="11">
        <v>0</v>
      </c>
      <c r="X536" s="11">
        <v>0</v>
      </c>
      <c r="Y536" s="11">
        <v>0</v>
      </c>
      <c r="Z536" s="11">
        <v>0</v>
      </c>
      <c r="AA536" s="11">
        <v>0</v>
      </c>
      <c r="AB536" s="11">
        <v>0</v>
      </c>
      <c r="AC536" s="11">
        <v>0</v>
      </c>
      <c r="AD536" s="11">
        <v>0</v>
      </c>
      <c r="AE536" s="11">
        <v>0</v>
      </c>
      <c r="AF536" s="11">
        <v>0</v>
      </c>
      <c r="AG536" s="11">
        <v>0</v>
      </c>
      <c r="AH536" s="11">
        <v>0</v>
      </c>
      <c r="AI536" s="11">
        <v>0</v>
      </c>
      <c r="AJ536" s="11">
        <v>30</v>
      </c>
      <c r="AK536" s="11" t="s">
        <v>869</v>
      </c>
      <c r="AL536" s="11" t="s">
        <v>47</v>
      </c>
      <c r="AM536" s="11" t="s">
        <v>48</v>
      </c>
      <c r="AN536" s="11" t="s">
        <v>729</v>
      </c>
    </row>
    <row r="537" ht="60" spans="1:40">
      <c r="A537" s="28">
        <v>534</v>
      </c>
      <c r="B537" s="11" t="s">
        <v>494</v>
      </c>
      <c r="C537" s="11" t="s">
        <v>2009</v>
      </c>
      <c r="D537" s="11" t="s">
        <v>2010</v>
      </c>
      <c r="E537" s="11" t="s">
        <v>2011</v>
      </c>
      <c r="F537" s="11" t="s">
        <v>655</v>
      </c>
      <c r="G537" s="11" t="s">
        <v>1275</v>
      </c>
      <c r="H537" s="11" t="s">
        <v>3327</v>
      </c>
      <c r="I537" s="11">
        <v>0</v>
      </c>
      <c r="J537" s="11">
        <v>1</v>
      </c>
      <c r="K537" s="11" t="s">
        <v>3329</v>
      </c>
      <c r="L537" s="11">
        <v>1</v>
      </c>
      <c r="M537" s="11">
        <v>50</v>
      </c>
      <c r="N537" s="11" t="s">
        <v>1275</v>
      </c>
      <c r="O537" s="11">
        <v>5</v>
      </c>
      <c r="P537" s="11">
        <v>50</v>
      </c>
      <c r="Q537" s="11" t="s">
        <v>3438</v>
      </c>
      <c r="R537" s="11">
        <v>0</v>
      </c>
      <c r="S537" s="11">
        <v>0</v>
      </c>
      <c r="T537" s="11">
        <v>0</v>
      </c>
      <c r="U537" s="11">
        <v>0</v>
      </c>
      <c r="V537" s="11">
        <v>0</v>
      </c>
      <c r="W537" s="11">
        <v>0</v>
      </c>
      <c r="X537" s="11">
        <v>0</v>
      </c>
      <c r="Y537" s="11">
        <v>0</v>
      </c>
      <c r="Z537" s="11">
        <v>0</v>
      </c>
      <c r="AA537" s="11">
        <v>0</v>
      </c>
      <c r="AB537" s="11">
        <v>0</v>
      </c>
      <c r="AC537" s="11">
        <v>0</v>
      </c>
      <c r="AD537" s="11">
        <v>0</v>
      </c>
      <c r="AE537" s="11">
        <v>0</v>
      </c>
      <c r="AF537" s="11">
        <v>0</v>
      </c>
      <c r="AG537" s="11">
        <v>0</v>
      </c>
      <c r="AH537" s="11">
        <v>0</v>
      </c>
      <c r="AI537" s="11">
        <v>0</v>
      </c>
      <c r="AJ537" s="11">
        <v>30</v>
      </c>
      <c r="AK537" s="11" t="s">
        <v>869</v>
      </c>
      <c r="AL537" s="11" t="s">
        <v>47</v>
      </c>
      <c r="AM537" s="11" t="s">
        <v>48</v>
      </c>
      <c r="AN537" s="11" t="s">
        <v>729</v>
      </c>
    </row>
    <row r="538" ht="36" spans="1:40">
      <c r="A538" s="28">
        <v>535</v>
      </c>
      <c r="B538" s="11" t="s">
        <v>494</v>
      </c>
      <c r="C538" s="11" t="s">
        <v>2012</v>
      </c>
      <c r="D538" s="11" t="s">
        <v>2013</v>
      </c>
      <c r="E538" s="11" t="s">
        <v>2014</v>
      </c>
      <c r="F538" s="30" t="s">
        <v>582</v>
      </c>
      <c r="G538" s="11" t="s">
        <v>1152</v>
      </c>
      <c r="H538" s="11" t="s">
        <v>3327</v>
      </c>
      <c r="I538" s="11">
        <v>0</v>
      </c>
      <c r="J538" s="11">
        <v>3</v>
      </c>
      <c r="K538" s="11" t="s">
        <v>3328</v>
      </c>
      <c r="L538" s="11">
        <v>3</v>
      </c>
      <c r="M538" s="11">
        <v>100</v>
      </c>
      <c r="N538" s="11" t="s">
        <v>1152</v>
      </c>
      <c r="O538" s="11">
        <v>0</v>
      </c>
      <c r="P538" s="11">
        <v>0</v>
      </c>
      <c r="Q538" s="11">
        <v>0</v>
      </c>
      <c r="R538" s="11">
        <v>0</v>
      </c>
      <c r="S538" s="11">
        <v>0</v>
      </c>
      <c r="T538" s="11">
        <v>0</v>
      </c>
      <c r="U538" s="11">
        <v>0</v>
      </c>
      <c r="V538" s="11">
        <v>0</v>
      </c>
      <c r="W538" s="11">
        <v>0</v>
      </c>
      <c r="X538" s="11">
        <v>0</v>
      </c>
      <c r="Y538" s="11">
        <v>0</v>
      </c>
      <c r="Z538" s="11">
        <v>0</v>
      </c>
      <c r="AA538" s="11">
        <v>0</v>
      </c>
      <c r="AB538" s="11">
        <v>0</v>
      </c>
      <c r="AC538" s="11">
        <v>0</v>
      </c>
      <c r="AD538" s="11">
        <v>0</v>
      </c>
      <c r="AE538" s="11">
        <v>0</v>
      </c>
      <c r="AF538" s="11">
        <v>0</v>
      </c>
      <c r="AG538" s="11">
        <v>0</v>
      </c>
      <c r="AH538" s="11">
        <v>0</v>
      </c>
      <c r="AI538" s="11">
        <v>0</v>
      </c>
      <c r="AJ538" s="11">
        <v>30</v>
      </c>
      <c r="AK538" s="11" t="s">
        <v>898</v>
      </c>
      <c r="AL538" s="11" t="s">
        <v>47</v>
      </c>
      <c r="AM538" s="11" t="s">
        <v>48</v>
      </c>
      <c r="AN538" s="11" t="s">
        <v>729</v>
      </c>
    </row>
    <row r="539" ht="48" spans="1:40">
      <c r="A539" s="28">
        <v>536</v>
      </c>
      <c r="B539" s="11" t="s">
        <v>494</v>
      </c>
      <c r="C539" s="11" t="s">
        <v>2015</v>
      </c>
      <c r="D539" s="11" t="s">
        <v>2016</v>
      </c>
      <c r="E539" s="11" t="s">
        <v>2017</v>
      </c>
      <c r="F539" s="30" t="s">
        <v>2018</v>
      </c>
      <c r="G539" s="11" t="s">
        <v>2019</v>
      </c>
      <c r="H539" s="11" t="s">
        <v>3327</v>
      </c>
      <c r="I539" s="11">
        <v>0</v>
      </c>
      <c r="J539" s="11">
        <v>1</v>
      </c>
      <c r="K539" s="11" t="s">
        <v>3329</v>
      </c>
      <c r="L539" s="11">
        <v>1</v>
      </c>
      <c r="M539" s="11">
        <v>90</v>
      </c>
      <c r="N539" s="11" t="s">
        <v>2019</v>
      </c>
      <c r="O539" s="11">
        <v>3</v>
      </c>
      <c r="P539" s="11">
        <v>5</v>
      </c>
      <c r="Q539" s="11" t="s">
        <v>3439</v>
      </c>
      <c r="R539" s="11">
        <v>5</v>
      </c>
      <c r="S539" s="11">
        <v>5</v>
      </c>
      <c r="T539" s="11" t="s">
        <v>128</v>
      </c>
      <c r="U539" s="11">
        <v>0</v>
      </c>
      <c r="V539" s="11">
        <v>0</v>
      </c>
      <c r="W539" s="11">
        <v>0</v>
      </c>
      <c r="X539" s="11">
        <v>0</v>
      </c>
      <c r="Y539" s="11">
        <v>0</v>
      </c>
      <c r="Z539" s="11">
        <v>0</v>
      </c>
      <c r="AA539" s="11">
        <v>0</v>
      </c>
      <c r="AB539" s="11">
        <v>0</v>
      </c>
      <c r="AC539" s="11">
        <v>0</v>
      </c>
      <c r="AD539" s="11">
        <v>0</v>
      </c>
      <c r="AE539" s="11">
        <v>0</v>
      </c>
      <c r="AF539" s="11">
        <v>0</v>
      </c>
      <c r="AG539" s="11">
        <v>0</v>
      </c>
      <c r="AH539" s="11">
        <v>0</v>
      </c>
      <c r="AI539" s="11">
        <v>0</v>
      </c>
      <c r="AJ539" s="11">
        <v>10</v>
      </c>
      <c r="AK539" s="11" t="s">
        <v>898</v>
      </c>
      <c r="AL539" s="11" t="s">
        <v>105</v>
      </c>
      <c r="AM539" s="11" t="s">
        <v>48</v>
      </c>
      <c r="AN539" s="11" t="s">
        <v>729</v>
      </c>
    </row>
    <row r="540" ht="24" spans="1:40">
      <c r="A540" s="28">
        <v>537</v>
      </c>
      <c r="B540" s="11" t="s">
        <v>494</v>
      </c>
      <c r="C540" s="11" t="s">
        <v>2020</v>
      </c>
      <c r="D540" s="11" t="s">
        <v>2021</v>
      </c>
      <c r="E540" s="11" t="s">
        <v>2022</v>
      </c>
      <c r="F540" s="11" t="s">
        <v>540</v>
      </c>
      <c r="G540" s="11" t="s">
        <v>504</v>
      </c>
      <c r="H540" s="11" t="s">
        <v>3327</v>
      </c>
      <c r="I540" s="11">
        <v>0</v>
      </c>
      <c r="J540" s="11">
        <v>1</v>
      </c>
      <c r="K540" s="11" t="s">
        <v>3328</v>
      </c>
      <c r="L540" s="11">
        <v>1</v>
      </c>
      <c r="M540" s="11">
        <v>100</v>
      </c>
      <c r="N540" s="11" t="s">
        <v>504</v>
      </c>
      <c r="O540" s="11">
        <v>0</v>
      </c>
      <c r="P540" s="11">
        <v>0</v>
      </c>
      <c r="Q540" s="11">
        <v>0</v>
      </c>
      <c r="R540" s="11">
        <v>0</v>
      </c>
      <c r="S540" s="11">
        <v>0</v>
      </c>
      <c r="T540" s="11">
        <v>0</v>
      </c>
      <c r="U540" s="11">
        <v>0</v>
      </c>
      <c r="V540" s="11">
        <v>0</v>
      </c>
      <c r="W540" s="11">
        <v>0</v>
      </c>
      <c r="X540" s="11">
        <v>0</v>
      </c>
      <c r="Y540" s="11">
        <v>0</v>
      </c>
      <c r="Z540" s="11">
        <v>0</v>
      </c>
      <c r="AA540" s="11">
        <v>0</v>
      </c>
      <c r="AB540" s="11">
        <v>0</v>
      </c>
      <c r="AC540" s="11">
        <v>0</v>
      </c>
      <c r="AD540" s="11">
        <v>0</v>
      </c>
      <c r="AE540" s="11">
        <v>0</v>
      </c>
      <c r="AF540" s="11">
        <v>0</v>
      </c>
      <c r="AG540" s="11">
        <v>0</v>
      </c>
      <c r="AH540" s="11">
        <v>0</v>
      </c>
      <c r="AI540" s="11">
        <v>0</v>
      </c>
      <c r="AJ540" s="11">
        <v>30</v>
      </c>
      <c r="AK540" s="11" t="s">
        <v>898</v>
      </c>
      <c r="AL540" s="11" t="s">
        <v>47</v>
      </c>
      <c r="AM540" s="11" t="s">
        <v>48</v>
      </c>
      <c r="AN540" s="11" t="s">
        <v>729</v>
      </c>
    </row>
    <row r="541" ht="36" spans="1:40">
      <c r="A541" s="28">
        <v>538</v>
      </c>
      <c r="B541" s="11" t="s">
        <v>494</v>
      </c>
      <c r="C541" s="11" t="s">
        <v>2023</v>
      </c>
      <c r="D541" s="11" t="s">
        <v>2024</v>
      </c>
      <c r="E541" s="11" t="s">
        <v>2025</v>
      </c>
      <c r="F541" s="30" t="s">
        <v>2026</v>
      </c>
      <c r="G541" s="11" t="s">
        <v>339</v>
      </c>
      <c r="H541" s="11" t="s">
        <v>1400</v>
      </c>
      <c r="I541" s="11">
        <v>3</v>
      </c>
      <c r="J541" s="11">
        <v>1</v>
      </c>
      <c r="K541" s="11" t="s">
        <v>3328</v>
      </c>
      <c r="L541" s="11">
        <v>1</v>
      </c>
      <c r="M541" s="11">
        <v>100</v>
      </c>
      <c r="N541" s="11" t="s">
        <v>339</v>
      </c>
      <c r="O541" s="11">
        <v>0</v>
      </c>
      <c r="P541" s="11">
        <v>0</v>
      </c>
      <c r="Q541" s="11">
        <v>0</v>
      </c>
      <c r="R541" s="11">
        <v>0</v>
      </c>
      <c r="S541" s="11">
        <v>0</v>
      </c>
      <c r="T541" s="11">
        <v>0</v>
      </c>
      <c r="U541" s="11">
        <v>0</v>
      </c>
      <c r="V541" s="11">
        <v>0</v>
      </c>
      <c r="W541" s="11">
        <v>0</v>
      </c>
      <c r="X541" s="11">
        <v>0</v>
      </c>
      <c r="Y541" s="11">
        <v>0</v>
      </c>
      <c r="Z541" s="11">
        <v>0</v>
      </c>
      <c r="AA541" s="11">
        <v>0</v>
      </c>
      <c r="AB541" s="11">
        <v>0</v>
      </c>
      <c r="AC541" s="11">
        <v>0</v>
      </c>
      <c r="AD541" s="11">
        <v>0</v>
      </c>
      <c r="AE541" s="11">
        <v>0</v>
      </c>
      <c r="AF541" s="11">
        <v>0</v>
      </c>
      <c r="AG541" s="11">
        <v>0</v>
      </c>
      <c r="AH541" s="11">
        <v>0</v>
      </c>
      <c r="AI541" s="11">
        <v>0</v>
      </c>
      <c r="AJ541" s="11">
        <v>30</v>
      </c>
      <c r="AK541" s="11" t="s">
        <v>754</v>
      </c>
      <c r="AL541" s="11" t="s">
        <v>47</v>
      </c>
      <c r="AM541" s="11" t="s">
        <v>48</v>
      </c>
      <c r="AN541" s="11" t="s">
        <v>729</v>
      </c>
    </row>
    <row r="542" ht="36" spans="1:40">
      <c r="A542" s="28">
        <v>539</v>
      </c>
      <c r="B542" s="11" t="s">
        <v>494</v>
      </c>
      <c r="C542" s="11" t="s">
        <v>2027</v>
      </c>
      <c r="D542" s="11" t="s">
        <v>2028</v>
      </c>
      <c r="E542" s="11" t="s">
        <v>2029</v>
      </c>
      <c r="F542" s="11" t="s">
        <v>503</v>
      </c>
      <c r="G542" s="11" t="s">
        <v>504</v>
      </c>
      <c r="H542" s="11" t="s">
        <v>3327</v>
      </c>
      <c r="I542" s="11">
        <v>0</v>
      </c>
      <c r="J542" s="11">
        <v>1</v>
      </c>
      <c r="K542" s="11" t="s">
        <v>3328</v>
      </c>
      <c r="L542" s="11">
        <v>1</v>
      </c>
      <c r="M542" s="11">
        <v>100</v>
      </c>
      <c r="N542" s="11" t="s">
        <v>504</v>
      </c>
      <c r="O542" s="11">
        <v>0</v>
      </c>
      <c r="P542" s="11">
        <v>0</v>
      </c>
      <c r="Q542" s="11">
        <v>0</v>
      </c>
      <c r="R542" s="11">
        <v>0</v>
      </c>
      <c r="S542" s="11">
        <v>0</v>
      </c>
      <c r="T542" s="11">
        <v>0</v>
      </c>
      <c r="U542" s="11">
        <v>0</v>
      </c>
      <c r="V542" s="11">
        <v>0</v>
      </c>
      <c r="W542" s="11">
        <v>0</v>
      </c>
      <c r="X542" s="11">
        <v>0</v>
      </c>
      <c r="Y542" s="11">
        <v>0</v>
      </c>
      <c r="Z542" s="11">
        <v>0</v>
      </c>
      <c r="AA542" s="11">
        <v>0</v>
      </c>
      <c r="AB542" s="11">
        <v>0</v>
      </c>
      <c r="AC542" s="11">
        <v>0</v>
      </c>
      <c r="AD542" s="11">
        <v>0</v>
      </c>
      <c r="AE542" s="11">
        <v>0</v>
      </c>
      <c r="AF542" s="11">
        <v>0</v>
      </c>
      <c r="AG542" s="11">
        <v>0</v>
      </c>
      <c r="AH542" s="11">
        <v>0</v>
      </c>
      <c r="AI542" s="11">
        <v>0</v>
      </c>
      <c r="AJ542" s="11">
        <v>30</v>
      </c>
      <c r="AK542" s="11" t="s">
        <v>754</v>
      </c>
      <c r="AL542" s="11" t="s">
        <v>47</v>
      </c>
      <c r="AM542" s="11" t="s">
        <v>48</v>
      </c>
      <c r="AN542" s="11" t="s">
        <v>729</v>
      </c>
    </row>
    <row r="543" ht="48" spans="1:40">
      <c r="A543" s="28">
        <v>540</v>
      </c>
      <c r="B543" s="11" t="s">
        <v>494</v>
      </c>
      <c r="C543" s="11" t="s">
        <v>2030</v>
      </c>
      <c r="D543" s="11" t="s">
        <v>2031</v>
      </c>
      <c r="E543" s="11" t="s">
        <v>2032</v>
      </c>
      <c r="F543" s="11" t="s">
        <v>582</v>
      </c>
      <c r="G543" s="11" t="s">
        <v>407</v>
      </c>
      <c r="H543" s="11" t="s">
        <v>1400</v>
      </c>
      <c r="I543" s="11">
        <v>2</v>
      </c>
      <c r="J543" s="11">
        <v>1</v>
      </c>
      <c r="K543" s="11" t="s">
        <v>3329</v>
      </c>
      <c r="L543" s="11">
        <v>1</v>
      </c>
      <c r="M543" s="11">
        <v>100</v>
      </c>
      <c r="N543" s="11" t="s">
        <v>407</v>
      </c>
      <c r="O543" s="11">
        <v>3</v>
      </c>
      <c r="P543" s="11">
        <v>0</v>
      </c>
      <c r="Q543" s="11" t="s">
        <v>958</v>
      </c>
      <c r="R543" s="11">
        <v>0</v>
      </c>
      <c r="S543" s="11">
        <v>0</v>
      </c>
      <c r="T543" s="11">
        <v>0</v>
      </c>
      <c r="U543" s="11">
        <v>0</v>
      </c>
      <c r="V543" s="11">
        <v>0</v>
      </c>
      <c r="W543" s="11">
        <v>0</v>
      </c>
      <c r="X543" s="11">
        <v>0</v>
      </c>
      <c r="Y543" s="11">
        <v>0</v>
      </c>
      <c r="Z543" s="11">
        <v>0</v>
      </c>
      <c r="AA543" s="11">
        <v>0</v>
      </c>
      <c r="AB543" s="11">
        <v>0</v>
      </c>
      <c r="AC543" s="11">
        <v>0</v>
      </c>
      <c r="AD543" s="11">
        <v>0</v>
      </c>
      <c r="AE543" s="11">
        <v>0</v>
      </c>
      <c r="AF543" s="11">
        <v>0</v>
      </c>
      <c r="AG543" s="11">
        <v>0</v>
      </c>
      <c r="AH543" s="11">
        <v>0</v>
      </c>
      <c r="AI543" s="11">
        <v>0</v>
      </c>
      <c r="AJ543" s="11">
        <v>30</v>
      </c>
      <c r="AK543" s="11" t="s">
        <v>754</v>
      </c>
      <c r="AL543" s="11" t="s">
        <v>47</v>
      </c>
      <c r="AM543" s="11" t="s">
        <v>48</v>
      </c>
      <c r="AN543" s="11" t="s">
        <v>729</v>
      </c>
    </row>
    <row r="544" ht="24" spans="1:40">
      <c r="A544" s="28">
        <v>541</v>
      </c>
      <c r="B544" s="11" t="s">
        <v>494</v>
      </c>
      <c r="C544" s="11" t="s">
        <v>2033</v>
      </c>
      <c r="D544" s="11" t="s">
        <v>2034</v>
      </c>
      <c r="E544" s="11" t="s">
        <v>2035</v>
      </c>
      <c r="F544" s="30" t="s">
        <v>524</v>
      </c>
      <c r="G544" s="11" t="s">
        <v>384</v>
      </c>
      <c r="H544" s="11" t="s">
        <v>3327</v>
      </c>
      <c r="I544" s="11">
        <v>0</v>
      </c>
      <c r="J544" s="11">
        <v>2</v>
      </c>
      <c r="K544" s="11" t="s">
        <v>3329</v>
      </c>
      <c r="L544" s="11">
        <v>2</v>
      </c>
      <c r="M544" s="11">
        <v>74.07</v>
      </c>
      <c r="N544" s="11" t="s">
        <v>384</v>
      </c>
      <c r="O544" s="11">
        <v>7</v>
      </c>
      <c r="P544" s="11">
        <v>25.92</v>
      </c>
      <c r="Q544" s="11" t="s">
        <v>3330</v>
      </c>
      <c r="R544" s="11">
        <v>0</v>
      </c>
      <c r="S544" s="11">
        <v>0</v>
      </c>
      <c r="T544" s="11">
        <v>0</v>
      </c>
      <c r="U544" s="11">
        <v>0</v>
      </c>
      <c r="V544" s="11">
        <v>0</v>
      </c>
      <c r="W544" s="11">
        <v>0</v>
      </c>
      <c r="X544" s="11">
        <v>0</v>
      </c>
      <c r="Y544" s="11">
        <v>0</v>
      </c>
      <c r="Z544" s="11">
        <v>0</v>
      </c>
      <c r="AA544" s="11">
        <v>0</v>
      </c>
      <c r="AB544" s="11">
        <v>0</v>
      </c>
      <c r="AC544" s="11">
        <v>0</v>
      </c>
      <c r="AD544" s="11">
        <v>0</v>
      </c>
      <c r="AE544" s="11">
        <v>0</v>
      </c>
      <c r="AF544" s="11">
        <v>0</v>
      </c>
      <c r="AG544" s="11">
        <v>0</v>
      </c>
      <c r="AH544" s="11">
        <v>0</v>
      </c>
      <c r="AI544" s="11">
        <v>0</v>
      </c>
      <c r="AJ544" s="11">
        <v>30</v>
      </c>
      <c r="AK544" s="11" t="s">
        <v>759</v>
      </c>
      <c r="AL544" s="11" t="s">
        <v>47</v>
      </c>
      <c r="AM544" s="11" t="s">
        <v>48</v>
      </c>
      <c r="AN544" s="11" t="s">
        <v>729</v>
      </c>
    </row>
    <row r="545" ht="36" spans="1:40">
      <c r="A545" s="28">
        <v>542</v>
      </c>
      <c r="B545" s="11" t="s">
        <v>494</v>
      </c>
      <c r="C545" s="11" t="s">
        <v>2036</v>
      </c>
      <c r="D545" s="11" t="s">
        <v>2037</v>
      </c>
      <c r="E545" s="11" t="s">
        <v>2038</v>
      </c>
      <c r="F545" s="11" t="s">
        <v>620</v>
      </c>
      <c r="G545" s="11" t="s">
        <v>554</v>
      </c>
      <c r="H545" s="11" t="s">
        <v>3327</v>
      </c>
      <c r="I545" s="11">
        <v>0</v>
      </c>
      <c r="J545" s="11">
        <v>4</v>
      </c>
      <c r="K545" s="11" t="s">
        <v>3328</v>
      </c>
      <c r="L545" s="11">
        <v>4</v>
      </c>
      <c r="M545" s="11">
        <v>100</v>
      </c>
      <c r="N545" s="11" t="s">
        <v>554</v>
      </c>
      <c r="O545" s="11">
        <v>0</v>
      </c>
      <c r="P545" s="11">
        <v>0</v>
      </c>
      <c r="Q545" s="11">
        <v>0</v>
      </c>
      <c r="R545" s="11">
        <v>0</v>
      </c>
      <c r="S545" s="11">
        <v>0</v>
      </c>
      <c r="T545" s="11">
        <v>0</v>
      </c>
      <c r="U545" s="11">
        <v>0</v>
      </c>
      <c r="V545" s="11">
        <v>0</v>
      </c>
      <c r="W545" s="11">
        <v>0</v>
      </c>
      <c r="X545" s="11">
        <v>0</v>
      </c>
      <c r="Y545" s="11">
        <v>0</v>
      </c>
      <c r="Z545" s="11">
        <v>0</v>
      </c>
      <c r="AA545" s="11">
        <v>0</v>
      </c>
      <c r="AB545" s="11">
        <v>0</v>
      </c>
      <c r="AC545" s="11">
        <v>0</v>
      </c>
      <c r="AD545" s="11">
        <v>0</v>
      </c>
      <c r="AE545" s="11">
        <v>0</v>
      </c>
      <c r="AF545" s="11">
        <v>0</v>
      </c>
      <c r="AG545" s="11">
        <v>0</v>
      </c>
      <c r="AH545" s="11">
        <v>0</v>
      </c>
      <c r="AI545" s="11">
        <v>0</v>
      </c>
      <c r="AJ545" s="11">
        <v>5</v>
      </c>
      <c r="AK545" s="11" t="s">
        <v>759</v>
      </c>
      <c r="AL545" s="11" t="s">
        <v>105</v>
      </c>
      <c r="AM545" s="11" t="s">
        <v>56</v>
      </c>
      <c r="AN545" s="11" t="s">
        <v>729</v>
      </c>
    </row>
    <row r="546" ht="36" spans="1:40">
      <c r="A546" s="28">
        <v>543</v>
      </c>
      <c r="B546" s="11" t="s">
        <v>494</v>
      </c>
      <c r="C546" s="11" t="s">
        <v>2039</v>
      </c>
      <c r="D546" s="11" t="s">
        <v>2040</v>
      </c>
      <c r="E546" s="11" t="s">
        <v>2041</v>
      </c>
      <c r="F546" s="11" t="s">
        <v>2042</v>
      </c>
      <c r="G546" s="11" t="s">
        <v>504</v>
      </c>
      <c r="H546" s="11" t="s">
        <v>3327</v>
      </c>
      <c r="I546" s="11">
        <v>0</v>
      </c>
      <c r="J546" s="11">
        <v>1</v>
      </c>
      <c r="K546" s="11" t="s">
        <v>3328</v>
      </c>
      <c r="L546" s="11">
        <v>1</v>
      </c>
      <c r="M546" s="11">
        <v>100</v>
      </c>
      <c r="N546" s="11" t="s">
        <v>504</v>
      </c>
      <c r="O546" s="11">
        <v>0</v>
      </c>
      <c r="P546" s="11">
        <v>0</v>
      </c>
      <c r="Q546" s="11">
        <v>0</v>
      </c>
      <c r="R546" s="11">
        <v>0</v>
      </c>
      <c r="S546" s="11">
        <v>0</v>
      </c>
      <c r="T546" s="11">
        <v>0</v>
      </c>
      <c r="U546" s="11">
        <v>0</v>
      </c>
      <c r="V546" s="11">
        <v>0</v>
      </c>
      <c r="W546" s="11">
        <v>0</v>
      </c>
      <c r="X546" s="11">
        <v>0</v>
      </c>
      <c r="Y546" s="11">
        <v>0</v>
      </c>
      <c r="Z546" s="11">
        <v>0</v>
      </c>
      <c r="AA546" s="11">
        <v>0</v>
      </c>
      <c r="AB546" s="11">
        <v>0</v>
      </c>
      <c r="AC546" s="11">
        <v>0</v>
      </c>
      <c r="AD546" s="11">
        <v>0</v>
      </c>
      <c r="AE546" s="11">
        <v>0</v>
      </c>
      <c r="AF546" s="11">
        <v>0</v>
      </c>
      <c r="AG546" s="11">
        <v>0</v>
      </c>
      <c r="AH546" s="11">
        <v>0</v>
      </c>
      <c r="AI546" s="11">
        <v>0</v>
      </c>
      <c r="AJ546" s="11">
        <v>30</v>
      </c>
      <c r="AK546" s="11" t="s">
        <v>759</v>
      </c>
      <c r="AL546" s="11" t="s">
        <v>47</v>
      </c>
      <c r="AM546" s="11" t="s">
        <v>48</v>
      </c>
      <c r="AN546" s="11" t="s">
        <v>729</v>
      </c>
    </row>
    <row r="547" ht="24" spans="1:40">
      <c r="A547" s="28">
        <v>544</v>
      </c>
      <c r="B547" s="11" t="s">
        <v>494</v>
      </c>
      <c r="C547" s="11" t="s">
        <v>2043</v>
      </c>
      <c r="D547" s="11" t="s">
        <v>2044</v>
      </c>
      <c r="E547" s="11" t="s">
        <v>2045</v>
      </c>
      <c r="F547" s="11" t="s">
        <v>1128</v>
      </c>
      <c r="G547" s="11" t="s">
        <v>208</v>
      </c>
      <c r="H547" s="11" t="s">
        <v>3327</v>
      </c>
      <c r="I547" s="11">
        <v>0</v>
      </c>
      <c r="J547" s="11">
        <v>5</v>
      </c>
      <c r="K547" s="11" t="s">
        <v>3328</v>
      </c>
      <c r="L547" s="11">
        <v>5</v>
      </c>
      <c r="M547" s="11">
        <v>100</v>
      </c>
      <c r="N547" s="11" t="s">
        <v>208</v>
      </c>
      <c r="O547" s="11">
        <v>0</v>
      </c>
      <c r="P547" s="11">
        <v>0</v>
      </c>
      <c r="Q547" s="11">
        <v>0</v>
      </c>
      <c r="R547" s="11">
        <v>0</v>
      </c>
      <c r="S547" s="11">
        <v>0</v>
      </c>
      <c r="T547" s="11">
        <v>0</v>
      </c>
      <c r="U547" s="11">
        <v>0</v>
      </c>
      <c r="V547" s="11">
        <v>0</v>
      </c>
      <c r="W547" s="11">
        <v>0</v>
      </c>
      <c r="X547" s="11">
        <v>0</v>
      </c>
      <c r="Y547" s="11">
        <v>0</v>
      </c>
      <c r="Z547" s="11">
        <v>0</v>
      </c>
      <c r="AA547" s="11">
        <v>0</v>
      </c>
      <c r="AB547" s="11">
        <v>0</v>
      </c>
      <c r="AC547" s="11">
        <v>0</v>
      </c>
      <c r="AD547" s="11">
        <v>0</v>
      </c>
      <c r="AE547" s="11">
        <v>0</v>
      </c>
      <c r="AF547" s="11">
        <v>0</v>
      </c>
      <c r="AG547" s="11">
        <v>0</v>
      </c>
      <c r="AH547" s="11">
        <v>0</v>
      </c>
      <c r="AI547" s="11">
        <v>0</v>
      </c>
      <c r="AJ547" s="11">
        <v>15</v>
      </c>
      <c r="AK547" s="11" t="s">
        <v>759</v>
      </c>
      <c r="AL547" s="11" t="s">
        <v>47</v>
      </c>
      <c r="AM547" s="11" t="s">
        <v>56</v>
      </c>
      <c r="AN547" s="11" t="s">
        <v>729</v>
      </c>
    </row>
    <row r="548" ht="24" spans="1:40">
      <c r="A548" s="28">
        <v>545</v>
      </c>
      <c r="B548" s="11" t="s">
        <v>494</v>
      </c>
      <c r="C548" s="11" t="s">
        <v>2046</v>
      </c>
      <c r="D548" s="11" t="s">
        <v>2047</v>
      </c>
      <c r="E548" s="11" t="s">
        <v>2048</v>
      </c>
      <c r="F548" s="11" t="s">
        <v>646</v>
      </c>
      <c r="G548" s="11" t="s">
        <v>403</v>
      </c>
      <c r="H548" s="11" t="s">
        <v>3327</v>
      </c>
      <c r="I548" s="11">
        <v>0</v>
      </c>
      <c r="J548" s="11">
        <v>1</v>
      </c>
      <c r="K548" s="11" t="s">
        <v>3328</v>
      </c>
      <c r="L548" s="11">
        <v>1</v>
      </c>
      <c r="M548" s="11">
        <v>100</v>
      </c>
      <c r="N548" s="11" t="s">
        <v>403</v>
      </c>
      <c r="O548" s="11">
        <v>0</v>
      </c>
      <c r="P548" s="11">
        <v>0</v>
      </c>
      <c r="Q548" s="11">
        <v>0</v>
      </c>
      <c r="R548" s="11">
        <v>0</v>
      </c>
      <c r="S548" s="11">
        <v>0</v>
      </c>
      <c r="T548" s="11">
        <v>0</v>
      </c>
      <c r="U548" s="11">
        <v>0</v>
      </c>
      <c r="V548" s="11">
        <v>0</v>
      </c>
      <c r="W548" s="11">
        <v>0</v>
      </c>
      <c r="X548" s="11">
        <v>0</v>
      </c>
      <c r="Y548" s="11">
        <v>0</v>
      </c>
      <c r="Z548" s="11">
        <v>0</v>
      </c>
      <c r="AA548" s="11">
        <v>0</v>
      </c>
      <c r="AB548" s="11">
        <v>0</v>
      </c>
      <c r="AC548" s="11">
        <v>0</v>
      </c>
      <c r="AD548" s="11">
        <v>0</v>
      </c>
      <c r="AE548" s="11">
        <v>0</v>
      </c>
      <c r="AF548" s="11">
        <v>0</v>
      </c>
      <c r="AG548" s="11">
        <v>0</v>
      </c>
      <c r="AH548" s="11">
        <v>0</v>
      </c>
      <c r="AI548" s="11">
        <v>0</v>
      </c>
      <c r="AJ548" s="11">
        <v>30</v>
      </c>
      <c r="AK548" s="11" t="s">
        <v>759</v>
      </c>
      <c r="AL548" s="11" t="s">
        <v>47</v>
      </c>
      <c r="AM548" s="11" t="s">
        <v>48</v>
      </c>
      <c r="AN548" s="11" t="s">
        <v>729</v>
      </c>
    </row>
    <row r="549" ht="24" spans="1:40">
      <c r="A549" s="28">
        <v>546</v>
      </c>
      <c r="B549" s="11" t="s">
        <v>494</v>
      </c>
      <c r="C549" s="11" t="s">
        <v>2049</v>
      </c>
      <c r="D549" s="11" t="s">
        <v>2050</v>
      </c>
      <c r="E549" s="11" t="s">
        <v>2051</v>
      </c>
      <c r="F549" s="30" t="s">
        <v>582</v>
      </c>
      <c r="G549" s="11" t="s">
        <v>1016</v>
      </c>
      <c r="H549" s="11" t="s">
        <v>3327</v>
      </c>
      <c r="I549" s="11">
        <v>0</v>
      </c>
      <c r="J549" s="11">
        <v>3</v>
      </c>
      <c r="K549" s="11" t="s">
        <v>3328</v>
      </c>
      <c r="L549" s="11">
        <v>3</v>
      </c>
      <c r="M549" s="11">
        <v>100</v>
      </c>
      <c r="N549" s="11" t="s">
        <v>1016</v>
      </c>
      <c r="O549" s="11">
        <v>0</v>
      </c>
      <c r="P549" s="11">
        <v>0</v>
      </c>
      <c r="Q549" s="11">
        <v>0</v>
      </c>
      <c r="R549" s="11">
        <v>0</v>
      </c>
      <c r="S549" s="11">
        <v>0</v>
      </c>
      <c r="T549" s="11">
        <v>0</v>
      </c>
      <c r="U549" s="11">
        <v>0</v>
      </c>
      <c r="V549" s="11">
        <v>0</v>
      </c>
      <c r="W549" s="11">
        <v>0</v>
      </c>
      <c r="X549" s="11">
        <v>0</v>
      </c>
      <c r="Y549" s="11">
        <v>0</v>
      </c>
      <c r="Z549" s="11">
        <v>0</v>
      </c>
      <c r="AA549" s="11">
        <v>0</v>
      </c>
      <c r="AB549" s="11">
        <v>0</v>
      </c>
      <c r="AC549" s="11">
        <v>0</v>
      </c>
      <c r="AD549" s="11">
        <v>0</v>
      </c>
      <c r="AE549" s="11">
        <v>0</v>
      </c>
      <c r="AF549" s="11">
        <v>0</v>
      </c>
      <c r="AG549" s="11">
        <v>0</v>
      </c>
      <c r="AH549" s="11">
        <v>0</v>
      </c>
      <c r="AI549" s="11">
        <v>0</v>
      </c>
      <c r="AJ549" s="11">
        <v>30</v>
      </c>
      <c r="AK549" s="11" t="s">
        <v>980</v>
      </c>
      <c r="AL549" s="11" t="s">
        <v>47</v>
      </c>
      <c r="AM549" s="11" t="s">
        <v>48</v>
      </c>
      <c r="AN549" s="11" t="s">
        <v>729</v>
      </c>
    </row>
    <row r="550" ht="48" spans="1:40">
      <c r="A550" s="28">
        <v>547</v>
      </c>
      <c r="B550" s="11" t="s">
        <v>494</v>
      </c>
      <c r="C550" s="11" t="s">
        <v>2052</v>
      </c>
      <c r="D550" s="11" t="s">
        <v>2053</v>
      </c>
      <c r="E550" s="11" t="s">
        <v>2054</v>
      </c>
      <c r="F550" s="30" t="s">
        <v>2055</v>
      </c>
      <c r="G550" s="11" t="s">
        <v>2056</v>
      </c>
      <c r="H550" s="11" t="s">
        <v>3327</v>
      </c>
      <c r="I550" s="11">
        <v>0</v>
      </c>
      <c r="J550" s="11">
        <v>3</v>
      </c>
      <c r="K550" s="11" t="s">
        <v>3329</v>
      </c>
      <c r="L550" s="11">
        <v>1</v>
      </c>
      <c r="M550" s="11">
        <v>0</v>
      </c>
      <c r="N550" s="11" t="s">
        <v>3365</v>
      </c>
      <c r="O550" s="11">
        <v>3</v>
      </c>
      <c r="P550" s="11">
        <v>100</v>
      </c>
      <c r="Q550" s="11" t="s">
        <v>2056</v>
      </c>
      <c r="R550" s="11">
        <v>0</v>
      </c>
      <c r="S550" s="11">
        <v>0</v>
      </c>
      <c r="T550" s="11">
        <v>0</v>
      </c>
      <c r="U550" s="11">
        <v>0</v>
      </c>
      <c r="V550" s="11">
        <v>0</v>
      </c>
      <c r="W550" s="11">
        <v>0</v>
      </c>
      <c r="X550" s="11">
        <v>0</v>
      </c>
      <c r="Y550" s="11">
        <v>0</v>
      </c>
      <c r="Z550" s="11">
        <v>0</v>
      </c>
      <c r="AA550" s="11">
        <v>0</v>
      </c>
      <c r="AB550" s="11">
        <v>0</v>
      </c>
      <c r="AC550" s="11">
        <v>0</v>
      </c>
      <c r="AD550" s="11">
        <v>0</v>
      </c>
      <c r="AE550" s="11">
        <v>0</v>
      </c>
      <c r="AF550" s="11">
        <v>0</v>
      </c>
      <c r="AG550" s="11">
        <v>0</v>
      </c>
      <c r="AH550" s="11">
        <v>0</v>
      </c>
      <c r="AI550" s="11">
        <v>0</v>
      </c>
      <c r="AJ550" s="11">
        <v>30</v>
      </c>
      <c r="AK550" s="11" t="s">
        <v>980</v>
      </c>
      <c r="AL550" s="11" t="s">
        <v>47</v>
      </c>
      <c r="AM550" s="11" t="s">
        <v>48</v>
      </c>
      <c r="AN550" s="11" t="s">
        <v>729</v>
      </c>
    </row>
    <row r="551" ht="48" spans="1:40">
      <c r="A551" s="28">
        <v>548</v>
      </c>
      <c r="B551" s="11" t="s">
        <v>494</v>
      </c>
      <c r="C551" s="11" t="s">
        <v>2057</v>
      </c>
      <c r="D551" s="11" t="s">
        <v>2058</v>
      </c>
      <c r="E551" s="11" t="s">
        <v>2059</v>
      </c>
      <c r="F551" s="30" t="s">
        <v>519</v>
      </c>
      <c r="G551" s="11" t="s">
        <v>384</v>
      </c>
      <c r="H551" s="11" t="s">
        <v>3327</v>
      </c>
      <c r="I551" s="11">
        <v>0</v>
      </c>
      <c r="J551" s="11">
        <v>3</v>
      </c>
      <c r="K551" s="11" t="s">
        <v>3329</v>
      </c>
      <c r="L551" s="11">
        <v>3</v>
      </c>
      <c r="M551" s="11">
        <v>48.38</v>
      </c>
      <c r="N551" s="11" t="s">
        <v>384</v>
      </c>
      <c r="O551" s="11">
        <v>5</v>
      </c>
      <c r="P551" s="11">
        <v>29.03</v>
      </c>
      <c r="Q551" s="11" t="s">
        <v>3434</v>
      </c>
      <c r="R551" s="11">
        <v>7</v>
      </c>
      <c r="S551" s="11">
        <v>22.58</v>
      </c>
      <c r="T551" s="11" t="s">
        <v>1939</v>
      </c>
      <c r="U551" s="11">
        <v>0</v>
      </c>
      <c r="V551" s="11">
        <v>0</v>
      </c>
      <c r="W551" s="11">
        <v>0</v>
      </c>
      <c r="X551" s="11">
        <v>0</v>
      </c>
      <c r="Y551" s="11">
        <v>0</v>
      </c>
      <c r="Z551" s="11">
        <v>0</v>
      </c>
      <c r="AA551" s="11">
        <v>0</v>
      </c>
      <c r="AB551" s="11">
        <v>0</v>
      </c>
      <c r="AC551" s="11">
        <v>0</v>
      </c>
      <c r="AD551" s="11">
        <v>0</v>
      </c>
      <c r="AE551" s="11">
        <v>0</v>
      </c>
      <c r="AF551" s="11">
        <v>0</v>
      </c>
      <c r="AG551" s="11">
        <v>0</v>
      </c>
      <c r="AH551" s="11">
        <v>0</v>
      </c>
      <c r="AI551" s="11">
        <v>0</v>
      </c>
      <c r="AJ551" s="11">
        <v>30</v>
      </c>
      <c r="AK551" s="11" t="s">
        <v>980</v>
      </c>
      <c r="AL551" s="11" t="s">
        <v>47</v>
      </c>
      <c r="AM551" s="11" t="s">
        <v>48</v>
      </c>
      <c r="AN551" s="11" t="s">
        <v>729</v>
      </c>
    </row>
    <row r="552" ht="60" spans="1:40">
      <c r="A552" s="28">
        <v>549</v>
      </c>
      <c r="B552" s="11" t="s">
        <v>494</v>
      </c>
      <c r="C552" s="11" t="s">
        <v>2060</v>
      </c>
      <c r="D552" s="11" t="s">
        <v>2061</v>
      </c>
      <c r="E552" s="11" t="s">
        <v>2062</v>
      </c>
      <c r="F552" s="11" t="s">
        <v>519</v>
      </c>
      <c r="G552" s="11" t="s">
        <v>203</v>
      </c>
      <c r="H552" s="11" t="s">
        <v>1400</v>
      </c>
      <c r="I552" s="11">
        <v>10</v>
      </c>
      <c r="J552" s="11">
        <v>6</v>
      </c>
      <c r="K552" s="11" t="s">
        <v>3328</v>
      </c>
      <c r="L552" s="11">
        <v>1</v>
      </c>
      <c r="M552" s="11">
        <v>100</v>
      </c>
      <c r="N552" s="11" t="s">
        <v>203</v>
      </c>
      <c r="O552" s="11">
        <v>0</v>
      </c>
      <c r="P552" s="11">
        <v>0</v>
      </c>
      <c r="Q552" s="11">
        <v>0</v>
      </c>
      <c r="R552" s="11">
        <v>0</v>
      </c>
      <c r="S552" s="11">
        <v>0</v>
      </c>
      <c r="T552" s="11">
        <v>0</v>
      </c>
      <c r="U552" s="11">
        <v>0</v>
      </c>
      <c r="V552" s="11">
        <v>0</v>
      </c>
      <c r="W552" s="11">
        <v>0</v>
      </c>
      <c r="X552" s="11">
        <v>0</v>
      </c>
      <c r="Y552" s="11">
        <v>0</v>
      </c>
      <c r="Z552" s="11">
        <v>0</v>
      </c>
      <c r="AA552" s="11">
        <v>0</v>
      </c>
      <c r="AB552" s="11">
        <v>0</v>
      </c>
      <c r="AC552" s="11">
        <v>0</v>
      </c>
      <c r="AD552" s="11">
        <v>0</v>
      </c>
      <c r="AE552" s="11">
        <v>0</v>
      </c>
      <c r="AF552" s="11">
        <v>0</v>
      </c>
      <c r="AG552" s="11">
        <v>0</v>
      </c>
      <c r="AH552" s="11">
        <v>0</v>
      </c>
      <c r="AI552" s="11">
        <v>0</v>
      </c>
      <c r="AJ552" s="11">
        <v>15</v>
      </c>
      <c r="AK552" s="11" t="s">
        <v>980</v>
      </c>
      <c r="AL552" s="11" t="s">
        <v>47</v>
      </c>
      <c r="AM552" s="11" t="s">
        <v>56</v>
      </c>
      <c r="AN552" s="11" t="s">
        <v>729</v>
      </c>
    </row>
    <row r="553" ht="36" spans="1:40">
      <c r="A553" s="28">
        <v>550</v>
      </c>
      <c r="B553" s="11" t="s">
        <v>494</v>
      </c>
      <c r="C553" s="11" t="s">
        <v>2063</v>
      </c>
      <c r="D553" s="11" t="s">
        <v>2064</v>
      </c>
      <c r="E553" s="11" t="s">
        <v>2065</v>
      </c>
      <c r="F553" s="11" t="s">
        <v>503</v>
      </c>
      <c r="G553" s="11" t="s">
        <v>504</v>
      </c>
      <c r="H553" s="11" t="s">
        <v>3327</v>
      </c>
      <c r="I553" s="11">
        <v>0</v>
      </c>
      <c r="J553" s="11">
        <v>1</v>
      </c>
      <c r="K553" s="11" t="s">
        <v>3328</v>
      </c>
      <c r="L553" s="11">
        <v>1</v>
      </c>
      <c r="M553" s="11">
        <v>100</v>
      </c>
      <c r="N553" s="11" t="s">
        <v>504</v>
      </c>
      <c r="O553" s="11">
        <v>0</v>
      </c>
      <c r="P553" s="11">
        <v>0</v>
      </c>
      <c r="Q553" s="11">
        <v>0</v>
      </c>
      <c r="R553" s="11">
        <v>0</v>
      </c>
      <c r="S553" s="11">
        <v>0</v>
      </c>
      <c r="T553" s="11">
        <v>0</v>
      </c>
      <c r="U553" s="11">
        <v>0</v>
      </c>
      <c r="V553" s="11">
        <v>0</v>
      </c>
      <c r="W553" s="11">
        <v>0</v>
      </c>
      <c r="X553" s="11">
        <v>0</v>
      </c>
      <c r="Y553" s="11">
        <v>0</v>
      </c>
      <c r="Z553" s="11">
        <v>0</v>
      </c>
      <c r="AA553" s="11">
        <v>0</v>
      </c>
      <c r="AB553" s="11">
        <v>0</v>
      </c>
      <c r="AC553" s="11">
        <v>0</v>
      </c>
      <c r="AD553" s="11">
        <v>0</v>
      </c>
      <c r="AE553" s="11">
        <v>0</v>
      </c>
      <c r="AF553" s="11">
        <v>0</v>
      </c>
      <c r="AG553" s="11">
        <v>0</v>
      </c>
      <c r="AH553" s="11">
        <v>0</v>
      </c>
      <c r="AI553" s="11">
        <v>0</v>
      </c>
      <c r="AJ553" s="11">
        <v>30</v>
      </c>
      <c r="AK553" s="11" t="s">
        <v>980</v>
      </c>
      <c r="AL553" s="11" t="s">
        <v>47</v>
      </c>
      <c r="AM553" s="11" t="s">
        <v>48</v>
      </c>
      <c r="AN553" s="11" t="s">
        <v>729</v>
      </c>
    </row>
    <row r="554" ht="60" spans="1:40">
      <c r="A554" s="28">
        <v>551</v>
      </c>
      <c r="B554" s="11" t="s">
        <v>494</v>
      </c>
      <c r="C554" s="11" t="s">
        <v>2066</v>
      </c>
      <c r="D554" s="11" t="s">
        <v>2067</v>
      </c>
      <c r="E554" s="11" t="s">
        <v>2068</v>
      </c>
      <c r="F554" s="11" t="s">
        <v>519</v>
      </c>
      <c r="G554" s="11" t="s">
        <v>203</v>
      </c>
      <c r="H554" s="11" t="s">
        <v>1400</v>
      </c>
      <c r="I554" s="11">
        <v>10</v>
      </c>
      <c r="J554" s="11">
        <v>6</v>
      </c>
      <c r="K554" s="11" t="s">
        <v>3328</v>
      </c>
      <c r="L554" s="11">
        <v>6</v>
      </c>
      <c r="M554" s="11">
        <v>100</v>
      </c>
      <c r="N554" s="11" t="s">
        <v>203</v>
      </c>
      <c r="O554" s="11">
        <v>0</v>
      </c>
      <c r="P554" s="11">
        <v>0</v>
      </c>
      <c r="Q554" s="11">
        <v>0</v>
      </c>
      <c r="R554" s="11">
        <v>0</v>
      </c>
      <c r="S554" s="11">
        <v>0</v>
      </c>
      <c r="T554" s="11">
        <v>0</v>
      </c>
      <c r="U554" s="11">
        <v>0</v>
      </c>
      <c r="V554" s="11">
        <v>0</v>
      </c>
      <c r="W554" s="11">
        <v>0</v>
      </c>
      <c r="X554" s="11">
        <v>0</v>
      </c>
      <c r="Y554" s="11">
        <v>0</v>
      </c>
      <c r="Z554" s="11">
        <v>0</v>
      </c>
      <c r="AA554" s="11">
        <v>0</v>
      </c>
      <c r="AB554" s="11">
        <v>0</v>
      </c>
      <c r="AC554" s="11">
        <v>0</v>
      </c>
      <c r="AD554" s="11">
        <v>0</v>
      </c>
      <c r="AE554" s="11">
        <v>0</v>
      </c>
      <c r="AF554" s="11">
        <v>0</v>
      </c>
      <c r="AG554" s="11">
        <v>0</v>
      </c>
      <c r="AH554" s="11">
        <v>0</v>
      </c>
      <c r="AI554" s="11">
        <v>0</v>
      </c>
      <c r="AJ554" s="11">
        <v>15</v>
      </c>
      <c r="AK554" s="11" t="s">
        <v>980</v>
      </c>
      <c r="AL554" s="11" t="s">
        <v>47</v>
      </c>
      <c r="AM554" s="11" t="s">
        <v>56</v>
      </c>
      <c r="AN554" s="11" t="s">
        <v>729</v>
      </c>
    </row>
    <row r="555" ht="36" spans="1:40">
      <c r="A555" s="28">
        <v>552</v>
      </c>
      <c r="B555" s="11" t="s">
        <v>494</v>
      </c>
      <c r="C555" s="11" t="s">
        <v>2069</v>
      </c>
      <c r="D555" s="11" t="s">
        <v>2070</v>
      </c>
      <c r="E555" s="11" t="s">
        <v>2071</v>
      </c>
      <c r="F555" s="11" t="s">
        <v>524</v>
      </c>
      <c r="G555" s="11" t="s">
        <v>987</v>
      </c>
      <c r="H555" s="11" t="s">
        <v>3327</v>
      </c>
      <c r="I555" s="11">
        <v>0</v>
      </c>
      <c r="J555" s="11">
        <v>2</v>
      </c>
      <c r="K555" s="11" t="s">
        <v>3328</v>
      </c>
      <c r="L555" s="11">
        <v>2</v>
      </c>
      <c r="M555" s="11">
        <v>100</v>
      </c>
      <c r="N555" s="11" t="s">
        <v>987</v>
      </c>
      <c r="O555" s="11">
        <v>0</v>
      </c>
      <c r="P555" s="11">
        <v>0</v>
      </c>
      <c r="Q555" s="11">
        <v>0</v>
      </c>
      <c r="R555" s="11">
        <v>0</v>
      </c>
      <c r="S555" s="11">
        <v>0</v>
      </c>
      <c r="T555" s="11">
        <v>0</v>
      </c>
      <c r="U555" s="11">
        <v>0</v>
      </c>
      <c r="V555" s="11">
        <v>0</v>
      </c>
      <c r="W555" s="11">
        <v>0</v>
      </c>
      <c r="X555" s="11">
        <v>0</v>
      </c>
      <c r="Y555" s="11">
        <v>0</v>
      </c>
      <c r="Z555" s="11">
        <v>0</v>
      </c>
      <c r="AA555" s="11">
        <v>0</v>
      </c>
      <c r="AB555" s="11">
        <v>0</v>
      </c>
      <c r="AC555" s="11">
        <v>0</v>
      </c>
      <c r="AD555" s="11">
        <v>0</v>
      </c>
      <c r="AE555" s="11">
        <v>0</v>
      </c>
      <c r="AF555" s="11">
        <v>0</v>
      </c>
      <c r="AG555" s="11">
        <v>0</v>
      </c>
      <c r="AH555" s="11">
        <v>0</v>
      </c>
      <c r="AI555" s="11">
        <v>0</v>
      </c>
      <c r="AJ555" s="11">
        <v>30</v>
      </c>
      <c r="AK555" s="11" t="s">
        <v>980</v>
      </c>
      <c r="AL555" s="11" t="s">
        <v>47</v>
      </c>
      <c r="AM555" s="11" t="s">
        <v>48</v>
      </c>
      <c r="AN555" s="11" t="s">
        <v>729</v>
      </c>
    </row>
    <row r="556" ht="48" spans="1:40">
      <c r="A556" s="28">
        <v>553</v>
      </c>
      <c r="B556" s="11" t="s">
        <v>494</v>
      </c>
      <c r="C556" s="11" t="s">
        <v>2072</v>
      </c>
      <c r="D556" s="11" t="s">
        <v>2073</v>
      </c>
      <c r="E556" s="11" t="s">
        <v>2074</v>
      </c>
      <c r="F556" s="11" t="s">
        <v>2075</v>
      </c>
      <c r="G556" s="11" t="s">
        <v>504</v>
      </c>
      <c r="H556" s="11" t="s">
        <v>3327</v>
      </c>
      <c r="I556" s="11">
        <v>0</v>
      </c>
      <c r="J556" s="11">
        <v>2</v>
      </c>
      <c r="K556" s="11" t="s">
        <v>3329</v>
      </c>
      <c r="L556" s="11">
        <v>2</v>
      </c>
      <c r="M556" s="11">
        <v>60</v>
      </c>
      <c r="N556" s="11" t="s">
        <v>504</v>
      </c>
      <c r="O556" s="11">
        <v>3</v>
      </c>
      <c r="P556" s="11">
        <v>40</v>
      </c>
      <c r="Q556" s="11" t="s">
        <v>3435</v>
      </c>
      <c r="R556" s="11">
        <v>0</v>
      </c>
      <c r="S556" s="11">
        <v>0</v>
      </c>
      <c r="T556" s="11">
        <v>0</v>
      </c>
      <c r="U556" s="11">
        <v>0</v>
      </c>
      <c r="V556" s="11">
        <v>0</v>
      </c>
      <c r="W556" s="11">
        <v>0</v>
      </c>
      <c r="X556" s="11">
        <v>0</v>
      </c>
      <c r="Y556" s="11">
        <v>0</v>
      </c>
      <c r="Z556" s="11">
        <v>0</v>
      </c>
      <c r="AA556" s="11">
        <v>0</v>
      </c>
      <c r="AB556" s="11">
        <v>0</v>
      </c>
      <c r="AC556" s="11">
        <v>0</v>
      </c>
      <c r="AD556" s="11">
        <v>0</v>
      </c>
      <c r="AE556" s="11">
        <v>0</v>
      </c>
      <c r="AF556" s="11">
        <v>0</v>
      </c>
      <c r="AG556" s="11">
        <v>0</v>
      </c>
      <c r="AH556" s="11">
        <v>0</v>
      </c>
      <c r="AI556" s="11">
        <v>0</v>
      </c>
      <c r="AJ556" s="11">
        <v>30</v>
      </c>
      <c r="AK556" s="11" t="s">
        <v>980</v>
      </c>
      <c r="AL556" s="11" t="s">
        <v>47</v>
      </c>
      <c r="AM556" s="11" t="s">
        <v>48</v>
      </c>
      <c r="AN556" s="11" t="s">
        <v>729</v>
      </c>
    </row>
    <row r="557" ht="24" spans="1:40">
      <c r="A557" s="28">
        <v>554</v>
      </c>
      <c r="B557" s="11" t="s">
        <v>494</v>
      </c>
      <c r="C557" s="11" t="s">
        <v>2076</v>
      </c>
      <c r="D557" s="11" t="s">
        <v>2077</v>
      </c>
      <c r="E557" s="11" t="s">
        <v>2078</v>
      </c>
      <c r="F557" s="11" t="s">
        <v>503</v>
      </c>
      <c r="G557" s="11" t="s">
        <v>504</v>
      </c>
      <c r="H557" s="11" t="s">
        <v>3327</v>
      </c>
      <c r="I557" s="11">
        <v>0</v>
      </c>
      <c r="J557" s="11">
        <v>1</v>
      </c>
      <c r="K557" s="11" t="s">
        <v>3328</v>
      </c>
      <c r="L557" s="11">
        <v>1</v>
      </c>
      <c r="M557" s="11">
        <v>100</v>
      </c>
      <c r="N557" s="11" t="s">
        <v>504</v>
      </c>
      <c r="O557" s="11">
        <v>0</v>
      </c>
      <c r="P557" s="11">
        <v>0</v>
      </c>
      <c r="Q557" s="11">
        <v>0</v>
      </c>
      <c r="R557" s="11">
        <v>0</v>
      </c>
      <c r="S557" s="11">
        <v>0</v>
      </c>
      <c r="T557" s="11">
        <v>0</v>
      </c>
      <c r="U557" s="11">
        <v>0</v>
      </c>
      <c r="V557" s="11">
        <v>0</v>
      </c>
      <c r="W557" s="11">
        <v>0</v>
      </c>
      <c r="X557" s="11">
        <v>0</v>
      </c>
      <c r="Y557" s="11">
        <v>0</v>
      </c>
      <c r="Z557" s="11">
        <v>0</v>
      </c>
      <c r="AA557" s="11">
        <v>0</v>
      </c>
      <c r="AB557" s="11">
        <v>0</v>
      </c>
      <c r="AC557" s="11">
        <v>0</v>
      </c>
      <c r="AD557" s="11">
        <v>0</v>
      </c>
      <c r="AE557" s="11">
        <v>0</v>
      </c>
      <c r="AF557" s="11">
        <v>0</v>
      </c>
      <c r="AG557" s="11">
        <v>0</v>
      </c>
      <c r="AH557" s="11">
        <v>0</v>
      </c>
      <c r="AI557" s="11">
        <v>0</v>
      </c>
      <c r="AJ557" s="11">
        <v>30</v>
      </c>
      <c r="AK557" s="11" t="s">
        <v>980</v>
      </c>
      <c r="AL557" s="11" t="s">
        <v>47</v>
      </c>
      <c r="AM557" s="11" t="s">
        <v>48</v>
      </c>
      <c r="AN557" s="11" t="s">
        <v>729</v>
      </c>
    </row>
    <row r="558" ht="48" spans="1:40">
      <c r="A558" s="28">
        <v>555</v>
      </c>
      <c r="B558" s="11" t="s">
        <v>494</v>
      </c>
      <c r="C558" s="11" t="s">
        <v>2079</v>
      </c>
      <c r="D558" s="11" t="s">
        <v>2080</v>
      </c>
      <c r="E558" s="11" t="s">
        <v>2081</v>
      </c>
      <c r="F558" s="30" t="s">
        <v>528</v>
      </c>
      <c r="G558" s="11" t="s">
        <v>636</v>
      </c>
      <c r="H558" s="11" t="s">
        <v>1400</v>
      </c>
      <c r="I558" s="11">
        <v>3</v>
      </c>
      <c r="J558" s="11">
        <v>3</v>
      </c>
      <c r="K558" s="11" t="s">
        <v>3329</v>
      </c>
      <c r="L558" s="11">
        <v>2</v>
      </c>
      <c r="M558" s="11">
        <v>50</v>
      </c>
      <c r="N558" s="11" t="s">
        <v>45</v>
      </c>
      <c r="O558" s="11">
        <v>3</v>
      </c>
      <c r="P558" s="11">
        <v>50</v>
      </c>
      <c r="Q558" s="11" t="s">
        <v>636</v>
      </c>
      <c r="R558" s="11">
        <v>0</v>
      </c>
      <c r="S558" s="11">
        <v>0</v>
      </c>
      <c r="T558" s="11">
        <v>0</v>
      </c>
      <c r="U558" s="11">
        <v>0</v>
      </c>
      <c r="V558" s="11">
        <v>0</v>
      </c>
      <c r="W558" s="11">
        <v>0</v>
      </c>
      <c r="X558" s="11">
        <v>0</v>
      </c>
      <c r="Y558" s="11">
        <v>0</v>
      </c>
      <c r="Z558" s="11">
        <v>0</v>
      </c>
      <c r="AA558" s="11">
        <v>0</v>
      </c>
      <c r="AB558" s="11">
        <v>0</v>
      </c>
      <c r="AC558" s="11">
        <v>0</v>
      </c>
      <c r="AD558" s="11">
        <v>0</v>
      </c>
      <c r="AE558" s="11">
        <v>0</v>
      </c>
      <c r="AF558" s="11">
        <v>0</v>
      </c>
      <c r="AG558" s="11">
        <v>0</v>
      </c>
      <c r="AH558" s="11">
        <v>0</v>
      </c>
      <c r="AI558" s="11">
        <v>0</v>
      </c>
      <c r="AJ558" s="11">
        <v>30</v>
      </c>
      <c r="AK558" s="11" t="s">
        <v>1005</v>
      </c>
      <c r="AL558" s="11" t="s">
        <v>47</v>
      </c>
      <c r="AM558" s="11" t="s">
        <v>48</v>
      </c>
      <c r="AN558" s="11" t="s">
        <v>729</v>
      </c>
    </row>
    <row r="559" ht="36" spans="1:40">
      <c r="A559" s="28">
        <v>556</v>
      </c>
      <c r="B559" s="11" t="s">
        <v>494</v>
      </c>
      <c r="C559" s="11" t="s">
        <v>2082</v>
      </c>
      <c r="D559" s="11" t="s">
        <v>2083</v>
      </c>
      <c r="E559" s="11" t="s">
        <v>2084</v>
      </c>
      <c r="F559" s="30" t="s">
        <v>524</v>
      </c>
      <c r="G559" s="11" t="s">
        <v>2085</v>
      </c>
      <c r="H559" s="11" t="s">
        <v>3327</v>
      </c>
      <c r="I559" s="11">
        <v>0</v>
      </c>
      <c r="J559" s="11">
        <v>5</v>
      </c>
      <c r="K559" s="11" t="s">
        <v>3328</v>
      </c>
      <c r="L559" s="11">
        <v>1</v>
      </c>
      <c r="M559" s="11">
        <v>100</v>
      </c>
      <c r="N559" s="11" t="s">
        <v>2085</v>
      </c>
      <c r="O559" s="11">
        <v>0</v>
      </c>
      <c r="P559" s="11">
        <v>0</v>
      </c>
      <c r="Q559" s="11">
        <v>0</v>
      </c>
      <c r="R559" s="11">
        <v>0</v>
      </c>
      <c r="S559" s="11">
        <v>0</v>
      </c>
      <c r="T559" s="11">
        <v>0</v>
      </c>
      <c r="U559" s="11">
        <v>0</v>
      </c>
      <c r="V559" s="11">
        <v>0</v>
      </c>
      <c r="W559" s="11">
        <v>0</v>
      </c>
      <c r="X559" s="11">
        <v>0</v>
      </c>
      <c r="Y559" s="11">
        <v>0</v>
      </c>
      <c r="Z559" s="11">
        <v>0</v>
      </c>
      <c r="AA559" s="11">
        <v>0</v>
      </c>
      <c r="AB559" s="11">
        <v>0</v>
      </c>
      <c r="AC559" s="11">
        <v>0</v>
      </c>
      <c r="AD559" s="11">
        <v>0</v>
      </c>
      <c r="AE559" s="11">
        <v>0</v>
      </c>
      <c r="AF559" s="11">
        <v>0</v>
      </c>
      <c r="AG559" s="11">
        <v>0</v>
      </c>
      <c r="AH559" s="11">
        <v>0</v>
      </c>
      <c r="AI559" s="11">
        <v>0</v>
      </c>
      <c r="AJ559" s="11">
        <v>15</v>
      </c>
      <c r="AK559" s="11" t="s">
        <v>1005</v>
      </c>
      <c r="AL559" s="11" t="s">
        <v>47</v>
      </c>
      <c r="AM559" s="11" t="s">
        <v>56</v>
      </c>
      <c r="AN559" s="11" t="s">
        <v>729</v>
      </c>
    </row>
    <row r="560" ht="36" spans="1:40">
      <c r="A560" s="28">
        <v>557</v>
      </c>
      <c r="B560" s="11" t="s">
        <v>494</v>
      </c>
      <c r="C560" s="11" t="s">
        <v>2086</v>
      </c>
      <c r="D560" s="11" t="s">
        <v>2087</v>
      </c>
      <c r="E560" s="11" t="s">
        <v>2088</v>
      </c>
      <c r="F560" s="30" t="s">
        <v>519</v>
      </c>
      <c r="G560" s="11" t="s">
        <v>987</v>
      </c>
      <c r="H560" s="11" t="s">
        <v>3327</v>
      </c>
      <c r="I560" s="11">
        <v>0</v>
      </c>
      <c r="J560" s="11">
        <v>3</v>
      </c>
      <c r="K560" s="11" t="s">
        <v>3328</v>
      </c>
      <c r="L560" s="11">
        <v>3</v>
      </c>
      <c r="M560" s="11">
        <v>100</v>
      </c>
      <c r="N560" s="11" t="s">
        <v>987</v>
      </c>
      <c r="O560" s="11">
        <v>0</v>
      </c>
      <c r="P560" s="11">
        <v>0</v>
      </c>
      <c r="Q560" s="11">
        <v>0</v>
      </c>
      <c r="R560" s="11">
        <v>0</v>
      </c>
      <c r="S560" s="11">
        <v>0</v>
      </c>
      <c r="T560" s="11">
        <v>0</v>
      </c>
      <c r="U560" s="11">
        <v>0</v>
      </c>
      <c r="V560" s="11">
        <v>0</v>
      </c>
      <c r="W560" s="11">
        <v>0</v>
      </c>
      <c r="X560" s="11">
        <v>0</v>
      </c>
      <c r="Y560" s="11">
        <v>0</v>
      </c>
      <c r="Z560" s="11">
        <v>0</v>
      </c>
      <c r="AA560" s="11">
        <v>0</v>
      </c>
      <c r="AB560" s="11">
        <v>0</v>
      </c>
      <c r="AC560" s="11">
        <v>0</v>
      </c>
      <c r="AD560" s="11">
        <v>0</v>
      </c>
      <c r="AE560" s="11">
        <v>0</v>
      </c>
      <c r="AF560" s="11">
        <v>0</v>
      </c>
      <c r="AG560" s="11">
        <v>0</v>
      </c>
      <c r="AH560" s="11">
        <v>0</v>
      </c>
      <c r="AI560" s="11">
        <v>0</v>
      </c>
      <c r="AJ560" s="11">
        <v>30</v>
      </c>
      <c r="AK560" s="11" t="s">
        <v>1005</v>
      </c>
      <c r="AL560" s="11" t="s">
        <v>47</v>
      </c>
      <c r="AM560" s="11" t="s">
        <v>48</v>
      </c>
      <c r="AN560" s="11" t="s">
        <v>729</v>
      </c>
    </row>
    <row r="561" ht="36" spans="1:40">
      <c r="A561" s="28">
        <v>558</v>
      </c>
      <c r="B561" s="11" t="s">
        <v>494</v>
      </c>
      <c r="C561" s="11" t="s">
        <v>2089</v>
      </c>
      <c r="D561" s="11" t="s">
        <v>2090</v>
      </c>
      <c r="E561" s="11" t="s">
        <v>2091</v>
      </c>
      <c r="F561" s="30" t="s">
        <v>519</v>
      </c>
      <c r="G561" s="11" t="s">
        <v>687</v>
      </c>
      <c r="H561" s="11" t="s">
        <v>3327</v>
      </c>
      <c r="I561" s="11">
        <v>0</v>
      </c>
      <c r="J561" s="11">
        <v>2</v>
      </c>
      <c r="K561" s="11" t="s">
        <v>3328</v>
      </c>
      <c r="L561" s="11">
        <v>2</v>
      </c>
      <c r="M561" s="11">
        <v>100</v>
      </c>
      <c r="N561" s="11" t="s">
        <v>687</v>
      </c>
      <c r="O561" s="11">
        <v>0</v>
      </c>
      <c r="P561" s="11">
        <v>0</v>
      </c>
      <c r="Q561" s="11">
        <v>0</v>
      </c>
      <c r="R561" s="11">
        <v>0</v>
      </c>
      <c r="S561" s="11">
        <v>0</v>
      </c>
      <c r="T561" s="11">
        <v>0</v>
      </c>
      <c r="U561" s="11">
        <v>0</v>
      </c>
      <c r="V561" s="11">
        <v>0</v>
      </c>
      <c r="W561" s="11">
        <v>0</v>
      </c>
      <c r="X561" s="11">
        <v>0</v>
      </c>
      <c r="Y561" s="11">
        <v>0</v>
      </c>
      <c r="Z561" s="11">
        <v>0</v>
      </c>
      <c r="AA561" s="11">
        <v>0</v>
      </c>
      <c r="AB561" s="11">
        <v>0</v>
      </c>
      <c r="AC561" s="11">
        <v>0</v>
      </c>
      <c r="AD561" s="11">
        <v>0</v>
      </c>
      <c r="AE561" s="11">
        <v>0</v>
      </c>
      <c r="AF561" s="11">
        <v>0</v>
      </c>
      <c r="AG561" s="11">
        <v>0</v>
      </c>
      <c r="AH561" s="11">
        <v>0</v>
      </c>
      <c r="AI561" s="11">
        <v>0</v>
      </c>
      <c r="AJ561" s="11">
        <v>30</v>
      </c>
      <c r="AK561" s="11" t="s">
        <v>1005</v>
      </c>
      <c r="AL561" s="11" t="s">
        <v>47</v>
      </c>
      <c r="AM561" s="11" t="s">
        <v>48</v>
      </c>
      <c r="AN561" s="11" t="s">
        <v>729</v>
      </c>
    </row>
    <row r="562" ht="24" spans="1:40">
      <c r="A562" s="28">
        <v>559</v>
      </c>
      <c r="B562" s="11" t="s">
        <v>494</v>
      </c>
      <c r="C562" s="11" t="s">
        <v>2092</v>
      </c>
      <c r="D562" s="11" t="s">
        <v>2093</v>
      </c>
      <c r="E562" s="11" t="s">
        <v>2094</v>
      </c>
      <c r="F562" s="30" t="s">
        <v>2095</v>
      </c>
      <c r="G562" s="11" t="s">
        <v>1437</v>
      </c>
      <c r="H562" s="11" t="s">
        <v>3327</v>
      </c>
      <c r="I562" s="11">
        <v>0</v>
      </c>
      <c r="J562" s="11">
        <v>7</v>
      </c>
      <c r="K562" s="11" t="s">
        <v>3328</v>
      </c>
      <c r="L562" s="11">
        <v>7</v>
      </c>
      <c r="M562" s="11">
        <v>100</v>
      </c>
      <c r="N562" s="11" t="s">
        <v>1437</v>
      </c>
      <c r="O562" s="11">
        <v>0</v>
      </c>
      <c r="P562" s="11">
        <v>0</v>
      </c>
      <c r="Q562" s="11">
        <v>0</v>
      </c>
      <c r="R562" s="11">
        <v>0</v>
      </c>
      <c r="S562" s="11">
        <v>0</v>
      </c>
      <c r="T562" s="11">
        <v>0</v>
      </c>
      <c r="U562" s="11">
        <v>0</v>
      </c>
      <c r="V562" s="11">
        <v>0</v>
      </c>
      <c r="W562" s="11">
        <v>0</v>
      </c>
      <c r="X562" s="11">
        <v>0</v>
      </c>
      <c r="Y562" s="11">
        <v>0</v>
      </c>
      <c r="Z562" s="11">
        <v>0</v>
      </c>
      <c r="AA562" s="11">
        <v>0</v>
      </c>
      <c r="AB562" s="11">
        <v>0</v>
      </c>
      <c r="AC562" s="11">
        <v>0</v>
      </c>
      <c r="AD562" s="11">
        <v>0</v>
      </c>
      <c r="AE562" s="11">
        <v>0</v>
      </c>
      <c r="AF562" s="11">
        <v>0</v>
      </c>
      <c r="AG562" s="11">
        <v>0</v>
      </c>
      <c r="AH562" s="11">
        <v>0</v>
      </c>
      <c r="AI562" s="11">
        <v>0</v>
      </c>
      <c r="AJ562" s="11">
        <v>5</v>
      </c>
      <c r="AK562" s="11" t="s">
        <v>1005</v>
      </c>
      <c r="AL562" s="11" t="s">
        <v>105</v>
      </c>
      <c r="AM562" s="11" t="s">
        <v>56</v>
      </c>
      <c r="AN562" s="11" t="s">
        <v>729</v>
      </c>
    </row>
    <row r="563" ht="36" spans="1:40">
      <c r="A563" s="28">
        <v>560</v>
      </c>
      <c r="B563" s="11" t="s">
        <v>494</v>
      </c>
      <c r="C563" s="11" t="s">
        <v>2096</v>
      </c>
      <c r="D563" s="11" t="s">
        <v>2097</v>
      </c>
      <c r="E563" s="11" t="s">
        <v>2098</v>
      </c>
      <c r="F563" s="11" t="s">
        <v>2099</v>
      </c>
      <c r="G563" s="11" t="s">
        <v>2100</v>
      </c>
      <c r="H563" s="11" t="s">
        <v>3327</v>
      </c>
      <c r="I563" s="11">
        <v>0</v>
      </c>
      <c r="J563" s="11">
        <v>3</v>
      </c>
      <c r="K563" s="11" t="s">
        <v>3328</v>
      </c>
      <c r="L563" s="11">
        <v>3</v>
      </c>
      <c r="M563" s="11">
        <v>100</v>
      </c>
      <c r="N563" s="11" t="s">
        <v>2100</v>
      </c>
      <c r="O563" s="11">
        <v>0</v>
      </c>
      <c r="P563" s="11">
        <v>0</v>
      </c>
      <c r="Q563" s="11">
        <v>0</v>
      </c>
      <c r="R563" s="11">
        <v>0</v>
      </c>
      <c r="S563" s="11">
        <v>0</v>
      </c>
      <c r="T563" s="11">
        <v>0</v>
      </c>
      <c r="U563" s="11">
        <v>0</v>
      </c>
      <c r="V563" s="11">
        <v>0</v>
      </c>
      <c r="W563" s="11">
        <v>0</v>
      </c>
      <c r="X563" s="11">
        <v>0</v>
      </c>
      <c r="Y563" s="11">
        <v>0</v>
      </c>
      <c r="Z563" s="11">
        <v>0</v>
      </c>
      <c r="AA563" s="11">
        <v>0</v>
      </c>
      <c r="AB563" s="11">
        <v>0</v>
      </c>
      <c r="AC563" s="11">
        <v>0</v>
      </c>
      <c r="AD563" s="11">
        <v>0</v>
      </c>
      <c r="AE563" s="11">
        <v>0</v>
      </c>
      <c r="AF563" s="11">
        <v>0</v>
      </c>
      <c r="AG563" s="11">
        <v>0</v>
      </c>
      <c r="AH563" s="11">
        <v>0</v>
      </c>
      <c r="AI563" s="11">
        <v>0</v>
      </c>
      <c r="AJ563" s="11">
        <v>30</v>
      </c>
      <c r="AK563" s="11" t="s">
        <v>1005</v>
      </c>
      <c r="AL563" s="11" t="s">
        <v>47</v>
      </c>
      <c r="AM563" s="11" t="s">
        <v>48</v>
      </c>
      <c r="AN563" s="11" t="s">
        <v>729</v>
      </c>
    </row>
    <row r="564" ht="24" spans="1:40">
      <c r="A564" s="28">
        <v>561</v>
      </c>
      <c r="B564" s="11" t="s">
        <v>494</v>
      </c>
      <c r="C564" s="11" t="s">
        <v>2101</v>
      </c>
      <c r="D564" s="11" t="s">
        <v>2102</v>
      </c>
      <c r="E564" s="11" t="s">
        <v>2103</v>
      </c>
      <c r="F564" s="11" t="s">
        <v>508</v>
      </c>
      <c r="G564" s="11" t="s">
        <v>208</v>
      </c>
      <c r="H564" s="11" t="s">
        <v>3327</v>
      </c>
      <c r="I564" s="11">
        <v>0</v>
      </c>
      <c r="J564" s="11">
        <v>5</v>
      </c>
      <c r="K564" s="11" t="s">
        <v>3328</v>
      </c>
      <c r="L564" s="11">
        <v>5</v>
      </c>
      <c r="M564" s="11">
        <v>100</v>
      </c>
      <c r="N564" s="11" t="s">
        <v>208</v>
      </c>
      <c r="O564" s="11">
        <v>0</v>
      </c>
      <c r="P564" s="11">
        <v>0</v>
      </c>
      <c r="Q564" s="11">
        <v>0</v>
      </c>
      <c r="R564" s="11">
        <v>0</v>
      </c>
      <c r="S564" s="11">
        <v>0</v>
      </c>
      <c r="T564" s="11">
        <v>0</v>
      </c>
      <c r="U564" s="11">
        <v>0</v>
      </c>
      <c r="V564" s="11">
        <v>0</v>
      </c>
      <c r="W564" s="11">
        <v>0</v>
      </c>
      <c r="X564" s="11">
        <v>0</v>
      </c>
      <c r="Y564" s="11">
        <v>0</v>
      </c>
      <c r="Z564" s="11">
        <v>0</v>
      </c>
      <c r="AA564" s="11">
        <v>0</v>
      </c>
      <c r="AB564" s="11">
        <v>0</v>
      </c>
      <c r="AC564" s="11">
        <v>0</v>
      </c>
      <c r="AD564" s="11">
        <v>0</v>
      </c>
      <c r="AE564" s="11">
        <v>0</v>
      </c>
      <c r="AF564" s="11">
        <v>0</v>
      </c>
      <c r="AG564" s="11">
        <v>0</v>
      </c>
      <c r="AH564" s="11">
        <v>0</v>
      </c>
      <c r="AI564" s="11">
        <v>0</v>
      </c>
      <c r="AJ564" s="11">
        <v>15</v>
      </c>
      <c r="AK564" s="11" t="s">
        <v>1005</v>
      </c>
      <c r="AL564" s="11" t="s">
        <v>47</v>
      </c>
      <c r="AM564" s="11" t="s">
        <v>56</v>
      </c>
      <c r="AN564" s="11" t="s">
        <v>729</v>
      </c>
    </row>
    <row r="565" ht="36" spans="1:40">
      <c r="A565" s="28">
        <v>562</v>
      </c>
      <c r="B565" s="11" t="s">
        <v>494</v>
      </c>
      <c r="C565" s="11" t="s">
        <v>2104</v>
      </c>
      <c r="D565" s="11" t="s">
        <v>2105</v>
      </c>
      <c r="E565" s="11" t="s">
        <v>2106</v>
      </c>
      <c r="F565" s="30" t="s">
        <v>2107</v>
      </c>
      <c r="G565" s="11" t="s">
        <v>450</v>
      </c>
      <c r="H565" s="11" t="s">
        <v>3327</v>
      </c>
      <c r="I565" s="11">
        <v>0</v>
      </c>
      <c r="J565" s="11">
        <v>4</v>
      </c>
      <c r="K565" s="11" t="s">
        <v>3328</v>
      </c>
      <c r="L565" s="11">
        <v>4</v>
      </c>
      <c r="M565" s="11">
        <v>100</v>
      </c>
      <c r="N565" s="11" t="s">
        <v>450</v>
      </c>
      <c r="O565" s="11">
        <v>0</v>
      </c>
      <c r="P565" s="11">
        <v>0</v>
      </c>
      <c r="Q565" s="11">
        <v>0</v>
      </c>
      <c r="R565" s="11">
        <v>0</v>
      </c>
      <c r="S565" s="11">
        <v>0</v>
      </c>
      <c r="T565" s="11">
        <v>0</v>
      </c>
      <c r="U565" s="11">
        <v>0</v>
      </c>
      <c r="V565" s="11">
        <v>0</v>
      </c>
      <c r="W565" s="11">
        <v>0</v>
      </c>
      <c r="X565" s="11">
        <v>0</v>
      </c>
      <c r="Y565" s="11">
        <v>0</v>
      </c>
      <c r="Z565" s="11">
        <v>0</v>
      </c>
      <c r="AA565" s="11">
        <v>0</v>
      </c>
      <c r="AB565" s="11">
        <v>0</v>
      </c>
      <c r="AC565" s="11">
        <v>0</v>
      </c>
      <c r="AD565" s="11">
        <v>0</v>
      </c>
      <c r="AE565" s="11">
        <v>0</v>
      </c>
      <c r="AF565" s="11">
        <v>0</v>
      </c>
      <c r="AG565" s="11">
        <v>0</v>
      </c>
      <c r="AH565" s="11">
        <v>0</v>
      </c>
      <c r="AI565" s="11">
        <v>0</v>
      </c>
      <c r="AJ565" s="11">
        <v>5</v>
      </c>
      <c r="AK565" s="11" t="s">
        <v>763</v>
      </c>
      <c r="AL565" s="11" t="s">
        <v>105</v>
      </c>
      <c r="AM565" s="11" t="s">
        <v>56</v>
      </c>
      <c r="AN565" s="11" t="s">
        <v>729</v>
      </c>
    </row>
    <row r="566" ht="36" spans="1:40">
      <c r="A566" s="28">
        <v>563</v>
      </c>
      <c r="B566" s="11" t="s">
        <v>494</v>
      </c>
      <c r="C566" s="11" t="s">
        <v>2108</v>
      </c>
      <c r="D566" s="11" t="s">
        <v>2109</v>
      </c>
      <c r="E566" s="11" t="s">
        <v>2110</v>
      </c>
      <c r="F566" s="11" t="s">
        <v>582</v>
      </c>
      <c r="G566" s="11" t="s">
        <v>362</v>
      </c>
      <c r="H566" s="11" t="s">
        <v>3327</v>
      </c>
      <c r="I566" s="11">
        <v>0</v>
      </c>
      <c r="J566" s="11">
        <v>2</v>
      </c>
      <c r="K566" s="11" t="s">
        <v>3328</v>
      </c>
      <c r="L566" s="11">
        <v>2</v>
      </c>
      <c r="M566" s="11">
        <v>100</v>
      </c>
      <c r="N566" s="11" t="s">
        <v>362</v>
      </c>
      <c r="O566" s="11">
        <v>0</v>
      </c>
      <c r="P566" s="11">
        <v>0</v>
      </c>
      <c r="Q566" s="11">
        <v>0</v>
      </c>
      <c r="R566" s="11">
        <v>0</v>
      </c>
      <c r="S566" s="11">
        <v>0</v>
      </c>
      <c r="T566" s="11">
        <v>0</v>
      </c>
      <c r="U566" s="11">
        <v>0</v>
      </c>
      <c r="V566" s="11">
        <v>0</v>
      </c>
      <c r="W566" s="11">
        <v>0</v>
      </c>
      <c r="X566" s="11">
        <v>0</v>
      </c>
      <c r="Y566" s="11">
        <v>0</v>
      </c>
      <c r="Z566" s="11">
        <v>0</v>
      </c>
      <c r="AA566" s="11">
        <v>0</v>
      </c>
      <c r="AB566" s="11">
        <v>0</v>
      </c>
      <c r="AC566" s="11">
        <v>0</v>
      </c>
      <c r="AD566" s="11">
        <v>0</v>
      </c>
      <c r="AE566" s="11">
        <v>0</v>
      </c>
      <c r="AF566" s="11">
        <v>0</v>
      </c>
      <c r="AG566" s="11">
        <v>0</v>
      </c>
      <c r="AH566" s="11">
        <v>0</v>
      </c>
      <c r="AI566" s="11">
        <v>0</v>
      </c>
      <c r="AJ566" s="11">
        <v>30</v>
      </c>
      <c r="AK566" s="11" t="s">
        <v>763</v>
      </c>
      <c r="AL566" s="11" t="s">
        <v>47</v>
      </c>
      <c r="AM566" s="11" t="s">
        <v>48</v>
      </c>
      <c r="AN566" s="11" t="s">
        <v>729</v>
      </c>
    </row>
    <row r="567" ht="36" spans="1:40">
      <c r="A567" s="28">
        <v>564</v>
      </c>
      <c r="B567" s="11" t="s">
        <v>494</v>
      </c>
      <c r="C567" s="11" t="s">
        <v>2111</v>
      </c>
      <c r="D567" s="11" t="s">
        <v>2112</v>
      </c>
      <c r="E567" s="11" t="s">
        <v>2113</v>
      </c>
      <c r="F567" s="11" t="s">
        <v>2114</v>
      </c>
      <c r="G567" s="11" t="s">
        <v>578</v>
      </c>
      <c r="H567" s="11" t="s">
        <v>3327</v>
      </c>
      <c r="I567" s="11">
        <v>0</v>
      </c>
      <c r="J567" s="11">
        <v>1</v>
      </c>
      <c r="K567" s="11" t="s">
        <v>3329</v>
      </c>
      <c r="L567" s="11">
        <v>1</v>
      </c>
      <c r="M567" s="11">
        <v>75</v>
      </c>
      <c r="N567" s="11" t="s">
        <v>578</v>
      </c>
      <c r="O567" s="11">
        <v>4</v>
      </c>
      <c r="P567" s="11">
        <v>25</v>
      </c>
      <c r="Q567" s="11" t="s">
        <v>1168</v>
      </c>
      <c r="R567" s="11">
        <v>0</v>
      </c>
      <c r="S567" s="11">
        <v>0</v>
      </c>
      <c r="T567" s="11">
        <v>0</v>
      </c>
      <c r="U567" s="11">
        <v>0</v>
      </c>
      <c r="V567" s="11">
        <v>0</v>
      </c>
      <c r="W567" s="11">
        <v>0</v>
      </c>
      <c r="X567" s="11">
        <v>0</v>
      </c>
      <c r="Y567" s="11">
        <v>0</v>
      </c>
      <c r="Z567" s="11">
        <v>0</v>
      </c>
      <c r="AA567" s="11">
        <v>0</v>
      </c>
      <c r="AB567" s="11">
        <v>0</v>
      </c>
      <c r="AC567" s="11">
        <v>0</v>
      </c>
      <c r="AD567" s="11">
        <v>0</v>
      </c>
      <c r="AE567" s="11">
        <v>0</v>
      </c>
      <c r="AF567" s="11">
        <v>0</v>
      </c>
      <c r="AG567" s="11">
        <v>0</v>
      </c>
      <c r="AH567" s="11">
        <v>0</v>
      </c>
      <c r="AI567" s="11">
        <v>0</v>
      </c>
      <c r="AJ567" s="11">
        <v>30</v>
      </c>
      <c r="AK567" s="11" t="s">
        <v>763</v>
      </c>
      <c r="AL567" s="11" t="s">
        <v>47</v>
      </c>
      <c r="AM567" s="11" t="s">
        <v>48</v>
      </c>
      <c r="AN567" s="11" t="s">
        <v>729</v>
      </c>
    </row>
    <row r="568" ht="36" spans="1:40">
      <c r="A568" s="28">
        <v>565</v>
      </c>
      <c r="B568" s="11" t="s">
        <v>494</v>
      </c>
      <c r="C568" s="11" t="s">
        <v>2115</v>
      </c>
      <c r="D568" s="11" t="s">
        <v>2116</v>
      </c>
      <c r="E568" s="11" t="s">
        <v>2117</v>
      </c>
      <c r="F568" s="11" t="s">
        <v>2118</v>
      </c>
      <c r="G568" s="11" t="s">
        <v>1686</v>
      </c>
      <c r="H568" s="11" t="s">
        <v>3327</v>
      </c>
      <c r="I568" s="11">
        <v>0</v>
      </c>
      <c r="J568" s="11">
        <v>2</v>
      </c>
      <c r="K568" s="11" t="s">
        <v>3328</v>
      </c>
      <c r="L568" s="11">
        <v>2</v>
      </c>
      <c r="M568" s="11">
        <v>100</v>
      </c>
      <c r="N568" s="11" t="s">
        <v>1686</v>
      </c>
      <c r="O568" s="11">
        <v>0</v>
      </c>
      <c r="P568" s="11">
        <v>0</v>
      </c>
      <c r="Q568" s="11">
        <v>0</v>
      </c>
      <c r="R568" s="11">
        <v>0</v>
      </c>
      <c r="S568" s="11">
        <v>0</v>
      </c>
      <c r="T568" s="11">
        <v>0</v>
      </c>
      <c r="U568" s="11">
        <v>0</v>
      </c>
      <c r="V568" s="11">
        <v>0</v>
      </c>
      <c r="W568" s="11">
        <v>0</v>
      </c>
      <c r="X568" s="11">
        <v>0</v>
      </c>
      <c r="Y568" s="11">
        <v>0</v>
      </c>
      <c r="Z568" s="11">
        <v>0</v>
      </c>
      <c r="AA568" s="11">
        <v>0</v>
      </c>
      <c r="AB568" s="11">
        <v>0</v>
      </c>
      <c r="AC568" s="11">
        <v>0</v>
      </c>
      <c r="AD568" s="11">
        <v>0</v>
      </c>
      <c r="AE568" s="11">
        <v>0</v>
      </c>
      <c r="AF568" s="11">
        <v>0</v>
      </c>
      <c r="AG568" s="11">
        <v>0</v>
      </c>
      <c r="AH568" s="11">
        <v>0</v>
      </c>
      <c r="AI568" s="11">
        <v>0</v>
      </c>
      <c r="AJ568" s="11">
        <v>10</v>
      </c>
      <c r="AK568" s="11" t="s">
        <v>763</v>
      </c>
      <c r="AL568" s="11" t="s">
        <v>105</v>
      </c>
      <c r="AM568" s="11" t="s">
        <v>48</v>
      </c>
      <c r="AN568" s="11" t="s">
        <v>729</v>
      </c>
    </row>
    <row r="569" ht="48" spans="1:40">
      <c r="A569" s="28">
        <v>566</v>
      </c>
      <c r="B569" s="11" t="s">
        <v>494</v>
      </c>
      <c r="C569" s="11" t="s">
        <v>2119</v>
      </c>
      <c r="D569" s="11" t="s">
        <v>2120</v>
      </c>
      <c r="E569" s="11" t="s">
        <v>2121</v>
      </c>
      <c r="F569" s="11" t="s">
        <v>2114</v>
      </c>
      <c r="G569" s="11" t="s">
        <v>173</v>
      </c>
      <c r="H569" s="11" t="s">
        <v>3327</v>
      </c>
      <c r="I569" s="11">
        <v>0</v>
      </c>
      <c r="J569" s="11">
        <v>1</v>
      </c>
      <c r="K569" s="11" t="s">
        <v>3329</v>
      </c>
      <c r="L569" s="11">
        <v>1</v>
      </c>
      <c r="M569" s="11">
        <v>46</v>
      </c>
      <c r="N569" s="11" t="s">
        <v>173</v>
      </c>
      <c r="O569" s="11">
        <v>2</v>
      </c>
      <c r="P569" s="11">
        <v>37</v>
      </c>
      <c r="Q569" s="11" t="s">
        <v>3440</v>
      </c>
      <c r="R569" s="11">
        <v>5</v>
      </c>
      <c r="S569" s="11">
        <v>17</v>
      </c>
      <c r="T569" s="11" t="s">
        <v>1421</v>
      </c>
      <c r="U569" s="11">
        <v>0</v>
      </c>
      <c r="V569" s="11">
        <v>0</v>
      </c>
      <c r="W569" s="11">
        <v>0</v>
      </c>
      <c r="X569" s="11">
        <v>0</v>
      </c>
      <c r="Y569" s="11">
        <v>0</v>
      </c>
      <c r="Z569" s="11">
        <v>0</v>
      </c>
      <c r="AA569" s="11">
        <v>0</v>
      </c>
      <c r="AB569" s="11">
        <v>0</v>
      </c>
      <c r="AC569" s="11">
        <v>0</v>
      </c>
      <c r="AD569" s="11">
        <v>0</v>
      </c>
      <c r="AE569" s="11">
        <v>0</v>
      </c>
      <c r="AF569" s="11">
        <v>0</v>
      </c>
      <c r="AG569" s="11">
        <v>0</v>
      </c>
      <c r="AH569" s="11">
        <v>0</v>
      </c>
      <c r="AI569" s="11">
        <v>0</v>
      </c>
      <c r="AJ569" s="11">
        <v>30</v>
      </c>
      <c r="AK569" s="11" t="s">
        <v>763</v>
      </c>
      <c r="AL569" s="11" t="s">
        <v>47</v>
      </c>
      <c r="AM569" s="11" t="s">
        <v>48</v>
      </c>
      <c r="AN569" s="11" t="s">
        <v>729</v>
      </c>
    </row>
    <row r="570" ht="36" spans="1:40">
      <c r="A570" s="28">
        <v>567</v>
      </c>
      <c r="B570" s="11" t="s">
        <v>494</v>
      </c>
      <c r="C570" s="11" t="s">
        <v>2122</v>
      </c>
      <c r="D570" s="11" t="s">
        <v>2123</v>
      </c>
      <c r="E570" s="11" t="s">
        <v>2124</v>
      </c>
      <c r="F570" s="11" t="s">
        <v>2125</v>
      </c>
      <c r="G570" s="11" t="s">
        <v>208</v>
      </c>
      <c r="H570" s="11" t="s">
        <v>3327</v>
      </c>
      <c r="I570" s="11">
        <v>0</v>
      </c>
      <c r="J570" s="11">
        <v>5</v>
      </c>
      <c r="K570" s="11" t="s">
        <v>3328</v>
      </c>
      <c r="L570" s="11">
        <v>5</v>
      </c>
      <c r="M570" s="11">
        <v>100</v>
      </c>
      <c r="N570" s="11" t="s">
        <v>208</v>
      </c>
      <c r="O570" s="11">
        <v>0</v>
      </c>
      <c r="P570" s="11">
        <v>0</v>
      </c>
      <c r="Q570" s="11">
        <v>0</v>
      </c>
      <c r="R570" s="11">
        <v>0</v>
      </c>
      <c r="S570" s="11">
        <v>0</v>
      </c>
      <c r="T570" s="11">
        <v>0</v>
      </c>
      <c r="U570" s="11">
        <v>0</v>
      </c>
      <c r="V570" s="11">
        <v>0</v>
      </c>
      <c r="W570" s="11">
        <v>0</v>
      </c>
      <c r="X570" s="11">
        <v>0</v>
      </c>
      <c r="Y570" s="11">
        <v>0</v>
      </c>
      <c r="Z570" s="11">
        <v>0</v>
      </c>
      <c r="AA570" s="11">
        <v>0</v>
      </c>
      <c r="AB570" s="11">
        <v>0</v>
      </c>
      <c r="AC570" s="11">
        <v>0</v>
      </c>
      <c r="AD570" s="11">
        <v>0</v>
      </c>
      <c r="AE570" s="11">
        <v>0</v>
      </c>
      <c r="AF570" s="11">
        <v>0</v>
      </c>
      <c r="AG570" s="11">
        <v>0</v>
      </c>
      <c r="AH570" s="11">
        <v>0</v>
      </c>
      <c r="AI570" s="11">
        <v>0</v>
      </c>
      <c r="AJ570" s="11">
        <v>15</v>
      </c>
      <c r="AK570" s="11" t="s">
        <v>763</v>
      </c>
      <c r="AL570" s="11" t="s">
        <v>47</v>
      </c>
      <c r="AM570" s="11" t="s">
        <v>56</v>
      </c>
      <c r="AN570" s="11" t="s">
        <v>729</v>
      </c>
    </row>
    <row r="571" ht="24" spans="1:40">
      <c r="A571" s="28">
        <v>568</v>
      </c>
      <c r="B571" s="11" t="s">
        <v>494</v>
      </c>
      <c r="C571" s="11" t="s">
        <v>2126</v>
      </c>
      <c r="D571" s="11" t="s">
        <v>2127</v>
      </c>
      <c r="E571" s="11" t="s">
        <v>2128</v>
      </c>
      <c r="F571" s="30" t="s">
        <v>524</v>
      </c>
      <c r="G571" s="11" t="s">
        <v>2129</v>
      </c>
      <c r="H571" s="11" t="s">
        <v>3327</v>
      </c>
      <c r="I571" s="11">
        <v>0</v>
      </c>
      <c r="J571" s="11">
        <v>4</v>
      </c>
      <c r="K571" s="11" t="s">
        <v>3328</v>
      </c>
      <c r="L571" s="11">
        <v>4</v>
      </c>
      <c r="M571" s="11">
        <v>100</v>
      </c>
      <c r="N571" s="11" t="s">
        <v>2129</v>
      </c>
      <c r="O571" s="11">
        <v>0</v>
      </c>
      <c r="P571" s="11">
        <v>0</v>
      </c>
      <c r="Q571" s="11">
        <v>0</v>
      </c>
      <c r="R571" s="11">
        <v>0</v>
      </c>
      <c r="S571" s="11">
        <v>0</v>
      </c>
      <c r="T571" s="11">
        <v>0</v>
      </c>
      <c r="U571" s="11">
        <v>0</v>
      </c>
      <c r="V571" s="11">
        <v>0</v>
      </c>
      <c r="W571" s="11">
        <v>0</v>
      </c>
      <c r="X571" s="11">
        <v>0</v>
      </c>
      <c r="Y571" s="11">
        <v>0</v>
      </c>
      <c r="Z571" s="11">
        <v>0</v>
      </c>
      <c r="AA571" s="11">
        <v>0</v>
      </c>
      <c r="AB571" s="11">
        <v>0</v>
      </c>
      <c r="AC571" s="11">
        <v>0</v>
      </c>
      <c r="AD571" s="11">
        <v>0</v>
      </c>
      <c r="AE571" s="11">
        <v>0</v>
      </c>
      <c r="AF571" s="11">
        <v>0</v>
      </c>
      <c r="AG571" s="11">
        <v>0</v>
      </c>
      <c r="AH571" s="11">
        <v>0</v>
      </c>
      <c r="AI571" s="11">
        <v>0</v>
      </c>
      <c r="AJ571" s="11">
        <v>5</v>
      </c>
      <c r="AK571" s="11" t="s">
        <v>1031</v>
      </c>
      <c r="AL571" s="11" t="s">
        <v>105</v>
      </c>
      <c r="AM571" s="11" t="s">
        <v>56</v>
      </c>
      <c r="AN571" s="11" t="s">
        <v>729</v>
      </c>
    </row>
    <row r="572" ht="24" spans="1:40">
      <c r="A572" s="28">
        <v>569</v>
      </c>
      <c r="B572" s="11" t="s">
        <v>494</v>
      </c>
      <c r="C572" s="11" t="s">
        <v>2130</v>
      </c>
      <c r="D572" s="11" t="s">
        <v>2131</v>
      </c>
      <c r="E572" s="11" t="s">
        <v>2132</v>
      </c>
      <c r="F572" s="11" t="s">
        <v>503</v>
      </c>
      <c r="G572" s="11" t="s">
        <v>504</v>
      </c>
      <c r="H572" s="11" t="s">
        <v>3327</v>
      </c>
      <c r="I572" s="11">
        <v>0</v>
      </c>
      <c r="J572" s="11">
        <v>1</v>
      </c>
      <c r="K572" s="11" t="s">
        <v>3328</v>
      </c>
      <c r="L572" s="11">
        <v>1</v>
      </c>
      <c r="M572" s="11">
        <v>100</v>
      </c>
      <c r="N572" s="11" t="s">
        <v>504</v>
      </c>
      <c r="O572" s="11">
        <v>0</v>
      </c>
      <c r="P572" s="11">
        <v>0</v>
      </c>
      <c r="Q572" s="11">
        <v>0</v>
      </c>
      <c r="R572" s="11">
        <v>0</v>
      </c>
      <c r="S572" s="11">
        <v>0</v>
      </c>
      <c r="T572" s="11">
        <v>0</v>
      </c>
      <c r="U572" s="11">
        <v>0</v>
      </c>
      <c r="V572" s="11">
        <v>0</v>
      </c>
      <c r="W572" s="11">
        <v>0</v>
      </c>
      <c r="X572" s="11">
        <v>0</v>
      </c>
      <c r="Y572" s="11">
        <v>0</v>
      </c>
      <c r="Z572" s="11">
        <v>0</v>
      </c>
      <c r="AA572" s="11">
        <v>0</v>
      </c>
      <c r="AB572" s="11">
        <v>0</v>
      </c>
      <c r="AC572" s="11">
        <v>0</v>
      </c>
      <c r="AD572" s="11">
        <v>0</v>
      </c>
      <c r="AE572" s="11">
        <v>0</v>
      </c>
      <c r="AF572" s="11">
        <v>0</v>
      </c>
      <c r="AG572" s="11">
        <v>0</v>
      </c>
      <c r="AH572" s="11">
        <v>0</v>
      </c>
      <c r="AI572" s="11">
        <v>0</v>
      </c>
      <c r="AJ572" s="11">
        <v>30</v>
      </c>
      <c r="AK572" s="11" t="s">
        <v>1031</v>
      </c>
      <c r="AL572" s="11" t="s">
        <v>47</v>
      </c>
      <c r="AM572" s="11" t="s">
        <v>48</v>
      </c>
      <c r="AN572" s="11" t="s">
        <v>729</v>
      </c>
    </row>
    <row r="573" ht="24" spans="1:40">
      <c r="A573" s="28">
        <v>570</v>
      </c>
      <c r="B573" s="11" t="s">
        <v>494</v>
      </c>
      <c r="C573" s="11" t="s">
        <v>2133</v>
      </c>
      <c r="D573" s="13" t="s">
        <v>2134</v>
      </c>
      <c r="E573" s="11" t="s">
        <v>2135</v>
      </c>
      <c r="F573" s="11" t="s">
        <v>2136</v>
      </c>
      <c r="G573" s="11" t="s">
        <v>354</v>
      </c>
      <c r="H573" s="11" t="s">
        <v>3327</v>
      </c>
      <c r="I573" s="11">
        <v>0</v>
      </c>
      <c r="J573" s="11">
        <v>5</v>
      </c>
      <c r="K573" s="11" t="s">
        <v>3328</v>
      </c>
      <c r="L573" s="11">
        <v>5</v>
      </c>
      <c r="M573" s="11">
        <v>100</v>
      </c>
      <c r="N573" s="11" t="s">
        <v>354</v>
      </c>
      <c r="O573" s="11">
        <v>0</v>
      </c>
      <c r="P573" s="11">
        <v>0</v>
      </c>
      <c r="Q573" s="11">
        <v>0</v>
      </c>
      <c r="R573" s="11">
        <v>0</v>
      </c>
      <c r="S573" s="11">
        <v>0</v>
      </c>
      <c r="T573" s="11">
        <v>0</v>
      </c>
      <c r="U573" s="11">
        <v>0</v>
      </c>
      <c r="V573" s="11">
        <v>0</v>
      </c>
      <c r="W573" s="11">
        <v>0</v>
      </c>
      <c r="X573" s="11">
        <v>0</v>
      </c>
      <c r="Y573" s="11">
        <v>0</v>
      </c>
      <c r="Z573" s="11">
        <v>0</v>
      </c>
      <c r="AA573" s="11">
        <v>0</v>
      </c>
      <c r="AB573" s="11">
        <v>0</v>
      </c>
      <c r="AC573" s="11">
        <v>0</v>
      </c>
      <c r="AD573" s="11">
        <v>0</v>
      </c>
      <c r="AE573" s="11">
        <v>0</v>
      </c>
      <c r="AF573" s="11">
        <v>0</v>
      </c>
      <c r="AG573" s="11">
        <v>0</v>
      </c>
      <c r="AH573" s="11">
        <v>0</v>
      </c>
      <c r="AI573" s="11">
        <v>0</v>
      </c>
      <c r="AJ573" s="11">
        <v>15</v>
      </c>
      <c r="AK573" s="11" t="s">
        <v>1031</v>
      </c>
      <c r="AL573" s="11" t="s">
        <v>47</v>
      </c>
      <c r="AM573" s="11" t="s">
        <v>56</v>
      </c>
      <c r="AN573" s="11" t="s">
        <v>729</v>
      </c>
    </row>
    <row r="574" ht="96" spans="1:40">
      <c r="A574" s="28">
        <v>571</v>
      </c>
      <c r="B574" s="11" t="s">
        <v>494</v>
      </c>
      <c r="C574" s="11" t="s">
        <v>2137</v>
      </c>
      <c r="D574" s="31" t="s">
        <v>2138</v>
      </c>
      <c r="E574" s="11" t="s">
        <v>2139</v>
      </c>
      <c r="F574" s="30" t="s">
        <v>2140</v>
      </c>
      <c r="G574" s="11" t="s">
        <v>1773</v>
      </c>
      <c r="H574" s="11" t="s">
        <v>1400</v>
      </c>
      <c r="I574" s="11">
        <v>4</v>
      </c>
      <c r="J574" s="11">
        <v>5</v>
      </c>
      <c r="K574" s="11" t="s">
        <v>3328</v>
      </c>
      <c r="L574" s="11">
        <v>1</v>
      </c>
      <c r="M574" s="11">
        <v>100</v>
      </c>
      <c r="N574" s="11" t="s">
        <v>1773</v>
      </c>
      <c r="O574" s="11">
        <v>0</v>
      </c>
      <c r="P574" s="11">
        <v>0</v>
      </c>
      <c r="Q574" s="11">
        <v>0</v>
      </c>
      <c r="R574" s="11">
        <v>0</v>
      </c>
      <c r="S574" s="11">
        <v>0</v>
      </c>
      <c r="T574" s="11">
        <v>0</v>
      </c>
      <c r="U574" s="11">
        <v>0</v>
      </c>
      <c r="V574" s="11">
        <v>0</v>
      </c>
      <c r="W574" s="11">
        <v>0</v>
      </c>
      <c r="X574" s="11">
        <v>0</v>
      </c>
      <c r="Y574" s="11">
        <v>0</v>
      </c>
      <c r="Z574" s="11">
        <v>0</v>
      </c>
      <c r="AA574" s="11">
        <v>0</v>
      </c>
      <c r="AB574" s="11">
        <v>0</v>
      </c>
      <c r="AC574" s="11">
        <v>0</v>
      </c>
      <c r="AD574" s="11">
        <v>0</v>
      </c>
      <c r="AE574" s="11">
        <v>0</v>
      </c>
      <c r="AF574" s="11">
        <v>0</v>
      </c>
      <c r="AG574" s="11">
        <v>0</v>
      </c>
      <c r="AH574" s="11">
        <v>0</v>
      </c>
      <c r="AI574" s="11">
        <v>0</v>
      </c>
      <c r="AJ574" s="11">
        <v>15</v>
      </c>
      <c r="AK574" s="11" t="s">
        <v>1038</v>
      </c>
      <c r="AL574" s="11" t="s">
        <v>47</v>
      </c>
      <c r="AM574" s="11" t="s">
        <v>56</v>
      </c>
      <c r="AN574" s="11" t="s">
        <v>729</v>
      </c>
    </row>
    <row r="575" ht="24" spans="1:40">
      <c r="A575" s="28">
        <v>572</v>
      </c>
      <c r="B575" s="11" t="s">
        <v>494</v>
      </c>
      <c r="C575" s="11" t="s">
        <v>2141</v>
      </c>
      <c r="D575" s="11" t="s">
        <v>2142</v>
      </c>
      <c r="E575" s="11" t="s">
        <v>2143</v>
      </c>
      <c r="F575" s="11" t="s">
        <v>2144</v>
      </c>
      <c r="G575" s="11" t="s">
        <v>1636</v>
      </c>
      <c r="H575" s="11" t="s">
        <v>3327</v>
      </c>
      <c r="I575" s="11">
        <v>0</v>
      </c>
      <c r="J575" s="11">
        <v>4</v>
      </c>
      <c r="K575" s="11" t="s">
        <v>3328</v>
      </c>
      <c r="L575" s="11">
        <v>1</v>
      </c>
      <c r="M575" s="11">
        <v>100</v>
      </c>
      <c r="N575" s="11" t="s">
        <v>1636</v>
      </c>
      <c r="O575" s="11">
        <v>0</v>
      </c>
      <c r="P575" s="11">
        <v>0</v>
      </c>
      <c r="Q575" s="11">
        <v>0</v>
      </c>
      <c r="R575" s="11">
        <v>0</v>
      </c>
      <c r="S575" s="11">
        <v>0</v>
      </c>
      <c r="T575" s="11">
        <v>0</v>
      </c>
      <c r="U575" s="11">
        <v>0</v>
      </c>
      <c r="V575" s="11">
        <v>0</v>
      </c>
      <c r="W575" s="11">
        <v>0</v>
      </c>
      <c r="X575" s="11">
        <v>0</v>
      </c>
      <c r="Y575" s="11">
        <v>0</v>
      </c>
      <c r="Z575" s="11">
        <v>0</v>
      </c>
      <c r="AA575" s="11">
        <v>0</v>
      </c>
      <c r="AB575" s="11">
        <v>0</v>
      </c>
      <c r="AC575" s="11">
        <v>0</v>
      </c>
      <c r="AD575" s="11">
        <v>0</v>
      </c>
      <c r="AE575" s="11">
        <v>0</v>
      </c>
      <c r="AF575" s="11">
        <v>0</v>
      </c>
      <c r="AG575" s="11">
        <v>0</v>
      </c>
      <c r="AH575" s="11">
        <v>0</v>
      </c>
      <c r="AI575" s="11">
        <v>0</v>
      </c>
      <c r="AJ575" s="11">
        <v>15</v>
      </c>
      <c r="AK575" s="11" t="s">
        <v>1038</v>
      </c>
      <c r="AL575" s="11" t="s">
        <v>47</v>
      </c>
      <c r="AM575" s="11" t="s">
        <v>56</v>
      </c>
      <c r="AN575" s="11" t="s">
        <v>729</v>
      </c>
    </row>
    <row r="576" ht="36" spans="1:40">
      <c r="A576" s="28">
        <v>573</v>
      </c>
      <c r="B576" s="11" t="s">
        <v>494</v>
      </c>
      <c r="C576" s="11" t="s">
        <v>2145</v>
      </c>
      <c r="D576" s="11" t="s">
        <v>2146</v>
      </c>
      <c r="E576" s="11" t="s">
        <v>2147</v>
      </c>
      <c r="F576" s="11" t="s">
        <v>540</v>
      </c>
      <c r="G576" s="11" t="s">
        <v>504</v>
      </c>
      <c r="H576" s="11" t="s">
        <v>3327</v>
      </c>
      <c r="I576" s="11">
        <v>0</v>
      </c>
      <c r="J576" s="11">
        <v>1</v>
      </c>
      <c r="K576" s="11" t="s">
        <v>3328</v>
      </c>
      <c r="L576" s="11">
        <v>1</v>
      </c>
      <c r="M576" s="11">
        <v>100</v>
      </c>
      <c r="N576" s="11" t="s">
        <v>504</v>
      </c>
      <c r="O576" s="11">
        <v>0</v>
      </c>
      <c r="P576" s="11">
        <v>0</v>
      </c>
      <c r="Q576" s="11">
        <v>0</v>
      </c>
      <c r="R576" s="11">
        <v>0</v>
      </c>
      <c r="S576" s="11">
        <v>0</v>
      </c>
      <c r="T576" s="11">
        <v>0</v>
      </c>
      <c r="U576" s="11">
        <v>0</v>
      </c>
      <c r="V576" s="11">
        <v>0</v>
      </c>
      <c r="W576" s="11">
        <v>0</v>
      </c>
      <c r="X576" s="11">
        <v>0</v>
      </c>
      <c r="Y576" s="11">
        <v>0</v>
      </c>
      <c r="Z576" s="11">
        <v>0</v>
      </c>
      <c r="AA576" s="11">
        <v>0</v>
      </c>
      <c r="AB576" s="11">
        <v>0</v>
      </c>
      <c r="AC576" s="11">
        <v>0</v>
      </c>
      <c r="AD576" s="11">
        <v>0</v>
      </c>
      <c r="AE576" s="11">
        <v>0</v>
      </c>
      <c r="AF576" s="11">
        <v>0</v>
      </c>
      <c r="AG576" s="11">
        <v>0</v>
      </c>
      <c r="AH576" s="11">
        <v>0</v>
      </c>
      <c r="AI576" s="11">
        <v>0</v>
      </c>
      <c r="AJ576" s="11">
        <v>30</v>
      </c>
      <c r="AK576" s="11" t="s">
        <v>1038</v>
      </c>
      <c r="AL576" s="11" t="s">
        <v>47</v>
      </c>
      <c r="AM576" s="11" t="s">
        <v>48</v>
      </c>
      <c r="AN576" s="11" t="s">
        <v>729</v>
      </c>
    </row>
    <row r="577" ht="48" spans="1:40">
      <c r="A577" s="28">
        <v>574</v>
      </c>
      <c r="B577" s="11" t="s">
        <v>494</v>
      </c>
      <c r="C577" s="11" t="s">
        <v>2148</v>
      </c>
      <c r="D577" s="11" t="s">
        <v>2149</v>
      </c>
      <c r="E577" s="11" t="s">
        <v>2150</v>
      </c>
      <c r="F577" s="11" t="s">
        <v>519</v>
      </c>
      <c r="G577" s="11" t="s">
        <v>203</v>
      </c>
      <c r="H577" s="11" t="s">
        <v>1400</v>
      </c>
      <c r="I577" s="11">
        <v>10</v>
      </c>
      <c r="J577" s="11">
        <v>4</v>
      </c>
      <c r="K577" s="11" t="s">
        <v>3328</v>
      </c>
      <c r="L577" s="11">
        <v>4</v>
      </c>
      <c r="M577" s="11">
        <v>100</v>
      </c>
      <c r="N577" s="11" t="s">
        <v>203</v>
      </c>
      <c r="O577" s="11">
        <v>0</v>
      </c>
      <c r="P577" s="11">
        <v>0</v>
      </c>
      <c r="Q577" s="11">
        <v>0</v>
      </c>
      <c r="R577" s="11">
        <v>0</v>
      </c>
      <c r="S577" s="11">
        <v>0</v>
      </c>
      <c r="T577" s="11">
        <v>0</v>
      </c>
      <c r="U577" s="11">
        <v>0</v>
      </c>
      <c r="V577" s="11">
        <v>0</v>
      </c>
      <c r="W577" s="11">
        <v>0</v>
      </c>
      <c r="X577" s="11">
        <v>0</v>
      </c>
      <c r="Y577" s="11">
        <v>0</v>
      </c>
      <c r="Z577" s="11">
        <v>0</v>
      </c>
      <c r="AA577" s="11">
        <v>0</v>
      </c>
      <c r="AB577" s="11">
        <v>0</v>
      </c>
      <c r="AC577" s="11">
        <v>0</v>
      </c>
      <c r="AD577" s="11">
        <v>0</v>
      </c>
      <c r="AE577" s="11">
        <v>0</v>
      </c>
      <c r="AF577" s="11">
        <v>0</v>
      </c>
      <c r="AG577" s="11">
        <v>0</v>
      </c>
      <c r="AH577" s="11">
        <v>0</v>
      </c>
      <c r="AI577" s="11">
        <v>0</v>
      </c>
      <c r="AJ577" s="11">
        <v>15</v>
      </c>
      <c r="AK577" s="11" t="s">
        <v>1038</v>
      </c>
      <c r="AL577" s="11" t="s">
        <v>47</v>
      </c>
      <c r="AM577" s="11" t="s">
        <v>56</v>
      </c>
      <c r="AN577" s="11" t="s">
        <v>729</v>
      </c>
    </row>
    <row r="578" ht="48" spans="1:40">
      <c r="A578" s="28">
        <v>575</v>
      </c>
      <c r="B578" s="11" t="s">
        <v>494</v>
      </c>
      <c r="C578" s="11" t="s">
        <v>2151</v>
      </c>
      <c r="D578" s="11" t="s">
        <v>2152</v>
      </c>
      <c r="E578" s="11" t="s">
        <v>2153</v>
      </c>
      <c r="F578" s="11" t="s">
        <v>540</v>
      </c>
      <c r="G578" s="11" t="s">
        <v>504</v>
      </c>
      <c r="H578" s="11" t="s">
        <v>3327</v>
      </c>
      <c r="I578" s="11">
        <v>0</v>
      </c>
      <c r="J578" s="11">
        <v>1</v>
      </c>
      <c r="K578" s="11" t="s">
        <v>3329</v>
      </c>
      <c r="L578" s="11">
        <v>1</v>
      </c>
      <c r="M578" s="11">
        <v>60</v>
      </c>
      <c r="N578" s="11" t="s">
        <v>504</v>
      </c>
      <c r="O578" s="11">
        <v>5</v>
      </c>
      <c r="P578" s="11">
        <v>40</v>
      </c>
      <c r="Q578" s="11" t="s">
        <v>3435</v>
      </c>
      <c r="R578" s="11">
        <v>0</v>
      </c>
      <c r="S578" s="11">
        <v>0</v>
      </c>
      <c r="T578" s="11">
        <v>0</v>
      </c>
      <c r="U578" s="11">
        <v>0</v>
      </c>
      <c r="V578" s="11">
        <v>0</v>
      </c>
      <c r="W578" s="11">
        <v>0</v>
      </c>
      <c r="X578" s="11">
        <v>0</v>
      </c>
      <c r="Y578" s="11">
        <v>0</v>
      </c>
      <c r="Z578" s="11">
        <v>0</v>
      </c>
      <c r="AA578" s="11">
        <v>0</v>
      </c>
      <c r="AB578" s="11">
        <v>0</v>
      </c>
      <c r="AC578" s="11">
        <v>0</v>
      </c>
      <c r="AD578" s="11">
        <v>0</v>
      </c>
      <c r="AE578" s="11">
        <v>0</v>
      </c>
      <c r="AF578" s="11">
        <v>0</v>
      </c>
      <c r="AG578" s="11">
        <v>0</v>
      </c>
      <c r="AH578" s="11">
        <v>0</v>
      </c>
      <c r="AI578" s="11">
        <v>0</v>
      </c>
      <c r="AJ578" s="11">
        <v>30</v>
      </c>
      <c r="AK578" s="11" t="s">
        <v>1038</v>
      </c>
      <c r="AL578" s="11" t="s">
        <v>47</v>
      </c>
      <c r="AM578" s="11" t="s">
        <v>48</v>
      </c>
      <c r="AN578" s="11" t="s">
        <v>729</v>
      </c>
    </row>
    <row r="579" ht="48" spans="1:40">
      <c r="A579" s="28">
        <v>576</v>
      </c>
      <c r="B579" s="11" t="s">
        <v>494</v>
      </c>
      <c r="C579" s="11" t="s">
        <v>2154</v>
      </c>
      <c r="D579" s="11" t="s">
        <v>2155</v>
      </c>
      <c r="E579" s="11" t="s">
        <v>2156</v>
      </c>
      <c r="F579" s="11" t="s">
        <v>528</v>
      </c>
      <c r="G579" s="11" t="s">
        <v>1194</v>
      </c>
      <c r="H579" s="11" t="s">
        <v>3327</v>
      </c>
      <c r="I579" s="11">
        <v>0</v>
      </c>
      <c r="J579" s="11">
        <v>2</v>
      </c>
      <c r="K579" s="11" t="s">
        <v>3329</v>
      </c>
      <c r="L579" s="11">
        <v>1</v>
      </c>
      <c r="M579" s="11">
        <v>0</v>
      </c>
      <c r="N579" s="11" t="s">
        <v>3441</v>
      </c>
      <c r="O579" s="11">
        <v>2</v>
      </c>
      <c r="P579" s="11">
        <v>57</v>
      </c>
      <c r="Q579" s="11" t="s">
        <v>1194</v>
      </c>
      <c r="R579" s="11">
        <v>3</v>
      </c>
      <c r="S579" s="11">
        <v>43</v>
      </c>
      <c r="T579" s="11" t="s">
        <v>3442</v>
      </c>
      <c r="U579" s="11">
        <v>0</v>
      </c>
      <c r="V579" s="11">
        <v>0</v>
      </c>
      <c r="W579" s="11">
        <v>0</v>
      </c>
      <c r="X579" s="11">
        <v>0</v>
      </c>
      <c r="Y579" s="11">
        <v>0</v>
      </c>
      <c r="Z579" s="11">
        <v>0</v>
      </c>
      <c r="AA579" s="11">
        <v>0</v>
      </c>
      <c r="AB579" s="11">
        <v>0</v>
      </c>
      <c r="AC579" s="11">
        <v>0</v>
      </c>
      <c r="AD579" s="11">
        <v>0</v>
      </c>
      <c r="AE579" s="11">
        <v>0</v>
      </c>
      <c r="AF579" s="11">
        <v>0</v>
      </c>
      <c r="AG579" s="11">
        <v>0</v>
      </c>
      <c r="AH579" s="11">
        <v>0</v>
      </c>
      <c r="AI579" s="11">
        <v>0</v>
      </c>
      <c r="AJ579" s="11">
        <v>30</v>
      </c>
      <c r="AK579" s="11" t="s">
        <v>1038</v>
      </c>
      <c r="AL579" s="11" t="s">
        <v>47</v>
      </c>
      <c r="AM579" s="11" t="s">
        <v>48</v>
      </c>
      <c r="AN579" s="11" t="s">
        <v>729</v>
      </c>
    </row>
    <row r="580" ht="24" spans="1:40">
      <c r="A580" s="28">
        <v>577</v>
      </c>
      <c r="B580" s="11" t="s">
        <v>494</v>
      </c>
      <c r="C580" s="11" t="s">
        <v>2157</v>
      </c>
      <c r="D580" s="11" t="s">
        <v>2158</v>
      </c>
      <c r="E580" s="11" t="s">
        <v>2159</v>
      </c>
      <c r="F580" s="30" t="s">
        <v>524</v>
      </c>
      <c r="G580" s="11" t="s">
        <v>331</v>
      </c>
      <c r="H580" s="11" t="s">
        <v>3327</v>
      </c>
      <c r="I580" s="11">
        <v>0</v>
      </c>
      <c r="J580" s="11">
        <v>1</v>
      </c>
      <c r="K580" s="11" t="s">
        <v>3328</v>
      </c>
      <c r="L580" s="11">
        <v>1</v>
      </c>
      <c r="M580" s="11">
        <v>100</v>
      </c>
      <c r="N580" s="11" t="s">
        <v>331</v>
      </c>
      <c r="O580" s="11">
        <v>0</v>
      </c>
      <c r="P580" s="11">
        <v>0</v>
      </c>
      <c r="Q580" s="11">
        <v>0</v>
      </c>
      <c r="R580" s="11">
        <v>0</v>
      </c>
      <c r="S580" s="11">
        <v>0</v>
      </c>
      <c r="T580" s="11">
        <v>0</v>
      </c>
      <c r="U580" s="11">
        <v>0</v>
      </c>
      <c r="V580" s="11">
        <v>0</v>
      </c>
      <c r="W580" s="11">
        <v>0</v>
      </c>
      <c r="X580" s="11">
        <v>0</v>
      </c>
      <c r="Y580" s="11">
        <v>0</v>
      </c>
      <c r="Z580" s="11">
        <v>0</v>
      </c>
      <c r="AA580" s="11">
        <v>0</v>
      </c>
      <c r="AB580" s="11">
        <v>0</v>
      </c>
      <c r="AC580" s="11">
        <v>0</v>
      </c>
      <c r="AD580" s="11">
        <v>0</v>
      </c>
      <c r="AE580" s="11">
        <v>0</v>
      </c>
      <c r="AF580" s="11">
        <v>0</v>
      </c>
      <c r="AG580" s="11">
        <v>0</v>
      </c>
      <c r="AH580" s="11">
        <v>0</v>
      </c>
      <c r="AI580" s="11">
        <v>0</v>
      </c>
      <c r="AJ580" s="11">
        <v>10</v>
      </c>
      <c r="AK580" s="11" t="s">
        <v>1059</v>
      </c>
      <c r="AL580" s="11" t="s">
        <v>105</v>
      </c>
      <c r="AM580" s="11" t="s">
        <v>48</v>
      </c>
      <c r="AN580" s="11" t="s">
        <v>729</v>
      </c>
    </row>
    <row r="581" ht="36" spans="1:40">
      <c r="A581" s="28">
        <v>578</v>
      </c>
      <c r="B581" s="11" t="s">
        <v>494</v>
      </c>
      <c r="C581" s="11" t="s">
        <v>2160</v>
      </c>
      <c r="D581" s="11" t="s">
        <v>2161</v>
      </c>
      <c r="E581" s="11" t="s">
        <v>2162</v>
      </c>
      <c r="F581" s="30" t="s">
        <v>508</v>
      </c>
      <c r="G581" s="11" t="s">
        <v>450</v>
      </c>
      <c r="H581" s="11" t="s">
        <v>3327</v>
      </c>
      <c r="I581" s="11">
        <v>0</v>
      </c>
      <c r="J581" s="11">
        <v>6</v>
      </c>
      <c r="K581" s="11" t="s">
        <v>3328</v>
      </c>
      <c r="L581" s="11">
        <v>6</v>
      </c>
      <c r="M581" s="11">
        <v>100</v>
      </c>
      <c r="N581" s="11" t="s">
        <v>450</v>
      </c>
      <c r="O581" s="11">
        <v>0</v>
      </c>
      <c r="P581" s="11">
        <v>0</v>
      </c>
      <c r="Q581" s="11">
        <v>0</v>
      </c>
      <c r="R581" s="11">
        <v>0</v>
      </c>
      <c r="S581" s="11">
        <v>0</v>
      </c>
      <c r="T581" s="11">
        <v>0</v>
      </c>
      <c r="U581" s="11">
        <v>0</v>
      </c>
      <c r="V581" s="11">
        <v>0</v>
      </c>
      <c r="W581" s="11">
        <v>0</v>
      </c>
      <c r="X581" s="11">
        <v>0</v>
      </c>
      <c r="Y581" s="11">
        <v>0</v>
      </c>
      <c r="Z581" s="11">
        <v>0</v>
      </c>
      <c r="AA581" s="11">
        <v>0</v>
      </c>
      <c r="AB581" s="11">
        <v>0</v>
      </c>
      <c r="AC581" s="11">
        <v>0</v>
      </c>
      <c r="AD581" s="11">
        <v>0</v>
      </c>
      <c r="AE581" s="11">
        <v>0</v>
      </c>
      <c r="AF581" s="11">
        <v>0</v>
      </c>
      <c r="AG581" s="11">
        <v>0</v>
      </c>
      <c r="AH581" s="11">
        <v>0</v>
      </c>
      <c r="AI581" s="11">
        <v>0</v>
      </c>
      <c r="AJ581" s="11">
        <v>15</v>
      </c>
      <c r="AK581" s="11" t="s">
        <v>1059</v>
      </c>
      <c r="AL581" s="11" t="s">
        <v>47</v>
      </c>
      <c r="AM581" s="11" t="s">
        <v>56</v>
      </c>
      <c r="AN581" s="11" t="s">
        <v>729</v>
      </c>
    </row>
    <row r="582" ht="24" spans="1:40">
      <c r="A582" s="28">
        <v>579</v>
      </c>
      <c r="B582" s="11" t="s">
        <v>494</v>
      </c>
      <c r="C582" s="11" t="s">
        <v>2163</v>
      </c>
      <c r="D582" s="11" t="s">
        <v>2164</v>
      </c>
      <c r="E582" s="11" t="s">
        <v>2165</v>
      </c>
      <c r="F582" s="11" t="s">
        <v>540</v>
      </c>
      <c r="G582" s="11" t="s">
        <v>504</v>
      </c>
      <c r="H582" s="11" t="s">
        <v>3327</v>
      </c>
      <c r="I582" s="11">
        <v>0</v>
      </c>
      <c r="J582" s="11">
        <v>3</v>
      </c>
      <c r="K582" s="11" t="s">
        <v>3328</v>
      </c>
      <c r="L582" s="11">
        <v>3</v>
      </c>
      <c r="M582" s="11">
        <v>100</v>
      </c>
      <c r="N582" s="11" t="s">
        <v>504</v>
      </c>
      <c r="O582" s="11">
        <v>0</v>
      </c>
      <c r="P582" s="11">
        <v>0</v>
      </c>
      <c r="Q582" s="11">
        <v>0</v>
      </c>
      <c r="R582" s="11">
        <v>0</v>
      </c>
      <c r="S582" s="11">
        <v>0</v>
      </c>
      <c r="T582" s="11">
        <v>0</v>
      </c>
      <c r="U582" s="11">
        <v>0</v>
      </c>
      <c r="V582" s="11">
        <v>0</v>
      </c>
      <c r="W582" s="11">
        <v>0</v>
      </c>
      <c r="X582" s="11">
        <v>0</v>
      </c>
      <c r="Y582" s="11">
        <v>0</v>
      </c>
      <c r="Z582" s="11">
        <v>0</v>
      </c>
      <c r="AA582" s="11">
        <v>0</v>
      </c>
      <c r="AB582" s="11">
        <v>0</v>
      </c>
      <c r="AC582" s="11">
        <v>0</v>
      </c>
      <c r="AD582" s="11">
        <v>0</v>
      </c>
      <c r="AE582" s="11">
        <v>0</v>
      </c>
      <c r="AF582" s="11">
        <v>0</v>
      </c>
      <c r="AG582" s="11">
        <v>0</v>
      </c>
      <c r="AH582" s="11">
        <v>0</v>
      </c>
      <c r="AI582" s="11">
        <v>0</v>
      </c>
      <c r="AJ582" s="11">
        <v>30</v>
      </c>
      <c r="AK582" s="11" t="s">
        <v>1059</v>
      </c>
      <c r="AL582" s="11" t="s">
        <v>47</v>
      </c>
      <c r="AM582" s="11" t="s">
        <v>48</v>
      </c>
      <c r="AN582" s="11" t="s">
        <v>729</v>
      </c>
    </row>
    <row r="583" ht="36" spans="1:40">
      <c r="A583" s="28">
        <v>580</v>
      </c>
      <c r="B583" s="11" t="s">
        <v>494</v>
      </c>
      <c r="C583" s="11" t="s">
        <v>2166</v>
      </c>
      <c r="D583" s="11" t="s">
        <v>2167</v>
      </c>
      <c r="E583" s="11" t="s">
        <v>2168</v>
      </c>
      <c r="F583" s="11" t="s">
        <v>553</v>
      </c>
      <c r="G583" s="11" t="s">
        <v>554</v>
      </c>
      <c r="H583" s="11" t="s">
        <v>1400</v>
      </c>
      <c r="I583" s="11">
        <v>2</v>
      </c>
      <c r="J583" s="11">
        <v>6</v>
      </c>
      <c r="K583" s="11" t="s">
        <v>3328</v>
      </c>
      <c r="L583" s="11">
        <v>6</v>
      </c>
      <c r="M583" s="11">
        <v>100</v>
      </c>
      <c r="N583" s="11" t="s">
        <v>554</v>
      </c>
      <c r="O583" s="11">
        <v>0</v>
      </c>
      <c r="P583" s="11">
        <v>0</v>
      </c>
      <c r="Q583" s="11">
        <v>0</v>
      </c>
      <c r="R583" s="11">
        <v>0</v>
      </c>
      <c r="S583" s="11">
        <v>0</v>
      </c>
      <c r="T583" s="11">
        <v>0</v>
      </c>
      <c r="U583" s="11">
        <v>0</v>
      </c>
      <c r="V583" s="11">
        <v>0</v>
      </c>
      <c r="W583" s="11">
        <v>0</v>
      </c>
      <c r="X583" s="11">
        <v>0</v>
      </c>
      <c r="Y583" s="11">
        <v>0</v>
      </c>
      <c r="Z583" s="11">
        <v>0</v>
      </c>
      <c r="AA583" s="11">
        <v>0</v>
      </c>
      <c r="AB583" s="11">
        <v>0</v>
      </c>
      <c r="AC583" s="11">
        <v>0</v>
      </c>
      <c r="AD583" s="11">
        <v>0</v>
      </c>
      <c r="AE583" s="11">
        <v>0</v>
      </c>
      <c r="AF583" s="11">
        <v>0</v>
      </c>
      <c r="AG583" s="11">
        <v>0</v>
      </c>
      <c r="AH583" s="11">
        <v>0</v>
      </c>
      <c r="AI583" s="11">
        <v>0</v>
      </c>
      <c r="AJ583" s="11">
        <v>5</v>
      </c>
      <c r="AK583" s="11" t="s">
        <v>1059</v>
      </c>
      <c r="AL583" s="11" t="s">
        <v>105</v>
      </c>
      <c r="AM583" s="11" t="s">
        <v>56</v>
      </c>
      <c r="AN583" s="11" t="s">
        <v>729</v>
      </c>
    </row>
    <row r="584" ht="36" spans="1:40">
      <c r="A584" s="28">
        <v>581</v>
      </c>
      <c r="B584" s="11" t="s">
        <v>494</v>
      </c>
      <c r="C584" s="11" t="s">
        <v>2169</v>
      </c>
      <c r="D584" s="11" t="s">
        <v>2170</v>
      </c>
      <c r="E584" s="11" t="s">
        <v>2171</v>
      </c>
      <c r="F584" s="11" t="s">
        <v>646</v>
      </c>
      <c r="G584" s="11" t="s">
        <v>403</v>
      </c>
      <c r="H584" s="11" t="s">
        <v>3327</v>
      </c>
      <c r="I584" s="11">
        <v>0</v>
      </c>
      <c r="J584" s="11">
        <v>6</v>
      </c>
      <c r="K584" s="11" t="s">
        <v>3329</v>
      </c>
      <c r="L584" s="11">
        <v>1</v>
      </c>
      <c r="M584" s="11">
        <v>75.75</v>
      </c>
      <c r="N584" s="11" t="s">
        <v>3443</v>
      </c>
      <c r="O584" s="11">
        <v>6</v>
      </c>
      <c r="P584" s="11">
        <v>24.24</v>
      </c>
      <c r="Q584" s="11" t="s">
        <v>403</v>
      </c>
      <c r="R584" s="11">
        <v>0</v>
      </c>
      <c r="S584" s="11">
        <v>0</v>
      </c>
      <c r="T584" s="11">
        <v>0</v>
      </c>
      <c r="U584" s="11">
        <v>0</v>
      </c>
      <c r="V584" s="11">
        <v>0</v>
      </c>
      <c r="W584" s="11">
        <v>0</v>
      </c>
      <c r="X584" s="11">
        <v>0</v>
      </c>
      <c r="Y584" s="11">
        <v>0</v>
      </c>
      <c r="Z584" s="11">
        <v>0</v>
      </c>
      <c r="AA584" s="11">
        <v>0</v>
      </c>
      <c r="AB584" s="11">
        <v>0</v>
      </c>
      <c r="AC584" s="11">
        <v>0</v>
      </c>
      <c r="AD584" s="11">
        <v>0</v>
      </c>
      <c r="AE584" s="11">
        <v>0</v>
      </c>
      <c r="AF584" s="11">
        <v>0</v>
      </c>
      <c r="AG584" s="11">
        <v>0</v>
      </c>
      <c r="AH584" s="11">
        <v>0</v>
      </c>
      <c r="AI584" s="11">
        <v>0</v>
      </c>
      <c r="AJ584" s="11">
        <v>15</v>
      </c>
      <c r="AK584" s="11" t="s">
        <v>1059</v>
      </c>
      <c r="AL584" s="11" t="s">
        <v>47</v>
      </c>
      <c r="AM584" s="11" t="s">
        <v>56</v>
      </c>
      <c r="AN584" s="11" t="s">
        <v>729</v>
      </c>
    </row>
    <row r="585" ht="36" spans="1:40">
      <c r="A585" s="28">
        <v>582</v>
      </c>
      <c r="B585" s="11" t="s">
        <v>494</v>
      </c>
      <c r="C585" s="11" t="s">
        <v>2172</v>
      </c>
      <c r="D585" s="11" t="s">
        <v>2173</v>
      </c>
      <c r="E585" s="11" t="s">
        <v>2174</v>
      </c>
      <c r="F585" s="11" t="s">
        <v>524</v>
      </c>
      <c r="G585" s="11" t="s">
        <v>578</v>
      </c>
      <c r="H585" s="11" t="s">
        <v>3327</v>
      </c>
      <c r="I585" s="11">
        <v>0</v>
      </c>
      <c r="J585" s="11">
        <v>3</v>
      </c>
      <c r="K585" s="11" t="s">
        <v>3328</v>
      </c>
      <c r="L585" s="11">
        <v>3</v>
      </c>
      <c r="M585" s="11">
        <v>100</v>
      </c>
      <c r="N585" s="11" t="s">
        <v>578</v>
      </c>
      <c r="O585" s="11">
        <v>0</v>
      </c>
      <c r="P585" s="11">
        <v>0</v>
      </c>
      <c r="Q585" s="11">
        <v>0</v>
      </c>
      <c r="R585" s="11">
        <v>0</v>
      </c>
      <c r="S585" s="11">
        <v>0</v>
      </c>
      <c r="T585" s="11">
        <v>0</v>
      </c>
      <c r="U585" s="11">
        <v>0</v>
      </c>
      <c r="V585" s="11">
        <v>0</v>
      </c>
      <c r="W585" s="11">
        <v>0</v>
      </c>
      <c r="X585" s="11">
        <v>0</v>
      </c>
      <c r="Y585" s="11">
        <v>0</v>
      </c>
      <c r="Z585" s="11">
        <v>0</v>
      </c>
      <c r="AA585" s="11">
        <v>0</v>
      </c>
      <c r="AB585" s="11">
        <v>0</v>
      </c>
      <c r="AC585" s="11">
        <v>0</v>
      </c>
      <c r="AD585" s="11">
        <v>0</v>
      </c>
      <c r="AE585" s="11">
        <v>0</v>
      </c>
      <c r="AF585" s="11">
        <v>0</v>
      </c>
      <c r="AG585" s="11">
        <v>0</v>
      </c>
      <c r="AH585" s="11">
        <v>0</v>
      </c>
      <c r="AI585" s="11">
        <v>0</v>
      </c>
      <c r="AJ585" s="11">
        <v>30</v>
      </c>
      <c r="AK585" s="11" t="s">
        <v>1059</v>
      </c>
      <c r="AL585" s="11" t="s">
        <v>47</v>
      </c>
      <c r="AM585" s="11" t="s">
        <v>48</v>
      </c>
      <c r="AN585" s="11" t="s">
        <v>729</v>
      </c>
    </row>
    <row r="586" ht="36" spans="1:40">
      <c r="A586" s="28">
        <v>583</v>
      </c>
      <c r="B586" s="11" t="s">
        <v>494</v>
      </c>
      <c r="C586" s="11" t="s">
        <v>2175</v>
      </c>
      <c r="D586" s="11" t="s">
        <v>2176</v>
      </c>
      <c r="E586" s="11" t="s">
        <v>2177</v>
      </c>
      <c r="F586" s="11" t="s">
        <v>2099</v>
      </c>
      <c r="G586" s="11" t="s">
        <v>962</v>
      </c>
      <c r="H586" s="11" t="s">
        <v>3327</v>
      </c>
      <c r="I586" s="11">
        <v>0</v>
      </c>
      <c r="J586" s="11">
        <v>8</v>
      </c>
      <c r="K586" s="11" t="s">
        <v>3328</v>
      </c>
      <c r="L586" s="11">
        <v>8</v>
      </c>
      <c r="M586" s="11">
        <v>100</v>
      </c>
      <c r="N586" s="11" t="s">
        <v>962</v>
      </c>
      <c r="O586" s="11">
        <v>0</v>
      </c>
      <c r="P586" s="11">
        <v>0</v>
      </c>
      <c r="Q586" s="11">
        <v>0</v>
      </c>
      <c r="R586" s="11">
        <v>0</v>
      </c>
      <c r="S586" s="11">
        <v>0</v>
      </c>
      <c r="T586" s="11">
        <v>0</v>
      </c>
      <c r="U586" s="11">
        <v>0</v>
      </c>
      <c r="V586" s="11">
        <v>0</v>
      </c>
      <c r="W586" s="11">
        <v>0</v>
      </c>
      <c r="X586" s="11">
        <v>0</v>
      </c>
      <c r="Y586" s="11">
        <v>0</v>
      </c>
      <c r="Z586" s="11">
        <v>0</v>
      </c>
      <c r="AA586" s="11">
        <v>0</v>
      </c>
      <c r="AB586" s="11">
        <v>0</v>
      </c>
      <c r="AC586" s="11">
        <v>0</v>
      </c>
      <c r="AD586" s="11">
        <v>0</v>
      </c>
      <c r="AE586" s="11">
        <v>0</v>
      </c>
      <c r="AF586" s="11">
        <v>0</v>
      </c>
      <c r="AG586" s="11">
        <v>0</v>
      </c>
      <c r="AH586" s="11">
        <v>0</v>
      </c>
      <c r="AI586" s="11">
        <v>0</v>
      </c>
      <c r="AJ586" s="11">
        <v>5</v>
      </c>
      <c r="AK586" s="11" t="s">
        <v>1059</v>
      </c>
      <c r="AL586" s="11" t="s">
        <v>105</v>
      </c>
      <c r="AM586" s="11" t="s">
        <v>56</v>
      </c>
      <c r="AN586" s="11" t="s">
        <v>729</v>
      </c>
    </row>
    <row r="587" ht="36" spans="1:40">
      <c r="A587" s="28">
        <v>584</v>
      </c>
      <c r="B587" s="11" t="s">
        <v>494</v>
      </c>
      <c r="C587" s="11" t="s">
        <v>2178</v>
      </c>
      <c r="D587" s="11" t="s">
        <v>2179</v>
      </c>
      <c r="E587" s="11" t="s">
        <v>2180</v>
      </c>
      <c r="F587" s="11" t="s">
        <v>2114</v>
      </c>
      <c r="G587" s="11" t="s">
        <v>947</v>
      </c>
      <c r="H587" s="11" t="s">
        <v>3327</v>
      </c>
      <c r="I587" s="11">
        <v>0</v>
      </c>
      <c r="J587" s="11">
        <v>2</v>
      </c>
      <c r="K587" s="11" t="s">
        <v>3329</v>
      </c>
      <c r="L587" s="11">
        <v>2</v>
      </c>
      <c r="M587" s="11">
        <v>70</v>
      </c>
      <c r="N587" s="11" t="s">
        <v>947</v>
      </c>
      <c r="O587" s="11">
        <v>5</v>
      </c>
      <c r="P587" s="11">
        <v>30</v>
      </c>
      <c r="Q587" s="11" t="s">
        <v>1168</v>
      </c>
      <c r="R587" s="11">
        <v>0</v>
      </c>
      <c r="S587" s="11">
        <v>0</v>
      </c>
      <c r="T587" s="11">
        <v>0</v>
      </c>
      <c r="U587" s="11">
        <v>0</v>
      </c>
      <c r="V587" s="11">
        <v>0</v>
      </c>
      <c r="W587" s="11">
        <v>0</v>
      </c>
      <c r="X587" s="11">
        <v>0</v>
      </c>
      <c r="Y587" s="11">
        <v>0</v>
      </c>
      <c r="Z587" s="11">
        <v>0</v>
      </c>
      <c r="AA587" s="11">
        <v>0</v>
      </c>
      <c r="AB587" s="11">
        <v>0</v>
      </c>
      <c r="AC587" s="11">
        <v>0</v>
      </c>
      <c r="AD587" s="11">
        <v>0</v>
      </c>
      <c r="AE587" s="11">
        <v>0</v>
      </c>
      <c r="AF587" s="11">
        <v>0</v>
      </c>
      <c r="AG587" s="11">
        <v>0</v>
      </c>
      <c r="AH587" s="11">
        <v>0</v>
      </c>
      <c r="AI587" s="11">
        <v>0</v>
      </c>
      <c r="AJ587" s="11">
        <v>30</v>
      </c>
      <c r="AK587" s="11" t="s">
        <v>1059</v>
      </c>
      <c r="AL587" s="11" t="s">
        <v>47</v>
      </c>
      <c r="AM587" s="11" t="s">
        <v>48</v>
      </c>
      <c r="AN587" s="11" t="s">
        <v>729</v>
      </c>
    </row>
    <row r="588" ht="24" spans="1:40">
      <c r="A588" s="28">
        <v>585</v>
      </c>
      <c r="B588" s="11" t="s">
        <v>494</v>
      </c>
      <c r="C588" s="11" t="s">
        <v>2181</v>
      </c>
      <c r="D588" s="11" t="s">
        <v>2182</v>
      </c>
      <c r="E588" s="11" t="s">
        <v>2183</v>
      </c>
      <c r="F588" s="11" t="s">
        <v>2144</v>
      </c>
      <c r="G588" s="11" t="s">
        <v>128</v>
      </c>
      <c r="H588" s="11" t="s">
        <v>3327</v>
      </c>
      <c r="I588" s="11">
        <v>0</v>
      </c>
      <c r="J588" s="11">
        <v>5</v>
      </c>
      <c r="K588" s="11" t="s">
        <v>3328</v>
      </c>
      <c r="L588" s="11">
        <v>5</v>
      </c>
      <c r="M588" s="11">
        <v>100</v>
      </c>
      <c r="N588" s="11" t="s">
        <v>128</v>
      </c>
      <c r="O588" s="11">
        <v>0</v>
      </c>
      <c r="P588" s="11">
        <v>0</v>
      </c>
      <c r="Q588" s="11">
        <v>0</v>
      </c>
      <c r="R588" s="11">
        <v>0</v>
      </c>
      <c r="S588" s="11">
        <v>0</v>
      </c>
      <c r="T588" s="11">
        <v>0</v>
      </c>
      <c r="U588" s="11">
        <v>0</v>
      </c>
      <c r="V588" s="11">
        <v>0</v>
      </c>
      <c r="W588" s="11">
        <v>0</v>
      </c>
      <c r="X588" s="11">
        <v>0</v>
      </c>
      <c r="Y588" s="11">
        <v>0</v>
      </c>
      <c r="Z588" s="11">
        <v>0</v>
      </c>
      <c r="AA588" s="11">
        <v>0</v>
      </c>
      <c r="AB588" s="11">
        <v>0</v>
      </c>
      <c r="AC588" s="11">
        <v>0</v>
      </c>
      <c r="AD588" s="11">
        <v>0</v>
      </c>
      <c r="AE588" s="11">
        <v>0</v>
      </c>
      <c r="AF588" s="11">
        <v>0</v>
      </c>
      <c r="AG588" s="11">
        <v>0</v>
      </c>
      <c r="AH588" s="11">
        <v>0</v>
      </c>
      <c r="AI588" s="11">
        <v>0</v>
      </c>
      <c r="AJ588" s="11">
        <v>15</v>
      </c>
      <c r="AK588" s="11" t="s">
        <v>1059</v>
      </c>
      <c r="AL588" s="11" t="s">
        <v>47</v>
      </c>
      <c r="AM588" s="11" t="s">
        <v>56</v>
      </c>
      <c r="AN588" s="11" t="s">
        <v>729</v>
      </c>
    </row>
    <row r="589" s="70" customFormat="1" ht="60" spans="1:40">
      <c r="A589" s="55">
        <v>586</v>
      </c>
      <c r="B589" s="35" t="s">
        <v>494</v>
      </c>
      <c r="C589" s="35" t="s">
        <v>2184</v>
      </c>
      <c r="D589" s="35" t="s">
        <v>2185</v>
      </c>
      <c r="E589" s="35" t="s">
        <v>2186</v>
      </c>
      <c r="F589" s="35" t="s">
        <v>143</v>
      </c>
      <c r="G589" s="35" t="s">
        <v>2187</v>
      </c>
      <c r="H589" s="35" t="s">
        <v>3327</v>
      </c>
      <c r="I589" s="35">
        <v>0</v>
      </c>
      <c r="J589" s="35">
        <v>3</v>
      </c>
      <c r="K589" s="35" t="s">
        <v>3329</v>
      </c>
      <c r="L589" s="35">
        <v>1</v>
      </c>
      <c r="M589" s="35">
        <v>0</v>
      </c>
      <c r="N589" s="35" t="s">
        <v>128</v>
      </c>
      <c r="O589" s="35">
        <v>2</v>
      </c>
      <c r="P589" s="35">
        <v>0</v>
      </c>
      <c r="Q589" s="35" t="s">
        <v>3373</v>
      </c>
      <c r="R589" s="35">
        <v>3</v>
      </c>
      <c r="S589" s="35">
        <v>100</v>
      </c>
      <c r="T589" s="35" t="s">
        <v>3444</v>
      </c>
      <c r="U589" s="35">
        <v>4</v>
      </c>
      <c r="V589" s="35">
        <v>0</v>
      </c>
      <c r="W589" s="35" t="s">
        <v>894</v>
      </c>
      <c r="X589" s="35">
        <v>5</v>
      </c>
      <c r="Y589" s="35">
        <v>0</v>
      </c>
      <c r="Z589" s="35" t="s">
        <v>3445</v>
      </c>
      <c r="AA589" s="35">
        <v>6</v>
      </c>
      <c r="AB589" s="35">
        <v>0</v>
      </c>
      <c r="AC589" s="35" t="s">
        <v>3446</v>
      </c>
      <c r="AD589" s="35">
        <v>0</v>
      </c>
      <c r="AE589" s="35">
        <v>0</v>
      </c>
      <c r="AF589" s="11">
        <v>0</v>
      </c>
      <c r="AG589" s="11">
        <v>0</v>
      </c>
      <c r="AH589" s="11">
        <v>0</v>
      </c>
      <c r="AI589" s="11">
        <v>0</v>
      </c>
      <c r="AJ589" s="11">
        <v>30</v>
      </c>
      <c r="AK589" s="35" t="s">
        <v>1059</v>
      </c>
      <c r="AL589" s="35" t="s">
        <v>47</v>
      </c>
      <c r="AM589" s="35" t="s">
        <v>48</v>
      </c>
      <c r="AN589" s="35" t="s">
        <v>729</v>
      </c>
    </row>
    <row r="590" ht="48" spans="1:40">
      <c r="A590" s="28">
        <v>587</v>
      </c>
      <c r="B590" s="11" t="s">
        <v>494</v>
      </c>
      <c r="C590" s="11" t="s">
        <v>2188</v>
      </c>
      <c r="D590" s="11" t="s">
        <v>2189</v>
      </c>
      <c r="E590" s="11" t="s">
        <v>2190</v>
      </c>
      <c r="F590" s="11" t="s">
        <v>2191</v>
      </c>
      <c r="G590" s="11" t="s">
        <v>128</v>
      </c>
      <c r="H590" s="11" t="s">
        <v>3327</v>
      </c>
      <c r="I590" s="11">
        <v>0</v>
      </c>
      <c r="J590" s="11">
        <v>6</v>
      </c>
      <c r="K590" s="11" t="s">
        <v>3329</v>
      </c>
      <c r="L590" s="11">
        <v>1</v>
      </c>
      <c r="M590" s="11">
        <v>0</v>
      </c>
      <c r="N590" s="11" t="s">
        <v>3447</v>
      </c>
      <c r="O590" s="11">
        <v>4</v>
      </c>
      <c r="P590" s="11">
        <v>50</v>
      </c>
      <c r="Q590" s="11" t="s">
        <v>3448</v>
      </c>
      <c r="R590" s="11">
        <v>6</v>
      </c>
      <c r="S590" s="11">
        <v>50</v>
      </c>
      <c r="T590" s="11" t="s">
        <v>128</v>
      </c>
      <c r="U590" s="11">
        <v>0</v>
      </c>
      <c r="V590" s="11">
        <v>0</v>
      </c>
      <c r="W590" s="11">
        <v>0</v>
      </c>
      <c r="X590" s="11">
        <v>0</v>
      </c>
      <c r="Y590" s="11">
        <v>0</v>
      </c>
      <c r="Z590" s="11">
        <v>0</v>
      </c>
      <c r="AA590" s="11">
        <v>0</v>
      </c>
      <c r="AB590" s="11">
        <v>0</v>
      </c>
      <c r="AC590" s="11">
        <v>0</v>
      </c>
      <c r="AD590" s="11">
        <v>0</v>
      </c>
      <c r="AE590" s="11">
        <v>0</v>
      </c>
      <c r="AF590" s="11">
        <v>0</v>
      </c>
      <c r="AG590" s="11">
        <v>0</v>
      </c>
      <c r="AH590" s="11">
        <v>0</v>
      </c>
      <c r="AI590" s="11">
        <v>0</v>
      </c>
      <c r="AJ590" s="11">
        <v>15</v>
      </c>
      <c r="AK590" s="11" t="s">
        <v>1059</v>
      </c>
      <c r="AL590" s="11" t="s">
        <v>47</v>
      </c>
      <c r="AM590" s="11" t="s">
        <v>56</v>
      </c>
      <c r="AN590" s="11" t="s">
        <v>729</v>
      </c>
    </row>
    <row r="591" ht="24" spans="1:40">
      <c r="A591" s="28">
        <v>588</v>
      </c>
      <c r="B591" s="11" t="s">
        <v>494</v>
      </c>
      <c r="C591" s="11" t="s">
        <v>2192</v>
      </c>
      <c r="D591" s="11" t="s">
        <v>2193</v>
      </c>
      <c r="E591" s="11" t="s">
        <v>2194</v>
      </c>
      <c r="F591" s="11" t="s">
        <v>2195</v>
      </c>
      <c r="G591" s="11" t="s">
        <v>536</v>
      </c>
      <c r="H591" s="11" t="s">
        <v>3327</v>
      </c>
      <c r="I591" s="11">
        <v>0</v>
      </c>
      <c r="J591" s="11">
        <v>2</v>
      </c>
      <c r="K591" s="11" t="s">
        <v>3328</v>
      </c>
      <c r="L591" s="11">
        <v>2</v>
      </c>
      <c r="M591" s="11">
        <v>100</v>
      </c>
      <c r="N591" s="11" t="s">
        <v>536</v>
      </c>
      <c r="O591" s="11">
        <v>0</v>
      </c>
      <c r="P591" s="11">
        <v>0</v>
      </c>
      <c r="Q591" s="11">
        <v>0</v>
      </c>
      <c r="R591" s="11">
        <v>0</v>
      </c>
      <c r="S591" s="11">
        <v>0</v>
      </c>
      <c r="T591" s="11">
        <v>0</v>
      </c>
      <c r="U591" s="11">
        <v>0</v>
      </c>
      <c r="V591" s="11">
        <v>0</v>
      </c>
      <c r="W591" s="11">
        <v>0</v>
      </c>
      <c r="X591" s="11">
        <v>0</v>
      </c>
      <c r="Y591" s="11">
        <v>0</v>
      </c>
      <c r="Z591" s="11">
        <v>0</v>
      </c>
      <c r="AA591" s="11">
        <v>0</v>
      </c>
      <c r="AB591" s="11">
        <v>0</v>
      </c>
      <c r="AC591" s="11">
        <v>0</v>
      </c>
      <c r="AD591" s="11">
        <v>0</v>
      </c>
      <c r="AE591" s="11">
        <v>0</v>
      </c>
      <c r="AF591" s="11">
        <v>0</v>
      </c>
      <c r="AG591" s="11">
        <v>0</v>
      </c>
      <c r="AH591" s="11">
        <v>0</v>
      </c>
      <c r="AI591" s="11">
        <v>0</v>
      </c>
      <c r="AJ591" s="11">
        <v>30</v>
      </c>
      <c r="AK591" s="11" t="s">
        <v>1059</v>
      </c>
      <c r="AL591" s="11" t="s">
        <v>47</v>
      </c>
      <c r="AM591" s="11" t="s">
        <v>48</v>
      </c>
      <c r="AN591" s="11" t="s">
        <v>729</v>
      </c>
    </row>
    <row r="592" ht="48" spans="1:40">
      <c r="A592" s="28">
        <v>589</v>
      </c>
      <c r="B592" s="11" t="s">
        <v>494</v>
      </c>
      <c r="C592" s="11" t="s">
        <v>2196</v>
      </c>
      <c r="D592" s="11" t="s">
        <v>2197</v>
      </c>
      <c r="E592" s="11" t="s">
        <v>2198</v>
      </c>
      <c r="F592" s="30" t="s">
        <v>528</v>
      </c>
      <c r="G592" s="11" t="s">
        <v>636</v>
      </c>
      <c r="H592" s="11" t="s">
        <v>1400</v>
      </c>
      <c r="I592" s="11">
        <v>2</v>
      </c>
      <c r="J592" s="11">
        <v>4</v>
      </c>
      <c r="K592" s="11" t="s">
        <v>3328</v>
      </c>
      <c r="L592" s="11">
        <v>4</v>
      </c>
      <c r="M592" s="11">
        <v>100</v>
      </c>
      <c r="N592" s="11" t="s">
        <v>636</v>
      </c>
      <c r="O592" s="11">
        <v>0</v>
      </c>
      <c r="P592" s="11">
        <v>0</v>
      </c>
      <c r="Q592" s="11">
        <v>0</v>
      </c>
      <c r="R592" s="11">
        <v>0</v>
      </c>
      <c r="S592" s="11">
        <v>0</v>
      </c>
      <c r="T592" s="11">
        <v>0</v>
      </c>
      <c r="U592" s="11">
        <v>0</v>
      </c>
      <c r="V592" s="11">
        <v>0</v>
      </c>
      <c r="W592" s="11">
        <v>0</v>
      </c>
      <c r="X592" s="11">
        <v>0</v>
      </c>
      <c r="Y592" s="11">
        <v>0</v>
      </c>
      <c r="Z592" s="11">
        <v>0</v>
      </c>
      <c r="AA592" s="11">
        <v>0</v>
      </c>
      <c r="AB592" s="11">
        <v>0</v>
      </c>
      <c r="AC592" s="11">
        <v>0</v>
      </c>
      <c r="AD592" s="11">
        <v>0</v>
      </c>
      <c r="AE592" s="11">
        <v>0</v>
      </c>
      <c r="AF592" s="11">
        <v>0</v>
      </c>
      <c r="AG592" s="11">
        <v>0</v>
      </c>
      <c r="AH592" s="11">
        <v>0</v>
      </c>
      <c r="AI592" s="11">
        <v>0</v>
      </c>
      <c r="AJ592" s="11">
        <v>15</v>
      </c>
      <c r="AK592" s="11" t="s">
        <v>767</v>
      </c>
      <c r="AL592" s="11" t="s">
        <v>47</v>
      </c>
      <c r="AM592" s="11" t="s">
        <v>56</v>
      </c>
      <c r="AN592" s="11" t="s">
        <v>729</v>
      </c>
    </row>
    <row r="593" ht="36" spans="1:40">
      <c r="A593" s="28">
        <v>590</v>
      </c>
      <c r="B593" s="11" t="s">
        <v>494</v>
      </c>
      <c r="C593" s="11" t="s">
        <v>2199</v>
      </c>
      <c r="D593" s="11" t="s">
        <v>2200</v>
      </c>
      <c r="E593" s="11" t="s">
        <v>2201</v>
      </c>
      <c r="F593" s="30" t="s">
        <v>508</v>
      </c>
      <c r="G593" s="11" t="s">
        <v>825</v>
      </c>
      <c r="H593" s="11" t="s">
        <v>3327</v>
      </c>
      <c r="I593" s="11">
        <v>0</v>
      </c>
      <c r="J593" s="11">
        <v>4</v>
      </c>
      <c r="K593" s="11" t="s">
        <v>3328</v>
      </c>
      <c r="L593" s="11">
        <v>4</v>
      </c>
      <c r="M593" s="11">
        <v>100</v>
      </c>
      <c r="N593" s="11" t="s">
        <v>825</v>
      </c>
      <c r="O593" s="11">
        <v>0</v>
      </c>
      <c r="P593" s="11">
        <v>0</v>
      </c>
      <c r="Q593" s="11">
        <v>0</v>
      </c>
      <c r="R593" s="11">
        <v>0</v>
      </c>
      <c r="S593" s="11">
        <v>0</v>
      </c>
      <c r="T593" s="11">
        <v>0</v>
      </c>
      <c r="U593" s="11">
        <v>0</v>
      </c>
      <c r="V593" s="11">
        <v>0</v>
      </c>
      <c r="W593" s="11">
        <v>0</v>
      </c>
      <c r="X593" s="11">
        <v>0</v>
      </c>
      <c r="Y593" s="11">
        <v>0</v>
      </c>
      <c r="Z593" s="11">
        <v>0</v>
      </c>
      <c r="AA593" s="11">
        <v>0</v>
      </c>
      <c r="AB593" s="11">
        <v>0</v>
      </c>
      <c r="AC593" s="11">
        <v>0</v>
      </c>
      <c r="AD593" s="11">
        <v>0</v>
      </c>
      <c r="AE593" s="11">
        <v>0</v>
      </c>
      <c r="AF593" s="11">
        <v>0</v>
      </c>
      <c r="AG593" s="11">
        <v>0</v>
      </c>
      <c r="AH593" s="11">
        <v>0</v>
      </c>
      <c r="AI593" s="11">
        <v>0</v>
      </c>
      <c r="AJ593" s="11">
        <v>5</v>
      </c>
      <c r="AK593" s="11" t="s">
        <v>767</v>
      </c>
      <c r="AL593" s="11" t="s">
        <v>105</v>
      </c>
      <c r="AM593" s="11" t="s">
        <v>56</v>
      </c>
      <c r="AN593" s="11" t="s">
        <v>729</v>
      </c>
    </row>
    <row r="594" ht="48" spans="1:40">
      <c r="A594" s="28">
        <v>591</v>
      </c>
      <c r="B594" s="11" t="s">
        <v>494</v>
      </c>
      <c r="C594" s="11" t="s">
        <v>2202</v>
      </c>
      <c r="D594" s="11" t="s">
        <v>2203</v>
      </c>
      <c r="E594" s="11" t="s">
        <v>2204</v>
      </c>
      <c r="F594" s="11" t="s">
        <v>519</v>
      </c>
      <c r="G594" s="11" t="s">
        <v>203</v>
      </c>
      <c r="H594" s="11" t="s">
        <v>1400</v>
      </c>
      <c r="I594" s="11">
        <v>10</v>
      </c>
      <c r="J594" s="11">
        <v>5</v>
      </c>
      <c r="K594" s="11" t="s">
        <v>3328</v>
      </c>
      <c r="L594" s="11">
        <v>5</v>
      </c>
      <c r="M594" s="11">
        <v>100</v>
      </c>
      <c r="N594" s="11" t="s">
        <v>203</v>
      </c>
      <c r="O594" s="11">
        <v>0</v>
      </c>
      <c r="P594" s="11">
        <v>0</v>
      </c>
      <c r="Q594" s="11">
        <v>0</v>
      </c>
      <c r="R594" s="11">
        <v>0</v>
      </c>
      <c r="S594" s="11">
        <v>0</v>
      </c>
      <c r="T594" s="11">
        <v>0</v>
      </c>
      <c r="U594" s="11">
        <v>0</v>
      </c>
      <c r="V594" s="11">
        <v>0</v>
      </c>
      <c r="W594" s="11">
        <v>0</v>
      </c>
      <c r="X594" s="11">
        <v>0</v>
      </c>
      <c r="Y594" s="11">
        <v>0</v>
      </c>
      <c r="Z594" s="11">
        <v>0</v>
      </c>
      <c r="AA594" s="11">
        <v>0</v>
      </c>
      <c r="AB594" s="11">
        <v>0</v>
      </c>
      <c r="AC594" s="11">
        <v>0</v>
      </c>
      <c r="AD594" s="11">
        <v>0</v>
      </c>
      <c r="AE594" s="11">
        <v>0</v>
      </c>
      <c r="AF594" s="11">
        <v>0</v>
      </c>
      <c r="AG594" s="11">
        <v>0</v>
      </c>
      <c r="AH594" s="11">
        <v>0</v>
      </c>
      <c r="AI594" s="11">
        <v>0</v>
      </c>
      <c r="AJ594" s="11">
        <v>15</v>
      </c>
      <c r="AK594" s="11" t="s">
        <v>767</v>
      </c>
      <c r="AL594" s="11" t="s">
        <v>47</v>
      </c>
      <c r="AM594" s="11" t="s">
        <v>56</v>
      </c>
      <c r="AN594" s="11" t="s">
        <v>729</v>
      </c>
    </row>
    <row r="595" ht="48" spans="1:40">
      <c r="A595" s="28">
        <v>592</v>
      </c>
      <c r="B595" s="11" t="s">
        <v>494</v>
      </c>
      <c r="C595" s="11" t="s">
        <v>2205</v>
      </c>
      <c r="D595" s="11" t="s">
        <v>2206</v>
      </c>
      <c r="E595" s="11" t="s">
        <v>2207</v>
      </c>
      <c r="F595" s="11" t="s">
        <v>519</v>
      </c>
      <c r="G595" s="11" t="s">
        <v>203</v>
      </c>
      <c r="H595" s="11" t="s">
        <v>1400</v>
      </c>
      <c r="I595" s="11">
        <v>10</v>
      </c>
      <c r="J595" s="11">
        <v>4</v>
      </c>
      <c r="K595" s="11" t="s">
        <v>3328</v>
      </c>
      <c r="L595" s="11">
        <v>4</v>
      </c>
      <c r="M595" s="11">
        <v>100</v>
      </c>
      <c r="N595" s="11" t="s">
        <v>203</v>
      </c>
      <c r="O595" s="11">
        <v>0</v>
      </c>
      <c r="P595" s="11">
        <v>0</v>
      </c>
      <c r="Q595" s="11">
        <v>0</v>
      </c>
      <c r="R595" s="11">
        <v>0</v>
      </c>
      <c r="S595" s="11">
        <v>0</v>
      </c>
      <c r="T595" s="11">
        <v>0</v>
      </c>
      <c r="U595" s="11">
        <v>0</v>
      </c>
      <c r="V595" s="11">
        <v>0</v>
      </c>
      <c r="W595" s="11">
        <v>0</v>
      </c>
      <c r="X595" s="11">
        <v>0</v>
      </c>
      <c r="Y595" s="11">
        <v>0</v>
      </c>
      <c r="Z595" s="11">
        <v>0</v>
      </c>
      <c r="AA595" s="11">
        <v>0</v>
      </c>
      <c r="AB595" s="11">
        <v>0</v>
      </c>
      <c r="AC595" s="11">
        <v>0</v>
      </c>
      <c r="AD595" s="11">
        <v>0</v>
      </c>
      <c r="AE595" s="11">
        <v>0</v>
      </c>
      <c r="AF595" s="11">
        <v>0</v>
      </c>
      <c r="AG595" s="11">
        <v>0</v>
      </c>
      <c r="AH595" s="11">
        <v>0</v>
      </c>
      <c r="AI595" s="11">
        <v>0</v>
      </c>
      <c r="AJ595" s="11">
        <v>15</v>
      </c>
      <c r="AK595" s="11" t="s">
        <v>767</v>
      </c>
      <c r="AL595" s="11" t="s">
        <v>47</v>
      </c>
      <c r="AM595" s="11" t="s">
        <v>56</v>
      </c>
      <c r="AN595" s="11" t="s">
        <v>729</v>
      </c>
    </row>
    <row r="596" ht="48" spans="1:40">
      <c r="A596" s="28">
        <v>593</v>
      </c>
      <c r="B596" s="11" t="s">
        <v>494</v>
      </c>
      <c r="C596" s="11" t="s">
        <v>2208</v>
      </c>
      <c r="D596" s="11" t="s">
        <v>2209</v>
      </c>
      <c r="E596" s="11" t="s">
        <v>2210</v>
      </c>
      <c r="F596" s="11" t="s">
        <v>519</v>
      </c>
      <c r="G596" s="11" t="s">
        <v>1016</v>
      </c>
      <c r="H596" s="11" t="s">
        <v>3327</v>
      </c>
      <c r="I596" s="11">
        <v>0</v>
      </c>
      <c r="J596" s="11">
        <v>3</v>
      </c>
      <c r="K596" s="11" t="s">
        <v>3328</v>
      </c>
      <c r="L596" s="11">
        <v>3</v>
      </c>
      <c r="M596" s="11">
        <v>100</v>
      </c>
      <c r="N596" s="11" t="s">
        <v>1016</v>
      </c>
      <c r="O596" s="11">
        <v>0</v>
      </c>
      <c r="P596" s="11">
        <v>0</v>
      </c>
      <c r="Q596" s="11">
        <v>0</v>
      </c>
      <c r="R596" s="11">
        <v>0</v>
      </c>
      <c r="S596" s="11">
        <v>0</v>
      </c>
      <c r="T596" s="11">
        <v>0</v>
      </c>
      <c r="U596" s="11">
        <v>0</v>
      </c>
      <c r="V596" s="11">
        <v>0</v>
      </c>
      <c r="W596" s="11">
        <v>0</v>
      </c>
      <c r="X596" s="11">
        <v>0</v>
      </c>
      <c r="Y596" s="11">
        <v>0</v>
      </c>
      <c r="Z596" s="11">
        <v>0</v>
      </c>
      <c r="AA596" s="11">
        <v>0</v>
      </c>
      <c r="AB596" s="11">
        <v>0</v>
      </c>
      <c r="AC596" s="11">
        <v>0</v>
      </c>
      <c r="AD596" s="11">
        <v>0</v>
      </c>
      <c r="AE596" s="11">
        <v>0</v>
      </c>
      <c r="AF596" s="11">
        <v>0</v>
      </c>
      <c r="AG596" s="11">
        <v>0</v>
      </c>
      <c r="AH596" s="11">
        <v>0</v>
      </c>
      <c r="AI596" s="11">
        <v>0</v>
      </c>
      <c r="AJ596" s="11">
        <v>30</v>
      </c>
      <c r="AK596" s="11" t="s">
        <v>767</v>
      </c>
      <c r="AL596" s="11" t="s">
        <v>47</v>
      </c>
      <c r="AM596" s="11" t="s">
        <v>48</v>
      </c>
      <c r="AN596" s="11" t="s">
        <v>729</v>
      </c>
    </row>
    <row r="597" ht="24" spans="1:40">
      <c r="A597" s="28">
        <v>594</v>
      </c>
      <c r="B597" s="11" t="s">
        <v>494</v>
      </c>
      <c r="C597" s="11" t="s">
        <v>2211</v>
      </c>
      <c r="D597" s="11" t="s">
        <v>2212</v>
      </c>
      <c r="E597" s="11" t="s">
        <v>2213</v>
      </c>
      <c r="F597" s="11" t="s">
        <v>503</v>
      </c>
      <c r="G597" s="11" t="s">
        <v>504</v>
      </c>
      <c r="H597" s="11" t="s">
        <v>3327</v>
      </c>
      <c r="I597" s="11">
        <v>0</v>
      </c>
      <c r="J597" s="11">
        <v>1</v>
      </c>
      <c r="K597" s="11" t="s">
        <v>3328</v>
      </c>
      <c r="L597" s="11">
        <v>1</v>
      </c>
      <c r="M597" s="11">
        <v>100</v>
      </c>
      <c r="N597" s="11" t="s">
        <v>504</v>
      </c>
      <c r="O597" s="11">
        <v>0</v>
      </c>
      <c r="P597" s="11">
        <v>0</v>
      </c>
      <c r="Q597" s="11">
        <v>0</v>
      </c>
      <c r="R597" s="11">
        <v>0</v>
      </c>
      <c r="S597" s="11">
        <v>0</v>
      </c>
      <c r="T597" s="11">
        <v>0</v>
      </c>
      <c r="U597" s="11">
        <v>0</v>
      </c>
      <c r="V597" s="11">
        <v>0</v>
      </c>
      <c r="W597" s="11">
        <v>0</v>
      </c>
      <c r="X597" s="11">
        <v>0</v>
      </c>
      <c r="Y597" s="11">
        <v>0</v>
      </c>
      <c r="Z597" s="11">
        <v>0</v>
      </c>
      <c r="AA597" s="11">
        <v>0</v>
      </c>
      <c r="AB597" s="11">
        <v>0</v>
      </c>
      <c r="AC597" s="11">
        <v>0</v>
      </c>
      <c r="AD597" s="11">
        <v>0</v>
      </c>
      <c r="AE597" s="11">
        <v>0</v>
      </c>
      <c r="AF597" s="11">
        <v>0</v>
      </c>
      <c r="AG597" s="11">
        <v>0</v>
      </c>
      <c r="AH597" s="11">
        <v>0</v>
      </c>
      <c r="AI597" s="11">
        <v>0</v>
      </c>
      <c r="AJ597" s="11">
        <v>30</v>
      </c>
      <c r="AK597" s="11" t="s">
        <v>1121</v>
      </c>
      <c r="AL597" s="11" t="s">
        <v>47</v>
      </c>
      <c r="AM597" s="11" t="s">
        <v>48</v>
      </c>
      <c r="AN597" s="11" t="s">
        <v>729</v>
      </c>
    </row>
    <row r="598" ht="48" spans="1:40">
      <c r="A598" s="28">
        <v>595</v>
      </c>
      <c r="B598" s="11" t="s">
        <v>494</v>
      </c>
      <c r="C598" s="11" t="s">
        <v>2214</v>
      </c>
      <c r="D598" s="11" t="s">
        <v>2215</v>
      </c>
      <c r="E598" s="11" t="s">
        <v>2216</v>
      </c>
      <c r="F598" s="11" t="s">
        <v>44</v>
      </c>
      <c r="G598" s="11" t="s">
        <v>394</v>
      </c>
      <c r="H598" s="11" t="s">
        <v>3327</v>
      </c>
      <c r="I598" s="11">
        <v>0</v>
      </c>
      <c r="J598" s="11">
        <v>1</v>
      </c>
      <c r="K598" s="11" t="s">
        <v>3329</v>
      </c>
      <c r="L598" s="11">
        <v>1</v>
      </c>
      <c r="M598" s="11">
        <v>90</v>
      </c>
      <c r="N598" s="11" t="s">
        <v>394</v>
      </c>
      <c r="O598" s="11">
        <v>5</v>
      </c>
      <c r="P598" s="11">
        <v>10</v>
      </c>
      <c r="Q598" s="11" t="s">
        <v>3449</v>
      </c>
      <c r="R598" s="11">
        <v>0</v>
      </c>
      <c r="S598" s="11">
        <v>0</v>
      </c>
      <c r="T598" s="11">
        <v>0</v>
      </c>
      <c r="U598" s="11">
        <v>0</v>
      </c>
      <c r="V598" s="11">
        <v>0</v>
      </c>
      <c r="W598" s="11">
        <v>0</v>
      </c>
      <c r="X598" s="11">
        <v>0</v>
      </c>
      <c r="Y598" s="11">
        <v>0</v>
      </c>
      <c r="Z598" s="11">
        <v>0</v>
      </c>
      <c r="AA598" s="11">
        <v>0</v>
      </c>
      <c r="AB598" s="11">
        <v>0</v>
      </c>
      <c r="AC598" s="11">
        <v>0</v>
      </c>
      <c r="AD598" s="11">
        <v>0</v>
      </c>
      <c r="AE598" s="11">
        <v>0</v>
      </c>
      <c r="AF598" s="11">
        <v>0</v>
      </c>
      <c r="AG598" s="11">
        <v>0</v>
      </c>
      <c r="AH598" s="11">
        <v>0</v>
      </c>
      <c r="AI598" s="11">
        <v>0</v>
      </c>
      <c r="AJ598" s="11">
        <v>30</v>
      </c>
      <c r="AK598" s="11" t="s">
        <v>1121</v>
      </c>
      <c r="AL598" s="11" t="s">
        <v>47</v>
      </c>
      <c r="AM598" s="11" t="s">
        <v>48</v>
      </c>
      <c r="AN598" s="11" t="s">
        <v>729</v>
      </c>
    </row>
    <row r="599" ht="48" spans="1:40">
      <c r="A599" s="28">
        <v>596</v>
      </c>
      <c r="B599" s="11" t="s">
        <v>494</v>
      </c>
      <c r="C599" s="11" t="s">
        <v>2217</v>
      </c>
      <c r="D599" s="11" t="s">
        <v>2218</v>
      </c>
      <c r="E599" s="11" t="s">
        <v>2219</v>
      </c>
      <c r="F599" s="11" t="s">
        <v>2220</v>
      </c>
      <c r="G599" s="11" t="s">
        <v>339</v>
      </c>
      <c r="H599" s="11" t="s">
        <v>3327</v>
      </c>
      <c r="I599" s="11">
        <v>0</v>
      </c>
      <c r="J599" s="11">
        <v>2</v>
      </c>
      <c r="K599" s="11" t="s">
        <v>3328</v>
      </c>
      <c r="L599" s="11">
        <v>2</v>
      </c>
      <c r="M599" s="11">
        <v>100</v>
      </c>
      <c r="N599" s="11" t="s">
        <v>339</v>
      </c>
      <c r="O599" s="11">
        <v>0</v>
      </c>
      <c r="P599" s="11">
        <v>0</v>
      </c>
      <c r="Q599" s="11">
        <v>0</v>
      </c>
      <c r="R599" s="11">
        <v>0</v>
      </c>
      <c r="S599" s="11">
        <v>0</v>
      </c>
      <c r="T599" s="11">
        <v>0</v>
      </c>
      <c r="U599" s="11">
        <v>0</v>
      </c>
      <c r="V599" s="11">
        <v>0</v>
      </c>
      <c r="W599" s="11">
        <v>0</v>
      </c>
      <c r="X599" s="11">
        <v>0</v>
      </c>
      <c r="Y599" s="11">
        <v>0</v>
      </c>
      <c r="Z599" s="11">
        <v>0</v>
      </c>
      <c r="AA599" s="11">
        <v>0</v>
      </c>
      <c r="AB599" s="11">
        <v>0</v>
      </c>
      <c r="AC599" s="11">
        <v>0</v>
      </c>
      <c r="AD599" s="11">
        <v>0</v>
      </c>
      <c r="AE599" s="11">
        <v>0</v>
      </c>
      <c r="AF599" s="11">
        <v>0</v>
      </c>
      <c r="AG599" s="11">
        <v>0</v>
      </c>
      <c r="AH599" s="11">
        <v>0</v>
      </c>
      <c r="AI599" s="11">
        <v>0</v>
      </c>
      <c r="AJ599" s="11">
        <v>30</v>
      </c>
      <c r="AK599" s="11" t="s">
        <v>1121</v>
      </c>
      <c r="AL599" s="11" t="s">
        <v>47</v>
      </c>
      <c r="AM599" s="11" t="s">
        <v>48</v>
      </c>
      <c r="AN599" s="11" t="s">
        <v>729</v>
      </c>
    </row>
    <row r="600" ht="24" spans="1:40">
      <c r="A600" s="28">
        <v>597</v>
      </c>
      <c r="B600" s="11" t="s">
        <v>494</v>
      </c>
      <c r="C600" s="11" t="s">
        <v>2221</v>
      </c>
      <c r="D600" s="11" t="s">
        <v>2222</v>
      </c>
      <c r="E600" s="11" t="s">
        <v>2223</v>
      </c>
      <c r="F600" s="11" t="s">
        <v>2224</v>
      </c>
      <c r="G600" s="11" t="s">
        <v>354</v>
      </c>
      <c r="H600" s="11" t="s">
        <v>3327</v>
      </c>
      <c r="I600" s="11">
        <v>0</v>
      </c>
      <c r="J600" s="11">
        <v>4</v>
      </c>
      <c r="K600" s="11" t="s">
        <v>3328</v>
      </c>
      <c r="L600" s="11">
        <v>4</v>
      </c>
      <c r="M600" s="11">
        <v>100</v>
      </c>
      <c r="N600" s="11" t="s">
        <v>354</v>
      </c>
      <c r="O600" s="11">
        <v>0</v>
      </c>
      <c r="P600" s="11">
        <v>0</v>
      </c>
      <c r="Q600" s="11">
        <v>0</v>
      </c>
      <c r="R600" s="11">
        <v>0</v>
      </c>
      <c r="S600" s="11">
        <v>0</v>
      </c>
      <c r="T600" s="11">
        <v>0</v>
      </c>
      <c r="U600" s="11">
        <v>0</v>
      </c>
      <c r="V600" s="11">
        <v>0</v>
      </c>
      <c r="W600" s="11">
        <v>0</v>
      </c>
      <c r="X600" s="11">
        <v>0</v>
      </c>
      <c r="Y600" s="11">
        <v>0</v>
      </c>
      <c r="Z600" s="11">
        <v>0</v>
      </c>
      <c r="AA600" s="11">
        <v>0</v>
      </c>
      <c r="AB600" s="11">
        <v>0</v>
      </c>
      <c r="AC600" s="11">
        <v>0</v>
      </c>
      <c r="AD600" s="11">
        <v>0</v>
      </c>
      <c r="AE600" s="11">
        <v>0</v>
      </c>
      <c r="AF600" s="11">
        <v>0</v>
      </c>
      <c r="AG600" s="11">
        <v>0</v>
      </c>
      <c r="AH600" s="11">
        <v>0</v>
      </c>
      <c r="AI600" s="11">
        <v>0</v>
      </c>
      <c r="AJ600" s="11">
        <v>15</v>
      </c>
      <c r="AK600" s="11" t="s">
        <v>1121</v>
      </c>
      <c r="AL600" s="11" t="s">
        <v>47</v>
      </c>
      <c r="AM600" s="11" t="s">
        <v>56</v>
      </c>
      <c r="AN600" s="11" t="s">
        <v>729</v>
      </c>
    </row>
    <row r="601" ht="36" spans="1:40">
      <c r="A601" s="28">
        <v>598</v>
      </c>
      <c r="B601" s="11" t="s">
        <v>494</v>
      </c>
      <c r="C601" s="11" t="s">
        <v>2225</v>
      </c>
      <c r="D601" s="11" t="s">
        <v>2226</v>
      </c>
      <c r="E601" s="11" t="s">
        <v>2227</v>
      </c>
      <c r="F601" s="11" t="s">
        <v>524</v>
      </c>
      <c r="G601" s="11" t="s">
        <v>203</v>
      </c>
      <c r="H601" s="11" t="s">
        <v>3327</v>
      </c>
      <c r="I601" s="11">
        <v>0</v>
      </c>
      <c r="J601" s="11">
        <v>1</v>
      </c>
      <c r="K601" s="11" t="s">
        <v>3328</v>
      </c>
      <c r="L601" s="11">
        <v>1</v>
      </c>
      <c r="M601" s="11">
        <v>100</v>
      </c>
      <c r="N601" s="11" t="s">
        <v>203</v>
      </c>
      <c r="O601" s="11">
        <v>0</v>
      </c>
      <c r="P601" s="11">
        <v>0</v>
      </c>
      <c r="Q601" s="11">
        <v>0</v>
      </c>
      <c r="R601" s="11">
        <v>0</v>
      </c>
      <c r="S601" s="11">
        <v>0</v>
      </c>
      <c r="T601" s="11">
        <v>0</v>
      </c>
      <c r="U601" s="11">
        <v>0</v>
      </c>
      <c r="V601" s="11">
        <v>0</v>
      </c>
      <c r="W601" s="11">
        <v>0</v>
      </c>
      <c r="X601" s="11">
        <v>0</v>
      </c>
      <c r="Y601" s="11">
        <v>0</v>
      </c>
      <c r="Z601" s="11">
        <v>0</v>
      </c>
      <c r="AA601" s="11">
        <v>0</v>
      </c>
      <c r="AB601" s="11">
        <v>0</v>
      </c>
      <c r="AC601" s="11">
        <v>0</v>
      </c>
      <c r="AD601" s="11">
        <v>0</v>
      </c>
      <c r="AE601" s="11">
        <v>0</v>
      </c>
      <c r="AF601" s="11">
        <v>0</v>
      </c>
      <c r="AG601" s="11">
        <v>0</v>
      </c>
      <c r="AH601" s="11">
        <v>0</v>
      </c>
      <c r="AI601" s="11">
        <v>0</v>
      </c>
      <c r="AJ601" s="11">
        <v>30</v>
      </c>
      <c r="AK601" s="11" t="s">
        <v>1121</v>
      </c>
      <c r="AL601" s="11" t="s">
        <v>47</v>
      </c>
      <c r="AM601" s="11" t="s">
        <v>48</v>
      </c>
      <c r="AN601" s="11" t="s">
        <v>729</v>
      </c>
    </row>
    <row r="602" ht="36" spans="1:40">
      <c r="A602" s="28">
        <v>599</v>
      </c>
      <c r="B602" s="11" t="s">
        <v>494</v>
      </c>
      <c r="C602" s="11" t="s">
        <v>2228</v>
      </c>
      <c r="D602" s="11" t="s">
        <v>2229</v>
      </c>
      <c r="E602" s="11" t="s">
        <v>2230</v>
      </c>
      <c r="F602" s="11" t="s">
        <v>503</v>
      </c>
      <c r="G602" s="11" t="s">
        <v>504</v>
      </c>
      <c r="H602" s="11" t="s">
        <v>3327</v>
      </c>
      <c r="I602" s="11">
        <v>0</v>
      </c>
      <c r="J602" s="11">
        <v>1</v>
      </c>
      <c r="K602" s="11" t="s">
        <v>3328</v>
      </c>
      <c r="L602" s="11">
        <v>1</v>
      </c>
      <c r="M602" s="11">
        <v>100</v>
      </c>
      <c r="N602" s="11" t="s">
        <v>504</v>
      </c>
      <c r="O602" s="11">
        <v>0</v>
      </c>
      <c r="P602" s="11">
        <v>0</v>
      </c>
      <c r="Q602" s="11">
        <v>0</v>
      </c>
      <c r="R602" s="11">
        <v>0</v>
      </c>
      <c r="S602" s="11">
        <v>0</v>
      </c>
      <c r="T602" s="11">
        <v>0</v>
      </c>
      <c r="U602" s="11">
        <v>0</v>
      </c>
      <c r="V602" s="11">
        <v>0</v>
      </c>
      <c r="W602" s="11">
        <v>0</v>
      </c>
      <c r="X602" s="11">
        <v>0</v>
      </c>
      <c r="Y602" s="11">
        <v>0</v>
      </c>
      <c r="Z602" s="11">
        <v>0</v>
      </c>
      <c r="AA602" s="11">
        <v>0</v>
      </c>
      <c r="AB602" s="11">
        <v>0</v>
      </c>
      <c r="AC602" s="11">
        <v>0</v>
      </c>
      <c r="AD602" s="11">
        <v>0</v>
      </c>
      <c r="AE602" s="11">
        <v>0</v>
      </c>
      <c r="AF602" s="11">
        <v>0</v>
      </c>
      <c r="AG602" s="11">
        <v>0</v>
      </c>
      <c r="AH602" s="11">
        <v>0</v>
      </c>
      <c r="AI602" s="11">
        <v>0</v>
      </c>
      <c r="AJ602" s="11">
        <v>30</v>
      </c>
      <c r="AK602" s="11" t="s">
        <v>1121</v>
      </c>
      <c r="AL602" s="11" t="s">
        <v>47</v>
      </c>
      <c r="AM602" s="11" t="s">
        <v>48</v>
      </c>
      <c r="AN602" s="11" t="s">
        <v>729</v>
      </c>
    </row>
    <row r="603" ht="24" spans="1:40">
      <c r="A603" s="28">
        <v>600</v>
      </c>
      <c r="B603" s="11" t="s">
        <v>494</v>
      </c>
      <c r="C603" s="11" t="s">
        <v>2231</v>
      </c>
      <c r="D603" s="11" t="s">
        <v>2232</v>
      </c>
      <c r="E603" s="11" t="s">
        <v>2233</v>
      </c>
      <c r="F603" s="30" t="s">
        <v>519</v>
      </c>
      <c r="G603" s="11" t="s">
        <v>436</v>
      </c>
      <c r="H603" s="11" t="s">
        <v>3327</v>
      </c>
      <c r="I603" s="11">
        <v>0</v>
      </c>
      <c r="J603" s="11">
        <v>2</v>
      </c>
      <c r="K603" s="11" t="s">
        <v>3328</v>
      </c>
      <c r="L603" s="11">
        <v>2</v>
      </c>
      <c r="M603" s="11">
        <v>100</v>
      </c>
      <c r="N603" s="11" t="s">
        <v>436</v>
      </c>
      <c r="O603" s="11">
        <v>0</v>
      </c>
      <c r="P603" s="11">
        <v>0</v>
      </c>
      <c r="Q603" s="11">
        <v>0</v>
      </c>
      <c r="R603" s="11">
        <v>0</v>
      </c>
      <c r="S603" s="11">
        <v>0</v>
      </c>
      <c r="T603" s="11">
        <v>0</v>
      </c>
      <c r="U603" s="11">
        <v>0</v>
      </c>
      <c r="V603" s="11">
        <v>0</v>
      </c>
      <c r="W603" s="11">
        <v>0</v>
      </c>
      <c r="X603" s="11">
        <v>0</v>
      </c>
      <c r="Y603" s="11">
        <v>0</v>
      </c>
      <c r="Z603" s="11">
        <v>0</v>
      </c>
      <c r="AA603" s="11">
        <v>0</v>
      </c>
      <c r="AB603" s="11">
        <v>0</v>
      </c>
      <c r="AC603" s="11">
        <v>0</v>
      </c>
      <c r="AD603" s="11">
        <v>0</v>
      </c>
      <c r="AE603" s="11">
        <v>0</v>
      </c>
      <c r="AF603" s="11">
        <v>0</v>
      </c>
      <c r="AG603" s="11">
        <v>0</v>
      </c>
      <c r="AH603" s="11">
        <v>0</v>
      </c>
      <c r="AI603" s="11">
        <v>0</v>
      </c>
      <c r="AJ603" s="11">
        <v>30</v>
      </c>
      <c r="AK603" s="11" t="s">
        <v>1148</v>
      </c>
      <c r="AL603" s="11" t="s">
        <v>47</v>
      </c>
      <c r="AM603" s="11" t="s">
        <v>48</v>
      </c>
      <c r="AN603" s="11" t="s">
        <v>729</v>
      </c>
    </row>
    <row r="604" ht="36" spans="1:40">
      <c r="A604" s="28">
        <v>601</v>
      </c>
      <c r="B604" s="11" t="s">
        <v>494</v>
      </c>
      <c r="C604" s="11" t="s">
        <v>2234</v>
      </c>
      <c r="D604" s="11" t="s">
        <v>2235</v>
      </c>
      <c r="E604" s="11" t="s">
        <v>2236</v>
      </c>
      <c r="F604" s="30" t="s">
        <v>143</v>
      </c>
      <c r="G604" s="11" t="s">
        <v>1389</v>
      </c>
      <c r="H604" s="11" t="s">
        <v>3327</v>
      </c>
      <c r="I604" s="11">
        <v>0</v>
      </c>
      <c r="J604" s="11">
        <v>2</v>
      </c>
      <c r="K604" s="11" t="s">
        <v>3328</v>
      </c>
      <c r="L604" s="11">
        <v>2</v>
      </c>
      <c r="M604" s="11">
        <v>100</v>
      </c>
      <c r="N604" s="11" t="s">
        <v>1389</v>
      </c>
      <c r="O604" s="11">
        <v>0</v>
      </c>
      <c r="P604" s="11">
        <v>0</v>
      </c>
      <c r="Q604" s="11">
        <v>0</v>
      </c>
      <c r="R604" s="11">
        <v>0</v>
      </c>
      <c r="S604" s="11">
        <v>0</v>
      </c>
      <c r="T604" s="11">
        <v>0</v>
      </c>
      <c r="U604" s="11">
        <v>0</v>
      </c>
      <c r="V604" s="11">
        <v>0</v>
      </c>
      <c r="W604" s="11">
        <v>0</v>
      </c>
      <c r="X604" s="11">
        <v>0</v>
      </c>
      <c r="Y604" s="11">
        <v>0</v>
      </c>
      <c r="Z604" s="11">
        <v>0</v>
      </c>
      <c r="AA604" s="11">
        <v>0</v>
      </c>
      <c r="AB604" s="11">
        <v>0</v>
      </c>
      <c r="AC604" s="11">
        <v>0</v>
      </c>
      <c r="AD604" s="11">
        <v>0</v>
      </c>
      <c r="AE604" s="11">
        <v>0</v>
      </c>
      <c r="AF604" s="11">
        <v>0</v>
      </c>
      <c r="AG604" s="11">
        <v>0</v>
      </c>
      <c r="AH604" s="11">
        <v>0</v>
      </c>
      <c r="AI604" s="11">
        <v>0</v>
      </c>
      <c r="AJ604" s="11">
        <v>30</v>
      </c>
      <c r="AK604" s="11" t="s">
        <v>1148</v>
      </c>
      <c r="AL604" s="11" t="s">
        <v>47</v>
      </c>
      <c r="AM604" s="11" t="s">
        <v>48</v>
      </c>
      <c r="AN604" s="11" t="s">
        <v>729</v>
      </c>
    </row>
    <row r="605" ht="24" spans="1:40">
      <c r="A605" s="28">
        <v>602</v>
      </c>
      <c r="B605" s="11" t="s">
        <v>494</v>
      </c>
      <c r="C605" s="11" t="s">
        <v>2237</v>
      </c>
      <c r="D605" s="11" t="s">
        <v>2238</v>
      </c>
      <c r="E605" s="11" t="s">
        <v>2239</v>
      </c>
      <c r="F605" s="30" t="s">
        <v>582</v>
      </c>
      <c r="G605" s="11" t="s">
        <v>972</v>
      </c>
      <c r="H605" s="11" t="s">
        <v>3327</v>
      </c>
      <c r="I605" s="11">
        <v>0</v>
      </c>
      <c r="J605" s="11">
        <v>1</v>
      </c>
      <c r="K605" s="11" t="s">
        <v>3328</v>
      </c>
      <c r="L605" s="11">
        <v>1</v>
      </c>
      <c r="M605" s="11">
        <v>100</v>
      </c>
      <c r="N605" s="11" t="s">
        <v>972</v>
      </c>
      <c r="O605" s="11">
        <v>0</v>
      </c>
      <c r="P605" s="11">
        <v>0</v>
      </c>
      <c r="Q605" s="11">
        <v>0</v>
      </c>
      <c r="R605" s="11">
        <v>0</v>
      </c>
      <c r="S605" s="11">
        <v>0</v>
      </c>
      <c r="T605" s="11">
        <v>0</v>
      </c>
      <c r="U605" s="11">
        <v>0</v>
      </c>
      <c r="V605" s="11">
        <v>0</v>
      </c>
      <c r="W605" s="11">
        <v>0</v>
      </c>
      <c r="X605" s="11">
        <v>0</v>
      </c>
      <c r="Y605" s="11">
        <v>0</v>
      </c>
      <c r="Z605" s="11">
        <v>0</v>
      </c>
      <c r="AA605" s="11">
        <v>0</v>
      </c>
      <c r="AB605" s="11">
        <v>0</v>
      </c>
      <c r="AC605" s="11">
        <v>0</v>
      </c>
      <c r="AD605" s="11">
        <v>0</v>
      </c>
      <c r="AE605" s="11">
        <v>0</v>
      </c>
      <c r="AF605" s="11">
        <v>0</v>
      </c>
      <c r="AG605" s="11">
        <v>0</v>
      </c>
      <c r="AH605" s="11">
        <v>0</v>
      </c>
      <c r="AI605" s="11">
        <v>0</v>
      </c>
      <c r="AJ605" s="11">
        <v>30</v>
      </c>
      <c r="AK605" s="11" t="s">
        <v>1148</v>
      </c>
      <c r="AL605" s="11" t="s">
        <v>47</v>
      </c>
      <c r="AM605" s="11" t="s">
        <v>48</v>
      </c>
      <c r="AN605" s="11" t="s">
        <v>729</v>
      </c>
    </row>
    <row r="606" ht="24" spans="1:40">
      <c r="A606" s="28">
        <v>603</v>
      </c>
      <c r="B606" s="11" t="s">
        <v>494</v>
      </c>
      <c r="C606" s="11" t="s">
        <v>2240</v>
      </c>
      <c r="D606" s="11" t="s">
        <v>2241</v>
      </c>
      <c r="E606" s="11" t="s">
        <v>2242</v>
      </c>
      <c r="F606" s="11" t="s">
        <v>540</v>
      </c>
      <c r="G606" s="11" t="s">
        <v>504</v>
      </c>
      <c r="H606" s="11" t="s">
        <v>3327</v>
      </c>
      <c r="I606" s="11">
        <v>0</v>
      </c>
      <c r="J606" s="11">
        <v>1</v>
      </c>
      <c r="K606" s="11" t="s">
        <v>3328</v>
      </c>
      <c r="L606" s="11">
        <v>1</v>
      </c>
      <c r="M606" s="11">
        <v>100</v>
      </c>
      <c r="N606" s="11" t="s">
        <v>504</v>
      </c>
      <c r="O606" s="11">
        <v>0</v>
      </c>
      <c r="P606" s="11">
        <v>0</v>
      </c>
      <c r="Q606" s="11">
        <v>0</v>
      </c>
      <c r="R606" s="11">
        <v>0</v>
      </c>
      <c r="S606" s="11">
        <v>0</v>
      </c>
      <c r="T606" s="11">
        <v>0</v>
      </c>
      <c r="U606" s="11">
        <v>0</v>
      </c>
      <c r="V606" s="11">
        <v>0</v>
      </c>
      <c r="W606" s="11">
        <v>0</v>
      </c>
      <c r="X606" s="11">
        <v>0</v>
      </c>
      <c r="Y606" s="11">
        <v>0</v>
      </c>
      <c r="Z606" s="11">
        <v>0</v>
      </c>
      <c r="AA606" s="11">
        <v>0</v>
      </c>
      <c r="AB606" s="11">
        <v>0</v>
      </c>
      <c r="AC606" s="11">
        <v>0</v>
      </c>
      <c r="AD606" s="11">
        <v>0</v>
      </c>
      <c r="AE606" s="11">
        <v>0</v>
      </c>
      <c r="AF606" s="11">
        <v>0</v>
      </c>
      <c r="AG606" s="11">
        <v>0</v>
      </c>
      <c r="AH606" s="11">
        <v>0</v>
      </c>
      <c r="AI606" s="11">
        <v>0</v>
      </c>
      <c r="AJ606" s="11">
        <v>30</v>
      </c>
      <c r="AK606" s="11" t="s">
        <v>1148</v>
      </c>
      <c r="AL606" s="11" t="s">
        <v>47</v>
      </c>
      <c r="AM606" s="11" t="s">
        <v>48</v>
      </c>
      <c r="AN606" s="11" t="s">
        <v>729</v>
      </c>
    </row>
    <row r="607" ht="36" spans="1:40">
      <c r="A607" s="28">
        <v>604</v>
      </c>
      <c r="B607" s="11" t="s">
        <v>494</v>
      </c>
      <c r="C607" s="11" t="s">
        <v>2243</v>
      </c>
      <c r="D607" s="11" t="s">
        <v>2244</v>
      </c>
      <c r="E607" s="11" t="s">
        <v>2245</v>
      </c>
      <c r="F607" s="11" t="s">
        <v>582</v>
      </c>
      <c r="G607" s="11" t="s">
        <v>2246</v>
      </c>
      <c r="H607" s="11" t="s">
        <v>3327</v>
      </c>
      <c r="I607" s="11">
        <v>0</v>
      </c>
      <c r="J607" s="11">
        <v>2</v>
      </c>
      <c r="K607" s="11" t="s">
        <v>3329</v>
      </c>
      <c r="L607" s="11">
        <v>2</v>
      </c>
      <c r="M607" s="11">
        <v>70</v>
      </c>
      <c r="N607" s="11" t="s">
        <v>2246</v>
      </c>
      <c r="O607" s="11">
        <v>5</v>
      </c>
      <c r="P607" s="11">
        <v>30</v>
      </c>
      <c r="Q607" s="11" t="s">
        <v>3450</v>
      </c>
      <c r="R607" s="11">
        <v>0</v>
      </c>
      <c r="S607" s="11">
        <v>0</v>
      </c>
      <c r="T607" s="11">
        <v>0</v>
      </c>
      <c r="U607" s="11">
        <v>0</v>
      </c>
      <c r="V607" s="11">
        <v>0</v>
      </c>
      <c r="W607" s="11">
        <v>0</v>
      </c>
      <c r="X607" s="11">
        <v>0</v>
      </c>
      <c r="Y607" s="11">
        <v>0</v>
      </c>
      <c r="Z607" s="11">
        <v>0</v>
      </c>
      <c r="AA607" s="11">
        <v>0</v>
      </c>
      <c r="AB607" s="11">
        <v>0</v>
      </c>
      <c r="AC607" s="11">
        <v>0</v>
      </c>
      <c r="AD607" s="11">
        <v>0</v>
      </c>
      <c r="AE607" s="11">
        <v>0</v>
      </c>
      <c r="AF607" s="11">
        <v>0</v>
      </c>
      <c r="AG607" s="11">
        <v>0</v>
      </c>
      <c r="AH607" s="11">
        <v>0</v>
      </c>
      <c r="AI607" s="11">
        <v>0</v>
      </c>
      <c r="AJ607" s="11">
        <v>30</v>
      </c>
      <c r="AK607" s="11" t="s">
        <v>1148</v>
      </c>
      <c r="AL607" s="11" t="s">
        <v>47</v>
      </c>
      <c r="AM607" s="11" t="s">
        <v>48</v>
      </c>
      <c r="AN607" s="11" t="s">
        <v>729</v>
      </c>
    </row>
    <row r="608" ht="48" spans="1:40">
      <c r="A608" s="28">
        <v>605</v>
      </c>
      <c r="B608" s="11" t="s">
        <v>494</v>
      </c>
      <c r="C608" s="11" t="s">
        <v>2247</v>
      </c>
      <c r="D608" s="11" t="s">
        <v>2248</v>
      </c>
      <c r="E608" s="11" t="s">
        <v>2249</v>
      </c>
      <c r="F608" s="11" t="s">
        <v>646</v>
      </c>
      <c r="G608" s="11" t="s">
        <v>403</v>
      </c>
      <c r="H608" s="11" t="s">
        <v>1400</v>
      </c>
      <c r="I608" s="11">
        <v>4</v>
      </c>
      <c r="J608" s="11">
        <v>3</v>
      </c>
      <c r="K608" s="11" t="s">
        <v>3328</v>
      </c>
      <c r="L608" s="11">
        <v>1</v>
      </c>
      <c r="M608" s="11">
        <v>100</v>
      </c>
      <c r="N608" s="11" t="s">
        <v>403</v>
      </c>
      <c r="O608" s="11">
        <v>0</v>
      </c>
      <c r="P608" s="11">
        <v>0</v>
      </c>
      <c r="Q608" s="11">
        <v>0</v>
      </c>
      <c r="R608" s="11">
        <v>0</v>
      </c>
      <c r="S608" s="11">
        <v>0</v>
      </c>
      <c r="T608" s="11">
        <v>0</v>
      </c>
      <c r="U608" s="11">
        <v>0</v>
      </c>
      <c r="V608" s="11">
        <v>0</v>
      </c>
      <c r="W608" s="11">
        <v>0</v>
      </c>
      <c r="X608" s="11">
        <v>0</v>
      </c>
      <c r="Y608" s="11">
        <v>0</v>
      </c>
      <c r="Z608" s="11">
        <v>0</v>
      </c>
      <c r="AA608" s="11">
        <v>0</v>
      </c>
      <c r="AB608" s="11">
        <v>0</v>
      </c>
      <c r="AC608" s="11">
        <v>0</v>
      </c>
      <c r="AD608" s="11">
        <v>0</v>
      </c>
      <c r="AE608" s="11">
        <v>0</v>
      </c>
      <c r="AF608" s="11">
        <v>0</v>
      </c>
      <c r="AG608" s="11">
        <v>0</v>
      </c>
      <c r="AH608" s="11">
        <v>0</v>
      </c>
      <c r="AI608" s="11">
        <v>0</v>
      </c>
      <c r="AJ608" s="11">
        <v>30</v>
      </c>
      <c r="AK608" s="11" t="s">
        <v>1148</v>
      </c>
      <c r="AL608" s="11" t="s">
        <v>47</v>
      </c>
      <c r="AM608" s="11" t="s">
        <v>48</v>
      </c>
      <c r="AN608" s="11" t="s">
        <v>729</v>
      </c>
    </row>
    <row r="609" ht="36" spans="1:40">
      <c r="A609" s="28">
        <v>606</v>
      </c>
      <c r="B609" s="11" t="s">
        <v>494</v>
      </c>
      <c r="C609" s="11" t="s">
        <v>2250</v>
      </c>
      <c r="D609" s="11" t="s">
        <v>2251</v>
      </c>
      <c r="E609" s="11" t="s">
        <v>2252</v>
      </c>
      <c r="F609" s="11" t="s">
        <v>540</v>
      </c>
      <c r="G609" s="11" t="s">
        <v>504</v>
      </c>
      <c r="H609" s="11" t="s">
        <v>3327</v>
      </c>
      <c r="I609" s="11">
        <v>0</v>
      </c>
      <c r="J609" s="11">
        <v>1</v>
      </c>
      <c r="K609" s="11" t="s">
        <v>3328</v>
      </c>
      <c r="L609" s="11">
        <v>1</v>
      </c>
      <c r="M609" s="11">
        <v>100</v>
      </c>
      <c r="N609" s="11" t="s">
        <v>504</v>
      </c>
      <c r="O609" s="11">
        <v>0</v>
      </c>
      <c r="P609" s="11">
        <v>0</v>
      </c>
      <c r="Q609" s="11">
        <v>0</v>
      </c>
      <c r="R609" s="11">
        <v>0</v>
      </c>
      <c r="S609" s="11">
        <v>0</v>
      </c>
      <c r="T609" s="11">
        <v>0</v>
      </c>
      <c r="U609" s="11">
        <v>0</v>
      </c>
      <c r="V609" s="11">
        <v>0</v>
      </c>
      <c r="W609" s="11">
        <v>0</v>
      </c>
      <c r="X609" s="11">
        <v>0</v>
      </c>
      <c r="Y609" s="11">
        <v>0</v>
      </c>
      <c r="Z609" s="11">
        <v>0</v>
      </c>
      <c r="AA609" s="11">
        <v>0</v>
      </c>
      <c r="AB609" s="11">
        <v>0</v>
      </c>
      <c r="AC609" s="11">
        <v>0</v>
      </c>
      <c r="AD609" s="11">
        <v>0</v>
      </c>
      <c r="AE609" s="11">
        <v>0</v>
      </c>
      <c r="AF609" s="11">
        <v>0</v>
      </c>
      <c r="AG609" s="11">
        <v>0</v>
      </c>
      <c r="AH609" s="11">
        <v>0</v>
      </c>
      <c r="AI609" s="11">
        <v>0</v>
      </c>
      <c r="AJ609" s="11">
        <v>30</v>
      </c>
      <c r="AK609" s="11" t="s">
        <v>1148</v>
      </c>
      <c r="AL609" s="11" t="s">
        <v>47</v>
      </c>
      <c r="AM609" s="11" t="s">
        <v>48</v>
      </c>
      <c r="AN609" s="11" t="s">
        <v>729</v>
      </c>
    </row>
    <row r="610" ht="48" spans="1:40">
      <c r="A610" s="28">
        <v>607</v>
      </c>
      <c r="B610" s="11" t="s">
        <v>494</v>
      </c>
      <c r="C610" s="11" t="s">
        <v>2253</v>
      </c>
      <c r="D610" s="11" t="s">
        <v>2254</v>
      </c>
      <c r="E610" s="11" t="s">
        <v>2255</v>
      </c>
      <c r="F610" s="11" t="s">
        <v>620</v>
      </c>
      <c r="G610" s="11" t="s">
        <v>331</v>
      </c>
      <c r="H610" s="11" t="s">
        <v>1400</v>
      </c>
      <c r="I610" s="11">
        <v>4</v>
      </c>
      <c r="J610" s="11">
        <v>5</v>
      </c>
      <c r="K610" s="11" t="s">
        <v>3329</v>
      </c>
      <c r="L610" s="11">
        <v>5</v>
      </c>
      <c r="M610" s="11">
        <v>60</v>
      </c>
      <c r="N610" s="11" t="s">
        <v>331</v>
      </c>
      <c r="O610" s="11">
        <v>8</v>
      </c>
      <c r="P610" s="11">
        <v>40</v>
      </c>
      <c r="Q610" s="11" t="s">
        <v>962</v>
      </c>
      <c r="R610" s="11">
        <v>0</v>
      </c>
      <c r="S610" s="11">
        <v>0</v>
      </c>
      <c r="T610" s="11">
        <v>0</v>
      </c>
      <c r="U610" s="11">
        <v>0</v>
      </c>
      <c r="V610" s="11">
        <v>0</v>
      </c>
      <c r="W610" s="11">
        <v>0</v>
      </c>
      <c r="X610" s="11">
        <v>0</v>
      </c>
      <c r="Y610" s="11">
        <v>0</v>
      </c>
      <c r="Z610" s="11">
        <v>0</v>
      </c>
      <c r="AA610" s="11">
        <v>0</v>
      </c>
      <c r="AB610" s="11">
        <v>0</v>
      </c>
      <c r="AC610" s="11">
        <v>0</v>
      </c>
      <c r="AD610" s="11">
        <v>0</v>
      </c>
      <c r="AE610" s="11">
        <v>0</v>
      </c>
      <c r="AF610" s="11">
        <v>0</v>
      </c>
      <c r="AG610" s="11">
        <v>0</v>
      </c>
      <c r="AH610" s="11">
        <v>0</v>
      </c>
      <c r="AI610" s="11">
        <v>0</v>
      </c>
      <c r="AJ610" s="11">
        <v>15</v>
      </c>
      <c r="AK610" s="11" t="s">
        <v>1148</v>
      </c>
      <c r="AL610" s="11" t="s">
        <v>47</v>
      </c>
      <c r="AM610" s="11" t="s">
        <v>56</v>
      </c>
      <c r="AN610" s="11" t="s">
        <v>729</v>
      </c>
    </row>
    <row r="611" ht="36" spans="1:40">
      <c r="A611" s="28">
        <v>608</v>
      </c>
      <c r="B611" s="11" t="s">
        <v>494</v>
      </c>
      <c r="C611" s="11" t="s">
        <v>2256</v>
      </c>
      <c r="D611" s="11" t="s">
        <v>2257</v>
      </c>
      <c r="E611" s="11" t="s">
        <v>2258</v>
      </c>
      <c r="F611" s="11" t="s">
        <v>519</v>
      </c>
      <c r="G611" s="11" t="s">
        <v>403</v>
      </c>
      <c r="H611" s="11" t="s">
        <v>3327</v>
      </c>
      <c r="I611" s="11">
        <v>0</v>
      </c>
      <c r="J611" s="11">
        <v>3</v>
      </c>
      <c r="K611" s="11" t="s">
        <v>3329</v>
      </c>
      <c r="L611" s="11">
        <v>2</v>
      </c>
      <c r="M611" s="11">
        <v>57.14</v>
      </c>
      <c r="N611" s="11" t="s">
        <v>3443</v>
      </c>
      <c r="O611" s="11">
        <v>3</v>
      </c>
      <c r="P611" s="11">
        <v>42.85</v>
      </c>
      <c r="Q611" s="11" t="s">
        <v>403</v>
      </c>
      <c r="R611" s="11">
        <v>0</v>
      </c>
      <c r="S611" s="11">
        <v>0</v>
      </c>
      <c r="T611" s="11">
        <v>0</v>
      </c>
      <c r="U611" s="11">
        <v>0</v>
      </c>
      <c r="V611" s="11">
        <v>0</v>
      </c>
      <c r="W611" s="11">
        <v>0</v>
      </c>
      <c r="X611" s="11">
        <v>0</v>
      </c>
      <c r="Y611" s="11">
        <v>0</v>
      </c>
      <c r="Z611" s="11">
        <v>0</v>
      </c>
      <c r="AA611" s="11">
        <v>0</v>
      </c>
      <c r="AB611" s="11">
        <v>0</v>
      </c>
      <c r="AC611" s="11">
        <v>0</v>
      </c>
      <c r="AD611" s="11">
        <v>0</v>
      </c>
      <c r="AE611" s="11">
        <v>0</v>
      </c>
      <c r="AF611" s="11">
        <v>0</v>
      </c>
      <c r="AG611" s="11">
        <v>0</v>
      </c>
      <c r="AH611" s="11">
        <v>0</v>
      </c>
      <c r="AI611" s="11">
        <v>0</v>
      </c>
      <c r="AJ611" s="11">
        <v>30</v>
      </c>
      <c r="AK611" s="11" t="s">
        <v>1148</v>
      </c>
      <c r="AL611" s="11" t="s">
        <v>47</v>
      </c>
      <c r="AM611" s="11" t="s">
        <v>48</v>
      </c>
      <c r="AN611" s="11" t="s">
        <v>729</v>
      </c>
    </row>
    <row r="612" ht="36" spans="1:40">
      <c r="A612" s="28">
        <v>609</v>
      </c>
      <c r="B612" s="11" t="s">
        <v>494</v>
      </c>
      <c r="C612" s="11" t="s">
        <v>2259</v>
      </c>
      <c r="D612" s="11" t="s">
        <v>2260</v>
      </c>
      <c r="E612" s="11" t="s">
        <v>2261</v>
      </c>
      <c r="F612" s="30" t="s">
        <v>2262</v>
      </c>
      <c r="G612" s="11" t="s">
        <v>2263</v>
      </c>
      <c r="H612" s="11" t="s">
        <v>3327</v>
      </c>
      <c r="I612" s="11">
        <v>0</v>
      </c>
      <c r="J612" s="11">
        <v>1</v>
      </c>
      <c r="K612" s="11" t="s">
        <v>3328</v>
      </c>
      <c r="L612" s="11">
        <v>1</v>
      </c>
      <c r="M612" s="11">
        <v>100</v>
      </c>
      <c r="N612" s="11" t="s">
        <v>2263</v>
      </c>
      <c r="O612" s="11">
        <v>0</v>
      </c>
      <c r="P612" s="11">
        <v>0</v>
      </c>
      <c r="Q612" s="11">
        <v>0</v>
      </c>
      <c r="R612" s="11">
        <v>0</v>
      </c>
      <c r="S612" s="11">
        <v>0</v>
      </c>
      <c r="T612" s="11">
        <v>0</v>
      </c>
      <c r="U612" s="11">
        <v>0</v>
      </c>
      <c r="V612" s="11">
        <v>0</v>
      </c>
      <c r="W612" s="11">
        <v>0</v>
      </c>
      <c r="X612" s="11">
        <v>0</v>
      </c>
      <c r="Y612" s="11">
        <v>0</v>
      </c>
      <c r="Z612" s="11">
        <v>0</v>
      </c>
      <c r="AA612" s="11">
        <v>0</v>
      </c>
      <c r="AB612" s="11">
        <v>0</v>
      </c>
      <c r="AC612" s="11">
        <v>0</v>
      </c>
      <c r="AD612" s="11">
        <v>0</v>
      </c>
      <c r="AE612" s="11">
        <v>0</v>
      </c>
      <c r="AF612" s="11">
        <v>0</v>
      </c>
      <c r="AG612" s="11">
        <v>0</v>
      </c>
      <c r="AH612" s="11">
        <v>0</v>
      </c>
      <c r="AI612" s="11">
        <v>0</v>
      </c>
      <c r="AJ612" s="11">
        <v>30</v>
      </c>
      <c r="AK612" s="11" t="s">
        <v>771</v>
      </c>
      <c r="AL612" s="11" t="s">
        <v>47</v>
      </c>
      <c r="AM612" s="11" t="s">
        <v>48</v>
      </c>
      <c r="AN612" s="11" t="s">
        <v>729</v>
      </c>
    </row>
    <row r="613" ht="48" spans="1:40">
      <c r="A613" s="28">
        <v>610</v>
      </c>
      <c r="B613" s="11" t="s">
        <v>494</v>
      </c>
      <c r="C613" s="11" t="s">
        <v>2264</v>
      </c>
      <c r="D613" s="11" t="s">
        <v>2265</v>
      </c>
      <c r="E613" s="11" t="s">
        <v>2266</v>
      </c>
      <c r="F613" s="30" t="s">
        <v>668</v>
      </c>
      <c r="G613" s="11" t="s">
        <v>460</v>
      </c>
      <c r="H613" s="11" t="s">
        <v>1400</v>
      </c>
      <c r="I613" s="11">
        <v>4</v>
      </c>
      <c r="J613" s="11">
        <v>2</v>
      </c>
      <c r="K613" s="11" t="s">
        <v>3329</v>
      </c>
      <c r="L613" s="11">
        <v>2</v>
      </c>
      <c r="M613" s="11">
        <v>69</v>
      </c>
      <c r="N613" s="11" t="s">
        <v>460</v>
      </c>
      <c r="O613" s="11">
        <v>4</v>
      </c>
      <c r="P613" s="11">
        <v>0</v>
      </c>
      <c r="Q613" s="11" t="s">
        <v>3365</v>
      </c>
      <c r="R613" s="11">
        <v>5</v>
      </c>
      <c r="S613" s="11">
        <v>31</v>
      </c>
      <c r="T613" s="11" t="s">
        <v>1023</v>
      </c>
      <c r="U613" s="11">
        <v>0</v>
      </c>
      <c r="V613" s="11">
        <v>0</v>
      </c>
      <c r="W613" s="11">
        <v>0</v>
      </c>
      <c r="X613" s="11">
        <v>0</v>
      </c>
      <c r="Y613" s="11">
        <v>0</v>
      </c>
      <c r="Z613" s="11">
        <v>0</v>
      </c>
      <c r="AA613" s="11">
        <v>0</v>
      </c>
      <c r="AB613" s="11">
        <v>0</v>
      </c>
      <c r="AC613" s="11">
        <v>0</v>
      </c>
      <c r="AD613" s="11">
        <v>0</v>
      </c>
      <c r="AE613" s="11">
        <v>0</v>
      </c>
      <c r="AF613" s="11">
        <v>0</v>
      </c>
      <c r="AG613" s="11">
        <v>0</v>
      </c>
      <c r="AH613" s="11">
        <v>0</v>
      </c>
      <c r="AI613" s="11">
        <v>0</v>
      </c>
      <c r="AJ613" s="11">
        <v>30</v>
      </c>
      <c r="AK613" s="11" t="s">
        <v>771</v>
      </c>
      <c r="AL613" s="11" t="s">
        <v>47</v>
      </c>
      <c r="AM613" s="11" t="s">
        <v>48</v>
      </c>
      <c r="AN613" s="11" t="s">
        <v>729</v>
      </c>
    </row>
    <row r="614" ht="24" spans="1:40">
      <c r="A614" s="28">
        <v>611</v>
      </c>
      <c r="B614" s="11" t="s">
        <v>494</v>
      </c>
      <c r="C614" s="11" t="s">
        <v>2267</v>
      </c>
      <c r="D614" s="11" t="s">
        <v>2268</v>
      </c>
      <c r="E614" s="11" t="s">
        <v>2269</v>
      </c>
      <c r="F614" s="11" t="s">
        <v>2144</v>
      </c>
      <c r="G614" s="11" t="s">
        <v>128</v>
      </c>
      <c r="H614" s="11" t="s">
        <v>3327</v>
      </c>
      <c r="I614" s="11">
        <v>0</v>
      </c>
      <c r="J614" s="11">
        <v>4</v>
      </c>
      <c r="K614" s="11" t="s">
        <v>3328</v>
      </c>
      <c r="L614" s="11">
        <v>4</v>
      </c>
      <c r="M614" s="11">
        <v>100</v>
      </c>
      <c r="N614" s="11" t="s">
        <v>128</v>
      </c>
      <c r="O614" s="11">
        <v>0</v>
      </c>
      <c r="P614" s="11">
        <v>0</v>
      </c>
      <c r="Q614" s="11">
        <v>0</v>
      </c>
      <c r="R614" s="11">
        <v>0</v>
      </c>
      <c r="S614" s="11">
        <v>0</v>
      </c>
      <c r="T614" s="11">
        <v>0</v>
      </c>
      <c r="U614" s="11">
        <v>0</v>
      </c>
      <c r="V614" s="11">
        <v>0</v>
      </c>
      <c r="W614" s="11">
        <v>0</v>
      </c>
      <c r="X614" s="11">
        <v>0</v>
      </c>
      <c r="Y614" s="11">
        <v>0</v>
      </c>
      <c r="Z614" s="11">
        <v>0</v>
      </c>
      <c r="AA614" s="11">
        <v>0</v>
      </c>
      <c r="AB614" s="11">
        <v>0</v>
      </c>
      <c r="AC614" s="11">
        <v>0</v>
      </c>
      <c r="AD614" s="11">
        <v>0</v>
      </c>
      <c r="AE614" s="11">
        <v>0</v>
      </c>
      <c r="AF614" s="11">
        <v>0</v>
      </c>
      <c r="AG614" s="11">
        <v>0</v>
      </c>
      <c r="AH614" s="11">
        <v>0</v>
      </c>
      <c r="AI614" s="11">
        <v>0</v>
      </c>
      <c r="AJ614" s="11">
        <v>15</v>
      </c>
      <c r="AK614" s="11" t="s">
        <v>771</v>
      </c>
      <c r="AL614" s="11" t="s">
        <v>47</v>
      </c>
      <c r="AM614" s="11" t="s">
        <v>56</v>
      </c>
      <c r="AN614" s="11" t="s">
        <v>729</v>
      </c>
    </row>
    <row r="615" ht="36" spans="1:40">
      <c r="A615" s="28">
        <v>612</v>
      </c>
      <c r="B615" s="11" t="s">
        <v>494</v>
      </c>
      <c r="C615" s="11" t="s">
        <v>2270</v>
      </c>
      <c r="D615" s="11" t="s">
        <v>2271</v>
      </c>
      <c r="E615" s="11" t="s">
        <v>2272</v>
      </c>
      <c r="F615" s="11" t="s">
        <v>646</v>
      </c>
      <c r="G615" s="11" t="s">
        <v>403</v>
      </c>
      <c r="H615" s="11" t="s">
        <v>3327</v>
      </c>
      <c r="I615" s="11">
        <v>0</v>
      </c>
      <c r="J615" s="11">
        <v>4</v>
      </c>
      <c r="K615" s="11" t="s">
        <v>3329</v>
      </c>
      <c r="L615" s="11">
        <v>4</v>
      </c>
      <c r="M615" s="11">
        <v>55.55</v>
      </c>
      <c r="N615" s="11" t="s">
        <v>403</v>
      </c>
      <c r="O615" s="11">
        <v>6</v>
      </c>
      <c r="P615" s="11">
        <v>44.44</v>
      </c>
      <c r="Q615" s="11" t="s">
        <v>1012</v>
      </c>
      <c r="R615" s="11">
        <v>0</v>
      </c>
      <c r="S615" s="11">
        <v>0</v>
      </c>
      <c r="T615" s="11">
        <v>0</v>
      </c>
      <c r="U615" s="11">
        <v>0</v>
      </c>
      <c r="V615" s="11">
        <v>0</v>
      </c>
      <c r="W615" s="11">
        <v>0</v>
      </c>
      <c r="X615" s="11">
        <v>0</v>
      </c>
      <c r="Y615" s="11">
        <v>0</v>
      </c>
      <c r="Z615" s="11">
        <v>0</v>
      </c>
      <c r="AA615" s="11">
        <v>0</v>
      </c>
      <c r="AB615" s="11">
        <v>0</v>
      </c>
      <c r="AC615" s="11">
        <v>0</v>
      </c>
      <c r="AD615" s="11">
        <v>0</v>
      </c>
      <c r="AE615" s="11">
        <v>0</v>
      </c>
      <c r="AF615" s="11">
        <v>0</v>
      </c>
      <c r="AG615" s="11">
        <v>0</v>
      </c>
      <c r="AH615" s="11">
        <v>0</v>
      </c>
      <c r="AI615" s="11">
        <v>0</v>
      </c>
      <c r="AJ615" s="11">
        <v>15</v>
      </c>
      <c r="AK615" s="11" t="s">
        <v>771</v>
      </c>
      <c r="AL615" s="11" t="s">
        <v>47</v>
      </c>
      <c r="AM615" s="11" t="s">
        <v>56</v>
      </c>
      <c r="AN615" s="11" t="s">
        <v>729</v>
      </c>
    </row>
    <row r="616" ht="36" spans="1:40">
      <c r="A616" s="28">
        <v>613</v>
      </c>
      <c r="B616" s="11" t="s">
        <v>494</v>
      </c>
      <c r="C616" s="11" t="s">
        <v>2273</v>
      </c>
      <c r="D616" s="11" t="s">
        <v>2274</v>
      </c>
      <c r="E616" s="11" t="s">
        <v>2275</v>
      </c>
      <c r="F616" s="11" t="s">
        <v>558</v>
      </c>
      <c r="G616" s="11" t="s">
        <v>229</v>
      </c>
      <c r="H616" s="11" t="s">
        <v>1400</v>
      </c>
      <c r="I616" s="11">
        <v>5</v>
      </c>
      <c r="J616" s="11">
        <v>2</v>
      </c>
      <c r="K616" s="11" t="s">
        <v>3328</v>
      </c>
      <c r="L616" s="11">
        <v>2</v>
      </c>
      <c r="M616" s="11">
        <v>100</v>
      </c>
      <c r="N616" s="11" t="s">
        <v>229</v>
      </c>
      <c r="O616" s="11">
        <v>0</v>
      </c>
      <c r="P616" s="11">
        <v>0</v>
      </c>
      <c r="Q616" s="11">
        <v>0</v>
      </c>
      <c r="R616" s="11">
        <v>0</v>
      </c>
      <c r="S616" s="11">
        <v>0</v>
      </c>
      <c r="T616" s="11">
        <v>0</v>
      </c>
      <c r="U616" s="11">
        <v>0</v>
      </c>
      <c r="V616" s="11">
        <v>0</v>
      </c>
      <c r="W616" s="11">
        <v>0</v>
      </c>
      <c r="X616" s="11">
        <v>0</v>
      </c>
      <c r="Y616" s="11">
        <v>0</v>
      </c>
      <c r="Z616" s="11">
        <v>0</v>
      </c>
      <c r="AA616" s="11">
        <v>0</v>
      </c>
      <c r="AB616" s="11">
        <v>0</v>
      </c>
      <c r="AC616" s="11">
        <v>0</v>
      </c>
      <c r="AD616" s="11">
        <v>0</v>
      </c>
      <c r="AE616" s="11">
        <v>0</v>
      </c>
      <c r="AF616" s="11">
        <v>0</v>
      </c>
      <c r="AG616" s="11">
        <v>0</v>
      </c>
      <c r="AH616" s="11">
        <v>0</v>
      </c>
      <c r="AI616" s="11">
        <v>0</v>
      </c>
      <c r="AJ616" s="11">
        <v>30</v>
      </c>
      <c r="AK616" s="11" t="s">
        <v>771</v>
      </c>
      <c r="AL616" s="11" t="s">
        <v>47</v>
      </c>
      <c r="AM616" s="11" t="s">
        <v>48</v>
      </c>
      <c r="AN616" s="11" t="s">
        <v>729</v>
      </c>
    </row>
    <row r="617" ht="36" spans="1:40">
      <c r="A617" s="28">
        <v>614</v>
      </c>
      <c r="B617" s="11" t="s">
        <v>494</v>
      </c>
      <c r="C617" s="11" t="s">
        <v>2276</v>
      </c>
      <c r="D617" s="11" t="s">
        <v>2277</v>
      </c>
      <c r="E617" s="11" t="s">
        <v>2278</v>
      </c>
      <c r="F617" s="11" t="s">
        <v>2279</v>
      </c>
      <c r="G617" s="11" t="s">
        <v>450</v>
      </c>
      <c r="H617" s="11" t="s">
        <v>3327</v>
      </c>
      <c r="I617" s="11">
        <v>0</v>
      </c>
      <c r="J617" s="11">
        <v>7</v>
      </c>
      <c r="K617" s="11" t="s">
        <v>3328</v>
      </c>
      <c r="L617" s="11">
        <v>7</v>
      </c>
      <c r="M617" s="11">
        <v>100</v>
      </c>
      <c r="N617" s="11" t="s">
        <v>450</v>
      </c>
      <c r="O617" s="11">
        <v>0</v>
      </c>
      <c r="P617" s="11">
        <v>0</v>
      </c>
      <c r="Q617" s="11">
        <v>0</v>
      </c>
      <c r="R617" s="11">
        <v>0</v>
      </c>
      <c r="S617" s="11">
        <v>0</v>
      </c>
      <c r="T617" s="11">
        <v>0</v>
      </c>
      <c r="U617" s="11">
        <v>0</v>
      </c>
      <c r="V617" s="11">
        <v>0</v>
      </c>
      <c r="W617" s="11">
        <v>0</v>
      </c>
      <c r="X617" s="11">
        <v>0</v>
      </c>
      <c r="Y617" s="11">
        <v>0</v>
      </c>
      <c r="Z617" s="11">
        <v>0</v>
      </c>
      <c r="AA617" s="11">
        <v>0</v>
      </c>
      <c r="AB617" s="11">
        <v>0</v>
      </c>
      <c r="AC617" s="11">
        <v>0</v>
      </c>
      <c r="AD617" s="11">
        <v>0</v>
      </c>
      <c r="AE617" s="11">
        <v>0</v>
      </c>
      <c r="AF617" s="11">
        <v>0</v>
      </c>
      <c r="AG617" s="11">
        <v>0</v>
      </c>
      <c r="AH617" s="11">
        <v>0</v>
      </c>
      <c r="AI617" s="11">
        <v>0</v>
      </c>
      <c r="AJ617" s="11">
        <v>15</v>
      </c>
      <c r="AK617" s="11" t="s">
        <v>771</v>
      </c>
      <c r="AL617" s="11" t="s">
        <v>47</v>
      </c>
      <c r="AM617" s="11" t="s">
        <v>56</v>
      </c>
      <c r="AN617" s="11" t="s">
        <v>729</v>
      </c>
    </row>
    <row r="618" ht="36" spans="1:40">
      <c r="A618" s="28">
        <v>615</v>
      </c>
      <c r="B618" s="11" t="s">
        <v>494</v>
      </c>
      <c r="C618" s="11" t="s">
        <v>2280</v>
      </c>
      <c r="D618" s="11" t="s">
        <v>2281</v>
      </c>
      <c r="E618" s="11" t="s">
        <v>2282</v>
      </c>
      <c r="F618" s="11" t="s">
        <v>519</v>
      </c>
      <c r="G618" s="11" t="s">
        <v>947</v>
      </c>
      <c r="H618" s="11" t="s">
        <v>3327</v>
      </c>
      <c r="I618" s="11">
        <v>0</v>
      </c>
      <c r="J618" s="11">
        <v>1</v>
      </c>
      <c r="K618" s="11" t="s">
        <v>3328</v>
      </c>
      <c r="L618" s="11">
        <v>1</v>
      </c>
      <c r="M618" s="11">
        <v>100</v>
      </c>
      <c r="N618" s="11" t="s">
        <v>947</v>
      </c>
      <c r="O618" s="11">
        <v>0</v>
      </c>
      <c r="P618" s="11">
        <v>0</v>
      </c>
      <c r="Q618" s="11">
        <v>0</v>
      </c>
      <c r="R618" s="11">
        <v>0</v>
      </c>
      <c r="S618" s="11">
        <v>0</v>
      </c>
      <c r="T618" s="11">
        <v>0</v>
      </c>
      <c r="U618" s="11">
        <v>0</v>
      </c>
      <c r="V618" s="11">
        <v>0</v>
      </c>
      <c r="W618" s="11">
        <v>0</v>
      </c>
      <c r="X618" s="11">
        <v>0</v>
      </c>
      <c r="Y618" s="11">
        <v>0</v>
      </c>
      <c r="Z618" s="11">
        <v>0</v>
      </c>
      <c r="AA618" s="11">
        <v>0</v>
      </c>
      <c r="AB618" s="11">
        <v>0</v>
      </c>
      <c r="AC618" s="11">
        <v>0</v>
      </c>
      <c r="AD618" s="11">
        <v>0</v>
      </c>
      <c r="AE618" s="11">
        <v>0</v>
      </c>
      <c r="AF618" s="11">
        <v>0</v>
      </c>
      <c r="AG618" s="11">
        <v>0</v>
      </c>
      <c r="AH618" s="11">
        <v>0</v>
      </c>
      <c r="AI618" s="11">
        <v>0</v>
      </c>
      <c r="AJ618" s="11">
        <v>10</v>
      </c>
      <c r="AK618" s="11" t="s">
        <v>771</v>
      </c>
      <c r="AL618" s="11" t="s">
        <v>105</v>
      </c>
      <c r="AM618" s="11" t="s">
        <v>48</v>
      </c>
      <c r="AN618" s="11" t="s">
        <v>729</v>
      </c>
    </row>
    <row r="619" ht="36" spans="1:40">
      <c r="A619" s="28">
        <v>616</v>
      </c>
      <c r="B619" s="11" t="s">
        <v>494</v>
      </c>
      <c r="C619" s="11" t="s">
        <v>2283</v>
      </c>
      <c r="D619" s="11" t="s">
        <v>2284</v>
      </c>
      <c r="E619" s="11" t="s">
        <v>2285</v>
      </c>
      <c r="F619" s="30" t="s">
        <v>1916</v>
      </c>
      <c r="G619" s="11" t="s">
        <v>339</v>
      </c>
      <c r="H619" s="11" t="s">
        <v>3327</v>
      </c>
      <c r="I619" s="11">
        <v>0</v>
      </c>
      <c r="J619" s="11">
        <v>1</v>
      </c>
      <c r="K619" s="11" t="s">
        <v>3329</v>
      </c>
      <c r="L619" s="11">
        <v>1</v>
      </c>
      <c r="M619" s="11">
        <v>100</v>
      </c>
      <c r="N619" s="11" t="s">
        <v>339</v>
      </c>
      <c r="O619" s="11">
        <v>3</v>
      </c>
      <c r="P619" s="11">
        <v>0</v>
      </c>
      <c r="Q619" s="11" t="s">
        <v>3365</v>
      </c>
      <c r="R619" s="11">
        <v>0</v>
      </c>
      <c r="S619" s="11">
        <v>0</v>
      </c>
      <c r="T619" s="11">
        <v>0</v>
      </c>
      <c r="U619" s="11">
        <v>0</v>
      </c>
      <c r="V619" s="11">
        <v>0</v>
      </c>
      <c r="W619" s="11">
        <v>0</v>
      </c>
      <c r="X619" s="11">
        <v>0</v>
      </c>
      <c r="Y619" s="11">
        <v>0</v>
      </c>
      <c r="Z619" s="11">
        <v>0</v>
      </c>
      <c r="AA619" s="11">
        <v>0</v>
      </c>
      <c r="AB619" s="11">
        <v>0</v>
      </c>
      <c r="AC619" s="11">
        <v>0</v>
      </c>
      <c r="AD619" s="11">
        <v>0</v>
      </c>
      <c r="AE619" s="11">
        <v>0</v>
      </c>
      <c r="AF619" s="11">
        <v>0</v>
      </c>
      <c r="AG619" s="11">
        <v>0</v>
      </c>
      <c r="AH619" s="11">
        <v>0</v>
      </c>
      <c r="AI619" s="11">
        <v>0</v>
      </c>
      <c r="AJ619" s="11">
        <v>30</v>
      </c>
      <c r="AK619" s="11" t="s">
        <v>1208</v>
      </c>
      <c r="AL619" s="11" t="s">
        <v>47</v>
      </c>
      <c r="AM619" s="11" t="s">
        <v>48</v>
      </c>
      <c r="AN619" s="11" t="s">
        <v>729</v>
      </c>
    </row>
    <row r="620" ht="36" spans="1:40">
      <c r="A620" s="28">
        <v>617</v>
      </c>
      <c r="B620" s="11" t="s">
        <v>494</v>
      </c>
      <c r="C620" s="11" t="s">
        <v>2286</v>
      </c>
      <c r="D620" s="11" t="s">
        <v>2287</v>
      </c>
      <c r="E620" s="11" t="s">
        <v>2288</v>
      </c>
      <c r="F620" s="30" t="s">
        <v>582</v>
      </c>
      <c r="G620" s="11" t="s">
        <v>1275</v>
      </c>
      <c r="H620" s="11" t="s">
        <v>3327</v>
      </c>
      <c r="I620" s="11">
        <v>0</v>
      </c>
      <c r="J620" s="11">
        <v>3</v>
      </c>
      <c r="K620" s="11" t="s">
        <v>3328</v>
      </c>
      <c r="L620" s="11">
        <v>3</v>
      </c>
      <c r="M620" s="11">
        <v>100</v>
      </c>
      <c r="N620" s="11" t="s">
        <v>1275</v>
      </c>
      <c r="O620" s="11">
        <v>0</v>
      </c>
      <c r="P620" s="11">
        <v>0</v>
      </c>
      <c r="Q620" s="11">
        <v>0</v>
      </c>
      <c r="R620" s="11">
        <v>0</v>
      </c>
      <c r="S620" s="11">
        <v>0</v>
      </c>
      <c r="T620" s="11">
        <v>0</v>
      </c>
      <c r="U620" s="11">
        <v>0</v>
      </c>
      <c r="V620" s="11">
        <v>0</v>
      </c>
      <c r="W620" s="11">
        <v>0</v>
      </c>
      <c r="X620" s="11">
        <v>0</v>
      </c>
      <c r="Y620" s="11">
        <v>0</v>
      </c>
      <c r="Z620" s="11">
        <v>0</v>
      </c>
      <c r="AA620" s="11">
        <v>0</v>
      </c>
      <c r="AB620" s="11">
        <v>0</v>
      </c>
      <c r="AC620" s="11">
        <v>0</v>
      </c>
      <c r="AD620" s="11">
        <v>0</v>
      </c>
      <c r="AE620" s="11">
        <v>0</v>
      </c>
      <c r="AF620" s="11">
        <v>0</v>
      </c>
      <c r="AG620" s="11">
        <v>0</v>
      </c>
      <c r="AH620" s="11">
        <v>0</v>
      </c>
      <c r="AI620" s="11">
        <v>0</v>
      </c>
      <c r="AJ620" s="11">
        <v>30</v>
      </c>
      <c r="AK620" s="11" t="s">
        <v>1208</v>
      </c>
      <c r="AL620" s="11" t="s">
        <v>47</v>
      </c>
      <c r="AM620" s="11" t="s">
        <v>48</v>
      </c>
      <c r="AN620" s="11" t="s">
        <v>729</v>
      </c>
    </row>
    <row r="621" ht="36" spans="1:40">
      <c r="A621" s="28">
        <v>618</v>
      </c>
      <c r="B621" s="11" t="s">
        <v>494</v>
      </c>
      <c r="C621" s="11" t="s">
        <v>2289</v>
      </c>
      <c r="D621" s="11" t="s">
        <v>2290</v>
      </c>
      <c r="E621" s="11" t="s">
        <v>2291</v>
      </c>
      <c r="F621" s="11" t="s">
        <v>503</v>
      </c>
      <c r="G621" s="11" t="s">
        <v>504</v>
      </c>
      <c r="H621" s="11" t="s">
        <v>3327</v>
      </c>
      <c r="I621" s="11">
        <v>0</v>
      </c>
      <c r="J621" s="11">
        <v>1</v>
      </c>
      <c r="K621" s="11" t="s">
        <v>3328</v>
      </c>
      <c r="L621" s="11">
        <v>1</v>
      </c>
      <c r="M621" s="11">
        <v>100</v>
      </c>
      <c r="N621" s="11" t="s">
        <v>504</v>
      </c>
      <c r="O621" s="11">
        <v>0</v>
      </c>
      <c r="P621" s="11">
        <v>0</v>
      </c>
      <c r="Q621" s="11">
        <v>0</v>
      </c>
      <c r="R621" s="11">
        <v>0</v>
      </c>
      <c r="S621" s="11">
        <v>0</v>
      </c>
      <c r="T621" s="11">
        <v>0</v>
      </c>
      <c r="U621" s="11">
        <v>0</v>
      </c>
      <c r="V621" s="11">
        <v>0</v>
      </c>
      <c r="W621" s="11">
        <v>0</v>
      </c>
      <c r="X621" s="11">
        <v>0</v>
      </c>
      <c r="Y621" s="11">
        <v>0</v>
      </c>
      <c r="Z621" s="11">
        <v>0</v>
      </c>
      <c r="AA621" s="11">
        <v>0</v>
      </c>
      <c r="AB621" s="11">
        <v>0</v>
      </c>
      <c r="AC621" s="11">
        <v>0</v>
      </c>
      <c r="AD621" s="11">
        <v>0</v>
      </c>
      <c r="AE621" s="11">
        <v>0</v>
      </c>
      <c r="AF621" s="11">
        <v>0</v>
      </c>
      <c r="AG621" s="11">
        <v>0</v>
      </c>
      <c r="AH621" s="11">
        <v>0</v>
      </c>
      <c r="AI621" s="11">
        <v>0</v>
      </c>
      <c r="AJ621" s="11">
        <v>30</v>
      </c>
      <c r="AK621" s="11" t="s">
        <v>1208</v>
      </c>
      <c r="AL621" s="11" t="s">
        <v>47</v>
      </c>
      <c r="AM621" s="11" t="s">
        <v>48</v>
      </c>
      <c r="AN621" s="11" t="s">
        <v>729</v>
      </c>
    </row>
    <row r="622" ht="48" spans="1:40">
      <c r="A622" s="28">
        <v>619</v>
      </c>
      <c r="B622" s="11" t="s">
        <v>494</v>
      </c>
      <c r="C622" s="11" t="s">
        <v>2292</v>
      </c>
      <c r="D622" s="11" t="s">
        <v>2293</v>
      </c>
      <c r="E622" s="11" t="s">
        <v>2294</v>
      </c>
      <c r="F622" s="11" t="s">
        <v>519</v>
      </c>
      <c r="G622" s="11" t="s">
        <v>104</v>
      </c>
      <c r="H622" s="11" t="s">
        <v>1400</v>
      </c>
      <c r="I622" s="11">
        <v>4</v>
      </c>
      <c r="J622" s="11">
        <v>1</v>
      </c>
      <c r="K622" s="11" t="s">
        <v>3329</v>
      </c>
      <c r="L622" s="11">
        <v>1</v>
      </c>
      <c r="M622" s="11">
        <v>49</v>
      </c>
      <c r="N622" s="11" t="s">
        <v>104</v>
      </c>
      <c r="O622" s="11">
        <v>2</v>
      </c>
      <c r="P622" s="11">
        <v>33</v>
      </c>
      <c r="Q622" s="11" t="s">
        <v>687</v>
      </c>
      <c r="R622" s="11">
        <v>5</v>
      </c>
      <c r="S622" s="11">
        <v>10</v>
      </c>
      <c r="T622" s="11" t="s">
        <v>802</v>
      </c>
      <c r="U622" s="11">
        <v>6</v>
      </c>
      <c r="V622" s="11">
        <v>8</v>
      </c>
      <c r="W622" s="11" t="s">
        <v>3160</v>
      </c>
      <c r="X622" s="11">
        <v>0</v>
      </c>
      <c r="Y622" s="11">
        <v>0</v>
      </c>
      <c r="Z622" s="11">
        <v>0</v>
      </c>
      <c r="AA622" s="11">
        <v>0</v>
      </c>
      <c r="AB622" s="11">
        <v>0</v>
      </c>
      <c r="AC622" s="11">
        <v>0</v>
      </c>
      <c r="AD622" s="11">
        <v>0</v>
      </c>
      <c r="AE622" s="11">
        <v>0</v>
      </c>
      <c r="AF622" s="11">
        <v>0</v>
      </c>
      <c r="AG622" s="11">
        <v>0</v>
      </c>
      <c r="AH622" s="11">
        <v>0</v>
      </c>
      <c r="AI622" s="11">
        <v>0</v>
      </c>
      <c r="AJ622" s="11">
        <v>30</v>
      </c>
      <c r="AK622" s="11" t="s">
        <v>1208</v>
      </c>
      <c r="AL622" s="11" t="s">
        <v>47</v>
      </c>
      <c r="AM622" s="11" t="s">
        <v>48</v>
      </c>
      <c r="AN622" s="11" t="s">
        <v>729</v>
      </c>
    </row>
    <row r="623" ht="36" spans="1:40">
      <c r="A623" s="28">
        <v>620</v>
      </c>
      <c r="B623" s="11" t="s">
        <v>494</v>
      </c>
      <c r="C623" s="11" t="s">
        <v>2295</v>
      </c>
      <c r="D623" s="11" t="s">
        <v>2296</v>
      </c>
      <c r="E623" s="11" t="s">
        <v>2297</v>
      </c>
      <c r="F623" s="11" t="s">
        <v>540</v>
      </c>
      <c r="G623" s="11" t="s">
        <v>504</v>
      </c>
      <c r="H623" s="11" t="s">
        <v>3327</v>
      </c>
      <c r="I623" s="11">
        <v>0</v>
      </c>
      <c r="J623" s="11">
        <v>1</v>
      </c>
      <c r="K623" s="11" t="s">
        <v>3328</v>
      </c>
      <c r="L623" s="11">
        <v>1</v>
      </c>
      <c r="M623" s="11">
        <v>100</v>
      </c>
      <c r="N623" s="11" t="s">
        <v>504</v>
      </c>
      <c r="O623" s="11">
        <v>0</v>
      </c>
      <c r="P623" s="11">
        <v>0</v>
      </c>
      <c r="Q623" s="11">
        <v>0</v>
      </c>
      <c r="R623" s="11">
        <v>0</v>
      </c>
      <c r="S623" s="11">
        <v>0</v>
      </c>
      <c r="T623" s="11">
        <v>0</v>
      </c>
      <c r="U623" s="11">
        <v>0</v>
      </c>
      <c r="V623" s="11">
        <v>0</v>
      </c>
      <c r="W623" s="11">
        <v>0</v>
      </c>
      <c r="X623" s="11">
        <v>0</v>
      </c>
      <c r="Y623" s="11">
        <v>0</v>
      </c>
      <c r="Z623" s="11">
        <v>0</v>
      </c>
      <c r="AA623" s="11">
        <v>0</v>
      </c>
      <c r="AB623" s="11">
        <v>0</v>
      </c>
      <c r="AC623" s="11">
        <v>0</v>
      </c>
      <c r="AD623" s="11">
        <v>0</v>
      </c>
      <c r="AE623" s="11">
        <v>0</v>
      </c>
      <c r="AF623" s="11">
        <v>0</v>
      </c>
      <c r="AG623" s="11">
        <v>0</v>
      </c>
      <c r="AH623" s="11">
        <v>0</v>
      </c>
      <c r="AI623" s="11">
        <v>0</v>
      </c>
      <c r="AJ623" s="11">
        <v>30</v>
      </c>
      <c r="AK623" s="11" t="s">
        <v>1208</v>
      </c>
      <c r="AL623" s="11" t="s">
        <v>47</v>
      </c>
      <c r="AM623" s="11" t="s">
        <v>48</v>
      </c>
      <c r="AN623" s="11" t="s">
        <v>729</v>
      </c>
    </row>
    <row r="624" ht="36" spans="1:40">
      <c r="A624" s="28">
        <v>621</v>
      </c>
      <c r="B624" s="11" t="s">
        <v>494</v>
      </c>
      <c r="C624" s="11" t="s">
        <v>2298</v>
      </c>
      <c r="D624" s="11" t="s">
        <v>2299</v>
      </c>
      <c r="E624" s="11" t="s">
        <v>2300</v>
      </c>
      <c r="F624" s="11" t="s">
        <v>540</v>
      </c>
      <c r="G624" s="11" t="s">
        <v>504</v>
      </c>
      <c r="H624" s="11" t="s">
        <v>3327</v>
      </c>
      <c r="I624" s="11">
        <v>0</v>
      </c>
      <c r="J624" s="11">
        <v>1</v>
      </c>
      <c r="K624" s="11" t="s">
        <v>3328</v>
      </c>
      <c r="L624" s="11">
        <v>1</v>
      </c>
      <c r="M624" s="11">
        <v>100</v>
      </c>
      <c r="N624" s="11" t="s">
        <v>504</v>
      </c>
      <c r="O624" s="11">
        <v>0</v>
      </c>
      <c r="P624" s="11">
        <v>0</v>
      </c>
      <c r="Q624" s="11">
        <v>0</v>
      </c>
      <c r="R624" s="11">
        <v>0</v>
      </c>
      <c r="S624" s="11">
        <v>0</v>
      </c>
      <c r="T624" s="11">
        <v>0</v>
      </c>
      <c r="U624" s="11">
        <v>0</v>
      </c>
      <c r="V624" s="11">
        <v>0</v>
      </c>
      <c r="W624" s="11">
        <v>0</v>
      </c>
      <c r="X624" s="11">
        <v>0</v>
      </c>
      <c r="Y624" s="11">
        <v>0</v>
      </c>
      <c r="Z624" s="11">
        <v>0</v>
      </c>
      <c r="AA624" s="11">
        <v>0</v>
      </c>
      <c r="AB624" s="11">
        <v>0</v>
      </c>
      <c r="AC624" s="11">
        <v>0</v>
      </c>
      <c r="AD624" s="11">
        <v>0</v>
      </c>
      <c r="AE624" s="11">
        <v>0</v>
      </c>
      <c r="AF624" s="11">
        <v>0</v>
      </c>
      <c r="AG624" s="11">
        <v>0</v>
      </c>
      <c r="AH624" s="11">
        <v>0</v>
      </c>
      <c r="AI624" s="11">
        <v>0</v>
      </c>
      <c r="AJ624" s="11">
        <v>30</v>
      </c>
      <c r="AK624" s="11" t="s">
        <v>1208</v>
      </c>
      <c r="AL624" s="11" t="s">
        <v>47</v>
      </c>
      <c r="AM624" s="11" t="s">
        <v>48</v>
      </c>
      <c r="AN624" s="11" t="s">
        <v>729</v>
      </c>
    </row>
    <row r="625" ht="48" spans="1:40">
      <c r="A625" s="28">
        <v>622</v>
      </c>
      <c r="B625" s="11" t="s">
        <v>494</v>
      </c>
      <c r="C625" s="11" t="s">
        <v>2301</v>
      </c>
      <c r="D625" s="11" t="s">
        <v>2302</v>
      </c>
      <c r="E625" s="11" t="s">
        <v>2303</v>
      </c>
      <c r="F625" s="11" t="s">
        <v>2304</v>
      </c>
      <c r="G625" s="11" t="s">
        <v>616</v>
      </c>
      <c r="H625" s="11" t="s">
        <v>3327</v>
      </c>
      <c r="I625" s="11">
        <v>0</v>
      </c>
      <c r="J625" s="11">
        <v>3</v>
      </c>
      <c r="K625" s="11" t="s">
        <v>3329</v>
      </c>
      <c r="L625" s="11">
        <v>3</v>
      </c>
      <c r="M625" s="11">
        <v>50</v>
      </c>
      <c r="N625" s="11" t="s">
        <v>616</v>
      </c>
      <c r="O625" s="11">
        <v>5</v>
      </c>
      <c r="P625" s="11">
        <v>30</v>
      </c>
      <c r="Q625" s="11" t="s">
        <v>3451</v>
      </c>
      <c r="R625" s="11">
        <v>8</v>
      </c>
      <c r="S625" s="11">
        <v>20</v>
      </c>
      <c r="T625" s="11" t="s">
        <v>3452</v>
      </c>
      <c r="U625" s="11">
        <v>0</v>
      </c>
      <c r="V625" s="11">
        <v>0</v>
      </c>
      <c r="W625" s="11">
        <v>0</v>
      </c>
      <c r="X625" s="11">
        <v>0</v>
      </c>
      <c r="Y625" s="11">
        <v>0</v>
      </c>
      <c r="Z625" s="11">
        <v>0</v>
      </c>
      <c r="AA625" s="11">
        <v>0</v>
      </c>
      <c r="AB625" s="11">
        <v>0</v>
      </c>
      <c r="AC625" s="11">
        <v>0</v>
      </c>
      <c r="AD625" s="11">
        <v>0</v>
      </c>
      <c r="AE625" s="11">
        <v>0</v>
      </c>
      <c r="AF625" s="11">
        <v>0</v>
      </c>
      <c r="AG625" s="11">
        <v>0</v>
      </c>
      <c r="AH625" s="11">
        <v>0</v>
      </c>
      <c r="AI625" s="11">
        <v>0</v>
      </c>
      <c r="AJ625" s="11">
        <v>30</v>
      </c>
      <c r="AK625" s="11" t="s">
        <v>775</v>
      </c>
      <c r="AL625" s="11" t="s">
        <v>47</v>
      </c>
      <c r="AM625" s="11" t="s">
        <v>48</v>
      </c>
      <c r="AN625" s="11" t="s">
        <v>729</v>
      </c>
    </row>
    <row r="626" ht="36" spans="1:40">
      <c r="A626" s="28">
        <v>623</v>
      </c>
      <c r="B626" s="11" t="s">
        <v>494</v>
      </c>
      <c r="C626" s="11" t="s">
        <v>2305</v>
      </c>
      <c r="D626" s="11" t="s">
        <v>2306</v>
      </c>
      <c r="E626" s="11" t="s">
        <v>2307</v>
      </c>
      <c r="F626" s="11" t="s">
        <v>650</v>
      </c>
      <c r="G626" s="11" t="s">
        <v>651</v>
      </c>
      <c r="H626" s="11" t="s">
        <v>1400</v>
      </c>
      <c r="I626" s="11">
        <v>3</v>
      </c>
      <c r="J626" s="11">
        <v>2</v>
      </c>
      <c r="K626" s="11" t="s">
        <v>3328</v>
      </c>
      <c r="L626" s="11">
        <v>2</v>
      </c>
      <c r="M626" s="11">
        <v>100</v>
      </c>
      <c r="N626" s="11" t="s">
        <v>651</v>
      </c>
      <c r="O626" s="11">
        <v>0</v>
      </c>
      <c r="P626" s="11">
        <v>0</v>
      </c>
      <c r="Q626" s="11">
        <v>0</v>
      </c>
      <c r="R626" s="11">
        <v>0</v>
      </c>
      <c r="S626" s="11">
        <v>0</v>
      </c>
      <c r="T626" s="11">
        <v>0</v>
      </c>
      <c r="U626" s="11">
        <v>0</v>
      </c>
      <c r="V626" s="11">
        <v>0</v>
      </c>
      <c r="W626" s="11">
        <v>0</v>
      </c>
      <c r="X626" s="11">
        <v>0</v>
      </c>
      <c r="Y626" s="11">
        <v>0</v>
      </c>
      <c r="Z626" s="11">
        <v>0</v>
      </c>
      <c r="AA626" s="11">
        <v>0</v>
      </c>
      <c r="AB626" s="11">
        <v>0</v>
      </c>
      <c r="AC626" s="11">
        <v>0</v>
      </c>
      <c r="AD626" s="11">
        <v>0</v>
      </c>
      <c r="AE626" s="11">
        <v>0</v>
      </c>
      <c r="AF626" s="11">
        <v>0</v>
      </c>
      <c r="AG626" s="11">
        <v>0</v>
      </c>
      <c r="AH626" s="11">
        <v>0</v>
      </c>
      <c r="AI626" s="11">
        <v>0</v>
      </c>
      <c r="AJ626" s="11">
        <v>30</v>
      </c>
      <c r="AK626" s="11" t="s">
        <v>775</v>
      </c>
      <c r="AL626" s="11" t="s">
        <v>47</v>
      </c>
      <c r="AM626" s="11" t="s">
        <v>48</v>
      </c>
      <c r="AN626" s="11" t="s">
        <v>729</v>
      </c>
    </row>
    <row r="627" ht="36" spans="1:40">
      <c r="A627" s="28">
        <v>624</v>
      </c>
      <c r="B627" s="11" t="s">
        <v>494</v>
      </c>
      <c r="C627" s="11" t="s">
        <v>2308</v>
      </c>
      <c r="D627" s="11" t="s">
        <v>2309</v>
      </c>
      <c r="E627" s="11" t="s">
        <v>2310</v>
      </c>
      <c r="F627" s="11" t="s">
        <v>2099</v>
      </c>
      <c r="G627" s="11" t="s">
        <v>2100</v>
      </c>
      <c r="H627" s="11" t="s">
        <v>3327</v>
      </c>
      <c r="I627" s="11">
        <v>0</v>
      </c>
      <c r="J627" s="11">
        <v>2</v>
      </c>
      <c r="K627" s="11" t="s">
        <v>3328</v>
      </c>
      <c r="L627" s="11">
        <v>2</v>
      </c>
      <c r="M627" s="11">
        <v>100</v>
      </c>
      <c r="N627" s="11" t="s">
        <v>2100</v>
      </c>
      <c r="O627" s="11">
        <v>0</v>
      </c>
      <c r="P627" s="11">
        <v>0</v>
      </c>
      <c r="Q627" s="11">
        <v>0</v>
      </c>
      <c r="R627" s="11">
        <v>0</v>
      </c>
      <c r="S627" s="11">
        <v>0</v>
      </c>
      <c r="T627" s="11">
        <v>0</v>
      </c>
      <c r="U627" s="11">
        <v>0</v>
      </c>
      <c r="V627" s="11">
        <v>0</v>
      </c>
      <c r="W627" s="11">
        <v>0</v>
      </c>
      <c r="X627" s="11">
        <v>0</v>
      </c>
      <c r="Y627" s="11">
        <v>0</v>
      </c>
      <c r="Z627" s="11">
        <v>0</v>
      </c>
      <c r="AA627" s="11">
        <v>0</v>
      </c>
      <c r="AB627" s="11">
        <v>0</v>
      </c>
      <c r="AC627" s="11">
        <v>0</v>
      </c>
      <c r="AD627" s="11">
        <v>0</v>
      </c>
      <c r="AE627" s="11">
        <v>0</v>
      </c>
      <c r="AF627" s="11">
        <v>0</v>
      </c>
      <c r="AG627" s="11">
        <v>0</v>
      </c>
      <c r="AH627" s="11">
        <v>0</v>
      </c>
      <c r="AI627" s="11">
        <v>0</v>
      </c>
      <c r="AJ627" s="11">
        <v>30</v>
      </c>
      <c r="AK627" s="11" t="s">
        <v>775</v>
      </c>
      <c r="AL627" s="11" t="s">
        <v>47</v>
      </c>
      <c r="AM627" s="11" t="s">
        <v>48</v>
      </c>
      <c r="AN627" s="11" t="s">
        <v>729</v>
      </c>
    </row>
    <row r="628" ht="36" spans="1:40">
      <c r="A628" s="28">
        <v>625</v>
      </c>
      <c r="B628" s="11" t="s">
        <v>494</v>
      </c>
      <c r="C628" s="11" t="s">
        <v>2311</v>
      </c>
      <c r="D628" s="11" t="s">
        <v>2312</v>
      </c>
      <c r="E628" s="11" t="s">
        <v>2313</v>
      </c>
      <c r="F628" s="30" t="s">
        <v>2314</v>
      </c>
      <c r="G628" s="11" t="s">
        <v>1313</v>
      </c>
      <c r="H628" s="11" t="s">
        <v>3327</v>
      </c>
      <c r="I628" s="11">
        <v>0</v>
      </c>
      <c r="J628" s="11">
        <v>8</v>
      </c>
      <c r="K628" s="11" t="s">
        <v>3328</v>
      </c>
      <c r="L628" s="11">
        <v>8</v>
      </c>
      <c r="M628" s="11">
        <v>100</v>
      </c>
      <c r="N628" s="11" t="s">
        <v>1313</v>
      </c>
      <c r="O628" s="11">
        <v>0</v>
      </c>
      <c r="P628" s="11">
        <v>0</v>
      </c>
      <c r="Q628" s="11">
        <v>0</v>
      </c>
      <c r="R628" s="11">
        <v>0</v>
      </c>
      <c r="S628" s="11">
        <v>0</v>
      </c>
      <c r="T628" s="11">
        <v>0</v>
      </c>
      <c r="U628" s="11">
        <v>0</v>
      </c>
      <c r="V628" s="11">
        <v>0</v>
      </c>
      <c r="W628" s="11">
        <v>0</v>
      </c>
      <c r="X628" s="11">
        <v>0</v>
      </c>
      <c r="Y628" s="11">
        <v>0</v>
      </c>
      <c r="Z628" s="11">
        <v>0</v>
      </c>
      <c r="AA628" s="11">
        <v>0</v>
      </c>
      <c r="AB628" s="11">
        <v>0</v>
      </c>
      <c r="AC628" s="11">
        <v>0</v>
      </c>
      <c r="AD628" s="11">
        <v>0</v>
      </c>
      <c r="AE628" s="11">
        <v>0</v>
      </c>
      <c r="AF628" s="11">
        <v>0</v>
      </c>
      <c r="AG628" s="11">
        <v>0</v>
      </c>
      <c r="AH628" s="11">
        <v>0</v>
      </c>
      <c r="AI628" s="11">
        <v>0</v>
      </c>
      <c r="AJ628" s="11">
        <v>5</v>
      </c>
      <c r="AK628" s="11" t="s">
        <v>1246</v>
      </c>
      <c r="AL628" s="11" t="s">
        <v>105</v>
      </c>
      <c r="AM628" s="11" t="s">
        <v>56</v>
      </c>
      <c r="AN628" s="11" t="s">
        <v>729</v>
      </c>
    </row>
    <row r="629" ht="24" spans="1:40">
      <c r="A629" s="28">
        <v>626</v>
      </c>
      <c r="B629" s="11" t="s">
        <v>494</v>
      </c>
      <c r="C629" s="11" t="s">
        <v>2315</v>
      </c>
      <c r="D629" s="11" t="s">
        <v>2316</v>
      </c>
      <c r="E629" s="11" t="s">
        <v>2317</v>
      </c>
      <c r="F629" s="11" t="s">
        <v>540</v>
      </c>
      <c r="G629" s="11" t="s">
        <v>504</v>
      </c>
      <c r="H629" s="11" t="s">
        <v>3327</v>
      </c>
      <c r="I629" s="11">
        <v>0</v>
      </c>
      <c r="J629" s="11">
        <v>3</v>
      </c>
      <c r="K629" s="11" t="s">
        <v>3328</v>
      </c>
      <c r="L629" s="11">
        <v>3</v>
      </c>
      <c r="M629" s="11">
        <v>100</v>
      </c>
      <c r="N629" s="11" t="s">
        <v>504</v>
      </c>
      <c r="O629" s="11">
        <v>0</v>
      </c>
      <c r="P629" s="11">
        <v>0</v>
      </c>
      <c r="Q629" s="11">
        <v>0</v>
      </c>
      <c r="R629" s="11">
        <v>0</v>
      </c>
      <c r="S629" s="11">
        <v>0</v>
      </c>
      <c r="T629" s="11">
        <v>0</v>
      </c>
      <c r="U629" s="11">
        <v>0</v>
      </c>
      <c r="V629" s="11">
        <v>0</v>
      </c>
      <c r="W629" s="11">
        <v>0</v>
      </c>
      <c r="X629" s="11">
        <v>0</v>
      </c>
      <c r="Y629" s="11">
        <v>0</v>
      </c>
      <c r="Z629" s="11">
        <v>0</v>
      </c>
      <c r="AA629" s="11">
        <v>0</v>
      </c>
      <c r="AB629" s="11">
        <v>0</v>
      </c>
      <c r="AC629" s="11">
        <v>0</v>
      </c>
      <c r="AD629" s="11">
        <v>0</v>
      </c>
      <c r="AE629" s="11">
        <v>0</v>
      </c>
      <c r="AF629" s="11">
        <v>0</v>
      </c>
      <c r="AG629" s="11">
        <v>0</v>
      </c>
      <c r="AH629" s="11">
        <v>0</v>
      </c>
      <c r="AI629" s="11">
        <v>0</v>
      </c>
      <c r="AJ629" s="11">
        <v>30</v>
      </c>
      <c r="AK629" s="11" t="s">
        <v>1246</v>
      </c>
      <c r="AL629" s="11" t="s">
        <v>47</v>
      </c>
      <c r="AM629" s="11" t="s">
        <v>48</v>
      </c>
      <c r="AN629" s="11" t="s">
        <v>729</v>
      </c>
    </row>
    <row r="630" ht="36" spans="1:40">
      <c r="A630" s="28">
        <v>627</v>
      </c>
      <c r="B630" s="11" t="s">
        <v>494</v>
      </c>
      <c r="C630" s="11" t="s">
        <v>2318</v>
      </c>
      <c r="D630" s="11" t="s">
        <v>2319</v>
      </c>
      <c r="E630" s="11" t="s">
        <v>2320</v>
      </c>
      <c r="F630" s="11" t="s">
        <v>508</v>
      </c>
      <c r="G630" s="11" t="s">
        <v>825</v>
      </c>
      <c r="H630" s="11" t="s">
        <v>3327</v>
      </c>
      <c r="I630" s="11">
        <v>0</v>
      </c>
      <c r="J630" s="11">
        <v>3</v>
      </c>
      <c r="K630" s="11" t="s">
        <v>3328</v>
      </c>
      <c r="L630" s="11">
        <v>3</v>
      </c>
      <c r="M630" s="11">
        <v>100</v>
      </c>
      <c r="N630" s="11" t="s">
        <v>825</v>
      </c>
      <c r="O630" s="11">
        <v>0</v>
      </c>
      <c r="P630" s="11">
        <v>0</v>
      </c>
      <c r="Q630" s="11">
        <v>0</v>
      </c>
      <c r="R630" s="11">
        <v>0</v>
      </c>
      <c r="S630" s="11">
        <v>0</v>
      </c>
      <c r="T630" s="11">
        <v>0</v>
      </c>
      <c r="U630" s="11">
        <v>0</v>
      </c>
      <c r="V630" s="11">
        <v>0</v>
      </c>
      <c r="W630" s="11">
        <v>0</v>
      </c>
      <c r="X630" s="11">
        <v>0</v>
      </c>
      <c r="Y630" s="11">
        <v>0</v>
      </c>
      <c r="Z630" s="11">
        <v>0</v>
      </c>
      <c r="AA630" s="11">
        <v>0</v>
      </c>
      <c r="AB630" s="11">
        <v>0</v>
      </c>
      <c r="AC630" s="11">
        <v>0</v>
      </c>
      <c r="AD630" s="11">
        <v>0</v>
      </c>
      <c r="AE630" s="11">
        <v>0</v>
      </c>
      <c r="AF630" s="11">
        <v>0</v>
      </c>
      <c r="AG630" s="11">
        <v>0</v>
      </c>
      <c r="AH630" s="11">
        <v>0</v>
      </c>
      <c r="AI630" s="11">
        <v>0</v>
      </c>
      <c r="AJ630" s="11">
        <v>30</v>
      </c>
      <c r="AK630" s="11" t="s">
        <v>1246</v>
      </c>
      <c r="AL630" s="11" t="s">
        <v>47</v>
      </c>
      <c r="AM630" s="11" t="s">
        <v>48</v>
      </c>
      <c r="AN630" s="11" t="s">
        <v>729</v>
      </c>
    </row>
    <row r="631" ht="24" spans="1:40">
      <c r="A631" s="28">
        <v>628</v>
      </c>
      <c r="B631" s="11" t="s">
        <v>494</v>
      </c>
      <c r="C631" s="11" t="s">
        <v>2321</v>
      </c>
      <c r="D631" s="11" t="s">
        <v>2322</v>
      </c>
      <c r="E631" s="11" t="s">
        <v>2323</v>
      </c>
      <c r="F631" s="11" t="s">
        <v>2324</v>
      </c>
      <c r="G631" s="11" t="s">
        <v>339</v>
      </c>
      <c r="H631" s="11" t="s">
        <v>3327</v>
      </c>
      <c r="I631" s="11">
        <v>0</v>
      </c>
      <c r="J631" s="11">
        <v>2</v>
      </c>
      <c r="K631" s="11" t="s">
        <v>3328</v>
      </c>
      <c r="L631" s="11">
        <v>2</v>
      </c>
      <c r="M631" s="11">
        <v>100</v>
      </c>
      <c r="N631" s="11" t="s">
        <v>339</v>
      </c>
      <c r="O631" s="11">
        <v>0</v>
      </c>
      <c r="P631" s="11">
        <v>0</v>
      </c>
      <c r="Q631" s="11">
        <v>0</v>
      </c>
      <c r="R631" s="11">
        <v>0</v>
      </c>
      <c r="S631" s="11">
        <v>0</v>
      </c>
      <c r="T631" s="11">
        <v>0</v>
      </c>
      <c r="U631" s="11">
        <v>0</v>
      </c>
      <c r="V631" s="11">
        <v>0</v>
      </c>
      <c r="W631" s="11">
        <v>0</v>
      </c>
      <c r="X631" s="11">
        <v>0</v>
      </c>
      <c r="Y631" s="11">
        <v>0</v>
      </c>
      <c r="Z631" s="11">
        <v>0</v>
      </c>
      <c r="AA631" s="11">
        <v>0</v>
      </c>
      <c r="AB631" s="11">
        <v>0</v>
      </c>
      <c r="AC631" s="11">
        <v>0</v>
      </c>
      <c r="AD631" s="11">
        <v>0</v>
      </c>
      <c r="AE631" s="11">
        <v>0</v>
      </c>
      <c r="AF631" s="11">
        <v>0</v>
      </c>
      <c r="AG631" s="11">
        <v>0</v>
      </c>
      <c r="AH631" s="11">
        <v>0</v>
      </c>
      <c r="AI631" s="11">
        <v>0</v>
      </c>
      <c r="AJ631" s="11">
        <v>10</v>
      </c>
      <c r="AK631" s="11" t="s">
        <v>1246</v>
      </c>
      <c r="AL631" s="11" t="s">
        <v>105</v>
      </c>
      <c r="AM631" s="11" t="s">
        <v>48</v>
      </c>
      <c r="AN631" s="11" t="s">
        <v>729</v>
      </c>
    </row>
    <row r="632" ht="24" spans="1:40">
      <c r="A632" s="28">
        <v>629</v>
      </c>
      <c r="B632" s="11" t="s">
        <v>494</v>
      </c>
      <c r="C632" s="11" t="s">
        <v>2325</v>
      </c>
      <c r="D632" s="11" t="s">
        <v>2326</v>
      </c>
      <c r="E632" s="11" t="s">
        <v>2327</v>
      </c>
      <c r="F632" s="30" t="s">
        <v>508</v>
      </c>
      <c r="G632" s="11" t="s">
        <v>1339</v>
      </c>
      <c r="H632" s="11" t="s">
        <v>3327</v>
      </c>
      <c r="I632" s="11">
        <v>0</v>
      </c>
      <c r="J632" s="11">
        <v>3</v>
      </c>
      <c r="K632" s="11" t="s">
        <v>3328</v>
      </c>
      <c r="L632" s="11">
        <v>3</v>
      </c>
      <c r="M632" s="11">
        <v>100</v>
      </c>
      <c r="N632" s="11" t="s">
        <v>1339</v>
      </c>
      <c r="O632" s="11">
        <v>0</v>
      </c>
      <c r="P632" s="11">
        <v>0</v>
      </c>
      <c r="Q632" s="11">
        <v>0</v>
      </c>
      <c r="R632" s="11">
        <v>0</v>
      </c>
      <c r="S632" s="11">
        <v>0</v>
      </c>
      <c r="T632" s="11">
        <v>0</v>
      </c>
      <c r="U632" s="11">
        <v>0</v>
      </c>
      <c r="V632" s="11">
        <v>0</v>
      </c>
      <c r="W632" s="11">
        <v>0</v>
      </c>
      <c r="X632" s="11">
        <v>0</v>
      </c>
      <c r="Y632" s="11">
        <v>0</v>
      </c>
      <c r="Z632" s="11">
        <v>0</v>
      </c>
      <c r="AA632" s="11">
        <v>0</v>
      </c>
      <c r="AB632" s="11">
        <v>0</v>
      </c>
      <c r="AC632" s="11">
        <v>0</v>
      </c>
      <c r="AD632" s="11">
        <v>0</v>
      </c>
      <c r="AE632" s="11">
        <v>0</v>
      </c>
      <c r="AF632" s="11">
        <v>0</v>
      </c>
      <c r="AG632" s="11">
        <v>0</v>
      </c>
      <c r="AH632" s="11">
        <v>0</v>
      </c>
      <c r="AI632" s="11">
        <v>0</v>
      </c>
      <c r="AJ632" s="11">
        <v>10</v>
      </c>
      <c r="AK632" s="11" t="s">
        <v>779</v>
      </c>
      <c r="AL632" s="11" t="s">
        <v>105</v>
      </c>
      <c r="AM632" s="11" t="s">
        <v>48</v>
      </c>
      <c r="AN632" s="11" t="s">
        <v>729</v>
      </c>
    </row>
    <row r="633" ht="24" spans="1:40">
      <c r="A633" s="28">
        <v>630</v>
      </c>
      <c r="B633" s="11" t="s">
        <v>494</v>
      </c>
      <c r="C633" s="11" t="s">
        <v>2328</v>
      </c>
      <c r="D633" s="11" t="s">
        <v>2329</v>
      </c>
      <c r="E633" s="11" t="s">
        <v>2330</v>
      </c>
      <c r="F633" s="30" t="s">
        <v>519</v>
      </c>
      <c r="G633" s="11" t="s">
        <v>436</v>
      </c>
      <c r="H633" s="11" t="s">
        <v>3327</v>
      </c>
      <c r="I633" s="11">
        <v>0</v>
      </c>
      <c r="J633" s="11">
        <v>3</v>
      </c>
      <c r="K633" s="11" t="s">
        <v>3328</v>
      </c>
      <c r="L633" s="11">
        <v>3</v>
      </c>
      <c r="M633" s="11">
        <v>100</v>
      </c>
      <c r="N633" s="11" t="s">
        <v>436</v>
      </c>
      <c r="O633" s="11">
        <v>0</v>
      </c>
      <c r="P633" s="11">
        <v>0</v>
      </c>
      <c r="Q633" s="11">
        <v>0</v>
      </c>
      <c r="R633" s="11">
        <v>0</v>
      </c>
      <c r="S633" s="11">
        <v>0</v>
      </c>
      <c r="T633" s="11">
        <v>0</v>
      </c>
      <c r="U633" s="11">
        <v>0</v>
      </c>
      <c r="V633" s="11">
        <v>0</v>
      </c>
      <c r="W633" s="11">
        <v>0</v>
      </c>
      <c r="X633" s="11">
        <v>0</v>
      </c>
      <c r="Y633" s="11">
        <v>0</v>
      </c>
      <c r="Z633" s="11">
        <v>0</v>
      </c>
      <c r="AA633" s="11">
        <v>0</v>
      </c>
      <c r="AB633" s="11">
        <v>0</v>
      </c>
      <c r="AC633" s="11">
        <v>0</v>
      </c>
      <c r="AD633" s="11">
        <v>0</v>
      </c>
      <c r="AE633" s="11">
        <v>0</v>
      </c>
      <c r="AF633" s="11">
        <v>0</v>
      </c>
      <c r="AG633" s="11">
        <v>0</v>
      </c>
      <c r="AH633" s="11">
        <v>0</v>
      </c>
      <c r="AI633" s="11">
        <v>0</v>
      </c>
      <c r="AJ633" s="11">
        <v>30</v>
      </c>
      <c r="AK633" s="11" t="s">
        <v>779</v>
      </c>
      <c r="AL633" s="11" t="s">
        <v>47</v>
      </c>
      <c r="AM633" s="11" t="s">
        <v>48</v>
      </c>
      <c r="AN633" s="11" t="s">
        <v>729</v>
      </c>
    </row>
    <row r="634" ht="24" spans="1:40">
      <c r="A634" s="28">
        <v>631</v>
      </c>
      <c r="B634" s="11" t="s">
        <v>494</v>
      </c>
      <c r="C634" s="11" t="s">
        <v>2331</v>
      </c>
      <c r="D634" s="11" t="s">
        <v>2332</v>
      </c>
      <c r="E634" s="11" t="s">
        <v>2333</v>
      </c>
      <c r="F634" s="11" t="s">
        <v>540</v>
      </c>
      <c r="G634" s="11" t="s">
        <v>504</v>
      </c>
      <c r="H634" s="11" t="s">
        <v>3327</v>
      </c>
      <c r="I634" s="11">
        <v>0</v>
      </c>
      <c r="J634" s="11">
        <v>2</v>
      </c>
      <c r="K634" s="11" t="s">
        <v>3328</v>
      </c>
      <c r="L634" s="11">
        <v>2</v>
      </c>
      <c r="M634" s="11">
        <v>100</v>
      </c>
      <c r="N634" s="11" t="s">
        <v>504</v>
      </c>
      <c r="O634" s="11">
        <v>0</v>
      </c>
      <c r="P634" s="11">
        <v>0</v>
      </c>
      <c r="Q634" s="11">
        <v>0</v>
      </c>
      <c r="R634" s="11">
        <v>0</v>
      </c>
      <c r="S634" s="11">
        <v>0</v>
      </c>
      <c r="T634" s="11">
        <v>0</v>
      </c>
      <c r="U634" s="11">
        <v>0</v>
      </c>
      <c r="V634" s="11">
        <v>0</v>
      </c>
      <c r="W634" s="11">
        <v>0</v>
      </c>
      <c r="X634" s="11">
        <v>0</v>
      </c>
      <c r="Y634" s="11">
        <v>0</v>
      </c>
      <c r="Z634" s="11">
        <v>0</v>
      </c>
      <c r="AA634" s="11">
        <v>0</v>
      </c>
      <c r="AB634" s="11">
        <v>0</v>
      </c>
      <c r="AC634" s="11">
        <v>0</v>
      </c>
      <c r="AD634" s="11">
        <v>0</v>
      </c>
      <c r="AE634" s="11">
        <v>0</v>
      </c>
      <c r="AF634" s="11">
        <v>0</v>
      </c>
      <c r="AG634" s="11">
        <v>0</v>
      </c>
      <c r="AH634" s="11">
        <v>0</v>
      </c>
      <c r="AI634" s="11">
        <v>0</v>
      </c>
      <c r="AJ634" s="11">
        <v>30</v>
      </c>
      <c r="AK634" s="11" t="s">
        <v>779</v>
      </c>
      <c r="AL634" s="11" t="s">
        <v>47</v>
      </c>
      <c r="AM634" s="11" t="s">
        <v>48</v>
      </c>
      <c r="AN634" s="11" t="s">
        <v>729</v>
      </c>
    </row>
    <row r="635" ht="36" spans="1:40">
      <c r="A635" s="28">
        <v>632</v>
      </c>
      <c r="B635" s="11" t="s">
        <v>494</v>
      </c>
      <c r="C635" s="11" t="s">
        <v>2334</v>
      </c>
      <c r="D635" s="11" t="s">
        <v>2335</v>
      </c>
      <c r="E635" s="11" t="s">
        <v>2336</v>
      </c>
      <c r="F635" s="11" t="s">
        <v>524</v>
      </c>
      <c r="G635" s="11" t="s">
        <v>987</v>
      </c>
      <c r="H635" s="11" t="s">
        <v>3327</v>
      </c>
      <c r="I635" s="11">
        <v>0</v>
      </c>
      <c r="J635" s="11">
        <v>2</v>
      </c>
      <c r="K635" s="11" t="s">
        <v>3328</v>
      </c>
      <c r="L635" s="11">
        <v>2</v>
      </c>
      <c r="M635" s="11">
        <v>100</v>
      </c>
      <c r="N635" s="11" t="s">
        <v>987</v>
      </c>
      <c r="O635" s="11">
        <v>0</v>
      </c>
      <c r="P635" s="11">
        <v>0</v>
      </c>
      <c r="Q635" s="11">
        <v>0</v>
      </c>
      <c r="R635" s="11">
        <v>0</v>
      </c>
      <c r="S635" s="11">
        <v>0</v>
      </c>
      <c r="T635" s="11">
        <v>0</v>
      </c>
      <c r="U635" s="11">
        <v>0</v>
      </c>
      <c r="V635" s="11">
        <v>0</v>
      </c>
      <c r="W635" s="11">
        <v>0</v>
      </c>
      <c r="X635" s="11">
        <v>0</v>
      </c>
      <c r="Y635" s="11">
        <v>0</v>
      </c>
      <c r="Z635" s="11">
        <v>0</v>
      </c>
      <c r="AA635" s="11">
        <v>0</v>
      </c>
      <c r="AB635" s="11">
        <v>0</v>
      </c>
      <c r="AC635" s="11">
        <v>0</v>
      </c>
      <c r="AD635" s="11">
        <v>0</v>
      </c>
      <c r="AE635" s="11">
        <v>0</v>
      </c>
      <c r="AF635" s="11">
        <v>0</v>
      </c>
      <c r="AG635" s="11">
        <v>0</v>
      </c>
      <c r="AH635" s="11">
        <v>0</v>
      </c>
      <c r="AI635" s="11">
        <v>0</v>
      </c>
      <c r="AJ635" s="11">
        <v>30</v>
      </c>
      <c r="AK635" s="11" t="s">
        <v>779</v>
      </c>
      <c r="AL635" s="11" t="s">
        <v>47</v>
      </c>
      <c r="AM635" s="11" t="s">
        <v>48</v>
      </c>
      <c r="AN635" s="11" t="s">
        <v>729</v>
      </c>
    </row>
    <row r="636" ht="24" spans="1:40">
      <c r="A636" s="28">
        <v>633</v>
      </c>
      <c r="B636" s="11" t="s">
        <v>494</v>
      </c>
      <c r="C636" s="11" t="s">
        <v>2337</v>
      </c>
      <c r="D636" s="11" t="s">
        <v>2338</v>
      </c>
      <c r="E636" s="11" t="s">
        <v>2339</v>
      </c>
      <c r="F636" s="11" t="s">
        <v>508</v>
      </c>
      <c r="G636" s="11" t="s">
        <v>394</v>
      </c>
      <c r="H636" s="11" t="s">
        <v>3327</v>
      </c>
      <c r="I636" s="11">
        <v>0</v>
      </c>
      <c r="J636" s="11">
        <v>3</v>
      </c>
      <c r="K636" s="11" t="s">
        <v>3328</v>
      </c>
      <c r="L636" s="11">
        <v>3</v>
      </c>
      <c r="M636" s="11">
        <v>100</v>
      </c>
      <c r="N636" s="11" t="s">
        <v>394</v>
      </c>
      <c r="O636" s="11">
        <v>0</v>
      </c>
      <c r="P636" s="11">
        <v>0</v>
      </c>
      <c r="Q636" s="11">
        <v>0</v>
      </c>
      <c r="R636" s="11">
        <v>0</v>
      </c>
      <c r="S636" s="11">
        <v>0</v>
      </c>
      <c r="T636" s="11">
        <v>0</v>
      </c>
      <c r="U636" s="11">
        <v>0</v>
      </c>
      <c r="V636" s="11">
        <v>0</v>
      </c>
      <c r="W636" s="11">
        <v>0</v>
      </c>
      <c r="X636" s="11">
        <v>0</v>
      </c>
      <c r="Y636" s="11">
        <v>0</v>
      </c>
      <c r="Z636" s="11">
        <v>0</v>
      </c>
      <c r="AA636" s="11">
        <v>0</v>
      </c>
      <c r="AB636" s="11">
        <v>0</v>
      </c>
      <c r="AC636" s="11">
        <v>0</v>
      </c>
      <c r="AD636" s="11">
        <v>0</v>
      </c>
      <c r="AE636" s="11">
        <v>0</v>
      </c>
      <c r="AF636" s="11">
        <v>0</v>
      </c>
      <c r="AG636" s="11">
        <v>0</v>
      </c>
      <c r="AH636" s="11">
        <v>0</v>
      </c>
      <c r="AI636" s="11">
        <v>0</v>
      </c>
      <c r="AJ636" s="11">
        <v>30</v>
      </c>
      <c r="AK636" s="11" t="s">
        <v>779</v>
      </c>
      <c r="AL636" s="11" t="s">
        <v>47</v>
      </c>
      <c r="AM636" s="11" t="s">
        <v>48</v>
      </c>
      <c r="AN636" s="11" t="s">
        <v>729</v>
      </c>
    </row>
    <row r="637" ht="24" spans="1:40">
      <c r="A637" s="28">
        <v>634</v>
      </c>
      <c r="B637" s="11" t="s">
        <v>494</v>
      </c>
      <c r="C637" s="11" t="s">
        <v>2340</v>
      </c>
      <c r="D637" s="11" t="s">
        <v>2341</v>
      </c>
      <c r="E637" s="11" t="s">
        <v>2342</v>
      </c>
      <c r="F637" s="11" t="s">
        <v>503</v>
      </c>
      <c r="G637" s="11" t="s">
        <v>504</v>
      </c>
      <c r="H637" s="11" t="s">
        <v>3327</v>
      </c>
      <c r="I637" s="11">
        <v>0</v>
      </c>
      <c r="J637" s="11">
        <v>1</v>
      </c>
      <c r="K637" s="11" t="s">
        <v>3328</v>
      </c>
      <c r="L637" s="11">
        <v>1</v>
      </c>
      <c r="M637" s="11">
        <v>100</v>
      </c>
      <c r="N637" s="11" t="s">
        <v>504</v>
      </c>
      <c r="O637" s="11">
        <v>0</v>
      </c>
      <c r="P637" s="11">
        <v>0</v>
      </c>
      <c r="Q637" s="11">
        <v>0</v>
      </c>
      <c r="R637" s="11">
        <v>0</v>
      </c>
      <c r="S637" s="11">
        <v>0</v>
      </c>
      <c r="T637" s="11">
        <v>0</v>
      </c>
      <c r="U637" s="11">
        <v>0</v>
      </c>
      <c r="V637" s="11">
        <v>0</v>
      </c>
      <c r="W637" s="11">
        <v>0</v>
      </c>
      <c r="X637" s="11">
        <v>0</v>
      </c>
      <c r="Y637" s="11">
        <v>0</v>
      </c>
      <c r="Z637" s="11">
        <v>0</v>
      </c>
      <c r="AA637" s="11">
        <v>0</v>
      </c>
      <c r="AB637" s="11">
        <v>0</v>
      </c>
      <c r="AC637" s="11">
        <v>0</v>
      </c>
      <c r="AD637" s="11">
        <v>0</v>
      </c>
      <c r="AE637" s="11">
        <v>0</v>
      </c>
      <c r="AF637" s="11">
        <v>0</v>
      </c>
      <c r="AG637" s="11">
        <v>0</v>
      </c>
      <c r="AH637" s="11">
        <v>0</v>
      </c>
      <c r="AI637" s="11">
        <v>0</v>
      </c>
      <c r="AJ637" s="11">
        <v>30</v>
      </c>
      <c r="AK637" s="11" t="s">
        <v>779</v>
      </c>
      <c r="AL637" s="11" t="s">
        <v>47</v>
      </c>
      <c r="AM637" s="11" t="s">
        <v>48</v>
      </c>
      <c r="AN637" s="11" t="s">
        <v>729</v>
      </c>
    </row>
    <row r="638" ht="36" spans="1:40">
      <c r="A638" s="28">
        <v>635</v>
      </c>
      <c r="B638" s="11" t="s">
        <v>494</v>
      </c>
      <c r="C638" s="11" t="s">
        <v>2343</v>
      </c>
      <c r="D638" s="11" t="s">
        <v>2344</v>
      </c>
      <c r="E638" s="11" t="s">
        <v>2345</v>
      </c>
      <c r="F638" s="11" t="s">
        <v>528</v>
      </c>
      <c r="G638" s="11" t="s">
        <v>362</v>
      </c>
      <c r="H638" s="11" t="s">
        <v>3327</v>
      </c>
      <c r="I638" s="11">
        <v>0</v>
      </c>
      <c r="J638" s="11">
        <v>1</v>
      </c>
      <c r="K638" s="11" t="s">
        <v>3329</v>
      </c>
      <c r="L638" s="11">
        <v>1</v>
      </c>
      <c r="M638" s="11">
        <v>55.55</v>
      </c>
      <c r="N638" s="11" t="s">
        <v>362</v>
      </c>
      <c r="O638" s="11">
        <v>2</v>
      </c>
      <c r="P638" s="11">
        <v>44.44</v>
      </c>
      <c r="Q638" s="11" t="s">
        <v>3453</v>
      </c>
      <c r="R638" s="11">
        <v>0</v>
      </c>
      <c r="S638" s="11">
        <v>0</v>
      </c>
      <c r="T638" s="11">
        <v>0</v>
      </c>
      <c r="U638" s="11">
        <v>0</v>
      </c>
      <c r="V638" s="11">
        <v>0</v>
      </c>
      <c r="W638" s="11">
        <v>0</v>
      </c>
      <c r="X638" s="11">
        <v>0</v>
      </c>
      <c r="Y638" s="11">
        <v>0</v>
      </c>
      <c r="Z638" s="11">
        <v>0</v>
      </c>
      <c r="AA638" s="11">
        <v>0</v>
      </c>
      <c r="AB638" s="11">
        <v>0</v>
      </c>
      <c r="AC638" s="11">
        <v>0</v>
      </c>
      <c r="AD638" s="11">
        <v>0</v>
      </c>
      <c r="AE638" s="11">
        <v>0</v>
      </c>
      <c r="AF638" s="11">
        <v>0</v>
      </c>
      <c r="AG638" s="11">
        <v>0</v>
      </c>
      <c r="AH638" s="11">
        <v>0</v>
      </c>
      <c r="AI638" s="11">
        <v>0</v>
      </c>
      <c r="AJ638" s="11">
        <v>10</v>
      </c>
      <c r="AK638" s="11" t="s">
        <v>779</v>
      </c>
      <c r="AL638" s="11" t="s">
        <v>105</v>
      </c>
      <c r="AM638" s="11" t="s">
        <v>48</v>
      </c>
      <c r="AN638" s="11" t="s">
        <v>729</v>
      </c>
    </row>
    <row r="639" ht="60" spans="1:40">
      <c r="A639" s="28">
        <v>636</v>
      </c>
      <c r="B639" s="11" t="s">
        <v>494</v>
      </c>
      <c r="C639" s="11" t="s">
        <v>2346</v>
      </c>
      <c r="D639" s="11" t="s">
        <v>2347</v>
      </c>
      <c r="E639" s="11" t="s">
        <v>2348</v>
      </c>
      <c r="F639" s="30" t="s">
        <v>2349</v>
      </c>
      <c r="G639" s="11" t="s">
        <v>2350</v>
      </c>
      <c r="H639" s="11" t="s">
        <v>3327</v>
      </c>
      <c r="I639" s="11">
        <v>0</v>
      </c>
      <c r="J639" s="11">
        <v>2</v>
      </c>
      <c r="K639" s="11" t="s">
        <v>3329</v>
      </c>
      <c r="L639" s="11">
        <v>2</v>
      </c>
      <c r="M639" s="11">
        <v>50</v>
      </c>
      <c r="N639" s="11" t="s">
        <v>2350</v>
      </c>
      <c r="O639" s="11">
        <v>4</v>
      </c>
      <c r="P639" s="11">
        <v>12.5</v>
      </c>
      <c r="Q639" s="11" t="s">
        <v>3454</v>
      </c>
      <c r="R639" s="11">
        <v>5</v>
      </c>
      <c r="S639" s="11">
        <v>12.5</v>
      </c>
      <c r="T639" s="11" t="s">
        <v>3455</v>
      </c>
      <c r="U639" s="11">
        <v>6</v>
      </c>
      <c r="V639" s="11">
        <v>12.5</v>
      </c>
      <c r="W639" s="11" t="s">
        <v>3456</v>
      </c>
      <c r="X639" s="11">
        <v>8</v>
      </c>
      <c r="Y639" s="11">
        <v>12.5</v>
      </c>
      <c r="Z639" s="11" t="s">
        <v>3457</v>
      </c>
      <c r="AA639" s="11">
        <v>0</v>
      </c>
      <c r="AB639" s="11">
        <v>0</v>
      </c>
      <c r="AC639" s="11">
        <v>0</v>
      </c>
      <c r="AD639" s="11">
        <v>0</v>
      </c>
      <c r="AE639" s="11">
        <v>0</v>
      </c>
      <c r="AF639" s="11">
        <v>0</v>
      </c>
      <c r="AG639" s="11">
        <v>0</v>
      </c>
      <c r="AH639" s="11">
        <v>0</v>
      </c>
      <c r="AI639" s="11">
        <v>0</v>
      </c>
      <c r="AJ639" s="11">
        <v>30</v>
      </c>
      <c r="AK639" s="11" t="s">
        <v>783</v>
      </c>
      <c r="AL639" s="11" t="s">
        <v>47</v>
      </c>
      <c r="AM639" s="11" t="s">
        <v>48</v>
      </c>
      <c r="AN639" s="11" t="s">
        <v>729</v>
      </c>
    </row>
    <row r="640" ht="36" spans="1:40">
      <c r="A640" s="28">
        <v>637</v>
      </c>
      <c r="B640" s="11" t="s">
        <v>494</v>
      </c>
      <c r="C640" s="11" t="s">
        <v>2351</v>
      </c>
      <c r="D640" s="11" t="s">
        <v>2352</v>
      </c>
      <c r="E640" s="11" t="s">
        <v>2353</v>
      </c>
      <c r="F640" s="11" t="s">
        <v>524</v>
      </c>
      <c r="G640" s="11" t="s">
        <v>947</v>
      </c>
      <c r="H640" s="11" t="s">
        <v>3327</v>
      </c>
      <c r="I640" s="11">
        <v>0</v>
      </c>
      <c r="J640" s="11">
        <v>2</v>
      </c>
      <c r="K640" s="11" t="s">
        <v>3328</v>
      </c>
      <c r="L640" s="11">
        <v>2</v>
      </c>
      <c r="M640" s="11">
        <v>100</v>
      </c>
      <c r="N640" s="11" t="s">
        <v>947</v>
      </c>
      <c r="O640" s="11">
        <v>0</v>
      </c>
      <c r="P640" s="11">
        <v>0</v>
      </c>
      <c r="Q640" s="11">
        <v>0</v>
      </c>
      <c r="R640" s="11">
        <v>0</v>
      </c>
      <c r="S640" s="11">
        <v>0</v>
      </c>
      <c r="T640" s="11">
        <v>0</v>
      </c>
      <c r="U640" s="11">
        <v>0</v>
      </c>
      <c r="V640" s="11">
        <v>0</v>
      </c>
      <c r="W640" s="11">
        <v>0</v>
      </c>
      <c r="X640" s="11">
        <v>0</v>
      </c>
      <c r="Y640" s="11">
        <v>0</v>
      </c>
      <c r="Z640" s="11">
        <v>0</v>
      </c>
      <c r="AA640" s="11">
        <v>0</v>
      </c>
      <c r="AB640" s="11">
        <v>0</v>
      </c>
      <c r="AC640" s="11">
        <v>0</v>
      </c>
      <c r="AD640" s="11">
        <v>0</v>
      </c>
      <c r="AE640" s="11">
        <v>0</v>
      </c>
      <c r="AF640" s="11">
        <v>0</v>
      </c>
      <c r="AG640" s="11">
        <v>0</v>
      </c>
      <c r="AH640" s="11">
        <v>0</v>
      </c>
      <c r="AI640" s="11">
        <v>0</v>
      </c>
      <c r="AJ640" s="11">
        <v>30</v>
      </c>
      <c r="AK640" s="11" t="s">
        <v>783</v>
      </c>
      <c r="AL640" s="11" t="s">
        <v>47</v>
      </c>
      <c r="AM640" s="11" t="s">
        <v>48</v>
      </c>
      <c r="AN640" s="11" t="s">
        <v>729</v>
      </c>
    </row>
    <row r="641" ht="36" spans="1:40">
      <c r="A641" s="28">
        <v>638</v>
      </c>
      <c r="B641" s="11" t="s">
        <v>494</v>
      </c>
      <c r="C641" s="11" t="s">
        <v>2354</v>
      </c>
      <c r="D641" s="11" t="s">
        <v>2355</v>
      </c>
      <c r="E641" s="11" t="s">
        <v>2272</v>
      </c>
      <c r="F641" s="11" t="s">
        <v>646</v>
      </c>
      <c r="G641" s="11" t="s">
        <v>1012</v>
      </c>
      <c r="H641" s="11" t="s">
        <v>3327</v>
      </c>
      <c r="I641" s="11">
        <v>0</v>
      </c>
      <c r="J641" s="11">
        <v>6</v>
      </c>
      <c r="K641" s="11" t="s">
        <v>3329</v>
      </c>
      <c r="L641" s="11">
        <v>4</v>
      </c>
      <c r="M641" s="11">
        <v>55.55</v>
      </c>
      <c r="N641" s="11" t="s">
        <v>403</v>
      </c>
      <c r="O641" s="11">
        <v>6</v>
      </c>
      <c r="P641" s="11">
        <v>44.44</v>
      </c>
      <c r="Q641" s="11" t="s">
        <v>1012</v>
      </c>
      <c r="R641" s="11">
        <v>0</v>
      </c>
      <c r="S641" s="11">
        <v>0</v>
      </c>
      <c r="T641" s="11">
        <v>0</v>
      </c>
      <c r="U641" s="11">
        <v>0</v>
      </c>
      <c r="V641" s="11">
        <v>0</v>
      </c>
      <c r="W641" s="11">
        <v>0</v>
      </c>
      <c r="X641" s="11">
        <v>0</v>
      </c>
      <c r="Y641" s="11">
        <v>0</v>
      </c>
      <c r="Z641" s="11">
        <v>0</v>
      </c>
      <c r="AA641" s="11">
        <v>0</v>
      </c>
      <c r="AB641" s="11">
        <v>0</v>
      </c>
      <c r="AC641" s="11">
        <v>0</v>
      </c>
      <c r="AD641" s="11">
        <v>0</v>
      </c>
      <c r="AE641" s="11">
        <v>0</v>
      </c>
      <c r="AF641" s="11">
        <v>0</v>
      </c>
      <c r="AG641" s="11">
        <v>0</v>
      </c>
      <c r="AH641" s="11">
        <v>0</v>
      </c>
      <c r="AI641" s="11">
        <v>0</v>
      </c>
      <c r="AJ641" s="11">
        <v>15</v>
      </c>
      <c r="AK641" s="11" t="s">
        <v>783</v>
      </c>
      <c r="AL641" s="11" t="s">
        <v>47</v>
      </c>
      <c r="AM641" s="11" t="s">
        <v>56</v>
      </c>
      <c r="AN641" s="11" t="s">
        <v>729</v>
      </c>
    </row>
    <row r="642" ht="48" spans="1:40">
      <c r="A642" s="28">
        <v>639</v>
      </c>
      <c r="B642" s="11" t="s">
        <v>494</v>
      </c>
      <c r="C642" s="11" t="s">
        <v>2356</v>
      </c>
      <c r="D642" s="11" t="s">
        <v>2357</v>
      </c>
      <c r="E642" s="11" t="s">
        <v>2358</v>
      </c>
      <c r="F642" s="11" t="s">
        <v>2359</v>
      </c>
      <c r="G642" s="11" t="s">
        <v>339</v>
      </c>
      <c r="H642" s="11" t="s">
        <v>3327</v>
      </c>
      <c r="I642" s="11">
        <v>0</v>
      </c>
      <c r="J642" s="11">
        <v>1</v>
      </c>
      <c r="K642" s="11" t="s">
        <v>3328</v>
      </c>
      <c r="L642" s="11">
        <v>1</v>
      </c>
      <c r="M642" s="11">
        <v>100</v>
      </c>
      <c r="N642" s="11" t="s">
        <v>339</v>
      </c>
      <c r="O642" s="11">
        <v>0</v>
      </c>
      <c r="P642" s="11">
        <v>0</v>
      </c>
      <c r="Q642" s="11">
        <v>0</v>
      </c>
      <c r="R642" s="11">
        <v>0</v>
      </c>
      <c r="S642" s="11">
        <v>0</v>
      </c>
      <c r="T642" s="11">
        <v>0</v>
      </c>
      <c r="U642" s="11">
        <v>0</v>
      </c>
      <c r="V642" s="11">
        <v>0</v>
      </c>
      <c r="W642" s="11">
        <v>0</v>
      </c>
      <c r="X642" s="11">
        <v>0</v>
      </c>
      <c r="Y642" s="11">
        <v>0</v>
      </c>
      <c r="Z642" s="11">
        <v>0</v>
      </c>
      <c r="AA642" s="11">
        <v>0</v>
      </c>
      <c r="AB642" s="11">
        <v>0</v>
      </c>
      <c r="AC642" s="11">
        <v>0</v>
      </c>
      <c r="AD642" s="11">
        <v>0</v>
      </c>
      <c r="AE642" s="11">
        <v>0</v>
      </c>
      <c r="AF642" s="11">
        <v>0</v>
      </c>
      <c r="AG642" s="11">
        <v>0</v>
      </c>
      <c r="AH642" s="11">
        <v>0</v>
      </c>
      <c r="AI642" s="11">
        <v>0</v>
      </c>
      <c r="AJ642" s="11">
        <v>30</v>
      </c>
      <c r="AK642" s="11" t="s">
        <v>783</v>
      </c>
      <c r="AL642" s="11" t="s">
        <v>47</v>
      </c>
      <c r="AM642" s="11" t="s">
        <v>48</v>
      </c>
      <c r="AN642" s="11" t="s">
        <v>729</v>
      </c>
    </row>
    <row r="643" ht="36" spans="1:40">
      <c r="A643" s="28">
        <v>640</v>
      </c>
      <c r="B643" s="11" t="s">
        <v>494</v>
      </c>
      <c r="C643" s="11" t="s">
        <v>2360</v>
      </c>
      <c r="D643" s="11" t="s">
        <v>2361</v>
      </c>
      <c r="E643" s="11" t="s">
        <v>2362</v>
      </c>
      <c r="F643" s="11" t="s">
        <v>650</v>
      </c>
      <c r="G643" s="11" t="s">
        <v>651</v>
      </c>
      <c r="H643" s="11" t="s">
        <v>1400</v>
      </c>
      <c r="I643" s="11">
        <v>3</v>
      </c>
      <c r="J643" s="11">
        <v>2</v>
      </c>
      <c r="K643" s="11" t="s">
        <v>3328</v>
      </c>
      <c r="L643" s="11">
        <v>2</v>
      </c>
      <c r="M643" s="11">
        <v>100</v>
      </c>
      <c r="N643" s="11" t="s">
        <v>651</v>
      </c>
      <c r="O643" s="11">
        <v>0</v>
      </c>
      <c r="P643" s="11">
        <v>0</v>
      </c>
      <c r="Q643" s="11">
        <v>0</v>
      </c>
      <c r="R643" s="11">
        <v>0</v>
      </c>
      <c r="S643" s="11">
        <v>0</v>
      </c>
      <c r="T643" s="11">
        <v>0</v>
      </c>
      <c r="U643" s="11">
        <v>0</v>
      </c>
      <c r="V643" s="11">
        <v>0</v>
      </c>
      <c r="W643" s="11">
        <v>0</v>
      </c>
      <c r="X643" s="11">
        <v>0</v>
      </c>
      <c r="Y643" s="11">
        <v>0</v>
      </c>
      <c r="Z643" s="11">
        <v>0</v>
      </c>
      <c r="AA643" s="11">
        <v>0</v>
      </c>
      <c r="AB643" s="11">
        <v>0</v>
      </c>
      <c r="AC643" s="11">
        <v>0</v>
      </c>
      <c r="AD643" s="11">
        <v>0</v>
      </c>
      <c r="AE643" s="11">
        <v>0</v>
      </c>
      <c r="AF643" s="11">
        <v>0</v>
      </c>
      <c r="AG643" s="11">
        <v>0</v>
      </c>
      <c r="AH643" s="11">
        <v>0</v>
      </c>
      <c r="AI643" s="11">
        <v>0</v>
      </c>
      <c r="AJ643" s="11">
        <v>30</v>
      </c>
      <c r="AK643" s="11" t="s">
        <v>783</v>
      </c>
      <c r="AL643" s="11" t="s">
        <v>47</v>
      </c>
      <c r="AM643" s="11" t="s">
        <v>48</v>
      </c>
      <c r="AN643" s="11" t="s">
        <v>729</v>
      </c>
    </row>
    <row r="644" ht="24" spans="1:40">
      <c r="A644" s="28">
        <v>641</v>
      </c>
      <c r="B644" s="11" t="s">
        <v>494</v>
      </c>
      <c r="C644" s="11" t="s">
        <v>2363</v>
      </c>
      <c r="D644" s="11" t="s">
        <v>2364</v>
      </c>
      <c r="E644" s="11" t="s">
        <v>2365</v>
      </c>
      <c r="F644" s="11" t="s">
        <v>519</v>
      </c>
      <c r="G644" s="11" t="s">
        <v>436</v>
      </c>
      <c r="H644" s="11" t="s">
        <v>3327</v>
      </c>
      <c r="I644" s="11">
        <v>0</v>
      </c>
      <c r="J644" s="11">
        <v>2</v>
      </c>
      <c r="K644" s="11" t="s">
        <v>3328</v>
      </c>
      <c r="L644" s="11">
        <v>2</v>
      </c>
      <c r="M644" s="11">
        <v>100</v>
      </c>
      <c r="N644" s="11" t="s">
        <v>436</v>
      </c>
      <c r="O644" s="11">
        <v>0</v>
      </c>
      <c r="P644" s="11">
        <v>0</v>
      </c>
      <c r="Q644" s="11">
        <v>0</v>
      </c>
      <c r="R644" s="11">
        <v>0</v>
      </c>
      <c r="S644" s="11">
        <v>0</v>
      </c>
      <c r="T644" s="11">
        <v>0</v>
      </c>
      <c r="U644" s="11">
        <v>0</v>
      </c>
      <c r="V644" s="11">
        <v>0</v>
      </c>
      <c r="W644" s="11">
        <v>0</v>
      </c>
      <c r="X644" s="11">
        <v>0</v>
      </c>
      <c r="Y644" s="11">
        <v>0</v>
      </c>
      <c r="Z644" s="11">
        <v>0</v>
      </c>
      <c r="AA644" s="11">
        <v>0</v>
      </c>
      <c r="AB644" s="11">
        <v>0</v>
      </c>
      <c r="AC644" s="11">
        <v>0</v>
      </c>
      <c r="AD644" s="11">
        <v>0</v>
      </c>
      <c r="AE644" s="11">
        <v>0</v>
      </c>
      <c r="AF644" s="11">
        <v>0</v>
      </c>
      <c r="AG644" s="11">
        <v>0</v>
      </c>
      <c r="AH644" s="11">
        <v>0</v>
      </c>
      <c r="AI644" s="11">
        <v>0</v>
      </c>
      <c r="AJ644" s="11">
        <v>30</v>
      </c>
      <c r="AK644" s="11" t="s">
        <v>783</v>
      </c>
      <c r="AL644" s="11" t="s">
        <v>47</v>
      </c>
      <c r="AM644" s="11" t="s">
        <v>48</v>
      </c>
      <c r="AN644" s="11" t="s">
        <v>729</v>
      </c>
    </row>
    <row r="645" ht="24" spans="1:40">
      <c r="A645" s="28">
        <v>642</v>
      </c>
      <c r="B645" s="11" t="s">
        <v>494</v>
      </c>
      <c r="C645" s="11" t="s">
        <v>2366</v>
      </c>
      <c r="D645" s="11" t="s">
        <v>2367</v>
      </c>
      <c r="E645" s="11" t="s">
        <v>2368</v>
      </c>
      <c r="F645" s="11" t="s">
        <v>508</v>
      </c>
      <c r="G645" s="11" t="s">
        <v>394</v>
      </c>
      <c r="H645" s="11" t="s">
        <v>3327</v>
      </c>
      <c r="I645" s="11">
        <v>0</v>
      </c>
      <c r="J645" s="11">
        <v>3</v>
      </c>
      <c r="K645" s="11" t="s">
        <v>3328</v>
      </c>
      <c r="L645" s="11">
        <v>3</v>
      </c>
      <c r="M645" s="11">
        <v>100</v>
      </c>
      <c r="N645" s="11" t="s">
        <v>394</v>
      </c>
      <c r="O645" s="11">
        <v>0</v>
      </c>
      <c r="P645" s="11">
        <v>0</v>
      </c>
      <c r="Q645" s="11">
        <v>0</v>
      </c>
      <c r="R645" s="11">
        <v>0</v>
      </c>
      <c r="S645" s="11">
        <v>0</v>
      </c>
      <c r="T645" s="11">
        <v>0</v>
      </c>
      <c r="U645" s="11">
        <v>0</v>
      </c>
      <c r="V645" s="11">
        <v>0</v>
      </c>
      <c r="W645" s="11">
        <v>0</v>
      </c>
      <c r="X645" s="11">
        <v>0</v>
      </c>
      <c r="Y645" s="11">
        <v>0</v>
      </c>
      <c r="Z645" s="11">
        <v>0</v>
      </c>
      <c r="AA645" s="11">
        <v>0</v>
      </c>
      <c r="AB645" s="11">
        <v>0</v>
      </c>
      <c r="AC645" s="11">
        <v>0</v>
      </c>
      <c r="AD645" s="11">
        <v>0</v>
      </c>
      <c r="AE645" s="11">
        <v>0</v>
      </c>
      <c r="AF645" s="11">
        <v>0</v>
      </c>
      <c r="AG645" s="11">
        <v>0</v>
      </c>
      <c r="AH645" s="11">
        <v>0</v>
      </c>
      <c r="AI645" s="11">
        <v>0</v>
      </c>
      <c r="AJ645" s="11">
        <v>30</v>
      </c>
      <c r="AK645" s="11" t="s">
        <v>783</v>
      </c>
      <c r="AL645" s="11" t="s">
        <v>47</v>
      </c>
      <c r="AM645" s="11" t="s">
        <v>48</v>
      </c>
      <c r="AN645" s="11" t="s">
        <v>729</v>
      </c>
    </row>
    <row r="646" ht="24" spans="1:40">
      <c r="A646" s="28">
        <v>643</v>
      </c>
      <c r="B646" s="11" t="s">
        <v>494</v>
      </c>
      <c r="C646" s="11" t="s">
        <v>2369</v>
      </c>
      <c r="D646" s="11" t="s">
        <v>2370</v>
      </c>
      <c r="E646" s="11" t="s">
        <v>2371</v>
      </c>
      <c r="F646" s="11" t="s">
        <v>650</v>
      </c>
      <c r="G646" s="11" t="s">
        <v>651</v>
      </c>
      <c r="H646" s="11" t="s">
        <v>3327</v>
      </c>
      <c r="I646" s="11">
        <v>0</v>
      </c>
      <c r="J646" s="11">
        <v>7</v>
      </c>
      <c r="K646" s="11" t="s">
        <v>3328</v>
      </c>
      <c r="L646" s="11">
        <v>7</v>
      </c>
      <c r="M646" s="11">
        <v>100</v>
      </c>
      <c r="N646" s="11" t="s">
        <v>651</v>
      </c>
      <c r="O646" s="11">
        <v>0</v>
      </c>
      <c r="P646" s="11">
        <v>0</v>
      </c>
      <c r="Q646" s="11">
        <v>0</v>
      </c>
      <c r="R646" s="11">
        <v>0</v>
      </c>
      <c r="S646" s="11">
        <v>0</v>
      </c>
      <c r="T646" s="11">
        <v>0</v>
      </c>
      <c r="U646" s="11">
        <v>0</v>
      </c>
      <c r="V646" s="11">
        <v>0</v>
      </c>
      <c r="W646" s="11">
        <v>0</v>
      </c>
      <c r="X646" s="11">
        <v>0</v>
      </c>
      <c r="Y646" s="11">
        <v>0</v>
      </c>
      <c r="Z646" s="11">
        <v>0</v>
      </c>
      <c r="AA646" s="11">
        <v>0</v>
      </c>
      <c r="AB646" s="11">
        <v>0</v>
      </c>
      <c r="AC646" s="11">
        <v>0</v>
      </c>
      <c r="AD646" s="11">
        <v>0</v>
      </c>
      <c r="AE646" s="11">
        <v>0</v>
      </c>
      <c r="AF646" s="11">
        <v>0</v>
      </c>
      <c r="AG646" s="11">
        <v>0</v>
      </c>
      <c r="AH646" s="11">
        <v>0</v>
      </c>
      <c r="AI646" s="11">
        <v>0</v>
      </c>
      <c r="AJ646" s="11">
        <v>15</v>
      </c>
      <c r="AK646" s="11" t="s">
        <v>787</v>
      </c>
      <c r="AL646" s="11" t="s">
        <v>47</v>
      </c>
      <c r="AM646" s="11" t="s">
        <v>56</v>
      </c>
      <c r="AN646" s="11" t="s">
        <v>729</v>
      </c>
    </row>
    <row r="647" ht="24" spans="1:40">
      <c r="A647" s="28">
        <v>644</v>
      </c>
      <c r="B647" s="11" t="s">
        <v>494</v>
      </c>
      <c r="C647" s="11" t="s">
        <v>2372</v>
      </c>
      <c r="D647" s="11" t="s">
        <v>2373</v>
      </c>
      <c r="E647" s="11" t="s">
        <v>2374</v>
      </c>
      <c r="F647" s="11" t="s">
        <v>549</v>
      </c>
      <c r="G647" s="11" t="s">
        <v>403</v>
      </c>
      <c r="H647" s="11" t="s">
        <v>3327</v>
      </c>
      <c r="I647" s="11">
        <v>0</v>
      </c>
      <c r="J647" s="11">
        <v>3</v>
      </c>
      <c r="K647" s="11" t="s">
        <v>3328</v>
      </c>
      <c r="L647" s="11">
        <v>1</v>
      </c>
      <c r="M647" s="11">
        <v>100</v>
      </c>
      <c r="N647" s="11" t="s">
        <v>403</v>
      </c>
      <c r="O647" s="11">
        <v>0</v>
      </c>
      <c r="P647" s="11">
        <v>0</v>
      </c>
      <c r="Q647" s="11">
        <v>0</v>
      </c>
      <c r="R647" s="11">
        <v>0</v>
      </c>
      <c r="S647" s="11">
        <v>0</v>
      </c>
      <c r="T647" s="11">
        <v>0</v>
      </c>
      <c r="U647" s="11">
        <v>0</v>
      </c>
      <c r="V647" s="11">
        <v>0</v>
      </c>
      <c r="W647" s="11">
        <v>0</v>
      </c>
      <c r="X647" s="11">
        <v>0</v>
      </c>
      <c r="Y647" s="11">
        <v>0</v>
      </c>
      <c r="Z647" s="11">
        <v>0</v>
      </c>
      <c r="AA647" s="11">
        <v>0</v>
      </c>
      <c r="AB647" s="11">
        <v>0</v>
      </c>
      <c r="AC647" s="11">
        <v>0</v>
      </c>
      <c r="AD647" s="11">
        <v>0</v>
      </c>
      <c r="AE647" s="11">
        <v>0</v>
      </c>
      <c r="AF647" s="11">
        <v>0</v>
      </c>
      <c r="AG647" s="11">
        <v>0</v>
      </c>
      <c r="AH647" s="11">
        <v>0</v>
      </c>
      <c r="AI647" s="11">
        <v>0</v>
      </c>
      <c r="AJ647" s="11">
        <v>30</v>
      </c>
      <c r="AK647" s="11" t="s">
        <v>787</v>
      </c>
      <c r="AL647" s="11" t="s">
        <v>47</v>
      </c>
      <c r="AM647" s="11" t="s">
        <v>48</v>
      </c>
      <c r="AN647" s="11" t="s">
        <v>729</v>
      </c>
    </row>
    <row r="648" ht="36" spans="1:40">
      <c r="A648" s="28">
        <v>645</v>
      </c>
      <c r="B648" s="11" t="s">
        <v>494</v>
      </c>
      <c r="C648" s="11" t="s">
        <v>2375</v>
      </c>
      <c r="D648" s="11" t="s">
        <v>2376</v>
      </c>
      <c r="E648" s="11" t="s">
        <v>2377</v>
      </c>
      <c r="F648" s="11" t="s">
        <v>582</v>
      </c>
      <c r="G648" s="11" t="s">
        <v>2246</v>
      </c>
      <c r="H648" s="11" t="s">
        <v>3327</v>
      </c>
      <c r="I648" s="11">
        <v>0</v>
      </c>
      <c r="J648" s="11">
        <v>2</v>
      </c>
      <c r="K648" s="11" t="s">
        <v>3329</v>
      </c>
      <c r="L648" s="11">
        <v>2</v>
      </c>
      <c r="M648" s="11">
        <v>70</v>
      </c>
      <c r="N648" s="11" t="s">
        <v>2246</v>
      </c>
      <c r="O648" s="11">
        <v>4</v>
      </c>
      <c r="P648" s="11">
        <v>30</v>
      </c>
      <c r="Q648" s="11" t="s">
        <v>3450</v>
      </c>
      <c r="R648" s="11">
        <v>0</v>
      </c>
      <c r="S648" s="11">
        <v>0</v>
      </c>
      <c r="T648" s="11">
        <v>0</v>
      </c>
      <c r="U648" s="11">
        <v>0</v>
      </c>
      <c r="V648" s="11">
        <v>0</v>
      </c>
      <c r="W648" s="11">
        <v>0</v>
      </c>
      <c r="X648" s="11">
        <v>0</v>
      </c>
      <c r="Y648" s="11">
        <v>0</v>
      </c>
      <c r="Z648" s="11">
        <v>0</v>
      </c>
      <c r="AA648" s="11">
        <v>0</v>
      </c>
      <c r="AB648" s="11">
        <v>0</v>
      </c>
      <c r="AC648" s="11">
        <v>0</v>
      </c>
      <c r="AD648" s="11">
        <v>0</v>
      </c>
      <c r="AE648" s="11">
        <v>0</v>
      </c>
      <c r="AF648" s="11">
        <v>0</v>
      </c>
      <c r="AG648" s="11">
        <v>0</v>
      </c>
      <c r="AH648" s="11">
        <v>0</v>
      </c>
      <c r="AI648" s="11">
        <v>0</v>
      </c>
      <c r="AJ648" s="11">
        <v>30</v>
      </c>
      <c r="AK648" s="11" t="s">
        <v>787</v>
      </c>
      <c r="AL648" s="11" t="s">
        <v>47</v>
      </c>
      <c r="AM648" s="11" t="s">
        <v>48</v>
      </c>
      <c r="AN648" s="11" t="s">
        <v>729</v>
      </c>
    </row>
    <row r="649" ht="24" spans="1:40">
      <c r="A649" s="28">
        <v>646</v>
      </c>
      <c r="B649" s="11" t="s">
        <v>494</v>
      </c>
      <c r="C649" s="11" t="s">
        <v>2378</v>
      </c>
      <c r="D649" s="11" t="s">
        <v>2379</v>
      </c>
      <c r="E649" s="11" t="s">
        <v>2380</v>
      </c>
      <c r="F649" s="30" t="s">
        <v>508</v>
      </c>
      <c r="G649" s="11" t="s">
        <v>1339</v>
      </c>
      <c r="H649" s="11" t="s">
        <v>3327</v>
      </c>
      <c r="I649" s="11">
        <v>0</v>
      </c>
      <c r="J649" s="11">
        <v>5</v>
      </c>
      <c r="K649" s="11" t="s">
        <v>3328</v>
      </c>
      <c r="L649" s="11">
        <v>5</v>
      </c>
      <c r="M649" s="11">
        <v>100</v>
      </c>
      <c r="N649" s="11" t="s">
        <v>1339</v>
      </c>
      <c r="O649" s="11">
        <v>0</v>
      </c>
      <c r="P649" s="11">
        <v>0</v>
      </c>
      <c r="Q649" s="11">
        <v>0</v>
      </c>
      <c r="R649" s="11">
        <v>0</v>
      </c>
      <c r="S649" s="11">
        <v>0</v>
      </c>
      <c r="T649" s="11">
        <v>0</v>
      </c>
      <c r="U649" s="11">
        <v>0</v>
      </c>
      <c r="V649" s="11">
        <v>0</v>
      </c>
      <c r="W649" s="11">
        <v>0</v>
      </c>
      <c r="X649" s="11">
        <v>0</v>
      </c>
      <c r="Y649" s="11">
        <v>0</v>
      </c>
      <c r="Z649" s="11">
        <v>0</v>
      </c>
      <c r="AA649" s="11">
        <v>0</v>
      </c>
      <c r="AB649" s="11">
        <v>0</v>
      </c>
      <c r="AC649" s="11">
        <v>0</v>
      </c>
      <c r="AD649" s="11">
        <v>0</v>
      </c>
      <c r="AE649" s="11">
        <v>0</v>
      </c>
      <c r="AF649" s="11">
        <v>0</v>
      </c>
      <c r="AG649" s="11">
        <v>0</v>
      </c>
      <c r="AH649" s="11">
        <v>0</v>
      </c>
      <c r="AI649" s="11">
        <v>0</v>
      </c>
      <c r="AJ649" s="11">
        <v>5</v>
      </c>
      <c r="AK649" s="11" t="s">
        <v>1358</v>
      </c>
      <c r="AL649" s="11" t="s">
        <v>105</v>
      </c>
      <c r="AM649" s="11" t="s">
        <v>56</v>
      </c>
      <c r="AN649" s="11" t="s">
        <v>729</v>
      </c>
    </row>
    <row r="650" ht="24" spans="1:40">
      <c r="A650" s="28">
        <v>647</v>
      </c>
      <c r="B650" s="11" t="s">
        <v>494</v>
      </c>
      <c r="C650" s="11" t="s">
        <v>2381</v>
      </c>
      <c r="D650" s="11" t="s">
        <v>2382</v>
      </c>
      <c r="E650" s="11" t="s">
        <v>2383</v>
      </c>
      <c r="F650" s="11" t="s">
        <v>624</v>
      </c>
      <c r="G650" s="11" t="s">
        <v>2350</v>
      </c>
      <c r="H650" s="11" t="s">
        <v>3327</v>
      </c>
      <c r="I650" s="11">
        <v>0</v>
      </c>
      <c r="J650" s="11">
        <v>3</v>
      </c>
      <c r="K650" s="11" t="s">
        <v>3328</v>
      </c>
      <c r="L650" s="11">
        <v>3</v>
      </c>
      <c r="M650" s="11">
        <v>100</v>
      </c>
      <c r="N650" s="11" t="s">
        <v>2350</v>
      </c>
      <c r="O650" s="11">
        <v>0</v>
      </c>
      <c r="P650" s="11">
        <v>0</v>
      </c>
      <c r="Q650" s="11">
        <v>0</v>
      </c>
      <c r="R650" s="11">
        <v>0</v>
      </c>
      <c r="S650" s="11">
        <v>0</v>
      </c>
      <c r="T650" s="11">
        <v>0</v>
      </c>
      <c r="U650" s="11">
        <v>0</v>
      </c>
      <c r="V650" s="11">
        <v>0</v>
      </c>
      <c r="W650" s="11">
        <v>0</v>
      </c>
      <c r="X650" s="11">
        <v>0</v>
      </c>
      <c r="Y650" s="11">
        <v>0</v>
      </c>
      <c r="Z650" s="11">
        <v>0</v>
      </c>
      <c r="AA650" s="11">
        <v>0</v>
      </c>
      <c r="AB650" s="11">
        <v>0</v>
      </c>
      <c r="AC650" s="11">
        <v>0</v>
      </c>
      <c r="AD650" s="11">
        <v>0</v>
      </c>
      <c r="AE650" s="11">
        <v>0</v>
      </c>
      <c r="AF650" s="11">
        <v>0</v>
      </c>
      <c r="AG650" s="11">
        <v>0</v>
      </c>
      <c r="AH650" s="11">
        <v>0</v>
      </c>
      <c r="AI650" s="11">
        <v>0</v>
      </c>
      <c r="AJ650" s="11">
        <v>30</v>
      </c>
      <c r="AK650" s="11" t="s">
        <v>1358</v>
      </c>
      <c r="AL650" s="11" t="s">
        <v>47</v>
      </c>
      <c r="AM650" s="11" t="s">
        <v>48</v>
      </c>
      <c r="AN650" s="11" t="s">
        <v>729</v>
      </c>
    </row>
    <row r="651" ht="48" spans="1:40">
      <c r="A651" s="28">
        <v>648</v>
      </c>
      <c r="B651" s="11" t="s">
        <v>494</v>
      </c>
      <c r="C651" s="11" t="s">
        <v>2384</v>
      </c>
      <c r="D651" s="11" t="s">
        <v>2385</v>
      </c>
      <c r="E651" s="11" t="s">
        <v>2386</v>
      </c>
      <c r="F651" s="11" t="s">
        <v>2002</v>
      </c>
      <c r="G651" s="11" t="s">
        <v>358</v>
      </c>
      <c r="H651" s="11" t="s">
        <v>3327</v>
      </c>
      <c r="I651" s="11">
        <v>0</v>
      </c>
      <c r="J651" s="11">
        <v>4</v>
      </c>
      <c r="K651" s="11" t="s">
        <v>3329</v>
      </c>
      <c r="L651" s="11">
        <v>4</v>
      </c>
      <c r="M651" s="11">
        <v>55.55</v>
      </c>
      <c r="N651" s="11" t="s">
        <v>358</v>
      </c>
      <c r="O651" s="11">
        <v>6</v>
      </c>
      <c r="P651" s="11">
        <v>44.44</v>
      </c>
      <c r="Q651" s="11" t="s">
        <v>3458</v>
      </c>
      <c r="R651" s="11">
        <v>0</v>
      </c>
      <c r="S651" s="11">
        <v>0</v>
      </c>
      <c r="T651" s="11">
        <v>0</v>
      </c>
      <c r="U651" s="11">
        <v>0</v>
      </c>
      <c r="V651" s="11">
        <v>0</v>
      </c>
      <c r="W651" s="11">
        <v>0</v>
      </c>
      <c r="X651" s="11">
        <v>0</v>
      </c>
      <c r="Y651" s="11">
        <v>0</v>
      </c>
      <c r="Z651" s="11">
        <v>0</v>
      </c>
      <c r="AA651" s="11">
        <v>0</v>
      </c>
      <c r="AB651" s="11">
        <v>0</v>
      </c>
      <c r="AC651" s="11">
        <v>0</v>
      </c>
      <c r="AD651" s="11">
        <v>0</v>
      </c>
      <c r="AE651" s="11">
        <v>0</v>
      </c>
      <c r="AF651" s="11">
        <v>0</v>
      </c>
      <c r="AG651" s="11">
        <v>0</v>
      </c>
      <c r="AH651" s="11">
        <v>0</v>
      </c>
      <c r="AI651" s="11">
        <v>0</v>
      </c>
      <c r="AJ651" s="11">
        <v>15</v>
      </c>
      <c r="AK651" s="11" t="s">
        <v>1358</v>
      </c>
      <c r="AL651" s="11" t="s">
        <v>47</v>
      </c>
      <c r="AM651" s="11" t="s">
        <v>56</v>
      </c>
      <c r="AN651" s="11" t="s">
        <v>729</v>
      </c>
    </row>
    <row r="652" ht="24" spans="1:40">
      <c r="A652" s="28">
        <v>649</v>
      </c>
      <c r="B652" s="11" t="s">
        <v>494</v>
      </c>
      <c r="C652" s="11" t="s">
        <v>2387</v>
      </c>
      <c r="D652" s="11" t="s">
        <v>2388</v>
      </c>
      <c r="E652" s="11" t="s">
        <v>2389</v>
      </c>
      <c r="F652" s="11" t="s">
        <v>2390</v>
      </c>
      <c r="G652" s="11" t="s">
        <v>403</v>
      </c>
      <c r="H652" s="11" t="s">
        <v>3327</v>
      </c>
      <c r="I652" s="11">
        <v>0</v>
      </c>
      <c r="J652" s="11">
        <v>6</v>
      </c>
      <c r="K652" s="11" t="s">
        <v>3328</v>
      </c>
      <c r="L652" s="11">
        <v>6</v>
      </c>
      <c r="M652" s="11">
        <v>100</v>
      </c>
      <c r="N652" s="11" t="s">
        <v>403</v>
      </c>
      <c r="O652" s="11">
        <v>0</v>
      </c>
      <c r="P652" s="11">
        <v>0</v>
      </c>
      <c r="Q652" s="11">
        <v>0</v>
      </c>
      <c r="R652" s="11">
        <v>0</v>
      </c>
      <c r="S652" s="11">
        <v>0</v>
      </c>
      <c r="T652" s="11">
        <v>0</v>
      </c>
      <c r="U652" s="11">
        <v>0</v>
      </c>
      <c r="V652" s="11">
        <v>0</v>
      </c>
      <c r="W652" s="11">
        <v>0</v>
      </c>
      <c r="X652" s="11">
        <v>0</v>
      </c>
      <c r="Y652" s="11">
        <v>0</v>
      </c>
      <c r="Z652" s="11">
        <v>0</v>
      </c>
      <c r="AA652" s="11">
        <v>0</v>
      </c>
      <c r="AB652" s="11">
        <v>0</v>
      </c>
      <c r="AC652" s="11">
        <v>0</v>
      </c>
      <c r="AD652" s="11">
        <v>0</v>
      </c>
      <c r="AE652" s="11">
        <v>0</v>
      </c>
      <c r="AF652" s="11">
        <v>0</v>
      </c>
      <c r="AG652" s="11">
        <v>0</v>
      </c>
      <c r="AH652" s="11">
        <v>0</v>
      </c>
      <c r="AI652" s="11">
        <v>0</v>
      </c>
      <c r="AJ652" s="11">
        <v>15</v>
      </c>
      <c r="AK652" s="11" t="s">
        <v>1358</v>
      </c>
      <c r="AL652" s="11" t="s">
        <v>47</v>
      </c>
      <c r="AM652" s="11" t="s">
        <v>56</v>
      </c>
      <c r="AN652" s="11" t="s">
        <v>729</v>
      </c>
    </row>
    <row r="653" ht="36" spans="1:40">
      <c r="A653" s="28">
        <v>650</v>
      </c>
      <c r="B653" s="11" t="s">
        <v>494</v>
      </c>
      <c r="C653" s="11" t="s">
        <v>2391</v>
      </c>
      <c r="D653" s="11" t="s">
        <v>2392</v>
      </c>
      <c r="E653" s="11" t="s">
        <v>2393</v>
      </c>
      <c r="F653" s="11" t="s">
        <v>646</v>
      </c>
      <c r="G653" s="11" t="s">
        <v>1152</v>
      </c>
      <c r="H653" s="11" t="s">
        <v>3327</v>
      </c>
      <c r="I653" s="11">
        <v>0</v>
      </c>
      <c r="J653" s="11">
        <v>3</v>
      </c>
      <c r="K653" s="11" t="s">
        <v>3328</v>
      </c>
      <c r="L653" s="11">
        <v>3</v>
      </c>
      <c r="M653" s="11">
        <v>100</v>
      </c>
      <c r="N653" s="11" t="s">
        <v>1152</v>
      </c>
      <c r="O653" s="11">
        <v>0</v>
      </c>
      <c r="P653" s="11">
        <v>0</v>
      </c>
      <c r="Q653" s="11">
        <v>0</v>
      </c>
      <c r="R653" s="11">
        <v>0</v>
      </c>
      <c r="S653" s="11">
        <v>0</v>
      </c>
      <c r="T653" s="11">
        <v>0</v>
      </c>
      <c r="U653" s="11">
        <v>0</v>
      </c>
      <c r="V653" s="11">
        <v>0</v>
      </c>
      <c r="W653" s="11">
        <v>0</v>
      </c>
      <c r="X653" s="11">
        <v>0</v>
      </c>
      <c r="Y653" s="11">
        <v>0</v>
      </c>
      <c r="Z653" s="11">
        <v>0</v>
      </c>
      <c r="AA653" s="11">
        <v>0</v>
      </c>
      <c r="AB653" s="11">
        <v>0</v>
      </c>
      <c r="AC653" s="11">
        <v>0</v>
      </c>
      <c r="AD653" s="11">
        <v>0</v>
      </c>
      <c r="AE653" s="11">
        <v>0</v>
      </c>
      <c r="AF653" s="11">
        <v>0</v>
      </c>
      <c r="AG653" s="11">
        <v>0</v>
      </c>
      <c r="AH653" s="11">
        <v>0</v>
      </c>
      <c r="AI653" s="11">
        <v>0</v>
      </c>
      <c r="AJ653" s="11">
        <v>10</v>
      </c>
      <c r="AK653" s="11" t="s">
        <v>1358</v>
      </c>
      <c r="AL653" s="11" t="s">
        <v>105</v>
      </c>
      <c r="AM653" s="11" t="s">
        <v>48</v>
      </c>
      <c r="AN653" s="11" t="s">
        <v>729</v>
      </c>
    </row>
    <row r="654" ht="36" spans="1:40">
      <c r="A654" s="28">
        <v>651</v>
      </c>
      <c r="B654" s="11" t="s">
        <v>494</v>
      </c>
      <c r="C654" s="11" t="s">
        <v>2394</v>
      </c>
      <c r="D654" s="11" t="s">
        <v>2395</v>
      </c>
      <c r="E654" s="11" t="s">
        <v>2396</v>
      </c>
      <c r="F654" s="11" t="s">
        <v>2114</v>
      </c>
      <c r="G654" s="11" t="s">
        <v>578</v>
      </c>
      <c r="H654" s="11" t="s">
        <v>3327</v>
      </c>
      <c r="I654" s="11">
        <v>0</v>
      </c>
      <c r="J654" s="11">
        <v>4</v>
      </c>
      <c r="K654" s="11" t="s">
        <v>3329</v>
      </c>
      <c r="L654" s="11">
        <v>4</v>
      </c>
      <c r="M654" s="11">
        <v>54</v>
      </c>
      <c r="N654" s="11" t="s">
        <v>578</v>
      </c>
      <c r="O654" s="11">
        <v>5</v>
      </c>
      <c r="P654" s="11">
        <v>46</v>
      </c>
      <c r="Q654" s="11" t="s">
        <v>1168</v>
      </c>
      <c r="R654" s="11">
        <v>0</v>
      </c>
      <c r="S654" s="11">
        <v>0</v>
      </c>
      <c r="T654" s="11">
        <v>0</v>
      </c>
      <c r="U654" s="11">
        <v>0</v>
      </c>
      <c r="V654" s="11">
        <v>0</v>
      </c>
      <c r="W654" s="11">
        <v>0</v>
      </c>
      <c r="X654" s="11">
        <v>0</v>
      </c>
      <c r="Y654" s="11">
        <v>0</v>
      </c>
      <c r="Z654" s="11">
        <v>0</v>
      </c>
      <c r="AA654" s="11">
        <v>0</v>
      </c>
      <c r="AB654" s="11">
        <v>0</v>
      </c>
      <c r="AC654" s="11">
        <v>0</v>
      </c>
      <c r="AD654" s="11">
        <v>0</v>
      </c>
      <c r="AE654" s="11">
        <v>0</v>
      </c>
      <c r="AF654" s="11">
        <v>0</v>
      </c>
      <c r="AG654" s="11">
        <v>0</v>
      </c>
      <c r="AH654" s="11">
        <v>0</v>
      </c>
      <c r="AI654" s="11">
        <v>0</v>
      </c>
      <c r="AJ654" s="11">
        <v>15</v>
      </c>
      <c r="AK654" s="11" t="s">
        <v>1358</v>
      </c>
      <c r="AL654" s="11" t="s">
        <v>47</v>
      </c>
      <c r="AM654" s="11" t="s">
        <v>56</v>
      </c>
      <c r="AN654" s="11" t="s">
        <v>729</v>
      </c>
    </row>
    <row r="655" ht="36" spans="1:40">
      <c r="A655" s="28">
        <v>652</v>
      </c>
      <c r="B655" s="11" t="s">
        <v>494</v>
      </c>
      <c r="C655" s="11" t="s">
        <v>2397</v>
      </c>
      <c r="D655" s="11" t="s">
        <v>2398</v>
      </c>
      <c r="E655" s="11" t="s">
        <v>2399</v>
      </c>
      <c r="F655" s="30" t="s">
        <v>2400</v>
      </c>
      <c r="G655" s="11" t="s">
        <v>2401</v>
      </c>
      <c r="H655" s="11" t="s">
        <v>3327</v>
      </c>
      <c r="I655" s="11">
        <v>0</v>
      </c>
      <c r="J655" s="11">
        <v>6</v>
      </c>
      <c r="K655" s="11" t="s">
        <v>3328</v>
      </c>
      <c r="L655" s="11">
        <v>6</v>
      </c>
      <c r="M655" s="11">
        <v>100</v>
      </c>
      <c r="N655" s="11" t="s">
        <v>2401</v>
      </c>
      <c r="O655" s="11">
        <v>0</v>
      </c>
      <c r="P655" s="11">
        <v>0</v>
      </c>
      <c r="Q655" s="11">
        <v>0</v>
      </c>
      <c r="R655" s="11">
        <v>0</v>
      </c>
      <c r="S655" s="11">
        <v>0</v>
      </c>
      <c r="T655" s="11">
        <v>0</v>
      </c>
      <c r="U655" s="11">
        <v>0</v>
      </c>
      <c r="V655" s="11">
        <v>0</v>
      </c>
      <c r="W655" s="11">
        <v>0</v>
      </c>
      <c r="X655" s="11">
        <v>0</v>
      </c>
      <c r="Y655" s="11">
        <v>0</v>
      </c>
      <c r="Z655" s="11">
        <v>0</v>
      </c>
      <c r="AA655" s="11">
        <v>0</v>
      </c>
      <c r="AB655" s="11">
        <v>0</v>
      </c>
      <c r="AC655" s="11">
        <v>0</v>
      </c>
      <c r="AD655" s="11">
        <v>0</v>
      </c>
      <c r="AE655" s="11">
        <v>0</v>
      </c>
      <c r="AF655" s="11">
        <v>0</v>
      </c>
      <c r="AG655" s="11">
        <v>0</v>
      </c>
      <c r="AH655" s="11">
        <v>0</v>
      </c>
      <c r="AI655" s="11">
        <v>0</v>
      </c>
      <c r="AJ655" s="11">
        <v>15</v>
      </c>
      <c r="AK655" s="11" t="s">
        <v>1393</v>
      </c>
      <c r="AL655" s="11" t="s">
        <v>47</v>
      </c>
      <c r="AM655" s="11" t="s">
        <v>56</v>
      </c>
      <c r="AN655" s="11" t="s">
        <v>729</v>
      </c>
    </row>
    <row r="656" ht="36" spans="1:40">
      <c r="A656" s="28">
        <v>653</v>
      </c>
      <c r="B656" s="11" t="s">
        <v>494</v>
      </c>
      <c r="C656" s="11" t="s">
        <v>2402</v>
      </c>
      <c r="D656" s="11" t="s">
        <v>2403</v>
      </c>
      <c r="E656" s="11" t="s">
        <v>2404</v>
      </c>
      <c r="F656" s="11" t="s">
        <v>646</v>
      </c>
      <c r="G656" s="11" t="s">
        <v>1152</v>
      </c>
      <c r="H656" s="11" t="s">
        <v>3327</v>
      </c>
      <c r="I656" s="11">
        <v>0</v>
      </c>
      <c r="J656" s="11">
        <v>3</v>
      </c>
      <c r="K656" s="11" t="s">
        <v>3328</v>
      </c>
      <c r="L656" s="11">
        <v>3</v>
      </c>
      <c r="M656" s="11">
        <v>100</v>
      </c>
      <c r="N656" s="11" t="s">
        <v>1152</v>
      </c>
      <c r="O656" s="11">
        <v>0</v>
      </c>
      <c r="P656" s="11">
        <v>0</v>
      </c>
      <c r="Q656" s="11">
        <v>0</v>
      </c>
      <c r="R656" s="11">
        <v>0</v>
      </c>
      <c r="S656" s="11">
        <v>0</v>
      </c>
      <c r="T656" s="11">
        <v>0</v>
      </c>
      <c r="U656" s="11">
        <v>0</v>
      </c>
      <c r="V656" s="11">
        <v>0</v>
      </c>
      <c r="W656" s="11">
        <v>0</v>
      </c>
      <c r="X656" s="11">
        <v>0</v>
      </c>
      <c r="Y656" s="11">
        <v>0</v>
      </c>
      <c r="Z656" s="11">
        <v>0</v>
      </c>
      <c r="AA656" s="11">
        <v>0</v>
      </c>
      <c r="AB656" s="11">
        <v>0</v>
      </c>
      <c r="AC656" s="11">
        <v>0</v>
      </c>
      <c r="AD656" s="11">
        <v>0</v>
      </c>
      <c r="AE656" s="11">
        <v>0</v>
      </c>
      <c r="AF656" s="11">
        <v>0</v>
      </c>
      <c r="AG656" s="11">
        <v>0</v>
      </c>
      <c r="AH656" s="11">
        <v>0</v>
      </c>
      <c r="AI656" s="11">
        <v>0</v>
      </c>
      <c r="AJ656" s="11">
        <v>30</v>
      </c>
      <c r="AK656" s="11" t="s">
        <v>1393</v>
      </c>
      <c r="AL656" s="11" t="s">
        <v>47</v>
      </c>
      <c r="AM656" s="11" t="s">
        <v>48</v>
      </c>
      <c r="AN656" s="11" t="s">
        <v>729</v>
      </c>
    </row>
    <row r="657" ht="24" spans="1:40">
      <c r="A657" s="28">
        <v>654</v>
      </c>
      <c r="B657" s="11" t="s">
        <v>494</v>
      </c>
      <c r="C657" s="11" t="s">
        <v>2405</v>
      </c>
      <c r="D657" s="11" t="s">
        <v>2406</v>
      </c>
      <c r="E657" s="11" t="s">
        <v>2407</v>
      </c>
      <c r="F657" s="11" t="s">
        <v>2144</v>
      </c>
      <c r="G657" s="11" t="s">
        <v>128</v>
      </c>
      <c r="H657" s="11" t="s">
        <v>3327</v>
      </c>
      <c r="I657" s="11">
        <v>0</v>
      </c>
      <c r="J657" s="11">
        <v>5</v>
      </c>
      <c r="K657" s="11" t="s">
        <v>3328</v>
      </c>
      <c r="L657" s="11">
        <v>5</v>
      </c>
      <c r="M657" s="11">
        <v>100</v>
      </c>
      <c r="N657" s="11" t="s">
        <v>128</v>
      </c>
      <c r="O657" s="11">
        <v>0</v>
      </c>
      <c r="P657" s="11">
        <v>0</v>
      </c>
      <c r="Q657" s="11">
        <v>0</v>
      </c>
      <c r="R657" s="11">
        <v>0</v>
      </c>
      <c r="S657" s="11">
        <v>0</v>
      </c>
      <c r="T657" s="11">
        <v>0</v>
      </c>
      <c r="U657" s="11">
        <v>0</v>
      </c>
      <c r="V657" s="11">
        <v>0</v>
      </c>
      <c r="W657" s="11">
        <v>0</v>
      </c>
      <c r="X657" s="11">
        <v>0</v>
      </c>
      <c r="Y657" s="11">
        <v>0</v>
      </c>
      <c r="Z657" s="11">
        <v>0</v>
      </c>
      <c r="AA657" s="11">
        <v>0</v>
      </c>
      <c r="AB657" s="11">
        <v>0</v>
      </c>
      <c r="AC657" s="11">
        <v>0</v>
      </c>
      <c r="AD657" s="11">
        <v>0</v>
      </c>
      <c r="AE657" s="11">
        <v>0</v>
      </c>
      <c r="AF657" s="11">
        <v>0</v>
      </c>
      <c r="AG657" s="11">
        <v>0</v>
      </c>
      <c r="AH657" s="11">
        <v>0</v>
      </c>
      <c r="AI657" s="11">
        <v>0</v>
      </c>
      <c r="AJ657" s="11">
        <v>15</v>
      </c>
      <c r="AK657" s="11" t="s">
        <v>1393</v>
      </c>
      <c r="AL657" s="11" t="s">
        <v>47</v>
      </c>
      <c r="AM657" s="11" t="s">
        <v>56</v>
      </c>
      <c r="AN657" s="11" t="s">
        <v>729</v>
      </c>
    </row>
    <row r="658" ht="36" spans="1:40">
      <c r="A658" s="28">
        <v>655</v>
      </c>
      <c r="B658" s="11" t="s">
        <v>494</v>
      </c>
      <c r="C658" s="11" t="s">
        <v>2408</v>
      </c>
      <c r="D658" s="11" t="s">
        <v>2409</v>
      </c>
      <c r="E658" s="11" t="s">
        <v>2410</v>
      </c>
      <c r="F658" s="11" t="s">
        <v>646</v>
      </c>
      <c r="G658" s="11" t="s">
        <v>1152</v>
      </c>
      <c r="H658" s="11" t="s">
        <v>3327</v>
      </c>
      <c r="I658" s="11">
        <v>0</v>
      </c>
      <c r="J658" s="11">
        <v>2</v>
      </c>
      <c r="K658" s="11" t="s">
        <v>3328</v>
      </c>
      <c r="L658" s="11">
        <v>2</v>
      </c>
      <c r="M658" s="11">
        <v>100</v>
      </c>
      <c r="N658" s="11" t="s">
        <v>1152</v>
      </c>
      <c r="O658" s="11">
        <v>0</v>
      </c>
      <c r="P658" s="11">
        <v>0</v>
      </c>
      <c r="Q658" s="11">
        <v>0</v>
      </c>
      <c r="R658" s="11">
        <v>0</v>
      </c>
      <c r="S658" s="11">
        <v>0</v>
      </c>
      <c r="T658" s="11">
        <v>0</v>
      </c>
      <c r="U658" s="11">
        <v>0</v>
      </c>
      <c r="V658" s="11">
        <v>0</v>
      </c>
      <c r="W658" s="11">
        <v>0</v>
      </c>
      <c r="X658" s="11">
        <v>0</v>
      </c>
      <c r="Y658" s="11">
        <v>0</v>
      </c>
      <c r="Z658" s="11">
        <v>0</v>
      </c>
      <c r="AA658" s="11">
        <v>0</v>
      </c>
      <c r="AB658" s="11">
        <v>0</v>
      </c>
      <c r="AC658" s="11">
        <v>0</v>
      </c>
      <c r="AD658" s="11">
        <v>0</v>
      </c>
      <c r="AE658" s="11">
        <v>0</v>
      </c>
      <c r="AF658" s="11">
        <v>0</v>
      </c>
      <c r="AG658" s="11">
        <v>0</v>
      </c>
      <c r="AH658" s="11">
        <v>0</v>
      </c>
      <c r="AI658" s="11">
        <v>0</v>
      </c>
      <c r="AJ658" s="11">
        <v>30</v>
      </c>
      <c r="AK658" s="11" t="s">
        <v>1417</v>
      </c>
      <c r="AL658" s="11" t="s">
        <v>47</v>
      </c>
      <c r="AM658" s="11" t="s">
        <v>48</v>
      </c>
      <c r="AN658" s="11" t="s">
        <v>729</v>
      </c>
    </row>
    <row r="659" ht="48" spans="1:40">
      <c r="A659" s="28">
        <v>656</v>
      </c>
      <c r="B659" s="11" t="s">
        <v>494</v>
      </c>
      <c r="C659" s="11" t="s">
        <v>2411</v>
      </c>
      <c r="D659" s="11" t="s">
        <v>2412</v>
      </c>
      <c r="E659" s="11" t="s">
        <v>2413</v>
      </c>
      <c r="F659" s="11" t="s">
        <v>646</v>
      </c>
      <c r="G659" s="11" t="s">
        <v>403</v>
      </c>
      <c r="H659" s="11" t="s">
        <v>1400</v>
      </c>
      <c r="I659" s="11">
        <v>4</v>
      </c>
      <c r="J659" s="11">
        <v>3</v>
      </c>
      <c r="K659" s="11" t="s">
        <v>3328</v>
      </c>
      <c r="L659" s="11">
        <v>3</v>
      </c>
      <c r="M659" s="11">
        <v>100</v>
      </c>
      <c r="N659" s="11" t="s">
        <v>403</v>
      </c>
      <c r="O659" s="11">
        <v>0</v>
      </c>
      <c r="P659" s="11">
        <v>0</v>
      </c>
      <c r="Q659" s="11">
        <v>0</v>
      </c>
      <c r="R659" s="11">
        <v>0</v>
      </c>
      <c r="S659" s="11">
        <v>0</v>
      </c>
      <c r="T659" s="11">
        <v>0</v>
      </c>
      <c r="U659" s="11">
        <v>0</v>
      </c>
      <c r="V659" s="11">
        <v>0</v>
      </c>
      <c r="W659" s="11">
        <v>0</v>
      </c>
      <c r="X659" s="11">
        <v>0</v>
      </c>
      <c r="Y659" s="11">
        <v>0</v>
      </c>
      <c r="Z659" s="11">
        <v>0</v>
      </c>
      <c r="AA659" s="11">
        <v>0</v>
      </c>
      <c r="AB659" s="11">
        <v>0</v>
      </c>
      <c r="AC659" s="11">
        <v>0</v>
      </c>
      <c r="AD659" s="11">
        <v>0</v>
      </c>
      <c r="AE659" s="11">
        <v>0</v>
      </c>
      <c r="AF659" s="11">
        <v>0</v>
      </c>
      <c r="AG659" s="11">
        <v>0</v>
      </c>
      <c r="AH659" s="11">
        <v>0</v>
      </c>
      <c r="AI659" s="11">
        <v>0</v>
      </c>
      <c r="AJ659" s="11">
        <v>30</v>
      </c>
      <c r="AK659" s="11" t="s">
        <v>1417</v>
      </c>
      <c r="AL659" s="11" t="s">
        <v>47</v>
      </c>
      <c r="AM659" s="11" t="s">
        <v>48</v>
      </c>
      <c r="AN659" s="11" t="s">
        <v>729</v>
      </c>
    </row>
    <row r="660" ht="36" spans="1:40">
      <c r="A660" s="28">
        <v>657</v>
      </c>
      <c r="B660" s="11" t="s">
        <v>494</v>
      </c>
      <c r="C660" s="11" t="s">
        <v>2414</v>
      </c>
      <c r="D660" s="11" t="s">
        <v>2415</v>
      </c>
      <c r="E660" s="11" t="s">
        <v>2416</v>
      </c>
      <c r="F660" s="11" t="s">
        <v>2417</v>
      </c>
      <c r="G660" s="11" t="s">
        <v>318</v>
      </c>
      <c r="H660" s="11" t="s">
        <v>3327</v>
      </c>
      <c r="I660" s="11">
        <v>0</v>
      </c>
      <c r="J660" s="11">
        <v>6</v>
      </c>
      <c r="K660" s="11" t="s">
        <v>3328</v>
      </c>
      <c r="L660" s="11">
        <v>6</v>
      </c>
      <c r="M660" s="11">
        <v>100</v>
      </c>
      <c r="N660" s="11" t="s">
        <v>318</v>
      </c>
      <c r="O660" s="11">
        <v>0</v>
      </c>
      <c r="P660" s="11">
        <v>0</v>
      </c>
      <c r="Q660" s="11">
        <v>0</v>
      </c>
      <c r="R660" s="11">
        <v>0</v>
      </c>
      <c r="S660" s="11">
        <v>0</v>
      </c>
      <c r="T660" s="11">
        <v>0</v>
      </c>
      <c r="U660" s="11">
        <v>0</v>
      </c>
      <c r="V660" s="11">
        <v>0</v>
      </c>
      <c r="W660" s="11">
        <v>0</v>
      </c>
      <c r="X660" s="11">
        <v>0</v>
      </c>
      <c r="Y660" s="11">
        <v>0</v>
      </c>
      <c r="Z660" s="11">
        <v>0</v>
      </c>
      <c r="AA660" s="11">
        <v>0</v>
      </c>
      <c r="AB660" s="11">
        <v>0</v>
      </c>
      <c r="AC660" s="11">
        <v>0</v>
      </c>
      <c r="AD660" s="11">
        <v>0</v>
      </c>
      <c r="AE660" s="11">
        <v>0</v>
      </c>
      <c r="AF660" s="11">
        <v>0</v>
      </c>
      <c r="AG660" s="11">
        <v>0</v>
      </c>
      <c r="AH660" s="11">
        <v>0</v>
      </c>
      <c r="AI660" s="11">
        <v>0</v>
      </c>
      <c r="AJ660" s="11">
        <v>15</v>
      </c>
      <c r="AK660" s="11" t="s">
        <v>1417</v>
      </c>
      <c r="AL660" s="11" t="s">
        <v>47</v>
      </c>
      <c r="AM660" s="11" t="s">
        <v>56</v>
      </c>
      <c r="AN660" s="11" t="s">
        <v>729</v>
      </c>
    </row>
    <row r="661" ht="48" spans="1:40">
      <c r="A661" s="28">
        <v>658</v>
      </c>
      <c r="B661" s="11" t="s">
        <v>494</v>
      </c>
      <c r="C661" s="11" t="s">
        <v>2418</v>
      </c>
      <c r="D661" s="11" t="s">
        <v>2419</v>
      </c>
      <c r="E661" s="11" t="s">
        <v>2420</v>
      </c>
      <c r="F661" s="11" t="s">
        <v>1916</v>
      </c>
      <c r="G661" s="11" t="s">
        <v>339</v>
      </c>
      <c r="H661" s="11" t="s">
        <v>3327</v>
      </c>
      <c r="I661" s="11">
        <v>0</v>
      </c>
      <c r="J661" s="11">
        <v>1</v>
      </c>
      <c r="K661" s="11" t="s">
        <v>3329</v>
      </c>
      <c r="L661" s="11">
        <v>1</v>
      </c>
      <c r="M661" s="11">
        <v>71.42</v>
      </c>
      <c r="N661" s="11" t="s">
        <v>3459</v>
      </c>
      <c r="O661" s="11">
        <v>4</v>
      </c>
      <c r="P661" s="11">
        <v>28.57</v>
      </c>
      <c r="Q661" s="11" t="s">
        <v>3460</v>
      </c>
      <c r="R661" s="11">
        <v>0</v>
      </c>
      <c r="S661" s="11">
        <v>0</v>
      </c>
      <c r="T661" s="11">
        <v>0</v>
      </c>
      <c r="U661" s="11">
        <v>0</v>
      </c>
      <c r="V661" s="11">
        <v>0</v>
      </c>
      <c r="W661" s="11">
        <v>0</v>
      </c>
      <c r="X661" s="11">
        <v>0</v>
      </c>
      <c r="Y661" s="11">
        <v>0</v>
      </c>
      <c r="Z661" s="11">
        <v>0</v>
      </c>
      <c r="AA661" s="11">
        <v>0</v>
      </c>
      <c r="AB661" s="11">
        <v>0</v>
      </c>
      <c r="AC661" s="11">
        <v>0</v>
      </c>
      <c r="AD661" s="11">
        <v>0</v>
      </c>
      <c r="AE661" s="11">
        <v>0</v>
      </c>
      <c r="AF661" s="11">
        <v>0</v>
      </c>
      <c r="AG661" s="11">
        <v>0</v>
      </c>
      <c r="AH661" s="11">
        <v>0</v>
      </c>
      <c r="AI661" s="11">
        <v>0</v>
      </c>
      <c r="AJ661" s="11">
        <v>30</v>
      </c>
      <c r="AK661" s="11" t="s">
        <v>1417</v>
      </c>
      <c r="AL661" s="11" t="s">
        <v>47</v>
      </c>
      <c r="AM661" s="11" t="s">
        <v>48</v>
      </c>
      <c r="AN661" s="11" t="s">
        <v>729</v>
      </c>
    </row>
    <row r="662" ht="48" spans="1:40">
      <c r="A662" s="28">
        <v>659</v>
      </c>
      <c r="B662" s="11" t="s">
        <v>494</v>
      </c>
      <c r="C662" s="11" t="s">
        <v>2421</v>
      </c>
      <c r="D662" s="11" t="s">
        <v>2422</v>
      </c>
      <c r="E662" s="11" t="s">
        <v>2423</v>
      </c>
      <c r="F662" s="11" t="s">
        <v>519</v>
      </c>
      <c r="G662" s="11" t="s">
        <v>203</v>
      </c>
      <c r="H662" s="11" t="s">
        <v>1400</v>
      </c>
      <c r="I662" s="11">
        <v>10</v>
      </c>
      <c r="J662" s="11">
        <v>4</v>
      </c>
      <c r="K662" s="11" t="s">
        <v>3328</v>
      </c>
      <c r="L662" s="11">
        <v>4</v>
      </c>
      <c r="M662" s="11">
        <v>100</v>
      </c>
      <c r="N662" s="11" t="s">
        <v>203</v>
      </c>
      <c r="O662" s="11">
        <v>0</v>
      </c>
      <c r="P662" s="11">
        <v>0</v>
      </c>
      <c r="Q662" s="11">
        <v>0</v>
      </c>
      <c r="R662" s="11">
        <v>0</v>
      </c>
      <c r="S662" s="11">
        <v>0</v>
      </c>
      <c r="T662" s="11">
        <v>0</v>
      </c>
      <c r="U662" s="11">
        <v>0</v>
      </c>
      <c r="V662" s="11">
        <v>0</v>
      </c>
      <c r="W662" s="11">
        <v>0</v>
      </c>
      <c r="X662" s="11">
        <v>0</v>
      </c>
      <c r="Y662" s="11">
        <v>0</v>
      </c>
      <c r="Z662" s="11">
        <v>0</v>
      </c>
      <c r="AA662" s="11">
        <v>0</v>
      </c>
      <c r="AB662" s="11">
        <v>0</v>
      </c>
      <c r="AC662" s="11">
        <v>0</v>
      </c>
      <c r="AD662" s="11">
        <v>0</v>
      </c>
      <c r="AE662" s="11">
        <v>0</v>
      </c>
      <c r="AF662" s="11">
        <v>0</v>
      </c>
      <c r="AG662" s="11">
        <v>0</v>
      </c>
      <c r="AH662" s="11">
        <v>0</v>
      </c>
      <c r="AI662" s="11">
        <v>0</v>
      </c>
      <c r="AJ662" s="11">
        <v>15</v>
      </c>
      <c r="AK662" s="11" t="s">
        <v>1417</v>
      </c>
      <c r="AL662" s="11" t="s">
        <v>47</v>
      </c>
      <c r="AM662" s="11" t="s">
        <v>56</v>
      </c>
      <c r="AN662" s="11" t="s">
        <v>729</v>
      </c>
    </row>
    <row r="663" ht="84" spans="1:40">
      <c r="A663" s="28">
        <v>660</v>
      </c>
      <c r="B663" s="11" t="s">
        <v>494</v>
      </c>
      <c r="C663" s="11" t="s">
        <v>2424</v>
      </c>
      <c r="D663" s="11" t="s">
        <v>2425</v>
      </c>
      <c r="E663" s="11" t="s">
        <v>2426</v>
      </c>
      <c r="F663" s="11" t="s">
        <v>2400</v>
      </c>
      <c r="G663" s="11" t="s">
        <v>2401</v>
      </c>
      <c r="H663" s="11" t="s">
        <v>1400</v>
      </c>
      <c r="I663" s="11">
        <v>4</v>
      </c>
      <c r="J663" s="11">
        <v>6</v>
      </c>
      <c r="K663" s="11" t="s">
        <v>3328</v>
      </c>
      <c r="L663" s="11">
        <v>6</v>
      </c>
      <c r="M663" s="11">
        <v>100</v>
      </c>
      <c r="N663" s="11" t="s">
        <v>2401</v>
      </c>
      <c r="O663" s="11">
        <v>0</v>
      </c>
      <c r="P663" s="11">
        <v>0</v>
      </c>
      <c r="Q663" s="11">
        <v>0</v>
      </c>
      <c r="R663" s="11">
        <v>0</v>
      </c>
      <c r="S663" s="11">
        <v>0</v>
      </c>
      <c r="T663" s="11">
        <v>0</v>
      </c>
      <c r="U663" s="11">
        <v>0</v>
      </c>
      <c r="V663" s="11">
        <v>0</v>
      </c>
      <c r="W663" s="11">
        <v>0</v>
      </c>
      <c r="X663" s="11">
        <v>0</v>
      </c>
      <c r="Y663" s="11">
        <v>0</v>
      </c>
      <c r="Z663" s="11">
        <v>0</v>
      </c>
      <c r="AA663" s="11">
        <v>0</v>
      </c>
      <c r="AB663" s="11">
        <v>0</v>
      </c>
      <c r="AC663" s="11">
        <v>0</v>
      </c>
      <c r="AD663" s="11">
        <v>0</v>
      </c>
      <c r="AE663" s="11">
        <v>0</v>
      </c>
      <c r="AF663" s="11">
        <v>0</v>
      </c>
      <c r="AG663" s="11">
        <v>0</v>
      </c>
      <c r="AH663" s="11">
        <v>0</v>
      </c>
      <c r="AI663" s="11">
        <v>0</v>
      </c>
      <c r="AJ663" s="11">
        <v>15</v>
      </c>
      <c r="AK663" s="11" t="s">
        <v>1441</v>
      </c>
      <c r="AL663" s="11" t="s">
        <v>47</v>
      </c>
      <c r="AM663" s="11" t="s">
        <v>56</v>
      </c>
      <c r="AN663" s="11" t="s">
        <v>729</v>
      </c>
    </row>
    <row r="664" ht="24" spans="1:40">
      <c r="A664" s="28">
        <v>661</v>
      </c>
      <c r="B664" s="11" t="s">
        <v>494</v>
      </c>
      <c r="C664" s="11" t="s">
        <v>2427</v>
      </c>
      <c r="D664" s="11" t="s">
        <v>2428</v>
      </c>
      <c r="E664" s="11" t="s">
        <v>2429</v>
      </c>
      <c r="F664" s="11" t="s">
        <v>503</v>
      </c>
      <c r="G664" s="11" t="s">
        <v>504</v>
      </c>
      <c r="H664" s="11" t="s">
        <v>3327</v>
      </c>
      <c r="I664" s="11">
        <v>0</v>
      </c>
      <c r="J664" s="11">
        <v>1</v>
      </c>
      <c r="K664" s="11" t="s">
        <v>3328</v>
      </c>
      <c r="L664" s="11">
        <v>1</v>
      </c>
      <c r="M664" s="11">
        <v>100</v>
      </c>
      <c r="N664" s="11" t="s">
        <v>504</v>
      </c>
      <c r="O664" s="11">
        <v>0</v>
      </c>
      <c r="P664" s="11">
        <v>0</v>
      </c>
      <c r="Q664" s="11">
        <v>0</v>
      </c>
      <c r="R664" s="11">
        <v>0</v>
      </c>
      <c r="S664" s="11">
        <v>0</v>
      </c>
      <c r="T664" s="11">
        <v>0</v>
      </c>
      <c r="U664" s="11">
        <v>0</v>
      </c>
      <c r="V664" s="11">
        <v>0</v>
      </c>
      <c r="W664" s="11">
        <v>0</v>
      </c>
      <c r="X664" s="11">
        <v>0</v>
      </c>
      <c r="Y664" s="11">
        <v>0</v>
      </c>
      <c r="Z664" s="11">
        <v>0</v>
      </c>
      <c r="AA664" s="11">
        <v>0</v>
      </c>
      <c r="AB664" s="11">
        <v>0</v>
      </c>
      <c r="AC664" s="11">
        <v>0</v>
      </c>
      <c r="AD664" s="11">
        <v>0</v>
      </c>
      <c r="AE664" s="11">
        <v>0</v>
      </c>
      <c r="AF664" s="11">
        <v>0</v>
      </c>
      <c r="AG664" s="11">
        <v>0</v>
      </c>
      <c r="AH664" s="11">
        <v>0</v>
      </c>
      <c r="AI664" s="11">
        <v>0</v>
      </c>
      <c r="AJ664" s="11">
        <v>30</v>
      </c>
      <c r="AK664" s="11" t="s">
        <v>1441</v>
      </c>
      <c r="AL664" s="11" t="s">
        <v>47</v>
      </c>
      <c r="AM664" s="11" t="s">
        <v>48</v>
      </c>
      <c r="AN664" s="11" t="s">
        <v>729</v>
      </c>
    </row>
    <row r="665" ht="48" spans="1:40">
      <c r="A665" s="28">
        <v>662</v>
      </c>
      <c r="B665" s="11" t="s">
        <v>494</v>
      </c>
      <c r="C665" s="11" t="s">
        <v>2430</v>
      </c>
      <c r="D665" s="11" t="s">
        <v>2431</v>
      </c>
      <c r="E665" s="11" t="s">
        <v>2432</v>
      </c>
      <c r="F665" s="11" t="s">
        <v>44</v>
      </c>
      <c r="G665" s="11" t="s">
        <v>2433</v>
      </c>
      <c r="H665" s="11" t="s">
        <v>3327</v>
      </c>
      <c r="I665" s="11">
        <v>0</v>
      </c>
      <c r="J665" s="11">
        <v>2</v>
      </c>
      <c r="K665" s="11" t="s">
        <v>3329</v>
      </c>
      <c r="L665" s="11">
        <v>2</v>
      </c>
      <c r="M665" s="11">
        <v>90</v>
      </c>
      <c r="N665" s="11" t="s">
        <v>2433</v>
      </c>
      <c r="O665" s="11">
        <v>6</v>
      </c>
      <c r="P665" s="11">
        <v>10</v>
      </c>
      <c r="Q665" s="11" t="s">
        <v>3461</v>
      </c>
      <c r="R665" s="11">
        <v>0</v>
      </c>
      <c r="S665" s="11">
        <v>0</v>
      </c>
      <c r="T665" s="11">
        <v>0</v>
      </c>
      <c r="U665" s="11">
        <v>0</v>
      </c>
      <c r="V665" s="11">
        <v>0</v>
      </c>
      <c r="W665" s="11">
        <v>0</v>
      </c>
      <c r="X665" s="11">
        <v>0</v>
      </c>
      <c r="Y665" s="11">
        <v>0</v>
      </c>
      <c r="Z665" s="11">
        <v>0</v>
      </c>
      <c r="AA665" s="11">
        <v>0</v>
      </c>
      <c r="AB665" s="11">
        <v>0</v>
      </c>
      <c r="AC665" s="11">
        <v>0</v>
      </c>
      <c r="AD665" s="11">
        <v>0</v>
      </c>
      <c r="AE665" s="11">
        <v>0</v>
      </c>
      <c r="AF665" s="11">
        <v>0</v>
      </c>
      <c r="AG665" s="11">
        <v>0</v>
      </c>
      <c r="AH665" s="11">
        <v>0</v>
      </c>
      <c r="AI665" s="11">
        <v>0</v>
      </c>
      <c r="AJ665" s="11">
        <v>30</v>
      </c>
      <c r="AK665" s="11" t="s">
        <v>1441</v>
      </c>
      <c r="AL665" s="11" t="s">
        <v>47</v>
      </c>
      <c r="AM665" s="11" t="s">
        <v>48</v>
      </c>
      <c r="AN665" s="11" t="s">
        <v>729</v>
      </c>
    </row>
    <row r="666" s="70" customFormat="1" ht="60" spans="1:40">
      <c r="A666" s="55">
        <v>663</v>
      </c>
      <c r="B666" s="35" t="s">
        <v>494</v>
      </c>
      <c r="C666" s="35" t="s">
        <v>2434</v>
      </c>
      <c r="D666" s="35" t="s">
        <v>2435</v>
      </c>
      <c r="E666" s="35" t="s">
        <v>2436</v>
      </c>
      <c r="F666" s="35" t="s">
        <v>2437</v>
      </c>
      <c r="G666" s="35" t="s">
        <v>2438</v>
      </c>
      <c r="H666" s="35" t="s">
        <v>3327</v>
      </c>
      <c r="I666" s="35">
        <v>0</v>
      </c>
      <c r="J666" s="35">
        <v>1</v>
      </c>
      <c r="K666" s="35" t="s">
        <v>3329</v>
      </c>
      <c r="L666" s="35">
        <v>1</v>
      </c>
      <c r="M666" s="35">
        <v>33.78</v>
      </c>
      <c r="N666" s="35" t="s">
        <v>2438</v>
      </c>
      <c r="O666" s="35">
        <v>2</v>
      </c>
      <c r="P666" s="35">
        <v>27.02</v>
      </c>
      <c r="Q666" s="35" t="s">
        <v>3462</v>
      </c>
      <c r="R666" s="35">
        <v>3</v>
      </c>
      <c r="S666" s="35">
        <v>20.27</v>
      </c>
      <c r="T666" s="35" t="s">
        <v>590</v>
      </c>
      <c r="U666" s="35">
        <v>6</v>
      </c>
      <c r="V666" s="35">
        <v>10.81</v>
      </c>
      <c r="W666" s="35" t="s">
        <v>3463</v>
      </c>
      <c r="X666" s="35">
        <v>8</v>
      </c>
      <c r="Y666" s="11">
        <v>8.1</v>
      </c>
      <c r="Z666" s="11" t="s">
        <v>3464</v>
      </c>
      <c r="AA666" s="11">
        <v>0</v>
      </c>
      <c r="AB666" s="11">
        <v>0</v>
      </c>
      <c r="AC666" s="11">
        <v>0</v>
      </c>
      <c r="AD666" s="11">
        <v>0</v>
      </c>
      <c r="AE666" s="11">
        <v>0</v>
      </c>
      <c r="AF666" s="11">
        <v>0</v>
      </c>
      <c r="AG666" s="11">
        <v>0</v>
      </c>
      <c r="AH666" s="11">
        <v>0</v>
      </c>
      <c r="AI666" s="11">
        <v>0</v>
      </c>
      <c r="AJ666" s="11">
        <v>30</v>
      </c>
      <c r="AK666" s="35" t="s">
        <v>1441</v>
      </c>
      <c r="AL666" s="35" t="s">
        <v>47</v>
      </c>
      <c r="AM666" s="35" t="s">
        <v>48</v>
      </c>
      <c r="AN666" s="35" t="s">
        <v>729</v>
      </c>
    </row>
    <row r="667" ht="48" spans="1:40">
      <c r="A667" s="28">
        <v>664</v>
      </c>
      <c r="B667" s="11" t="s">
        <v>494</v>
      </c>
      <c r="C667" s="11" t="s">
        <v>2439</v>
      </c>
      <c r="D667" s="11" t="s">
        <v>2440</v>
      </c>
      <c r="E667" s="11" t="s">
        <v>2441</v>
      </c>
      <c r="F667" s="11" t="s">
        <v>2114</v>
      </c>
      <c r="G667" s="11" t="s">
        <v>918</v>
      </c>
      <c r="H667" s="11" t="s">
        <v>3327</v>
      </c>
      <c r="I667" s="11">
        <v>0</v>
      </c>
      <c r="J667" s="11">
        <v>1</v>
      </c>
      <c r="K667" s="11" t="s">
        <v>3329</v>
      </c>
      <c r="L667" s="11">
        <v>1</v>
      </c>
      <c r="M667" s="11">
        <v>50</v>
      </c>
      <c r="N667" s="11" t="s">
        <v>918</v>
      </c>
      <c r="O667" s="11">
        <v>4</v>
      </c>
      <c r="P667" s="11">
        <v>25</v>
      </c>
      <c r="Q667" s="11" t="s">
        <v>3160</v>
      </c>
      <c r="R667" s="11">
        <v>6</v>
      </c>
      <c r="S667" s="11">
        <v>15</v>
      </c>
      <c r="T667" s="11" t="s">
        <v>802</v>
      </c>
      <c r="U667" s="11">
        <v>7</v>
      </c>
      <c r="V667" s="11">
        <v>10</v>
      </c>
      <c r="W667" s="11" t="s">
        <v>3465</v>
      </c>
      <c r="X667" s="11">
        <v>0</v>
      </c>
      <c r="Y667" s="11">
        <v>0</v>
      </c>
      <c r="Z667" s="11">
        <v>0</v>
      </c>
      <c r="AA667" s="11">
        <v>0</v>
      </c>
      <c r="AB667" s="11">
        <v>0</v>
      </c>
      <c r="AC667" s="11">
        <v>0</v>
      </c>
      <c r="AD667" s="11">
        <v>0</v>
      </c>
      <c r="AE667" s="11">
        <v>0</v>
      </c>
      <c r="AF667" s="11">
        <v>0</v>
      </c>
      <c r="AG667" s="11">
        <v>0</v>
      </c>
      <c r="AH667" s="11">
        <v>0</v>
      </c>
      <c r="AI667" s="11">
        <v>0</v>
      </c>
      <c r="AJ667" s="11">
        <v>10</v>
      </c>
      <c r="AK667" s="11" t="s">
        <v>1441</v>
      </c>
      <c r="AL667" s="11" t="s">
        <v>105</v>
      </c>
      <c r="AM667" s="11" t="s">
        <v>48</v>
      </c>
      <c r="AN667" s="11" t="s">
        <v>729</v>
      </c>
    </row>
    <row r="668" ht="24" spans="1:40">
      <c r="A668" s="28">
        <v>665</v>
      </c>
      <c r="B668" s="11" t="s">
        <v>494</v>
      </c>
      <c r="C668" s="11" t="s">
        <v>2442</v>
      </c>
      <c r="D668" s="11" t="s">
        <v>2443</v>
      </c>
      <c r="E668" s="11" t="s">
        <v>2444</v>
      </c>
      <c r="F668" s="11" t="s">
        <v>1916</v>
      </c>
      <c r="G668" s="11" t="s">
        <v>339</v>
      </c>
      <c r="H668" s="11" t="s">
        <v>3327</v>
      </c>
      <c r="I668" s="11">
        <v>0</v>
      </c>
      <c r="J668" s="11">
        <v>1</v>
      </c>
      <c r="K668" s="11" t="s">
        <v>3328</v>
      </c>
      <c r="L668" s="11">
        <v>1</v>
      </c>
      <c r="M668" s="11">
        <v>100</v>
      </c>
      <c r="N668" s="11" t="s">
        <v>339</v>
      </c>
      <c r="O668" s="11">
        <v>0</v>
      </c>
      <c r="P668" s="11">
        <v>0</v>
      </c>
      <c r="Q668" s="11">
        <v>0</v>
      </c>
      <c r="R668" s="11">
        <v>0</v>
      </c>
      <c r="S668" s="11">
        <v>0</v>
      </c>
      <c r="T668" s="11">
        <v>0</v>
      </c>
      <c r="U668" s="11">
        <v>0</v>
      </c>
      <c r="V668" s="11">
        <v>0</v>
      </c>
      <c r="W668" s="11">
        <v>0</v>
      </c>
      <c r="X668" s="11">
        <v>0</v>
      </c>
      <c r="Y668" s="11">
        <v>0</v>
      </c>
      <c r="Z668" s="11">
        <v>0</v>
      </c>
      <c r="AA668" s="11">
        <v>0</v>
      </c>
      <c r="AB668" s="11">
        <v>0</v>
      </c>
      <c r="AC668" s="11">
        <v>0</v>
      </c>
      <c r="AD668" s="11">
        <v>0</v>
      </c>
      <c r="AE668" s="11">
        <v>0</v>
      </c>
      <c r="AF668" s="11">
        <v>0</v>
      </c>
      <c r="AG668" s="11">
        <v>0</v>
      </c>
      <c r="AH668" s="11">
        <v>0</v>
      </c>
      <c r="AI668" s="11">
        <v>0</v>
      </c>
      <c r="AJ668" s="11">
        <v>30</v>
      </c>
      <c r="AK668" s="11" t="s">
        <v>1441</v>
      </c>
      <c r="AL668" s="11" t="s">
        <v>47</v>
      </c>
      <c r="AM668" s="11" t="s">
        <v>48</v>
      </c>
      <c r="AN668" s="11" t="s">
        <v>729</v>
      </c>
    </row>
    <row r="669" ht="24" spans="1:40">
      <c r="A669" s="28">
        <v>666</v>
      </c>
      <c r="B669" s="11" t="s">
        <v>494</v>
      </c>
      <c r="C669" s="11" t="s">
        <v>2445</v>
      </c>
      <c r="D669" s="11" t="s">
        <v>2446</v>
      </c>
      <c r="E669" s="11" t="s">
        <v>2447</v>
      </c>
      <c r="F669" s="11" t="s">
        <v>582</v>
      </c>
      <c r="G669" s="11" t="s">
        <v>384</v>
      </c>
      <c r="H669" s="11" t="s">
        <v>3327</v>
      </c>
      <c r="I669" s="11">
        <v>0</v>
      </c>
      <c r="J669" s="11">
        <v>3</v>
      </c>
      <c r="K669" s="11" t="s">
        <v>3328</v>
      </c>
      <c r="L669" s="11">
        <v>3</v>
      </c>
      <c r="M669" s="11">
        <v>100</v>
      </c>
      <c r="N669" s="11" t="s">
        <v>384</v>
      </c>
      <c r="O669" s="11">
        <v>0</v>
      </c>
      <c r="P669" s="11">
        <v>0</v>
      </c>
      <c r="Q669" s="11">
        <v>0</v>
      </c>
      <c r="R669" s="11">
        <v>0</v>
      </c>
      <c r="S669" s="11">
        <v>0</v>
      </c>
      <c r="T669" s="11">
        <v>0</v>
      </c>
      <c r="U669" s="11">
        <v>0</v>
      </c>
      <c r="V669" s="11">
        <v>0</v>
      </c>
      <c r="W669" s="11">
        <v>0</v>
      </c>
      <c r="X669" s="11">
        <v>0</v>
      </c>
      <c r="Y669" s="11">
        <v>0</v>
      </c>
      <c r="Z669" s="11">
        <v>0</v>
      </c>
      <c r="AA669" s="11">
        <v>0</v>
      </c>
      <c r="AB669" s="11">
        <v>0</v>
      </c>
      <c r="AC669" s="11">
        <v>0</v>
      </c>
      <c r="AD669" s="11">
        <v>0</v>
      </c>
      <c r="AE669" s="11">
        <v>0</v>
      </c>
      <c r="AF669" s="11">
        <v>0</v>
      </c>
      <c r="AG669" s="11">
        <v>0</v>
      </c>
      <c r="AH669" s="11">
        <v>0</v>
      </c>
      <c r="AI669" s="11">
        <v>0</v>
      </c>
      <c r="AJ669" s="11">
        <v>30</v>
      </c>
      <c r="AK669" s="11" t="s">
        <v>1441</v>
      </c>
      <c r="AL669" s="11" t="s">
        <v>47</v>
      </c>
      <c r="AM669" s="11" t="s">
        <v>48</v>
      </c>
      <c r="AN669" s="11" t="s">
        <v>729</v>
      </c>
    </row>
    <row r="670" ht="48" spans="1:40">
      <c r="A670" s="28">
        <v>667</v>
      </c>
      <c r="B670" s="11" t="s">
        <v>494</v>
      </c>
      <c r="C670" s="11" t="s">
        <v>2448</v>
      </c>
      <c r="D670" s="11" t="s">
        <v>2449</v>
      </c>
      <c r="E670" s="11" t="s">
        <v>2450</v>
      </c>
      <c r="F670" s="11" t="s">
        <v>519</v>
      </c>
      <c r="G670" s="11" t="s">
        <v>918</v>
      </c>
      <c r="H670" s="11" t="s">
        <v>1400</v>
      </c>
      <c r="I670" s="11">
        <v>4</v>
      </c>
      <c r="J670" s="11">
        <v>1</v>
      </c>
      <c r="K670" s="11" t="s">
        <v>3329</v>
      </c>
      <c r="L670" s="11">
        <v>1</v>
      </c>
      <c r="M670" s="11">
        <v>49</v>
      </c>
      <c r="N670" s="11" t="s">
        <v>918</v>
      </c>
      <c r="O670" s="11">
        <v>2</v>
      </c>
      <c r="P670" s="11">
        <v>39</v>
      </c>
      <c r="Q670" s="11" t="s">
        <v>104</v>
      </c>
      <c r="R670" s="11">
        <v>5</v>
      </c>
      <c r="S670" s="11">
        <v>12</v>
      </c>
      <c r="T670" s="11" t="s">
        <v>3160</v>
      </c>
      <c r="U670" s="11">
        <v>0</v>
      </c>
      <c r="V670" s="11">
        <v>0</v>
      </c>
      <c r="W670" s="11">
        <v>0</v>
      </c>
      <c r="X670" s="11">
        <v>0</v>
      </c>
      <c r="Y670" s="11">
        <v>0</v>
      </c>
      <c r="Z670" s="11">
        <v>0</v>
      </c>
      <c r="AA670" s="11">
        <v>0</v>
      </c>
      <c r="AB670" s="11">
        <v>0</v>
      </c>
      <c r="AC670" s="11">
        <v>0</v>
      </c>
      <c r="AD670" s="11">
        <v>0</v>
      </c>
      <c r="AE670" s="11">
        <v>0</v>
      </c>
      <c r="AF670" s="11">
        <v>0</v>
      </c>
      <c r="AG670" s="11">
        <v>0</v>
      </c>
      <c r="AH670" s="11">
        <v>0</v>
      </c>
      <c r="AI670" s="11">
        <v>0</v>
      </c>
      <c r="AJ670" s="11">
        <v>30</v>
      </c>
      <c r="AK670" s="11" t="s">
        <v>1453</v>
      </c>
      <c r="AL670" s="11" t="s">
        <v>47</v>
      </c>
      <c r="AM670" s="11" t="s">
        <v>48</v>
      </c>
      <c r="AN670" s="11" t="s">
        <v>729</v>
      </c>
    </row>
    <row r="671" ht="60" spans="1:40">
      <c r="A671" s="28">
        <v>668</v>
      </c>
      <c r="B671" s="11" t="s">
        <v>494</v>
      </c>
      <c r="C671" s="11" t="s">
        <v>2451</v>
      </c>
      <c r="D671" s="11" t="s">
        <v>2452</v>
      </c>
      <c r="E671" s="11" t="s">
        <v>2453</v>
      </c>
      <c r="F671" s="11" t="s">
        <v>2114</v>
      </c>
      <c r="G671" s="11" t="s">
        <v>687</v>
      </c>
      <c r="H671" s="11" t="s">
        <v>1400</v>
      </c>
      <c r="I671" s="11">
        <v>4</v>
      </c>
      <c r="J671" s="11">
        <v>1</v>
      </c>
      <c r="K671" s="11" t="s">
        <v>3329</v>
      </c>
      <c r="L671" s="11">
        <v>1</v>
      </c>
      <c r="M671" s="11">
        <v>35</v>
      </c>
      <c r="N671" s="11" t="s">
        <v>687</v>
      </c>
      <c r="O671" s="11">
        <v>2</v>
      </c>
      <c r="P671" s="11">
        <v>30</v>
      </c>
      <c r="Q671" s="11" t="s">
        <v>104</v>
      </c>
      <c r="R671" s="11">
        <v>6</v>
      </c>
      <c r="S671" s="11">
        <v>13</v>
      </c>
      <c r="T671" s="11" t="s">
        <v>3398</v>
      </c>
      <c r="U671" s="11">
        <v>7</v>
      </c>
      <c r="V671" s="11">
        <v>12</v>
      </c>
      <c r="W671" s="11" t="s">
        <v>802</v>
      </c>
      <c r="X671" s="11">
        <v>8</v>
      </c>
      <c r="Y671" s="11">
        <v>10</v>
      </c>
      <c r="Z671" s="11" t="s">
        <v>3465</v>
      </c>
      <c r="AA671" s="11">
        <v>0</v>
      </c>
      <c r="AB671" s="11">
        <v>0</v>
      </c>
      <c r="AC671" s="11">
        <v>0</v>
      </c>
      <c r="AD671" s="11">
        <v>0</v>
      </c>
      <c r="AE671" s="11">
        <v>0</v>
      </c>
      <c r="AF671" s="11">
        <v>0</v>
      </c>
      <c r="AG671" s="11">
        <v>0</v>
      </c>
      <c r="AH671" s="11">
        <v>0</v>
      </c>
      <c r="AI671" s="11">
        <v>0</v>
      </c>
      <c r="AJ671" s="11">
        <v>30</v>
      </c>
      <c r="AK671" s="11" t="s">
        <v>1453</v>
      </c>
      <c r="AL671" s="11" t="s">
        <v>47</v>
      </c>
      <c r="AM671" s="11" t="s">
        <v>48</v>
      </c>
      <c r="AN671" s="11" t="s">
        <v>729</v>
      </c>
    </row>
    <row r="672" ht="24" spans="1:40">
      <c r="A672" s="28">
        <v>669</v>
      </c>
      <c r="B672" s="11" t="s">
        <v>494</v>
      </c>
      <c r="C672" s="11" t="s">
        <v>2454</v>
      </c>
      <c r="D672" s="11" t="s">
        <v>2455</v>
      </c>
      <c r="E672" s="11" t="s">
        <v>2456</v>
      </c>
      <c r="F672" s="11" t="s">
        <v>524</v>
      </c>
      <c r="G672" s="11" t="s">
        <v>1421</v>
      </c>
      <c r="H672" s="11" t="s">
        <v>3327</v>
      </c>
      <c r="I672" s="11">
        <v>0</v>
      </c>
      <c r="J672" s="11">
        <v>5</v>
      </c>
      <c r="K672" s="11" t="s">
        <v>3328</v>
      </c>
      <c r="L672" s="11">
        <v>5</v>
      </c>
      <c r="M672" s="11">
        <v>100</v>
      </c>
      <c r="N672" s="11" t="s">
        <v>1421</v>
      </c>
      <c r="O672" s="11">
        <v>0</v>
      </c>
      <c r="P672" s="11">
        <v>0</v>
      </c>
      <c r="Q672" s="11">
        <v>0</v>
      </c>
      <c r="R672" s="11">
        <v>0</v>
      </c>
      <c r="S672" s="11">
        <v>0</v>
      </c>
      <c r="T672" s="11">
        <v>0</v>
      </c>
      <c r="U672" s="11">
        <v>0</v>
      </c>
      <c r="V672" s="11">
        <v>0</v>
      </c>
      <c r="W672" s="11">
        <v>0</v>
      </c>
      <c r="X672" s="11">
        <v>0</v>
      </c>
      <c r="Y672" s="11">
        <v>0</v>
      </c>
      <c r="Z672" s="11">
        <v>0</v>
      </c>
      <c r="AA672" s="11">
        <v>0</v>
      </c>
      <c r="AB672" s="11">
        <v>0</v>
      </c>
      <c r="AC672" s="11">
        <v>0</v>
      </c>
      <c r="AD672" s="11">
        <v>0</v>
      </c>
      <c r="AE672" s="11">
        <v>0</v>
      </c>
      <c r="AF672" s="11">
        <v>0</v>
      </c>
      <c r="AG672" s="11">
        <v>0</v>
      </c>
      <c r="AH672" s="11">
        <v>0</v>
      </c>
      <c r="AI672" s="11">
        <v>0</v>
      </c>
      <c r="AJ672" s="11">
        <v>15</v>
      </c>
      <c r="AK672" s="11" t="s">
        <v>1453</v>
      </c>
      <c r="AL672" s="11" t="s">
        <v>47</v>
      </c>
      <c r="AM672" s="11" t="s">
        <v>56</v>
      </c>
      <c r="AN672" s="11" t="s">
        <v>729</v>
      </c>
    </row>
    <row r="673" ht="36" spans="1:40">
      <c r="A673" s="28">
        <v>670</v>
      </c>
      <c r="B673" s="11" t="s">
        <v>494</v>
      </c>
      <c r="C673" s="11" t="s">
        <v>2457</v>
      </c>
      <c r="D673" s="11" t="s">
        <v>2458</v>
      </c>
      <c r="E673" s="11" t="s">
        <v>2459</v>
      </c>
      <c r="F673" s="11" t="s">
        <v>582</v>
      </c>
      <c r="G673" s="11" t="s">
        <v>203</v>
      </c>
      <c r="H673" s="11" t="s">
        <v>1400</v>
      </c>
      <c r="I673" s="11">
        <v>4</v>
      </c>
      <c r="J673" s="11">
        <v>3</v>
      </c>
      <c r="K673" s="11" t="s">
        <v>3328</v>
      </c>
      <c r="L673" s="11">
        <v>3</v>
      </c>
      <c r="M673" s="11">
        <v>100</v>
      </c>
      <c r="N673" s="11" t="s">
        <v>203</v>
      </c>
      <c r="O673" s="11">
        <v>0</v>
      </c>
      <c r="P673" s="11">
        <v>0</v>
      </c>
      <c r="Q673" s="11">
        <v>0</v>
      </c>
      <c r="R673" s="11">
        <v>0</v>
      </c>
      <c r="S673" s="11">
        <v>0</v>
      </c>
      <c r="T673" s="11">
        <v>0</v>
      </c>
      <c r="U673" s="11">
        <v>0</v>
      </c>
      <c r="V673" s="11">
        <v>0</v>
      </c>
      <c r="W673" s="11">
        <v>0</v>
      </c>
      <c r="X673" s="11">
        <v>0</v>
      </c>
      <c r="Y673" s="11">
        <v>0</v>
      </c>
      <c r="Z673" s="11">
        <v>0</v>
      </c>
      <c r="AA673" s="11">
        <v>0</v>
      </c>
      <c r="AB673" s="11">
        <v>0</v>
      </c>
      <c r="AC673" s="11">
        <v>0</v>
      </c>
      <c r="AD673" s="11">
        <v>0</v>
      </c>
      <c r="AE673" s="11">
        <v>0</v>
      </c>
      <c r="AF673" s="11">
        <v>0</v>
      </c>
      <c r="AG673" s="11">
        <v>0</v>
      </c>
      <c r="AH673" s="11">
        <v>0</v>
      </c>
      <c r="AI673" s="11">
        <v>0</v>
      </c>
      <c r="AJ673" s="11">
        <v>30</v>
      </c>
      <c r="AK673" s="11" t="s">
        <v>1453</v>
      </c>
      <c r="AL673" s="11" t="s">
        <v>47</v>
      </c>
      <c r="AM673" s="11" t="s">
        <v>48</v>
      </c>
      <c r="AN673" s="11" t="s">
        <v>729</v>
      </c>
    </row>
    <row r="674" ht="48" spans="1:40">
      <c r="A674" s="28">
        <v>671</v>
      </c>
      <c r="B674" s="11" t="s">
        <v>494</v>
      </c>
      <c r="C674" s="11" t="s">
        <v>2460</v>
      </c>
      <c r="D674" s="11" t="s">
        <v>2461</v>
      </c>
      <c r="E674" s="11" t="s">
        <v>2462</v>
      </c>
      <c r="F674" s="11" t="s">
        <v>2136</v>
      </c>
      <c r="G674" s="11" t="s">
        <v>323</v>
      </c>
      <c r="H674" s="11" t="s">
        <v>3327</v>
      </c>
      <c r="I674" s="11">
        <v>0</v>
      </c>
      <c r="J674" s="11">
        <v>3</v>
      </c>
      <c r="K674" s="11" t="s">
        <v>3329</v>
      </c>
      <c r="L674" s="11">
        <v>3</v>
      </c>
      <c r="M674" s="11">
        <v>62.5</v>
      </c>
      <c r="N674" s="11" t="s">
        <v>323</v>
      </c>
      <c r="O674" s="11">
        <v>5</v>
      </c>
      <c r="P674" s="11">
        <v>37.5</v>
      </c>
      <c r="Q674" s="11" t="s">
        <v>1357</v>
      </c>
      <c r="R674" s="11">
        <v>0</v>
      </c>
      <c r="S674" s="11">
        <v>0</v>
      </c>
      <c r="T674" s="11">
        <v>0</v>
      </c>
      <c r="U674" s="11">
        <v>0</v>
      </c>
      <c r="V674" s="11">
        <v>0</v>
      </c>
      <c r="W674" s="11">
        <v>0</v>
      </c>
      <c r="X674" s="11">
        <v>0</v>
      </c>
      <c r="Y674" s="11">
        <v>0</v>
      </c>
      <c r="Z674" s="11">
        <v>0</v>
      </c>
      <c r="AA674" s="11">
        <v>0</v>
      </c>
      <c r="AB674" s="11">
        <v>0</v>
      </c>
      <c r="AC674" s="11">
        <v>0</v>
      </c>
      <c r="AD674" s="11">
        <v>0</v>
      </c>
      <c r="AE674" s="11">
        <v>0</v>
      </c>
      <c r="AF674" s="11">
        <v>0</v>
      </c>
      <c r="AG674" s="11">
        <v>0</v>
      </c>
      <c r="AH674" s="11">
        <v>0</v>
      </c>
      <c r="AI674" s="11">
        <v>0</v>
      </c>
      <c r="AJ674" s="11">
        <v>30</v>
      </c>
      <c r="AK674" s="11" t="s">
        <v>1453</v>
      </c>
      <c r="AL674" s="11" t="s">
        <v>47</v>
      </c>
      <c r="AM674" s="11" t="s">
        <v>48</v>
      </c>
      <c r="AN674" s="11" t="s">
        <v>729</v>
      </c>
    </row>
    <row r="675" ht="60" spans="1:40">
      <c r="A675" s="28">
        <v>672</v>
      </c>
      <c r="B675" s="11" t="s">
        <v>494</v>
      </c>
      <c r="C675" s="11" t="s">
        <v>2463</v>
      </c>
      <c r="D675" s="11" t="s">
        <v>2464</v>
      </c>
      <c r="E675" s="11" t="s">
        <v>2465</v>
      </c>
      <c r="F675" s="30" t="s">
        <v>2055</v>
      </c>
      <c r="G675" s="11" t="s">
        <v>2466</v>
      </c>
      <c r="H675" s="11" t="s">
        <v>3327</v>
      </c>
      <c r="I675" s="11">
        <v>0</v>
      </c>
      <c r="J675" s="11">
        <v>2</v>
      </c>
      <c r="K675" s="11" t="s">
        <v>3329</v>
      </c>
      <c r="L675" s="11">
        <v>1</v>
      </c>
      <c r="M675" s="11">
        <v>0</v>
      </c>
      <c r="N675" s="11" t="s">
        <v>3365</v>
      </c>
      <c r="O675" s="11">
        <v>2</v>
      </c>
      <c r="P675" s="11">
        <v>100</v>
      </c>
      <c r="Q675" s="11" t="s">
        <v>2466</v>
      </c>
      <c r="R675" s="11">
        <v>3</v>
      </c>
      <c r="S675" s="11">
        <v>0</v>
      </c>
      <c r="T675" s="11" t="s">
        <v>2056</v>
      </c>
      <c r="U675" s="11">
        <v>0</v>
      </c>
      <c r="V675" s="11">
        <v>0</v>
      </c>
      <c r="W675" s="11">
        <v>0</v>
      </c>
      <c r="X675" s="11">
        <v>0</v>
      </c>
      <c r="Y675" s="11">
        <v>0</v>
      </c>
      <c r="Z675" s="11">
        <v>0</v>
      </c>
      <c r="AA675" s="11">
        <v>0</v>
      </c>
      <c r="AB675" s="11">
        <v>0</v>
      </c>
      <c r="AC675" s="11">
        <v>0</v>
      </c>
      <c r="AD675" s="11">
        <v>0</v>
      </c>
      <c r="AE675" s="11">
        <v>0</v>
      </c>
      <c r="AF675" s="11">
        <v>0</v>
      </c>
      <c r="AG675" s="11">
        <v>0</v>
      </c>
      <c r="AH675" s="11">
        <v>0</v>
      </c>
      <c r="AI675" s="11">
        <v>0</v>
      </c>
      <c r="AJ675" s="11">
        <v>30</v>
      </c>
      <c r="AK675" s="11" t="s">
        <v>1463</v>
      </c>
      <c r="AL675" s="11" t="s">
        <v>47</v>
      </c>
      <c r="AM675" s="11" t="s">
        <v>48</v>
      </c>
      <c r="AN675" s="11" t="s">
        <v>729</v>
      </c>
    </row>
    <row r="676" ht="36" spans="1:40">
      <c r="A676" s="28">
        <v>673</v>
      </c>
      <c r="B676" s="11" t="s">
        <v>494</v>
      </c>
      <c r="C676" s="11" t="s">
        <v>2467</v>
      </c>
      <c r="D676" s="11" t="s">
        <v>2468</v>
      </c>
      <c r="E676" s="11" t="s">
        <v>2469</v>
      </c>
      <c r="F676" s="11" t="s">
        <v>508</v>
      </c>
      <c r="G676" s="11" t="s">
        <v>394</v>
      </c>
      <c r="H676" s="11" t="s">
        <v>3327</v>
      </c>
      <c r="I676" s="11">
        <v>0</v>
      </c>
      <c r="J676" s="11">
        <v>1</v>
      </c>
      <c r="K676" s="11" t="s">
        <v>3329</v>
      </c>
      <c r="L676" s="11">
        <v>1</v>
      </c>
      <c r="M676" s="11">
        <v>60</v>
      </c>
      <c r="N676" s="11" t="s">
        <v>394</v>
      </c>
      <c r="O676" s="11">
        <v>4</v>
      </c>
      <c r="P676" s="11">
        <v>40</v>
      </c>
      <c r="Q676" s="11" t="s">
        <v>3466</v>
      </c>
      <c r="R676" s="11">
        <v>0</v>
      </c>
      <c r="S676" s="11">
        <v>0</v>
      </c>
      <c r="T676" s="11">
        <v>0</v>
      </c>
      <c r="U676" s="11">
        <v>0</v>
      </c>
      <c r="V676" s="11">
        <v>0</v>
      </c>
      <c r="W676" s="11">
        <v>0</v>
      </c>
      <c r="X676" s="11">
        <v>0</v>
      </c>
      <c r="Y676" s="11">
        <v>0</v>
      </c>
      <c r="Z676" s="11">
        <v>0</v>
      </c>
      <c r="AA676" s="11">
        <v>0</v>
      </c>
      <c r="AB676" s="11">
        <v>0</v>
      </c>
      <c r="AC676" s="11">
        <v>0</v>
      </c>
      <c r="AD676" s="11">
        <v>0</v>
      </c>
      <c r="AE676" s="11">
        <v>0</v>
      </c>
      <c r="AF676" s="11">
        <v>0</v>
      </c>
      <c r="AG676" s="11">
        <v>0</v>
      </c>
      <c r="AH676" s="11">
        <v>0</v>
      </c>
      <c r="AI676" s="11">
        <v>0</v>
      </c>
      <c r="AJ676" s="11">
        <v>30</v>
      </c>
      <c r="AK676" s="11" t="s">
        <v>1463</v>
      </c>
      <c r="AL676" s="11" t="s">
        <v>47</v>
      </c>
      <c r="AM676" s="11" t="s">
        <v>48</v>
      </c>
      <c r="AN676" s="11" t="s">
        <v>729</v>
      </c>
    </row>
    <row r="677" ht="24" spans="1:40">
      <c r="A677" s="28">
        <v>674</v>
      </c>
      <c r="B677" s="11" t="s">
        <v>494</v>
      </c>
      <c r="C677" s="11" t="s">
        <v>2470</v>
      </c>
      <c r="D677" s="11" t="s">
        <v>2471</v>
      </c>
      <c r="E677" s="11" t="s">
        <v>2472</v>
      </c>
      <c r="F677" s="11" t="s">
        <v>582</v>
      </c>
      <c r="G677" s="11" t="s">
        <v>403</v>
      </c>
      <c r="H677" s="11" t="s">
        <v>3327</v>
      </c>
      <c r="I677" s="11">
        <v>0</v>
      </c>
      <c r="J677" s="11">
        <v>3</v>
      </c>
      <c r="K677" s="11" t="s">
        <v>3328</v>
      </c>
      <c r="L677" s="11">
        <v>1</v>
      </c>
      <c r="M677" s="11">
        <v>100</v>
      </c>
      <c r="N677" s="11" t="s">
        <v>403</v>
      </c>
      <c r="O677" s="11">
        <v>0</v>
      </c>
      <c r="P677" s="11">
        <v>0</v>
      </c>
      <c r="Q677" s="11">
        <v>0</v>
      </c>
      <c r="R677" s="11">
        <v>0</v>
      </c>
      <c r="S677" s="11">
        <v>0</v>
      </c>
      <c r="T677" s="11">
        <v>0</v>
      </c>
      <c r="U677" s="11">
        <v>0</v>
      </c>
      <c r="V677" s="11">
        <v>0</v>
      </c>
      <c r="W677" s="11">
        <v>0</v>
      </c>
      <c r="X677" s="11">
        <v>0</v>
      </c>
      <c r="Y677" s="11">
        <v>0</v>
      </c>
      <c r="Z677" s="11">
        <v>0</v>
      </c>
      <c r="AA677" s="11">
        <v>0</v>
      </c>
      <c r="AB677" s="11">
        <v>0</v>
      </c>
      <c r="AC677" s="11">
        <v>0</v>
      </c>
      <c r="AD677" s="11">
        <v>0</v>
      </c>
      <c r="AE677" s="11">
        <v>0</v>
      </c>
      <c r="AF677" s="11">
        <v>0</v>
      </c>
      <c r="AG677" s="11">
        <v>0</v>
      </c>
      <c r="AH677" s="11">
        <v>0</v>
      </c>
      <c r="AI677" s="11">
        <v>0</v>
      </c>
      <c r="AJ677" s="11">
        <v>30</v>
      </c>
      <c r="AK677" s="11" t="s">
        <v>1463</v>
      </c>
      <c r="AL677" s="11" t="s">
        <v>47</v>
      </c>
      <c r="AM677" s="11" t="s">
        <v>48</v>
      </c>
      <c r="AN677" s="11" t="s">
        <v>729</v>
      </c>
    </row>
    <row r="678" ht="36" spans="1:40">
      <c r="A678" s="28">
        <v>675</v>
      </c>
      <c r="B678" s="11" t="s">
        <v>494</v>
      </c>
      <c r="C678" s="11" t="s">
        <v>2473</v>
      </c>
      <c r="D678" s="11" t="s">
        <v>2474</v>
      </c>
      <c r="E678" s="11" t="s">
        <v>2475</v>
      </c>
      <c r="F678" s="11" t="s">
        <v>524</v>
      </c>
      <c r="G678" s="11" t="s">
        <v>947</v>
      </c>
      <c r="H678" s="11" t="s">
        <v>3327</v>
      </c>
      <c r="I678" s="11">
        <v>0</v>
      </c>
      <c r="J678" s="11">
        <v>2</v>
      </c>
      <c r="K678" s="11" t="s">
        <v>3328</v>
      </c>
      <c r="L678" s="11">
        <v>2</v>
      </c>
      <c r="M678" s="11">
        <v>100</v>
      </c>
      <c r="N678" s="11" t="s">
        <v>947</v>
      </c>
      <c r="O678" s="11">
        <v>0</v>
      </c>
      <c r="P678" s="11">
        <v>0</v>
      </c>
      <c r="Q678" s="11">
        <v>0</v>
      </c>
      <c r="R678" s="11">
        <v>0</v>
      </c>
      <c r="S678" s="11">
        <v>0</v>
      </c>
      <c r="T678" s="11">
        <v>0</v>
      </c>
      <c r="U678" s="11">
        <v>0</v>
      </c>
      <c r="V678" s="11">
        <v>0</v>
      </c>
      <c r="W678" s="11">
        <v>0</v>
      </c>
      <c r="X678" s="11">
        <v>0</v>
      </c>
      <c r="Y678" s="11">
        <v>0</v>
      </c>
      <c r="Z678" s="11">
        <v>0</v>
      </c>
      <c r="AA678" s="11">
        <v>0</v>
      </c>
      <c r="AB678" s="11">
        <v>0</v>
      </c>
      <c r="AC678" s="11">
        <v>0</v>
      </c>
      <c r="AD678" s="11">
        <v>0</v>
      </c>
      <c r="AE678" s="11">
        <v>0</v>
      </c>
      <c r="AF678" s="11">
        <v>0</v>
      </c>
      <c r="AG678" s="11">
        <v>0</v>
      </c>
      <c r="AH678" s="11">
        <v>0</v>
      </c>
      <c r="AI678" s="11">
        <v>0</v>
      </c>
      <c r="AJ678" s="11">
        <v>10</v>
      </c>
      <c r="AK678" s="11" t="s">
        <v>1463</v>
      </c>
      <c r="AL678" s="11" t="s">
        <v>105</v>
      </c>
      <c r="AM678" s="11" t="s">
        <v>48</v>
      </c>
      <c r="AN678" s="11" t="s">
        <v>729</v>
      </c>
    </row>
    <row r="679" ht="36" spans="1:40">
      <c r="A679" s="28">
        <v>676</v>
      </c>
      <c r="B679" s="11" t="s">
        <v>494</v>
      </c>
      <c r="C679" s="11" t="s">
        <v>2476</v>
      </c>
      <c r="D679" s="11" t="s">
        <v>2477</v>
      </c>
      <c r="E679" s="11" t="s">
        <v>2478</v>
      </c>
      <c r="F679" s="11" t="s">
        <v>2479</v>
      </c>
      <c r="G679" s="11" t="s">
        <v>590</v>
      </c>
      <c r="H679" s="11" t="s">
        <v>3327</v>
      </c>
      <c r="I679" s="11">
        <v>0</v>
      </c>
      <c r="J679" s="11">
        <v>6</v>
      </c>
      <c r="K679" s="11" t="s">
        <v>3328</v>
      </c>
      <c r="L679" s="11">
        <v>6</v>
      </c>
      <c r="M679" s="11">
        <v>100</v>
      </c>
      <c r="N679" s="11" t="s">
        <v>590</v>
      </c>
      <c r="O679" s="11">
        <v>0</v>
      </c>
      <c r="P679" s="11">
        <v>0</v>
      </c>
      <c r="Q679" s="11">
        <v>0</v>
      </c>
      <c r="R679" s="11">
        <v>0</v>
      </c>
      <c r="S679" s="11">
        <v>0</v>
      </c>
      <c r="T679" s="11">
        <v>0</v>
      </c>
      <c r="U679" s="11">
        <v>0</v>
      </c>
      <c r="V679" s="11">
        <v>0</v>
      </c>
      <c r="W679" s="11">
        <v>0</v>
      </c>
      <c r="X679" s="11">
        <v>0</v>
      </c>
      <c r="Y679" s="11">
        <v>0</v>
      </c>
      <c r="Z679" s="11">
        <v>0</v>
      </c>
      <c r="AA679" s="11">
        <v>0</v>
      </c>
      <c r="AB679" s="11">
        <v>0</v>
      </c>
      <c r="AC679" s="11">
        <v>0</v>
      </c>
      <c r="AD679" s="11">
        <v>0</v>
      </c>
      <c r="AE679" s="11">
        <v>0</v>
      </c>
      <c r="AF679" s="11">
        <v>0</v>
      </c>
      <c r="AG679" s="11">
        <v>0</v>
      </c>
      <c r="AH679" s="11">
        <v>0</v>
      </c>
      <c r="AI679" s="11">
        <v>0</v>
      </c>
      <c r="AJ679" s="11">
        <v>5</v>
      </c>
      <c r="AK679" s="11" t="s">
        <v>1463</v>
      </c>
      <c r="AL679" s="11" t="s">
        <v>105</v>
      </c>
      <c r="AM679" s="11" t="s">
        <v>56</v>
      </c>
      <c r="AN679" s="11" t="s">
        <v>729</v>
      </c>
    </row>
    <row r="680" ht="36" spans="1:40">
      <c r="A680" s="28">
        <v>677</v>
      </c>
      <c r="B680" s="11" t="s">
        <v>494</v>
      </c>
      <c r="C680" s="11" t="s">
        <v>2480</v>
      </c>
      <c r="D680" s="11" t="s">
        <v>2481</v>
      </c>
      <c r="E680" s="11" t="s">
        <v>2482</v>
      </c>
      <c r="F680" s="11" t="s">
        <v>519</v>
      </c>
      <c r="G680" s="11" t="s">
        <v>1275</v>
      </c>
      <c r="H680" s="11" t="s">
        <v>3327</v>
      </c>
      <c r="I680" s="11">
        <v>0</v>
      </c>
      <c r="J680" s="11">
        <v>4</v>
      </c>
      <c r="K680" s="11" t="s">
        <v>3328</v>
      </c>
      <c r="L680" s="11">
        <v>4</v>
      </c>
      <c r="M680" s="11">
        <v>100</v>
      </c>
      <c r="N680" s="11" t="s">
        <v>1275</v>
      </c>
      <c r="O680" s="11">
        <v>0</v>
      </c>
      <c r="P680" s="11">
        <v>0</v>
      </c>
      <c r="Q680" s="11">
        <v>0</v>
      </c>
      <c r="R680" s="11">
        <v>0</v>
      </c>
      <c r="S680" s="11">
        <v>0</v>
      </c>
      <c r="T680" s="11">
        <v>0</v>
      </c>
      <c r="U680" s="11">
        <v>0</v>
      </c>
      <c r="V680" s="11">
        <v>0</v>
      </c>
      <c r="W680" s="11">
        <v>0</v>
      </c>
      <c r="X680" s="11">
        <v>0</v>
      </c>
      <c r="Y680" s="11">
        <v>0</v>
      </c>
      <c r="Z680" s="11">
        <v>0</v>
      </c>
      <c r="AA680" s="11">
        <v>0</v>
      </c>
      <c r="AB680" s="11">
        <v>0</v>
      </c>
      <c r="AC680" s="11">
        <v>0</v>
      </c>
      <c r="AD680" s="11">
        <v>0</v>
      </c>
      <c r="AE680" s="11">
        <v>0</v>
      </c>
      <c r="AF680" s="11">
        <v>0</v>
      </c>
      <c r="AG680" s="11">
        <v>0</v>
      </c>
      <c r="AH680" s="11">
        <v>0</v>
      </c>
      <c r="AI680" s="11">
        <v>0</v>
      </c>
      <c r="AJ680" s="11">
        <v>15</v>
      </c>
      <c r="AK680" s="11" t="s">
        <v>1463</v>
      </c>
      <c r="AL680" s="11" t="s">
        <v>47</v>
      </c>
      <c r="AM680" s="11" t="s">
        <v>56</v>
      </c>
      <c r="AN680" s="11" t="s">
        <v>729</v>
      </c>
    </row>
    <row r="681" ht="48" spans="1:40">
      <c r="A681" s="28">
        <v>678</v>
      </c>
      <c r="B681" s="11" t="s">
        <v>494</v>
      </c>
      <c r="C681" s="11" t="s">
        <v>2483</v>
      </c>
      <c r="D681" s="11" t="s">
        <v>2484</v>
      </c>
      <c r="E681" s="11" t="s">
        <v>2485</v>
      </c>
      <c r="F681" s="11" t="s">
        <v>519</v>
      </c>
      <c r="G681" s="11" t="s">
        <v>331</v>
      </c>
      <c r="H681" s="11" t="s">
        <v>3327</v>
      </c>
      <c r="I681" s="11">
        <v>0</v>
      </c>
      <c r="J681" s="11">
        <v>1</v>
      </c>
      <c r="K681" s="11" t="s">
        <v>3329</v>
      </c>
      <c r="L681" s="11">
        <v>1</v>
      </c>
      <c r="M681" s="11">
        <v>70</v>
      </c>
      <c r="N681" s="11" t="s">
        <v>331</v>
      </c>
      <c r="O681" s="11">
        <v>5</v>
      </c>
      <c r="P681" s="11">
        <v>30</v>
      </c>
      <c r="Q681" s="11" t="s">
        <v>3467</v>
      </c>
      <c r="R681" s="11">
        <v>0</v>
      </c>
      <c r="S681" s="11">
        <v>0</v>
      </c>
      <c r="T681" s="11">
        <v>0</v>
      </c>
      <c r="U681" s="11">
        <v>0</v>
      </c>
      <c r="V681" s="11">
        <v>0</v>
      </c>
      <c r="W681" s="11">
        <v>0</v>
      </c>
      <c r="X681" s="11">
        <v>0</v>
      </c>
      <c r="Y681" s="11">
        <v>0</v>
      </c>
      <c r="Z681" s="11">
        <v>0</v>
      </c>
      <c r="AA681" s="11">
        <v>0</v>
      </c>
      <c r="AB681" s="11">
        <v>0</v>
      </c>
      <c r="AC681" s="11">
        <v>0</v>
      </c>
      <c r="AD681" s="11">
        <v>0</v>
      </c>
      <c r="AE681" s="11">
        <v>0</v>
      </c>
      <c r="AF681" s="11">
        <v>0</v>
      </c>
      <c r="AG681" s="11">
        <v>0</v>
      </c>
      <c r="AH681" s="11">
        <v>0</v>
      </c>
      <c r="AI681" s="11">
        <v>0</v>
      </c>
      <c r="AJ681" s="11">
        <v>30</v>
      </c>
      <c r="AK681" s="11" t="s">
        <v>1489</v>
      </c>
      <c r="AL681" s="11" t="s">
        <v>47</v>
      </c>
      <c r="AM681" s="11" t="s">
        <v>48</v>
      </c>
      <c r="AN681" s="11" t="s">
        <v>729</v>
      </c>
    </row>
    <row r="682" ht="36" spans="1:40">
      <c r="A682" s="28">
        <v>679</v>
      </c>
      <c r="B682" s="11" t="s">
        <v>494</v>
      </c>
      <c r="C682" s="11" t="s">
        <v>2486</v>
      </c>
      <c r="D682" s="11" t="s">
        <v>2487</v>
      </c>
      <c r="E682" s="11" t="s">
        <v>2488</v>
      </c>
      <c r="F682" s="11" t="s">
        <v>582</v>
      </c>
      <c r="G682" s="11" t="s">
        <v>2246</v>
      </c>
      <c r="H682" s="11" t="s">
        <v>3327</v>
      </c>
      <c r="I682" s="11">
        <v>0</v>
      </c>
      <c r="J682" s="11">
        <v>3</v>
      </c>
      <c r="K682" s="11" t="s">
        <v>3329</v>
      </c>
      <c r="L682" s="11">
        <v>3</v>
      </c>
      <c r="M682" s="11">
        <v>70</v>
      </c>
      <c r="N682" s="11" t="s">
        <v>2246</v>
      </c>
      <c r="O682" s="11">
        <v>4</v>
      </c>
      <c r="P682" s="11">
        <v>30</v>
      </c>
      <c r="Q682" s="11" t="s">
        <v>3450</v>
      </c>
      <c r="R682" s="11">
        <v>0</v>
      </c>
      <c r="S682" s="11">
        <v>0</v>
      </c>
      <c r="T682" s="11">
        <v>0</v>
      </c>
      <c r="U682" s="11">
        <v>0</v>
      </c>
      <c r="V682" s="11">
        <v>0</v>
      </c>
      <c r="W682" s="11">
        <v>0</v>
      </c>
      <c r="X682" s="11">
        <v>0</v>
      </c>
      <c r="Y682" s="11">
        <v>0</v>
      </c>
      <c r="Z682" s="11">
        <v>0</v>
      </c>
      <c r="AA682" s="11">
        <v>0</v>
      </c>
      <c r="AB682" s="11">
        <v>0</v>
      </c>
      <c r="AC682" s="11">
        <v>0</v>
      </c>
      <c r="AD682" s="11">
        <v>0</v>
      </c>
      <c r="AE682" s="11">
        <v>0</v>
      </c>
      <c r="AF682" s="11">
        <v>0</v>
      </c>
      <c r="AG682" s="11">
        <v>0</v>
      </c>
      <c r="AH682" s="11">
        <v>0</v>
      </c>
      <c r="AI682" s="11">
        <v>0</v>
      </c>
      <c r="AJ682" s="11">
        <v>30</v>
      </c>
      <c r="AK682" s="11" t="s">
        <v>1489</v>
      </c>
      <c r="AL682" s="11" t="s">
        <v>47</v>
      </c>
      <c r="AM682" s="11" t="s">
        <v>48</v>
      </c>
      <c r="AN682" s="11" t="s">
        <v>729</v>
      </c>
    </row>
    <row r="683" ht="84" spans="1:40">
      <c r="A683" s="28">
        <v>680</v>
      </c>
      <c r="B683" s="11" t="s">
        <v>494</v>
      </c>
      <c r="C683" s="11" t="s">
        <v>2489</v>
      </c>
      <c r="D683" s="11" t="s">
        <v>2490</v>
      </c>
      <c r="E683" s="11" t="s">
        <v>2491</v>
      </c>
      <c r="F683" s="11" t="s">
        <v>524</v>
      </c>
      <c r="G683" s="11" t="s">
        <v>203</v>
      </c>
      <c r="H683" s="11" t="s">
        <v>1400</v>
      </c>
      <c r="I683" s="11">
        <v>4</v>
      </c>
      <c r="J683" s="11">
        <v>5</v>
      </c>
      <c r="K683" s="11" t="s">
        <v>3328</v>
      </c>
      <c r="L683" s="11">
        <v>5</v>
      </c>
      <c r="M683" s="11">
        <v>100</v>
      </c>
      <c r="N683" s="11" t="s">
        <v>203</v>
      </c>
      <c r="O683" s="11">
        <v>0</v>
      </c>
      <c r="P683" s="11">
        <v>0</v>
      </c>
      <c r="Q683" s="11">
        <v>0</v>
      </c>
      <c r="R683" s="11">
        <v>0</v>
      </c>
      <c r="S683" s="11">
        <v>0</v>
      </c>
      <c r="T683" s="11">
        <v>0</v>
      </c>
      <c r="U683" s="11">
        <v>0</v>
      </c>
      <c r="V683" s="11">
        <v>0</v>
      </c>
      <c r="W683" s="11">
        <v>0</v>
      </c>
      <c r="X683" s="11">
        <v>0</v>
      </c>
      <c r="Y683" s="11">
        <v>0</v>
      </c>
      <c r="Z683" s="11">
        <v>0</v>
      </c>
      <c r="AA683" s="11">
        <v>0</v>
      </c>
      <c r="AB683" s="11">
        <v>0</v>
      </c>
      <c r="AC683" s="11">
        <v>0</v>
      </c>
      <c r="AD683" s="11">
        <v>0</v>
      </c>
      <c r="AE683" s="11">
        <v>0</v>
      </c>
      <c r="AF683" s="11">
        <v>0</v>
      </c>
      <c r="AG683" s="11">
        <v>0</v>
      </c>
      <c r="AH683" s="11">
        <v>0</v>
      </c>
      <c r="AI683" s="11">
        <v>0</v>
      </c>
      <c r="AJ683" s="11">
        <v>15</v>
      </c>
      <c r="AK683" s="11" t="s">
        <v>1489</v>
      </c>
      <c r="AL683" s="11" t="s">
        <v>47</v>
      </c>
      <c r="AM683" s="11" t="s">
        <v>56</v>
      </c>
      <c r="AN683" s="11" t="s">
        <v>729</v>
      </c>
    </row>
    <row r="684" ht="36" spans="1:40">
      <c r="A684" s="28">
        <v>681</v>
      </c>
      <c r="B684" s="11" t="s">
        <v>494</v>
      </c>
      <c r="C684" s="11" t="s">
        <v>2492</v>
      </c>
      <c r="D684" s="11" t="s">
        <v>2493</v>
      </c>
      <c r="E684" s="11" t="s">
        <v>2494</v>
      </c>
      <c r="F684" s="11" t="s">
        <v>519</v>
      </c>
      <c r="G684" s="11" t="s">
        <v>1275</v>
      </c>
      <c r="H684" s="11" t="s">
        <v>3327</v>
      </c>
      <c r="I684" s="11">
        <v>0</v>
      </c>
      <c r="J684" s="11">
        <v>2</v>
      </c>
      <c r="K684" s="11" t="s">
        <v>3329</v>
      </c>
      <c r="L684" s="11">
        <v>2</v>
      </c>
      <c r="M684" s="11">
        <v>50</v>
      </c>
      <c r="N684" s="11" t="s">
        <v>1275</v>
      </c>
      <c r="O684" s="11">
        <v>5</v>
      </c>
      <c r="P684" s="11">
        <v>50</v>
      </c>
      <c r="Q684" s="11" t="s">
        <v>3143</v>
      </c>
      <c r="R684" s="11">
        <v>0</v>
      </c>
      <c r="S684" s="11">
        <v>0</v>
      </c>
      <c r="T684" s="11">
        <v>0</v>
      </c>
      <c r="U684" s="11">
        <v>0</v>
      </c>
      <c r="V684" s="11">
        <v>0</v>
      </c>
      <c r="W684" s="11">
        <v>0</v>
      </c>
      <c r="X684" s="11">
        <v>0</v>
      </c>
      <c r="Y684" s="11">
        <v>0</v>
      </c>
      <c r="Z684" s="11">
        <v>0</v>
      </c>
      <c r="AA684" s="11">
        <v>0</v>
      </c>
      <c r="AB684" s="11">
        <v>0</v>
      </c>
      <c r="AC684" s="11">
        <v>0</v>
      </c>
      <c r="AD684" s="11">
        <v>0</v>
      </c>
      <c r="AE684" s="11">
        <v>0</v>
      </c>
      <c r="AF684" s="11">
        <v>0</v>
      </c>
      <c r="AG684" s="11">
        <v>0</v>
      </c>
      <c r="AH684" s="11">
        <v>0</v>
      </c>
      <c r="AI684" s="11">
        <v>0</v>
      </c>
      <c r="AJ684" s="11">
        <v>10</v>
      </c>
      <c r="AK684" s="11" t="s">
        <v>1489</v>
      </c>
      <c r="AL684" s="11" t="s">
        <v>105</v>
      </c>
      <c r="AM684" s="11" t="s">
        <v>48</v>
      </c>
      <c r="AN684" s="11" t="s">
        <v>729</v>
      </c>
    </row>
    <row r="685" ht="36" spans="1:40">
      <c r="A685" s="28">
        <v>682</v>
      </c>
      <c r="B685" s="11" t="s">
        <v>494</v>
      </c>
      <c r="C685" s="11" t="s">
        <v>2495</v>
      </c>
      <c r="D685" s="11" t="s">
        <v>2496</v>
      </c>
      <c r="E685" s="11" t="s">
        <v>2497</v>
      </c>
      <c r="F685" s="11" t="s">
        <v>2359</v>
      </c>
      <c r="G685" s="11" t="s">
        <v>339</v>
      </c>
      <c r="H685" s="11" t="s">
        <v>3327</v>
      </c>
      <c r="I685" s="11">
        <v>0</v>
      </c>
      <c r="J685" s="11">
        <v>2</v>
      </c>
      <c r="K685" s="11" t="s">
        <v>3329</v>
      </c>
      <c r="L685" s="11">
        <v>2</v>
      </c>
      <c r="M685" s="11">
        <v>100</v>
      </c>
      <c r="N685" s="11" t="s">
        <v>339</v>
      </c>
      <c r="O685" s="11">
        <v>3</v>
      </c>
      <c r="P685" s="11">
        <v>0</v>
      </c>
      <c r="Q685" s="11" t="s">
        <v>3365</v>
      </c>
      <c r="R685" s="11">
        <v>0</v>
      </c>
      <c r="S685" s="11">
        <v>0</v>
      </c>
      <c r="T685" s="11">
        <v>0</v>
      </c>
      <c r="U685" s="11">
        <v>0</v>
      </c>
      <c r="V685" s="11">
        <v>0</v>
      </c>
      <c r="W685" s="11">
        <v>0</v>
      </c>
      <c r="X685" s="11">
        <v>0</v>
      </c>
      <c r="Y685" s="11">
        <v>0</v>
      </c>
      <c r="Z685" s="11">
        <v>0</v>
      </c>
      <c r="AA685" s="11">
        <v>0</v>
      </c>
      <c r="AB685" s="11">
        <v>0</v>
      </c>
      <c r="AC685" s="11">
        <v>0</v>
      </c>
      <c r="AD685" s="11">
        <v>0</v>
      </c>
      <c r="AE685" s="11">
        <v>0</v>
      </c>
      <c r="AF685" s="11">
        <v>0</v>
      </c>
      <c r="AG685" s="11">
        <v>0</v>
      </c>
      <c r="AH685" s="11">
        <v>0</v>
      </c>
      <c r="AI685" s="11">
        <v>0</v>
      </c>
      <c r="AJ685" s="11">
        <v>30</v>
      </c>
      <c r="AK685" s="11" t="s">
        <v>1489</v>
      </c>
      <c r="AL685" s="11" t="s">
        <v>47</v>
      </c>
      <c r="AM685" s="11" t="s">
        <v>48</v>
      </c>
      <c r="AN685" s="11" t="s">
        <v>729</v>
      </c>
    </row>
    <row r="686" ht="36" spans="1:40">
      <c r="A686" s="28">
        <v>683</v>
      </c>
      <c r="B686" s="11" t="s">
        <v>494</v>
      </c>
      <c r="C686" s="11" t="s">
        <v>2498</v>
      </c>
      <c r="D686" s="11" t="s">
        <v>2499</v>
      </c>
      <c r="E686" s="11" t="s">
        <v>2500</v>
      </c>
      <c r="F686" s="11" t="s">
        <v>524</v>
      </c>
      <c r="G686" s="11" t="s">
        <v>331</v>
      </c>
      <c r="H686" s="11" t="s">
        <v>3327</v>
      </c>
      <c r="I686" s="11">
        <v>0</v>
      </c>
      <c r="J686" s="11">
        <v>4</v>
      </c>
      <c r="K686" s="11" t="s">
        <v>3328</v>
      </c>
      <c r="L686" s="11">
        <v>4</v>
      </c>
      <c r="M686" s="11">
        <v>100</v>
      </c>
      <c r="N686" s="11" t="s">
        <v>331</v>
      </c>
      <c r="O686" s="11">
        <v>0</v>
      </c>
      <c r="P686" s="11">
        <v>0</v>
      </c>
      <c r="Q686" s="11">
        <v>0</v>
      </c>
      <c r="R686" s="11">
        <v>0</v>
      </c>
      <c r="S686" s="11">
        <v>0</v>
      </c>
      <c r="T686" s="11">
        <v>0</v>
      </c>
      <c r="U686" s="11">
        <v>0</v>
      </c>
      <c r="V686" s="11">
        <v>0</v>
      </c>
      <c r="W686" s="11">
        <v>0</v>
      </c>
      <c r="X686" s="11">
        <v>0</v>
      </c>
      <c r="Y686" s="11">
        <v>0</v>
      </c>
      <c r="Z686" s="11">
        <v>0</v>
      </c>
      <c r="AA686" s="11">
        <v>0</v>
      </c>
      <c r="AB686" s="11">
        <v>0</v>
      </c>
      <c r="AC686" s="11">
        <v>0</v>
      </c>
      <c r="AD686" s="11">
        <v>0</v>
      </c>
      <c r="AE686" s="11">
        <v>0</v>
      </c>
      <c r="AF686" s="11">
        <v>0</v>
      </c>
      <c r="AG686" s="11">
        <v>0</v>
      </c>
      <c r="AH686" s="11">
        <v>0</v>
      </c>
      <c r="AI686" s="11">
        <v>0</v>
      </c>
      <c r="AJ686" s="11">
        <v>15</v>
      </c>
      <c r="AK686" s="11" t="s">
        <v>1489</v>
      </c>
      <c r="AL686" s="11" t="s">
        <v>47</v>
      </c>
      <c r="AM686" s="11" t="s">
        <v>56</v>
      </c>
      <c r="AN686" s="11" t="s">
        <v>729</v>
      </c>
    </row>
    <row r="687" ht="72" spans="1:40">
      <c r="A687" s="28">
        <v>684</v>
      </c>
      <c r="B687" s="11" t="s">
        <v>494</v>
      </c>
      <c r="C687" s="11" t="s">
        <v>2501</v>
      </c>
      <c r="D687" s="11" t="s">
        <v>2502</v>
      </c>
      <c r="E687" s="11" t="s">
        <v>2503</v>
      </c>
      <c r="F687" s="11" t="s">
        <v>524</v>
      </c>
      <c r="G687" s="11" t="s">
        <v>203</v>
      </c>
      <c r="H687" s="11" t="s">
        <v>3327</v>
      </c>
      <c r="I687" s="11">
        <v>0</v>
      </c>
      <c r="J687" s="11">
        <v>5</v>
      </c>
      <c r="K687" s="11" t="s">
        <v>3328</v>
      </c>
      <c r="L687" s="11">
        <v>5</v>
      </c>
      <c r="M687" s="11">
        <v>100</v>
      </c>
      <c r="N687" s="11" t="s">
        <v>203</v>
      </c>
      <c r="O687" s="11">
        <v>0</v>
      </c>
      <c r="P687" s="11">
        <v>0</v>
      </c>
      <c r="Q687" s="11">
        <v>0</v>
      </c>
      <c r="R687" s="11">
        <v>0</v>
      </c>
      <c r="S687" s="11">
        <v>0</v>
      </c>
      <c r="T687" s="11">
        <v>0</v>
      </c>
      <c r="U687" s="11">
        <v>0</v>
      </c>
      <c r="V687" s="11">
        <v>0</v>
      </c>
      <c r="W687" s="11">
        <v>0</v>
      </c>
      <c r="X687" s="11">
        <v>0</v>
      </c>
      <c r="Y687" s="11">
        <v>0</v>
      </c>
      <c r="Z687" s="11">
        <v>0</v>
      </c>
      <c r="AA687" s="11">
        <v>0</v>
      </c>
      <c r="AB687" s="11">
        <v>0</v>
      </c>
      <c r="AC687" s="11">
        <v>0</v>
      </c>
      <c r="AD687" s="11">
        <v>0</v>
      </c>
      <c r="AE687" s="11">
        <v>0</v>
      </c>
      <c r="AF687" s="11">
        <v>0</v>
      </c>
      <c r="AG687" s="11">
        <v>0</v>
      </c>
      <c r="AH687" s="11">
        <v>0</v>
      </c>
      <c r="AI687" s="11">
        <v>0</v>
      </c>
      <c r="AJ687" s="11">
        <v>15</v>
      </c>
      <c r="AK687" s="11" t="s">
        <v>1489</v>
      </c>
      <c r="AL687" s="11" t="s">
        <v>47</v>
      </c>
      <c r="AM687" s="11" t="s">
        <v>56</v>
      </c>
      <c r="AN687" s="11" t="s">
        <v>729</v>
      </c>
    </row>
    <row r="688" ht="36" spans="1:40">
      <c r="A688" s="28">
        <v>685</v>
      </c>
      <c r="B688" s="11" t="s">
        <v>494</v>
      </c>
      <c r="C688" s="11" t="s">
        <v>2504</v>
      </c>
      <c r="D688" s="11" t="s">
        <v>2505</v>
      </c>
      <c r="E688" s="11" t="s">
        <v>2506</v>
      </c>
      <c r="F688" s="11" t="s">
        <v>655</v>
      </c>
      <c r="G688" s="11" t="s">
        <v>1275</v>
      </c>
      <c r="H688" s="11" t="s">
        <v>3327</v>
      </c>
      <c r="I688" s="11">
        <v>0</v>
      </c>
      <c r="J688" s="11">
        <v>4</v>
      </c>
      <c r="K688" s="11" t="s">
        <v>3329</v>
      </c>
      <c r="L688" s="11">
        <v>4</v>
      </c>
      <c r="M688" s="11">
        <v>50</v>
      </c>
      <c r="N688" s="11" t="s">
        <v>1275</v>
      </c>
      <c r="O688" s="11">
        <v>7</v>
      </c>
      <c r="P688" s="11">
        <v>50</v>
      </c>
      <c r="Q688" s="11" t="s">
        <v>3098</v>
      </c>
      <c r="R688" s="11">
        <v>0</v>
      </c>
      <c r="S688" s="11">
        <v>0</v>
      </c>
      <c r="T688" s="11">
        <v>0</v>
      </c>
      <c r="U688" s="11">
        <v>0</v>
      </c>
      <c r="V688" s="11">
        <v>0</v>
      </c>
      <c r="W688" s="11">
        <v>0</v>
      </c>
      <c r="X688" s="11">
        <v>0</v>
      </c>
      <c r="Y688" s="11">
        <v>0</v>
      </c>
      <c r="Z688" s="11">
        <v>0</v>
      </c>
      <c r="AA688" s="11">
        <v>0</v>
      </c>
      <c r="AB688" s="11">
        <v>0</v>
      </c>
      <c r="AC688" s="11">
        <v>0</v>
      </c>
      <c r="AD688" s="11">
        <v>0</v>
      </c>
      <c r="AE688" s="11">
        <v>0</v>
      </c>
      <c r="AF688" s="11">
        <v>0</v>
      </c>
      <c r="AG688" s="11">
        <v>0</v>
      </c>
      <c r="AH688" s="11">
        <v>0</v>
      </c>
      <c r="AI688" s="11">
        <v>0</v>
      </c>
      <c r="AJ688" s="11">
        <v>15</v>
      </c>
      <c r="AK688" s="11" t="s">
        <v>1489</v>
      </c>
      <c r="AL688" s="11" t="s">
        <v>47</v>
      </c>
      <c r="AM688" s="11" t="s">
        <v>56</v>
      </c>
      <c r="AN688" s="11" t="s">
        <v>729</v>
      </c>
    </row>
    <row r="689" ht="36" spans="1:40">
      <c r="A689" s="28">
        <v>686</v>
      </c>
      <c r="B689" s="11" t="s">
        <v>494</v>
      </c>
      <c r="C689" s="11" t="s">
        <v>2507</v>
      </c>
      <c r="D689" s="11" t="s">
        <v>2508</v>
      </c>
      <c r="E689" s="11" t="s">
        <v>2509</v>
      </c>
      <c r="F689" s="30" t="s">
        <v>2510</v>
      </c>
      <c r="G689" s="11" t="s">
        <v>2511</v>
      </c>
      <c r="H689" s="11" t="s">
        <v>3327</v>
      </c>
      <c r="I689" s="11">
        <v>0</v>
      </c>
      <c r="J689" s="11">
        <v>5</v>
      </c>
      <c r="K689" s="11" t="s">
        <v>3328</v>
      </c>
      <c r="L689" s="11">
        <v>5</v>
      </c>
      <c r="M689" s="11">
        <v>100</v>
      </c>
      <c r="N689" s="11" t="s">
        <v>2511</v>
      </c>
      <c r="O689" s="11">
        <v>0</v>
      </c>
      <c r="P689" s="11">
        <v>0</v>
      </c>
      <c r="Q689" s="11">
        <v>0</v>
      </c>
      <c r="R689" s="11">
        <v>0</v>
      </c>
      <c r="S689" s="11">
        <v>0</v>
      </c>
      <c r="T689" s="11">
        <v>0</v>
      </c>
      <c r="U689" s="11">
        <v>0</v>
      </c>
      <c r="V689" s="11">
        <v>0</v>
      </c>
      <c r="W689" s="11">
        <v>0</v>
      </c>
      <c r="X689" s="11">
        <v>0</v>
      </c>
      <c r="Y689" s="11">
        <v>0</v>
      </c>
      <c r="Z689" s="11">
        <v>0</v>
      </c>
      <c r="AA689" s="11">
        <v>0</v>
      </c>
      <c r="AB689" s="11">
        <v>0</v>
      </c>
      <c r="AC689" s="11">
        <v>0</v>
      </c>
      <c r="AD689" s="11">
        <v>0</v>
      </c>
      <c r="AE689" s="11">
        <v>0</v>
      </c>
      <c r="AF689" s="11">
        <v>0</v>
      </c>
      <c r="AG689" s="11">
        <v>0</v>
      </c>
      <c r="AH689" s="11">
        <v>0</v>
      </c>
      <c r="AI689" s="11">
        <v>0</v>
      </c>
      <c r="AJ689" s="11">
        <v>15</v>
      </c>
      <c r="AK689" s="11" t="s">
        <v>1511</v>
      </c>
      <c r="AL689" s="11" t="s">
        <v>47</v>
      </c>
      <c r="AM689" s="11" t="s">
        <v>56</v>
      </c>
      <c r="AN689" s="11" t="s">
        <v>729</v>
      </c>
    </row>
    <row r="690" ht="36" spans="1:40">
      <c r="A690" s="28">
        <v>687</v>
      </c>
      <c r="B690" s="11" t="s">
        <v>494</v>
      </c>
      <c r="C690" s="11" t="s">
        <v>2512</v>
      </c>
      <c r="D690" s="11" t="s">
        <v>2513</v>
      </c>
      <c r="E690" s="11" t="s">
        <v>2514</v>
      </c>
      <c r="F690" s="11" t="s">
        <v>524</v>
      </c>
      <c r="G690" s="11" t="s">
        <v>947</v>
      </c>
      <c r="H690" s="11" t="s">
        <v>3327</v>
      </c>
      <c r="I690" s="11">
        <v>0</v>
      </c>
      <c r="J690" s="11">
        <v>6</v>
      </c>
      <c r="K690" s="11" t="s">
        <v>3328</v>
      </c>
      <c r="L690" s="11">
        <v>6</v>
      </c>
      <c r="M690" s="11">
        <v>100</v>
      </c>
      <c r="N690" s="11" t="s">
        <v>947</v>
      </c>
      <c r="O690" s="11">
        <v>0</v>
      </c>
      <c r="P690" s="11">
        <v>0</v>
      </c>
      <c r="Q690" s="11">
        <v>0</v>
      </c>
      <c r="R690" s="11">
        <v>0</v>
      </c>
      <c r="S690" s="11">
        <v>0</v>
      </c>
      <c r="T690" s="11">
        <v>0</v>
      </c>
      <c r="U690" s="11">
        <v>0</v>
      </c>
      <c r="V690" s="11">
        <v>0</v>
      </c>
      <c r="W690" s="11">
        <v>0</v>
      </c>
      <c r="X690" s="11">
        <v>0</v>
      </c>
      <c r="Y690" s="11">
        <v>0</v>
      </c>
      <c r="Z690" s="11">
        <v>0</v>
      </c>
      <c r="AA690" s="11">
        <v>0</v>
      </c>
      <c r="AB690" s="11">
        <v>0</v>
      </c>
      <c r="AC690" s="11">
        <v>0</v>
      </c>
      <c r="AD690" s="11">
        <v>0</v>
      </c>
      <c r="AE690" s="11">
        <v>0</v>
      </c>
      <c r="AF690" s="11">
        <v>0</v>
      </c>
      <c r="AG690" s="11">
        <v>0</v>
      </c>
      <c r="AH690" s="11">
        <v>0</v>
      </c>
      <c r="AI690" s="11">
        <v>0</v>
      </c>
      <c r="AJ690" s="11">
        <v>15</v>
      </c>
      <c r="AK690" s="11" t="s">
        <v>1511</v>
      </c>
      <c r="AL690" s="11" t="s">
        <v>47</v>
      </c>
      <c r="AM690" s="11" t="s">
        <v>56</v>
      </c>
      <c r="AN690" s="11" t="s">
        <v>729</v>
      </c>
    </row>
    <row r="691" ht="48" spans="1:40">
      <c r="A691" s="28">
        <v>688</v>
      </c>
      <c r="B691" s="11" t="s">
        <v>494</v>
      </c>
      <c r="C691" s="11" t="s">
        <v>2515</v>
      </c>
      <c r="D691" s="11" t="s">
        <v>2516</v>
      </c>
      <c r="E691" s="11" t="s">
        <v>2517</v>
      </c>
      <c r="F691" s="11" t="s">
        <v>528</v>
      </c>
      <c r="G691" s="11" t="s">
        <v>1194</v>
      </c>
      <c r="H691" s="11" t="s">
        <v>3327</v>
      </c>
      <c r="I691" s="11">
        <v>0</v>
      </c>
      <c r="J691" s="11">
        <v>2</v>
      </c>
      <c r="K691" s="11" t="s">
        <v>3329</v>
      </c>
      <c r="L691" s="11">
        <v>1</v>
      </c>
      <c r="M691" s="11">
        <v>0</v>
      </c>
      <c r="N691" s="11" t="s">
        <v>3365</v>
      </c>
      <c r="O691" s="11">
        <v>2</v>
      </c>
      <c r="P691" s="11">
        <v>74</v>
      </c>
      <c r="Q691" s="11" t="s">
        <v>1194</v>
      </c>
      <c r="R691" s="11">
        <v>6</v>
      </c>
      <c r="S691" s="11">
        <v>0</v>
      </c>
      <c r="T691" s="11" t="s">
        <v>3468</v>
      </c>
      <c r="U691" s="11">
        <v>7</v>
      </c>
      <c r="V691" s="11">
        <v>26</v>
      </c>
      <c r="W691" s="11" t="s">
        <v>3442</v>
      </c>
      <c r="X691" s="11">
        <v>0</v>
      </c>
      <c r="Y691" s="11">
        <v>0</v>
      </c>
      <c r="Z691" s="11">
        <v>0</v>
      </c>
      <c r="AA691" s="11">
        <v>0</v>
      </c>
      <c r="AB691" s="11">
        <v>0</v>
      </c>
      <c r="AC691" s="11">
        <v>0</v>
      </c>
      <c r="AD691" s="11">
        <v>0</v>
      </c>
      <c r="AE691" s="11">
        <v>0</v>
      </c>
      <c r="AF691" s="11">
        <v>0</v>
      </c>
      <c r="AG691" s="11">
        <v>0</v>
      </c>
      <c r="AH691" s="11">
        <v>0</v>
      </c>
      <c r="AI691" s="11">
        <v>0</v>
      </c>
      <c r="AJ691" s="11">
        <v>30</v>
      </c>
      <c r="AK691" s="11" t="s">
        <v>1511</v>
      </c>
      <c r="AL691" s="11" t="s">
        <v>47</v>
      </c>
      <c r="AM691" s="11" t="s">
        <v>48</v>
      </c>
      <c r="AN691" s="11" t="s">
        <v>729</v>
      </c>
    </row>
    <row r="692" ht="48" spans="1:40">
      <c r="A692" s="28">
        <v>689</v>
      </c>
      <c r="B692" s="11" t="s">
        <v>494</v>
      </c>
      <c r="C692" s="11" t="s">
        <v>2518</v>
      </c>
      <c r="D692" s="11" t="s">
        <v>2519</v>
      </c>
      <c r="E692" s="11" t="s">
        <v>2520</v>
      </c>
      <c r="F692" s="11" t="s">
        <v>524</v>
      </c>
      <c r="G692" s="11" t="s">
        <v>1421</v>
      </c>
      <c r="H692" s="11" t="s">
        <v>3327</v>
      </c>
      <c r="I692" s="11">
        <v>0</v>
      </c>
      <c r="J692" s="11">
        <v>2</v>
      </c>
      <c r="K692" s="11" t="s">
        <v>3329</v>
      </c>
      <c r="L692" s="11">
        <v>2</v>
      </c>
      <c r="M692" s="11">
        <v>67</v>
      </c>
      <c r="N692" s="11" t="s">
        <v>1421</v>
      </c>
      <c r="O692" s="11">
        <v>4</v>
      </c>
      <c r="P692" s="11">
        <v>33</v>
      </c>
      <c r="Q692" s="11" t="s">
        <v>947</v>
      </c>
      <c r="R692" s="11">
        <v>0</v>
      </c>
      <c r="S692" s="11">
        <v>0</v>
      </c>
      <c r="T692" s="11">
        <v>0</v>
      </c>
      <c r="U692" s="11">
        <v>0</v>
      </c>
      <c r="V692" s="11">
        <v>0</v>
      </c>
      <c r="W692" s="11">
        <v>0</v>
      </c>
      <c r="X692" s="11">
        <v>0</v>
      </c>
      <c r="Y692" s="11">
        <v>0</v>
      </c>
      <c r="Z692" s="11">
        <v>0</v>
      </c>
      <c r="AA692" s="11">
        <v>0</v>
      </c>
      <c r="AB692" s="11">
        <v>0</v>
      </c>
      <c r="AC692" s="11">
        <v>0</v>
      </c>
      <c r="AD692" s="11">
        <v>0</v>
      </c>
      <c r="AE692" s="11">
        <v>0</v>
      </c>
      <c r="AF692" s="11">
        <v>0</v>
      </c>
      <c r="AG692" s="11">
        <v>0</v>
      </c>
      <c r="AH692" s="11">
        <v>0</v>
      </c>
      <c r="AI692" s="11">
        <v>0</v>
      </c>
      <c r="AJ692" s="11">
        <v>30</v>
      </c>
      <c r="AK692" s="11" t="s">
        <v>1511</v>
      </c>
      <c r="AL692" s="11" t="s">
        <v>47</v>
      </c>
      <c r="AM692" s="11" t="s">
        <v>48</v>
      </c>
      <c r="AN692" s="11" t="s">
        <v>729</v>
      </c>
    </row>
    <row r="693" ht="36" spans="1:40">
      <c r="A693" s="28">
        <v>690</v>
      </c>
      <c r="B693" s="11" t="s">
        <v>494</v>
      </c>
      <c r="C693" s="11" t="s">
        <v>2521</v>
      </c>
      <c r="D693" s="11" t="s">
        <v>2522</v>
      </c>
      <c r="E693" s="11" t="s">
        <v>2523</v>
      </c>
      <c r="F693" s="11" t="s">
        <v>582</v>
      </c>
      <c r="G693" s="11" t="s">
        <v>1152</v>
      </c>
      <c r="H693" s="11" t="s">
        <v>3327</v>
      </c>
      <c r="I693" s="11">
        <v>0</v>
      </c>
      <c r="J693" s="11">
        <v>3</v>
      </c>
      <c r="K693" s="11" t="s">
        <v>3328</v>
      </c>
      <c r="L693" s="11">
        <v>3</v>
      </c>
      <c r="M693" s="11">
        <v>100</v>
      </c>
      <c r="N693" s="11" t="s">
        <v>1152</v>
      </c>
      <c r="O693" s="11">
        <v>0</v>
      </c>
      <c r="P693" s="11">
        <v>0</v>
      </c>
      <c r="Q693" s="11">
        <v>0</v>
      </c>
      <c r="R693" s="11">
        <v>0</v>
      </c>
      <c r="S693" s="11">
        <v>0</v>
      </c>
      <c r="T693" s="11">
        <v>0</v>
      </c>
      <c r="U693" s="11">
        <v>0</v>
      </c>
      <c r="V693" s="11">
        <v>0</v>
      </c>
      <c r="W693" s="11">
        <v>0</v>
      </c>
      <c r="X693" s="11">
        <v>0</v>
      </c>
      <c r="Y693" s="11">
        <v>0</v>
      </c>
      <c r="Z693" s="11">
        <v>0</v>
      </c>
      <c r="AA693" s="11">
        <v>0</v>
      </c>
      <c r="AB693" s="11">
        <v>0</v>
      </c>
      <c r="AC693" s="11">
        <v>0</v>
      </c>
      <c r="AD693" s="11">
        <v>0</v>
      </c>
      <c r="AE693" s="11">
        <v>0</v>
      </c>
      <c r="AF693" s="11">
        <v>0</v>
      </c>
      <c r="AG693" s="11">
        <v>0</v>
      </c>
      <c r="AH693" s="11">
        <v>0</v>
      </c>
      <c r="AI693" s="11">
        <v>0</v>
      </c>
      <c r="AJ693" s="11">
        <v>30</v>
      </c>
      <c r="AK693" s="11" t="s">
        <v>1511</v>
      </c>
      <c r="AL693" s="11" t="s">
        <v>47</v>
      </c>
      <c r="AM693" s="11" t="s">
        <v>48</v>
      </c>
      <c r="AN693" s="11" t="s">
        <v>729</v>
      </c>
    </row>
    <row r="694" ht="36" spans="1:40">
      <c r="A694" s="28">
        <v>691</v>
      </c>
      <c r="B694" s="11" t="s">
        <v>494</v>
      </c>
      <c r="C694" s="11" t="s">
        <v>2524</v>
      </c>
      <c r="D694" s="11" t="s">
        <v>2525</v>
      </c>
      <c r="E694" s="11" t="s">
        <v>2526</v>
      </c>
      <c r="F694" s="11" t="s">
        <v>524</v>
      </c>
      <c r="G694" s="11" t="s">
        <v>947</v>
      </c>
      <c r="H694" s="11" t="s">
        <v>3327</v>
      </c>
      <c r="I694" s="11">
        <v>0</v>
      </c>
      <c r="J694" s="11">
        <v>4</v>
      </c>
      <c r="K694" s="11" t="s">
        <v>3328</v>
      </c>
      <c r="L694" s="11">
        <v>4</v>
      </c>
      <c r="M694" s="11">
        <v>100</v>
      </c>
      <c r="N694" s="11" t="s">
        <v>947</v>
      </c>
      <c r="O694" s="11">
        <v>0</v>
      </c>
      <c r="P694" s="11">
        <v>0</v>
      </c>
      <c r="Q694" s="11">
        <v>0</v>
      </c>
      <c r="R694" s="11">
        <v>0</v>
      </c>
      <c r="S694" s="11">
        <v>0</v>
      </c>
      <c r="T694" s="11">
        <v>0</v>
      </c>
      <c r="U694" s="11">
        <v>0</v>
      </c>
      <c r="V694" s="11">
        <v>0</v>
      </c>
      <c r="W694" s="11">
        <v>0</v>
      </c>
      <c r="X694" s="11">
        <v>0</v>
      </c>
      <c r="Y694" s="11">
        <v>0</v>
      </c>
      <c r="Z694" s="11">
        <v>0</v>
      </c>
      <c r="AA694" s="11">
        <v>0</v>
      </c>
      <c r="AB694" s="11">
        <v>0</v>
      </c>
      <c r="AC694" s="11">
        <v>0</v>
      </c>
      <c r="AD694" s="11">
        <v>0</v>
      </c>
      <c r="AE694" s="11">
        <v>0</v>
      </c>
      <c r="AF694" s="11">
        <v>0</v>
      </c>
      <c r="AG694" s="11">
        <v>0</v>
      </c>
      <c r="AH694" s="11">
        <v>0</v>
      </c>
      <c r="AI694" s="11">
        <v>0</v>
      </c>
      <c r="AJ694" s="11">
        <v>5</v>
      </c>
      <c r="AK694" s="11" t="s">
        <v>1530</v>
      </c>
      <c r="AL694" s="11" t="s">
        <v>105</v>
      </c>
      <c r="AM694" s="11" t="s">
        <v>56</v>
      </c>
      <c r="AN694" s="11" t="s">
        <v>729</v>
      </c>
    </row>
    <row r="695" ht="48" spans="1:40">
      <c r="A695" s="28">
        <v>692</v>
      </c>
      <c r="B695" s="11" t="s">
        <v>494</v>
      </c>
      <c r="C695" s="11" t="s">
        <v>2527</v>
      </c>
      <c r="D695" s="11" t="s">
        <v>2528</v>
      </c>
      <c r="E695" s="11" t="s">
        <v>2529</v>
      </c>
      <c r="F695" s="11" t="s">
        <v>582</v>
      </c>
      <c r="G695" s="11" t="s">
        <v>203</v>
      </c>
      <c r="H695" s="11" t="s">
        <v>1400</v>
      </c>
      <c r="I695" s="11">
        <v>4</v>
      </c>
      <c r="J695" s="11">
        <v>7</v>
      </c>
      <c r="K695" s="11" t="s">
        <v>3328</v>
      </c>
      <c r="L695" s="11">
        <v>7</v>
      </c>
      <c r="M695" s="11">
        <v>100</v>
      </c>
      <c r="N695" s="11" t="s">
        <v>203</v>
      </c>
      <c r="O695" s="11">
        <v>0</v>
      </c>
      <c r="P695" s="11">
        <v>0</v>
      </c>
      <c r="Q695" s="11">
        <v>0</v>
      </c>
      <c r="R695" s="11">
        <v>0</v>
      </c>
      <c r="S695" s="11">
        <v>0</v>
      </c>
      <c r="T695" s="11">
        <v>0</v>
      </c>
      <c r="U695" s="11">
        <v>0</v>
      </c>
      <c r="V695" s="11">
        <v>0</v>
      </c>
      <c r="W695" s="11">
        <v>0</v>
      </c>
      <c r="X695" s="11">
        <v>0</v>
      </c>
      <c r="Y695" s="11">
        <v>0</v>
      </c>
      <c r="Z695" s="11">
        <v>0</v>
      </c>
      <c r="AA695" s="11">
        <v>0</v>
      </c>
      <c r="AB695" s="11">
        <v>0</v>
      </c>
      <c r="AC695" s="11">
        <v>0</v>
      </c>
      <c r="AD695" s="11">
        <v>0</v>
      </c>
      <c r="AE695" s="11">
        <v>0</v>
      </c>
      <c r="AF695" s="11">
        <v>0</v>
      </c>
      <c r="AG695" s="11">
        <v>0</v>
      </c>
      <c r="AH695" s="11">
        <v>0</v>
      </c>
      <c r="AI695" s="11">
        <v>0</v>
      </c>
      <c r="AJ695" s="11">
        <v>15</v>
      </c>
      <c r="AK695" s="11" t="s">
        <v>1530</v>
      </c>
      <c r="AL695" s="11" t="s">
        <v>47</v>
      </c>
      <c r="AM695" s="11" t="s">
        <v>56</v>
      </c>
      <c r="AN695" s="11" t="s">
        <v>729</v>
      </c>
    </row>
    <row r="696" ht="48" spans="1:40">
      <c r="A696" s="28">
        <v>693</v>
      </c>
      <c r="B696" s="11" t="s">
        <v>494</v>
      </c>
      <c r="C696" s="11" t="s">
        <v>2530</v>
      </c>
      <c r="D696" s="11" t="s">
        <v>2531</v>
      </c>
      <c r="E696" s="11" t="s">
        <v>2532</v>
      </c>
      <c r="F696" s="11" t="s">
        <v>582</v>
      </c>
      <c r="G696" s="11" t="s">
        <v>203</v>
      </c>
      <c r="H696" s="11" t="s">
        <v>1400</v>
      </c>
      <c r="I696" s="11">
        <v>4</v>
      </c>
      <c r="J696" s="11">
        <v>8</v>
      </c>
      <c r="K696" s="11" t="s">
        <v>3328</v>
      </c>
      <c r="L696" s="11">
        <v>8</v>
      </c>
      <c r="M696" s="11">
        <v>100</v>
      </c>
      <c r="N696" s="11" t="s">
        <v>203</v>
      </c>
      <c r="O696" s="11">
        <v>0</v>
      </c>
      <c r="P696" s="11">
        <v>0</v>
      </c>
      <c r="Q696" s="11">
        <v>0</v>
      </c>
      <c r="R696" s="11">
        <v>0</v>
      </c>
      <c r="S696" s="11">
        <v>0</v>
      </c>
      <c r="T696" s="11">
        <v>0</v>
      </c>
      <c r="U696" s="11">
        <v>0</v>
      </c>
      <c r="V696" s="11">
        <v>0</v>
      </c>
      <c r="W696" s="11">
        <v>0</v>
      </c>
      <c r="X696" s="11">
        <v>0</v>
      </c>
      <c r="Y696" s="11">
        <v>0</v>
      </c>
      <c r="Z696" s="11">
        <v>0</v>
      </c>
      <c r="AA696" s="11">
        <v>0</v>
      </c>
      <c r="AB696" s="11">
        <v>0</v>
      </c>
      <c r="AC696" s="11">
        <v>0</v>
      </c>
      <c r="AD696" s="11">
        <v>0</v>
      </c>
      <c r="AE696" s="11">
        <v>0</v>
      </c>
      <c r="AF696" s="11">
        <v>0</v>
      </c>
      <c r="AG696" s="11">
        <v>0</v>
      </c>
      <c r="AH696" s="11">
        <v>0</v>
      </c>
      <c r="AI696" s="11">
        <v>0</v>
      </c>
      <c r="AJ696" s="11">
        <v>15</v>
      </c>
      <c r="AK696" s="11" t="s">
        <v>1530</v>
      </c>
      <c r="AL696" s="11" t="s">
        <v>47</v>
      </c>
      <c r="AM696" s="11" t="s">
        <v>56</v>
      </c>
      <c r="AN696" s="11" t="s">
        <v>729</v>
      </c>
    </row>
    <row r="697" ht="48" spans="1:40">
      <c r="A697" s="28">
        <v>694</v>
      </c>
      <c r="B697" s="11" t="s">
        <v>494</v>
      </c>
      <c r="C697" s="11" t="s">
        <v>2533</v>
      </c>
      <c r="D697" s="11" t="s">
        <v>2534</v>
      </c>
      <c r="E697" s="11" t="s">
        <v>2535</v>
      </c>
      <c r="F697" s="11" t="s">
        <v>524</v>
      </c>
      <c r="G697" s="11" t="s">
        <v>2129</v>
      </c>
      <c r="H697" s="11" t="s">
        <v>3327</v>
      </c>
      <c r="I697" s="11">
        <v>0</v>
      </c>
      <c r="J697" s="11">
        <v>5</v>
      </c>
      <c r="K697" s="11" t="s">
        <v>3329</v>
      </c>
      <c r="L697" s="11">
        <v>5</v>
      </c>
      <c r="M697" s="11">
        <v>60</v>
      </c>
      <c r="N697" s="11" t="s">
        <v>2129</v>
      </c>
      <c r="O697" s="11">
        <v>8</v>
      </c>
      <c r="P697" s="11">
        <v>40</v>
      </c>
      <c r="Q697" s="11" t="s">
        <v>825</v>
      </c>
      <c r="R697" s="11">
        <v>0</v>
      </c>
      <c r="S697" s="11">
        <v>0</v>
      </c>
      <c r="T697" s="11">
        <v>0</v>
      </c>
      <c r="U697" s="11">
        <v>0</v>
      </c>
      <c r="V697" s="11">
        <v>0</v>
      </c>
      <c r="W697" s="11">
        <v>0</v>
      </c>
      <c r="X697" s="11">
        <v>0</v>
      </c>
      <c r="Y697" s="11">
        <v>0</v>
      </c>
      <c r="Z697" s="11">
        <v>0</v>
      </c>
      <c r="AA697" s="11">
        <v>0</v>
      </c>
      <c r="AB697" s="11">
        <v>0</v>
      </c>
      <c r="AC697" s="11">
        <v>0</v>
      </c>
      <c r="AD697" s="11">
        <v>0</v>
      </c>
      <c r="AE697" s="11">
        <v>0</v>
      </c>
      <c r="AF697" s="11">
        <v>0</v>
      </c>
      <c r="AG697" s="11">
        <v>0</v>
      </c>
      <c r="AH697" s="11">
        <v>0</v>
      </c>
      <c r="AI697" s="11">
        <v>0</v>
      </c>
      <c r="AJ697" s="11">
        <v>15</v>
      </c>
      <c r="AK697" s="11" t="s">
        <v>1530</v>
      </c>
      <c r="AL697" s="11" t="s">
        <v>47</v>
      </c>
      <c r="AM697" s="11" t="s">
        <v>56</v>
      </c>
      <c r="AN697" s="11" t="s">
        <v>729</v>
      </c>
    </row>
    <row r="698" ht="36" spans="1:40">
      <c r="A698" s="28">
        <v>695</v>
      </c>
      <c r="B698" s="11" t="s">
        <v>494</v>
      </c>
      <c r="C698" s="11" t="s">
        <v>2536</v>
      </c>
      <c r="D698" s="11" t="s">
        <v>2537</v>
      </c>
      <c r="E698" s="11" t="s">
        <v>2538</v>
      </c>
      <c r="F698" s="11" t="s">
        <v>528</v>
      </c>
      <c r="G698" s="11" t="s">
        <v>362</v>
      </c>
      <c r="H698" s="11" t="s">
        <v>3327</v>
      </c>
      <c r="I698" s="11">
        <v>0</v>
      </c>
      <c r="J698" s="11">
        <v>1</v>
      </c>
      <c r="K698" s="11" t="s">
        <v>3329</v>
      </c>
      <c r="L698" s="11">
        <v>1</v>
      </c>
      <c r="M698" s="11">
        <v>55.55</v>
      </c>
      <c r="N698" s="11" t="s">
        <v>362</v>
      </c>
      <c r="O698" s="11">
        <v>2</v>
      </c>
      <c r="P698" s="11">
        <v>44.44</v>
      </c>
      <c r="Q698" s="11" t="s">
        <v>3453</v>
      </c>
      <c r="R698" s="11">
        <v>0</v>
      </c>
      <c r="S698" s="11">
        <v>0</v>
      </c>
      <c r="T698" s="11">
        <v>0</v>
      </c>
      <c r="U698" s="11">
        <v>0</v>
      </c>
      <c r="V698" s="11">
        <v>0</v>
      </c>
      <c r="W698" s="11">
        <v>0</v>
      </c>
      <c r="X698" s="11">
        <v>0</v>
      </c>
      <c r="Y698" s="11">
        <v>0</v>
      </c>
      <c r="Z698" s="11">
        <v>0</v>
      </c>
      <c r="AA698" s="11">
        <v>0</v>
      </c>
      <c r="AB698" s="11">
        <v>0</v>
      </c>
      <c r="AC698" s="11">
        <v>0</v>
      </c>
      <c r="AD698" s="11">
        <v>0</v>
      </c>
      <c r="AE698" s="11">
        <v>0</v>
      </c>
      <c r="AF698" s="11">
        <v>0</v>
      </c>
      <c r="AG698" s="11">
        <v>0</v>
      </c>
      <c r="AH698" s="11">
        <v>0</v>
      </c>
      <c r="AI698" s="11">
        <v>0</v>
      </c>
      <c r="AJ698" s="11">
        <v>10</v>
      </c>
      <c r="AK698" s="11" t="s">
        <v>1530</v>
      </c>
      <c r="AL698" s="11" t="s">
        <v>105</v>
      </c>
      <c r="AM698" s="11" t="s">
        <v>48</v>
      </c>
      <c r="AN698" s="11" t="s">
        <v>729</v>
      </c>
    </row>
    <row r="699" ht="48" spans="1:40">
      <c r="A699" s="28">
        <v>696</v>
      </c>
      <c r="B699" s="11" t="s">
        <v>494</v>
      </c>
      <c r="C699" s="11" t="s">
        <v>2539</v>
      </c>
      <c r="D699" s="11" t="s">
        <v>2540</v>
      </c>
      <c r="E699" s="11" t="s">
        <v>2541</v>
      </c>
      <c r="F699" s="11" t="s">
        <v>524</v>
      </c>
      <c r="G699" s="11" t="s">
        <v>1421</v>
      </c>
      <c r="H699" s="11" t="s">
        <v>3327</v>
      </c>
      <c r="I699" s="11">
        <v>0</v>
      </c>
      <c r="J699" s="11">
        <v>2</v>
      </c>
      <c r="K699" s="11" t="s">
        <v>3329</v>
      </c>
      <c r="L699" s="11">
        <v>2</v>
      </c>
      <c r="M699" s="11">
        <v>67</v>
      </c>
      <c r="N699" s="11" t="s">
        <v>1421</v>
      </c>
      <c r="O699" s="11">
        <v>4</v>
      </c>
      <c r="P699" s="11">
        <v>33</v>
      </c>
      <c r="Q699" s="11" t="s">
        <v>947</v>
      </c>
      <c r="R699" s="11">
        <v>0</v>
      </c>
      <c r="S699" s="11">
        <v>0</v>
      </c>
      <c r="T699" s="11">
        <v>0</v>
      </c>
      <c r="U699" s="11">
        <v>0</v>
      </c>
      <c r="V699" s="11">
        <v>0</v>
      </c>
      <c r="W699" s="11">
        <v>0</v>
      </c>
      <c r="X699" s="11">
        <v>0</v>
      </c>
      <c r="Y699" s="11">
        <v>0</v>
      </c>
      <c r="Z699" s="11">
        <v>0</v>
      </c>
      <c r="AA699" s="11">
        <v>0</v>
      </c>
      <c r="AB699" s="11">
        <v>0</v>
      </c>
      <c r="AC699" s="11">
        <v>0</v>
      </c>
      <c r="AD699" s="11">
        <v>0</v>
      </c>
      <c r="AE699" s="11">
        <v>0</v>
      </c>
      <c r="AF699" s="11">
        <v>0</v>
      </c>
      <c r="AG699" s="11">
        <v>0</v>
      </c>
      <c r="AH699" s="11">
        <v>0</v>
      </c>
      <c r="AI699" s="11">
        <v>0</v>
      </c>
      <c r="AJ699" s="11">
        <v>30</v>
      </c>
      <c r="AK699" s="11" t="s">
        <v>1530</v>
      </c>
      <c r="AL699" s="11" t="s">
        <v>47</v>
      </c>
      <c r="AM699" s="11" t="s">
        <v>48</v>
      </c>
      <c r="AN699" s="11" t="s">
        <v>729</v>
      </c>
    </row>
    <row r="700" ht="72" spans="1:40">
      <c r="A700" s="28">
        <v>697</v>
      </c>
      <c r="B700" s="11" t="s">
        <v>494</v>
      </c>
      <c r="C700" s="11" t="s">
        <v>2542</v>
      </c>
      <c r="D700" s="11" t="s">
        <v>2543</v>
      </c>
      <c r="E700" s="11" t="s">
        <v>2544</v>
      </c>
      <c r="F700" s="11" t="s">
        <v>646</v>
      </c>
      <c r="G700" s="11" t="s">
        <v>403</v>
      </c>
      <c r="H700" s="11" t="s">
        <v>1400</v>
      </c>
      <c r="I700" s="11">
        <v>4</v>
      </c>
      <c r="J700" s="11">
        <v>8</v>
      </c>
      <c r="K700" s="11" t="s">
        <v>3328</v>
      </c>
      <c r="L700" s="11">
        <v>1</v>
      </c>
      <c r="M700" s="11">
        <v>100</v>
      </c>
      <c r="N700" s="11" t="s">
        <v>403</v>
      </c>
      <c r="O700" s="11">
        <v>0</v>
      </c>
      <c r="P700" s="11">
        <v>0</v>
      </c>
      <c r="Q700" s="11">
        <v>0</v>
      </c>
      <c r="R700" s="11">
        <v>0</v>
      </c>
      <c r="S700" s="11">
        <v>0</v>
      </c>
      <c r="T700" s="11">
        <v>0</v>
      </c>
      <c r="U700" s="11">
        <v>0</v>
      </c>
      <c r="V700" s="11">
        <v>0</v>
      </c>
      <c r="W700" s="11">
        <v>0</v>
      </c>
      <c r="X700" s="11">
        <v>0</v>
      </c>
      <c r="Y700" s="11">
        <v>0</v>
      </c>
      <c r="Z700" s="11">
        <v>0</v>
      </c>
      <c r="AA700" s="11">
        <v>0</v>
      </c>
      <c r="AB700" s="11">
        <v>0</v>
      </c>
      <c r="AC700" s="11">
        <v>0</v>
      </c>
      <c r="AD700" s="11">
        <v>0</v>
      </c>
      <c r="AE700" s="11">
        <v>0</v>
      </c>
      <c r="AF700" s="11">
        <v>0</v>
      </c>
      <c r="AG700" s="11">
        <v>0</v>
      </c>
      <c r="AH700" s="11">
        <v>0</v>
      </c>
      <c r="AI700" s="11">
        <v>0</v>
      </c>
      <c r="AJ700" s="11">
        <v>15</v>
      </c>
      <c r="AK700" s="11" t="s">
        <v>1574</v>
      </c>
      <c r="AL700" s="11" t="s">
        <v>47</v>
      </c>
      <c r="AM700" s="11" t="s">
        <v>56</v>
      </c>
      <c r="AN700" s="11" t="s">
        <v>729</v>
      </c>
    </row>
    <row r="701" ht="36" spans="1:40">
      <c r="A701" s="28">
        <v>698</v>
      </c>
      <c r="B701" s="11" t="s">
        <v>494</v>
      </c>
      <c r="C701" s="11" t="s">
        <v>2545</v>
      </c>
      <c r="D701" s="11" t="s">
        <v>2546</v>
      </c>
      <c r="E701" s="11" t="s">
        <v>2547</v>
      </c>
      <c r="F701" s="11" t="s">
        <v>519</v>
      </c>
      <c r="G701" s="11" t="s">
        <v>362</v>
      </c>
      <c r="H701" s="11" t="s">
        <v>3327</v>
      </c>
      <c r="I701" s="11">
        <v>0</v>
      </c>
      <c r="J701" s="11">
        <v>2</v>
      </c>
      <c r="K701" s="11" t="s">
        <v>3328</v>
      </c>
      <c r="L701" s="11">
        <v>2</v>
      </c>
      <c r="M701" s="11">
        <v>100</v>
      </c>
      <c r="N701" s="11" t="s">
        <v>362</v>
      </c>
      <c r="O701" s="11">
        <v>0</v>
      </c>
      <c r="P701" s="11">
        <v>0</v>
      </c>
      <c r="Q701" s="11">
        <v>0</v>
      </c>
      <c r="R701" s="11">
        <v>0</v>
      </c>
      <c r="S701" s="11">
        <v>0</v>
      </c>
      <c r="T701" s="11">
        <v>0</v>
      </c>
      <c r="U701" s="11">
        <v>0</v>
      </c>
      <c r="V701" s="11">
        <v>0</v>
      </c>
      <c r="W701" s="11">
        <v>0</v>
      </c>
      <c r="X701" s="11">
        <v>0</v>
      </c>
      <c r="Y701" s="11">
        <v>0</v>
      </c>
      <c r="Z701" s="11">
        <v>0</v>
      </c>
      <c r="AA701" s="11">
        <v>0</v>
      </c>
      <c r="AB701" s="11">
        <v>0</v>
      </c>
      <c r="AC701" s="11">
        <v>0</v>
      </c>
      <c r="AD701" s="11">
        <v>0</v>
      </c>
      <c r="AE701" s="11">
        <v>0</v>
      </c>
      <c r="AF701" s="11">
        <v>0</v>
      </c>
      <c r="AG701" s="11">
        <v>0</v>
      </c>
      <c r="AH701" s="11">
        <v>0</v>
      </c>
      <c r="AI701" s="11">
        <v>0</v>
      </c>
      <c r="AJ701" s="11">
        <v>10</v>
      </c>
      <c r="AK701" s="11" t="s">
        <v>1574</v>
      </c>
      <c r="AL701" s="11" t="s">
        <v>105</v>
      </c>
      <c r="AM701" s="11" t="s">
        <v>48</v>
      </c>
      <c r="AN701" s="11" t="s">
        <v>729</v>
      </c>
    </row>
    <row r="702" ht="36" spans="1:40">
      <c r="A702" s="28">
        <v>699</v>
      </c>
      <c r="B702" s="11" t="s">
        <v>494</v>
      </c>
      <c r="C702" s="11" t="s">
        <v>2548</v>
      </c>
      <c r="D702" s="11" t="s">
        <v>2549</v>
      </c>
      <c r="E702" s="11" t="s">
        <v>2550</v>
      </c>
      <c r="F702" s="11" t="s">
        <v>1916</v>
      </c>
      <c r="G702" s="11" t="s">
        <v>2551</v>
      </c>
      <c r="H702" s="11" t="s">
        <v>3327</v>
      </c>
      <c r="I702" s="11">
        <v>0</v>
      </c>
      <c r="J702" s="11">
        <v>4</v>
      </c>
      <c r="K702" s="11" t="s">
        <v>3329</v>
      </c>
      <c r="L702" s="11">
        <v>4</v>
      </c>
      <c r="M702" s="11">
        <v>100</v>
      </c>
      <c r="N702" s="11" t="s">
        <v>2551</v>
      </c>
      <c r="O702" s="11">
        <v>6</v>
      </c>
      <c r="P702" s="11">
        <v>0</v>
      </c>
      <c r="Q702" s="11" t="s">
        <v>3469</v>
      </c>
      <c r="R702" s="11">
        <v>0</v>
      </c>
      <c r="S702" s="11">
        <v>0</v>
      </c>
      <c r="T702" s="11">
        <v>0</v>
      </c>
      <c r="U702" s="11">
        <v>0</v>
      </c>
      <c r="V702" s="11">
        <v>0</v>
      </c>
      <c r="W702" s="11">
        <v>0</v>
      </c>
      <c r="X702" s="11">
        <v>0</v>
      </c>
      <c r="Y702" s="11">
        <v>0</v>
      </c>
      <c r="Z702" s="11">
        <v>0</v>
      </c>
      <c r="AA702" s="11">
        <v>0</v>
      </c>
      <c r="AB702" s="11">
        <v>0</v>
      </c>
      <c r="AC702" s="11">
        <v>0</v>
      </c>
      <c r="AD702" s="11">
        <v>0</v>
      </c>
      <c r="AE702" s="11">
        <v>0</v>
      </c>
      <c r="AF702" s="11">
        <v>0</v>
      </c>
      <c r="AG702" s="11">
        <v>0</v>
      </c>
      <c r="AH702" s="11">
        <v>0</v>
      </c>
      <c r="AI702" s="11">
        <v>0</v>
      </c>
      <c r="AJ702" s="11">
        <v>15</v>
      </c>
      <c r="AK702" s="11" t="s">
        <v>1574</v>
      </c>
      <c r="AL702" s="11" t="s">
        <v>47</v>
      </c>
      <c r="AM702" s="11" t="s">
        <v>56</v>
      </c>
      <c r="AN702" s="11" t="s">
        <v>729</v>
      </c>
    </row>
    <row r="703" ht="72" spans="1:40">
      <c r="A703" s="28">
        <v>700</v>
      </c>
      <c r="B703" s="11" t="s">
        <v>494</v>
      </c>
      <c r="C703" s="11" t="s">
        <v>2552</v>
      </c>
      <c r="D703" s="11" t="s">
        <v>2553</v>
      </c>
      <c r="E703" s="11" t="s">
        <v>2554</v>
      </c>
      <c r="F703" s="11" t="s">
        <v>646</v>
      </c>
      <c r="G703" s="11" t="s">
        <v>403</v>
      </c>
      <c r="H703" s="11" t="s">
        <v>1400</v>
      </c>
      <c r="I703" s="11">
        <v>4</v>
      </c>
      <c r="J703" s="11">
        <v>5</v>
      </c>
      <c r="K703" s="11" t="s">
        <v>3328</v>
      </c>
      <c r="L703" s="11">
        <v>1</v>
      </c>
      <c r="M703" s="11">
        <v>100</v>
      </c>
      <c r="N703" s="11" t="s">
        <v>403</v>
      </c>
      <c r="O703" s="11">
        <v>0</v>
      </c>
      <c r="P703" s="11">
        <v>0</v>
      </c>
      <c r="Q703" s="11">
        <v>0</v>
      </c>
      <c r="R703" s="11">
        <v>0</v>
      </c>
      <c r="S703" s="11">
        <v>0</v>
      </c>
      <c r="T703" s="11">
        <v>0</v>
      </c>
      <c r="U703" s="11">
        <v>0</v>
      </c>
      <c r="V703" s="11">
        <v>0</v>
      </c>
      <c r="W703" s="11">
        <v>0</v>
      </c>
      <c r="X703" s="11">
        <v>0</v>
      </c>
      <c r="Y703" s="11">
        <v>0</v>
      </c>
      <c r="Z703" s="11">
        <v>0</v>
      </c>
      <c r="AA703" s="11">
        <v>0</v>
      </c>
      <c r="AB703" s="11">
        <v>0</v>
      </c>
      <c r="AC703" s="11">
        <v>0</v>
      </c>
      <c r="AD703" s="11">
        <v>0</v>
      </c>
      <c r="AE703" s="11">
        <v>0</v>
      </c>
      <c r="AF703" s="11">
        <v>0</v>
      </c>
      <c r="AG703" s="11">
        <v>0</v>
      </c>
      <c r="AH703" s="11">
        <v>0</v>
      </c>
      <c r="AI703" s="11">
        <v>0</v>
      </c>
      <c r="AJ703" s="11">
        <v>15</v>
      </c>
      <c r="AK703" s="11" t="s">
        <v>1574</v>
      </c>
      <c r="AL703" s="11" t="s">
        <v>47</v>
      </c>
      <c r="AM703" s="11" t="s">
        <v>56</v>
      </c>
      <c r="AN703" s="11" t="s">
        <v>729</v>
      </c>
    </row>
    <row r="704" ht="24" spans="1:40">
      <c r="A704" s="28">
        <v>701</v>
      </c>
      <c r="B704" s="11" t="s">
        <v>494</v>
      </c>
      <c r="C704" s="11" t="s">
        <v>2555</v>
      </c>
      <c r="D704" s="11" t="s">
        <v>2556</v>
      </c>
      <c r="E704" s="11" t="s">
        <v>2557</v>
      </c>
      <c r="F704" s="11" t="s">
        <v>2144</v>
      </c>
      <c r="G704" s="11" t="s">
        <v>128</v>
      </c>
      <c r="H704" s="11" t="s">
        <v>3327</v>
      </c>
      <c r="I704" s="11">
        <v>0</v>
      </c>
      <c r="J704" s="11">
        <v>5</v>
      </c>
      <c r="K704" s="11" t="s">
        <v>3328</v>
      </c>
      <c r="L704" s="11">
        <v>5</v>
      </c>
      <c r="M704" s="11">
        <v>100</v>
      </c>
      <c r="N704" s="11" t="s">
        <v>128</v>
      </c>
      <c r="O704" s="11">
        <v>0</v>
      </c>
      <c r="P704" s="11">
        <v>0</v>
      </c>
      <c r="Q704" s="11">
        <v>0</v>
      </c>
      <c r="R704" s="11">
        <v>0</v>
      </c>
      <c r="S704" s="11">
        <v>0</v>
      </c>
      <c r="T704" s="11">
        <v>0</v>
      </c>
      <c r="U704" s="11">
        <v>0</v>
      </c>
      <c r="V704" s="11">
        <v>0</v>
      </c>
      <c r="W704" s="11">
        <v>0</v>
      </c>
      <c r="X704" s="11">
        <v>0</v>
      </c>
      <c r="Y704" s="11">
        <v>0</v>
      </c>
      <c r="Z704" s="11">
        <v>0</v>
      </c>
      <c r="AA704" s="11">
        <v>0</v>
      </c>
      <c r="AB704" s="11">
        <v>0</v>
      </c>
      <c r="AC704" s="11">
        <v>0</v>
      </c>
      <c r="AD704" s="11">
        <v>0</v>
      </c>
      <c r="AE704" s="11">
        <v>0</v>
      </c>
      <c r="AF704" s="11">
        <v>0</v>
      </c>
      <c r="AG704" s="11">
        <v>0</v>
      </c>
      <c r="AH704" s="11">
        <v>0</v>
      </c>
      <c r="AI704" s="11">
        <v>0</v>
      </c>
      <c r="AJ704" s="11">
        <v>15</v>
      </c>
      <c r="AK704" s="11" t="s">
        <v>1574</v>
      </c>
      <c r="AL704" s="11" t="s">
        <v>47</v>
      </c>
      <c r="AM704" s="11" t="s">
        <v>56</v>
      </c>
      <c r="AN704" s="11" t="s">
        <v>729</v>
      </c>
    </row>
    <row r="705" ht="36" spans="1:40">
      <c r="A705" s="28">
        <v>702</v>
      </c>
      <c r="B705" s="11" t="s">
        <v>494</v>
      </c>
      <c r="C705" s="11" t="s">
        <v>2558</v>
      </c>
      <c r="D705" s="11" t="s">
        <v>2559</v>
      </c>
      <c r="E705" s="11" t="s">
        <v>2560</v>
      </c>
      <c r="F705" s="30" t="s">
        <v>2510</v>
      </c>
      <c r="G705" s="11" t="s">
        <v>2511</v>
      </c>
      <c r="H705" s="11" t="s">
        <v>3327</v>
      </c>
      <c r="I705" s="11">
        <v>0</v>
      </c>
      <c r="J705" s="11">
        <v>3</v>
      </c>
      <c r="K705" s="11" t="s">
        <v>3328</v>
      </c>
      <c r="L705" s="11">
        <v>3</v>
      </c>
      <c r="M705" s="11">
        <v>100</v>
      </c>
      <c r="N705" s="11" t="s">
        <v>2511</v>
      </c>
      <c r="O705" s="11">
        <v>0</v>
      </c>
      <c r="P705" s="11">
        <v>0</v>
      </c>
      <c r="Q705" s="11">
        <v>0</v>
      </c>
      <c r="R705" s="11">
        <v>0</v>
      </c>
      <c r="S705" s="11">
        <v>0</v>
      </c>
      <c r="T705" s="11">
        <v>0</v>
      </c>
      <c r="U705" s="11">
        <v>0</v>
      </c>
      <c r="V705" s="11">
        <v>0</v>
      </c>
      <c r="W705" s="11">
        <v>0</v>
      </c>
      <c r="X705" s="11">
        <v>0</v>
      </c>
      <c r="Y705" s="11">
        <v>0</v>
      </c>
      <c r="Z705" s="11">
        <v>0</v>
      </c>
      <c r="AA705" s="11">
        <v>0</v>
      </c>
      <c r="AB705" s="11">
        <v>0</v>
      </c>
      <c r="AC705" s="11">
        <v>0</v>
      </c>
      <c r="AD705" s="11">
        <v>0</v>
      </c>
      <c r="AE705" s="11">
        <v>0</v>
      </c>
      <c r="AF705" s="11">
        <v>0</v>
      </c>
      <c r="AG705" s="11">
        <v>0</v>
      </c>
      <c r="AH705" s="11">
        <v>0</v>
      </c>
      <c r="AI705" s="11">
        <v>0</v>
      </c>
      <c r="AJ705" s="11">
        <v>30</v>
      </c>
      <c r="AK705" s="11" t="s">
        <v>1597</v>
      </c>
      <c r="AL705" s="11" t="s">
        <v>47</v>
      </c>
      <c r="AM705" s="11" t="s">
        <v>48</v>
      </c>
      <c r="AN705" s="11" t="s">
        <v>729</v>
      </c>
    </row>
    <row r="706" ht="48" spans="1:40">
      <c r="A706" s="28">
        <v>703</v>
      </c>
      <c r="B706" s="11" t="s">
        <v>494</v>
      </c>
      <c r="C706" s="11" t="s">
        <v>2561</v>
      </c>
      <c r="D706" s="11" t="s">
        <v>2562</v>
      </c>
      <c r="E706" s="11" t="s">
        <v>2563</v>
      </c>
      <c r="F706" s="11" t="s">
        <v>524</v>
      </c>
      <c r="G706" s="11" t="s">
        <v>1421</v>
      </c>
      <c r="H706" s="11" t="s">
        <v>3327</v>
      </c>
      <c r="I706" s="11">
        <v>0</v>
      </c>
      <c r="J706" s="11">
        <v>3</v>
      </c>
      <c r="K706" s="11" t="s">
        <v>3329</v>
      </c>
      <c r="L706" s="11">
        <v>3</v>
      </c>
      <c r="M706" s="11">
        <v>60</v>
      </c>
      <c r="N706" s="11" t="s">
        <v>1421</v>
      </c>
      <c r="O706" s="11">
        <v>4</v>
      </c>
      <c r="P706" s="11">
        <v>40</v>
      </c>
      <c r="Q706" s="11" t="s">
        <v>947</v>
      </c>
      <c r="R706" s="11">
        <v>0</v>
      </c>
      <c r="S706" s="11">
        <v>0</v>
      </c>
      <c r="T706" s="11">
        <v>0</v>
      </c>
      <c r="U706" s="11">
        <v>0</v>
      </c>
      <c r="V706" s="11">
        <v>0</v>
      </c>
      <c r="W706" s="11">
        <v>0</v>
      </c>
      <c r="X706" s="11">
        <v>0</v>
      </c>
      <c r="Y706" s="11">
        <v>0</v>
      </c>
      <c r="Z706" s="11">
        <v>0</v>
      </c>
      <c r="AA706" s="11">
        <v>0</v>
      </c>
      <c r="AB706" s="11">
        <v>0</v>
      </c>
      <c r="AC706" s="11">
        <v>0</v>
      </c>
      <c r="AD706" s="11">
        <v>0</v>
      </c>
      <c r="AE706" s="11">
        <v>0</v>
      </c>
      <c r="AF706" s="11">
        <v>0</v>
      </c>
      <c r="AG706" s="11">
        <v>0</v>
      </c>
      <c r="AH706" s="11">
        <v>0</v>
      </c>
      <c r="AI706" s="11">
        <v>0</v>
      </c>
      <c r="AJ706" s="11">
        <v>30</v>
      </c>
      <c r="AK706" s="11" t="s">
        <v>1597</v>
      </c>
      <c r="AL706" s="11" t="s">
        <v>47</v>
      </c>
      <c r="AM706" s="11" t="s">
        <v>48</v>
      </c>
      <c r="AN706" s="11" t="s">
        <v>729</v>
      </c>
    </row>
    <row r="707" ht="24" spans="1:40">
      <c r="A707" s="28">
        <v>704</v>
      </c>
      <c r="B707" s="11" t="s">
        <v>494</v>
      </c>
      <c r="C707" s="11" t="s">
        <v>2564</v>
      </c>
      <c r="D707" s="11" t="s">
        <v>2565</v>
      </c>
      <c r="E707" s="11" t="s">
        <v>2566</v>
      </c>
      <c r="F707" s="11" t="s">
        <v>528</v>
      </c>
      <c r="G707" s="11" t="s">
        <v>2567</v>
      </c>
      <c r="H707" s="11" t="s">
        <v>3327</v>
      </c>
      <c r="I707" s="11">
        <v>0</v>
      </c>
      <c r="J707" s="11">
        <v>2</v>
      </c>
      <c r="K707" s="11" t="s">
        <v>3328</v>
      </c>
      <c r="L707" s="11">
        <v>2</v>
      </c>
      <c r="M707" s="11">
        <v>100</v>
      </c>
      <c r="N707" s="11" t="s">
        <v>2567</v>
      </c>
      <c r="O707" s="11">
        <v>0</v>
      </c>
      <c r="P707" s="11">
        <v>0</v>
      </c>
      <c r="Q707" s="11">
        <v>0</v>
      </c>
      <c r="R707" s="11">
        <v>0</v>
      </c>
      <c r="S707" s="11">
        <v>0</v>
      </c>
      <c r="T707" s="11">
        <v>0</v>
      </c>
      <c r="U707" s="11">
        <v>0</v>
      </c>
      <c r="V707" s="11">
        <v>0</v>
      </c>
      <c r="W707" s="11">
        <v>0</v>
      </c>
      <c r="X707" s="11">
        <v>0</v>
      </c>
      <c r="Y707" s="11">
        <v>0</v>
      </c>
      <c r="Z707" s="11">
        <v>0</v>
      </c>
      <c r="AA707" s="11">
        <v>0</v>
      </c>
      <c r="AB707" s="11">
        <v>0</v>
      </c>
      <c r="AC707" s="11">
        <v>0</v>
      </c>
      <c r="AD707" s="11">
        <v>0</v>
      </c>
      <c r="AE707" s="11">
        <v>0</v>
      </c>
      <c r="AF707" s="11">
        <v>0</v>
      </c>
      <c r="AG707" s="11">
        <v>0</v>
      </c>
      <c r="AH707" s="11">
        <v>0</v>
      </c>
      <c r="AI707" s="11">
        <v>0</v>
      </c>
      <c r="AJ707" s="11">
        <v>30</v>
      </c>
      <c r="AK707" s="11" t="s">
        <v>1597</v>
      </c>
      <c r="AL707" s="11" t="s">
        <v>47</v>
      </c>
      <c r="AM707" s="11" t="s">
        <v>48</v>
      </c>
      <c r="AN707" s="11" t="s">
        <v>729</v>
      </c>
    </row>
    <row r="708" ht="24" spans="1:40">
      <c r="A708" s="28">
        <v>705</v>
      </c>
      <c r="B708" s="11" t="s">
        <v>494</v>
      </c>
      <c r="C708" s="11" t="s">
        <v>2568</v>
      </c>
      <c r="D708" s="11" t="s">
        <v>2569</v>
      </c>
      <c r="E708" s="11" t="s">
        <v>2570</v>
      </c>
      <c r="F708" s="11" t="s">
        <v>524</v>
      </c>
      <c r="G708" s="11" t="s">
        <v>2129</v>
      </c>
      <c r="H708" s="11" t="s">
        <v>3327</v>
      </c>
      <c r="I708" s="11">
        <v>0</v>
      </c>
      <c r="J708" s="11">
        <v>5</v>
      </c>
      <c r="K708" s="11" t="s">
        <v>3328</v>
      </c>
      <c r="L708" s="11">
        <v>5</v>
      </c>
      <c r="M708" s="11">
        <v>100</v>
      </c>
      <c r="N708" s="11" t="s">
        <v>2129</v>
      </c>
      <c r="O708" s="11">
        <v>0</v>
      </c>
      <c r="P708" s="11">
        <v>0</v>
      </c>
      <c r="Q708" s="11">
        <v>0</v>
      </c>
      <c r="R708" s="11">
        <v>0</v>
      </c>
      <c r="S708" s="11">
        <v>0</v>
      </c>
      <c r="T708" s="11">
        <v>0</v>
      </c>
      <c r="U708" s="11">
        <v>0</v>
      </c>
      <c r="V708" s="11">
        <v>0</v>
      </c>
      <c r="W708" s="11">
        <v>0</v>
      </c>
      <c r="X708" s="11">
        <v>0</v>
      </c>
      <c r="Y708" s="11">
        <v>0</v>
      </c>
      <c r="Z708" s="11">
        <v>0</v>
      </c>
      <c r="AA708" s="11">
        <v>0</v>
      </c>
      <c r="AB708" s="11">
        <v>0</v>
      </c>
      <c r="AC708" s="11">
        <v>0</v>
      </c>
      <c r="AD708" s="11">
        <v>0</v>
      </c>
      <c r="AE708" s="11">
        <v>0</v>
      </c>
      <c r="AF708" s="11">
        <v>0</v>
      </c>
      <c r="AG708" s="11">
        <v>0</v>
      </c>
      <c r="AH708" s="11">
        <v>0</v>
      </c>
      <c r="AI708" s="11">
        <v>0</v>
      </c>
      <c r="AJ708" s="11">
        <v>5</v>
      </c>
      <c r="AK708" s="11" t="s">
        <v>1597</v>
      </c>
      <c r="AL708" s="11" t="s">
        <v>105</v>
      </c>
      <c r="AM708" s="11" t="s">
        <v>56</v>
      </c>
      <c r="AN708" s="11" t="s">
        <v>729</v>
      </c>
    </row>
    <row r="709" ht="60" spans="1:40">
      <c r="A709" s="28">
        <v>706</v>
      </c>
      <c r="B709" s="11" t="s">
        <v>494</v>
      </c>
      <c r="C709" s="11" t="s">
        <v>2571</v>
      </c>
      <c r="D709" s="11" t="s">
        <v>2572</v>
      </c>
      <c r="E709" s="11" t="s">
        <v>2573</v>
      </c>
      <c r="F709" s="11" t="s">
        <v>143</v>
      </c>
      <c r="G709" s="11" t="s">
        <v>2187</v>
      </c>
      <c r="H709" s="11" t="s">
        <v>3327</v>
      </c>
      <c r="I709" s="11">
        <v>0</v>
      </c>
      <c r="J709" s="11">
        <v>1</v>
      </c>
      <c r="K709" s="11" t="s">
        <v>3329</v>
      </c>
      <c r="L709" s="11">
        <v>1</v>
      </c>
      <c r="M709" s="11">
        <v>91</v>
      </c>
      <c r="N709" s="11" t="s">
        <v>2187</v>
      </c>
      <c r="O709" s="11">
        <v>2</v>
      </c>
      <c r="P709" s="11">
        <v>0</v>
      </c>
      <c r="Q709" s="11" t="s">
        <v>3373</v>
      </c>
      <c r="R709" s="11">
        <v>3</v>
      </c>
      <c r="S709" s="11">
        <v>0</v>
      </c>
      <c r="T709" s="11" t="s">
        <v>632</v>
      </c>
      <c r="U709" s="11">
        <v>4</v>
      </c>
      <c r="V709" s="11">
        <v>0</v>
      </c>
      <c r="W709" s="11" t="s">
        <v>3376</v>
      </c>
      <c r="X709" s="11">
        <v>5</v>
      </c>
      <c r="Y709" s="11">
        <v>9</v>
      </c>
      <c r="Z709" s="11" t="s">
        <v>3377</v>
      </c>
      <c r="AA709" s="11">
        <v>6</v>
      </c>
      <c r="AB709" s="11">
        <v>0</v>
      </c>
      <c r="AC709" s="11" t="s">
        <v>3378</v>
      </c>
      <c r="AD709" s="11">
        <v>7</v>
      </c>
      <c r="AE709" s="11">
        <v>0</v>
      </c>
      <c r="AF709" s="11" t="s">
        <v>3470</v>
      </c>
      <c r="AG709" s="11">
        <v>8</v>
      </c>
      <c r="AH709" s="11">
        <v>0</v>
      </c>
      <c r="AI709" s="11" t="s">
        <v>3471</v>
      </c>
      <c r="AJ709" s="11">
        <v>30</v>
      </c>
      <c r="AK709" s="11" t="s">
        <v>1597</v>
      </c>
      <c r="AL709" s="11" t="s">
        <v>47</v>
      </c>
      <c r="AM709" s="11" t="s">
        <v>48</v>
      </c>
      <c r="AN709" s="11" t="s">
        <v>729</v>
      </c>
    </row>
    <row r="710" ht="24" spans="1:40">
      <c r="A710" s="28">
        <v>707</v>
      </c>
      <c r="B710" s="11" t="s">
        <v>494</v>
      </c>
      <c r="C710" s="11" t="s">
        <v>2574</v>
      </c>
      <c r="D710" s="11" t="s">
        <v>2575</v>
      </c>
      <c r="E710" s="11" t="s">
        <v>2576</v>
      </c>
      <c r="F710" s="11" t="s">
        <v>524</v>
      </c>
      <c r="G710" s="11" t="s">
        <v>1755</v>
      </c>
      <c r="H710" s="11" t="s">
        <v>3327</v>
      </c>
      <c r="I710" s="11">
        <v>0</v>
      </c>
      <c r="J710" s="11">
        <v>6</v>
      </c>
      <c r="K710" s="11" t="s">
        <v>3328</v>
      </c>
      <c r="L710" s="11">
        <v>6</v>
      </c>
      <c r="M710" s="11">
        <v>100</v>
      </c>
      <c r="N710" s="11" t="s">
        <v>1755</v>
      </c>
      <c r="O710" s="11">
        <v>0</v>
      </c>
      <c r="P710" s="11">
        <v>0</v>
      </c>
      <c r="Q710" s="11">
        <v>0</v>
      </c>
      <c r="R710" s="11">
        <v>0</v>
      </c>
      <c r="S710" s="11">
        <v>0</v>
      </c>
      <c r="T710" s="11">
        <v>0</v>
      </c>
      <c r="U710" s="11">
        <v>0</v>
      </c>
      <c r="V710" s="11">
        <v>0</v>
      </c>
      <c r="W710" s="11">
        <v>0</v>
      </c>
      <c r="X710" s="11">
        <v>0</v>
      </c>
      <c r="Y710" s="11">
        <v>0</v>
      </c>
      <c r="Z710" s="11">
        <v>0</v>
      </c>
      <c r="AA710" s="11">
        <v>0</v>
      </c>
      <c r="AB710" s="11">
        <v>0</v>
      </c>
      <c r="AC710" s="11">
        <v>0</v>
      </c>
      <c r="AD710" s="11">
        <v>0</v>
      </c>
      <c r="AE710" s="11">
        <v>0</v>
      </c>
      <c r="AF710" s="11">
        <v>0</v>
      </c>
      <c r="AG710" s="11">
        <v>0</v>
      </c>
      <c r="AH710" s="11">
        <v>0</v>
      </c>
      <c r="AI710" s="11">
        <v>0</v>
      </c>
      <c r="AJ710" s="11">
        <v>5</v>
      </c>
      <c r="AK710" s="11" t="s">
        <v>1597</v>
      </c>
      <c r="AL710" s="11" t="s">
        <v>105</v>
      </c>
      <c r="AM710" s="11" t="s">
        <v>56</v>
      </c>
      <c r="AN710" s="11" t="s">
        <v>729</v>
      </c>
    </row>
    <row r="711" ht="36" spans="1:40">
      <c r="A711" s="28">
        <v>708</v>
      </c>
      <c r="B711" s="11" t="s">
        <v>494</v>
      </c>
      <c r="C711" s="11" t="s">
        <v>2577</v>
      </c>
      <c r="D711" s="11" t="s">
        <v>2578</v>
      </c>
      <c r="E711" s="11" t="s">
        <v>2579</v>
      </c>
      <c r="F711" s="11" t="s">
        <v>508</v>
      </c>
      <c r="G711" s="11" t="s">
        <v>2580</v>
      </c>
      <c r="H711" s="11" t="s">
        <v>3327</v>
      </c>
      <c r="I711" s="11">
        <v>0</v>
      </c>
      <c r="J711" s="11">
        <v>2</v>
      </c>
      <c r="K711" s="11" t="s">
        <v>3328</v>
      </c>
      <c r="L711" s="11">
        <v>2</v>
      </c>
      <c r="M711" s="11">
        <v>100</v>
      </c>
      <c r="N711" s="11" t="s">
        <v>2580</v>
      </c>
      <c r="O711" s="11">
        <v>0</v>
      </c>
      <c r="P711" s="11">
        <v>0</v>
      </c>
      <c r="Q711" s="11">
        <v>0</v>
      </c>
      <c r="R711" s="11">
        <v>0</v>
      </c>
      <c r="S711" s="11">
        <v>0</v>
      </c>
      <c r="T711" s="11">
        <v>0</v>
      </c>
      <c r="U711" s="11">
        <v>0</v>
      </c>
      <c r="V711" s="11">
        <v>0</v>
      </c>
      <c r="W711" s="11">
        <v>0</v>
      </c>
      <c r="X711" s="11">
        <v>0</v>
      </c>
      <c r="Y711" s="11">
        <v>0</v>
      </c>
      <c r="Z711" s="11">
        <v>0</v>
      </c>
      <c r="AA711" s="11">
        <v>0</v>
      </c>
      <c r="AB711" s="11">
        <v>0</v>
      </c>
      <c r="AC711" s="11">
        <v>0</v>
      </c>
      <c r="AD711" s="11">
        <v>0</v>
      </c>
      <c r="AE711" s="11">
        <v>0</v>
      </c>
      <c r="AF711" s="11">
        <v>0</v>
      </c>
      <c r="AG711" s="11">
        <v>0</v>
      </c>
      <c r="AH711" s="11">
        <v>0</v>
      </c>
      <c r="AI711" s="11">
        <v>0</v>
      </c>
      <c r="AJ711" s="11">
        <v>30</v>
      </c>
      <c r="AK711" s="11" t="s">
        <v>1597</v>
      </c>
      <c r="AL711" s="11" t="s">
        <v>47</v>
      </c>
      <c r="AM711" s="11" t="s">
        <v>48</v>
      </c>
      <c r="AN711" s="11" t="s">
        <v>729</v>
      </c>
    </row>
    <row r="712" ht="36" spans="1:40">
      <c r="A712" s="28">
        <v>709</v>
      </c>
      <c r="B712" s="11" t="s">
        <v>494</v>
      </c>
      <c r="C712" s="11" t="s">
        <v>2581</v>
      </c>
      <c r="D712" s="11" t="s">
        <v>2582</v>
      </c>
      <c r="E712" s="11" t="s">
        <v>2583</v>
      </c>
      <c r="F712" s="11" t="s">
        <v>519</v>
      </c>
      <c r="G712" s="11" t="s">
        <v>2584</v>
      </c>
      <c r="H712" s="11" t="s">
        <v>3327</v>
      </c>
      <c r="I712" s="11">
        <v>0</v>
      </c>
      <c r="J712" s="11">
        <v>2</v>
      </c>
      <c r="K712" s="11" t="s">
        <v>3328</v>
      </c>
      <c r="L712" s="11">
        <v>2</v>
      </c>
      <c r="M712" s="11">
        <v>100</v>
      </c>
      <c r="N712" s="11" t="s">
        <v>2584</v>
      </c>
      <c r="O712" s="11">
        <v>0</v>
      </c>
      <c r="P712" s="11">
        <v>0</v>
      </c>
      <c r="Q712" s="11">
        <v>0</v>
      </c>
      <c r="R712" s="11">
        <v>0</v>
      </c>
      <c r="S712" s="11">
        <v>0</v>
      </c>
      <c r="T712" s="11">
        <v>0</v>
      </c>
      <c r="U712" s="11">
        <v>0</v>
      </c>
      <c r="V712" s="11">
        <v>0</v>
      </c>
      <c r="W712" s="11">
        <v>0</v>
      </c>
      <c r="X712" s="11">
        <v>0</v>
      </c>
      <c r="Y712" s="11">
        <v>0</v>
      </c>
      <c r="Z712" s="11">
        <v>0</v>
      </c>
      <c r="AA712" s="11">
        <v>0</v>
      </c>
      <c r="AB712" s="11">
        <v>0</v>
      </c>
      <c r="AC712" s="11">
        <v>0</v>
      </c>
      <c r="AD712" s="11">
        <v>0</v>
      </c>
      <c r="AE712" s="11">
        <v>0</v>
      </c>
      <c r="AF712" s="11">
        <v>0</v>
      </c>
      <c r="AG712" s="11">
        <v>0</v>
      </c>
      <c r="AH712" s="11">
        <v>0</v>
      </c>
      <c r="AI712" s="11">
        <v>0</v>
      </c>
      <c r="AJ712" s="11">
        <v>30</v>
      </c>
      <c r="AK712" s="11" t="s">
        <v>1617</v>
      </c>
      <c r="AL712" s="11" t="s">
        <v>47</v>
      </c>
      <c r="AM712" s="11" t="s">
        <v>48</v>
      </c>
      <c r="AN712" s="11" t="s">
        <v>729</v>
      </c>
    </row>
    <row r="713" ht="48" spans="1:40">
      <c r="A713" s="28">
        <v>710</v>
      </c>
      <c r="B713" s="11" t="s">
        <v>494</v>
      </c>
      <c r="C713" s="11" t="s">
        <v>2585</v>
      </c>
      <c r="D713" s="11" t="s">
        <v>2586</v>
      </c>
      <c r="E713" s="11" t="s">
        <v>2462</v>
      </c>
      <c r="F713" s="11" t="s">
        <v>2136</v>
      </c>
      <c r="G713" s="11" t="s">
        <v>1357</v>
      </c>
      <c r="H713" s="11" t="s">
        <v>3327</v>
      </c>
      <c r="I713" s="11">
        <v>0</v>
      </c>
      <c r="J713" s="11">
        <v>5</v>
      </c>
      <c r="K713" s="11" t="s">
        <v>3329</v>
      </c>
      <c r="L713" s="11">
        <v>3</v>
      </c>
      <c r="M713" s="11">
        <v>62.5</v>
      </c>
      <c r="N713" s="11" t="s">
        <v>323</v>
      </c>
      <c r="O713" s="11">
        <v>5</v>
      </c>
      <c r="P713" s="11">
        <v>37.5</v>
      </c>
      <c r="Q713" s="11" t="s">
        <v>1357</v>
      </c>
      <c r="R713" s="11">
        <v>0</v>
      </c>
      <c r="S713" s="11">
        <v>0</v>
      </c>
      <c r="T713" s="11">
        <v>0</v>
      </c>
      <c r="U713" s="11">
        <v>0</v>
      </c>
      <c r="V713" s="11">
        <v>0</v>
      </c>
      <c r="W713" s="11">
        <v>0</v>
      </c>
      <c r="X713" s="11">
        <v>0</v>
      </c>
      <c r="Y713" s="11">
        <v>0</v>
      </c>
      <c r="Z713" s="11">
        <v>0</v>
      </c>
      <c r="AA713" s="11">
        <v>0</v>
      </c>
      <c r="AB713" s="11">
        <v>0</v>
      </c>
      <c r="AC713" s="11">
        <v>0</v>
      </c>
      <c r="AD713" s="11">
        <v>0</v>
      </c>
      <c r="AE713" s="11">
        <v>0</v>
      </c>
      <c r="AF713" s="11">
        <v>0</v>
      </c>
      <c r="AG713" s="11">
        <v>0</v>
      </c>
      <c r="AH713" s="11">
        <v>0</v>
      </c>
      <c r="AI713" s="11">
        <v>0</v>
      </c>
      <c r="AJ713" s="11">
        <v>15</v>
      </c>
      <c r="AK713" s="11" t="s">
        <v>1617</v>
      </c>
      <c r="AL713" s="11" t="s">
        <v>47</v>
      </c>
      <c r="AM713" s="11" t="s">
        <v>56</v>
      </c>
      <c r="AN713" s="11" t="s">
        <v>729</v>
      </c>
    </row>
    <row r="714" ht="48" spans="1:40">
      <c r="A714" s="28">
        <v>711</v>
      </c>
      <c r="B714" s="11" t="s">
        <v>494</v>
      </c>
      <c r="C714" s="11" t="s">
        <v>2587</v>
      </c>
      <c r="D714" s="11" t="s">
        <v>2588</v>
      </c>
      <c r="E714" s="11" t="s">
        <v>2345</v>
      </c>
      <c r="F714" s="11" t="s">
        <v>528</v>
      </c>
      <c r="G714" s="11" t="s">
        <v>873</v>
      </c>
      <c r="H714" s="11" t="s">
        <v>3327</v>
      </c>
      <c r="I714" s="11">
        <v>0</v>
      </c>
      <c r="J714" s="11">
        <v>2</v>
      </c>
      <c r="K714" s="11" t="s">
        <v>3329</v>
      </c>
      <c r="L714" s="11">
        <v>1</v>
      </c>
      <c r="M714" s="11">
        <v>55.55</v>
      </c>
      <c r="N714" s="11" t="s">
        <v>362</v>
      </c>
      <c r="O714" s="11">
        <v>2</v>
      </c>
      <c r="P714" s="11">
        <v>44.44</v>
      </c>
      <c r="Q714" s="11" t="s">
        <v>873</v>
      </c>
      <c r="R714" s="11">
        <v>0</v>
      </c>
      <c r="S714" s="11">
        <v>0</v>
      </c>
      <c r="T714" s="11">
        <v>0</v>
      </c>
      <c r="U714" s="11">
        <v>0</v>
      </c>
      <c r="V714" s="11">
        <v>0</v>
      </c>
      <c r="W714" s="11">
        <v>0</v>
      </c>
      <c r="X714" s="11">
        <v>0</v>
      </c>
      <c r="Y714" s="11">
        <v>0</v>
      </c>
      <c r="Z714" s="11">
        <v>0</v>
      </c>
      <c r="AA714" s="11">
        <v>0</v>
      </c>
      <c r="AB714" s="11">
        <v>0</v>
      </c>
      <c r="AC714" s="11">
        <v>0</v>
      </c>
      <c r="AD714" s="11">
        <v>0</v>
      </c>
      <c r="AE714" s="11">
        <v>0</v>
      </c>
      <c r="AF714" s="11">
        <v>0</v>
      </c>
      <c r="AG714" s="11">
        <v>0</v>
      </c>
      <c r="AH714" s="11">
        <v>0</v>
      </c>
      <c r="AI714" s="11">
        <v>0</v>
      </c>
      <c r="AJ714" s="11">
        <v>10</v>
      </c>
      <c r="AK714" s="11" t="s">
        <v>1640</v>
      </c>
      <c r="AL714" s="11" t="s">
        <v>105</v>
      </c>
      <c r="AM714" s="11" t="s">
        <v>48</v>
      </c>
      <c r="AN714" s="11" t="s">
        <v>729</v>
      </c>
    </row>
    <row r="715" ht="36" spans="1:40">
      <c r="A715" s="28">
        <v>712</v>
      </c>
      <c r="B715" s="11" t="s">
        <v>494</v>
      </c>
      <c r="C715" s="11" t="s">
        <v>2589</v>
      </c>
      <c r="D715" s="11" t="s">
        <v>2590</v>
      </c>
      <c r="E715" s="11" t="s">
        <v>2591</v>
      </c>
      <c r="F715" s="11" t="s">
        <v>519</v>
      </c>
      <c r="G715" s="11" t="s">
        <v>2592</v>
      </c>
      <c r="H715" s="11" t="s">
        <v>3327</v>
      </c>
      <c r="I715" s="11">
        <v>0</v>
      </c>
      <c r="J715" s="11">
        <v>2</v>
      </c>
      <c r="K715" s="11" t="s">
        <v>3328</v>
      </c>
      <c r="L715" s="11">
        <v>2</v>
      </c>
      <c r="M715" s="11">
        <v>100</v>
      </c>
      <c r="N715" s="11" t="s">
        <v>2592</v>
      </c>
      <c r="O715" s="11">
        <v>0</v>
      </c>
      <c r="P715" s="11">
        <v>0</v>
      </c>
      <c r="Q715" s="11">
        <v>0</v>
      </c>
      <c r="R715" s="11">
        <v>0</v>
      </c>
      <c r="S715" s="11">
        <v>0</v>
      </c>
      <c r="T715" s="11">
        <v>0</v>
      </c>
      <c r="U715" s="11">
        <v>0</v>
      </c>
      <c r="V715" s="11">
        <v>0</v>
      </c>
      <c r="W715" s="11">
        <v>0</v>
      </c>
      <c r="X715" s="11">
        <v>0</v>
      </c>
      <c r="Y715" s="11">
        <v>0</v>
      </c>
      <c r="Z715" s="11">
        <v>0</v>
      </c>
      <c r="AA715" s="11">
        <v>0</v>
      </c>
      <c r="AB715" s="11">
        <v>0</v>
      </c>
      <c r="AC715" s="11">
        <v>0</v>
      </c>
      <c r="AD715" s="11">
        <v>0</v>
      </c>
      <c r="AE715" s="11">
        <v>0</v>
      </c>
      <c r="AF715" s="11">
        <v>0</v>
      </c>
      <c r="AG715" s="11">
        <v>0</v>
      </c>
      <c r="AH715" s="11">
        <v>0</v>
      </c>
      <c r="AI715" s="11">
        <v>0</v>
      </c>
      <c r="AJ715" s="11">
        <v>30</v>
      </c>
      <c r="AK715" s="11" t="s">
        <v>1640</v>
      </c>
      <c r="AL715" s="11" t="s">
        <v>47</v>
      </c>
      <c r="AM715" s="11" t="s">
        <v>48</v>
      </c>
      <c r="AN715" s="11" t="s">
        <v>729</v>
      </c>
    </row>
    <row r="716" ht="24" spans="1:40">
      <c r="A716" s="28">
        <v>713</v>
      </c>
      <c r="B716" s="11" t="s">
        <v>494</v>
      </c>
      <c r="C716" s="11" t="s">
        <v>2593</v>
      </c>
      <c r="D716" s="11" t="s">
        <v>2594</v>
      </c>
      <c r="E716" s="11" t="s">
        <v>2595</v>
      </c>
      <c r="F716" s="11" t="s">
        <v>528</v>
      </c>
      <c r="G716" s="11" t="s">
        <v>2567</v>
      </c>
      <c r="H716" s="11" t="s">
        <v>3327</v>
      </c>
      <c r="I716" s="11">
        <v>0</v>
      </c>
      <c r="J716" s="11">
        <v>2</v>
      </c>
      <c r="K716" s="11" t="s">
        <v>3328</v>
      </c>
      <c r="L716" s="11">
        <v>2</v>
      </c>
      <c r="M716" s="11">
        <v>100</v>
      </c>
      <c r="N716" s="11" t="s">
        <v>2567</v>
      </c>
      <c r="O716" s="11">
        <v>0</v>
      </c>
      <c r="P716" s="11">
        <v>0</v>
      </c>
      <c r="Q716" s="11">
        <v>0</v>
      </c>
      <c r="R716" s="11">
        <v>0</v>
      </c>
      <c r="S716" s="11">
        <v>0</v>
      </c>
      <c r="T716" s="11">
        <v>0</v>
      </c>
      <c r="U716" s="11">
        <v>0</v>
      </c>
      <c r="V716" s="11">
        <v>0</v>
      </c>
      <c r="W716" s="11">
        <v>0</v>
      </c>
      <c r="X716" s="11">
        <v>0</v>
      </c>
      <c r="Y716" s="11">
        <v>0</v>
      </c>
      <c r="Z716" s="11">
        <v>0</v>
      </c>
      <c r="AA716" s="11">
        <v>0</v>
      </c>
      <c r="AB716" s="11">
        <v>0</v>
      </c>
      <c r="AC716" s="11">
        <v>0</v>
      </c>
      <c r="AD716" s="11">
        <v>0</v>
      </c>
      <c r="AE716" s="11">
        <v>0</v>
      </c>
      <c r="AF716" s="11">
        <v>0</v>
      </c>
      <c r="AG716" s="11">
        <v>0</v>
      </c>
      <c r="AH716" s="11">
        <v>0</v>
      </c>
      <c r="AI716" s="11">
        <v>0</v>
      </c>
      <c r="AJ716" s="11">
        <v>30</v>
      </c>
      <c r="AK716" s="11" t="s">
        <v>1640</v>
      </c>
      <c r="AL716" s="11" t="s">
        <v>47</v>
      </c>
      <c r="AM716" s="11" t="s">
        <v>48</v>
      </c>
      <c r="AN716" s="11" t="s">
        <v>729</v>
      </c>
    </row>
    <row r="717" ht="24" spans="1:40">
      <c r="A717" s="28">
        <v>714</v>
      </c>
      <c r="B717" s="11" t="s">
        <v>494</v>
      </c>
      <c r="C717" s="11" t="s">
        <v>2596</v>
      </c>
      <c r="D717" s="11" t="s">
        <v>2597</v>
      </c>
      <c r="E717" s="11" t="s">
        <v>2598</v>
      </c>
      <c r="F717" s="11" t="s">
        <v>524</v>
      </c>
      <c r="G717" s="11" t="s">
        <v>1421</v>
      </c>
      <c r="H717" s="11" t="s">
        <v>3327</v>
      </c>
      <c r="I717" s="11">
        <v>0</v>
      </c>
      <c r="J717" s="11">
        <v>3</v>
      </c>
      <c r="K717" s="11" t="s">
        <v>3328</v>
      </c>
      <c r="L717" s="11">
        <v>3</v>
      </c>
      <c r="M717" s="11">
        <v>100</v>
      </c>
      <c r="N717" s="11" t="s">
        <v>1421</v>
      </c>
      <c r="O717" s="11">
        <v>0</v>
      </c>
      <c r="P717" s="11">
        <v>0</v>
      </c>
      <c r="Q717" s="11">
        <v>0</v>
      </c>
      <c r="R717" s="11">
        <v>0</v>
      </c>
      <c r="S717" s="11">
        <v>0</v>
      </c>
      <c r="T717" s="11">
        <v>0</v>
      </c>
      <c r="U717" s="11">
        <v>0</v>
      </c>
      <c r="V717" s="11">
        <v>0</v>
      </c>
      <c r="W717" s="11">
        <v>0</v>
      </c>
      <c r="X717" s="11">
        <v>0</v>
      </c>
      <c r="Y717" s="11">
        <v>0</v>
      </c>
      <c r="Z717" s="11">
        <v>0</v>
      </c>
      <c r="AA717" s="11">
        <v>0</v>
      </c>
      <c r="AB717" s="11">
        <v>0</v>
      </c>
      <c r="AC717" s="11">
        <v>0</v>
      </c>
      <c r="AD717" s="11">
        <v>0</v>
      </c>
      <c r="AE717" s="11">
        <v>0</v>
      </c>
      <c r="AF717" s="11">
        <v>0</v>
      </c>
      <c r="AG717" s="11">
        <v>0</v>
      </c>
      <c r="AH717" s="11">
        <v>0</v>
      </c>
      <c r="AI717" s="11">
        <v>0</v>
      </c>
      <c r="AJ717" s="11">
        <v>30</v>
      </c>
      <c r="AK717" s="11" t="s">
        <v>1640</v>
      </c>
      <c r="AL717" s="11" t="s">
        <v>47</v>
      </c>
      <c r="AM717" s="11" t="s">
        <v>48</v>
      </c>
      <c r="AN717" s="11" t="s">
        <v>729</v>
      </c>
    </row>
    <row r="718" ht="36" spans="1:40">
      <c r="A718" s="28">
        <v>715</v>
      </c>
      <c r="B718" s="11" t="s">
        <v>494</v>
      </c>
      <c r="C718" s="11" t="s">
        <v>2599</v>
      </c>
      <c r="D718" s="11" t="s">
        <v>2600</v>
      </c>
      <c r="E718" s="11" t="s">
        <v>2601</v>
      </c>
      <c r="F718" s="30" t="s">
        <v>2140</v>
      </c>
      <c r="G718" s="11" t="s">
        <v>2602</v>
      </c>
      <c r="H718" s="11" t="s">
        <v>3327</v>
      </c>
      <c r="I718" s="11">
        <v>0</v>
      </c>
      <c r="J718" s="11">
        <v>3</v>
      </c>
      <c r="K718" s="11" t="s">
        <v>3328</v>
      </c>
      <c r="L718" s="11">
        <v>1</v>
      </c>
      <c r="M718" s="11">
        <v>100</v>
      </c>
      <c r="N718" s="11" t="s">
        <v>2602</v>
      </c>
      <c r="O718" s="11">
        <v>0</v>
      </c>
      <c r="P718" s="11">
        <v>0</v>
      </c>
      <c r="Q718" s="11">
        <v>0</v>
      </c>
      <c r="R718" s="11">
        <v>0</v>
      </c>
      <c r="S718" s="11">
        <v>0</v>
      </c>
      <c r="T718" s="11">
        <v>0</v>
      </c>
      <c r="U718" s="11">
        <v>0</v>
      </c>
      <c r="V718" s="11">
        <v>0</v>
      </c>
      <c r="W718" s="11">
        <v>0</v>
      </c>
      <c r="X718" s="11">
        <v>0</v>
      </c>
      <c r="Y718" s="11">
        <v>0</v>
      </c>
      <c r="Z718" s="11">
        <v>0</v>
      </c>
      <c r="AA718" s="11">
        <v>0</v>
      </c>
      <c r="AB718" s="11">
        <v>0</v>
      </c>
      <c r="AC718" s="11">
        <v>0</v>
      </c>
      <c r="AD718" s="11">
        <v>0</v>
      </c>
      <c r="AE718" s="11">
        <v>0</v>
      </c>
      <c r="AF718" s="11">
        <v>0</v>
      </c>
      <c r="AG718" s="11">
        <v>0</v>
      </c>
      <c r="AH718" s="11">
        <v>0</v>
      </c>
      <c r="AI718" s="11">
        <v>0</v>
      </c>
      <c r="AJ718" s="11">
        <v>30</v>
      </c>
      <c r="AK718" s="11" t="s">
        <v>1662</v>
      </c>
      <c r="AL718" s="11" t="s">
        <v>47</v>
      </c>
      <c r="AM718" s="11" t="s">
        <v>48</v>
      </c>
      <c r="AN718" s="11" t="s">
        <v>729</v>
      </c>
    </row>
    <row r="719" ht="36" spans="1:40">
      <c r="A719" s="28">
        <v>716</v>
      </c>
      <c r="B719" s="11" t="s">
        <v>494</v>
      </c>
      <c r="C719" s="11" t="s">
        <v>2603</v>
      </c>
      <c r="D719" s="11" t="s">
        <v>2604</v>
      </c>
      <c r="E719" s="11" t="s">
        <v>2605</v>
      </c>
      <c r="F719" s="11" t="s">
        <v>519</v>
      </c>
      <c r="G719" s="11" t="s">
        <v>1275</v>
      </c>
      <c r="H719" s="11" t="s">
        <v>3327</v>
      </c>
      <c r="I719" s="11">
        <v>0</v>
      </c>
      <c r="J719" s="11">
        <v>2</v>
      </c>
      <c r="K719" s="11" t="s">
        <v>3328</v>
      </c>
      <c r="L719" s="11">
        <v>2</v>
      </c>
      <c r="M719" s="11">
        <v>100</v>
      </c>
      <c r="N719" s="11" t="s">
        <v>1275</v>
      </c>
      <c r="O719" s="11">
        <v>0</v>
      </c>
      <c r="P719" s="11">
        <v>0</v>
      </c>
      <c r="Q719" s="11">
        <v>0</v>
      </c>
      <c r="R719" s="11">
        <v>0</v>
      </c>
      <c r="S719" s="11">
        <v>0</v>
      </c>
      <c r="T719" s="11">
        <v>0</v>
      </c>
      <c r="U719" s="11">
        <v>0</v>
      </c>
      <c r="V719" s="11">
        <v>0</v>
      </c>
      <c r="W719" s="11">
        <v>0</v>
      </c>
      <c r="X719" s="11">
        <v>0</v>
      </c>
      <c r="Y719" s="11">
        <v>0</v>
      </c>
      <c r="Z719" s="11">
        <v>0</v>
      </c>
      <c r="AA719" s="11">
        <v>0</v>
      </c>
      <c r="AB719" s="11">
        <v>0</v>
      </c>
      <c r="AC719" s="11">
        <v>0</v>
      </c>
      <c r="AD719" s="11">
        <v>0</v>
      </c>
      <c r="AE719" s="11">
        <v>0</v>
      </c>
      <c r="AF719" s="11">
        <v>0</v>
      </c>
      <c r="AG719" s="11">
        <v>0</v>
      </c>
      <c r="AH719" s="11">
        <v>0</v>
      </c>
      <c r="AI719" s="11">
        <v>0</v>
      </c>
      <c r="AJ719" s="11">
        <v>30</v>
      </c>
      <c r="AK719" s="11" t="s">
        <v>1662</v>
      </c>
      <c r="AL719" s="11" t="s">
        <v>47</v>
      </c>
      <c r="AM719" s="11" t="s">
        <v>48</v>
      </c>
      <c r="AN719" s="11" t="s">
        <v>729</v>
      </c>
    </row>
    <row r="720" ht="36" spans="1:40">
      <c r="A720" s="28">
        <v>717</v>
      </c>
      <c r="B720" s="11" t="s">
        <v>494</v>
      </c>
      <c r="C720" s="11" t="s">
        <v>2606</v>
      </c>
      <c r="D720" s="11" t="s">
        <v>2607</v>
      </c>
      <c r="E720" s="11" t="s">
        <v>2608</v>
      </c>
      <c r="F720" s="11" t="s">
        <v>519</v>
      </c>
      <c r="G720" s="11" t="s">
        <v>1275</v>
      </c>
      <c r="H720" s="11" t="s">
        <v>3327</v>
      </c>
      <c r="I720" s="11">
        <v>0</v>
      </c>
      <c r="J720" s="11">
        <v>1</v>
      </c>
      <c r="K720" s="11" t="s">
        <v>3329</v>
      </c>
      <c r="L720" s="11">
        <v>1</v>
      </c>
      <c r="M720" s="11">
        <v>100</v>
      </c>
      <c r="N720" s="11" t="s">
        <v>1275</v>
      </c>
      <c r="O720" s="11">
        <v>0</v>
      </c>
      <c r="P720" s="11">
        <v>0</v>
      </c>
      <c r="Q720" s="11">
        <v>0</v>
      </c>
      <c r="R720" s="11">
        <v>0</v>
      </c>
      <c r="S720" s="11">
        <v>0</v>
      </c>
      <c r="T720" s="11">
        <v>0</v>
      </c>
      <c r="U720" s="11">
        <v>0</v>
      </c>
      <c r="V720" s="11">
        <v>0</v>
      </c>
      <c r="W720" s="11">
        <v>0</v>
      </c>
      <c r="X720" s="11">
        <v>0</v>
      </c>
      <c r="Y720" s="11">
        <v>0</v>
      </c>
      <c r="Z720" s="11">
        <v>0</v>
      </c>
      <c r="AA720" s="11">
        <v>0</v>
      </c>
      <c r="AB720" s="11">
        <v>0</v>
      </c>
      <c r="AC720" s="11">
        <v>0</v>
      </c>
      <c r="AD720" s="11">
        <v>0</v>
      </c>
      <c r="AE720" s="11">
        <v>0</v>
      </c>
      <c r="AF720" s="11">
        <v>0</v>
      </c>
      <c r="AG720" s="11">
        <v>0</v>
      </c>
      <c r="AH720" s="11">
        <v>0</v>
      </c>
      <c r="AI720" s="11">
        <v>0</v>
      </c>
      <c r="AJ720" s="11">
        <v>30</v>
      </c>
      <c r="AK720" s="11" t="s">
        <v>1662</v>
      </c>
      <c r="AL720" s="11" t="s">
        <v>47</v>
      </c>
      <c r="AM720" s="11" t="s">
        <v>48</v>
      </c>
      <c r="AN720" s="11" t="s">
        <v>729</v>
      </c>
    </row>
    <row r="721" ht="36" spans="1:40">
      <c r="A721" s="28">
        <v>718</v>
      </c>
      <c r="B721" s="11" t="s">
        <v>494</v>
      </c>
      <c r="C721" s="11" t="s">
        <v>2609</v>
      </c>
      <c r="D721" s="11" t="s">
        <v>2610</v>
      </c>
      <c r="E721" s="11" t="s">
        <v>2611</v>
      </c>
      <c r="F721" s="30" t="s">
        <v>2136</v>
      </c>
      <c r="G721" s="11" t="s">
        <v>1357</v>
      </c>
      <c r="H721" s="11" t="s">
        <v>3327</v>
      </c>
      <c r="I721" s="11">
        <v>0</v>
      </c>
      <c r="J721" s="11">
        <v>5</v>
      </c>
      <c r="K721" s="11" t="s">
        <v>3328</v>
      </c>
      <c r="L721" s="11">
        <v>5</v>
      </c>
      <c r="M721" s="11">
        <v>100</v>
      </c>
      <c r="N721" s="11" t="s">
        <v>1357</v>
      </c>
      <c r="O721" s="11">
        <v>0</v>
      </c>
      <c r="P721" s="11">
        <v>0</v>
      </c>
      <c r="Q721" s="11">
        <v>0</v>
      </c>
      <c r="R721" s="11">
        <v>0</v>
      </c>
      <c r="S721" s="11">
        <v>0</v>
      </c>
      <c r="T721" s="11">
        <v>0</v>
      </c>
      <c r="U721" s="11">
        <v>0</v>
      </c>
      <c r="V721" s="11">
        <v>0</v>
      </c>
      <c r="W721" s="11">
        <v>0</v>
      </c>
      <c r="X721" s="11">
        <v>0</v>
      </c>
      <c r="Y721" s="11">
        <v>0</v>
      </c>
      <c r="Z721" s="11">
        <v>0</v>
      </c>
      <c r="AA721" s="11">
        <v>0</v>
      </c>
      <c r="AB721" s="11">
        <v>0</v>
      </c>
      <c r="AC721" s="11">
        <v>0</v>
      </c>
      <c r="AD721" s="11">
        <v>0</v>
      </c>
      <c r="AE721" s="11">
        <v>0</v>
      </c>
      <c r="AF721" s="11">
        <v>0</v>
      </c>
      <c r="AG721" s="11">
        <v>0</v>
      </c>
      <c r="AH721" s="11">
        <v>0</v>
      </c>
      <c r="AI721" s="11">
        <v>0</v>
      </c>
      <c r="AJ721" s="11">
        <v>15</v>
      </c>
      <c r="AK721" s="11" t="s">
        <v>1687</v>
      </c>
      <c r="AL721" s="11" t="s">
        <v>47</v>
      </c>
      <c r="AM721" s="11" t="s">
        <v>56</v>
      </c>
      <c r="AN721" s="11" t="s">
        <v>729</v>
      </c>
    </row>
    <row r="722" ht="48" spans="1:40">
      <c r="A722" s="28">
        <v>719</v>
      </c>
      <c r="B722" s="11" t="s">
        <v>494</v>
      </c>
      <c r="C722" s="11" t="s">
        <v>2612</v>
      </c>
      <c r="D722" s="11" t="s">
        <v>2613</v>
      </c>
      <c r="E722" s="11" t="s">
        <v>2614</v>
      </c>
      <c r="F722" s="11" t="s">
        <v>528</v>
      </c>
      <c r="G722" s="11" t="s">
        <v>873</v>
      </c>
      <c r="H722" s="11" t="s">
        <v>3327</v>
      </c>
      <c r="I722" s="11">
        <v>0</v>
      </c>
      <c r="J722" s="11">
        <v>2</v>
      </c>
      <c r="K722" s="11" t="s">
        <v>3329</v>
      </c>
      <c r="L722" s="11">
        <v>1</v>
      </c>
      <c r="M722" s="11">
        <v>55.55</v>
      </c>
      <c r="N722" s="11" t="s">
        <v>362</v>
      </c>
      <c r="O722" s="11">
        <v>2</v>
      </c>
      <c r="P722" s="11">
        <v>44.44</v>
      </c>
      <c r="Q722" s="11" t="s">
        <v>873</v>
      </c>
      <c r="R722" s="11">
        <v>0</v>
      </c>
      <c r="S722" s="11">
        <v>0</v>
      </c>
      <c r="T722" s="11">
        <v>0</v>
      </c>
      <c r="U722" s="11">
        <v>0</v>
      </c>
      <c r="V722" s="11">
        <v>0</v>
      </c>
      <c r="W722" s="11">
        <v>0</v>
      </c>
      <c r="X722" s="11">
        <v>0</v>
      </c>
      <c r="Y722" s="11">
        <v>0</v>
      </c>
      <c r="Z722" s="11">
        <v>0</v>
      </c>
      <c r="AA722" s="11">
        <v>0</v>
      </c>
      <c r="AB722" s="11">
        <v>0</v>
      </c>
      <c r="AC722" s="11">
        <v>0</v>
      </c>
      <c r="AD722" s="11">
        <v>0</v>
      </c>
      <c r="AE722" s="11">
        <v>0</v>
      </c>
      <c r="AF722" s="11">
        <v>0</v>
      </c>
      <c r="AG722" s="11">
        <v>0</v>
      </c>
      <c r="AH722" s="11">
        <v>0</v>
      </c>
      <c r="AI722" s="11">
        <v>0</v>
      </c>
      <c r="AJ722" s="11">
        <v>10</v>
      </c>
      <c r="AK722" s="11" t="s">
        <v>1687</v>
      </c>
      <c r="AL722" s="11" t="s">
        <v>105</v>
      </c>
      <c r="AM722" s="11" t="s">
        <v>48</v>
      </c>
      <c r="AN722" s="11" t="s">
        <v>729</v>
      </c>
    </row>
    <row r="723" ht="36" spans="1:40">
      <c r="A723" s="28">
        <v>720</v>
      </c>
      <c r="B723" s="11" t="s">
        <v>494</v>
      </c>
      <c r="C723" s="11" t="s">
        <v>2615</v>
      </c>
      <c r="D723" s="11" t="s">
        <v>2616</v>
      </c>
      <c r="E723" s="11" t="s">
        <v>2617</v>
      </c>
      <c r="F723" s="11" t="s">
        <v>519</v>
      </c>
      <c r="G723" s="11" t="s">
        <v>2592</v>
      </c>
      <c r="H723" s="11" t="s">
        <v>3327</v>
      </c>
      <c r="I723" s="11">
        <v>0</v>
      </c>
      <c r="J723" s="11">
        <v>2</v>
      </c>
      <c r="K723" s="11" t="s">
        <v>3328</v>
      </c>
      <c r="L723" s="11">
        <v>2</v>
      </c>
      <c r="M723" s="11">
        <v>100</v>
      </c>
      <c r="N723" s="11" t="s">
        <v>2592</v>
      </c>
      <c r="O723" s="11">
        <v>0</v>
      </c>
      <c r="P723" s="11">
        <v>0</v>
      </c>
      <c r="Q723" s="11">
        <v>0</v>
      </c>
      <c r="R723" s="11">
        <v>0</v>
      </c>
      <c r="S723" s="11">
        <v>0</v>
      </c>
      <c r="T723" s="11">
        <v>0</v>
      </c>
      <c r="U723" s="11">
        <v>0</v>
      </c>
      <c r="V723" s="11">
        <v>0</v>
      </c>
      <c r="W723" s="11">
        <v>0</v>
      </c>
      <c r="X723" s="11">
        <v>0</v>
      </c>
      <c r="Y723" s="11">
        <v>0</v>
      </c>
      <c r="Z723" s="11">
        <v>0</v>
      </c>
      <c r="AA723" s="11">
        <v>0</v>
      </c>
      <c r="AB723" s="11">
        <v>0</v>
      </c>
      <c r="AC723" s="11">
        <v>0</v>
      </c>
      <c r="AD723" s="11">
        <v>0</v>
      </c>
      <c r="AE723" s="11">
        <v>0</v>
      </c>
      <c r="AF723" s="11">
        <v>0</v>
      </c>
      <c r="AG723" s="11">
        <v>0</v>
      </c>
      <c r="AH723" s="11">
        <v>0</v>
      </c>
      <c r="AI723" s="11">
        <v>0</v>
      </c>
      <c r="AJ723" s="11">
        <v>30</v>
      </c>
      <c r="AK723" s="11" t="s">
        <v>1687</v>
      </c>
      <c r="AL723" s="11" t="s">
        <v>47</v>
      </c>
      <c r="AM723" s="11" t="s">
        <v>48</v>
      </c>
      <c r="AN723" s="11" t="s">
        <v>729</v>
      </c>
    </row>
    <row r="724" ht="36" spans="1:40">
      <c r="A724" s="28">
        <v>721</v>
      </c>
      <c r="B724" s="11" t="s">
        <v>494</v>
      </c>
      <c r="C724" s="11" t="s">
        <v>2618</v>
      </c>
      <c r="D724" s="11" t="s">
        <v>2619</v>
      </c>
      <c r="E724" s="11" t="s">
        <v>2620</v>
      </c>
      <c r="F724" s="11" t="s">
        <v>582</v>
      </c>
      <c r="G724" s="11" t="s">
        <v>2621</v>
      </c>
      <c r="H724" s="11" t="s">
        <v>3327</v>
      </c>
      <c r="I724" s="11">
        <v>0</v>
      </c>
      <c r="J724" s="11">
        <v>5</v>
      </c>
      <c r="K724" s="11" t="s">
        <v>3328</v>
      </c>
      <c r="L724" s="11">
        <v>1</v>
      </c>
      <c r="M724" s="11">
        <v>100</v>
      </c>
      <c r="N724" s="11" t="s">
        <v>2621</v>
      </c>
      <c r="O724" s="11">
        <v>0</v>
      </c>
      <c r="P724" s="11">
        <v>0</v>
      </c>
      <c r="Q724" s="11">
        <v>0</v>
      </c>
      <c r="R724" s="11">
        <v>0</v>
      </c>
      <c r="S724" s="11">
        <v>0</v>
      </c>
      <c r="T724" s="11">
        <v>0</v>
      </c>
      <c r="U724" s="11">
        <v>0</v>
      </c>
      <c r="V724" s="11">
        <v>0</v>
      </c>
      <c r="W724" s="11">
        <v>0</v>
      </c>
      <c r="X724" s="11">
        <v>0</v>
      </c>
      <c r="Y724" s="11">
        <v>0</v>
      </c>
      <c r="Z724" s="11">
        <v>0</v>
      </c>
      <c r="AA724" s="11">
        <v>0</v>
      </c>
      <c r="AB724" s="11">
        <v>0</v>
      </c>
      <c r="AC724" s="11">
        <v>0</v>
      </c>
      <c r="AD724" s="11">
        <v>0</v>
      </c>
      <c r="AE724" s="11">
        <v>0</v>
      </c>
      <c r="AF724" s="11">
        <v>0</v>
      </c>
      <c r="AG724" s="11">
        <v>0</v>
      </c>
      <c r="AH724" s="11">
        <v>0</v>
      </c>
      <c r="AI724" s="11">
        <v>0</v>
      </c>
      <c r="AJ724" s="11">
        <v>15</v>
      </c>
      <c r="AK724" s="11" t="s">
        <v>1687</v>
      </c>
      <c r="AL724" s="11" t="s">
        <v>47</v>
      </c>
      <c r="AM724" s="11" t="s">
        <v>56</v>
      </c>
      <c r="AN724" s="11" t="s">
        <v>729</v>
      </c>
    </row>
    <row r="725" ht="36" spans="1:40">
      <c r="A725" s="28">
        <v>722</v>
      </c>
      <c r="B725" s="11" t="s">
        <v>494</v>
      </c>
      <c r="C725" s="11" t="s">
        <v>2622</v>
      </c>
      <c r="D725" s="11" t="s">
        <v>2623</v>
      </c>
      <c r="E725" s="11" t="s">
        <v>2624</v>
      </c>
      <c r="F725" s="11" t="s">
        <v>528</v>
      </c>
      <c r="G725" s="11" t="s">
        <v>873</v>
      </c>
      <c r="H725" s="11" t="s">
        <v>3327</v>
      </c>
      <c r="I725" s="11">
        <v>0</v>
      </c>
      <c r="J725" s="11">
        <v>1</v>
      </c>
      <c r="K725" s="11" t="s">
        <v>3328</v>
      </c>
      <c r="L725" s="11">
        <v>1</v>
      </c>
      <c r="M725" s="11">
        <v>100</v>
      </c>
      <c r="N725" s="11" t="s">
        <v>873</v>
      </c>
      <c r="O725" s="11">
        <v>0</v>
      </c>
      <c r="P725" s="11">
        <v>0</v>
      </c>
      <c r="Q725" s="11">
        <v>0</v>
      </c>
      <c r="R725" s="11">
        <v>0</v>
      </c>
      <c r="S725" s="11">
        <v>0</v>
      </c>
      <c r="T725" s="11">
        <v>0</v>
      </c>
      <c r="U725" s="11">
        <v>0</v>
      </c>
      <c r="V725" s="11">
        <v>0</v>
      </c>
      <c r="W725" s="11">
        <v>0</v>
      </c>
      <c r="X725" s="11">
        <v>0</v>
      </c>
      <c r="Y725" s="11">
        <v>0</v>
      </c>
      <c r="Z725" s="11">
        <v>0</v>
      </c>
      <c r="AA725" s="11">
        <v>0</v>
      </c>
      <c r="AB725" s="11">
        <v>0</v>
      </c>
      <c r="AC725" s="11">
        <v>0</v>
      </c>
      <c r="AD725" s="11">
        <v>0</v>
      </c>
      <c r="AE725" s="11">
        <v>0</v>
      </c>
      <c r="AF725" s="11">
        <v>0</v>
      </c>
      <c r="AG725" s="11">
        <v>0</v>
      </c>
      <c r="AH725" s="11">
        <v>0</v>
      </c>
      <c r="AI725" s="11">
        <v>0</v>
      </c>
      <c r="AJ725" s="11">
        <v>30</v>
      </c>
      <c r="AK725" s="11" t="s">
        <v>1699</v>
      </c>
      <c r="AL725" s="11" t="s">
        <v>47</v>
      </c>
      <c r="AM725" s="11" t="s">
        <v>48</v>
      </c>
      <c r="AN725" s="11" t="s">
        <v>729</v>
      </c>
    </row>
    <row r="726" ht="36" spans="1:40">
      <c r="A726" s="28">
        <v>723</v>
      </c>
      <c r="B726" s="11" t="s">
        <v>494</v>
      </c>
      <c r="C726" s="11" t="s">
        <v>2625</v>
      </c>
      <c r="D726" s="11" t="s">
        <v>2626</v>
      </c>
      <c r="E726" s="11" t="s">
        <v>2627</v>
      </c>
      <c r="F726" s="30" t="s">
        <v>2136</v>
      </c>
      <c r="G726" s="11" t="s">
        <v>1357</v>
      </c>
      <c r="H726" s="11" t="s">
        <v>3327</v>
      </c>
      <c r="I726" s="11">
        <v>0</v>
      </c>
      <c r="J726" s="11">
        <v>5</v>
      </c>
      <c r="K726" s="11" t="s">
        <v>3328</v>
      </c>
      <c r="L726" s="11">
        <v>5</v>
      </c>
      <c r="M726" s="11">
        <v>100</v>
      </c>
      <c r="N726" s="11" t="s">
        <v>1357</v>
      </c>
      <c r="O726" s="11">
        <v>0</v>
      </c>
      <c r="P726" s="11">
        <v>0</v>
      </c>
      <c r="Q726" s="11">
        <v>0</v>
      </c>
      <c r="R726" s="11">
        <v>0</v>
      </c>
      <c r="S726" s="11">
        <v>0</v>
      </c>
      <c r="T726" s="11">
        <v>0</v>
      </c>
      <c r="U726" s="11">
        <v>0</v>
      </c>
      <c r="V726" s="11">
        <v>0</v>
      </c>
      <c r="W726" s="11">
        <v>0</v>
      </c>
      <c r="X726" s="11">
        <v>0</v>
      </c>
      <c r="Y726" s="11">
        <v>0</v>
      </c>
      <c r="Z726" s="11">
        <v>0</v>
      </c>
      <c r="AA726" s="11">
        <v>0</v>
      </c>
      <c r="AB726" s="11">
        <v>0</v>
      </c>
      <c r="AC726" s="11">
        <v>0</v>
      </c>
      <c r="AD726" s="11">
        <v>0</v>
      </c>
      <c r="AE726" s="11">
        <v>0</v>
      </c>
      <c r="AF726" s="11">
        <v>0</v>
      </c>
      <c r="AG726" s="11">
        <v>0</v>
      </c>
      <c r="AH726" s="11">
        <v>0</v>
      </c>
      <c r="AI726" s="11">
        <v>0</v>
      </c>
      <c r="AJ726" s="11">
        <v>15</v>
      </c>
      <c r="AK726" s="11" t="s">
        <v>1718</v>
      </c>
      <c r="AL726" s="11" t="s">
        <v>47</v>
      </c>
      <c r="AM726" s="11" t="s">
        <v>56</v>
      </c>
      <c r="AN726" s="11" t="s">
        <v>729</v>
      </c>
    </row>
    <row r="727" ht="36" spans="1:40">
      <c r="A727" s="28">
        <v>724</v>
      </c>
      <c r="B727" s="11" t="s">
        <v>494</v>
      </c>
      <c r="C727" s="11" t="s">
        <v>2628</v>
      </c>
      <c r="D727" s="11" t="s">
        <v>2629</v>
      </c>
      <c r="E727" s="11" t="s">
        <v>2630</v>
      </c>
      <c r="F727" s="11" t="s">
        <v>2136</v>
      </c>
      <c r="G727" s="11" t="s">
        <v>1357</v>
      </c>
      <c r="H727" s="11" t="s">
        <v>3327</v>
      </c>
      <c r="I727" s="11">
        <v>0</v>
      </c>
      <c r="J727" s="11">
        <v>5</v>
      </c>
      <c r="K727" s="11" t="s">
        <v>3328</v>
      </c>
      <c r="L727" s="11">
        <v>1</v>
      </c>
      <c r="M727" s="11">
        <v>100</v>
      </c>
      <c r="N727" s="11" t="s">
        <v>1357</v>
      </c>
      <c r="O727" s="11">
        <v>0</v>
      </c>
      <c r="P727" s="11">
        <v>0</v>
      </c>
      <c r="Q727" s="11">
        <v>0</v>
      </c>
      <c r="R727" s="11">
        <v>0</v>
      </c>
      <c r="S727" s="11">
        <v>0</v>
      </c>
      <c r="T727" s="11">
        <v>0</v>
      </c>
      <c r="U727" s="11">
        <v>0</v>
      </c>
      <c r="V727" s="11">
        <v>0</v>
      </c>
      <c r="W727" s="11">
        <v>0</v>
      </c>
      <c r="X727" s="11">
        <v>0</v>
      </c>
      <c r="Y727" s="11">
        <v>0</v>
      </c>
      <c r="Z727" s="11">
        <v>0</v>
      </c>
      <c r="AA727" s="11">
        <v>0</v>
      </c>
      <c r="AB727" s="11">
        <v>0</v>
      </c>
      <c r="AC727" s="11">
        <v>0</v>
      </c>
      <c r="AD727" s="11">
        <v>0</v>
      </c>
      <c r="AE727" s="11">
        <v>0</v>
      </c>
      <c r="AF727" s="11">
        <v>0</v>
      </c>
      <c r="AG727" s="11">
        <v>0</v>
      </c>
      <c r="AH727" s="11">
        <v>0</v>
      </c>
      <c r="AI727" s="11">
        <v>0</v>
      </c>
      <c r="AJ727" s="11">
        <v>15</v>
      </c>
      <c r="AK727" s="11" t="s">
        <v>1742</v>
      </c>
      <c r="AL727" s="11" t="s">
        <v>47</v>
      </c>
      <c r="AM727" s="11" t="s">
        <v>56</v>
      </c>
      <c r="AN727" s="11" t="s">
        <v>729</v>
      </c>
    </row>
    <row r="728" ht="36" spans="1:40">
      <c r="A728" s="28">
        <v>725</v>
      </c>
      <c r="B728" s="11" t="s">
        <v>494</v>
      </c>
      <c r="C728" s="11" t="s">
        <v>2631</v>
      </c>
      <c r="D728" s="11" t="s">
        <v>2632</v>
      </c>
      <c r="E728" s="11" t="s">
        <v>2633</v>
      </c>
      <c r="F728" s="11" t="s">
        <v>519</v>
      </c>
      <c r="G728" s="11" t="s">
        <v>1275</v>
      </c>
      <c r="H728" s="11" t="s">
        <v>3327</v>
      </c>
      <c r="I728" s="11">
        <v>0</v>
      </c>
      <c r="J728" s="11">
        <v>8</v>
      </c>
      <c r="K728" s="11" t="s">
        <v>3329</v>
      </c>
      <c r="L728" s="11">
        <v>8</v>
      </c>
      <c r="M728" s="11">
        <v>100</v>
      </c>
      <c r="N728" s="11" t="s">
        <v>1275</v>
      </c>
      <c r="O728" s="11">
        <v>0</v>
      </c>
      <c r="P728" s="11">
        <v>0</v>
      </c>
      <c r="Q728" s="11">
        <v>0</v>
      </c>
      <c r="R728" s="11">
        <v>0</v>
      </c>
      <c r="S728" s="11">
        <v>0</v>
      </c>
      <c r="T728" s="11">
        <v>0</v>
      </c>
      <c r="U728" s="11">
        <v>0</v>
      </c>
      <c r="V728" s="11">
        <v>0</v>
      </c>
      <c r="W728" s="11">
        <v>0</v>
      </c>
      <c r="X728" s="11">
        <v>0</v>
      </c>
      <c r="Y728" s="11">
        <v>0</v>
      </c>
      <c r="Z728" s="11">
        <v>0</v>
      </c>
      <c r="AA728" s="11">
        <v>0</v>
      </c>
      <c r="AB728" s="11">
        <v>0</v>
      </c>
      <c r="AC728" s="11">
        <v>0</v>
      </c>
      <c r="AD728" s="11">
        <v>0</v>
      </c>
      <c r="AE728" s="11">
        <v>0</v>
      </c>
      <c r="AF728" s="11">
        <v>0</v>
      </c>
      <c r="AG728" s="11">
        <v>0</v>
      </c>
      <c r="AH728" s="11">
        <v>0</v>
      </c>
      <c r="AI728" s="11">
        <v>0</v>
      </c>
      <c r="AJ728" s="11">
        <v>15</v>
      </c>
      <c r="AK728" s="11" t="s">
        <v>1775</v>
      </c>
      <c r="AL728" s="11" t="s">
        <v>47</v>
      </c>
      <c r="AM728" s="11" t="s">
        <v>56</v>
      </c>
      <c r="AN728" s="11" t="s">
        <v>729</v>
      </c>
    </row>
    <row r="729" ht="36" spans="1:40">
      <c r="A729" s="28">
        <v>726</v>
      </c>
      <c r="B729" s="11" t="s">
        <v>494</v>
      </c>
      <c r="C729" s="11" t="s">
        <v>2634</v>
      </c>
      <c r="D729" s="11" t="s">
        <v>2635</v>
      </c>
      <c r="E729" s="11" t="s">
        <v>2636</v>
      </c>
      <c r="F729" s="11" t="s">
        <v>524</v>
      </c>
      <c r="G729" s="11" t="s">
        <v>873</v>
      </c>
      <c r="H729" s="11" t="s">
        <v>3327</v>
      </c>
      <c r="I729" s="11">
        <v>0</v>
      </c>
      <c r="J729" s="11">
        <v>2</v>
      </c>
      <c r="K729" s="11" t="s">
        <v>3328</v>
      </c>
      <c r="L729" s="11">
        <v>2</v>
      </c>
      <c r="M729" s="11">
        <v>100</v>
      </c>
      <c r="N729" s="11" t="s">
        <v>873</v>
      </c>
      <c r="O729" s="11">
        <v>0</v>
      </c>
      <c r="P729" s="11">
        <v>0</v>
      </c>
      <c r="Q729" s="11">
        <v>0</v>
      </c>
      <c r="R729" s="11">
        <v>0</v>
      </c>
      <c r="S729" s="11">
        <v>0</v>
      </c>
      <c r="T729" s="11">
        <v>0</v>
      </c>
      <c r="U729" s="11">
        <v>0</v>
      </c>
      <c r="V729" s="11">
        <v>0</v>
      </c>
      <c r="W729" s="11">
        <v>0</v>
      </c>
      <c r="X729" s="11">
        <v>0</v>
      </c>
      <c r="Y729" s="11">
        <v>0</v>
      </c>
      <c r="Z729" s="11">
        <v>0</v>
      </c>
      <c r="AA729" s="11">
        <v>0</v>
      </c>
      <c r="AB729" s="11">
        <v>0</v>
      </c>
      <c r="AC729" s="11">
        <v>0</v>
      </c>
      <c r="AD729" s="11">
        <v>0</v>
      </c>
      <c r="AE729" s="11">
        <v>0</v>
      </c>
      <c r="AF729" s="11">
        <v>0</v>
      </c>
      <c r="AG729" s="11">
        <v>0</v>
      </c>
      <c r="AH729" s="11">
        <v>0</v>
      </c>
      <c r="AI729" s="11">
        <v>0</v>
      </c>
      <c r="AJ729" s="11">
        <v>30</v>
      </c>
      <c r="AK729" s="11" t="s">
        <v>1788</v>
      </c>
      <c r="AL729" s="11" t="s">
        <v>47</v>
      </c>
      <c r="AM729" s="11" t="s">
        <v>48</v>
      </c>
      <c r="AN729" s="11" t="s">
        <v>729</v>
      </c>
    </row>
    <row r="730" ht="36" spans="1:40">
      <c r="A730" s="28">
        <v>727</v>
      </c>
      <c r="B730" s="11" t="s">
        <v>494</v>
      </c>
      <c r="C730" s="11" t="s">
        <v>2637</v>
      </c>
      <c r="D730" s="11" t="s">
        <v>2638</v>
      </c>
      <c r="E730" s="11" t="s">
        <v>2639</v>
      </c>
      <c r="F730" s="11" t="s">
        <v>528</v>
      </c>
      <c r="G730" s="11" t="s">
        <v>873</v>
      </c>
      <c r="H730" s="11" t="s">
        <v>3327</v>
      </c>
      <c r="I730" s="11">
        <v>0</v>
      </c>
      <c r="J730" s="11">
        <v>2</v>
      </c>
      <c r="K730" s="11" t="s">
        <v>3328</v>
      </c>
      <c r="L730" s="11">
        <v>2</v>
      </c>
      <c r="M730" s="11">
        <v>100</v>
      </c>
      <c r="N730" s="11" t="s">
        <v>873</v>
      </c>
      <c r="O730" s="11">
        <v>0</v>
      </c>
      <c r="P730" s="11">
        <v>0</v>
      </c>
      <c r="Q730" s="11">
        <v>0</v>
      </c>
      <c r="R730" s="11">
        <v>0</v>
      </c>
      <c r="S730" s="11">
        <v>0</v>
      </c>
      <c r="T730" s="11">
        <v>0</v>
      </c>
      <c r="U730" s="11">
        <v>0</v>
      </c>
      <c r="V730" s="11">
        <v>0</v>
      </c>
      <c r="W730" s="11">
        <v>0</v>
      </c>
      <c r="X730" s="11">
        <v>0</v>
      </c>
      <c r="Y730" s="11">
        <v>0</v>
      </c>
      <c r="Z730" s="11">
        <v>0</v>
      </c>
      <c r="AA730" s="11">
        <v>0</v>
      </c>
      <c r="AB730" s="11">
        <v>0</v>
      </c>
      <c r="AC730" s="11">
        <v>0</v>
      </c>
      <c r="AD730" s="11">
        <v>0</v>
      </c>
      <c r="AE730" s="11">
        <v>0</v>
      </c>
      <c r="AF730" s="11">
        <v>0</v>
      </c>
      <c r="AG730" s="11">
        <v>0</v>
      </c>
      <c r="AH730" s="11">
        <v>0</v>
      </c>
      <c r="AI730" s="11">
        <v>0</v>
      </c>
      <c r="AJ730" s="11">
        <v>30</v>
      </c>
      <c r="AK730" s="11" t="s">
        <v>1788</v>
      </c>
      <c r="AL730" s="11" t="s">
        <v>47</v>
      </c>
      <c r="AM730" s="11" t="s">
        <v>48</v>
      </c>
      <c r="AN730" s="11" t="s">
        <v>729</v>
      </c>
    </row>
    <row r="731" ht="36" spans="1:40">
      <c r="A731" s="28">
        <v>728</v>
      </c>
      <c r="B731" s="11" t="s">
        <v>494</v>
      </c>
      <c r="C731" s="11" t="s">
        <v>2640</v>
      </c>
      <c r="D731" s="11" t="s">
        <v>2641</v>
      </c>
      <c r="E731" s="11" t="s">
        <v>2642</v>
      </c>
      <c r="F731" s="11" t="s">
        <v>2314</v>
      </c>
      <c r="G731" s="11" t="s">
        <v>1313</v>
      </c>
      <c r="H731" s="11" t="s">
        <v>3327</v>
      </c>
      <c r="I731" s="11">
        <v>0</v>
      </c>
      <c r="J731" s="11">
        <v>4</v>
      </c>
      <c r="K731" s="11" t="s">
        <v>3328</v>
      </c>
      <c r="L731" s="11">
        <v>4</v>
      </c>
      <c r="M731" s="11">
        <v>100</v>
      </c>
      <c r="N731" s="11" t="s">
        <v>1313</v>
      </c>
      <c r="O731" s="11">
        <v>0</v>
      </c>
      <c r="P731" s="11">
        <v>0</v>
      </c>
      <c r="Q731" s="11">
        <v>0</v>
      </c>
      <c r="R731" s="11">
        <v>0</v>
      </c>
      <c r="S731" s="11">
        <v>0</v>
      </c>
      <c r="T731" s="11">
        <v>0</v>
      </c>
      <c r="U731" s="11">
        <v>0</v>
      </c>
      <c r="V731" s="11">
        <v>0</v>
      </c>
      <c r="W731" s="11">
        <v>0</v>
      </c>
      <c r="X731" s="11">
        <v>0</v>
      </c>
      <c r="Y731" s="11">
        <v>0</v>
      </c>
      <c r="Z731" s="11">
        <v>0</v>
      </c>
      <c r="AA731" s="11">
        <v>0</v>
      </c>
      <c r="AB731" s="11">
        <v>0</v>
      </c>
      <c r="AC731" s="11">
        <v>0</v>
      </c>
      <c r="AD731" s="11">
        <v>0</v>
      </c>
      <c r="AE731" s="11">
        <v>0</v>
      </c>
      <c r="AF731" s="11">
        <v>0</v>
      </c>
      <c r="AG731" s="11">
        <v>0</v>
      </c>
      <c r="AH731" s="11">
        <v>0</v>
      </c>
      <c r="AI731" s="11">
        <v>0</v>
      </c>
      <c r="AJ731" s="11">
        <v>15</v>
      </c>
      <c r="AK731" s="11" t="s">
        <v>1839</v>
      </c>
      <c r="AL731" s="11" t="s">
        <v>47</v>
      </c>
      <c r="AM731" s="11" t="s">
        <v>56</v>
      </c>
      <c r="AN731" s="11" t="s">
        <v>729</v>
      </c>
    </row>
    <row r="732" ht="24" spans="1:40">
      <c r="A732" s="28">
        <v>729</v>
      </c>
      <c r="B732" s="11" t="s">
        <v>494</v>
      </c>
      <c r="C732" s="11" t="s">
        <v>2643</v>
      </c>
      <c r="D732" s="11" t="s">
        <v>2644</v>
      </c>
      <c r="E732" s="11" t="s">
        <v>2645</v>
      </c>
      <c r="F732" s="11" t="s">
        <v>2314</v>
      </c>
      <c r="G732" s="11" t="s">
        <v>894</v>
      </c>
      <c r="H732" s="11" t="s">
        <v>3327</v>
      </c>
      <c r="I732" s="11">
        <v>0</v>
      </c>
      <c r="J732" s="11">
        <v>5</v>
      </c>
      <c r="K732" s="11" t="s">
        <v>3328</v>
      </c>
      <c r="L732" s="11">
        <v>5</v>
      </c>
      <c r="M732" s="11">
        <v>100</v>
      </c>
      <c r="N732" s="11" t="s">
        <v>894</v>
      </c>
      <c r="O732" s="11">
        <v>0</v>
      </c>
      <c r="P732" s="11">
        <v>0</v>
      </c>
      <c r="Q732" s="11">
        <v>0</v>
      </c>
      <c r="R732" s="11">
        <v>0</v>
      </c>
      <c r="S732" s="11">
        <v>0</v>
      </c>
      <c r="T732" s="11">
        <v>0</v>
      </c>
      <c r="U732" s="11">
        <v>0</v>
      </c>
      <c r="V732" s="11">
        <v>0</v>
      </c>
      <c r="W732" s="11">
        <v>0</v>
      </c>
      <c r="X732" s="11">
        <v>0</v>
      </c>
      <c r="Y732" s="11">
        <v>0</v>
      </c>
      <c r="Z732" s="11">
        <v>0</v>
      </c>
      <c r="AA732" s="11">
        <v>0</v>
      </c>
      <c r="AB732" s="11">
        <v>0</v>
      </c>
      <c r="AC732" s="11">
        <v>0</v>
      </c>
      <c r="AD732" s="11">
        <v>0</v>
      </c>
      <c r="AE732" s="11">
        <v>0</v>
      </c>
      <c r="AF732" s="11">
        <v>0</v>
      </c>
      <c r="AG732" s="11">
        <v>0</v>
      </c>
      <c r="AH732" s="11">
        <v>0</v>
      </c>
      <c r="AI732" s="11">
        <v>0</v>
      </c>
      <c r="AJ732" s="11">
        <v>5</v>
      </c>
      <c r="AK732" s="11" t="s">
        <v>1853</v>
      </c>
      <c r="AL732" s="11" t="s">
        <v>105</v>
      </c>
      <c r="AM732" s="11" t="s">
        <v>56</v>
      </c>
      <c r="AN732" s="11" t="s">
        <v>729</v>
      </c>
    </row>
    <row r="733" ht="36" spans="1:40">
      <c r="A733" s="28">
        <v>730</v>
      </c>
      <c r="B733" s="11" t="s">
        <v>494</v>
      </c>
      <c r="C733" s="11" t="s">
        <v>2646</v>
      </c>
      <c r="D733" s="11" t="s">
        <v>2647</v>
      </c>
      <c r="E733" s="11" t="s">
        <v>2648</v>
      </c>
      <c r="F733" s="11" t="s">
        <v>2314</v>
      </c>
      <c r="G733" s="11" t="s">
        <v>1313</v>
      </c>
      <c r="H733" s="11" t="s">
        <v>3327</v>
      </c>
      <c r="I733" s="11">
        <v>0</v>
      </c>
      <c r="J733" s="11">
        <v>4</v>
      </c>
      <c r="K733" s="11" t="s">
        <v>3328</v>
      </c>
      <c r="L733" s="11">
        <v>4</v>
      </c>
      <c r="M733" s="11">
        <v>100</v>
      </c>
      <c r="N733" s="11" t="s">
        <v>1313</v>
      </c>
      <c r="O733" s="11">
        <v>0</v>
      </c>
      <c r="P733" s="11">
        <v>0</v>
      </c>
      <c r="Q733" s="11">
        <v>0</v>
      </c>
      <c r="R733" s="11">
        <v>0</v>
      </c>
      <c r="S733" s="11">
        <v>0</v>
      </c>
      <c r="T733" s="11">
        <v>0</v>
      </c>
      <c r="U733" s="11">
        <v>0</v>
      </c>
      <c r="V733" s="11">
        <v>0</v>
      </c>
      <c r="W733" s="11">
        <v>0</v>
      </c>
      <c r="X733" s="11">
        <v>0</v>
      </c>
      <c r="Y733" s="11">
        <v>0</v>
      </c>
      <c r="Z733" s="11">
        <v>0</v>
      </c>
      <c r="AA733" s="11">
        <v>0</v>
      </c>
      <c r="AB733" s="11">
        <v>0</v>
      </c>
      <c r="AC733" s="11">
        <v>0</v>
      </c>
      <c r="AD733" s="11">
        <v>0</v>
      </c>
      <c r="AE733" s="11">
        <v>0</v>
      </c>
      <c r="AF733" s="11">
        <v>0</v>
      </c>
      <c r="AG733" s="11">
        <v>0</v>
      </c>
      <c r="AH733" s="11">
        <v>0</v>
      </c>
      <c r="AI733" s="11">
        <v>0</v>
      </c>
      <c r="AJ733" s="11">
        <v>5</v>
      </c>
      <c r="AK733" s="11" t="s">
        <v>2649</v>
      </c>
      <c r="AL733" s="11" t="s">
        <v>105</v>
      </c>
      <c r="AM733" s="11" t="s">
        <v>56</v>
      </c>
      <c r="AN733" s="11" t="s">
        <v>729</v>
      </c>
    </row>
    <row r="734" ht="36" spans="1:40">
      <c r="A734" s="28">
        <v>731</v>
      </c>
      <c r="B734" s="11" t="s">
        <v>494</v>
      </c>
      <c r="C734" s="11" t="s">
        <v>2650</v>
      </c>
      <c r="D734" s="11" t="s">
        <v>2651</v>
      </c>
      <c r="E734" s="11" t="s">
        <v>2652</v>
      </c>
      <c r="F734" s="30" t="s">
        <v>2510</v>
      </c>
      <c r="G734" s="11" t="s">
        <v>2511</v>
      </c>
      <c r="H734" s="11" t="s">
        <v>3327</v>
      </c>
      <c r="I734" s="11">
        <v>0</v>
      </c>
      <c r="J734" s="11">
        <v>3</v>
      </c>
      <c r="K734" s="11" t="s">
        <v>3328</v>
      </c>
      <c r="L734" s="11">
        <v>3</v>
      </c>
      <c r="M734" s="11">
        <v>100</v>
      </c>
      <c r="N734" s="11" t="s">
        <v>2511</v>
      </c>
      <c r="O734" s="11">
        <v>0</v>
      </c>
      <c r="P734" s="11">
        <v>0</v>
      </c>
      <c r="Q734" s="11">
        <v>0</v>
      </c>
      <c r="R734" s="11">
        <v>0</v>
      </c>
      <c r="S734" s="11">
        <v>0</v>
      </c>
      <c r="T734" s="11">
        <v>0</v>
      </c>
      <c r="U734" s="11">
        <v>0</v>
      </c>
      <c r="V734" s="11">
        <v>0</v>
      </c>
      <c r="W734" s="11">
        <v>0</v>
      </c>
      <c r="X734" s="11">
        <v>0</v>
      </c>
      <c r="Y734" s="11">
        <v>0</v>
      </c>
      <c r="Z734" s="11">
        <v>0</v>
      </c>
      <c r="AA734" s="11">
        <v>0</v>
      </c>
      <c r="AB734" s="11">
        <v>0</v>
      </c>
      <c r="AC734" s="11">
        <v>0</v>
      </c>
      <c r="AD734" s="11">
        <v>0</v>
      </c>
      <c r="AE734" s="11">
        <v>0</v>
      </c>
      <c r="AF734" s="11">
        <v>0</v>
      </c>
      <c r="AG734" s="11">
        <v>0</v>
      </c>
      <c r="AH734" s="11">
        <v>0</v>
      </c>
      <c r="AI734" s="11">
        <v>0</v>
      </c>
      <c r="AJ734" s="11">
        <v>30</v>
      </c>
      <c r="AK734" s="11" t="s">
        <v>2653</v>
      </c>
      <c r="AL734" s="11" t="s">
        <v>47</v>
      </c>
      <c r="AM734" s="11" t="s">
        <v>48</v>
      </c>
      <c r="AN734" s="11" t="s">
        <v>729</v>
      </c>
    </row>
    <row r="735" ht="48" spans="1:40">
      <c r="A735" s="28">
        <v>732</v>
      </c>
      <c r="B735" s="11" t="s">
        <v>656</v>
      </c>
      <c r="C735" s="11" t="s">
        <v>2654</v>
      </c>
      <c r="D735" s="11" t="s">
        <v>2655</v>
      </c>
      <c r="E735" s="11" t="s">
        <v>2656</v>
      </c>
      <c r="F735" s="30" t="s">
        <v>2657</v>
      </c>
      <c r="G735" s="11" t="s">
        <v>2658</v>
      </c>
      <c r="H735" s="11" t="s">
        <v>3327</v>
      </c>
      <c r="I735" s="11">
        <v>0</v>
      </c>
      <c r="J735" s="11">
        <v>3</v>
      </c>
      <c r="K735" s="11" t="s">
        <v>3329</v>
      </c>
      <c r="L735" s="11">
        <v>1</v>
      </c>
      <c r="M735" s="11">
        <v>0</v>
      </c>
      <c r="N735" s="11" t="s">
        <v>3472</v>
      </c>
      <c r="O735" s="11">
        <v>2</v>
      </c>
      <c r="P735" s="11">
        <v>0</v>
      </c>
      <c r="Q735" s="11" t="s">
        <v>3473</v>
      </c>
      <c r="R735" s="11">
        <v>3</v>
      </c>
      <c r="S735" s="11">
        <v>100</v>
      </c>
      <c r="T735" s="11" t="s">
        <v>2658</v>
      </c>
      <c r="U735" s="11">
        <v>0</v>
      </c>
      <c r="V735" s="11">
        <v>0</v>
      </c>
      <c r="W735" s="11">
        <v>0</v>
      </c>
      <c r="X735" s="11">
        <v>0</v>
      </c>
      <c r="Y735" s="11">
        <v>0</v>
      </c>
      <c r="Z735" s="11">
        <v>0</v>
      </c>
      <c r="AA735" s="11">
        <v>0</v>
      </c>
      <c r="AB735" s="11">
        <v>0</v>
      </c>
      <c r="AC735" s="11">
        <v>0</v>
      </c>
      <c r="AD735" s="11">
        <v>0</v>
      </c>
      <c r="AE735" s="11">
        <v>0</v>
      </c>
      <c r="AF735" s="11">
        <v>0</v>
      </c>
      <c r="AG735" s="11">
        <v>0</v>
      </c>
      <c r="AH735" s="11">
        <v>0</v>
      </c>
      <c r="AI735" s="11">
        <v>0</v>
      </c>
      <c r="AJ735" s="11">
        <v>20</v>
      </c>
      <c r="AK735" s="11" t="s">
        <v>791</v>
      </c>
      <c r="AL735" s="11" t="s">
        <v>47</v>
      </c>
      <c r="AM735" s="11" t="s">
        <v>48</v>
      </c>
      <c r="AN735" s="11" t="s">
        <v>729</v>
      </c>
    </row>
    <row r="736" ht="36" spans="1:40">
      <c r="A736" s="28">
        <v>733</v>
      </c>
      <c r="B736" s="11" t="s">
        <v>656</v>
      </c>
      <c r="C736" s="11" t="s">
        <v>2659</v>
      </c>
      <c r="D736" s="11" t="s">
        <v>2660</v>
      </c>
      <c r="E736" s="11" t="s">
        <v>2661</v>
      </c>
      <c r="F736" s="30" t="s">
        <v>2662</v>
      </c>
      <c r="G736" s="11" t="s">
        <v>156</v>
      </c>
      <c r="H736" s="11" t="s">
        <v>3327</v>
      </c>
      <c r="I736" s="11">
        <v>0</v>
      </c>
      <c r="J736" s="11">
        <v>1</v>
      </c>
      <c r="K736" s="11" t="s">
        <v>3328</v>
      </c>
      <c r="L736" s="11">
        <v>1</v>
      </c>
      <c r="M736" s="11">
        <v>100</v>
      </c>
      <c r="N736" s="11" t="s">
        <v>156</v>
      </c>
      <c r="O736" s="11">
        <v>0</v>
      </c>
      <c r="P736" s="11">
        <v>0</v>
      </c>
      <c r="Q736" s="11">
        <v>0</v>
      </c>
      <c r="R736" s="11">
        <v>0</v>
      </c>
      <c r="S736" s="11">
        <v>0</v>
      </c>
      <c r="T736" s="11">
        <v>0</v>
      </c>
      <c r="U736" s="11">
        <v>0</v>
      </c>
      <c r="V736" s="11">
        <v>0</v>
      </c>
      <c r="W736" s="11">
        <v>0</v>
      </c>
      <c r="X736" s="11">
        <v>0</v>
      </c>
      <c r="Y736" s="11">
        <v>0</v>
      </c>
      <c r="Z736" s="11">
        <v>0</v>
      </c>
      <c r="AA736" s="11">
        <v>0</v>
      </c>
      <c r="AB736" s="11">
        <v>0</v>
      </c>
      <c r="AC736" s="11">
        <v>0</v>
      </c>
      <c r="AD736" s="11">
        <v>0</v>
      </c>
      <c r="AE736" s="11">
        <v>0</v>
      </c>
      <c r="AF736" s="11">
        <v>0</v>
      </c>
      <c r="AG736" s="11">
        <v>0</v>
      </c>
      <c r="AH736" s="11">
        <v>0</v>
      </c>
      <c r="AI736" s="11">
        <v>0</v>
      </c>
      <c r="AJ736" s="11">
        <v>20</v>
      </c>
      <c r="AK736" s="11" t="s">
        <v>791</v>
      </c>
      <c r="AL736" s="11" t="s">
        <v>47</v>
      </c>
      <c r="AM736" s="11" t="s">
        <v>48</v>
      </c>
      <c r="AN736" s="11" t="s">
        <v>729</v>
      </c>
    </row>
    <row r="737" ht="36" spans="1:40">
      <c r="A737" s="28">
        <v>734</v>
      </c>
      <c r="B737" s="11" t="s">
        <v>656</v>
      </c>
      <c r="C737" s="11" t="s">
        <v>2663</v>
      </c>
      <c r="D737" s="11" t="s">
        <v>2664</v>
      </c>
      <c r="E737" s="57" t="s">
        <v>2665</v>
      </c>
      <c r="F737" s="30" t="s">
        <v>1976</v>
      </c>
      <c r="G737" s="11" t="s">
        <v>2666</v>
      </c>
      <c r="H737" s="11" t="s">
        <v>3327</v>
      </c>
      <c r="I737" s="11">
        <v>0</v>
      </c>
      <c r="J737" s="11">
        <v>2</v>
      </c>
      <c r="K737" s="11" t="s">
        <v>3329</v>
      </c>
      <c r="L737" s="11">
        <v>1</v>
      </c>
      <c r="M737" s="11">
        <v>0</v>
      </c>
      <c r="N737" s="11" t="s">
        <v>3474</v>
      </c>
      <c r="O737" s="11">
        <v>2</v>
      </c>
      <c r="P737" s="11">
        <v>100</v>
      </c>
      <c r="Q737" s="11" t="s">
        <v>2666</v>
      </c>
      <c r="R737" s="11">
        <v>0</v>
      </c>
      <c r="S737" s="11">
        <v>0</v>
      </c>
      <c r="T737" s="11">
        <v>0</v>
      </c>
      <c r="U737" s="11">
        <v>0</v>
      </c>
      <c r="V737" s="11">
        <v>0</v>
      </c>
      <c r="W737" s="11">
        <v>0</v>
      </c>
      <c r="X737" s="11">
        <v>0</v>
      </c>
      <c r="Y737" s="11">
        <v>0</v>
      </c>
      <c r="Z737" s="11">
        <v>0</v>
      </c>
      <c r="AA737" s="11">
        <v>0</v>
      </c>
      <c r="AB737" s="11">
        <v>0</v>
      </c>
      <c r="AC737" s="11">
        <v>0</v>
      </c>
      <c r="AD737" s="11">
        <v>0</v>
      </c>
      <c r="AE737" s="11">
        <v>0</v>
      </c>
      <c r="AF737" s="11">
        <v>0</v>
      </c>
      <c r="AG737" s="11">
        <v>0</v>
      </c>
      <c r="AH737" s="11">
        <v>0</v>
      </c>
      <c r="AI737" s="11">
        <v>0</v>
      </c>
      <c r="AJ737" s="11">
        <v>20</v>
      </c>
      <c r="AK737" s="11" t="s">
        <v>2667</v>
      </c>
      <c r="AL737" s="11" t="s">
        <v>47</v>
      </c>
      <c r="AM737" s="31" t="s">
        <v>48</v>
      </c>
      <c r="AN737" s="11" t="s">
        <v>729</v>
      </c>
    </row>
    <row r="738" ht="48" spans="1:40">
      <c r="A738" s="28">
        <v>735</v>
      </c>
      <c r="B738" s="11" t="s">
        <v>656</v>
      </c>
      <c r="C738" s="11" t="s">
        <v>2668</v>
      </c>
      <c r="D738" s="11" t="s">
        <v>2669</v>
      </c>
      <c r="E738" s="11" t="s">
        <v>2670</v>
      </c>
      <c r="F738" s="30" t="s">
        <v>2671</v>
      </c>
      <c r="G738" s="11" t="s">
        <v>2672</v>
      </c>
      <c r="H738" s="11" t="s">
        <v>1400</v>
      </c>
      <c r="I738" s="11">
        <v>7</v>
      </c>
      <c r="J738" s="11">
        <v>2</v>
      </c>
      <c r="K738" s="11" t="s">
        <v>3328</v>
      </c>
      <c r="L738" s="11">
        <v>2</v>
      </c>
      <c r="M738" s="11">
        <v>100</v>
      </c>
      <c r="N738" s="11" t="s">
        <v>2672</v>
      </c>
      <c r="O738" s="11">
        <v>0</v>
      </c>
      <c r="P738" s="11">
        <v>0</v>
      </c>
      <c r="Q738" s="11">
        <v>0</v>
      </c>
      <c r="R738" s="11">
        <v>0</v>
      </c>
      <c r="S738" s="11">
        <v>0</v>
      </c>
      <c r="T738" s="11">
        <v>0</v>
      </c>
      <c r="U738" s="11">
        <v>0</v>
      </c>
      <c r="V738" s="11">
        <v>0</v>
      </c>
      <c r="W738" s="11">
        <v>0</v>
      </c>
      <c r="X738" s="11">
        <v>0</v>
      </c>
      <c r="Y738" s="11">
        <v>0</v>
      </c>
      <c r="Z738" s="11">
        <v>0</v>
      </c>
      <c r="AA738" s="11">
        <v>0</v>
      </c>
      <c r="AB738" s="11">
        <v>0</v>
      </c>
      <c r="AC738" s="11">
        <v>0</v>
      </c>
      <c r="AD738" s="11">
        <v>0</v>
      </c>
      <c r="AE738" s="11">
        <v>0</v>
      </c>
      <c r="AF738" s="11">
        <v>0</v>
      </c>
      <c r="AG738" s="11">
        <v>0</v>
      </c>
      <c r="AH738" s="11">
        <v>0</v>
      </c>
      <c r="AI738" s="11">
        <v>0</v>
      </c>
      <c r="AJ738" s="11">
        <v>20</v>
      </c>
      <c r="AK738" s="11" t="s">
        <v>2673</v>
      </c>
      <c r="AL738" s="11" t="s">
        <v>47</v>
      </c>
      <c r="AM738" s="11" t="s">
        <v>48</v>
      </c>
      <c r="AN738" s="11" t="s">
        <v>729</v>
      </c>
    </row>
    <row r="739" ht="24" spans="1:40">
      <c r="A739" s="28">
        <v>736</v>
      </c>
      <c r="B739" s="11" t="s">
        <v>656</v>
      </c>
      <c r="C739" s="11" t="s">
        <v>2674</v>
      </c>
      <c r="D739" s="11" t="s">
        <v>2675</v>
      </c>
      <c r="E739" s="11" t="s">
        <v>2676</v>
      </c>
      <c r="F739" s="30" t="s">
        <v>660</v>
      </c>
      <c r="G739" s="11" t="s">
        <v>156</v>
      </c>
      <c r="H739" s="11" t="s">
        <v>3327</v>
      </c>
      <c r="I739" s="11">
        <v>0</v>
      </c>
      <c r="J739" s="11">
        <v>1</v>
      </c>
      <c r="K739" s="11" t="s">
        <v>3328</v>
      </c>
      <c r="L739" s="11">
        <v>1</v>
      </c>
      <c r="M739" s="11">
        <v>100</v>
      </c>
      <c r="N739" s="11" t="s">
        <v>156</v>
      </c>
      <c r="O739" s="11">
        <v>0</v>
      </c>
      <c r="P739" s="11">
        <v>0</v>
      </c>
      <c r="Q739" s="11">
        <v>0</v>
      </c>
      <c r="R739" s="11">
        <v>0</v>
      </c>
      <c r="S739" s="11">
        <v>0</v>
      </c>
      <c r="T739" s="11">
        <v>0</v>
      </c>
      <c r="U739" s="11">
        <v>0</v>
      </c>
      <c r="V739" s="11">
        <v>0</v>
      </c>
      <c r="W739" s="11">
        <v>0</v>
      </c>
      <c r="X739" s="11">
        <v>0</v>
      </c>
      <c r="Y739" s="11">
        <v>0</v>
      </c>
      <c r="Z739" s="11">
        <v>0</v>
      </c>
      <c r="AA739" s="11">
        <v>0</v>
      </c>
      <c r="AB739" s="11">
        <v>0</v>
      </c>
      <c r="AC739" s="11">
        <v>0</v>
      </c>
      <c r="AD739" s="11">
        <v>0</v>
      </c>
      <c r="AE739" s="11">
        <v>0</v>
      </c>
      <c r="AF739" s="11">
        <v>0</v>
      </c>
      <c r="AG739" s="11">
        <v>0</v>
      </c>
      <c r="AH739" s="11">
        <v>0</v>
      </c>
      <c r="AI739" s="11">
        <v>0</v>
      </c>
      <c r="AJ739" s="11">
        <v>20</v>
      </c>
      <c r="AK739" s="11" t="s">
        <v>728</v>
      </c>
      <c r="AL739" s="11" t="s">
        <v>47</v>
      </c>
      <c r="AM739" s="11" t="s">
        <v>48</v>
      </c>
      <c r="AN739" s="11" t="s">
        <v>729</v>
      </c>
    </row>
    <row r="740" ht="36" spans="1:40">
      <c r="A740" s="28">
        <v>737</v>
      </c>
      <c r="B740" s="11" t="s">
        <v>656</v>
      </c>
      <c r="C740" s="11" t="s">
        <v>2677</v>
      </c>
      <c r="D740" s="11" t="s">
        <v>2678</v>
      </c>
      <c r="E740" s="11" t="s">
        <v>2679</v>
      </c>
      <c r="F740" s="30" t="s">
        <v>2680</v>
      </c>
      <c r="G740" s="11" t="s">
        <v>2681</v>
      </c>
      <c r="H740" s="11" t="s">
        <v>3327</v>
      </c>
      <c r="I740" s="11">
        <v>0</v>
      </c>
      <c r="J740" s="11">
        <v>1</v>
      </c>
      <c r="K740" s="11" t="s">
        <v>3329</v>
      </c>
      <c r="L740" s="11">
        <v>1</v>
      </c>
      <c r="M740" s="11">
        <v>100</v>
      </c>
      <c r="N740" s="11" t="s">
        <v>2681</v>
      </c>
      <c r="O740" s="11">
        <v>2</v>
      </c>
      <c r="P740" s="11">
        <v>0</v>
      </c>
      <c r="Q740" s="11" t="s">
        <v>3475</v>
      </c>
      <c r="R740" s="11">
        <v>0</v>
      </c>
      <c r="S740" s="11">
        <v>0</v>
      </c>
      <c r="T740" s="11">
        <v>0</v>
      </c>
      <c r="U740" s="11">
        <v>0</v>
      </c>
      <c r="V740" s="11">
        <v>0</v>
      </c>
      <c r="W740" s="11">
        <v>0</v>
      </c>
      <c r="X740" s="11">
        <v>0</v>
      </c>
      <c r="Y740" s="11">
        <v>0</v>
      </c>
      <c r="Z740" s="11">
        <v>0</v>
      </c>
      <c r="AA740" s="11">
        <v>0</v>
      </c>
      <c r="AB740" s="11">
        <v>0</v>
      </c>
      <c r="AC740" s="11">
        <v>0</v>
      </c>
      <c r="AD740" s="11">
        <v>0</v>
      </c>
      <c r="AE740" s="11">
        <v>0</v>
      </c>
      <c r="AF740" s="11">
        <v>0</v>
      </c>
      <c r="AG740" s="11">
        <v>0</v>
      </c>
      <c r="AH740" s="11">
        <v>0</v>
      </c>
      <c r="AI740" s="11">
        <v>0</v>
      </c>
      <c r="AJ740" s="11">
        <v>20</v>
      </c>
      <c r="AK740" s="11" t="s">
        <v>733</v>
      </c>
      <c r="AL740" s="11" t="s">
        <v>47</v>
      </c>
      <c r="AM740" s="11" t="s">
        <v>48</v>
      </c>
      <c r="AN740" s="11" t="s">
        <v>729</v>
      </c>
    </row>
    <row r="741" ht="36" spans="1:40">
      <c r="A741" s="28">
        <v>738</v>
      </c>
      <c r="B741" s="11" t="s">
        <v>656</v>
      </c>
      <c r="C741" s="11" t="s">
        <v>2682</v>
      </c>
      <c r="D741" s="11" t="s">
        <v>2683</v>
      </c>
      <c r="E741" s="11" t="s">
        <v>2684</v>
      </c>
      <c r="F741" s="30" t="s">
        <v>2685</v>
      </c>
      <c r="G741" s="11" t="s">
        <v>2686</v>
      </c>
      <c r="H741" s="11" t="s">
        <v>3327</v>
      </c>
      <c r="I741" s="11">
        <v>0</v>
      </c>
      <c r="J741" s="11">
        <v>1</v>
      </c>
      <c r="K741" s="11" t="s">
        <v>3328</v>
      </c>
      <c r="L741" s="11">
        <v>1</v>
      </c>
      <c r="M741" s="11">
        <v>100</v>
      </c>
      <c r="N741" s="11" t="s">
        <v>2686</v>
      </c>
      <c r="O741" s="11">
        <v>0</v>
      </c>
      <c r="P741" s="11">
        <v>0</v>
      </c>
      <c r="Q741" s="11">
        <v>0</v>
      </c>
      <c r="R741" s="11">
        <v>0</v>
      </c>
      <c r="S741" s="11">
        <v>0</v>
      </c>
      <c r="T741" s="11">
        <v>0</v>
      </c>
      <c r="U741" s="11">
        <v>0</v>
      </c>
      <c r="V741" s="11">
        <v>0</v>
      </c>
      <c r="W741" s="11">
        <v>0</v>
      </c>
      <c r="X741" s="11">
        <v>0</v>
      </c>
      <c r="Y741" s="11">
        <v>0</v>
      </c>
      <c r="Z741" s="11">
        <v>0</v>
      </c>
      <c r="AA741" s="11">
        <v>0</v>
      </c>
      <c r="AB741" s="11">
        <v>0</v>
      </c>
      <c r="AC741" s="11">
        <v>0</v>
      </c>
      <c r="AD741" s="11">
        <v>0</v>
      </c>
      <c r="AE741" s="11">
        <v>0</v>
      </c>
      <c r="AF741" s="11">
        <v>0</v>
      </c>
      <c r="AG741" s="11">
        <v>0</v>
      </c>
      <c r="AH741" s="11">
        <v>0</v>
      </c>
      <c r="AI741" s="11">
        <v>0</v>
      </c>
      <c r="AJ741" s="11">
        <v>20</v>
      </c>
      <c r="AK741" s="11" t="s">
        <v>737</v>
      </c>
      <c r="AL741" s="11" t="s">
        <v>47</v>
      </c>
      <c r="AM741" s="11" t="s">
        <v>48</v>
      </c>
      <c r="AN741" s="11" t="s">
        <v>729</v>
      </c>
    </row>
    <row r="742" ht="72" spans="1:40">
      <c r="A742" s="28">
        <v>739</v>
      </c>
      <c r="B742" s="11" t="s">
        <v>656</v>
      </c>
      <c r="C742" s="11" t="s">
        <v>2687</v>
      </c>
      <c r="D742" s="11" t="s">
        <v>2688</v>
      </c>
      <c r="E742" s="11" t="s">
        <v>2689</v>
      </c>
      <c r="F742" s="11" t="s">
        <v>2690</v>
      </c>
      <c r="G742" s="11" t="s">
        <v>2691</v>
      </c>
      <c r="H742" s="11" t="s">
        <v>3327</v>
      </c>
      <c r="I742" s="11">
        <v>0</v>
      </c>
      <c r="J742" s="11">
        <v>1</v>
      </c>
      <c r="K742" s="11" t="s">
        <v>3329</v>
      </c>
      <c r="L742" s="11">
        <v>1</v>
      </c>
      <c r="M742" s="11">
        <v>100</v>
      </c>
      <c r="N742" s="11" t="s">
        <v>2691</v>
      </c>
      <c r="O742" s="11">
        <v>2</v>
      </c>
      <c r="P742" s="11">
        <v>0</v>
      </c>
      <c r="Q742" s="11" t="s">
        <v>3476</v>
      </c>
      <c r="R742" s="11">
        <v>3</v>
      </c>
      <c r="S742" s="11">
        <v>0</v>
      </c>
      <c r="T742" s="11" t="s">
        <v>3477</v>
      </c>
      <c r="U742" s="11">
        <v>0</v>
      </c>
      <c r="V742" s="11">
        <v>0</v>
      </c>
      <c r="W742" s="11">
        <v>0</v>
      </c>
      <c r="X742" s="11">
        <v>0</v>
      </c>
      <c r="Y742" s="11">
        <v>0</v>
      </c>
      <c r="Z742" s="11">
        <v>0</v>
      </c>
      <c r="AA742" s="11">
        <v>0</v>
      </c>
      <c r="AB742" s="11">
        <v>0</v>
      </c>
      <c r="AC742" s="11">
        <v>0</v>
      </c>
      <c r="AD742" s="11">
        <v>0</v>
      </c>
      <c r="AE742" s="11">
        <v>0</v>
      </c>
      <c r="AF742" s="11">
        <v>0</v>
      </c>
      <c r="AG742" s="11">
        <v>0</v>
      </c>
      <c r="AH742" s="11">
        <v>0</v>
      </c>
      <c r="AI742" s="11">
        <v>0</v>
      </c>
      <c r="AJ742" s="11">
        <v>20</v>
      </c>
      <c r="AK742" s="11" t="s">
        <v>737</v>
      </c>
      <c r="AL742" s="11" t="s">
        <v>47</v>
      </c>
      <c r="AM742" s="11" t="s">
        <v>48</v>
      </c>
      <c r="AN742" s="11" t="s">
        <v>729</v>
      </c>
    </row>
    <row r="743" ht="48" spans="1:40">
      <c r="A743" s="28">
        <v>740</v>
      </c>
      <c r="B743" s="11" t="s">
        <v>656</v>
      </c>
      <c r="C743" s="11" t="s">
        <v>2692</v>
      </c>
      <c r="D743" s="11" t="s">
        <v>2693</v>
      </c>
      <c r="E743" s="11" t="s">
        <v>2694</v>
      </c>
      <c r="F743" s="11" t="s">
        <v>2690</v>
      </c>
      <c r="G743" s="11" t="s">
        <v>695</v>
      </c>
      <c r="H743" s="11" t="s">
        <v>1400</v>
      </c>
      <c r="I743" s="11">
        <v>14</v>
      </c>
      <c r="J743" s="11">
        <v>1</v>
      </c>
      <c r="K743" s="11" t="s">
        <v>3329</v>
      </c>
      <c r="L743" s="11">
        <v>1</v>
      </c>
      <c r="M743" s="11">
        <v>100</v>
      </c>
      <c r="N743" s="11" t="s">
        <v>695</v>
      </c>
      <c r="O743" s="11">
        <v>2</v>
      </c>
      <c r="P743" s="11">
        <v>0</v>
      </c>
      <c r="Q743" s="11" t="s">
        <v>3388</v>
      </c>
      <c r="R743" s="11">
        <v>3</v>
      </c>
      <c r="S743" s="11">
        <v>0</v>
      </c>
      <c r="T743" s="11" t="s">
        <v>3478</v>
      </c>
      <c r="U743" s="11">
        <v>4</v>
      </c>
      <c r="V743" s="11">
        <v>0</v>
      </c>
      <c r="W743" s="11" t="s">
        <v>3479</v>
      </c>
      <c r="X743" s="11">
        <v>5</v>
      </c>
      <c r="Y743" s="11">
        <v>0</v>
      </c>
      <c r="Z743" s="11" t="s">
        <v>3480</v>
      </c>
      <c r="AA743" s="11">
        <v>0</v>
      </c>
      <c r="AB743" s="11">
        <v>0</v>
      </c>
      <c r="AC743" s="11">
        <v>0</v>
      </c>
      <c r="AD743" s="11">
        <v>0</v>
      </c>
      <c r="AE743" s="11">
        <v>0</v>
      </c>
      <c r="AF743" s="11">
        <v>0</v>
      </c>
      <c r="AG743" s="11">
        <v>0</v>
      </c>
      <c r="AH743" s="11">
        <v>0</v>
      </c>
      <c r="AI743" s="11">
        <v>0</v>
      </c>
      <c r="AJ743" s="11">
        <v>20</v>
      </c>
      <c r="AK743" s="11" t="s">
        <v>737</v>
      </c>
      <c r="AL743" s="11" t="s">
        <v>47</v>
      </c>
      <c r="AM743" s="11" t="s">
        <v>48</v>
      </c>
      <c r="AN743" s="11" t="s">
        <v>729</v>
      </c>
    </row>
    <row r="744" ht="48" spans="1:40">
      <c r="A744" s="28">
        <v>741</v>
      </c>
      <c r="B744" s="11" t="s">
        <v>656</v>
      </c>
      <c r="C744" s="11" t="s">
        <v>2695</v>
      </c>
      <c r="D744" s="11" t="s">
        <v>2696</v>
      </c>
      <c r="E744" s="11" t="s">
        <v>2697</v>
      </c>
      <c r="F744" s="30" t="s">
        <v>2698</v>
      </c>
      <c r="G744" s="11" t="s">
        <v>2699</v>
      </c>
      <c r="H744" s="11" t="s">
        <v>3327</v>
      </c>
      <c r="I744" s="11">
        <v>0</v>
      </c>
      <c r="J744" s="11">
        <v>1</v>
      </c>
      <c r="K744" s="11" t="s">
        <v>3329</v>
      </c>
      <c r="L744" s="11">
        <v>1</v>
      </c>
      <c r="M744" s="11">
        <v>100</v>
      </c>
      <c r="N744" s="11" t="s">
        <v>2699</v>
      </c>
      <c r="O744" s="11">
        <v>2</v>
      </c>
      <c r="P744" s="11">
        <v>0</v>
      </c>
      <c r="Q744" s="11" t="s">
        <v>972</v>
      </c>
      <c r="R744" s="11">
        <v>3</v>
      </c>
      <c r="S744" s="11">
        <v>0</v>
      </c>
      <c r="T744" s="11" t="s">
        <v>128</v>
      </c>
      <c r="U744" s="11">
        <v>0</v>
      </c>
      <c r="V744" s="11">
        <v>0</v>
      </c>
      <c r="W744" s="11">
        <v>0</v>
      </c>
      <c r="X744" s="11">
        <v>0</v>
      </c>
      <c r="Y744" s="11">
        <v>0</v>
      </c>
      <c r="Z744" s="11">
        <v>0</v>
      </c>
      <c r="AA744" s="11">
        <v>0</v>
      </c>
      <c r="AB744" s="11">
        <v>0</v>
      </c>
      <c r="AC744" s="11">
        <v>0</v>
      </c>
      <c r="AD744" s="11">
        <v>0</v>
      </c>
      <c r="AE744" s="11">
        <v>0</v>
      </c>
      <c r="AF744" s="11">
        <v>0</v>
      </c>
      <c r="AG744" s="11">
        <v>0</v>
      </c>
      <c r="AH744" s="11">
        <v>0</v>
      </c>
      <c r="AI744" s="11">
        <v>0</v>
      </c>
      <c r="AJ744" s="11">
        <v>20</v>
      </c>
      <c r="AK744" s="11" t="s">
        <v>741</v>
      </c>
      <c r="AL744" s="11" t="s">
        <v>47</v>
      </c>
      <c r="AM744" s="11" t="s">
        <v>48</v>
      </c>
      <c r="AN744" s="11" t="s">
        <v>729</v>
      </c>
    </row>
    <row r="745" ht="36" spans="1:40">
      <c r="A745" s="28">
        <v>742</v>
      </c>
      <c r="B745" s="11" t="s">
        <v>656</v>
      </c>
      <c r="C745" s="11" t="s">
        <v>2700</v>
      </c>
      <c r="D745" s="11" t="s">
        <v>2701</v>
      </c>
      <c r="E745" s="11" t="s">
        <v>2702</v>
      </c>
      <c r="F745" s="30" t="s">
        <v>2703</v>
      </c>
      <c r="G745" s="11" t="s">
        <v>128</v>
      </c>
      <c r="H745" s="11" t="s">
        <v>3327</v>
      </c>
      <c r="I745" s="11">
        <v>0</v>
      </c>
      <c r="J745" s="11">
        <v>1</v>
      </c>
      <c r="K745" s="11" t="s">
        <v>3328</v>
      </c>
      <c r="L745" s="11">
        <v>1</v>
      </c>
      <c r="M745" s="11">
        <v>100</v>
      </c>
      <c r="N745" s="11" t="s">
        <v>128</v>
      </c>
      <c r="O745" s="11">
        <v>0</v>
      </c>
      <c r="P745" s="11">
        <v>0</v>
      </c>
      <c r="Q745" s="11">
        <v>0</v>
      </c>
      <c r="R745" s="11">
        <v>0</v>
      </c>
      <c r="S745" s="11">
        <v>0</v>
      </c>
      <c r="T745" s="11">
        <v>0</v>
      </c>
      <c r="U745" s="11">
        <v>0</v>
      </c>
      <c r="V745" s="11">
        <v>0</v>
      </c>
      <c r="W745" s="11">
        <v>0</v>
      </c>
      <c r="X745" s="11">
        <v>0</v>
      </c>
      <c r="Y745" s="11">
        <v>0</v>
      </c>
      <c r="Z745" s="11">
        <v>0</v>
      </c>
      <c r="AA745" s="11">
        <v>0</v>
      </c>
      <c r="AB745" s="11">
        <v>0</v>
      </c>
      <c r="AC745" s="11">
        <v>0</v>
      </c>
      <c r="AD745" s="11">
        <v>0</v>
      </c>
      <c r="AE745" s="11">
        <v>0</v>
      </c>
      <c r="AF745" s="11">
        <v>0</v>
      </c>
      <c r="AG745" s="11">
        <v>0</v>
      </c>
      <c r="AH745" s="11">
        <v>0</v>
      </c>
      <c r="AI745" s="11">
        <v>0</v>
      </c>
      <c r="AJ745" s="11">
        <v>20</v>
      </c>
      <c r="AK745" s="11" t="s">
        <v>746</v>
      </c>
      <c r="AL745" s="11" t="s">
        <v>47</v>
      </c>
      <c r="AM745" s="11" t="s">
        <v>48</v>
      </c>
      <c r="AN745" s="11" t="s">
        <v>729</v>
      </c>
    </row>
    <row r="746" ht="72" spans="1:40">
      <c r="A746" s="28">
        <v>743</v>
      </c>
      <c r="B746" s="11" t="s">
        <v>656</v>
      </c>
      <c r="C746" s="11" t="s">
        <v>2704</v>
      </c>
      <c r="D746" s="11" t="s">
        <v>2705</v>
      </c>
      <c r="E746" s="11" t="s">
        <v>2706</v>
      </c>
      <c r="F746" s="30" t="s">
        <v>2707</v>
      </c>
      <c r="G746" s="11" t="s">
        <v>2708</v>
      </c>
      <c r="H746" s="11" t="s">
        <v>3327</v>
      </c>
      <c r="I746" s="11">
        <v>0</v>
      </c>
      <c r="J746" s="11">
        <v>3</v>
      </c>
      <c r="K746" s="11" t="s">
        <v>3329</v>
      </c>
      <c r="L746" s="11">
        <v>1</v>
      </c>
      <c r="M746" s="11">
        <v>0</v>
      </c>
      <c r="N746" s="11" t="s">
        <v>3481</v>
      </c>
      <c r="O746" s="11">
        <v>2</v>
      </c>
      <c r="P746" s="11">
        <v>0</v>
      </c>
      <c r="Q746" s="11" t="s">
        <v>128</v>
      </c>
      <c r="R746" s="11">
        <v>3</v>
      </c>
      <c r="S746" s="11">
        <v>100</v>
      </c>
      <c r="T746" s="11" t="s">
        <v>2708</v>
      </c>
      <c r="U746" s="11">
        <v>4</v>
      </c>
      <c r="V746" s="11">
        <v>0</v>
      </c>
      <c r="W746" s="11" t="s">
        <v>3482</v>
      </c>
      <c r="X746" s="11">
        <v>5</v>
      </c>
      <c r="Y746" s="11">
        <v>0</v>
      </c>
      <c r="Z746" s="11" t="s">
        <v>3482</v>
      </c>
      <c r="AA746" s="11">
        <v>6</v>
      </c>
      <c r="AB746" s="11">
        <v>0</v>
      </c>
      <c r="AC746" s="11" t="s">
        <v>3482</v>
      </c>
      <c r="AD746" s="11">
        <v>7</v>
      </c>
      <c r="AE746" s="11">
        <v>0</v>
      </c>
      <c r="AF746" s="11" t="s">
        <v>3482</v>
      </c>
      <c r="AG746" s="11">
        <v>8</v>
      </c>
      <c r="AH746" s="11">
        <v>0</v>
      </c>
      <c r="AI746" s="11" t="s">
        <v>3482</v>
      </c>
      <c r="AJ746" s="11">
        <v>20</v>
      </c>
      <c r="AK746" s="11" t="s">
        <v>750</v>
      </c>
      <c r="AL746" s="11" t="s">
        <v>47</v>
      </c>
      <c r="AM746" s="11" t="s">
        <v>48</v>
      </c>
      <c r="AN746" s="11" t="s">
        <v>729</v>
      </c>
    </row>
    <row r="747" ht="72" spans="1:40">
      <c r="A747" s="28">
        <v>744</v>
      </c>
      <c r="B747" s="11" t="s">
        <v>656</v>
      </c>
      <c r="C747" s="11" t="s">
        <v>2709</v>
      </c>
      <c r="D747" s="11" t="s">
        <v>2710</v>
      </c>
      <c r="E747" s="11" t="s">
        <v>2711</v>
      </c>
      <c r="F747" s="30" t="s">
        <v>2712</v>
      </c>
      <c r="G747" s="11" t="s">
        <v>128</v>
      </c>
      <c r="H747" s="11" t="s">
        <v>3327</v>
      </c>
      <c r="I747" s="11">
        <v>0</v>
      </c>
      <c r="J747" s="11">
        <v>2</v>
      </c>
      <c r="K747" s="11" t="s">
        <v>3329</v>
      </c>
      <c r="L747" s="11">
        <v>1</v>
      </c>
      <c r="M747" s="11">
        <v>0</v>
      </c>
      <c r="N747" s="11" t="s">
        <v>3483</v>
      </c>
      <c r="O747" s="11">
        <v>2</v>
      </c>
      <c r="P747" s="11">
        <v>57.14</v>
      </c>
      <c r="Q747" s="11" t="s">
        <v>128</v>
      </c>
      <c r="R747" s="11">
        <v>3</v>
      </c>
      <c r="S747" s="11">
        <v>42.86</v>
      </c>
      <c r="T747" s="11" t="s">
        <v>3484</v>
      </c>
      <c r="U747" s="11">
        <v>0</v>
      </c>
      <c r="V747" s="11">
        <v>0</v>
      </c>
      <c r="W747" s="11">
        <v>0</v>
      </c>
      <c r="X747" s="11">
        <v>0</v>
      </c>
      <c r="Y747" s="11">
        <v>0</v>
      </c>
      <c r="Z747" s="11">
        <v>0</v>
      </c>
      <c r="AA747" s="11">
        <v>0</v>
      </c>
      <c r="AB747" s="11">
        <v>0</v>
      </c>
      <c r="AC747" s="11">
        <v>0</v>
      </c>
      <c r="AD747" s="11">
        <v>0</v>
      </c>
      <c r="AE747" s="11">
        <v>0</v>
      </c>
      <c r="AF747" s="11">
        <v>0</v>
      </c>
      <c r="AG747" s="11">
        <v>0</v>
      </c>
      <c r="AH747" s="11">
        <v>0</v>
      </c>
      <c r="AI747" s="11">
        <v>0</v>
      </c>
      <c r="AJ747" s="11">
        <v>20</v>
      </c>
      <c r="AK747" s="11" t="s">
        <v>750</v>
      </c>
      <c r="AL747" s="11" t="s">
        <v>47</v>
      </c>
      <c r="AM747" s="11" t="s">
        <v>48</v>
      </c>
      <c r="AN747" s="11" t="s">
        <v>729</v>
      </c>
    </row>
    <row r="748" ht="60" spans="1:40">
      <c r="A748" s="28">
        <v>745</v>
      </c>
      <c r="B748" s="11" t="s">
        <v>656</v>
      </c>
      <c r="C748" s="11" t="s">
        <v>2713</v>
      </c>
      <c r="D748" s="11" t="s">
        <v>2714</v>
      </c>
      <c r="E748" s="11" t="s">
        <v>2715</v>
      </c>
      <c r="F748" s="30" t="s">
        <v>2716</v>
      </c>
      <c r="G748" s="11" t="s">
        <v>128</v>
      </c>
      <c r="H748" s="11" t="s">
        <v>3327</v>
      </c>
      <c r="I748" s="11">
        <v>0</v>
      </c>
      <c r="J748" s="11">
        <v>2</v>
      </c>
      <c r="K748" s="11" t="s">
        <v>3329</v>
      </c>
      <c r="L748" s="11">
        <v>2</v>
      </c>
      <c r="M748" s="11">
        <v>100</v>
      </c>
      <c r="N748" s="11" t="s">
        <v>128</v>
      </c>
      <c r="O748" s="11">
        <v>3</v>
      </c>
      <c r="P748" s="11">
        <v>0</v>
      </c>
      <c r="Q748" s="11" t="s">
        <v>3357</v>
      </c>
      <c r="R748" s="11">
        <v>4</v>
      </c>
      <c r="S748" s="11">
        <v>0</v>
      </c>
      <c r="T748" s="11" t="s">
        <v>3485</v>
      </c>
      <c r="U748" s="11">
        <v>0</v>
      </c>
      <c r="V748" s="11">
        <v>0</v>
      </c>
      <c r="W748" s="11">
        <v>0</v>
      </c>
      <c r="X748" s="11">
        <v>0</v>
      </c>
      <c r="Y748" s="11">
        <v>0</v>
      </c>
      <c r="Z748" s="11">
        <v>0</v>
      </c>
      <c r="AA748" s="11">
        <v>0</v>
      </c>
      <c r="AB748" s="11">
        <v>0</v>
      </c>
      <c r="AC748" s="11">
        <v>0</v>
      </c>
      <c r="AD748" s="11">
        <v>0</v>
      </c>
      <c r="AE748" s="11">
        <v>0</v>
      </c>
      <c r="AF748" s="11">
        <v>0</v>
      </c>
      <c r="AG748" s="11">
        <v>0</v>
      </c>
      <c r="AH748" s="11">
        <v>0</v>
      </c>
      <c r="AI748" s="11">
        <v>0</v>
      </c>
      <c r="AJ748" s="11">
        <v>20</v>
      </c>
      <c r="AK748" s="11" t="s">
        <v>869</v>
      </c>
      <c r="AL748" s="11" t="s">
        <v>47</v>
      </c>
      <c r="AM748" s="11" t="s">
        <v>48</v>
      </c>
      <c r="AN748" s="11" t="s">
        <v>729</v>
      </c>
    </row>
    <row r="749" ht="36" spans="1:40">
      <c r="A749" s="28">
        <v>746</v>
      </c>
      <c r="B749" s="11" t="s">
        <v>656</v>
      </c>
      <c r="C749" s="11" t="s">
        <v>2717</v>
      </c>
      <c r="D749" s="11" t="s">
        <v>2718</v>
      </c>
      <c r="E749" s="11" t="s">
        <v>2719</v>
      </c>
      <c r="F749" s="30" t="s">
        <v>2720</v>
      </c>
      <c r="G749" s="11" t="s">
        <v>2666</v>
      </c>
      <c r="H749" s="11" t="s">
        <v>3327</v>
      </c>
      <c r="I749" s="11">
        <v>0</v>
      </c>
      <c r="J749" s="11">
        <v>2</v>
      </c>
      <c r="K749" s="11" t="s">
        <v>3329</v>
      </c>
      <c r="L749" s="11">
        <v>1</v>
      </c>
      <c r="M749" s="11">
        <v>0</v>
      </c>
      <c r="N749" s="11" t="s">
        <v>3474</v>
      </c>
      <c r="O749" s="11">
        <v>2</v>
      </c>
      <c r="P749" s="11">
        <v>100</v>
      </c>
      <c r="Q749" s="11" t="s">
        <v>2666</v>
      </c>
      <c r="R749" s="11">
        <v>3</v>
      </c>
      <c r="S749" s="11">
        <v>0</v>
      </c>
      <c r="T749" s="11" t="s">
        <v>3486</v>
      </c>
      <c r="U749" s="11">
        <v>0</v>
      </c>
      <c r="V749" s="11">
        <v>0</v>
      </c>
      <c r="W749" s="11">
        <v>0</v>
      </c>
      <c r="X749" s="11">
        <v>0</v>
      </c>
      <c r="Y749" s="11">
        <v>0</v>
      </c>
      <c r="Z749" s="11">
        <v>0</v>
      </c>
      <c r="AA749" s="11">
        <v>0</v>
      </c>
      <c r="AB749" s="11">
        <v>0</v>
      </c>
      <c r="AC749" s="11">
        <v>0</v>
      </c>
      <c r="AD749" s="11">
        <v>0</v>
      </c>
      <c r="AE749" s="11">
        <v>0</v>
      </c>
      <c r="AF749" s="11">
        <v>0</v>
      </c>
      <c r="AG749" s="11">
        <v>0</v>
      </c>
      <c r="AH749" s="11">
        <v>0</v>
      </c>
      <c r="AI749" s="11">
        <v>0</v>
      </c>
      <c r="AJ749" s="11">
        <v>20</v>
      </c>
      <c r="AK749" s="11" t="s">
        <v>869</v>
      </c>
      <c r="AL749" s="11" t="s">
        <v>47</v>
      </c>
      <c r="AM749" s="11" t="s">
        <v>48</v>
      </c>
      <c r="AN749" s="11" t="s">
        <v>729</v>
      </c>
    </row>
    <row r="750" ht="84" spans="1:40">
      <c r="A750" s="28">
        <v>747</v>
      </c>
      <c r="B750" s="11" t="s">
        <v>656</v>
      </c>
      <c r="C750" s="11" t="s">
        <v>2721</v>
      </c>
      <c r="D750" s="11" t="s">
        <v>2722</v>
      </c>
      <c r="E750" s="11" t="s">
        <v>2723</v>
      </c>
      <c r="F750" s="30" t="s">
        <v>672</v>
      </c>
      <c r="G750" s="11" t="s">
        <v>339</v>
      </c>
      <c r="H750" s="11" t="s">
        <v>3327</v>
      </c>
      <c r="I750" s="11">
        <v>0</v>
      </c>
      <c r="J750" s="11">
        <v>1</v>
      </c>
      <c r="K750" s="11" t="s">
        <v>3329</v>
      </c>
      <c r="L750" s="11">
        <v>1</v>
      </c>
      <c r="M750" s="11">
        <v>100</v>
      </c>
      <c r="N750" s="11" t="s">
        <v>339</v>
      </c>
      <c r="O750" s="11">
        <v>2</v>
      </c>
      <c r="P750" s="11">
        <v>0</v>
      </c>
      <c r="Q750" s="11" t="s">
        <v>3380</v>
      </c>
      <c r="R750" s="11">
        <v>3</v>
      </c>
      <c r="S750" s="11">
        <v>0</v>
      </c>
      <c r="T750" s="11" t="s">
        <v>3381</v>
      </c>
      <c r="U750" s="11">
        <v>4</v>
      </c>
      <c r="V750" s="11">
        <v>0</v>
      </c>
      <c r="W750" s="11" t="s">
        <v>3383</v>
      </c>
      <c r="X750" s="11">
        <v>5</v>
      </c>
      <c r="Y750" s="11">
        <v>0</v>
      </c>
      <c r="Z750" s="11" t="s">
        <v>3384</v>
      </c>
      <c r="AA750" s="11">
        <v>0</v>
      </c>
      <c r="AB750" s="11">
        <v>0</v>
      </c>
      <c r="AC750" s="11">
        <v>0</v>
      </c>
      <c r="AD750" s="11">
        <v>0</v>
      </c>
      <c r="AE750" s="11">
        <v>0</v>
      </c>
      <c r="AF750" s="11">
        <v>0</v>
      </c>
      <c r="AG750" s="11">
        <v>0</v>
      </c>
      <c r="AH750" s="11">
        <v>0</v>
      </c>
      <c r="AI750" s="11">
        <v>0</v>
      </c>
      <c r="AJ750" s="11">
        <v>20</v>
      </c>
      <c r="AK750" s="11" t="s">
        <v>898</v>
      </c>
      <c r="AL750" s="11" t="s">
        <v>47</v>
      </c>
      <c r="AM750" s="11" t="s">
        <v>48</v>
      </c>
      <c r="AN750" s="11" t="s">
        <v>729</v>
      </c>
    </row>
    <row r="751" ht="24" spans="1:40">
      <c r="A751" s="28">
        <v>748</v>
      </c>
      <c r="B751" s="11" t="s">
        <v>656</v>
      </c>
      <c r="C751" s="11" t="s">
        <v>2724</v>
      </c>
      <c r="D751" s="11" t="s">
        <v>2725</v>
      </c>
      <c r="E751" s="11" t="s">
        <v>2726</v>
      </c>
      <c r="F751" s="30" t="s">
        <v>2727</v>
      </c>
      <c r="G751" s="11" t="s">
        <v>331</v>
      </c>
      <c r="H751" s="11" t="s">
        <v>3327</v>
      </c>
      <c r="I751" s="11">
        <v>0</v>
      </c>
      <c r="J751" s="11">
        <v>1</v>
      </c>
      <c r="K751" s="11" t="s">
        <v>3328</v>
      </c>
      <c r="L751" s="11">
        <v>1</v>
      </c>
      <c r="M751" s="11">
        <v>100</v>
      </c>
      <c r="N751" s="11" t="s">
        <v>331</v>
      </c>
      <c r="O751" s="11">
        <v>0</v>
      </c>
      <c r="P751" s="11">
        <v>0</v>
      </c>
      <c r="Q751" s="11">
        <v>0</v>
      </c>
      <c r="R751" s="11">
        <v>0</v>
      </c>
      <c r="S751" s="11">
        <v>0</v>
      </c>
      <c r="T751" s="11">
        <v>0</v>
      </c>
      <c r="U751" s="11">
        <v>0</v>
      </c>
      <c r="V751" s="11">
        <v>0</v>
      </c>
      <c r="W751" s="11">
        <v>0</v>
      </c>
      <c r="X751" s="11">
        <v>0</v>
      </c>
      <c r="Y751" s="11">
        <v>0</v>
      </c>
      <c r="Z751" s="11">
        <v>0</v>
      </c>
      <c r="AA751" s="11">
        <v>0</v>
      </c>
      <c r="AB751" s="11">
        <v>0</v>
      </c>
      <c r="AC751" s="11">
        <v>0</v>
      </c>
      <c r="AD751" s="11">
        <v>0</v>
      </c>
      <c r="AE751" s="11">
        <v>0</v>
      </c>
      <c r="AF751" s="11">
        <v>0</v>
      </c>
      <c r="AG751" s="11">
        <v>0</v>
      </c>
      <c r="AH751" s="11">
        <v>0</v>
      </c>
      <c r="AI751" s="11">
        <v>0</v>
      </c>
      <c r="AJ751" s="11">
        <v>20</v>
      </c>
      <c r="AK751" s="11" t="s">
        <v>754</v>
      </c>
      <c r="AL751" s="11" t="s">
        <v>47</v>
      </c>
      <c r="AM751" s="11" t="s">
        <v>48</v>
      </c>
      <c r="AN751" s="11" t="s">
        <v>729</v>
      </c>
    </row>
    <row r="752" ht="60" spans="1:40">
      <c r="A752" s="28">
        <v>749</v>
      </c>
      <c r="B752" s="11" t="s">
        <v>656</v>
      </c>
      <c r="C752" s="11" t="s">
        <v>2728</v>
      </c>
      <c r="D752" s="11" t="s">
        <v>2729</v>
      </c>
      <c r="E752" s="11" t="s">
        <v>2730</v>
      </c>
      <c r="F752" s="30" t="s">
        <v>2731</v>
      </c>
      <c r="G752" s="11" t="s">
        <v>2732</v>
      </c>
      <c r="H752" s="11" t="s">
        <v>3327</v>
      </c>
      <c r="I752" s="11">
        <v>0</v>
      </c>
      <c r="J752" s="11">
        <v>1</v>
      </c>
      <c r="K752" s="11" t="s">
        <v>3329</v>
      </c>
      <c r="L752" s="11">
        <v>1</v>
      </c>
      <c r="M752" s="11">
        <v>41.66</v>
      </c>
      <c r="N752" s="11" t="s">
        <v>2732</v>
      </c>
      <c r="O752" s="11">
        <v>2</v>
      </c>
      <c r="P752" s="11">
        <v>33.33</v>
      </c>
      <c r="Q752" s="11" t="s">
        <v>3487</v>
      </c>
      <c r="R752" s="11">
        <v>3</v>
      </c>
      <c r="S752" s="11">
        <v>25</v>
      </c>
      <c r="T752" s="11" t="s">
        <v>3488</v>
      </c>
      <c r="U752" s="11">
        <v>0</v>
      </c>
      <c r="V752" s="11">
        <v>0</v>
      </c>
      <c r="W752" s="11">
        <v>0</v>
      </c>
      <c r="X752" s="11">
        <v>0</v>
      </c>
      <c r="Y752" s="11">
        <v>0</v>
      </c>
      <c r="Z752" s="11">
        <v>0</v>
      </c>
      <c r="AA752" s="11">
        <v>0</v>
      </c>
      <c r="AB752" s="11">
        <v>0</v>
      </c>
      <c r="AC752" s="11">
        <v>0</v>
      </c>
      <c r="AD752" s="11">
        <v>0</v>
      </c>
      <c r="AE752" s="11">
        <v>0</v>
      </c>
      <c r="AF752" s="11">
        <v>0</v>
      </c>
      <c r="AG752" s="11">
        <v>0</v>
      </c>
      <c r="AH752" s="11">
        <v>0</v>
      </c>
      <c r="AI752" s="11">
        <v>0</v>
      </c>
      <c r="AJ752" s="11">
        <v>20</v>
      </c>
      <c r="AK752" s="11" t="s">
        <v>754</v>
      </c>
      <c r="AL752" s="11" t="s">
        <v>47</v>
      </c>
      <c r="AM752" s="11" t="s">
        <v>48</v>
      </c>
      <c r="AN752" s="11" t="s">
        <v>729</v>
      </c>
    </row>
    <row r="753" ht="48" spans="1:40">
      <c r="A753" s="28">
        <v>750</v>
      </c>
      <c r="B753" s="11" t="s">
        <v>656</v>
      </c>
      <c r="C753" s="11" t="s">
        <v>2733</v>
      </c>
      <c r="D753" s="11" t="s">
        <v>2734</v>
      </c>
      <c r="E753" s="11" t="s">
        <v>2735</v>
      </c>
      <c r="F753" s="30" t="s">
        <v>2736</v>
      </c>
      <c r="G753" s="11" t="s">
        <v>1113</v>
      </c>
      <c r="H753" s="11" t="s">
        <v>3327</v>
      </c>
      <c r="I753" s="11">
        <v>0</v>
      </c>
      <c r="J753" s="11">
        <v>1</v>
      </c>
      <c r="K753" s="11" t="s">
        <v>3329</v>
      </c>
      <c r="L753" s="11">
        <v>1</v>
      </c>
      <c r="M753" s="11">
        <v>100</v>
      </c>
      <c r="N753" s="11" t="s">
        <v>1113</v>
      </c>
      <c r="O753" s="11">
        <v>2</v>
      </c>
      <c r="P753" s="11">
        <v>0</v>
      </c>
      <c r="Q753" s="11" t="s">
        <v>3489</v>
      </c>
      <c r="R753" s="11">
        <v>3</v>
      </c>
      <c r="S753" s="11">
        <v>0</v>
      </c>
      <c r="T753" s="11" t="s">
        <v>3490</v>
      </c>
      <c r="U753" s="11">
        <v>4</v>
      </c>
      <c r="V753" s="11">
        <v>0</v>
      </c>
      <c r="W753" s="11" t="s">
        <v>3330</v>
      </c>
      <c r="X753" s="11">
        <v>7</v>
      </c>
      <c r="Y753" s="11">
        <v>0</v>
      </c>
      <c r="Z753" s="11" t="s">
        <v>3491</v>
      </c>
      <c r="AA753" s="11">
        <v>0</v>
      </c>
      <c r="AB753" s="11">
        <v>0</v>
      </c>
      <c r="AC753" s="11">
        <v>0</v>
      </c>
      <c r="AD753" s="11">
        <v>0</v>
      </c>
      <c r="AE753" s="11">
        <v>0</v>
      </c>
      <c r="AF753" s="11">
        <v>0</v>
      </c>
      <c r="AG753" s="11">
        <v>0</v>
      </c>
      <c r="AH753" s="11">
        <v>0</v>
      </c>
      <c r="AI753" s="11">
        <v>0</v>
      </c>
      <c r="AJ753" s="11">
        <v>20</v>
      </c>
      <c r="AK753" s="11" t="s">
        <v>759</v>
      </c>
      <c r="AL753" s="11" t="s">
        <v>47</v>
      </c>
      <c r="AM753" s="11" t="s">
        <v>48</v>
      </c>
      <c r="AN753" s="11" t="s">
        <v>729</v>
      </c>
    </row>
    <row r="754" ht="48" spans="1:40">
      <c r="A754" s="28">
        <v>751</v>
      </c>
      <c r="B754" s="11" t="s">
        <v>656</v>
      </c>
      <c r="C754" s="11" t="s">
        <v>2737</v>
      </c>
      <c r="D754" s="11" t="s">
        <v>2738</v>
      </c>
      <c r="E754" s="11" t="s">
        <v>2739</v>
      </c>
      <c r="F754" s="11" t="s">
        <v>2740</v>
      </c>
      <c r="G754" s="11" t="s">
        <v>972</v>
      </c>
      <c r="H754" s="11" t="s">
        <v>3327</v>
      </c>
      <c r="I754" s="11">
        <v>0</v>
      </c>
      <c r="J754" s="11">
        <v>2</v>
      </c>
      <c r="K754" s="11" t="s">
        <v>3329</v>
      </c>
      <c r="L754" s="11">
        <v>1</v>
      </c>
      <c r="M754" s="11">
        <v>0</v>
      </c>
      <c r="N754" s="11" t="s">
        <v>3492</v>
      </c>
      <c r="O754" s="11">
        <v>2</v>
      </c>
      <c r="P754" s="11">
        <v>100</v>
      </c>
      <c r="Q754" s="11" t="s">
        <v>972</v>
      </c>
      <c r="R754" s="11">
        <v>3</v>
      </c>
      <c r="S754" s="11">
        <v>0</v>
      </c>
      <c r="T754" s="11" t="s">
        <v>128</v>
      </c>
      <c r="U754" s="11">
        <v>0</v>
      </c>
      <c r="V754" s="11">
        <v>0</v>
      </c>
      <c r="W754" s="11">
        <v>0</v>
      </c>
      <c r="X754" s="11">
        <v>0</v>
      </c>
      <c r="Y754" s="11">
        <v>0</v>
      </c>
      <c r="Z754" s="11">
        <v>0</v>
      </c>
      <c r="AA754" s="11">
        <v>0</v>
      </c>
      <c r="AB754" s="11">
        <v>0</v>
      </c>
      <c r="AC754" s="11">
        <v>0</v>
      </c>
      <c r="AD754" s="11">
        <v>0</v>
      </c>
      <c r="AE754" s="11">
        <v>0</v>
      </c>
      <c r="AF754" s="11">
        <v>0</v>
      </c>
      <c r="AG754" s="11">
        <v>0</v>
      </c>
      <c r="AH754" s="11">
        <v>0</v>
      </c>
      <c r="AI754" s="11">
        <v>0</v>
      </c>
      <c r="AJ754" s="11">
        <v>20</v>
      </c>
      <c r="AK754" s="11" t="s">
        <v>759</v>
      </c>
      <c r="AL754" s="11" t="s">
        <v>47</v>
      </c>
      <c r="AM754" s="11" t="s">
        <v>48</v>
      </c>
      <c r="AN754" s="11" t="s">
        <v>729</v>
      </c>
    </row>
    <row r="755" ht="24" spans="1:40">
      <c r="A755" s="28">
        <v>752</v>
      </c>
      <c r="B755" s="11" t="s">
        <v>656</v>
      </c>
      <c r="C755" s="11" t="s">
        <v>2741</v>
      </c>
      <c r="D755" s="11" t="s">
        <v>2742</v>
      </c>
      <c r="E755" s="11" t="s">
        <v>2743</v>
      </c>
      <c r="F755" s="11" t="s">
        <v>2744</v>
      </c>
      <c r="G755" s="11" t="s">
        <v>2732</v>
      </c>
      <c r="H755" s="11" t="s">
        <v>3327</v>
      </c>
      <c r="I755" s="11">
        <v>0</v>
      </c>
      <c r="J755" s="11">
        <v>1</v>
      </c>
      <c r="K755" s="11" t="s">
        <v>3328</v>
      </c>
      <c r="L755" s="11">
        <v>1</v>
      </c>
      <c r="M755" s="11">
        <v>100</v>
      </c>
      <c r="N755" s="11" t="s">
        <v>2732</v>
      </c>
      <c r="O755" s="11">
        <v>2</v>
      </c>
      <c r="P755" s="11">
        <v>0</v>
      </c>
      <c r="Q755" s="11">
        <v>0</v>
      </c>
      <c r="R755" s="11">
        <v>0</v>
      </c>
      <c r="S755" s="11">
        <v>0</v>
      </c>
      <c r="T755" s="11">
        <v>0</v>
      </c>
      <c r="U755" s="11">
        <v>0</v>
      </c>
      <c r="V755" s="11">
        <v>0</v>
      </c>
      <c r="W755" s="11">
        <v>0</v>
      </c>
      <c r="X755" s="11">
        <v>0</v>
      </c>
      <c r="Y755" s="11">
        <v>0</v>
      </c>
      <c r="Z755" s="11">
        <v>0</v>
      </c>
      <c r="AA755" s="11">
        <v>0</v>
      </c>
      <c r="AB755" s="11">
        <v>0</v>
      </c>
      <c r="AC755" s="11">
        <v>0</v>
      </c>
      <c r="AD755" s="11">
        <v>0</v>
      </c>
      <c r="AE755" s="11">
        <v>0</v>
      </c>
      <c r="AF755" s="11">
        <v>0</v>
      </c>
      <c r="AG755" s="11">
        <v>0</v>
      </c>
      <c r="AH755" s="11">
        <v>0</v>
      </c>
      <c r="AI755" s="11">
        <v>0</v>
      </c>
      <c r="AJ755" s="11">
        <v>20</v>
      </c>
      <c r="AK755" s="11" t="s">
        <v>980</v>
      </c>
      <c r="AL755" s="11" t="s">
        <v>47</v>
      </c>
      <c r="AM755" s="11" t="s">
        <v>48</v>
      </c>
      <c r="AN755" s="11" t="s">
        <v>729</v>
      </c>
    </row>
    <row r="756" ht="48" spans="1:40">
      <c r="A756" s="28">
        <v>753</v>
      </c>
      <c r="B756" s="11" t="s">
        <v>656</v>
      </c>
      <c r="C756" s="11" t="s">
        <v>2745</v>
      </c>
      <c r="D756" s="11" t="s">
        <v>2746</v>
      </c>
      <c r="E756" s="11" t="s">
        <v>2747</v>
      </c>
      <c r="F756" s="30" t="s">
        <v>2671</v>
      </c>
      <c r="G756" s="11" t="s">
        <v>339</v>
      </c>
      <c r="H756" s="11" t="s">
        <v>1400</v>
      </c>
      <c r="I756" s="11">
        <v>7</v>
      </c>
      <c r="J756" s="11">
        <v>1</v>
      </c>
      <c r="K756" s="11" t="s">
        <v>3328</v>
      </c>
      <c r="L756" s="11">
        <v>1</v>
      </c>
      <c r="M756" s="11">
        <v>100</v>
      </c>
      <c r="N756" s="11" t="s">
        <v>339</v>
      </c>
      <c r="O756" s="11">
        <v>0</v>
      </c>
      <c r="P756" s="11">
        <v>0</v>
      </c>
      <c r="Q756" s="11">
        <v>0</v>
      </c>
      <c r="R756" s="11">
        <v>0</v>
      </c>
      <c r="S756" s="11">
        <v>0</v>
      </c>
      <c r="T756" s="11">
        <v>0</v>
      </c>
      <c r="U756" s="11">
        <v>0</v>
      </c>
      <c r="V756" s="11">
        <v>0</v>
      </c>
      <c r="W756" s="11">
        <v>0</v>
      </c>
      <c r="X756" s="11">
        <v>0</v>
      </c>
      <c r="Y756" s="11">
        <v>0</v>
      </c>
      <c r="Z756" s="11">
        <v>0</v>
      </c>
      <c r="AA756" s="11">
        <v>0</v>
      </c>
      <c r="AB756" s="11">
        <v>0</v>
      </c>
      <c r="AC756" s="11">
        <v>0</v>
      </c>
      <c r="AD756" s="11">
        <v>0</v>
      </c>
      <c r="AE756" s="11">
        <v>0</v>
      </c>
      <c r="AF756" s="11">
        <v>0</v>
      </c>
      <c r="AG756" s="11">
        <v>0</v>
      </c>
      <c r="AH756" s="11">
        <v>0</v>
      </c>
      <c r="AI756" s="11">
        <v>0</v>
      </c>
      <c r="AJ756" s="11">
        <v>20</v>
      </c>
      <c r="AK756" s="11" t="s">
        <v>1005</v>
      </c>
      <c r="AL756" s="11" t="s">
        <v>47</v>
      </c>
      <c r="AM756" s="11" t="s">
        <v>48</v>
      </c>
      <c r="AN756" s="11" t="s">
        <v>729</v>
      </c>
    </row>
    <row r="757" ht="48" spans="1:40">
      <c r="A757" s="28">
        <v>754</v>
      </c>
      <c r="B757" s="11" t="s">
        <v>656</v>
      </c>
      <c r="C757" s="11" t="s">
        <v>2748</v>
      </c>
      <c r="D757" s="11" t="s">
        <v>2749</v>
      </c>
      <c r="E757" s="11" t="s">
        <v>2750</v>
      </c>
      <c r="F757" s="11" t="s">
        <v>664</v>
      </c>
      <c r="G757" s="11" t="s">
        <v>2056</v>
      </c>
      <c r="H757" s="11" t="s">
        <v>3327</v>
      </c>
      <c r="I757" s="11">
        <v>0</v>
      </c>
      <c r="J757" s="11">
        <v>2</v>
      </c>
      <c r="K757" s="11" t="s">
        <v>3329</v>
      </c>
      <c r="L757" s="11">
        <v>1</v>
      </c>
      <c r="M757" s="11">
        <v>0</v>
      </c>
      <c r="N757" s="11" t="s">
        <v>3493</v>
      </c>
      <c r="O757" s="11">
        <v>2</v>
      </c>
      <c r="P757" s="11">
        <v>60</v>
      </c>
      <c r="Q757" s="11" t="s">
        <v>2056</v>
      </c>
      <c r="R757" s="11">
        <v>3</v>
      </c>
      <c r="S757" s="11">
        <v>40</v>
      </c>
      <c r="T757" s="11" t="s">
        <v>3494</v>
      </c>
      <c r="U757" s="11">
        <v>0</v>
      </c>
      <c r="V757" s="11">
        <v>0</v>
      </c>
      <c r="W757" s="11">
        <v>0</v>
      </c>
      <c r="X757" s="11">
        <v>0</v>
      </c>
      <c r="Y757" s="11">
        <v>0</v>
      </c>
      <c r="Z757" s="11">
        <v>0</v>
      </c>
      <c r="AA757" s="11">
        <v>0</v>
      </c>
      <c r="AB757" s="11">
        <v>0</v>
      </c>
      <c r="AC757" s="11">
        <v>0</v>
      </c>
      <c r="AD757" s="11">
        <v>0</v>
      </c>
      <c r="AE757" s="11">
        <v>0</v>
      </c>
      <c r="AF757" s="11">
        <v>0</v>
      </c>
      <c r="AG757" s="11">
        <v>0</v>
      </c>
      <c r="AH757" s="11">
        <v>0</v>
      </c>
      <c r="AI757" s="11">
        <v>0</v>
      </c>
      <c r="AJ757" s="11">
        <v>20</v>
      </c>
      <c r="AK757" s="11" t="s">
        <v>1005</v>
      </c>
      <c r="AL757" s="11" t="s">
        <v>47</v>
      </c>
      <c r="AM757" s="11" t="s">
        <v>48</v>
      </c>
      <c r="AN757" s="11" t="s">
        <v>729</v>
      </c>
    </row>
    <row r="758" ht="36" spans="1:40">
      <c r="A758" s="28">
        <v>755</v>
      </c>
      <c r="B758" s="11" t="s">
        <v>656</v>
      </c>
      <c r="C758" s="11" t="s">
        <v>2751</v>
      </c>
      <c r="D758" s="11" t="s">
        <v>2752</v>
      </c>
      <c r="E758" s="11" t="s">
        <v>2753</v>
      </c>
      <c r="F758" s="11" t="s">
        <v>535</v>
      </c>
      <c r="G758" s="11" t="s">
        <v>339</v>
      </c>
      <c r="H758" s="11" t="s">
        <v>3327</v>
      </c>
      <c r="I758" s="11">
        <v>0</v>
      </c>
      <c r="J758" s="11">
        <v>1</v>
      </c>
      <c r="K758" s="11" t="s">
        <v>3329</v>
      </c>
      <c r="L758" s="11">
        <v>1</v>
      </c>
      <c r="M758" s="11">
        <v>100</v>
      </c>
      <c r="N758" s="11" t="s">
        <v>339</v>
      </c>
      <c r="O758" s="11">
        <v>4</v>
      </c>
      <c r="P758" s="11">
        <v>0</v>
      </c>
      <c r="Q758" s="11" t="s">
        <v>3495</v>
      </c>
      <c r="R758" s="11">
        <v>0</v>
      </c>
      <c r="S758" s="11">
        <v>0</v>
      </c>
      <c r="T758" s="11">
        <v>0</v>
      </c>
      <c r="U758" s="11">
        <v>0</v>
      </c>
      <c r="V758" s="11">
        <v>0</v>
      </c>
      <c r="W758" s="11">
        <v>0</v>
      </c>
      <c r="X758" s="11">
        <v>0</v>
      </c>
      <c r="Y758" s="11">
        <v>0</v>
      </c>
      <c r="Z758" s="11">
        <v>0</v>
      </c>
      <c r="AA758" s="11">
        <v>0</v>
      </c>
      <c r="AB758" s="11">
        <v>0</v>
      </c>
      <c r="AC758" s="11">
        <v>0</v>
      </c>
      <c r="AD758" s="11">
        <v>0</v>
      </c>
      <c r="AE758" s="11">
        <v>0</v>
      </c>
      <c r="AF758" s="11">
        <v>0</v>
      </c>
      <c r="AG758" s="11">
        <v>0</v>
      </c>
      <c r="AH758" s="11">
        <v>0</v>
      </c>
      <c r="AI758" s="11">
        <v>0</v>
      </c>
      <c r="AJ758" s="11">
        <v>20</v>
      </c>
      <c r="AK758" s="11" t="s">
        <v>1005</v>
      </c>
      <c r="AL758" s="11" t="s">
        <v>47</v>
      </c>
      <c r="AM758" s="11" t="s">
        <v>48</v>
      </c>
      <c r="AN758" s="11" t="s">
        <v>729</v>
      </c>
    </row>
    <row r="759" ht="48" spans="1:40">
      <c r="A759" s="28">
        <v>756</v>
      </c>
      <c r="B759" s="11" t="s">
        <v>656</v>
      </c>
      <c r="C759" s="11" t="s">
        <v>2754</v>
      </c>
      <c r="D759" s="11" t="s">
        <v>2755</v>
      </c>
      <c r="E759" s="11" t="s">
        <v>2756</v>
      </c>
      <c r="F759" s="11" t="s">
        <v>2740</v>
      </c>
      <c r="G759" s="11" t="s">
        <v>972</v>
      </c>
      <c r="H759" s="11" t="s">
        <v>3327</v>
      </c>
      <c r="I759" s="11">
        <v>0</v>
      </c>
      <c r="J759" s="11">
        <v>2</v>
      </c>
      <c r="K759" s="11" t="s">
        <v>3329</v>
      </c>
      <c r="L759" s="11">
        <v>1</v>
      </c>
      <c r="M759" s="11">
        <v>0</v>
      </c>
      <c r="N759" s="11" t="s">
        <v>3492</v>
      </c>
      <c r="O759" s="11">
        <v>2</v>
      </c>
      <c r="P759" s="11">
        <v>100</v>
      </c>
      <c r="Q759" s="11" t="s">
        <v>972</v>
      </c>
      <c r="R759" s="11">
        <v>3</v>
      </c>
      <c r="S759" s="11">
        <v>0</v>
      </c>
      <c r="T759" s="11" t="s">
        <v>128</v>
      </c>
      <c r="U759" s="11">
        <v>0</v>
      </c>
      <c r="V759" s="11">
        <v>0</v>
      </c>
      <c r="W759" s="11">
        <v>0</v>
      </c>
      <c r="X759" s="11">
        <v>0</v>
      </c>
      <c r="Y759" s="11">
        <v>0</v>
      </c>
      <c r="Z759" s="11">
        <v>0</v>
      </c>
      <c r="AA759" s="11">
        <v>0</v>
      </c>
      <c r="AB759" s="11">
        <v>0</v>
      </c>
      <c r="AC759" s="11">
        <v>0</v>
      </c>
      <c r="AD759" s="11">
        <v>0</v>
      </c>
      <c r="AE759" s="11">
        <v>0</v>
      </c>
      <c r="AF759" s="11">
        <v>0</v>
      </c>
      <c r="AG759" s="11">
        <v>0</v>
      </c>
      <c r="AH759" s="11">
        <v>0</v>
      </c>
      <c r="AI759" s="11">
        <v>0</v>
      </c>
      <c r="AJ759" s="11">
        <v>20</v>
      </c>
      <c r="AK759" s="11" t="s">
        <v>1005</v>
      </c>
      <c r="AL759" s="11" t="s">
        <v>47</v>
      </c>
      <c r="AM759" s="11" t="s">
        <v>48</v>
      </c>
      <c r="AN759" s="11" t="s">
        <v>729</v>
      </c>
    </row>
    <row r="760" ht="48" spans="1:40">
      <c r="A760" s="28">
        <v>757</v>
      </c>
      <c r="B760" s="11" t="s">
        <v>656</v>
      </c>
      <c r="C760" s="11" t="s">
        <v>2757</v>
      </c>
      <c r="D760" s="11" t="s">
        <v>2758</v>
      </c>
      <c r="E760" s="11" t="s">
        <v>2759</v>
      </c>
      <c r="F760" s="30" t="s">
        <v>2760</v>
      </c>
      <c r="G760" s="11" t="s">
        <v>2686</v>
      </c>
      <c r="H760" s="11" t="s">
        <v>3327</v>
      </c>
      <c r="I760" s="11">
        <v>0</v>
      </c>
      <c r="J760" s="11">
        <v>1</v>
      </c>
      <c r="K760" s="11" t="s">
        <v>3329</v>
      </c>
      <c r="L760" s="11">
        <v>1</v>
      </c>
      <c r="M760" s="11">
        <v>90</v>
      </c>
      <c r="N760" s="11" t="s">
        <v>2686</v>
      </c>
      <c r="O760" s="11">
        <v>3</v>
      </c>
      <c r="P760" s="11">
        <v>10</v>
      </c>
      <c r="Q760" s="11" t="s">
        <v>3496</v>
      </c>
      <c r="R760" s="11">
        <v>0</v>
      </c>
      <c r="S760" s="11">
        <v>0</v>
      </c>
      <c r="T760" s="11">
        <v>0</v>
      </c>
      <c r="U760" s="11">
        <v>0</v>
      </c>
      <c r="V760" s="11">
        <v>0</v>
      </c>
      <c r="W760" s="11">
        <v>0</v>
      </c>
      <c r="X760" s="11">
        <v>0</v>
      </c>
      <c r="Y760" s="11">
        <v>0</v>
      </c>
      <c r="Z760" s="11">
        <v>0</v>
      </c>
      <c r="AA760" s="11">
        <v>0</v>
      </c>
      <c r="AB760" s="11">
        <v>0</v>
      </c>
      <c r="AC760" s="11">
        <v>0</v>
      </c>
      <c r="AD760" s="11">
        <v>0</v>
      </c>
      <c r="AE760" s="11">
        <v>0</v>
      </c>
      <c r="AF760" s="11">
        <v>0</v>
      </c>
      <c r="AG760" s="11">
        <v>0</v>
      </c>
      <c r="AH760" s="11">
        <v>0</v>
      </c>
      <c r="AI760" s="11">
        <v>0</v>
      </c>
      <c r="AJ760" s="11">
        <v>20</v>
      </c>
      <c r="AK760" s="11" t="s">
        <v>763</v>
      </c>
      <c r="AL760" s="11" t="s">
        <v>47</v>
      </c>
      <c r="AM760" s="11" t="s">
        <v>48</v>
      </c>
      <c r="AN760" s="11" t="s">
        <v>729</v>
      </c>
    </row>
    <row r="761" ht="48" spans="1:40">
      <c r="A761" s="28">
        <v>758</v>
      </c>
      <c r="B761" s="11" t="s">
        <v>656</v>
      </c>
      <c r="C761" s="11" t="s">
        <v>2761</v>
      </c>
      <c r="D761" s="11" t="s">
        <v>2762</v>
      </c>
      <c r="E761" s="11" t="s">
        <v>2763</v>
      </c>
      <c r="F761" s="30" t="s">
        <v>2698</v>
      </c>
      <c r="G761" s="11" t="s">
        <v>2699</v>
      </c>
      <c r="H761" s="11" t="s">
        <v>3327</v>
      </c>
      <c r="I761" s="11">
        <v>0</v>
      </c>
      <c r="J761" s="11">
        <v>1</v>
      </c>
      <c r="K761" s="11" t="s">
        <v>3329</v>
      </c>
      <c r="L761" s="11">
        <v>1</v>
      </c>
      <c r="M761" s="11">
        <v>100</v>
      </c>
      <c r="N761" s="11" t="s">
        <v>2699</v>
      </c>
      <c r="O761" s="11">
        <v>2</v>
      </c>
      <c r="P761" s="11">
        <v>0</v>
      </c>
      <c r="Q761" s="11" t="s">
        <v>972</v>
      </c>
      <c r="R761" s="11">
        <v>3</v>
      </c>
      <c r="S761" s="11">
        <v>0</v>
      </c>
      <c r="T761" s="11" t="s">
        <v>128</v>
      </c>
      <c r="U761" s="11">
        <v>0</v>
      </c>
      <c r="V761" s="11">
        <v>0</v>
      </c>
      <c r="W761" s="11">
        <v>0</v>
      </c>
      <c r="X761" s="11">
        <v>0</v>
      </c>
      <c r="Y761" s="11">
        <v>0</v>
      </c>
      <c r="Z761" s="11">
        <v>0</v>
      </c>
      <c r="AA761" s="11">
        <v>0</v>
      </c>
      <c r="AB761" s="11">
        <v>0</v>
      </c>
      <c r="AC761" s="11">
        <v>0</v>
      </c>
      <c r="AD761" s="11">
        <v>0</v>
      </c>
      <c r="AE761" s="11">
        <v>0</v>
      </c>
      <c r="AF761" s="11">
        <v>0</v>
      </c>
      <c r="AG761" s="11">
        <v>0</v>
      </c>
      <c r="AH761" s="11">
        <v>0</v>
      </c>
      <c r="AI761" s="11">
        <v>0</v>
      </c>
      <c r="AJ761" s="11">
        <v>20</v>
      </c>
      <c r="AK761" s="11" t="s">
        <v>763</v>
      </c>
      <c r="AL761" s="11" t="s">
        <v>47</v>
      </c>
      <c r="AM761" s="11" t="s">
        <v>48</v>
      </c>
      <c r="AN761" s="11" t="s">
        <v>729</v>
      </c>
    </row>
    <row r="762" ht="24" spans="1:40">
      <c r="A762" s="28">
        <v>759</v>
      </c>
      <c r="B762" s="11" t="s">
        <v>656</v>
      </c>
      <c r="C762" s="11" t="s">
        <v>2764</v>
      </c>
      <c r="D762" s="11" t="s">
        <v>2765</v>
      </c>
      <c r="E762" s="11" t="s">
        <v>2766</v>
      </c>
      <c r="F762" s="30" t="s">
        <v>161</v>
      </c>
      <c r="G762" s="11" t="s">
        <v>339</v>
      </c>
      <c r="H762" s="11" t="s">
        <v>3327</v>
      </c>
      <c r="I762" s="11">
        <v>0</v>
      </c>
      <c r="J762" s="11">
        <v>1</v>
      </c>
      <c r="K762" s="11" t="s">
        <v>3328</v>
      </c>
      <c r="L762" s="11">
        <v>1</v>
      </c>
      <c r="M762" s="11">
        <v>100</v>
      </c>
      <c r="N762" s="11" t="s">
        <v>339</v>
      </c>
      <c r="O762" s="11">
        <v>0</v>
      </c>
      <c r="P762" s="11">
        <v>0</v>
      </c>
      <c r="Q762" s="11">
        <v>0</v>
      </c>
      <c r="R762" s="11">
        <v>0</v>
      </c>
      <c r="S762" s="11">
        <v>0</v>
      </c>
      <c r="T762" s="11">
        <v>0</v>
      </c>
      <c r="U762" s="11">
        <v>0</v>
      </c>
      <c r="V762" s="11">
        <v>0</v>
      </c>
      <c r="W762" s="11">
        <v>0</v>
      </c>
      <c r="X762" s="11">
        <v>0</v>
      </c>
      <c r="Y762" s="11">
        <v>0</v>
      </c>
      <c r="Z762" s="11">
        <v>0</v>
      </c>
      <c r="AA762" s="11">
        <v>0</v>
      </c>
      <c r="AB762" s="11">
        <v>0</v>
      </c>
      <c r="AC762" s="11">
        <v>0</v>
      </c>
      <c r="AD762" s="11">
        <v>0</v>
      </c>
      <c r="AE762" s="11">
        <v>0</v>
      </c>
      <c r="AF762" s="11">
        <v>0</v>
      </c>
      <c r="AG762" s="11">
        <v>0</v>
      </c>
      <c r="AH762" s="11">
        <v>0</v>
      </c>
      <c r="AI762" s="11">
        <v>0</v>
      </c>
      <c r="AJ762" s="11">
        <v>20</v>
      </c>
      <c r="AK762" s="11" t="s">
        <v>763</v>
      </c>
      <c r="AL762" s="11" t="s">
        <v>47</v>
      </c>
      <c r="AM762" s="11" t="s">
        <v>48</v>
      </c>
      <c r="AN762" s="11" t="s">
        <v>729</v>
      </c>
    </row>
    <row r="763" ht="48" spans="1:40">
      <c r="A763" s="28">
        <v>760</v>
      </c>
      <c r="B763" s="11" t="s">
        <v>656</v>
      </c>
      <c r="C763" s="11" t="s">
        <v>2767</v>
      </c>
      <c r="D763" s="11" t="s">
        <v>2768</v>
      </c>
      <c r="E763" s="11" t="s">
        <v>2769</v>
      </c>
      <c r="F763" s="11" t="s">
        <v>2740</v>
      </c>
      <c r="G763" s="11" t="s">
        <v>972</v>
      </c>
      <c r="H763" s="11" t="s">
        <v>3327</v>
      </c>
      <c r="I763" s="11">
        <v>0</v>
      </c>
      <c r="J763" s="11">
        <v>2</v>
      </c>
      <c r="K763" s="11" t="s">
        <v>3329</v>
      </c>
      <c r="L763" s="11">
        <v>1</v>
      </c>
      <c r="M763" s="11">
        <v>0</v>
      </c>
      <c r="N763" s="11" t="s">
        <v>3492</v>
      </c>
      <c r="O763" s="11">
        <v>2</v>
      </c>
      <c r="P763" s="11">
        <v>100</v>
      </c>
      <c r="Q763" s="11" t="s">
        <v>972</v>
      </c>
      <c r="R763" s="11">
        <v>3</v>
      </c>
      <c r="S763" s="11">
        <v>0</v>
      </c>
      <c r="T763" s="11" t="s">
        <v>128</v>
      </c>
      <c r="U763" s="11">
        <v>0</v>
      </c>
      <c r="V763" s="11">
        <v>0</v>
      </c>
      <c r="W763" s="11">
        <v>0</v>
      </c>
      <c r="X763" s="11">
        <v>0</v>
      </c>
      <c r="Y763" s="11">
        <v>0</v>
      </c>
      <c r="Z763" s="11">
        <v>0</v>
      </c>
      <c r="AA763" s="11">
        <v>0</v>
      </c>
      <c r="AB763" s="11">
        <v>0</v>
      </c>
      <c r="AC763" s="11">
        <v>0</v>
      </c>
      <c r="AD763" s="11">
        <v>0</v>
      </c>
      <c r="AE763" s="11">
        <v>0</v>
      </c>
      <c r="AF763" s="11">
        <v>0</v>
      </c>
      <c r="AG763" s="11">
        <v>0</v>
      </c>
      <c r="AH763" s="11">
        <v>0</v>
      </c>
      <c r="AI763" s="11">
        <v>0</v>
      </c>
      <c r="AJ763" s="11">
        <v>20</v>
      </c>
      <c r="AK763" s="11" t="s">
        <v>763</v>
      </c>
      <c r="AL763" s="11" t="s">
        <v>47</v>
      </c>
      <c r="AM763" s="11" t="s">
        <v>48</v>
      </c>
      <c r="AN763" s="11" t="s">
        <v>729</v>
      </c>
    </row>
    <row r="764" ht="36" spans="1:40">
      <c r="A764" s="28">
        <v>761</v>
      </c>
      <c r="B764" s="11" t="s">
        <v>656</v>
      </c>
      <c r="C764" s="11" t="s">
        <v>2770</v>
      </c>
      <c r="D764" s="11" t="s">
        <v>2771</v>
      </c>
      <c r="E764" s="11" t="s">
        <v>2772</v>
      </c>
      <c r="F764" s="30" t="s">
        <v>2773</v>
      </c>
      <c r="G764" s="11" t="s">
        <v>2774</v>
      </c>
      <c r="H764" s="11" t="s">
        <v>3327</v>
      </c>
      <c r="I764" s="11">
        <v>0</v>
      </c>
      <c r="J764" s="11">
        <v>1</v>
      </c>
      <c r="K764" s="11" t="s">
        <v>3329</v>
      </c>
      <c r="L764" s="11">
        <v>1</v>
      </c>
      <c r="M764" s="11">
        <v>70</v>
      </c>
      <c r="N764" s="11" t="s">
        <v>2774</v>
      </c>
      <c r="O764" s="11">
        <v>2</v>
      </c>
      <c r="P764" s="11">
        <v>30</v>
      </c>
      <c r="Q764" s="11" t="s">
        <v>128</v>
      </c>
      <c r="R764" s="11">
        <v>0</v>
      </c>
      <c r="S764" s="11">
        <v>0</v>
      </c>
      <c r="T764" s="11">
        <v>0</v>
      </c>
      <c r="U764" s="11">
        <v>0</v>
      </c>
      <c r="V764" s="11">
        <v>0</v>
      </c>
      <c r="W764" s="11">
        <v>0</v>
      </c>
      <c r="X764" s="11">
        <v>0</v>
      </c>
      <c r="Y764" s="11">
        <v>0</v>
      </c>
      <c r="Z764" s="11">
        <v>0</v>
      </c>
      <c r="AA764" s="11">
        <v>0</v>
      </c>
      <c r="AB764" s="11">
        <v>0</v>
      </c>
      <c r="AC764" s="11">
        <v>0</v>
      </c>
      <c r="AD764" s="11">
        <v>0</v>
      </c>
      <c r="AE764" s="11">
        <v>0</v>
      </c>
      <c r="AF764" s="11">
        <v>0</v>
      </c>
      <c r="AG764" s="11">
        <v>0</v>
      </c>
      <c r="AH764" s="11">
        <v>0</v>
      </c>
      <c r="AI764" s="11">
        <v>0</v>
      </c>
      <c r="AJ764" s="11">
        <v>20</v>
      </c>
      <c r="AK764" s="11" t="s">
        <v>1038</v>
      </c>
      <c r="AL764" s="11" t="s">
        <v>47</v>
      </c>
      <c r="AM764" s="11" t="s">
        <v>48</v>
      </c>
      <c r="AN764" s="11" t="s">
        <v>729</v>
      </c>
    </row>
    <row r="765" ht="60" spans="1:40">
      <c r="A765" s="28">
        <v>762</v>
      </c>
      <c r="B765" s="11" t="s">
        <v>656</v>
      </c>
      <c r="C765" s="11" t="s">
        <v>2775</v>
      </c>
      <c r="D765" s="11" t="s">
        <v>2776</v>
      </c>
      <c r="E765" s="11" t="s">
        <v>2777</v>
      </c>
      <c r="F765" s="30" t="s">
        <v>2778</v>
      </c>
      <c r="G765" s="11" t="s">
        <v>1602</v>
      </c>
      <c r="H765" s="11" t="s">
        <v>3327</v>
      </c>
      <c r="I765" s="11">
        <v>0</v>
      </c>
      <c r="J765" s="11">
        <v>1</v>
      </c>
      <c r="K765" s="11" t="s">
        <v>3329</v>
      </c>
      <c r="L765" s="11">
        <v>1</v>
      </c>
      <c r="M765" s="11">
        <v>40</v>
      </c>
      <c r="N765" s="11" t="s">
        <v>1602</v>
      </c>
      <c r="O765" s="11">
        <v>2</v>
      </c>
      <c r="P765" s="11">
        <v>30</v>
      </c>
      <c r="Q765" s="11" t="s">
        <v>3497</v>
      </c>
      <c r="R765" s="11">
        <v>3</v>
      </c>
      <c r="S765" s="11">
        <v>30</v>
      </c>
      <c r="T765" s="11" t="s">
        <v>3498</v>
      </c>
      <c r="U765" s="11">
        <v>0</v>
      </c>
      <c r="V765" s="11">
        <v>0</v>
      </c>
      <c r="W765" s="11">
        <v>0</v>
      </c>
      <c r="X765" s="11">
        <v>0</v>
      </c>
      <c r="Y765" s="11">
        <v>0</v>
      </c>
      <c r="Z765" s="11">
        <v>0</v>
      </c>
      <c r="AA765" s="11">
        <v>0</v>
      </c>
      <c r="AB765" s="11">
        <v>0</v>
      </c>
      <c r="AC765" s="11">
        <v>0</v>
      </c>
      <c r="AD765" s="11">
        <v>0</v>
      </c>
      <c r="AE765" s="11">
        <v>0</v>
      </c>
      <c r="AF765" s="11">
        <v>0</v>
      </c>
      <c r="AG765" s="11">
        <v>0</v>
      </c>
      <c r="AH765" s="11">
        <v>0</v>
      </c>
      <c r="AI765" s="11">
        <v>0</v>
      </c>
      <c r="AJ765" s="11">
        <v>20</v>
      </c>
      <c r="AK765" s="11" t="s">
        <v>1038</v>
      </c>
      <c r="AL765" s="11" t="s">
        <v>47</v>
      </c>
      <c r="AM765" s="11" t="s">
        <v>48</v>
      </c>
      <c r="AN765" s="11" t="s">
        <v>729</v>
      </c>
    </row>
    <row r="766" ht="36" spans="1:40">
      <c r="A766" s="28">
        <v>763</v>
      </c>
      <c r="B766" s="11" t="s">
        <v>656</v>
      </c>
      <c r="C766" s="11" t="s">
        <v>2779</v>
      </c>
      <c r="D766" s="11" t="s">
        <v>2780</v>
      </c>
      <c r="E766" s="11" t="s">
        <v>2781</v>
      </c>
      <c r="F766" s="30" t="s">
        <v>553</v>
      </c>
      <c r="G766" s="11" t="s">
        <v>197</v>
      </c>
      <c r="H766" s="11" t="s">
        <v>3327</v>
      </c>
      <c r="I766" s="11">
        <v>0</v>
      </c>
      <c r="J766" s="11">
        <v>1</v>
      </c>
      <c r="K766" s="11" t="s">
        <v>3329</v>
      </c>
      <c r="L766" s="11">
        <v>1</v>
      </c>
      <c r="M766" s="11">
        <v>100</v>
      </c>
      <c r="N766" s="11" t="s">
        <v>197</v>
      </c>
      <c r="O766" s="11">
        <v>2</v>
      </c>
      <c r="P766" s="11">
        <v>0</v>
      </c>
      <c r="Q766" s="11" t="s">
        <v>128</v>
      </c>
      <c r="R766" s="11">
        <v>0</v>
      </c>
      <c r="S766" s="11">
        <v>0</v>
      </c>
      <c r="T766" s="11">
        <v>0</v>
      </c>
      <c r="U766" s="11">
        <v>0</v>
      </c>
      <c r="V766" s="11">
        <v>0</v>
      </c>
      <c r="W766" s="11">
        <v>0</v>
      </c>
      <c r="X766" s="11">
        <v>0</v>
      </c>
      <c r="Y766" s="11">
        <v>0</v>
      </c>
      <c r="Z766" s="11">
        <v>0</v>
      </c>
      <c r="AA766" s="11">
        <v>0</v>
      </c>
      <c r="AB766" s="11">
        <v>0</v>
      </c>
      <c r="AC766" s="11">
        <v>0</v>
      </c>
      <c r="AD766" s="11">
        <v>0</v>
      </c>
      <c r="AE766" s="11">
        <v>0</v>
      </c>
      <c r="AF766" s="11">
        <v>0</v>
      </c>
      <c r="AG766" s="11">
        <v>0</v>
      </c>
      <c r="AH766" s="11">
        <v>0</v>
      </c>
      <c r="AI766" s="11">
        <v>0</v>
      </c>
      <c r="AJ766" s="11">
        <v>20</v>
      </c>
      <c r="AK766" s="11" t="s">
        <v>1059</v>
      </c>
      <c r="AL766" s="11" t="s">
        <v>47</v>
      </c>
      <c r="AM766" s="11" t="s">
        <v>48</v>
      </c>
      <c r="AN766" s="11" t="s">
        <v>729</v>
      </c>
    </row>
    <row r="767" ht="48" spans="1:40">
      <c r="A767" s="28">
        <v>764</v>
      </c>
      <c r="B767" s="11" t="s">
        <v>656</v>
      </c>
      <c r="C767" s="11" t="s">
        <v>2782</v>
      </c>
      <c r="D767" s="11" t="s">
        <v>2783</v>
      </c>
      <c r="E767" s="11" t="s">
        <v>2784</v>
      </c>
      <c r="F767" s="30" t="s">
        <v>2720</v>
      </c>
      <c r="G767" s="11" t="s">
        <v>2666</v>
      </c>
      <c r="H767" s="11" t="s">
        <v>3327</v>
      </c>
      <c r="I767" s="11">
        <v>0</v>
      </c>
      <c r="J767" s="11">
        <v>2</v>
      </c>
      <c r="K767" s="11" t="s">
        <v>3329</v>
      </c>
      <c r="L767" s="11">
        <v>1</v>
      </c>
      <c r="M767" s="11">
        <v>0</v>
      </c>
      <c r="N767" s="11" t="s">
        <v>3474</v>
      </c>
      <c r="O767" s="11">
        <v>2</v>
      </c>
      <c r="P767" s="11">
        <v>100</v>
      </c>
      <c r="Q767" s="11" t="s">
        <v>2666</v>
      </c>
      <c r="R767" s="11">
        <v>3</v>
      </c>
      <c r="S767" s="11">
        <v>0</v>
      </c>
      <c r="T767" s="11" t="s">
        <v>3499</v>
      </c>
      <c r="U767" s="11">
        <v>0</v>
      </c>
      <c r="V767" s="11">
        <v>0</v>
      </c>
      <c r="W767" s="11">
        <v>0</v>
      </c>
      <c r="X767" s="11">
        <v>0</v>
      </c>
      <c r="Y767" s="11">
        <v>0</v>
      </c>
      <c r="Z767" s="11">
        <v>0</v>
      </c>
      <c r="AA767" s="11">
        <v>0</v>
      </c>
      <c r="AB767" s="11">
        <v>0</v>
      </c>
      <c r="AC767" s="11">
        <v>0</v>
      </c>
      <c r="AD767" s="11">
        <v>0</v>
      </c>
      <c r="AE767" s="11">
        <v>0</v>
      </c>
      <c r="AF767" s="11">
        <v>0</v>
      </c>
      <c r="AG767" s="11">
        <v>0</v>
      </c>
      <c r="AH767" s="11">
        <v>0</v>
      </c>
      <c r="AI767" s="11">
        <v>0</v>
      </c>
      <c r="AJ767" s="11">
        <v>20</v>
      </c>
      <c r="AK767" s="11" t="s">
        <v>1059</v>
      </c>
      <c r="AL767" s="11" t="s">
        <v>47</v>
      </c>
      <c r="AM767" s="11" t="s">
        <v>48</v>
      </c>
      <c r="AN767" s="11" t="s">
        <v>729</v>
      </c>
    </row>
    <row r="768" ht="60" spans="1:40">
      <c r="A768" s="28">
        <v>765</v>
      </c>
      <c r="B768" s="11" t="s">
        <v>656</v>
      </c>
      <c r="C768" s="11" t="s">
        <v>2785</v>
      </c>
      <c r="D768" s="11" t="s">
        <v>2786</v>
      </c>
      <c r="E768" s="11" t="s">
        <v>2787</v>
      </c>
      <c r="F768" s="30" t="s">
        <v>428</v>
      </c>
      <c r="G768" s="11" t="s">
        <v>1113</v>
      </c>
      <c r="H768" s="11" t="s">
        <v>3327</v>
      </c>
      <c r="I768" s="11">
        <v>0</v>
      </c>
      <c r="J768" s="11">
        <v>2</v>
      </c>
      <c r="K768" s="11" t="s">
        <v>3329</v>
      </c>
      <c r="L768" s="11">
        <v>1</v>
      </c>
      <c r="M768" s="11">
        <v>0</v>
      </c>
      <c r="N768" s="11" t="s">
        <v>3500</v>
      </c>
      <c r="O768" s="11">
        <v>2</v>
      </c>
      <c r="P768" s="11">
        <v>100</v>
      </c>
      <c r="Q768" s="11" t="s">
        <v>1113</v>
      </c>
      <c r="R768" s="11">
        <v>3</v>
      </c>
      <c r="S768" s="11">
        <v>0</v>
      </c>
      <c r="T768" s="11" t="s">
        <v>3501</v>
      </c>
      <c r="U768" s="11">
        <v>4</v>
      </c>
      <c r="V768" s="11">
        <v>0</v>
      </c>
      <c r="W768" s="11" t="s">
        <v>3502</v>
      </c>
      <c r="X768" s="11">
        <v>5</v>
      </c>
      <c r="Y768" s="11">
        <v>0</v>
      </c>
      <c r="Z768" s="11" t="s">
        <v>3503</v>
      </c>
      <c r="AA768" s="11">
        <v>8</v>
      </c>
      <c r="AB768" s="11">
        <v>0</v>
      </c>
      <c r="AC768" s="11" t="s">
        <v>3504</v>
      </c>
      <c r="AD768" s="11">
        <v>0</v>
      </c>
      <c r="AE768" s="11">
        <v>0</v>
      </c>
      <c r="AF768" s="11">
        <v>0</v>
      </c>
      <c r="AG768" s="11">
        <v>0</v>
      </c>
      <c r="AH768" s="11">
        <v>0</v>
      </c>
      <c r="AI768" s="11">
        <v>0</v>
      </c>
      <c r="AJ768" s="11">
        <v>20</v>
      </c>
      <c r="AK768" s="11" t="s">
        <v>767</v>
      </c>
      <c r="AL768" s="11" t="s">
        <v>47</v>
      </c>
      <c r="AM768" s="11" t="s">
        <v>48</v>
      </c>
      <c r="AN768" s="11" t="s">
        <v>729</v>
      </c>
    </row>
    <row r="769" ht="36" spans="1:40">
      <c r="A769" s="28">
        <v>766</v>
      </c>
      <c r="B769" s="11" t="s">
        <v>656</v>
      </c>
      <c r="C769" s="11" t="s">
        <v>2788</v>
      </c>
      <c r="D769" s="11" t="s">
        <v>2789</v>
      </c>
      <c r="E769" s="11" t="s">
        <v>2790</v>
      </c>
      <c r="F769" s="30" t="s">
        <v>2791</v>
      </c>
      <c r="G769" s="11" t="s">
        <v>2681</v>
      </c>
      <c r="H769" s="11" t="s">
        <v>3327</v>
      </c>
      <c r="I769" s="11">
        <v>0</v>
      </c>
      <c r="J769" s="11">
        <v>1</v>
      </c>
      <c r="K769" s="11" t="s">
        <v>3329</v>
      </c>
      <c r="L769" s="11">
        <v>1</v>
      </c>
      <c r="M769" s="11">
        <v>100</v>
      </c>
      <c r="N769" s="11" t="s">
        <v>2681</v>
      </c>
      <c r="O769" s="11">
        <v>2</v>
      </c>
      <c r="P769" s="11">
        <v>0</v>
      </c>
      <c r="Q769" s="11" t="s">
        <v>3475</v>
      </c>
      <c r="R769" s="11">
        <v>0</v>
      </c>
      <c r="S769" s="11">
        <v>0</v>
      </c>
      <c r="T769" s="11">
        <v>0</v>
      </c>
      <c r="U769" s="11">
        <v>0</v>
      </c>
      <c r="V769" s="11">
        <v>0</v>
      </c>
      <c r="W769" s="11">
        <v>0</v>
      </c>
      <c r="X769" s="11">
        <v>0</v>
      </c>
      <c r="Y769" s="11">
        <v>0</v>
      </c>
      <c r="Z769" s="11">
        <v>0</v>
      </c>
      <c r="AA769" s="11">
        <v>0</v>
      </c>
      <c r="AB769" s="11">
        <v>0</v>
      </c>
      <c r="AC769" s="11">
        <v>0</v>
      </c>
      <c r="AD769" s="11">
        <v>0</v>
      </c>
      <c r="AE769" s="11">
        <v>0</v>
      </c>
      <c r="AF769" s="11">
        <v>0</v>
      </c>
      <c r="AG769" s="11">
        <v>0</v>
      </c>
      <c r="AH769" s="11">
        <v>0</v>
      </c>
      <c r="AI769" s="11">
        <v>0</v>
      </c>
      <c r="AJ769" s="11">
        <v>20</v>
      </c>
      <c r="AK769" s="11" t="s">
        <v>767</v>
      </c>
      <c r="AL769" s="11" t="s">
        <v>47</v>
      </c>
      <c r="AM769" s="11" t="s">
        <v>48</v>
      </c>
      <c r="AN769" s="11" t="s">
        <v>729</v>
      </c>
    </row>
    <row r="770" ht="48" spans="1:40">
      <c r="A770" s="28">
        <v>767</v>
      </c>
      <c r="B770" s="11" t="s">
        <v>656</v>
      </c>
      <c r="C770" s="11" t="s">
        <v>2792</v>
      </c>
      <c r="D770" s="11" t="s">
        <v>2793</v>
      </c>
      <c r="E770" s="11" t="s">
        <v>2794</v>
      </c>
      <c r="F770" s="30" t="s">
        <v>428</v>
      </c>
      <c r="G770" s="11" t="s">
        <v>2795</v>
      </c>
      <c r="H770" s="11" t="s">
        <v>3327</v>
      </c>
      <c r="I770" s="11">
        <v>0</v>
      </c>
      <c r="J770" s="11">
        <v>2</v>
      </c>
      <c r="K770" s="11" t="s">
        <v>3329</v>
      </c>
      <c r="L770" s="11">
        <v>1</v>
      </c>
      <c r="M770" s="11">
        <v>0</v>
      </c>
      <c r="N770" s="11" t="s">
        <v>128</v>
      </c>
      <c r="O770" s="11">
        <v>2</v>
      </c>
      <c r="P770" s="11">
        <v>100</v>
      </c>
      <c r="Q770" s="11" t="s">
        <v>2795</v>
      </c>
      <c r="R770" s="11">
        <v>3</v>
      </c>
      <c r="S770" s="11">
        <v>0</v>
      </c>
      <c r="T770" s="11" t="s">
        <v>3505</v>
      </c>
      <c r="U770" s="11">
        <v>0</v>
      </c>
      <c r="V770" s="11">
        <v>0</v>
      </c>
      <c r="W770" s="11">
        <v>0</v>
      </c>
      <c r="X770" s="11">
        <v>0</v>
      </c>
      <c r="Y770" s="11">
        <v>0</v>
      </c>
      <c r="Z770" s="11">
        <v>0</v>
      </c>
      <c r="AA770" s="11">
        <v>0</v>
      </c>
      <c r="AB770" s="11">
        <v>0</v>
      </c>
      <c r="AC770" s="11">
        <v>0</v>
      </c>
      <c r="AD770" s="11">
        <v>0</v>
      </c>
      <c r="AE770" s="11">
        <v>0</v>
      </c>
      <c r="AF770" s="11">
        <v>0</v>
      </c>
      <c r="AG770" s="11">
        <v>0</v>
      </c>
      <c r="AH770" s="11">
        <v>0</v>
      </c>
      <c r="AI770" s="11">
        <v>0</v>
      </c>
      <c r="AJ770" s="11">
        <v>20</v>
      </c>
      <c r="AK770" s="11" t="s">
        <v>1121</v>
      </c>
      <c r="AL770" s="11" t="s">
        <v>47</v>
      </c>
      <c r="AM770" s="11" t="s">
        <v>48</v>
      </c>
      <c r="AN770" s="11" t="s">
        <v>729</v>
      </c>
    </row>
    <row r="771" ht="48" spans="1:40">
      <c r="A771" s="28">
        <v>768</v>
      </c>
      <c r="B771" s="11" t="s">
        <v>656</v>
      </c>
      <c r="C771" s="11" t="s">
        <v>2796</v>
      </c>
      <c r="D771" s="11" t="s">
        <v>2797</v>
      </c>
      <c r="E771" s="11" t="s">
        <v>2798</v>
      </c>
      <c r="F771" s="30" t="s">
        <v>2671</v>
      </c>
      <c r="G771" s="11" t="s">
        <v>2799</v>
      </c>
      <c r="H771" s="11" t="s">
        <v>1400</v>
      </c>
      <c r="I771" s="11">
        <v>7</v>
      </c>
      <c r="J771" s="11">
        <v>2</v>
      </c>
      <c r="K771" s="11" t="s">
        <v>3328</v>
      </c>
      <c r="L771" s="11">
        <v>2</v>
      </c>
      <c r="M771" s="11">
        <v>100</v>
      </c>
      <c r="N771" s="11" t="s">
        <v>2799</v>
      </c>
      <c r="O771" s="11">
        <v>0</v>
      </c>
      <c r="P771" s="11">
        <v>0</v>
      </c>
      <c r="Q771" s="11">
        <v>0</v>
      </c>
      <c r="R771" s="11">
        <v>0</v>
      </c>
      <c r="S771" s="11">
        <v>0</v>
      </c>
      <c r="T771" s="11">
        <v>0</v>
      </c>
      <c r="U771" s="11">
        <v>0</v>
      </c>
      <c r="V771" s="11">
        <v>0</v>
      </c>
      <c r="W771" s="11">
        <v>0</v>
      </c>
      <c r="X771" s="11">
        <v>0</v>
      </c>
      <c r="Y771" s="11">
        <v>0</v>
      </c>
      <c r="Z771" s="11">
        <v>0</v>
      </c>
      <c r="AA771" s="11">
        <v>0</v>
      </c>
      <c r="AB771" s="11">
        <v>0</v>
      </c>
      <c r="AC771" s="11">
        <v>0</v>
      </c>
      <c r="AD771" s="11">
        <v>0</v>
      </c>
      <c r="AE771" s="11">
        <v>0</v>
      </c>
      <c r="AF771" s="11">
        <v>0</v>
      </c>
      <c r="AG771" s="11">
        <v>0</v>
      </c>
      <c r="AH771" s="11">
        <v>0</v>
      </c>
      <c r="AI771" s="11">
        <v>0</v>
      </c>
      <c r="AJ771" s="11">
        <v>20</v>
      </c>
      <c r="AK771" s="11" t="s">
        <v>1121</v>
      </c>
      <c r="AL771" s="11" t="s">
        <v>47</v>
      </c>
      <c r="AM771" s="11" t="s">
        <v>48</v>
      </c>
      <c r="AN771" s="11" t="s">
        <v>729</v>
      </c>
    </row>
    <row r="772" ht="24" spans="1:40">
      <c r="A772" s="28">
        <v>769</v>
      </c>
      <c r="B772" s="11" t="s">
        <v>656</v>
      </c>
      <c r="C772" s="11" t="s">
        <v>2800</v>
      </c>
      <c r="D772" s="11" t="s">
        <v>2801</v>
      </c>
      <c r="E772" s="11" t="s">
        <v>2802</v>
      </c>
      <c r="F772" s="30" t="s">
        <v>2803</v>
      </c>
      <c r="G772" s="11" t="s">
        <v>2804</v>
      </c>
      <c r="H772" s="11" t="s">
        <v>3327</v>
      </c>
      <c r="I772" s="11">
        <v>0</v>
      </c>
      <c r="J772" s="11">
        <v>1</v>
      </c>
      <c r="K772" s="11" t="s">
        <v>3328</v>
      </c>
      <c r="L772" s="11">
        <v>1</v>
      </c>
      <c r="M772" s="11">
        <v>100</v>
      </c>
      <c r="N772" s="11" t="s">
        <v>2804</v>
      </c>
      <c r="O772" s="11">
        <v>0</v>
      </c>
      <c r="P772" s="11">
        <v>0</v>
      </c>
      <c r="Q772" s="11">
        <v>0</v>
      </c>
      <c r="R772" s="11">
        <v>0</v>
      </c>
      <c r="S772" s="11">
        <v>0</v>
      </c>
      <c r="T772" s="11">
        <v>0</v>
      </c>
      <c r="U772" s="11">
        <v>0</v>
      </c>
      <c r="V772" s="11">
        <v>0</v>
      </c>
      <c r="W772" s="11">
        <v>0</v>
      </c>
      <c r="X772" s="11">
        <v>0</v>
      </c>
      <c r="Y772" s="11">
        <v>0</v>
      </c>
      <c r="Z772" s="11">
        <v>0</v>
      </c>
      <c r="AA772" s="11">
        <v>0</v>
      </c>
      <c r="AB772" s="11">
        <v>0</v>
      </c>
      <c r="AC772" s="11">
        <v>0</v>
      </c>
      <c r="AD772" s="11">
        <v>0</v>
      </c>
      <c r="AE772" s="11">
        <v>0</v>
      </c>
      <c r="AF772" s="11">
        <v>0</v>
      </c>
      <c r="AG772" s="11">
        <v>0</v>
      </c>
      <c r="AH772" s="11">
        <v>0</v>
      </c>
      <c r="AI772" s="11">
        <v>0</v>
      </c>
      <c r="AJ772" s="11">
        <v>20</v>
      </c>
      <c r="AK772" s="11" t="s">
        <v>1121</v>
      </c>
      <c r="AL772" s="11" t="s">
        <v>47</v>
      </c>
      <c r="AM772" s="11" t="s">
        <v>48</v>
      </c>
      <c r="AN772" s="11" t="s">
        <v>729</v>
      </c>
    </row>
    <row r="773" ht="48" spans="1:40">
      <c r="A773" s="28">
        <v>770</v>
      </c>
      <c r="B773" s="11" t="s">
        <v>656</v>
      </c>
      <c r="C773" s="11" t="s">
        <v>2805</v>
      </c>
      <c r="D773" s="11" t="s">
        <v>2806</v>
      </c>
      <c r="E773" s="11" t="s">
        <v>2807</v>
      </c>
      <c r="F773" s="30" t="s">
        <v>2808</v>
      </c>
      <c r="G773" s="11" t="s">
        <v>128</v>
      </c>
      <c r="H773" s="11" t="s">
        <v>3327</v>
      </c>
      <c r="I773" s="11">
        <v>0</v>
      </c>
      <c r="J773" s="11">
        <v>2</v>
      </c>
      <c r="K773" s="11" t="s">
        <v>3329</v>
      </c>
      <c r="L773" s="11">
        <v>1</v>
      </c>
      <c r="M773" s="11">
        <v>0</v>
      </c>
      <c r="N773" s="11" t="s">
        <v>3506</v>
      </c>
      <c r="O773" s="11">
        <v>2</v>
      </c>
      <c r="P773" s="11">
        <v>57.14</v>
      </c>
      <c r="Q773" s="11" t="s">
        <v>128</v>
      </c>
      <c r="R773" s="11">
        <v>3</v>
      </c>
      <c r="S773" s="11">
        <v>42.86</v>
      </c>
      <c r="T773" s="11" t="s">
        <v>331</v>
      </c>
      <c r="U773" s="11">
        <v>0</v>
      </c>
      <c r="V773" s="11">
        <v>0</v>
      </c>
      <c r="W773" s="11">
        <v>0</v>
      </c>
      <c r="X773" s="11">
        <v>0</v>
      </c>
      <c r="Y773" s="11">
        <v>0</v>
      </c>
      <c r="Z773" s="11">
        <v>0</v>
      </c>
      <c r="AA773" s="11">
        <v>0</v>
      </c>
      <c r="AB773" s="11">
        <v>0</v>
      </c>
      <c r="AC773" s="11">
        <v>0</v>
      </c>
      <c r="AD773" s="11">
        <v>0</v>
      </c>
      <c r="AE773" s="11">
        <v>0</v>
      </c>
      <c r="AF773" s="11">
        <v>0</v>
      </c>
      <c r="AG773" s="11">
        <v>0</v>
      </c>
      <c r="AH773" s="11">
        <v>0</v>
      </c>
      <c r="AI773" s="11">
        <v>0</v>
      </c>
      <c r="AJ773" s="11">
        <v>20</v>
      </c>
      <c r="AK773" s="11" t="s">
        <v>1121</v>
      </c>
      <c r="AL773" s="11" t="s">
        <v>47</v>
      </c>
      <c r="AM773" s="11" t="s">
        <v>48</v>
      </c>
      <c r="AN773" s="11" t="s">
        <v>729</v>
      </c>
    </row>
    <row r="774" ht="48" spans="1:40">
      <c r="A774" s="28">
        <v>771</v>
      </c>
      <c r="B774" s="11" t="s">
        <v>656</v>
      </c>
      <c r="C774" s="11" t="s">
        <v>2809</v>
      </c>
      <c r="D774" s="11" t="s">
        <v>2810</v>
      </c>
      <c r="E774" s="11" t="s">
        <v>2811</v>
      </c>
      <c r="F774" s="30" t="s">
        <v>2812</v>
      </c>
      <c r="G774" s="11" t="s">
        <v>128</v>
      </c>
      <c r="H774" s="11" t="s">
        <v>3327</v>
      </c>
      <c r="I774" s="11">
        <v>0</v>
      </c>
      <c r="J774" s="11">
        <v>2</v>
      </c>
      <c r="K774" s="11" t="s">
        <v>3329</v>
      </c>
      <c r="L774" s="11">
        <v>1</v>
      </c>
      <c r="M774" s="11">
        <v>41.66</v>
      </c>
      <c r="N774" s="11" t="s">
        <v>2845</v>
      </c>
      <c r="O774" s="11">
        <v>2</v>
      </c>
      <c r="P774" s="11">
        <v>33.33</v>
      </c>
      <c r="Q774" s="11" t="s">
        <v>128</v>
      </c>
      <c r="R774" s="11">
        <v>3</v>
      </c>
      <c r="S774" s="11">
        <v>25</v>
      </c>
      <c r="T774" s="11" t="s">
        <v>3507</v>
      </c>
      <c r="U774" s="11">
        <v>0</v>
      </c>
      <c r="V774" s="11">
        <v>0</v>
      </c>
      <c r="W774" s="11">
        <v>0</v>
      </c>
      <c r="X774" s="11">
        <v>0</v>
      </c>
      <c r="Y774" s="11">
        <v>0</v>
      </c>
      <c r="Z774" s="11">
        <v>0</v>
      </c>
      <c r="AA774" s="11">
        <v>0</v>
      </c>
      <c r="AB774" s="11">
        <v>0</v>
      </c>
      <c r="AC774" s="11">
        <v>0</v>
      </c>
      <c r="AD774" s="11">
        <v>0</v>
      </c>
      <c r="AE774" s="11">
        <v>0</v>
      </c>
      <c r="AF774" s="11">
        <v>0</v>
      </c>
      <c r="AG774" s="11">
        <v>0</v>
      </c>
      <c r="AH774" s="11">
        <v>0</v>
      </c>
      <c r="AI774" s="11">
        <v>0</v>
      </c>
      <c r="AJ774" s="11">
        <v>20</v>
      </c>
      <c r="AK774" s="11" t="s">
        <v>1148</v>
      </c>
      <c r="AL774" s="11" t="s">
        <v>47</v>
      </c>
      <c r="AM774" s="11" t="s">
        <v>48</v>
      </c>
      <c r="AN774" s="11" t="s">
        <v>729</v>
      </c>
    </row>
    <row r="775" ht="48" spans="1:40">
      <c r="A775" s="28">
        <v>772</v>
      </c>
      <c r="B775" s="11" t="s">
        <v>656</v>
      </c>
      <c r="C775" s="11" t="s">
        <v>2813</v>
      </c>
      <c r="D775" s="11" t="s">
        <v>2814</v>
      </c>
      <c r="E775" s="11" t="s">
        <v>2815</v>
      </c>
      <c r="F775" s="30" t="s">
        <v>2671</v>
      </c>
      <c r="G775" s="11" t="s">
        <v>1602</v>
      </c>
      <c r="H775" s="11" t="s">
        <v>1400</v>
      </c>
      <c r="I775" s="11">
        <v>7</v>
      </c>
      <c r="J775" s="11">
        <v>2</v>
      </c>
      <c r="K775" s="11" t="s">
        <v>3328</v>
      </c>
      <c r="L775" s="11">
        <v>2</v>
      </c>
      <c r="M775" s="11">
        <v>100</v>
      </c>
      <c r="N775" s="11" t="s">
        <v>1602</v>
      </c>
      <c r="O775" s="11">
        <v>0</v>
      </c>
      <c r="P775" s="11">
        <v>0</v>
      </c>
      <c r="Q775" s="11">
        <v>0</v>
      </c>
      <c r="R775" s="11">
        <v>0</v>
      </c>
      <c r="S775" s="11">
        <v>0</v>
      </c>
      <c r="T775" s="11">
        <v>0</v>
      </c>
      <c r="U775" s="11">
        <v>0</v>
      </c>
      <c r="V775" s="11">
        <v>0</v>
      </c>
      <c r="W775" s="11">
        <v>0</v>
      </c>
      <c r="X775" s="11">
        <v>0</v>
      </c>
      <c r="Y775" s="11">
        <v>0</v>
      </c>
      <c r="Z775" s="11">
        <v>0</v>
      </c>
      <c r="AA775" s="11">
        <v>0</v>
      </c>
      <c r="AB775" s="11">
        <v>0</v>
      </c>
      <c r="AC775" s="11">
        <v>0</v>
      </c>
      <c r="AD775" s="11">
        <v>0</v>
      </c>
      <c r="AE775" s="11">
        <v>0</v>
      </c>
      <c r="AF775" s="11">
        <v>0</v>
      </c>
      <c r="AG775" s="11">
        <v>0</v>
      </c>
      <c r="AH775" s="11">
        <v>0</v>
      </c>
      <c r="AI775" s="11">
        <v>0</v>
      </c>
      <c r="AJ775" s="11">
        <v>20</v>
      </c>
      <c r="AK775" s="11" t="s">
        <v>1148</v>
      </c>
      <c r="AL775" s="11" t="s">
        <v>47</v>
      </c>
      <c r="AM775" s="11" t="s">
        <v>48</v>
      </c>
      <c r="AN775" s="11" t="s">
        <v>729</v>
      </c>
    </row>
    <row r="776" ht="48" spans="1:40">
      <c r="A776" s="28">
        <v>773</v>
      </c>
      <c r="B776" s="11" t="s">
        <v>656</v>
      </c>
      <c r="C776" s="11" t="s">
        <v>2816</v>
      </c>
      <c r="D776" s="11" t="s">
        <v>2817</v>
      </c>
      <c r="E776" s="11" t="s">
        <v>2818</v>
      </c>
      <c r="F776" s="30" t="s">
        <v>2671</v>
      </c>
      <c r="G776" s="11" t="s">
        <v>339</v>
      </c>
      <c r="H776" s="11" t="s">
        <v>1400</v>
      </c>
      <c r="I776" s="11">
        <v>7</v>
      </c>
      <c r="J776" s="11">
        <v>1</v>
      </c>
      <c r="K776" s="11" t="s">
        <v>3328</v>
      </c>
      <c r="L776" s="11">
        <v>1</v>
      </c>
      <c r="M776" s="11">
        <v>100</v>
      </c>
      <c r="N776" s="11" t="s">
        <v>339</v>
      </c>
      <c r="O776" s="11">
        <v>2</v>
      </c>
      <c r="P776" s="11">
        <v>0</v>
      </c>
      <c r="Q776" s="11">
        <v>0</v>
      </c>
      <c r="R776" s="11">
        <v>0</v>
      </c>
      <c r="S776" s="11">
        <v>0</v>
      </c>
      <c r="T776" s="11">
        <v>0</v>
      </c>
      <c r="U776" s="11">
        <v>0</v>
      </c>
      <c r="V776" s="11">
        <v>0</v>
      </c>
      <c r="W776" s="11">
        <v>0</v>
      </c>
      <c r="X776" s="11">
        <v>0</v>
      </c>
      <c r="Y776" s="11">
        <v>0</v>
      </c>
      <c r="Z776" s="11">
        <v>0</v>
      </c>
      <c r="AA776" s="11">
        <v>0</v>
      </c>
      <c r="AB776" s="11">
        <v>0</v>
      </c>
      <c r="AC776" s="11">
        <v>0</v>
      </c>
      <c r="AD776" s="11">
        <v>0</v>
      </c>
      <c r="AE776" s="11">
        <v>0</v>
      </c>
      <c r="AF776" s="11">
        <v>0</v>
      </c>
      <c r="AG776" s="11">
        <v>0</v>
      </c>
      <c r="AH776" s="11">
        <v>0</v>
      </c>
      <c r="AI776" s="11">
        <v>0</v>
      </c>
      <c r="AJ776" s="11">
        <v>20</v>
      </c>
      <c r="AK776" s="11" t="s">
        <v>1148</v>
      </c>
      <c r="AL776" s="11" t="s">
        <v>47</v>
      </c>
      <c r="AM776" s="11" t="s">
        <v>48</v>
      </c>
      <c r="AN776" s="11" t="s">
        <v>729</v>
      </c>
    </row>
    <row r="777" ht="36" spans="1:40">
      <c r="A777" s="28">
        <v>774</v>
      </c>
      <c r="B777" s="11" t="s">
        <v>656</v>
      </c>
      <c r="C777" s="11" t="s">
        <v>2819</v>
      </c>
      <c r="D777" s="11" t="s">
        <v>2820</v>
      </c>
      <c r="E777" s="11" t="s">
        <v>2821</v>
      </c>
      <c r="F777" s="30" t="s">
        <v>2822</v>
      </c>
      <c r="G777" s="11" t="s">
        <v>2823</v>
      </c>
      <c r="H777" s="11" t="s">
        <v>3327</v>
      </c>
      <c r="I777" s="11">
        <v>0</v>
      </c>
      <c r="J777" s="11">
        <v>1</v>
      </c>
      <c r="K777" s="11" t="s">
        <v>3329</v>
      </c>
      <c r="L777" s="11">
        <v>1</v>
      </c>
      <c r="M777" s="11">
        <v>60</v>
      </c>
      <c r="N777" s="11" t="s">
        <v>2823</v>
      </c>
      <c r="O777" s="11">
        <v>3</v>
      </c>
      <c r="P777" s="11">
        <v>40</v>
      </c>
      <c r="Q777" s="11" t="s">
        <v>128</v>
      </c>
      <c r="R777" s="11">
        <v>0</v>
      </c>
      <c r="S777" s="11">
        <v>0</v>
      </c>
      <c r="T777" s="11">
        <v>0</v>
      </c>
      <c r="U777" s="11">
        <v>0</v>
      </c>
      <c r="V777" s="11">
        <v>0</v>
      </c>
      <c r="W777" s="11">
        <v>0</v>
      </c>
      <c r="X777" s="11">
        <v>0</v>
      </c>
      <c r="Y777" s="11">
        <v>0</v>
      </c>
      <c r="Z777" s="11">
        <v>0</v>
      </c>
      <c r="AA777" s="11">
        <v>0</v>
      </c>
      <c r="AB777" s="11">
        <v>0</v>
      </c>
      <c r="AC777" s="11">
        <v>0</v>
      </c>
      <c r="AD777" s="11">
        <v>0</v>
      </c>
      <c r="AE777" s="11">
        <v>0</v>
      </c>
      <c r="AF777" s="11">
        <v>0</v>
      </c>
      <c r="AG777" s="11">
        <v>0</v>
      </c>
      <c r="AH777" s="11">
        <v>0</v>
      </c>
      <c r="AI777" s="11">
        <v>0</v>
      </c>
      <c r="AJ777" s="11">
        <v>20</v>
      </c>
      <c r="AK777" s="11" t="s">
        <v>1148</v>
      </c>
      <c r="AL777" s="11" t="s">
        <v>47</v>
      </c>
      <c r="AM777" s="11" t="s">
        <v>48</v>
      </c>
      <c r="AN777" s="11" t="s">
        <v>729</v>
      </c>
    </row>
    <row r="778" ht="36" spans="1:40">
      <c r="A778" s="28">
        <v>775</v>
      </c>
      <c r="B778" s="11" t="s">
        <v>656</v>
      </c>
      <c r="C778" s="11" t="s">
        <v>2824</v>
      </c>
      <c r="D778" s="11" t="s">
        <v>2825</v>
      </c>
      <c r="E778" s="11" t="s">
        <v>2826</v>
      </c>
      <c r="F778" s="30" t="s">
        <v>553</v>
      </c>
      <c r="G778" s="11" t="s">
        <v>197</v>
      </c>
      <c r="H778" s="11" t="s">
        <v>3327</v>
      </c>
      <c r="I778" s="11">
        <v>0</v>
      </c>
      <c r="J778" s="11">
        <v>1</v>
      </c>
      <c r="K778" s="11" t="s">
        <v>3329</v>
      </c>
      <c r="L778" s="11">
        <v>1</v>
      </c>
      <c r="M778" s="11">
        <v>100</v>
      </c>
      <c r="N778" s="11" t="s">
        <v>197</v>
      </c>
      <c r="O778" s="11">
        <v>2</v>
      </c>
      <c r="P778" s="11">
        <v>0</v>
      </c>
      <c r="Q778" s="11" t="s">
        <v>128</v>
      </c>
      <c r="R778" s="11">
        <v>0</v>
      </c>
      <c r="S778" s="11">
        <v>0</v>
      </c>
      <c r="T778" s="11">
        <v>0</v>
      </c>
      <c r="U778" s="11">
        <v>0</v>
      </c>
      <c r="V778" s="11">
        <v>0</v>
      </c>
      <c r="W778" s="11">
        <v>0</v>
      </c>
      <c r="X778" s="11">
        <v>0</v>
      </c>
      <c r="Y778" s="11">
        <v>0</v>
      </c>
      <c r="Z778" s="11">
        <v>0</v>
      </c>
      <c r="AA778" s="11">
        <v>0</v>
      </c>
      <c r="AB778" s="11">
        <v>0</v>
      </c>
      <c r="AC778" s="11">
        <v>0</v>
      </c>
      <c r="AD778" s="11">
        <v>0</v>
      </c>
      <c r="AE778" s="11">
        <v>0</v>
      </c>
      <c r="AF778" s="11">
        <v>0</v>
      </c>
      <c r="AG778" s="11">
        <v>0</v>
      </c>
      <c r="AH778" s="11">
        <v>0</v>
      </c>
      <c r="AI778" s="11">
        <v>0</v>
      </c>
      <c r="AJ778" s="11">
        <v>20</v>
      </c>
      <c r="AK778" s="11" t="s">
        <v>1208</v>
      </c>
      <c r="AL778" s="11" t="s">
        <v>47</v>
      </c>
      <c r="AM778" s="11" t="s">
        <v>48</v>
      </c>
      <c r="AN778" s="11" t="s">
        <v>729</v>
      </c>
    </row>
    <row r="779" ht="24" spans="1:40">
      <c r="A779" s="28">
        <v>776</v>
      </c>
      <c r="B779" s="11" t="s">
        <v>656</v>
      </c>
      <c r="C779" s="11" t="s">
        <v>2827</v>
      </c>
      <c r="D779" s="11" t="s">
        <v>2828</v>
      </c>
      <c r="E779" s="11" t="s">
        <v>2829</v>
      </c>
      <c r="F779" s="30" t="s">
        <v>699</v>
      </c>
      <c r="G779" s="11" t="s">
        <v>128</v>
      </c>
      <c r="H779" s="11" t="s">
        <v>3327</v>
      </c>
      <c r="I779" s="11">
        <v>0</v>
      </c>
      <c r="J779" s="11">
        <v>2</v>
      </c>
      <c r="K779" s="11" t="s">
        <v>3329</v>
      </c>
      <c r="L779" s="11">
        <v>2</v>
      </c>
      <c r="M779" s="11">
        <v>100</v>
      </c>
      <c r="N779" s="11" t="s">
        <v>128</v>
      </c>
      <c r="O779" s="11">
        <v>0</v>
      </c>
      <c r="P779" s="11">
        <v>0</v>
      </c>
      <c r="Q779" s="11">
        <v>0</v>
      </c>
      <c r="R779" s="11">
        <v>0</v>
      </c>
      <c r="S779" s="11">
        <v>0</v>
      </c>
      <c r="T779" s="11">
        <v>0</v>
      </c>
      <c r="U779" s="11">
        <v>0</v>
      </c>
      <c r="V779" s="11">
        <v>0</v>
      </c>
      <c r="W779" s="11">
        <v>0</v>
      </c>
      <c r="X779" s="11">
        <v>0</v>
      </c>
      <c r="Y779" s="11">
        <v>0</v>
      </c>
      <c r="Z779" s="11">
        <v>0</v>
      </c>
      <c r="AA779" s="11">
        <v>0</v>
      </c>
      <c r="AB779" s="11">
        <v>0</v>
      </c>
      <c r="AC779" s="11">
        <v>0</v>
      </c>
      <c r="AD779" s="11">
        <v>0</v>
      </c>
      <c r="AE779" s="11">
        <v>0</v>
      </c>
      <c r="AF779" s="11">
        <v>0</v>
      </c>
      <c r="AG779" s="11">
        <v>0</v>
      </c>
      <c r="AH779" s="11">
        <v>0</v>
      </c>
      <c r="AI779" s="11">
        <v>0</v>
      </c>
      <c r="AJ779" s="11">
        <v>20</v>
      </c>
      <c r="AK779" s="11" t="s">
        <v>1208</v>
      </c>
      <c r="AL779" s="11" t="s">
        <v>47</v>
      </c>
      <c r="AM779" s="11" t="s">
        <v>48</v>
      </c>
      <c r="AN779" s="11" t="s">
        <v>729</v>
      </c>
    </row>
    <row r="780" ht="60" spans="1:40">
      <c r="A780" s="28">
        <v>777</v>
      </c>
      <c r="B780" s="11" t="s">
        <v>656</v>
      </c>
      <c r="C780" s="11" t="s">
        <v>2830</v>
      </c>
      <c r="D780" s="11" t="s">
        <v>2831</v>
      </c>
      <c r="E780" s="11" t="s">
        <v>2832</v>
      </c>
      <c r="F780" s="30" t="s">
        <v>2833</v>
      </c>
      <c r="G780" s="11" t="s">
        <v>2804</v>
      </c>
      <c r="H780" s="11" t="s">
        <v>3327</v>
      </c>
      <c r="I780" s="11">
        <v>0</v>
      </c>
      <c r="J780" s="11">
        <v>1</v>
      </c>
      <c r="K780" s="11" t="s">
        <v>3329</v>
      </c>
      <c r="L780" s="11">
        <v>1</v>
      </c>
      <c r="M780" s="11">
        <v>100</v>
      </c>
      <c r="N780" s="11" t="s">
        <v>3508</v>
      </c>
      <c r="O780" s="11">
        <v>2</v>
      </c>
      <c r="P780" s="11">
        <v>0</v>
      </c>
      <c r="Q780" s="11" t="s">
        <v>3509</v>
      </c>
      <c r="R780" s="11">
        <v>3</v>
      </c>
      <c r="S780" s="11">
        <v>0</v>
      </c>
      <c r="T780" s="11" t="s">
        <v>3510</v>
      </c>
      <c r="U780" s="11">
        <v>0</v>
      </c>
      <c r="V780" s="11">
        <v>0</v>
      </c>
      <c r="W780" s="11">
        <v>0</v>
      </c>
      <c r="X780" s="11">
        <v>0</v>
      </c>
      <c r="Y780" s="11">
        <v>0</v>
      </c>
      <c r="Z780" s="11">
        <v>0</v>
      </c>
      <c r="AA780" s="11">
        <v>0</v>
      </c>
      <c r="AB780" s="11">
        <v>0</v>
      </c>
      <c r="AC780" s="11">
        <v>0</v>
      </c>
      <c r="AD780" s="11">
        <v>0</v>
      </c>
      <c r="AE780" s="11">
        <v>0</v>
      </c>
      <c r="AF780" s="11">
        <v>0</v>
      </c>
      <c r="AG780" s="11">
        <v>0</v>
      </c>
      <c r="AH780" s="11">
        <v>0</v>
      </c>
      <c r="AI780" s="11">
        <v>0</v>
      </c>
      <c r="AJ780" s="11">
        <v>20</v>
      </c>
      <c r="AK780" s="11" t="s">
        <v>775</v>
      </c>
      <c r="AL780" s="11" t="s">
        <v>47</v>
      </c>
      <c r="AM780" s="11" t="s">
        <v>48</v>
      </c>
      <c r="AN780" s="11" t="s">
        <v>729</v>
      </c>
    </row>
    <row r="781" ht="60" spans="1:40">
      <c r="A781" s="28">
        <v>778</v>
      </c>
      <c r="B781" s="11" t="s">
        <v>656</v>
      </c>
      <c r="C781" s="11" t="s">
        <v>2834</v>
      </c>
      <c r="D781" s="11" t="s">
        <v>2835</v>
      </c>
      <c r="E781" s="11" t="s">
        <v>2836</v>
      </c>
      <c r="F781" s="30" t="s">
        <v>2837</v>
      </c>
      <c r="G781" s="11" t="s">
        <v>1113</v>
      </c>
      <c r="H781" s="11" t="s">
        <v>3327</v>
      </c>
      <c r="I781" s="11">
        <v>0</v>
      </c>
      <c r="J781" s="11">
        <v>2</v>
      </c>
      <c r="K781" s="11" t="s">
        <v>3329</v>
      </c>
      <c r="L781" s="11">
        <v>1</v>
      </c>
      <c r="M781" s="11">
        <v>0</v>
      </c>
      <c r="N781" s="11" t="s">
        <v>3503</v>
      </c>
      <c r="O781" s="11">
        <v>2</v>
      </c>
      <c r="P781" s="11">
        <v>100</v>
      </c>
      <c r="Q781" s="11" t="s">
        <v>1113</v>
      </c>
      <c r="R781" s="11">
        <v>3</v>
      </c>
      <c r="S781" s="11">
        <v>0</v>
      </c>
      <c r="T781" s="11" t="s">
        <v>3501</v>
      </c>
      <c r="U781" s="11">
        <v>4</v>
      </c>
      <c r="V781" s="11">
        <v>0</v>
      </c>
      <c r="W781" s="11" t="s">
        <v>3500</v>
      </c>
      <c r="X781" s="11">
        <v>5</v>
      </c>
      <c r="Y781" s="11">
        <v>0</v>
      </c>
      <c r="Z781" s="11" t="s">
        <v>3502</v>
      </c>
      <c r="AA781" s="11">
        <v>6</v>
      </c>
      <c r="AB781" s="11">
        <v>0</v>
      </c>
      <c r="AC781" s="11" t="s">
        <v>3504</v>
      </c>
      <c r="AD781" s="11">
        <v>7</v>
      </c>
      <c r="AE781" s="11">
        <v>0</v>
      </c>
      <c r="AF781" s="11" t="s">
        <v>3233</v>
      </c>
      <c r="AG781" s="11">
        <v>0</v>
      </c>
      <c r="AH781" s="11">
        <v>0</v>
      </c>
      <c r="AI781" s="11">
        <v>0</v>
      </c>
      <c r="AJ781" s="11">
        <v>20</v>
      </c>
      <c r="AK781" s="11" t="s">
        <v>775</v>
      </c>
      <c r="AL781" s="11" t="s">
        <v>47</v>
      </c>
      <c r="AM781" s="11" t="s">
        <v>48</v>
      </c>
      <c r="AN781" s="11" t="s">
        <v>729</v>
      </c>
    </row>
    <row r="782" ht="60" spans="1:40">
      <c r="A782" s="28">
        <v>779</v>
      </c>
      <c r="B782" s="11" t="s">
        <v>656</v>
      </c>
      <c r="C782" s="11" t="s">
        <v>2838</v>
      </c>
      <c r="D782" s="11" t="s">
        <v>2839</v>
      </c>
      <c r="E782" s="11" t="s">
        <v>2840</v>
      </c>
      <c r="F782" s="30" t="s">
        <v>161</v>
      </c>
      <c r="G782" s="11" t="s">
        <v>687</v>
      </c>
      <c r="H782" s="11" t="s">
        <v>3327</v>
      </c>
      <c r="I782" s="11">
        <v>0</v>
      </c>
      <c r="J782" s="11">
        <v>1</v>
      </c>
      <c r="K782" s="11" t="s">
        <v>3329</v>
      </c>
      <c r="L782" s="11">
        <v>1</v>
      </c>
      <c r="M782" s="11">
        <v>40</v>
      </c>
      <c r="N782" s="11" t="s">
        <v>687</v>
      </c>
      <c r="O782" s="11">
        <v>2</v>
      </c>
      <c r="P782" s="11">
        <v>40</v>
      </c>
      <c r="Q782" s="11" t="s">
        <v>104</v>
      </c>
      <c r="R782" s="11">
        <v>3</v>
      </c>
      <c r="S782" s="11">
        <v>20</v>
      </c>
      <c r="T782" s="11" t="s">
        <v>918</v>
      </c>
      <c r="U782" s="11">
        <v>0</v>
      </c>
      <c r="V782" s="11">
        <v>0</v>
      </c>
      <c r="W782" s="11">
        <v>0</v>
      </c>
      <c r="X782" s="11">
        <v>0</v>
      </c>
      <c r="Y782" s="11">
        <v>0</v>
      </c>
      <c r="Z782" s="11">
        <v>0</v>
      </c>
      <c r="AA782" s="11">
        <v>0</v>
      </c>
      <c r="AB782" s="11">
        <v>0</v>
      </c>
      <c r="AC782" s="11">
        <v>0</v>
      </c>
      <c r="AD782" s="11">
        <v>0</v>
      </c>
      <c r="AE782" s="11">
        <v>0</v>
      </c>
      <c r="AF782" s="11">
        <v>0</v>
      </c>
      <c r="AG782" s="11">
        <v>0</v>
      </c>
      <c r="AH782" s="11">
        <v>0</v>
      </c>
      <c r="AI782" s="11">
        <v>0</v>
      </c>
      <c r="AJ782" s="11">
        <v>20</v>
      </c>
      <c r="AK782" s="11" t="s">
        <v>775</v>
      </c>
      <c r="AL782" s="11" t="s">
        <v>47</v>
      </c>
      <c r="AM782" s="11" t="s">
        <v>48</v>
      </c>
      <c r="AN782" s="11" t="s">
        <v>729</v>
      </c>
    </row>
    <row r="783" ht="48" spans="1:40">
      <c r="A783" s="28">
        <v>780</v>
      </c>
      <c r="B783" s="11" t="s">
        <v>656</v>
      </c>
      <c r="C783" s="11" t="s">
        <v>2841</v>
      </c>
      <c r="D783" s="11" t="s">
        <v>2842</v>
      </c>
      <c r="E783" s="11" t="s">
        <v>2843</v>
      </c>
      <c r="F783" s="30" t="s">
        <v>703</v>
      </c>
      <c r="G783" s="11" t="s">
        <v>128</v>
      </c>
      <c r="H783" s="11" t="s">
        <v>3327</v>
      </c>
      <c r="I783" s="11">
        <v>0</v>
      </c>
      <c r="J783" s="11">
        <v>3</v>
      </c>
      <c r="K783" s="11" t="s">
        <v>3329</v>
      </c>
      <c r="L783" s="11">
        <v>1</v>
      </c>
      <c r="M783" s="11">
        <v>0</v>
      </c>
      <c r="N783" s="11" t="s">
        <v>3511</v>
      </c>
      <c r="O783" s="11">
        <v>2</v>
      </c>
      <c r="P783" s="11">
        <v>100</v>
      </c>
      <c r="Q783" s="11" t="s">
        <v>128</v>
      </c>
      <c r="R783" s="11">
        <v>3</v>
      </c>
      <c r="S783" s="11">
        <v>0</v>
      </c>
      <c r="T783" s="11" t="s">
        <v>3512</v>
      </c>
      <c r="U783" s="11">
        <v>0</v>
      </c>
      <c r="V783" s="11">
        <v>0</v>
      </c>
      <c r="W783" s="11">
        <v>0</v>
      </c>
      <c r="X783" s="11">
        <v>0</v>
      </c>
      <c r="Y783" s="11">
        <v>0</v>
      </c>
      <c r="Z783" s="11">
        <v>0</v>
      </c>
      <c r="AA783" s="11">
        <v>0</v>
      </c>
      <c r="AB783" s="11">
        <v>0</v>
      </c>
      <c r="AC783" s="11">
        <v>0</v>
      </c>
      <c r="AD783" s="11">
        <v>0</v>
      </c>
      <c r="AE783" s="11">
        <v>0</v>
      </c>
      <c r="AF783" s="11">
        <v>0</v>
      </c>
      <c r="AG783" s="11">
        <v>0</v>
      </c>
      <c r="AH783" s="11">
        <v>0</v>
      </c>
      <c r="AI783" s="11">
        <v>0</v>
      </c>
      <c r="AJ783" s="11">
        <v>20</v>
      </c>
      <c r="AK783" s="11" t="s">
        <v>775</v>
      </c>
      <c r="AL783" s="11" t="s">
        <v>47</v>
      </c>
      <c r="AM783" s="11" t="s">
        <v>48</v>
      </c>
      <c r="AN783" s="11" t="s">
        <v>729</v>
      </c>
    </row>
    <row r="784" s="67" customFormat="1" ht="48" spans="1:40">
      <c r="A784" s="28">
        <v>781</v>
      </c>
      <c r="B784" s="11" t="s">
        <v>656</v>
      </c>
      <c r="C784" s="11" t="s">
        <v>2844</v>
      </c>
      <c r="D784" s="11" t="s">
        <v>2810</v>
      </c>
      <c r="E784" s="11" t="s">
        <v>2811</v>
      </c>
      <c r="F784" s="30" t="s">
        <v>2812</v>
      </c>
      <c r="G784" s="11" t="s">
        <v>2845</v>
      </c>
      <c r="H784" s="11" t="s">
        <v>3327</v>
      </c>
      <c r="I784" s="11">
        <v>0</v>
      </c>
      <c r="J784" s="11">
        <v>1</v>
      </c>
      <c r="K784" s="11" t="s">
        <v>3329</v>
      </c>
      <c r="L784" s="11">
        <v>1</v>
      </c>
      <c r="M784" s="11">
        <v>75</v>
      </c>
      <c r="N784" s="11" t="s">
        <v>2845</v>
      </c>
      <c r="O784" s="11">
        <v>2</v>
      </c>
      <c r="P784" s="11">
        <v>0</v>
      </c>
      <c r="Q784" s="11" t="s">
        <v>128</v>
      </c>
      <c r="R784" s="11">
        <v>3</v>
      </c>
      <c r="S784" s="11">
        <v>25</v>
      </c>
      <c r="T784" s="11" t="s">
        <v>3513</v>
      </c>
      <c r="U784" s="11">
        <v>4</v>
      </c>
      <c r="V784" s="11">
        <v>0</v>
      </c>
      <c r="W784" s="11" t="s">
        <v>3482</v>
      </c>
      <c r="X784" s="11">
        <v>0</v>
      </c>
      <c r="Y784" s="11">
        <v>0</v>
      </c>
      <c r="Z784" s="11">
        <v>0</v>
      </c>
      <c r="AA784" s="11">
        <v>0</v>
      </c>
      <c r="AB784" s="11">
        <v>0</v>
      </c>
      <c r="AC784" s="11">
        <v>0</v>
      </c>
      <c r="AD784" s="11">
        <v>0</v>
      </c>
      <c r="AE784" s="11">
        <v>0</v>
      </c>
      <c r="AF784" s="11">
        <v>0</v>
      </c>
      <c r="AG784" s="11">
        <v>0</v>
      </c>
      <c r="AH784" s="11">
        <v>0</v>
      </c>
      <c r="AI784" s="11">
        <v>0</v>
      </c>
      <c r="AJ784" s="11">
        <v>20</v>
      </c>
      <c r="AK784" s="11" t="s">
        <v>779</v>
      </c>
      <c r="AL784" s="11" t="s">
        <v>47</v>
      </c>
      <c r="AM784" s="11" t="s">
        <v>48</v>
      </c>
      <c r="AN784" s="11" t="s">
        <v>729</v>
      </c>
    </row>
    <row r="785" ht="48" spans="1:40">
      <c r="A785" s="28">
        <v>782</v>
      </c>
      <c r="B785" s="11" t="s">
        <v>656</v>
      </c>
      <c r="C785" s="11" t="s">
        <v>2846</v>
      </c>
      <c r="D785" s="11" t="s">
        <v>2847</v>
      </c>
      <c r="E785" s="11" t="s">
        <v>2848</v>
      </c>
      <c r="F785" s="30" t="s">
        <v>2671</v>
      </c>
      <c r="G785" s="11" t="s">
        <v>2799</v>
      </c>
      <c r="H785" s="11" t="s">
        <v>1400</v>
      </c>
      <c r="I785" s="11">
        <v>7</v>
      </c>
      <c r="J785" s="11">
        <v>2</v>
      </c>
      <c r="K785" s="11" t="s">
        <v>3328</v>
      </c>
      <c r="L785" s="11">
        <v>2</v>
      </c>
      <c r="M785" s="11">
        <v>100</v>
      </c>
      <c r="N785" s="11" t="s">
        <v>2799</v>
      </c>
      <c r="O785" s="11">
        <v>0</v>
      </c>
      <c r="P785" s="11">
        <v>0</v>
      </c>
      <c r="Q785" s="11">
        <v>0</v>
      </c>
      <c r="R785" s="11">
        <v>0</v>
      </c>
      <c r="S785" s="11">
        <v>0</v>
      </c>
      <c r="T785" s="11">
        <v>0</v>
      </c>
      <c r="U785" s="11">
        <v>0</v>
      </c>
      <c r="V785" s="11">
        <v>0</v>
      </c>
      <c r="W785" s="11">
        <v>0</v>
      </c>
      <c r="X785" s="11">
        <v>0</v>
      </c>
      <c r="Y785" s="11">
        <v>0</v>
      </c>
      <c r="Z785" s="11">
        <v>0</v>
      </c>
      <c r="AA785" s="11">
        <v>0</v>
      </c>
      <c r="AB785" s="11">
        <v>0</v>
      </c>
      <c r="AC785" s="11">
        <v>0</v>
      </c>
      <c r="AD785" s="11">
        <v>0</v>
      </c>
      <c r="AE785" s="11">
        <v>0</v>
      </c>
      <c r="AF785" s="11">
        <v>0</v>
      </c>
      <c r="AG785" s="11">
        <v>0</v>
      </c>
      <c r="AH785" s="11">
        <v>0</v>
      </c>
      <c r="AI785" s="11">
        <v>0</v>
      </c>
      <c r="AJ785" s="11">
        <v>20</v>
      </c>
      <c r="AK785" s="11" t="s">
        <v>783</v>
      </c>
      <c r="AL785" s="11" t="s">
        <v>47</v>
      </c>
      <c r="AM785" s="11" t="s">
        <v>48</v>
      </c>
      <c r="AN785" s="11" t="s">
        <v>729</v>
      </c>
    </row>
    <row r="786" ht="60" spans="1:40">
      <c r="A786" s="28">
        <v>783</v>
      </c>
      <c r="B786" s="11" t="s">
        <v>656</v>
      </c>
      <c r="C786" s="11" t="s">
        <v>2849</v>
      </c>
      <c r="D786" s="11" t="s">
        <v>2850</v>
      </c>
      <c r="E786" s="11" t="s">
        <v>2851</v>
      </c>
      <c r="F786" s="30" t="s">
        <v>2833</v>
      </c>
      <c r="G786" s="11" t="s">
        <v>2804</v>
      </c>
      <c r="H786" s="11" t="s">
        <v>3327</v>
      </c>
      <c r="I786" s="11">
        <v>0</v>
      </c>
      <c r="J786" s="11">
        <v>1</v>
      </c>
      <c r="K786" s="11" t="s">
        <v>3329</v>
      </c>
      <c r="L786" s="11">
        <v>1</v>
      </c>
      <c r="M786" s="11">
        <v>100</v>
      </c>
      <c r="N786" s="11" t="s">
        <v>3508</v>
      </c>
      <c r="O786" s="11">
        <v>2</v>
      </c>
      <c r="P786" s="11">
        <v>0</v>
      </c>
      <c r="Q786" s="11" t="s">
        <v>3514</v>
      </c>
      <c r="R786" s="11">
        <v>3</v>
      </c>
      <c r="S786" s="11">
        <v>0</v>
      </c>
      <c r="T786" s="11" t="s">
        <v>3510</v>
      </c>
      <c r="U786" s="11">
        <v>0</v>
      </c>
      <c r="V786" s="11">
        <v>0</v>
      </c>
      <c r="W786" s="11">
        <v>0</v>
      </c>
      <c r="X786" s="11">
        <v>0</v>
      </c>
      <c r="Y786" s="11">
        <v>0</v>
      </c>
      <c r="Z786" s="11">
        <v>0</v>
      </c>
      <c r="AA786" s="11">
        <v>0</v>
      </c>
      <c r="AB786" s="11">
        <v>0</v>
      </c>
      <c r="AC786" s="11">
        <v>0</v>
      </c>
      <c r="AD786" s="11">
        <v>0</v>
      </c>
      <c r="AE786" s="11">
        <v>0</v>
      </c>
      <c r="AF786" s="11">
        <v>0</v>
      </c>
      <c r="AG786" s="11">
        <v>0</v>
      </c>
      <c r="AH786" s="11">
        <v>0</v>
      </c>
      <c r="AI786" s="11">
        <v>0</v>
      </c>
      <c r="AJ786" s="11">
        <v>20</v>
      </c>
      <c r="AK786" s="11" t="s">
        <v>787</v>
      </c>
      <c r="AL786" s="11" t="s">
        <v>47</v>
      </c>
      <c r="AM786" s="11" t="s">
        <v>48</v>
      </c>
      <c r="AN786" s="11" t="s">
        <v>729</v>
      </c>
    </row>
    <row r="787" ht="60" spans="1:40">
      <c r="A787" s="28">
        <v>784</v>
      </c>
      <c r="B787" s="11" t="s">
        <v>656</v>
      </c>
      <c r="C787" s="11" t="s">
        <v>2852</v>
      </c>
      <c r="D787" s="11" t="s">
        <v>2853</v>
      </c>
      <c r="E787" s="11" t="s">
        <v>2854</v>
      </c>
      <c r="F787" s="30" t="s">
        <v>2855</v>
      </c>
      <c r="G787" s="11" t="s">
        <v>695</v>
      </c>
      <c r="H787" s="11" t="s">
        <v>1400</v>
      </c>
      <c r="I787" s="11">
        <v>14</v>
      </c>
      <c r="J787" s="11">
        <v>1</v>
      </c>
      <c r="K787" s="11" t="s">
        <v>3329</v>
      </c>
      <c r="L787" s="11">
        <v>1</v>
      </c>
      <c r="M787" s="11">
        <v>100</v>
      </c>
      <c r="N787" s="11" t="s">
        <v>695</v>
      </c>
      <c r="O787" s="11">
        <v>2</v>
      </c>
      <c r="P787" s="11">
        <v>0</v>
      </c>
      <c r="Q787" s="11" t="s">
        <v>3388</v>
      </c>
      <c r="R787" s="11">
        <v>3</v>
      </c>
      <c r="S787" s="11">
        <v>0</v>
      </c>
      <c r="T787" s="11" t="s">
        <v>3515</v>
      </c>
      <c r="U787" s="11">
        <v>4</v>
      </c>
      <c r="V787" s="11">
        <v>0</v>
      </c>
      <c r="W787" s="11" t="s">
        <v>3516</v>
      </c>
      <c r="X787" s="11">
        <v>5</v>
      </c>
      <c r="Y787" s="11">
        <v>0</v>
      </c>
      <c r="Z787" s="11" t="s">
        <v>3517</v>
      </c>
      <c r="AA787" s="11">
        <v>0</v>
      </c>
      <c r="AB787" s="11">
        <v>0</v>
      </c>
      <c r="AC787" s="11">
        <v>0</v>
      </c>
      <c r="AD787" s="11">
        <v>0</v>
      </c>
      <c r="AE787" s="11">
        <v>0</v>
      </c>
      <c r="AF787" s="11">
        <v>0</v>
      </c>
      <c r="AG787" s="11">
        <v>0</v>
      </c>
      <c r="AH787" s="11">
        <v>0</v>
      </c>
      <c r="AI787" s="11">
        <v>0</v>
      </c>
      <c r="AJ787" s="11">
        <v>20</v>
      </c>
      <c r="AK787" s="11" t="s">
        <v>1393</v>
      </c>
      <c r="AL787" s="11" t="s">
        <v>47</v>
      </c>
      <c r="AM787" s="11" t="s">
        <v>48</v>
      </c>
      <c r="AN787" s="11" t="s">
        <v>729</v>
      </c>
    </row>
    <row r="788" ht="36" spans="1:40">
      <c r="A788" s="28">
        <v>785</v>
      </c>
      <c r="B788" s="11" t="s">
        <v>656</v>
      </c>
      <c r="C788" s="11" t="s">
        <v>2856</v>
      </c>
      <c r="D788" s="11" t="s">
        <v>2857</v>
      </c>
      <c r="E788" s="11" t="s">
        <v>2858</v>
      </c>
      <c r="F788" s="30" t="s">
        <v>486</v>
      </c>
      <c r="G788" s="11" t="s">
        <v>339</v>
      </c>
      <c r="H788" s="11" t="s">
        <v>3327</v>
      </c>
      <c r="I788" s="11">
        <v>0</v>
      </c>
      <c r="J788" s="11">
        <v>1</v>
      </c>
      <c r="K788" s="11" t="s">
        <v>3328</v>
      </c>
      <c r="L788" s="11">
        <v>1</v>
      </c>
      <c r="M788" s="11">
        <v>100</v>
      </c>
      <c r="N788" s="11" t="s">
        <v>339</v>
      </c>
      <c r="O788" s="11">
        <v>0</v>
      </c>
      <c r="P788" s="11">
        <v>0</v>
      </c>
      <c r="Q788" s="11">
        <v>0</v>
      </c>
      <c r="R788" s="11">
        <v>0</v>
      </c>
      <c r="S788" s="11">
        <v>0</v>
      </c>
      <c r="T788" s="11">
        <v>0</v>
      </c>
      <c r="U788" s="11">
        <v>0</v>
      </c>
      <c r="V788" s="11">
        <v>0</v>
      </c>
      <c r="W788" s="11">
        <v>0</v>
      </c>
      <c r="X788" s="11">
        <v>0</v>
      </c>
      <c r="Y788" s="11">
        <v>0</v>
      </c>
      <c r="Z788" s="11">
        <v>0</v>
      </c>
      <c r="AA788" s="11">
        <v>0</v>
      </c>
      <c r="AB788" s="11">
        <v>0</v>
      </c>
      <c r="AC788" s="11">
        <v>0</v>
      </c>
      <c r="AD788" s="11">
        <v>0</v>
      </c>
      <c r="AE788" s="11">
        <v>0</v>
      </c>
      <c r="AF788" s="11">
        <v>0</v>
      </c>
      <c r="AG788" s="11">
        <v>0</v>
      </c>
      <c r="AH788" s="11">
        <v>0</v>
      </c>
      <c r="AI788" s="11">
        <v>0</v>
      </c>
      <c r="AJ788" s="11">
        <v>20</v>
      </c>
      <c r="AK788" s="11" t="s">
        <v>1393</v>
      </c>
      <c r="AL788" s="11" t="s">
        <v>47</v>
      </c>
      <c r="AM788" s="11" t="s">
        <v>48</v>
      </c>
      <c r="AN788" s="11" t="s">
        <v>729</v>
      </c>
    </row>
    <row r="789" ht="60" spans="1:40">
      <c r="A789" s="28">
        <v>786</v>
      </c>
      <c r="B789" s="11" t="s">
        <v>656</v>
      </c>
      <c r="C789" s="11" t="s">
        <v>2859</v>
      </c>
      <c r="D789" s="11" t="s">
        <v>2860</v>
      </c>
      <c r="E789" s="11" t="s">
        <v>2861</v>
      </c>
      <c r="F789" s="30" t="s">
        <v>503</v>
      </c>
      <c r="G789" s="11" t="s">
        <v>1113</v>
      </c>
      <c r="H789" s="11" t="s">
        <v>3327</v>
      </c>
      <c r="I789" s="11">
        <v>0</v>
      </c>
      <c r="J789" s="11">
        <v>3</v>
      </c>
      <c r="K789" s="11" t="s">
        <v>3329</v>
      </c>
      <c r="L789" s="11">
        <v>1</v>
      </c>
      <c r="M789" s="11">
        <v>20</v>
      </c>
      <c r="N789" s="11" t="s">
        <v>3490</v>
      </c>
      <c r="O789" s="11">
        <v>2</v>
      </c>
      <c r="P789" s="11">
        <v>0</v>
      </c>
      <c r="Q789" s="11" t="s">
        <v>695</v>
      </c>
      <c r="R789" s="11">
        <v>3</v>
      </c>
      <c r="S789" s="11">
        <v>80</v>
      </c>
      <c r="T789" s="11" t="s">
        <v>1113</v>
      </c>
      <c r="U789" s="11">
        <v>5</v>
      </c>
      <c r="V789" s="11">
        <v>0</v>
      </c>
      <c r="W789" s="11" t="s">
        <v>3518</v>
      </c>
      <c r="X789" s="11">
        <v>7</v>
      </c>
      <c r="Y789" s="11">
        <v>0</v>
      </c>
      <c r="Z789" s="11" t="s">
        <v>3519</v>
      </c>
      <c r="AA789" s="11">
        <v>8</v>
      </c>
      <c r="AB789" s="11">
        <v>0</v>
      </c>
      <c r="AC789" s="11" t="s">
        <v>3520</v>
      </c>
      <c r="AD789" s="11">
        <v>0</v>
      </c>
      <c r="AE789" s="11">
        <v>0</v>
      </c>
      <c r="AF789" s="11">
        <v>0</v>
      </c>
      <c r="AG789" s="11">
        <v>0</v>
      </c>
      <c r="AH789" s="11">
        <v>0</v>
      </c>
      <c r="AI789" s="11">
        <v>0</v>
      </c>
      <c r="AJ789" s="11">
        <v>20</v>
      </c>
      <c r="AK789" s="11" t="s">
        <v>1417</v>
      </c>
      <c r="AL789" s="11" t="s">
        <v>47</v>
      </c>
      <c r="AM789" s="11" t="s">
        <v>48</v>
      </c>
      <c r="AN789" s="11" t="s">
        <v>729</v>
      </c>
    </row>
    <row r="790" ht="36" spans="1:40">
      <c r="A790" s="28">
        <v>787</v>
      </c>
      <c r="B790" s="11" t="s">
        <v>656</v>
      </c>
      <c r="C790" s="11" t="s">
        <v>2862</v>
      </c>
      <c r="D790" s="11" t="s">
        <v>2863</v>
      </c>
      <c r="E790" s="11" t="s">
        <v>2864</v>
      </c>
      <c r="F790" s="30" t="s">
        <v>2865</v>
      </c>
      <c r="G790" s="11" t="s">
        <v>1113</v>
      </c>
      <c r="H790" s="11" t="s">
        <v>3327</v>
      </c>
      <c r="I790" s="11">
        <v>0</v>
      </c>
      <c r="J790" s="11">
        <v>1</v>
      </c>
      <c r="K790" s="11" t="s">
        <v>3329</v>
      </c>
      <c r="L790" s="11">
        <v>1</v>
      </c>
      <c r="M790" s="11">
        <v>100</v>
      </c>
      <c r="N790" s="11" t="s">
        <v>1113</v>
      </c>
      <c r="O790" s="11">
        <v>3</v>
      </c>
      <c r="P790" s="11">
        <v>0</v>
      </c>
      <c r="Q790" s="11" t="s">
        <v>3502</v>
      </c>
      <c r="R790" s="11">
        <v>0</v>
      </c>
      <c r="S790" s="11">
        <v>0</v>
      </c>
      <c r="T790" s="11">
        <v>0</v>
      </c>
      <c r="U790" s="11">
        <v>0</v>
      </c>
      <c r="V790" s="11">
        <v>0</v>
      </c>
      <c r="W790" s="11">
        <v>0</v>
      </c>
      <c r="X790" s="11">
        <v>0</v>
      </c>
      <c r="Y790" s="11">
        <v>0</v>
      </c>
      <c r="Z790" s="11">
        <v>0</v>
      </c>
      <c r="AA790" s="11">
        <v>0</v>
      </c>
      <c r="AB790" s="11">
        <v>0</v>
      </c>
      <c r="AC790" s="11">
        <v>0</v>
      </c>
      <c r="AD790" s="11">
        <v>0</v>
      </c>
      <c r="AE790" s="11">
        <v>0</v>
      </c>
      <c r="AF790" s="11">
        <v>0</v>
      </c>
      <c r="AG790" s="11">
        <v>0</v>
      </c>
      <c r="AH790" s="11">
        <v>0</v>
      </c>
      <c r="AI790" s="11">
        <v>0</v>
      </c>
      <c r="AJ790" s="11">
        <v>20</v>
      </c>
      <c r="AK790" s="11" t="s">
        <v>1417</v>
      </c>
      <c r="AL790" s="11" t="s">
        <v>47</v>
      </c>
      <c r="AM790" s="11" t="s">
        <v>48</v>
      </c>
      <c r="AN790" s="11" t="s">
        <v>729</v>
      </c>
    </row>
    <row r="791" ht="48" spans="1:40">
      <c r="A791" s="28">
        <v>788</v>
      </c>
      <c r="B791" s="11" t="s">
        <v>656</v>
      </c>
      <c r="C791" s="11" t="s">
        <v>2866</v>
      </c>
      <c r="D791" s="11" t="s">
        <v>2867</v>
      </c>
      <c r="E791" s="11" t="s">
        <v>2868</v>
      </c>
      <c r="F791" s="30" t="s">
        <v>2671</v>
      </c>
      <c r="G791" s="11" t="s">
        <v>1602</v>
      </c>
      <c r="H791" s="11" t="s">
        <v>1400</v>
      </c>
      <c r="I791" s="11">
        <v>7</v>
      </c>
      <c r="J791" s="11">
        <v>2</v>
      </c>
      <c r="K791" s="11" t="s">
        <v>3328</v>
      </c>
      <c r="L791" s="11">
        <v>2</v>
      </c>
      <c r="M791" s="11">
        <v>100</v>
      </c>
      <c r="N791" s="11" t="s">
        <v>1602</v>
      </c>
      <c r="O791" s="11">
        <v>0</v>
      </c>
      <c r="P791" s="11">
        <v>0</v>
      </c>
      <c r="Q791" s="11">
        <v>0</v>
      </c>
      <c r="R791" s="11">
        <v>0</v>
      </c>
      <c r="S791" s="11">
        <v>0</v>
      </c>
      <c r="T791" s="11">
        <v>0</v>
      </c>
      <c r="U791" s="11">
        <v>0</v>
      </c>
      <c r="V791" s="11">
        <v>0</v>
      </c>
      <c r="W791" s="11">
        <v>0</v>
      </c>
      <c r="X791" s="11">
        <v>0</v>
      </c>
      <c r="Y791" s="11">
        <v>0</v>
      </c>
      <c r="Z791" s="11">
        <v>0</v>
      </c>
      <c r="AA791" s="11">
        <v>0</v>
      </c>
      <c r="AB791" s="11">
        <v>0</v>
      </c>
      <c r="AC791" s="11">
        <v>0</v>
      </c>
      <c r="AD791" s="11">
        <v>0</v>
      </c>
      <c r="AE791" s="11">
        <v>0</v>
      </c>
      <c r="AF791" s="11">
        <v>0</v>
      </c>
      <c r="AG791" s="11">
        <v>0</v>
      </c>
      <c r="AH791" s="11">
        <v>0</v>
      </c>
      <c r="AI791" s="11">
        <v>0</v>
      </c>
      <c r="AJ791" s="11">
        <v>20</v>
      </c>
      <c r="AK791" s="11" t="s">
        <v>1441</v>
      </c>
      <c r="AL791" s="11" t="s">
        <v>47</v>
      </c>
      <c r="AM791" s="11" t="s">
        <v>48</v>
      </c>
      <c r="AN791" s="11" t="s">
        <v>729</v>
      </c>
    </row>
    <row r="792" ht="60" spans="1:40">
      <c r="A792" s="28">
        <v>789</v>
      </c>
      <c r="B792" s="11" t="s">
        <v>656</v>
      </c>
      <c r="C792" s="11" t="s">
        <v>2869</v>
      </c>
      <c r="D792" s="11" t="s">
        <v>2870</v>
      </c>
      <c r="E792" s="11" t="s">
        <v>2871</v>
      </c>
      <c r="F792" s="30" t="s">
        <v>2833</v>
      </c>
      <c r="G792" s="11" t="s">
        <v>2804</v>
      </c>
      <c r="H792" s="11" t="s">
        <v>3327</v>
      </c>
      <c r="I792" s="11">
        <v>0</v>
      </c>
      <c r="J792" s="11">
        <v>1</v>
      </c>
      <c r="K792" s="11" t="s">
        <v>3329</v>
      </c>
      <c r="L792" s="11">
        <v>1</v>
      </c>
      <c r="M792" s="11">
        <v>100</v>
      </c>
      <c r="N792" s="11" t="s">
        <v>2804</v>
      </c>
      <c r="O792" s="11">
        <v>2</v>
      </c>
      <c r="P792" s="11">
        <v>0</v>
      </c>
      <c r="Q792" s="11" t="s">
        <v>331</v>
      </c>
      <c r="R792" s="11">
        <v>3</v>
      </c>
      <c r="S792" s="11">
        <v>0</v>
      </c>
      <c r="T792" s="11" t="s">
        <v>3510</v>
      </c>
      <c r="U792" s="11">
        <v>0</v>
      </c>
      <c r="V792" s="11">
        <v>0</v>
      </c>
      <c r="W792" s="11">
        <v>0</v>
      </c>
      <c r="X792" s="11">
        <v>0</v>
      </c>
      <c r="Y792" s="11">
        <v>0</v>
      </c>
      <c r="Z792" s="11">
        <v>0</v>
      </c>
      <c r="AA792" s="11">
        <v>0</v>
      </c>
      <c r="AB792" s="11">
        <v>0</v>
      </c>
      <c r="AC792" s="11">
        <v>0</v>
      </c>
      <c r="AD792" s="11">
        <v>0</v>
      </c>
      <c r="AE792" s="11">
        <v>0</v>
      </c>
      <c r="AF792" s="11">
        <v>0</v>
      </c>
      <c r="AG792" s="11">
        <v>0</v>
      </c>
      <c r="AH792" s="11">
        <v>0</v>
      </c>
      <c r="AI792" s="11">
        <v>0</v>
      </c>
      <c r="AJ792" s="11">
        <v>20</v>
      </c>
      <c r="AK792" s="11" t="s">
        <v>1453</v>
      </c>
      <c r="AL792" s="11" t="s">
        <v>47</v>
      </c>
      <c r="AM792" s="11" t="s">
        <v>48</v>
      </c>
      <c r="AN792" s="11" t="s">
        <v>729</v>
      </c>
    </row>
    <row r="793" ht="48" spans="1:40">
      <c r="A793" s="28">
        <v>790</v>
      </c>
      <c r="B793" s="11" t="s">
        <v>656</v>
      </c>
      <c r="C793" s="11" t="s">
        <v>2872</v>
      </c>
      <c r="D793" s="11" t="s">
        <v>2873</v>
      </c>
      <c r="E793" s="11" t="s">
        <v>2874</v>
      </c>
      <c r="F793" s="30" t="s">
        <v>2875</v>
      </c>
      <c r="G793" s="11" t="s">
        <v>1113</v>
      </c>
      <c r="H793" s="11" t="s">
        <v>3327</v>
      </c>
      <c r="I793" s="11">
        <v>0</v>
      </c>
      <c r="J793" s="11">
        <v>1</v>
      </c>
      <c r="K793" s="11" t="s">
        <v>3329</v>
      </c>
      <c r="L793" s="11">
        <v>1</v>
      </c>
      <c r="M793" s="11">
        <v>100</v>
      </c>
      <c r="N793" s="11" t="s">
        <v>1113</v>
      </c>
      <c r="O793" s="11">
        <v>2</v>
      </c>
      <c r="P793" s="11">
        <v>0</v>
      </c>
      <c r="Q793" s="11" t="s">
        <v>3521</v>
      </c>
      <c r="R793" s="11">
        <v>3</v>
      </c>
      <c r="S793" s="11">
        <v>0</v>
      </c>
      <c r="T793" s="11" t="s">
        <v>3490</v>
      </c>
      <c r="U793" s="11">
        <v>4</v>
      </c>
      <c r="V793" s="11">
        <v>0</v>
      </c>
      <c r="W793" s="11" t="s">
        <v>3522</v>
      </c>
      <c r="X793" s="11">
        <v>5</v>
      </c>
      <c r="Y793" s="11">
        <v>0</v>
      </c>
      <c r="Z793" s="11" t="s">
        <v>3520</v>
      </c>
      <c r="AA793" s="11">
        <v>6</v>
      </c>
      <c r="AB793" s="11">
        <v>0</v>
      </c>
      <c r="AC793" s="11" t="s">
        <v>3205</v>
      </c>
      <c r="AD793" s="11">
        <v>7</v>
      </c>
      <c r="AE793" s="11">
        <v>0</v>
      </c>
      <c r="AF793" s="11" t="s">
        <v>3523</v>
      </c>
      <c r="AG793" s="11">
        <v>8</v>
      </c>
      <c r="AH793" s="11">
        <v>0</v>
      </c>
      <c r="AI793" s="11" t="s">
        <v>3524</v>
      </c>
      <c r="AJ793" s="11">
        <v>20</v>
      </c>
      <c r="AK793" s="11" t="s">
        <v>1489</v>
      </c>
      <c r="AL793" s="11" t="s">
        <v>47</v>
      </c>
      <c r="AM793" s="11" t="s">
        <v>48</v>
      </c>
      <c r="AN793" s="11" t="s">
        <v>729</v>
      </c>
    </row>
    <row r="794" ht="24" spans="1:40">
      <c r="A794" s="28">
        <v>791</v>
      </c>
      <c r="B794" s="11" t="s">
        <v>656</v>
      </c>
      <c r="C794" s="11" t="s">
        <v>2876</v>
      </c>
      <c r="D794" s="11" t="s">
        <v>2877</v>
      </c>
      <c r="E794" s="11" t="s">
        <v>2878</v>
      </c>
      <c r="F794" s="30" t="s">
        <v>161</v>
      </c>
      <c r="G794" s="11" t="s">
        <v>128</v>
      </c>
      <c r="H794" s="11" t="s">
        <v>3327</v>
      </c>
      <c r="I794" s="11">
        <v>0</v>
      </c>
      <c r="J794" s="11">
        <v>2</v>
      </c>
      <c r="K794" s="11" t="s">
        <v>3328</v>
      </c>
      <c r="L794" s="11">
        <v>2</v>
      </c>
      <c r="M794" s="11">
        <v>100</v>
      </c>
      <c r="N794" s="11" t="s">
        <v>128</v>
      </c>
      <c r="O794" s="11">
        <v>0</v>
      </c>
      <c r="P794" s="11">
        <v>0</v>
      </c>
      <c r="Q794" s="11">
        <v>0</v>
      </c>
      <c r="R794" s="11">
        <v>0</v>
      </c>
      <c r="S794" s="11">
        <v>0</v>
      </c>
      <c r="T794" s="11">
        <v>0</v>
      </c>
      <c r="U794" s="11">
        <v>0</v>
      </c>
      <c r="V794" s="11">
        <v>0</v>
      </c>
      <c r="W794" s="11">
        <v>0</v>
      </c>
      <c r="X794" s="11">
        <v>0</v>
      </c>
      <c r="Y794" s="11">
        <v>0</v>
      </c>
      <c r="Z794" s="11">
        <v>0</v>
      </c>
      <c r="AA794" s="11">
        <v>0</v>
      </c>
      <c r="AB794" s="11">
        <v>0</v>
      </c>
      <c r="AC794" s="11">
        <v>0</v>
      </c>
      <c r="AD794" s="11">
        <v>0</v>
      </c>
      <c r="AE794" s="11">
        <v>0</v>
      </c>
      <c r="AF794" s="11">
        <v>0</v>
      </c>
      <c r="AG794" s="11">
        <v>0</v>
      </c>
      <c r="AH794" s="11">
        <v>0</v>
      </c>
      <c r="AI794" s="11">
        <v>0</v>
      </c>
      <c r="AJ794" s="11">
        <v>20</v>
      </c>
      <c r="AK794" s="11" t="s">
        <v>1489</v>
      </c>
      <c r="AL794" s="11" t="s">
        <v>47</v>
      </c>
      <c r="AM794" s="11" t="s">
        <v>48</v>
      </c>
      <c r="AN794" s="11" t="s">
        <v>729</v>
      </c>
    </row>
    <row r="795" ht="48" spans="1:40">
      <c r="A795" s="28">
        <v>792</v>
      </c>
      <c r="B795" s="11" t="s">
        <v>656</v>
      </c>
      <c r="C795" s="11" t="s">
        <v>2879</v>
      </c>
      <c r="D795" s="11" t="s">
        <v>2880</v>
      </c>
      <c r="E795" s="11" t="s">
        <v>2881</v>
      </c>
      <c r="F795" s="30" t="s">
        <v>2437</v>
      </c>
      <c r="G795" s="11" t="s">
        <v>1313</v>
      </c>
      <c r="H795" s="11" t="s">
        <v>3327</v>
      </c>
      <c r="I795" s="11">
        <v>0</v>
      </c>
      <c r="J795" s="11">
        <v>2</v>
      </c>
      <c r="K795" s="11" t="s">
        <v>3329</v>
      </c>
      <c r="L795" s="11">
        <v>1</v>
      </c>
      <c r="M795" s="11">
        <v>0</v>
      </c>
      <c r="N795" s="11" t="s">
        <v>3525</v>
      </c>
      <c r="O795" s="11">
        <v>2</v>
      </c>
      <c r="P795" s="11">
        <v>100</v>
      </c>
      <c r="Q795" s="11" t="s">
        <v>1313</v>
      </c>
      <c r="R795" s="11">
        <v>3</v>
      </c>
      <c r="S795" s="11">
        <v>0</v>
      </c>
      <c r="T795" s="11" t="s">
        <v>128</v>
      </c>
      <c r="U795" s="11">
        <v>0</v>
      </c>
      <c r="V795" s="11">
        <v>0</v>
      </c>
      <c r="W795" s="11">
        <v>0</v>
      </c>
      <c r="X795" s="11">
        <v>0</v>
      </c>
      <c r="Y795" s="11">
        <v>0</v>
      </c>
      <c r="Z795" s="11">
        <v>0</v>
      </c>
      <c r="AA795" s="11">
        <v>0</v>
      </c>
      <c r="AB795" s="11">
        <v>0</v>
      </c>
      <c r="AC795" s="11">
        <v>0</v>
      </c>
      <c r="AD795" s="11">
        <v>0</v>
      </c>
      <c r="AE795" s="11">
        <v>0</v>
      </c>
      <c r="AF795" s="11">
        <v>0</v>
      </c>
      <c r="AG795" s="11">
        <v>0</v>
      </c>
      <c r="AH795" s="11">
        <v>0</v>
      </c>
      <c r="AI795" s="11">
        <v>0</v>
      </c>
      <c r="AJ795" s="11">
        <v>20</v>
      </c>
      <c r="AK795" s="11" t="s">
        <v>1511</v>
      </c>
      <c r="AL795" s="11" t="s">
        <v>47</v>
      </c>
      <c r="AM795" s="11" t="s">
        <v>48</v>
      </c>
      <c r="AN795" s="11" t="s">
        <v>729</v>
      </c>
    </row>
    <row r="796" ht="36" spans="1:40">
      <c r="A796" s="28">
        <v>793</v>
      </c>
      <c r="B796" s="11" t="s">
        <v>656</v>
      </c>
      <c r="C796" s="11" t="s">
        <v>2882</v>
      </c>
      <c r="D796" s="11" t="s">
        <v>2883</v>
      </c>
      <c r="E796" s="11" t="s">
        <v>2884</v>
      </c>
      <c r="F796" s="30" t="s">
        <v>2885</v>
      </c>
      <c r="G796" s="11" t="s">
        <v>2672</v>
      </c>
      <c r="H796" s="11" t="s">
        <v>3327</v>
      </c>
      <c r="I796" s="11">
        <v>0</v>
      </c>
      <c r="J796" s="11">
        <v>2</v>
      </c>
      <c r="K796" s="11" t="s">
        <v>3328</v>
      </c>
      <c r="L796" s="11">
        <v>2</v>
      </c>
      <c r="M796" s="11">
        <v>100</v>
      </c>
      <c r="N796" s="11" t="s">
        <v>2672</v>
      </c>
      <c r="O796" s="11">
        <v>0</v>
      </c>
      <c r="P796" s="11">
        <v>0</v>
      </c>
      <c r="Q796" s="11">
        <v>0</v>
      </c>
      <c r="R796" s="11">
        <v>0</v>
      </c>
      <c r="S796" s="11">
        <v>0</v>
      </c>
      <c r="T796" s="11">
        <v>0</v>
      </c>
      <c r="U796" s="11">
        <v>0</v>
      </c>
      <c r="V796" s="11">
        <v>0</v>
      </c>
      <c r="W796" s="11">
        <v>0</v>
      </c>
      <c r="X796" s="11">
        <v>0</v>
      </c>
      <c r="Y796" s="11">
        <v>0</v>
      </c>
      <c r="Z796" s="11">
        <v>0</v>
      </c>
      <c r="AA796" s="11">
        <v>0</v>
      </c>
      <c r="AB796" s="11">
        <v>0</v>
      </c>
      <c r="AC796" s="11">
        <v>0</v>
      </c>
      <c r="AD796" s="11">
        <v>0</v>
      </c>
      <c r="AE796" s="11">
        <v>0</v>
      </c>
      <c r="AF796" s="11">
        <v>0</v>
      </c>
      <c r="AG796" s="11">
        <v>0</v>
      </c>
      <c r="AH796" s="11">
        <v>0</v>
      </c>
      <c r="AI796" s="11">
        <v>0</v>
      </c>
      <c r="AJ796" s="11">
        <v>20</v>
      </c>
      <c r="AK796" s="11" t="s">
        <v>1574</v>
      </c>
      <c r="AL796" s="11" t="s">
        <v>47</v>
      </c>
      <c r="AM796" s="11" t="s">
        <v>48</v>
      </c>
      <c r="AN796" s="11" t="s">
        <v>729</v>
      </c>
    </row>
    <row r="797" ht="36" spans="1:40">
      <c r="A797" s="28">
        <v>794</v>
      </c>
      <c r="B797" s="11" t="s">
        <v>656</v>
      </c>
      <c r="C797" s="11" t="s">
        <v>2886</v>
      </c>
      <c r="D797" s="11" t="s">
        <v>2887</v>
      </c>
      <c r="E797" s="11" t="s">
        <v>2888</v>
      </c>
      <c r="F797" s="30" t="s">
        <v>2889</v>
      </c>
      <c r="G797" s="11" t="s">
        <v>339</v>
      </c>
      <c r="H797" s="11" t="s">
        <v>3327</v>
      </c>
      <c r="I797" s="11">
        <v>0</v>
      </c>
      <c r="J797" s="11">
        <v>1</v>
      </c>
      <c r="K797" s="11" t="s">
        <v>3328</v>
      </c>
      <c r="L797" s="11">
        <v>1</v>
      </c>
      <c r="M797" s="11">
        <v>100</v>
      </c>
      <c r="N797" s="11" t="s">
        <v>339</v>
      </c>
      <c r="O797" s="11">
        <v>0</v>
      </c>
      <c r="P797" s="11">
        <v>0</v>
      </c>
      <c r="Q797" s="11">
        <v>0</v>
      </c>
      <c r="R797" s="11">
        <v>0</v>
      </c>
      <c r="S797" s="11">
        <v>0</v>
      </c>
      <c r="T797" s="11">
        <v>0</v>
      </c>
      <c r="U797" s="11">
        <v>0</v>
      </c>
      <c r="V797" s="11">
        <v>0</v>
      </c>
      <c r="W797" s="11">
        <v>0</v>
      </c>
      <c r="X797" s="11">
        <v>0</v>
      </c>
      <c r="Y797" s="11">
        <v>0</v>
      </c>
      <c r="Z797" s="11">
        <v>0</v>
      </c>
      <c r="AA797" s="11">
        <v>0</v>
      </c>
      <c r="AB797" s="11">
        <v>0</v>
      </c>
      <c r="AC797" s="11">
        <v>0</v>
      </c>
      <c r="AD797" s="11">
        <v>0</v>
      </c>
      <c r="AE797" s="11">
        <v>0</v>
      </c>
      <c r="AF797" s="11">
        <v>0</v>
      </c>
      <c r="AG797" s="11">
        <v>0</v>
      </c>
      <c r="AH797" s="11">
        <v>0</v>
      </c>
      <c r="AI797" s="11">
        <v>0</v>
      </c>
      <c r="AJ797" s="11">
        <v>20</v>
      </c>
      <c r="AK797" s="11" t="s">
        <v>1597</v>
      </c>
      <c r="AL797" s="11" t="s">
        <v>47</v>
      </c>
      <c r="AM797" s="11" t="s">
        <v>48</v>
      </c>
      <c r="AN797" s="11" t="s">
        <v>729</v>
      </c>
    </row>
    <row r="798" ht="36" spans="1:40">
      <c r="A798" s="28">
        <v>795</v>
      </c>
      <c r="B798" s="11" t="s">
        <v>656</v>
      </c>
      <c r="C798" s="11" t="s">
        <v>2890</v>
      </c>
      <c r="D798" s="11" t="s">
        <v>2891</v>
      </c>
      <c r="E798" s="11" t="s">
        <v>2892</v>
      </c>
      <c r="F798" s="30" t="s">
        <v>699</v>
      </c>
      <c r="G798" s="11" t="s">
        <v>128</v>
      </c>
      <c r="H798" s="11" t="s">
        <v>3327</v>
      </c>
      <c r="I798" s="11">
        <v>0</v>
      </c>
      <c r="J798" s="11">
        <v>2</v>
      </c>
      <c r="K798" s="11" t="s">
        <v>3329</v>
      </c>
      <c r="L798" s="11">
        <v>1</v>
      </c>
      <c r="M798" s="11">
        <v>0</v>
      </c>
      <c r="N798" s="11" t="s">
        <v>3526</v>
      </c>
      <c r="O798" s="11">
        <v>2</v>
      </c>
      <c r="P798" s="11">
        <v>100</v>
      </c>
      <c r="Q798" s="11" t="s">
        <v>128</v>
      </c>
      <c r="R798" s="11">
        <v>0</v>
      </c>
      <c r="S798" s="11">
        <v>0</v>
      </c>
      <c r="T798" s="11">
        <v>0</v>
      </c>
      <c r="U798" s="11">
        <v>0</v>
      </c>
      <c r="V798" s="11">
        <v>0</v>
      </c>
      <c r="W798" s="11">
        <v>0</v>
      </c>
      <c r="X798" s="11">
        <v>0</v>
      </c>
      <c r="Y798" s="11">
        <v>0</v>
      </c>
      <c r="Z798" s="11">
        <v>0</v>
      </c>
      <c r="AA798" s="11">
        <v>0</v>
      </c>
      <c r="AB798" s="11">
        <v>0</v>
      </c>
      <c r="AC798" s="11">
        <v>0</v>
      </c>
      <c r="AD798" s="11">
        <v>0</v>
      </c>
      <c r="AE798" s="11">
        <v>0</v>
      </c>
      <c r="AF798" s="11">
        <v>0</v>
      </c>
      <c r="AG798" s="11">
        <v>0</v>
      </c>
      <c r="AH798" s="11">
        <v>0</v>
      </c>
      <c r="AI798" s="11">
        <v>0</v>
      </c>
      <c r="AJ798" s="11">
        <v>20</v>
      </c>
      <c r="AK798" s="11" t="s">
        <v>1640</v>
      </c>
      <c r="AL798" s="11" t="s">
        <v>47</v>
      </c>
      <c r="AM798" s="11" t="s">
        <v>48</v>
      </c>
      <c r="AN798" s="11" t="s">
        <v>729</v>
      </c>
    </row>
    <row r="799" ht="60" spans="1:40">
      <c r="A799" s="28">
        <v>796</v>
      </c>
      <c r="B799" s="11" t="s">
        <v>656</v>
      </c>
      <c r="C799" s="11" t="s">
        <v>2893</v>
      </c>
      <c r="D799" s="11" t="s">
        <v>2894</v>
      </c>
      <c r="E799" s="11" t="s">
        <v>2895</v>
      </c>
      <c r="F799" s="30" t="s">
        <v>2833</v>
      </c>
      <c r="G799" s="11" t="s">
        <v>2804</v>
      </c>
      <c r="H799" s="11" t="s">
        <v>3327</v>
      </c>
      <c r="I799" s="11">
        <v>0</v>
      </c>
      <c r="J799" s="11">
        <v>1</v>
      </c>
      <c r="K799" s="11" t="s">
        <v>3329</v>
      </c>
      <c r="L799" s="11">
        <v>1</v>
      </c>
      <c r="M799" s="11">
        <v>100</v>
      </c>
      <c r="N799" s="11" t="s">
        <v>3508</v>
      </c>
      <c r="O799" s="11">
        <v>2</v>
      </c>
      <c r="P799" s="11">
        <v>0</v>
      </c>
      <c r="Q799" s="11" t="s">
        <v>331</v>
      </c>
      <c r="R799" s="11">
        <v>3</v>
      </c>
      <c r="S799" s="11">
        <v>0</v>
      </c>
      <c r="T799" s="11" t="s">
        <v>3510</v>
      </c>
      <c r="U799" s="11">
        <v>0</v>
      </c>
      <c r="V799" s="11">
        <v>0</v>
      </c>
      <c r="W799" s="11">
        <v>0</v>
      </c>
      <c r="X799" s="11">
        <v>0</v>
      </c>
      <c r="Y799" s="11">
        <v>0</v>
      </c>
      <c r="Z799" s="11">
        <v>0</v>
      </c>
      <c r="AA799" s="11">
        <v>0</v>
      </c>
      <c r="AB799" s="11">
        <v>0</v>
      </c>
      <c r="AC799" s="11">
        <v>0</v>
      </c>
      <c r="AD799" s="11">
        <v>0</v>
      </c>
      <c r="AE799" s="11">
        <v>0</v>
      </c>
      <c r="AF799" s="11">
        <v>0</v>
      </c>
      <c r="AG799" s="11">
        <v>0</v>
      </c>
      <c r="AH799" s="11">
        <v>0</v>
      </c>
      <c r="AI799" s="11">
        <v>0</v>
      </c>
      <c r="AJ799" s="11">
        <v>20</v>
      </c>
      <c r="AK799" s="11" t="s">
        <v>1640</v>
      </c>
      <c r="AL799" s="11" t="s">
        <v>47</v>
      </c>
      <c r="AM799" s="11" t="s">
        <v>48</v>
      </c>
      <c r="AN799" s="11" t="s">
        <v>729</v>
      </c>
    </row>
    <row r="800" ht="60" spans="1:40">
      <c r="A800" s="28">
        <v>797</v>
      </c>
      <c r="B800" s="11" t="s">
        <v>656</v>
      </c>
      <c r="C800" s="11" t="s">
        <v>2896</v>
      </c>
      <c r="D800" s="11" t="s">
        <v>2897</v>
      </c>
      <c r="E800" s="11" t="s">
        <v>2898</v>
      </c>
      <c r="F800" s="30" t="s">
        <v>2899</v>
      </c>
      <c r="G800" s="11" t="s">
        <v>695</v>
      </c>
      <c r="H800" s="11" t="s">
        <v>3327</v>
      </c>
      <c r="I800" s="11">
        <v>0</v>
      </c>
      <c r="J800" s="11">
        <v>1</v>
      </c>
      <c r="K800" s="11" t="s">
        <v>3329</v>
      </c>
      <c r="L800" s="11">
        <v>1</v>
      </c>
      <c r="M800" s="11">
        <v>100</v>
      </c>
      <c r="N800" s="11" t="s">
        <v>695</v>
      </c>
      <c r="O800" s="11">
        <v>2</v>
      </c>
      <c r="P800" s="11">
        <v>0</v>
      </c>
      <c r="Q800" s="11" t="s">
        <v>3388</v>
      </c>
      <c r="R800" s="11">
        <v>3</v>
      </c>
      <c r="S800" s="11">
        <v>0</v>
      </c>
      <c r="T800" s="11" t="s">
        <v>3527</v>
      </c>
      <c r="U800" s="11">
        <v>4</v>
      </c>
      <c r="V800" s="11">
        <v>0</v>
      </c>
      <c r="W800" s="11" t="s">
        <v>3528</v>
      </c>
      <c r="X800" s="11">
        <v>5</v>
      </c>
      <c r="Y800" s="11">
        <v>0</v>
      </c>
      <c r="Z800" s="11" t="s">
        <v>3516</v>
      </c>
      <c r="AA800" s="11">
        <v>6</v>
      </c>
      <c r="AB800" s="11">
        <v>0</v>
      </c>
      <c r="AC800" s="11" t="s">
        <v>3529</v>
      </c>
      <c r="AD800" s="11">
        <v>0</v>
      </c>
      <c r="AE800" s="11">
        <v>0</v>
      </c>
      <c r="AF800" s="11">
        <v>0</v>
      </c>
      <c r="AG800" s="11">
        <v>0</v>
      </c>
      <c r="AH800" s="11">
        <v>0</v>
      </c>
      <c r="AI800" s="11">
        <v>0</v>
      </c>
      <c r="AJ800" s="11">
        <v>20</v>
      </c>
      <c r="AK800" s="11" t="s">
        <v>1699</v>
      </c>
      <c r="AL800" s="11" t="s">
        <v>47</v>
      </c>
      <c r="AM800" s="11" t="s">
        <v>48</v>
      </c>
      <c r="AN800" s="11" t="s">
        <v>729</v>
      </c>
    </row>
    <row r="801" ht="48" spans="1:40">
      <c r="A801" s="28">
        <v>798</v>
      </c>
      <c r="B801" s="11" t="s">
        <v>656</v>
      </c>
      <c r="C801" s="11" t="s">
        <v>2900</v>
      </c>
      <c r="D801" s="11" t="s">
        <v>2901</v>
      </c>
      <c r="E801" s="11" t="s">
        <v>2902</v>
      </c>
      <c r="F801" s="30" t="s">
        <v>2903</v>
      </c>
      <c r="G801" s="11" t="s">
        <v>1313</v>
      </c>
      <c r="H801" s="11" t="s">
        <v>3327</v>
      </c>
      <c r="I801" s="11">
        <v>0</v>
      </c>
      <c r="J801" s="11">
        <v>2</v>
      </c>
      <c r="K801" s="11" t="s">
        <v>3329</v>
      </c>
      <c r="L801" s="11">
        <v>1</v>
      </c>
      <c r="M801" s="11">
        <v>0</v>
      </c>
      <c r="N801" s="11" t="s">
        <v>3525</v>
      </c>
      <c r="O801" s="11">
        <v>2</v>
      </c>
      <c r="P801" s="11">
        <v>100</v>
      </c>
      <c r="Q801" s="11" t="s">
        <v>1313</v>
      </c>
      <c r="R801" s="11">
        <v>3</v>
      </c>
      <c r="S801" s="11">
        <v>0</v>
      </c>
      <c r="T801" s="11" t="s">
        <v>128</v>
      </c>
      <c r="U801" s="11">
        <v>0</v>
      </c>
      <c r="V801" s="11">
        <v>0</v>
      </c>
      <c r="W801" s="11">
        <v>0</v>
      </c>
      <c r="X801" s="11">
        <v>0</v>
      </c>
      <c r="Y801" s="11">
        <v>0</v>
      </c>
      <c r="Z801" s="11">
        <v>0</v>
      </c>
      <c r="AA801" s="11">
        <v>0</v>
      </c>
      <c r="AB801" s="11">
        <v>0</v>
      </c>
      <c r="AC801" s="11">
        <v>0</v>
      </c>
      <c r="AD801" s="11">
        <v>0</v>
      </c>
      <c r="AE801" s="11">
        <v>0</v>
      </c>
      <c r="AF801" s="11">
        <v>0</v>
      </c>
      <c r="AG801" s="11">
        <v>0</v>
      </c>
      <c r="AH801" s="11">
        <v>0</v>
      </c>
      <c r="AI801" s="11">
        <v>0</v>
      </c>
      <c r="AJ801" s="11">
        <v>20</v>
      </c>
      <c r="AK801" s="11" t="s">
        <v>1742</v>
      </c>
      <c r="AL801" s="11" t="s">
        <v>47</v>
      </c>
      <c r="AM801" s="11" t="s">
        <v>48</v>
      </c>
      <c r="AN801" s="11" t="s">
        <v>729</v>
      </c>
    </row>
    <row r="802" ht="24" spans="1:40">
      <c r="A802" s="28">
        <v>799</v>
      </c>
      <c r="B802" s="11" t="s">
        <v>713</v>
      </c>
      <c r="C802" s="11" t="s">
        <v>2904</v>
      </c>
      <c r="D802" s="11" t="s">
        <v>2905</v>
      </c>
      <c r="E802" s="11" t="s">
        <v>2906</v>
      </c>
      <c r="F802" s="30" t="s">
        <v>722</v>
      </c>
      <c r="G802" s="11" t="s">
        <v>723</v>
      </c>
      <c r="H802" s="11" t="s">
        <v>3327</v>
      </c>
      <c r="I802" s="11">
        <v>0</v>
      </c>
      <c r="J802" s="11">
        <v>1</v>
      </c>
      <c r="K802" s="11" t="s">
        <v>3328</v>
      </c>
      <c r="L802" s="11">
        <v>1</v>
      </c>
      <c r="M802" s="11">
        <v>100</v>
      </c>
      <c r="N802" s="11" t="s">
        <v>723</v>
      </c>
      <c r="O802" s="11">
        <v>0</v>
      </c>
      <c r="P802" s="11">
        <v>0</v>
      </c>
      <c r="Q802" s="11">
        <v>0</v>
      </c>
      <c r="R802" s="11">
        <v>0</v>
      </c>
      <c r="S802" s="11">
        <v>0</v>
      </c>
      <c r="T802" s="11">
        <v>0</v>
      </c>
      <c r="U802" s="11">
        <v>0</v>
      </c>
      <c r="V802" s="11">
        <v>0</v>
      </c>
      <c r="W802" s="11">
        <v>0</v>
      </c>
      <c r="X802" s="11">
        <v>0</v>
      </c>
      <c r="Y802" s="11">
        <v>0</v>
      </c>
      <c r="Z802" s="11">
        <v>0</v>
      </c>
      <c r="AA802" s="11">
        <v>0</v>
      </c>
      <c r="AB802" s="11">
        <v>0</v>
      </c>
      <c r="AC802" s="11">
        <v>0</v>
      </c>
      <c r="AD802" s="11">
        <v>0</v>
      </c>
      <c r="AE802" s="11">
        <v>0</v>
      </c>
      <c r="AF802" s="11">
        <v>0</v>
      </c>
      <c r="AG802" s="11">
        <v>0</v>
      </c>
      <c r="AH802" s="11">
        <v>0</v>
      </c>
      <c r="AI802" s="11">
        <v>0</v>
      </c>
      <c r="AJ802" s="11">
        <v>10</v>
      </c>
      <c r="AK802" s="11" t="s">
        <v>728</v>
      </c>
      <c r="AL802" s="11" t="s">
        <v>47</v>
      </c>
      <c r="AM802" s="11" t="s">
        <v>48</v>
      </c>
      <c r="AN802" s="11" t="s">
        <v>729</v>
      </c>
    </row>
    <row r="803" ht="24" spans="1:40">
      <c r="A803" s="28">
        <v>800</v>
      </c>
      <c r="B803" s="11" t="s">
        <v>713</v>
      </c>
      <c r="C803" s="11" t="s">
        <v>2907</v>
      </c>
      <c r="D803" s="11" t="s">
        <v>2908</v>
      </c>
      <c r="E803" s="11" t="s">
        <v>2909</v>
      </c>
      <c r="F803" s="30" t="s">
        <v>722</v>
      </c>
      <c r="G803" s="11" t="s">
        <v>723</v>
      </c>
      <c r="H803" s="11" t="s">
        <v>3327</v>
      </c>
      <c r="I803" s="11">
        <v>0</v>
      </c>
      <c r="J803" s="11">
        <v>1</v>
      </c>
      <c r="K803" s="11" t="s">
        <v>3328</v>
      </c>
      <c r="L803" s="11">
        <v>1</v>
      </c>
      <c r="M803" s="11">
        <v>100</v>
      </c>
      <c r="N803" s="11" t="s">
        <v>723</v>
      </c>
      <c r="O803" s="11">
        <v>0</v>
      </c>
      <c r="P803" s="11">
        <v>0</v>
      </c>
      <c r="Q803" s="11">
        <v>0</v>
      </c>
      <c r="R803" s="11">
        <v>0</v>
      </c>
      <c r="S803" s="11">
        <v>0</v>
      </c>
      <c r="T803" s="11">
        <v>0</v>
      </c>
      <c r="U803" s="11">
        <v>0</v>
      </c>
      <c r="V803" s="11">
        <v>0</v>
      </c>
      <c r="W803" s="11">
        <v>0</v>
      </c>
      <c r="X803" s="11">
        <v>0</v>
      </c>
      <c r="Y803" s="11">
        <v>0</v>
      </c>
      <c r="Z803" s="11">
        <v>0</v>
      </c>
      <c r="AA803" s="11">
        <v>0</v>
      </c>
      <c r="AB803" s="11">
        <v>0</v>
      </c>
      <c r="AC803" s="11">
        <v>0</v>
      </c>
      <c r="AD803" s="11">
        <v>0</v>
      </c>
      <c r="AE803" s="11">
        <v>0</v>
      </c>
      <c r="AF803" s="11">
        <v>0</v>
      </c>
      <c r="AG803" s="11">
        <v>0</v>
      </c>
      <c r="AH803" s="11">
        <v>0</v>
      </c>
      <c r="AI803" s="11">
        <v>0</v>
      </c>
      <c r="AJ803" s="11">
        <v>10</v>
      </c>
      <c r="AK803" s="11" t="s">
        <v>737</v>
      </c>
      <c r="AL803" s="11" t="s">
        <v>47</v>
      </c>
      <c r="AM803" s="11" t="s">
        <v>48</v>
      </c>
      <c r="AN803" s="11" t="s">
        <v>729</v>
      </c>
    </row>
    <row r="804" s="67" customFormat="1" ht="48" spans="1:40">
      <c r="A804" s="28">
        <v>801</v>
      </c>
      <c r="B804" s="11" t="s">
        <v>713</v>
      </c>
      <c r="C804" s="11" t="s">
        <v>2910</v>
      </c>
      <c r="D804" s="11" t="s">
        <v>2911</v>
      </c>
      <c r="E804" s="11" t="s">
        <v>2912</v>
      </c>
      <c r="F804" s="30" t="s">
        <v>2903</v>
      </c>
      <c r="G804" s="11" t="s">
        <v>2913</v>
      </c>
      <c r="H804" s="11" t="s">
        <v>3327</v>
      </c>
      <c r="I804" s="11">
        <v>0</v>
      </c>
      <c r="J804" s="11">
        <v>4</v>
      </c>
      <c r="K804" s="11" t="s">
        <v>3329</v>
      </c>
      <c r="L804" s="31">
        <v>1</v>
      </c>
      <c r="M804" s="11">
        <v>100</v>
      </c>
      <c r="N804" s="11" t="s">
        <v>2913</v>
      </c>
      <c r="O804" s="11">
        <v>1</v>
      </c>
      <c r="P804" s="11">
        <v>0</v>
      </c>
      <c r="Q804" s="11" t="s">
        <v>2845</v>
      </c>
      <c r="R804" s="11">
        <v>2</v>
      </c>
      <c r="S804" s="11">
        <v>0</v>
      </c>
      <c r="T804" s="11" t="s">
        <v>128</v>
      </c>
      <c r="U804" s="11">
        <v>3</v>
      </c>
      <c r="V804" s="11">
        <v>0</v>
      </c>
      <c r="W804" s="11" t="s">
        <v>3530</v>
      </c>
      <c r="X804" s="11">
        <v>5</v>
      </c>
      <c r="Y804" s="11">
        <v>0</v>
      </c>
      <c r="Z804" s="11" t="s">
        <v>3531</v>
      </c>
      <c r="AA804" s="11">
        <v>0</v>
      </c>
      <c r="AB804" s="11">
        <v>0</v>
      </c>
      <c r="AC804" s="11">
        <v>0</v>
      </c>
      <c r="AD804" s="11">
        <v>0</v>
      </c>
      <c r="AE804" s="11">
        <v>0</v>
      </c>
      <c r="AF804" s="11">
        <v>0</v>
      </c>
      <c r="AG804" s="11">
        <v>0</v>
      </c>
      <c r="AH804" s="11">
        <v>0</v>
      </c>
      <c r="AI804" s="11">
        <v>0</v>
      </c>
      <c r="AJ804" s="11">
        <v>10</v>
      </c>
      <c r="AK804" s="11" t="s">
        <v>750</v>
      </c>
      <c r="AL804" s="11" t="s">
        <v>47</v>
      </c>
      <c r="AM804" s="11" t="s">
        <v>48</v>
      </c>
      <c r="AN804" s="11" t="s">
        <v>729</v>
      </c>
    </row>
    <row r="805" ht="24" spans="1:40">
      <c r="A805" s="28">
        <v>802</v>
      </c>
      <c r="B805" s="11" t="s">
        <v>713</v>
      </c>
      <c r="C805" s="11" t="s">
        <v>2914</v>
      </c>
      <c r="D805" s="11" t="s">
        <v>2915</v>
      </c>
      <c r="E805" s="11" t="s">
        <v>2916</v>
      </c>
      <c r="F805" s="30" t="s">
        <v>2917</v>
      </c>
      <c r="G805" s="11" t="s">
        <v>2918</v>
      </c>
      <c r="H805" s="11" t="s">
        <v>3327</v>
      </c>
      <c r="I805" s="11">
        <v>0</v>
      </c>
      <c r="J805" s="11">
        <v>1</v>
      </c>
      <c r="K805" s="11" t="s">
        <v>3328</v>
      </c>
      <c r="L805" s="11">
        <v>1</v>
      </c>
      <c r="M805" s="11">
        <v>100</v>
      </c>
      <c r="N805" s="11" t="s">
        <v>2918</v>
      </c>
      <c r="O805" s="11">
        <v>2</v>
      </c>
      <c r="P805" s="11">
        <v>0</v>
      </c>
      <c r="Q805" s="11">
        <v>0</v>
      </c>
      <c r="R805" s="11">
        <v>3</v>
      </c>
      <c r="S805" s="11">
        <v>0</v>
      </c>
      <c r="T805" s="11">
        <v>0</v>
      </c>
      <c r="U805" s="11">
        <v>4</v>
      </c>
      <c r="V805" s="11">
        <v>0</v>
      </c>
      <c r="W805" s="11">
        <v>0</v>
      </c>
      <c r="X805" s="11">
        <v>0</v>
      </c>
      <c r="Y805" s="11">
        <v>0</v>
      </c>
      <c r="Z805" s="11">
        <v>0</v>
      </c>
      <c r="AA805" s="11">
        <v>0</v>
      </c>
      <c r="AB805" s="11">
        <v>0</v>
      </c>
      <c r="AC805" s="11">
        <v>0</v>
      </c>
      <c r="AD805" s="11">
        <v>0</v>
      </c>
      <c r="AE805" s="11">
        <v>0</v>
      </c>
      <c r="AF805" s="11">
        <v>0</v>
      </c>
      <c r="AG805" s="11">
        <v>0</v>
      </c>
      <c r="AH805" s="11">
        <v>0</v>
      </c>
      <c r="AI805" s="11">
        <v>0</v>
      </c>
      <c r="AJ805" s="11">
        <v>10</v>
      </c>
      <c r="AK805" s="11" t="s">
        <v>898</v>
      </c>
      <c r="AL805" s="11" t="s">
        <v>47</v>
      </c>
      <c r="AM805" s="11" t="s">
        <v>48</v>
      </c>
      <c r="AN805" s="11" t="s">
        <v>729</v>
      </c>
    </row>
    <row r="806" ht="24" spans="1:40">
      <c r="A806" s="28">
        <v>803</v>
      </c>
      <c r="B806" s="11" t="s">
        <v>713</v>
      </c>
      <c r="C806" s="11" t="s">
        <v>2919</v>
      </c>
      <c r="D806" s="11" t="s">
        <v>2920</v>
      </c>
      <c r="E806" s="11" t="s">
        <v>2921</v>
      </c>
      <c r="F806" s="30" t="s">
        <v>660</v>
      </c>
      <c r="G806" s="11" t="s">
        <v>2922</v>
      </c>
      <c r="H806" s="11" t="s">
        <v>3327</v>
      </c>
      <c r="I806" s="11">
        <v>0</v>
      </c>
      <c r="J806" s="11">
        <v>1</v>
      </c>
      <c r="K806" s="11" t="s">
        <v>3328</v>
      </c>
      <c r="L806" s="11">
        <v>1</v>
      </c>
      <c r="M806" s="11">
        <v>100</v>
      </c>
      <c r="N806" s="11" t="s">
        <v>2922</v>
      </c>
      <c r="O806" s="11">
        <v>0</v>
      </c>
      <c r="P806" s="11">
        <v>0</v>
      </c>
      <c r="Q806" s="11">
        <v>0</v>
      </c>
      <c r="R806" s="11">
        <v>0</v>
      </c>
      <c r="S806" s="11">
        <v>0</v>
      </c>
      <c r="T806" s="11">
        <v>0</v>
      </c>
      <c r="U806" s="11">
        <v>0</v>
      </c>
      <c r="V806" s="11">
        <v>0</v>
      </c>
      <c r="W806" s="11">
        <v>0</v>
      </c>
      <c r="X806" s="11">
        <v>0</v>
      </c>
      <c r="Y806" s="11">
        <v>0</v>
      </c>
      <c r="Z806" s="11">
        <v>0</v>
      </c>
      <c r="AA806" s="11">
        <v>0</v>
      </c>
      <c r="AB806" s="11">
        <v>0</v>
      </c>
      <c r="AC806" s="11">
        <v>0</v>
      </c>
      <c r="AD806" s="11">
        <v>0</v>
      </c>
      <c r="AE806" s="11">
        <v>0</v>
      </c>
      <c r="AF806" s="11">
        <v>0</v>
      </c>
      <c r="AG806" s="11">
        <v>0</v>
      </c>
      <c r="AH806" s="11">
        <v>0</v>
      </c>
      <c r="AI806" s="11">
        <v>0</v>
      </c>
      <c r="AJ806" s="11">
        <v>10</v>
      </c>
      <c r="AK806" s="11" t="s">
        <v>980</v>
      </c>
      <c r="AL806" s="11" t="s">
        <v>105</v>
      </c>
      <c r="AM806" s="11" t="s">
        <v>48</v>
      </c>
      <c r="AN806" s="11" t="s">
        <v>729</v>
      </c>
    </row>
    <row r="807" ht="36" spans="1:40">
      <c r="A807" s="28">
        <v>804</v>
      </c>
      <c r="B807" s="11" t="s">
        <v>713</v>
      </c>
      <c r="C807" s="11" t="s">
        <v>2923</v>
      </c>
      <c r="D807" s="11" t="s">
        <v>2924</v>
      </c>
      <c r="E807" s="11" t="s">
        <v>2925</v>
      </c>
      <c r="F807" s="30" t="s">
        <v>2926</v>
      </c>
      <c r="G807" s="11" t="s">
        <v>2823</v>
      </c>
      <c r="H807" s="11" t="s">
        <v>3327</v>
      </c>
      <c r="I807" s="11">
        <v>0</v>
      </c>
      <c r="J807" s="11">
        <v>1</v>
      </c>
      <c r="K807" s="11" t="s">
        <v>3329</v>
      </c>
      <c r="L807" s="11">
        <v>1</v>
      </c>
      <c r="M807" s="11">
        <v>100</v>
      </c>
      <c r="N807" s="11" t="s">
        <v>2823</v>
      </c>
      <c r="O807" s="11">
        <v>0</v>
      </c>
      <c r="P807" s="11">
        <v>0</v>
      </c>
      <c r="Q807" s="11">
        <v>0</v>
      </c>
      <c r="R807" s="11">
        <v>0</v>
      </c>
      <c r="S807" s="11">
        <v>0</v>
      </c>
      <c r="T807" s="11">
        <v>0</v>
      </c>
      <c r="U807" s="11">
        <v>0</v>
      </c>
      <c r="V807" s="11">
        <v>0</v>
      </c>
      <c r="W807" s="11">
        <v>0</v>
      </c>
      <c r="X807" s="11">
        <v>0</v>
      </c>
      <c r="Y807" s="11">
        <v>0</v>
      </c>
      <c r="Z807" s="11">
        <v>0</v>
      </c>
      <c r="AA807" s="11">
        <v>0</v>
      </c>
      <c r="AB807" s="11">
        <v>0</v>
      </c>
      <c r="AC807" s="11">
        <v>0</v>
      </c>
      <c r="AD807" s="11">
        <v>0</v>
      </c>
      <c r="AE807" s="11">
        <v>0</v>
      </c>
      <c r="AF807" s="11">
        <v>0</v>
      </c>
      <c r="AG807" s="11">
        <v>0</v>
      </c>
      <c r="AH807" s="11">
        <v>0</v>
      </c>
      <c r="AI807" s="11">
        <v>0</v>
      </c>
      <c r="AJ807" s="11">
        <v>10</v>
      </c>
      <c r="AK807" s="11" t="s">
        <v>980</v>
      </c>
      <c r="AL807" s="11" t="s">
        <v>47</v>
      </c>
      <c r="AM807" s="11" t="s">
        <v>48</v>
      </c>
      <c r="AN807" s="11" t="s">
        <v>729</v>
      </c>
    </row>
    <row r="808" ht="24" spans="1:40">
      <c r="A808" s="28">
        <v>805</v>
      </c>
      <c r="B808" s="11" t="s">
        <v>713</v>
      </c>
      <c r="C808" s="11" t="s">
        <v>2927</v>
      </c>
      <c r="D808" s="11" t="s">
        <v>2928</v>
      </c>
      <c r="E808" s="11" t="s">
        <v>2929</v>
      </c>
      <c r="F808" s="30" t="s">
        <v>2930</v>
      </c>
      <c r="G808" s="11" t="s">
        <v>2823</v>
      </c>
      <c r="H808" s="11" t="s">
        <v>3327</v>
      </c>
      <c r="I808" s="11">
        <v>0</v>
      </c>
      <c r="J808" s="11">
        <v>1</v>
      </c>
      <c r="K808" s="11" t="s">
        <v>3329</v>
      </c>
      <c r="L808" s="11">
        <v>1</v>
      </c>
      <c r="M808" s="11">
        <v>100</v>
      </c>
      <c r="N808" s="11" t="s">
        <v>2823</v>
      </c>
      <c r="O808" s="11">
        <v>0</v>
      </c>
      <c r="P808" s="11">
        <v>0</v>
      </c>
      <c r="Q808" s="11">
        <v>0</v>
      </c>
      <c r="R808" s="11">
        <v>0</v>
      </c>
      <c r="S808" s="11">
        <v>0</v>
      </c>
      <c r="T808" s="11">
        <v>0</v>
      </c>
      <c r="U808" s="11">
        <v>0</v>
      </c>
      <c r="V808" s="11">
        <v>0</v>
      </c>
      <c r="W808" s="11">
        <v>0</v>
      </c>
      <c r="X808" s="11">
        <v>0</v>
      </c>
      <c r="Y808" s="11">
        <v>0</v>
      </c>
      <c r="Z808" s="11">
        <v>0</v>
      </c>
      <c r="AA808" s="11">
        <v>0</v>
      </c>
      <c r="AB808" s="11">
        <v>0</v>
      </c>
      <c r="AC808" s="11">
        <v>0</v>
      </c>
      <c r="AD808" s="11">
        <v>0</v>
      </c>
      <c r="AE808" s="11">
        <v>0</v>
      </c>
      <c r="AF808" s="11">
        <v>0</v>
      </c>
      <c r="AG808" s="11">
        <v>0</v>
      </c>
      <c r="AH808" s="11">
        <v>0</v>
      </c>
      <c r="AI808" s="11">
        <v>0</v>
      </c>
      <c r="AJ808" s="11">
        <v>10</v>
      </c>
      <c r="AK808" s="11" t="s">
        <v>1031</v>
      </c>
      <c r="AL808" s="11" t="s">
        <v>47</v>
      </c>
      <c r="AM808" s="11" t="s">
        <v>48</v>
      </c>
      <c r="AN808" s="11" t="s">
        <v>729</v>
      </c>
    </row>
    <row r="809" ht="24" spans="1:40">
      <c r="A809" s="28">
        <v>806</v>
      </c>
      <c r="B809" s="11" t="s">
        <v>713</v>
      </c>
      <c r="C809" s="11" t="s">
        <v>2931</v>
      </c>
      <c r="D809" s="11" t="s">
        <v>2932</v>
      </c>
      <c r="E809" s="11" t="s">
        <v>2933</v>
      </c>
      <c r="F809" s="30" t="s">
        <v>2930</v>
      </c>
      <c r="G809" s="11" t="s">
        <v>2823</v>
      </c>
      <c r="H809" s="11" t="s">
        <v>3327</v>
      </c>
      <c r="I809" s="11">
        <v>0</v>
      </c>
      <c r="J809" s="11">
        <v>1</v>
      </c>
      <c r="K809" s="11" t="s">
        <v>3329</v>
      </c>
      <c r="L809" s="11">
        <v>1</v>
      </c>
      <c r="M809" s="11">
        <v>100</v>
      </c>
      <c r="N809" s="11" t="s">
        <v>2823</v>
      </c>
      <c r="O809" s="11">
        <v>0</v>
      </c>
      <c r="P809" s="11">
        <v>0</v>
      </c>
      <c r="Q809" s="11">
        <v>0</v>
      </c>
      <c r="R809" s="11">
        <v>0</v>
      </c>
      <c r="S809" s="11">
        <v>0</v>
      </c>
      <c r="T809" s="11">
        <v>0</v>
      </c>
      <c r="U809" s="11">
        <v>0</v>
      </c>
      <c r="V809" s="11">
        <v>0</v>
      </c>
      <c r="W809" s="11">
        <v>0</v>
      </c>
      <c r="X809" s="11">
        <v>0</v>
      </c>
      <c r="Y809" s="11">
        <v>0</v>
      </c>
      <c r="Z809" s="11">
        <v>0</v>
      </c>
      <c r="AA809" s="11">
        <v>0</v>
      </c>
      <c r="AB809" s="11">
        <v>0</v>
      </c>
      <c r="AC809" s="11">
        <v>0</v>
      </c>
      <c r="AD809" s="11">
        <v>0</v>
      </c>
      <c r="AE809" s="11">
        <v>0</v>
      </c>
      <c r="AF809" s="11">
        <v>0</v>
      </c>
      <c r="AG809" s="11">
        <v>0</v>
      </c>
      <c r="AH809" s="11">
        <v>0</v>
      </c>
      <c r="AI809" s="11">
        <v>0</v>
      </c>
      <c r="AJ809" s="11">
        <v>10</v>
      </c>
      <c r="AK809" s="11" t="s">
        <v>1038</v>
      </c>
      <c r="AL809" s="11" t="s">
        <v>47</v>
      </c>
      <c r="AM809" s="11" t="s">
        <v>48</v>
      </c>
      <c r="AN809" s="11" t="s">
        <v>729</v>
      </c>
    </row>
    <row r="810" ht="48" spans="1:40">
      <c r="A810" s="28">
        <v>807</v>
      </c>
      <c r="B810" s="11" t="s">
        <v>713</v>
      </c>
      <c r="C810" s="11" t="s">
        <v>2934</v>
      </c>
      <c r="D810" s="11" t="s">
        <v>2935</v>
      </c>
      <c r="E810" s="11" t="s">
        <v>2936</v>
      </c>
      <c r="F810" s="30" t="s">
        <v>2937</v>
      </c>
      <c r="G810" s="11" t="s">
        <v>2938</v>
      </c>
      <c r="H810" s="11" t="s">
        <v>3327</v>
      </c>
      <c r="I810" s="11">
        <v>0</v>
      </c>
      <c r="J810" s="11">
        <v>1</v>
      </c>
      <c r="K810" s="11" t="s">
        <v>3328</v>
      </c>
      <c r="L810" s="11">
        <v>1</v>
      </c>
      <c r="M810" s="11">
        <v>100</v>
      </c>
      <c r="N810" s="11" t="s">
        <v>2938</v>
      </c>
      <c r="O810" s="11">
        <v>0</v>
      </c>
      <c r="P810" s="11">
        <v>0</v>
      </c>
      <c r="Q810" s="11">
        <v>0</v>
      </c>
      <c r="R810" s="11">
        <v>0</v>
      </c>
      <c r="S810" s="11">
        <v>0</v>
      </c>
      <c r="T810" s="11">
        <v>0</v>
      </c>
      <c r="U810" s="11">
        <v>0</v>
      </c>
      <c r="V810" s="11">
        <v>0</v>
      </c>
      <c r="W810" s="11">
        <v>0</v>
      </c>
      <c r="X810" s="11">
        <v>0</v>
      </c>
      <c r="Y810" s="11">
        <v>0</v>
      </c>
      <c r="Z810" s="11">
        <v>0</v>
      </c>
      <c r="AA810" s="11">
        <v>0</v>
      </c>
      <c r="AB810" s="11">
        <v>0</v>
      </c>
      <c r="AC810" s="11">
        <v>0</v>
      </c>
      <c r="AD810" s="11">
        <v>0</v>
      </c>
      <c r="AE810" s="11">
        <v>0</v>
      </c>
      <c r="AF810" s="11">
        <v>0</v>
      </c>
      <c r="AG810" s="11">
        <v>0</v>
      </c>
      <c r="AH810" s="11">
        <v>0</v>
      </c>
      <c r="AI810" s="11">
        <v>0</v>
      </c>
      <c r="AJ810" s="11">
        <v>10</v>
      </c>
      <c r="AK810" s="11" t="s">
        <v>1038</v>
      </c>
      <c r="AL810" s="11" t="s">
        <v>47</v>
      </c>
      <c r="AM810" s="11" t="s">
        <v>48</v>
      </c>
      <c r="AN810" s="11" t="s">
        <v>729</v>
      </c>
    </row>
    <row r="811" ht="36" spans="1:40">
      <c r="A811" s="28">
        <v>808</v>
      </c>
      <c r="B811" s="11" t="s">
        <v>713</v>
      </c>
      <c r="C811" s="11" t="s">
        <v>2939</v>
      </c>
      <c r="D811" s="11" t="s">
        <v>2940</v>
      </c>
      <c r="E811" s="11" t="s">
        <v>2941</v>
      </c>
      <c r="F811" s="30" t="s">
        <v>2926</v>
      </c>
      <c r="G811" s="11" t="s">
        <v>2823</v>
      </c>
      <c r="H811" s="11" t="s">
        <v>1400</v>
      </c>
      <c r="I811" s="11">
        <v>2</v>
      </c>
      <c r="J811" s="11">
        <v>1</v>
      </c>
      <c r="K811" s="11" t="s">
        <v>3329</v>
      </c>
      <c r="L811" s="11">
        <v>1</v>
      </c>
      <c r="M811" s="11">
        <v>100</v>
      </c>
      <c r="N811" s="11" t="s">
        <v>2823</v>
      </c>
      <c r="O811" s="11">
        <v>0</v>
      </c>
      <c r="P811" s="11">
        <v>0</v>
      </c>
      <c r="Q811" s="11">
        <v>0</v>
      </c>
      <c r="R811" s="11">
        <v>0</v>
      </c>
      <c r="S811" s="11">
        <v>0</v>
      </c>
      <c r="T811" s="11">
        <v>0</v>
      </c>
      <c r="U811" s="11">
        <v>0</v>
      </c>
      <c r="V811" s="11">
        <v>0</v>
      </c>
      <c r="W811" s="11">
        <v>0</v>
      </c>
      <c r="X811" s="11">
        <v>0</v>
      </c>
      <c r="Y811" s="11">
        <v>0</v>
      </c>
      <c r="Z811" s="11">
        <v>0</v>
      </c>
      <c r="AA811" s="11">
        <v>0</v>
      </c>
      <c r="AB811" s="11">
        <v>0</v>
      </c>
      <c r="AC811" s="11">
        <v>0</v>
      </c>
      <c r="AD811" s="11">
        <v>0</v>
      </c>
      <c r="AE811" s="11">
        <v>0</v>
      </c>
      <c r="AF811" s="11">
        <v>0</v>
      </c>
      <c r="AG811" s="11">
        <v>0</v>
      </c>
      <c r="AH811" s="11">
        <v>0</v>
      </c>
      <c r="AI811" s="11">
        <v>0</v>
      </c>
      <c r="AJ811" s="11">
        <v>10</v>
      </c>
      <c r="AK811" s="11" t="s">
        <v>1038</v>
      </c>
      <c r="AL811" s="11" t="s">
        <v>47</v>
      </c>
      <c r="AM811" s="11" t="s">
        <v>48</v>
      </c>
      <c r="AN811" s="11" t="s">
        <v>729</v>
      </c>
    </row>
    <row r="812" ht="24" spans="1:40">
      <c r="A812" s="28">
        <v>809</v>
      </c>
      <c r="B812" s="11" t="s">
        <v>713</v>
      </c>
      <c r="C812" s="11" t="s">
        <v>2942</v>
      </c>
      <c r="D812" s="11" t="s">
        <v>2943</v>
      </c>
      <c r="E812" s="11" t="s">
        <v>2944</v>
      </c>
      <c r="F812" s="30" t="s">
        <v>2945</v>
      </c>
      <c r="G812" s="11" t="s">
        <v>2946</v>
      </c>
      <c r="H812" s="11" t="s">
        <v>3327</v>
      </c>
      <c r="I812" s="11">
        <v>0</v>
      </c>
      <c r="J812" s="11">
        <v>1</v>
      </c>
      <c r="K812" s="11" t="s">
        <v>3328</v>
      </c>
      <c r="L812" s="11">
        <v>1</v>
      </c>
      <c r="M812" s="11">
        <v>100</v>
      </c>
      <c r="N812" s="11" t="s">
        <v>2946</v>
      </c>
      <c r="O812" s="11">
        <v>2</v>
      </c>
      <c r="P812" s="11">
        <v>0</v>
      </c>
      <c r="Q812" s="11">
        <v>0</v>
      </c>
      <c r="R812" s="11">
        <v>3</v>
      </c>
      <c r="S812" s="11">
        <v>0</v>
      </c>
      <c r="T812" s="11">
        <v>0</v>
      </c>
      <c r="U812" s="11">
        <v>4</v>
      </c>
      <c r="V812" s="11">
        <v>0</v>
      </c>
      <c r="W812" s="11">
        <v>0</v>
      </c>
      <c r="X812" s="11">
        <v>5</v>
      </c>
      <c r="Y812" s="11">
        <v>0</v>
      </c>
      <c r="Z812" s="11">
        <v>0</v>
      </c>
      <c r="AA812" s="11">
        <v>6</v>
      </c>
      <c r="AB812" s="11">
        <v>0</v>
      </c>
      <c r="AC812" s="11">
        <v>0</v>
      </c>
      <c r="AD812" s="11">
        <v>0</v>
      </c>
      <c r="AE812" s="11">
        <v>0</v>
      </c>
      <c r="AF812" s="11">
        <v>0</v>
      </c>
      <c r="AG812" s="11">
        <v>0</v>
      </c>
      <c r="AH812" s="11">
        <v>0</v>
      </c>
      <c r="AI812" s="11">
        <v>0</v>
      </c>
      <c r="AJ812" s="11">
        <v>10</v>
      </c>
      <c r="AK812" s="11" t="s">
        <v>767</v>
      </c>
      <c r="AL812" s="11" t="s">
        <v>47</v>
      </c>
      <c r="AM812" s="11" t="s">
        <v>48</v>
      </c>
      <c r="AN812" s="11" t="s">
        <v>729</v>
      </c>
    </row>
    <row r="813" ht="48" spans="1:40">
      <c r="A813" s="28">
        <v>810</v>
      </c>
      <c r="B813" s="11" t="s">
        <v>713</v>
      </c>
      <c r="C813" s="11" t="s">
        <v>2947</v>
      </c>
      <c r="D813" s="11" t="s">
        <v>2948</v>
      </c>
      <c r="E813" s="11" t="s">
        <v>2949</v>
      </c>
      <c r="F813" s="30" t="s">
        <v>2950</v>
      </c>
      <c r="G813" s="11" t="s">
        <v>2938</v>
      </c>
      <c r="H813" s="11" t="s">
        <v>3327</v>
      </c>
      <c r="I813" s="11">
        <v>0</v>
      </c>
      <c r="J813" s="11">
        <v>1</v>
      </c>
      <c r="K813" s="11" t="s">
        <v>3328</v>
      </c>
      <c r="L813" s="11">
        <v>1</v>
      </c>
      <c r="M813" s="11">
        <v>100</v>
      </c>
      <c r="N813" s="11" t="s">
        <v>2938</v>
      </c>
      <c r="O813" s="11">
        <v>0</v>
      </c>
      <c r="P813" s="11">
        <v>0</v>
      </c>
      <c r="Q813" s="11">
        <v>0</v>
      </c>
      <c r="R813" s="11">
        <v>0</v>
      </c>
      <c r="S813" s="11">
        <v>0</v>
      </c>
      <c r="T813" s="11">
        <v>0</v>
      </c>
      <c r="U813" s="11">
        <v>0</v>
      </c>
      <c r="V813" s="11">
        <v>0</v>
      </c>
      <c r="W813" s="11">
        <v>0</v>
      </c>
      <c r="X813" s="11">
        <v>0</v>
      </c>
      <c r="Y813" s="11">
        <v>0</v>
      </c>
      <c r="Z813" s="11">
        <v>0</v>
      </c>
      <c r="AA813" s="11">
        <v>0</v>
      </c>
      <c r="AB813" s="11">
        <v>0</v>
      </c>
      <c r="AC813" s="11">
        <v>0</v>
      </c>
      <c r="AD813" s="11">
        <v>0</v>
      </c>
      <c r="AE813" s="11">
        <v>0</v>
      </c>
      <c r="AF813" s="11">
        <v>0</v>
      </c>
      <c r="AG813" s="11">
        <v>0</v>
      </c>
      <c r="AH813" s="11">
        <v>0</v>
      </c>
      <c r="AI813" s="11">
        <v>0</v>
      </c>
      <c r="AJ813" s="11">
        <v>10</v>
      </c>
      <c r="AK813" s="11" t="s">
        <v>767</v>
      </c>
      <c r="AL813" s="11" t="s">
        <v>47</v>
      </c>
      <c r="AM813" s="11" t="s">
        <v>48</v>
      </c>
      <c r="AN813" s="11" t="s">
        <v>729</v>
      </c>
    </row>
    <row r="814" s="67" customFormat="1" ht="60" spans="1:40">
      <c r="A814" s="28">
        <v>811</v>
      </c>
      <c r="B814" s="11" t="s">
        <v>713</v>
      </c>
      <c r="C814" s="11" t="s">
        <v>2951</v>
      </c>
      <c r="D814" s="11" t="s">
        <v>2952</v>
      </c>
      <c r="E814" s="11" t="s">
        <v>2953</v>
      </c>
      <c r="F814" s="30" t="s">
        <v>2903</v>
      </c>
      <c r="G814" s="11" t="s">
        <v>2913</v>
      </c>
      <c r="H814" s="11" t="s">
        <v>3327</v>
      </c>
      <c r="I814" s="11">
        <v>0</v>
      </c>
      <c r="J814" s="11">
        <v>5</v>
      </c>
      <c r="K814" s="11" t="s">
        <v>3329</v>
      </c>
      <c r="L814" s="31">
        <v>1</v>
      </c>
      <c r="M814" s="11">
        <v>100</v>
      </c>
      <c r="N814" s="11" t="s">
        <v>3532</v>
      </c>
      <c r="O814" s="11">
        <v>1</v>
      </c>
      <c r="P814" s="11">
        <v>0</v>
      </c>
      <c r="Q814" s="11" t="s">
        <v>2845</v>
      </c>
      <c r="R814" s="11">
        <v>2</v>
      </c>
      <c r="S814" s="11">
        <v>0</v>
      </c>
      <c r="T814" s="11" t="s">
        <v>128</v>
      </c>
      <c r="U814" s="11">
        <v>3</v>
      </c>
      <c r="V814" s="11">
        <v>0</v>
      </c>
      <c r="W814" s="11" t="s">
        <v>3533</v>
      </c>
      <c r="X814" s="11">
        <v>4</v>
      </c>
      <c r="Y814" s="11">
        <v>0</v>
      </c>
      <c r="Z814" s="11" t="s">
        <v>2774</v>
      </c>
      <c r="AA814" s="11">
        <v>6</v>
      </c>
      <c r="AB814" s="11">
        <v>0</v>
      </c>
      <c r="AC814" s="11" t="s">
        <v>3531</v>
      </c>
      <c r="AD814" s="11">
        <v>0</v>
      </c>
      <c r="AE814" s="11">
        <v>0</v>
      </c>
      <c r="AF814" s="11">
        <v>0</v>
      </c>
      <c r="AG814" s="11">
        <v>0</v>
      </c>
      <c r="AH814" s="11">
        <v>0</v>
      </c>
      <c r="AI814" s="11">
        <v>0</v>
      </c>
      <c r="AJ814" s="11">
        <v>10</v>
      </c>
      <c r="AK814" s="11" t="s">
        <v>1121</v>
      </c>
      <c r="AL814" s="11" t="s">
        <v>47</v>
      </c>
      <c r="AM814" s="11" t="s">
        <v>48</v>
      </c>
      <c r="AN814" s="11" t="s">
        <v>729</v>
      </c>
    </row>
    <row r="815" ht="24" spans="1:40">
      <c r="A815" s="28">
        <v>812</v>
      </c>
      <c r="B815" s="11" t="s">
        <v>713</v>
      </c>
      <c r="C815" s="11" t="s">
        <v>2954</v>
      </c>
      <c r="D815" s="11" t="s">
        <v>2955</v>
      </c>
      <c r="E815" s="11" t="s">
        <v>2956</v>
      </c>
      <c r="F815" s="30" t="s">
        <v>2945</v>
      </c>
      <c r="G815" s="11" t="s">
        <v>2946</v>
      </c>
      <c r="H815" s="11" t="s">
        <v>3327</v>
      </c>
      <c r="I815" s="11">
        <v>0</v>
      </c>
      <c r="J815" s="11">
        <v>1</v>
      </c>
      <c r="K815" s="11" t="s">
        <v>3328</v>
      </c>
      <c r="L815" s="11">
        <v>1</v>
      </c>
      <c r="M815" s="11">
        <v>100</v>
      </c>
      <c r="N815" s="11" t="s">
        <v>2946</v>
      </c>
      <c r="O815" s="11">
        <v>2</v>
      </c>
      <c r="P815" s="11">
        <v>0</v>
      </c>
      <c r="Q815" s="11">
        <v>0</v>
      </c>
      <c r="R815" s="11">
        <v>3</v>
      </c>
      <c r="S815" s="11">
        <v>0</v>
      </c>
      <c r="T815" s="11">
        <v>0</v>
      </c>
      <c r="U815" s="11">
        <v>4</v>
      </c>
      <c r="V815" s="11">
        <v>0</v>
      </c>
      <c r="W815" s="11">
        <v>0</v>
      </c>
      <c r="X815" s="11">
        <v>5</v>
      </c>
      <c r="Y815" s="11">
        <v>0</v>
      </c>
      <c r="Z815" s="11">
        <v>0</v>
      </c>
      <c r="AA815" s="11">
        <v>6</v>
      </c>
      <c r="AB815" s="11">
        <v>0</v>
      </c>
      <c r="AC815" s="11">
        <v>0</v>
      </c>
      <c r="AD815" s="11">
        <v>7</v>
      </c>
      <c r="AE815" s="11">
        <v>0</v>
      </c>
      <c r="AF815" s="11">
        <v>0</v>
      </c>
      <c r="AG815" s="11">
        <v>0</v>
      </c>
      <c r="AH815" s="11">
        <v>0</v>
      </c>
      <c r="AI815" s="11">
        <v>0</v>
      </c>
      <c r="AJ815" s="11">
        <v>10</v>
      </c>
      <c r="AK815" s="11" t="s">
        <v>1148</v>
      </c>
      <c r="AL815" s="11" t="s">
        <v>47</v>
      </c>
      <c r="AM815" s="11" t="s">
        <v>48</v>
      </c>
      <c r="AN815" s="11" t="s">
        <v>729</v>
      </c>
    </row>
    <row r="816" ht="36" spans="1:40">
      <c r="A816" s="28">
        <v>813</v>
      </c>
      <c r="B816" s="11" t="s">
        <v>713</v>
      </c>
      <c r="C816" s="11" t="s">
        <v>2957</v>
      </c>
      <c r="D816" s="11" t="s">
        <v>2958</v>
      </c>
      <c r="E816" s="11" t="s">
        <v>2959</v>
      </c>
      <c r="F816" s="30" t="s">
        <v>2926</v>
      </c>
      <c r="G816" s="11" t="s">
        <v>2823</v>
      </c>
      <c r="H816" s="11" t="s">
        <v>1400</v>
      </c>
      <c r="I816" s="11">
        <v>2</v>
      </c>
      <c r="J816" s="11">
        <v>1</v>
      </c>
      <c r="K816" s="11" t="s">
        <v>3329</v>
      </c>
      <c r="L816" s="11">
        <v>1</v>
      </c>
      <c r="M816" s="11">
        <v>100</v>
      </c>
      <c r="N816" s="11" t="s">
        <v>2823</v>
      </c>
      <c r="O816" s="11">
        <v>0</v>
      </c>
      <c r="P816" s="11">
        <v>0</v>
      </c>
      <c r="Q816" s="11">
        <v>0</v>
      </c>
      <c r="R816" s="11">
        <v>0</v>
      </c>
      <c r="S816" s="11">
        <v>0</v>
      </c>
      <c r="T816" s="11">
        <v>0</v>
      </c>
      <c r="U816" s="11">
        <v>0</v>
      </c>
      <c r="V816" s="11">
        <v>0</v>
      </c>
      <c r="W816" s="11">
        <v>0</v>
      </c>
      <c r="X816" s="11">
        <v>0</v>
      </c>
      <c r="Y816" s="11">
        <v>0</v>
      </c>
      <c r="Z816" s="11">
        <v>0</v>
      </c>
      <c r="AA816" s="11">
        <v>0</v>
      </c>
      <c r="AB816" s="11">
        <v>0</v>
      </c>
      <c r="AC816" s="11">
        <v>0</v>
      </c>
      <c r="AD816" s="11">
        <v>0</v>
      </c>
      <c r="AE816" s="11">
        <v>0</v>
      </c>
      <c r="AF816" s="11">
        <v>0</v>
      </c>
      <c r="AG816" s="11">
        <v>0</v>
      </c>
      <c r="AH816" s="11">
        <v>0</v>
      </c>
      <c r="AI816" s="11">
        <v>0</v>
      </c>
      <c r="AJ816" s="11">
        <v>10</v>
      </c>
      <c r="AK816" s="11" t="s">
        <v>1208</v>
      </c>
      <c r="AL816" s="11" t="s">
        <v>47</v>
      </c>
      <c r="AM816" s="11" t="s">
        <v>48</v>
      </c>
      <c r="AN816" s="11" t="s">
        <v>729</v>
      </c>
    </row>
    <row r="817" ht="24" spans="1:40">
      <c r="A817" s="28">
        <v>814</v>
      </c>
      <c r="B817" s="11" t="s">
        <v>713</v>
      </c>
      <c r="C817" s="11" t="s">
        <v>2960</v>
      </c>
      <c r="D817" s="11" t="s">
        <v>2961</v>
      </c>
      <c r="E817" s="11" t="s">
        <v>2962</v>
      </c>
      <c r="F817" s="30" t="s">
        <v>2945</v>
      </c>
      <c r="G817" s="11" t="s">
        <v>2946</v>
      </c>
      <c r="H817" s="11" t="s">
        <v>3327</v>
      </c>
      <c r="I817" s="11">
        <v>0</v>
      </c>
      <c r="J817" s="11">
        <v>1</v>
      </c>
      <c r="K817" s="11" t="s">
        <v>3328</v>
      </c>
      <c r="L817" s="11">
        <v>1</v>
      </c>
      <c r="M817" s="11">
        <v>100</v>
      </c>
      <c r="N817" s="11" t="s">
        <v>2946</v>
      </c>
      <c r="O817" s="11">
        <v>2</v>
      </c>
      <c r="P817" s="11">
        <v>0</v>
      </c>
      <c r="Q817" s="11">
        <v>0</v>
      </c>
      <c r="R817" s="11">
        <v>3</v>
      </c>
      <c r="S817" s="11">
        <v>0</v>
      </c>
      <c r="T817" s="11">
        <v>0</v>
      </c>
      <c r="U817" s="11">
        <v>4</v>
      </c>
      <c r="V817" s="11">
        <v>0</v>
      </c>
      <c r="W817" s="11">
        <v>0</v>
      </c>
      <c r="X817" s="11">
        <v>5</v>
      </c>
      <c r="Y817" s="11">
        <v>0</v>
      </c>
      <c r="Z817" s="11">
        <v>0</v>
      </c>
      <c r="AA817" s="11">
        <v>0</v>
      </c>
      <c r="AB817" s="11">
        <v>0</v>
      </c>
      <c r="AC817" s="11">
        <v>0</v>
      </c>
      <c r="AD817" s="11">
        <v>0</v>
      </c>
      <c r="AE817" s="11">
        <v>0</v>
      </c>
      <c r="AF817" s="11">
        <v>0</v>
      </c>
      <c r="AG817" s="11">
        <v>0</v>
      </c>
      <c r="AH817" s="11">
        <v>0</v>
      </c>
      <c r="AI817" s="11">
        <v>0</v>
      </c>
      <c r="AJ817" s="11">
        <v>10</v>
      </c>
      <c r="AK817" s="11" t="s">
        <v>775</v>
      </c>
      <c r="AL817" s="11" t="s">
        <v>47</v>
      </c>
      <c r="AM817" s="11" t="s">
        <v>48</v>
      </c>
      <c r="AN817" s="11" t="s">
        <v>729</v>
      </c>
    </row>
    <row r="818" ht="24" spans="1:40">
      <c r="A818" s="28">
        <v>815</v>
      </c>
      <c r="B818" s="11" t="s">
        <v>713</v>
      </c>
      <c r="C818" s="11" t="s">
        <v>2963</v>
      </c>
      <c r="D818" s="11" t="s">
        <v>2964</v>
      </c>
      <c r="E818" s="11" t="s">
        <v>2965</v>
      </c>
      <c r="F818" s="30" t="s">
        <v>2945</v>
      </c>
      <c r="G818" s="11" t="s">
        <v>2946</v>
      </c>
      <c r="H818" s="11" t="s">
        <v>3327</v>
      </c>
      <c r="I818" s="11">
        <v>0</v>
      </c>
      <c r="J818" s="11">
        <v>1</v>
      </c>
      <c r="K818" s="11" t="s">
        <v>3328</v>
      </c>
      <c r="L818" s="11">
        <v>1</v>
      </c>
      <c r="M818" s="11">
        <v>100</v>
      </c>
      <c r="N818" s="11" t="s">
        <v>2946</v>
      </c>
      <c r="O818" s="11">
        <v>2</v>
      </c>
      <c r="P818" s="11">
        <v>0</v>
      </c>
      <c r="Q818" s="11">
        <v>0</v>
      </c>
      <c r="R818" s="11">
        <v>3</v>
      </c>
      <c r="S818" s="11">
        <v>0</v>
      </c>
      <c r="T818" s="11">
        <v>0</v>
      </c>
      <c r="U818" s="11">
        <v>4</v>
      </c>
      <c r="V818" s="11">
        <v>0</v>
      </c>
      <c r="W818" s="11">
        <v>0</v>
      </c>
      <c r="X818" s="11">
        <v>5</v>
      </c>
      <c r="Y818" s="11">
        <v>0</v>
      </c>
      <c r="Z818" s="11">
        <v>0</v>
      </c>
      <c r="AA818" s="11">
        <v>6</v>
      </c>
      <c r="AB818" s="11">
        <v>0</v>
      </c>
      <c r="AC818" s="11">
        <v>0</v>
      </c>
      <c r="AD818" s="11">
        <v>0</v>
      </c>
      <c r="AE818" s="11">
        <v>0</v>
      </c>
      <c r="AF818" s="11">
        <v>0</v>
      </c>
      <c r="AG818" s="11">
        <v>0</v>
      </c>
      <c r="AH818" s="11">
        <v>0</v>
      </c>
      <c r="AI818" s="11">
        <v>0</v>
      </c>
      <c r="AJ818" s="11">
        <v>10</v>
      </c>
      <c r="AK818" s="11" t="s">
        <v>775</v>
      </c>
      <c r="AL818" s="11" t="s">
        <v>47</v>
      </c>
      <c r="AM818" s="11" t="s">
        <v>48</v>
      </c>
      <c r="AN818" s="11" t="s">
        <v>729</v>
      </c>
    </row>
    <row r="819" ht="24" spans="1:40">
      <c r="A819" s="28">
        <v>816</v>
      </c>
      <c r="B819" s="11" t="s">
        <v>713</v>
      </c>
      <c r="C819" s="11" t="s">
        <v>2966</v>
      </c>
      <c r="D819" s="11" t="s">
        <v>2967</v>
      </c>
      <c r="E819" s="11" t="s">
        <v>2968</v>
      </c>
      <c r="F819" s="30" t="s">
        <v>660</v>
      </c>
      <c r="G819" s="11" t="s">
        <v>2969</v>
      </c>
      <c r="H819" s="11" t="s">
        <v>3327</v>
      </c>
      <c r="I819" s="11">
        <v>0</v>
      </c>
      <c r="J819" s="11">
        <v>1</v>
      </c>
      <c r="K819" s="11" t="s">
        <v>3328</v>
      </c>
      <c r="L819" s="11">
        <v>1</v>
      </c>
      <c r="M819" s="11">
        <v>100</v>
      </c>
      <c r="N819" s="11" t="s">
        <v>2969</v>
      </c>
      <c r="O819" s="11">
        <v>0</v>
      </c>
      <c r="P819" s="11">
        <v>0</v>
      </c>
      <c r="Q819" s="11">
        <v>0</v>
      </c>
      <c r="R819" s="11">
        <v>0</v>
      </c>
      <c r="S819" s="11">
        <v>0</v>
      </c>
      <c r="T819" s="11">
        <v>0</v>
      </c>
      <c r="U819" s="11">
        <v>0</v>
      </c>
      <c r="V819" s="11">
        <v>0</v>
      </c>
      <c r="W819" s="11">
        <v>0</v>
      </c>
      <c r="X819" s="11">
        <v>0</v>
      </c>
      <c r="Y819" s="11">
        <v>0</v>
      </c>
      <c r="Z819" s="11">
        <v>0</v>
      </c>
      <c r="AA819" s="11">
        <v>0</v>
      </c>
      <c r="AB819" s="11">
        <v>0</v>
      </c>
      <c r="AC819" s="11">
        <v>0</v>
      </c>
      <c r="AD819" s="11">
        <v>0</v>
      </c>
      <c r="AE819" s="11">
        <v>0</v>
      </c>
      <c r="AF819" s="11">
        <v>0</v>
      </c>
      <c r="AG819" s="11">
        <v>0</v>
      </c>
      <c r="AH819" s="11">
        <v>0</v>
      </c>
      <c r="AI819" s="11">
        <v>0</v>
      </c>
      <c r="AJ819" s="11">
        <v>10</v>
      </c>
      <c r="AK819" s="11" t="s">
        <v>1417</v>
      </c>
      <c r="AL819" s="11" t="s">
        <v>47</v>
      </c>
      <c r="AM819" s="11" t="s">
        <v>48</v>
      </c>
      <c r="AN819" s="11" t="s">
        <v>729</v>
      </c>
    </row>
    <row r="820" ht="36" spans="1:40">
      <c r="A820" s="28">
        <v>817</v>
      </c>
      <c r="B820" s="11" t="s">
        <v>713</v>
      </c>
      <c r="C820" s="11" t="s">
        <v>2970</v>
      </c>
      <c r="D820" s="11" t="s">
        <v>2971</v>
      </c>
      <c r="E820" s="11" t="s">
        <v>2972</v>
      </c>
      <c r="F820" s="30" t="s">
        <v>2937</v>
      </c>
      <c r="G820" s="11" t="s">
        <v>2938</v>
      </c>
      <c r="H820" s="11" t="s">
        <v>3327</v>
      </c>
      <c r="I820" s="11">
        <v>0</v>
      </c>
      <c r="J820" s="11">
        <v>1</v>
      </c>
      <c r="K820" s="11" t="s">
        <v>3328</v>
      </c>
      <c r="L820" s="11">
        <v>1</v>
      </c>
      <c r="M820" s="11">
        <v>100</v>
      </c>
      <c r="N820" s="11" t="s">
        <v>2938</v>
      </c>
      <c r="O820" s="11">
        <v>0</v>
      </c>
      <c r="P820" s="11">
        <v>0</v>
      </c>
      <c r="Q820" s="11">
        <v>0</v>
      </c>
      <c r="R820" s="11">
        <v>0</v>
      </c>
      <c r="S820" s="11">
        <v>0</v>
      </c>
      <c r="T820" s="11">
        <v>0</v>
      </c>
      <c r="U820" s="11">
        <v>0</v>
      </c>
      <c r="V820" s="11">
        <v>0</v>
      </c>
      <c r="W820" s="11">
        <v>0</v>
      </c>
      <c r="X820" s="11">
        <v>0</v>
      </c>
      <c r="Y820" s="11">
        <v>0</v>
      </c>
      <c r="Z820" s="11">
        <v>0</v>
      </c>
      <c r="AA820" s="11">
        <v>0</v>
      </c>
      <c r="AB820" s="11">
        <v>0</v>
      </c>
      <c r="AC820" s="11">
        <v>0</v>
      </c>
      <c r="AD820" s="11">
        <v>0</v>
      </c>
      <c r="AE820" s="11">
        <v>0</v>
      </c>
      <c r="AF820" s="11">
        <v>0</v>
      </c>
      <c r="AG820" s="11">
        <v>0</v>
      </c>
      <c r="AH820" s="11">
        <v>0</v>
      </c>
      <c r="AI820" s="11">
        <v>0</v>
      </c>
      <c r="AJ820" s="11">
        <v>10</v>
      </c>
      <c r="AK820" s="11" t="s">
        <v>1441</v>
      </c>
      <c r="AL820" s="11" t="s">
        <v>47</v>
      </c>
      <c r="AM820" s="11" t="s">
        <v>48</v>
      </c>
      <c r="AN820" s="11" t="s">
        <v>729</v>
      </c>
    </row>
    <row r="821" s="70" customFormat="1" ht="84" spans="1:40">
      <c r="A821" s="55">
        <v>818</v>
      </c>
      <c r="B821" s="35" t="s">
        <v>713</v>
      </c>
      <c r="C821" s="35" t="s">
        <v>2973</v>
      </c>
      <c r="D821" s="35" t="s">
        <v>2974</v>
      </c>
      <c r="E821" s="35" t="s">
        <v>2975</v>
      </c>
      <c r="F821" s="104" t="s">
        <v>2976</v>
      </c>
      <c r="G821" s="35" t="s">
        <v>2977</v>
      </c>
      <c r="H821" s="35" t="s">
        <v>3327</v>
      </c>
      <c r="I821" s="35">
        <v>0</v>
      </c>
      <c r="J821" s="35">
        <v>1</v>
      </c>
      <c r="K821" s="35" t="s">
        <v>3329</v>
      </c>
      <c r="L821" s="35">
        <v>1</v>
      </c>
      <c r="M821" s="35">
        <v>100</v>
      </c>
      <c r="N821" s="35" t="s">
        <v>2977</v>
      </c>
      <c r="O821" s="35">
        <v>2</v>
      </c>
      <c r="P821" s="35">
        <v>0</v>
      </c>
      <c r="Q821" s="35" t="s">
        <v>3534</v>
      </c>
      <c r="R821" s="35">
        <v>3</v>
      </c>
      <c r="S821" s="35">
        <v>0</v>
      </c>
      <c r="T821" s="35" t="s">
        <v>128</v>
      </c>
      <c r="U821" s="35">
        <v>4</v>
      </c>
      <c r="V821" s="35">
        <v>0</v>
      </c>
      <c r="W821" s="35" t="s">
        <v>3535</v>
      </c>
      <c r="X821" s="35">
        <v>5</v>
      </c>
      <c r="Y821" s="35">
        <v>0</v>
      </c>
      <c r="Z821" s="35" t="s">
        <v>3536</v>
      </c>
      <c r="AA821" s="11">
        <v>6</v>
      </c>
      <c r="AB821" s="11">
        <v>0</v>
      </c>
      <c r="AC821" s="11" t="s">
        <v>3537</v>
      </c>
      <c r="AD821" s="11">
        <v>7</v>
      </c>
      <c r="AE821" s="11">
        <v>0</v>
      </c>
      <c r="AF821" s="11" t="s">
        <v>3538</v>
      </c>
      <c r="AG821" s="11">
        <v>0</v>
      </c>
      <c r="AH821" s="11">
        <v>0</v>
      </c>
      <c r="AI821" s="11">
        <v>0</v>
      </c>
      <c r="AJ821" s="11">
        <v>10</v>
      </c>
      <c r="AK821" s="35" t="s">
        <v>1453</v>
      </c>
      <c r="AL821" s="35" t="s">
        <v>47</v>
      </c>
      <c r="AM821" s="35" t="s">
        <v>48</v>
      </c>
      <c r="AN821" s="35" t="s">
        <v>729</v>
      </c>
    </row>
    <row r="822" ht="36" spans="1:40">
      <c r="A822" s="28">
        <v>819</v>
      </c>
      <c r="B822" s="11" t="s">
        <v>713</v>
      </c>
      <c r="C822" s="11" t="s">
        <v>2978</v>
      </c>
      <c r="D822" s="11" t="s">
        <v>2979</v>
      </c>
      <c r="E822" s="11" t="s">
        <v>2980</v>
      </c>
      <c r="F822" s="30" t="s">
        <v>2981</v>
      </c>
      <c r="G822" s="11" t="s">
        <v>2823</v>
      </c>
      <c r="H822" s="11" t="s">
        <v>3327</v>
      </c>
      <c r="I822" s="11">
        <v>0</v>
      </c>
      <c r="J822" s="11">
        <v>1</v>
      </c>
      <c r="K822" s="11" t="s">
        <v>3329</v>
      </c>
      <c r="L822" s="11">
        <v>1</v>
      </c>
      <c r="M822" s="11">
        <v>100</v>
      </c>
      <c r="N822" s="11" t="s">
        <v>2823</v>
      </c>
      <c r="O822" s="11">
        <v>0</v>
      </c>
      <c r="P822" s="11">
        <v>0</v>
      </c>
      <c r="Q822" s="11">
        <v>0</v>
      </c>
      <c r="R822" s="11">
        <v>0</v>
      </c>
      <c r="S822" s="11">
        <v>0</v>
      </c>
      <c r="T822" s="11">
        <v>0</v>
      </c>
      <c r="U822" s="11">
        <v>0</v>
      </c>
      <c r="V822" s="11">
        <v>0</v>
      </c>
      <c r="W822" s="11">
        <v>0</v>
      </c>
      <c r="X822" s="11">
        <v>0</v>
      </c>
      <c r="Y822" s="11">
        <v>0</v>
      </c>
      <c r="Z822" s="11">
        <v>0</v>
      </c>
      <c r="AA822" s="11">
        <v>0</v>
      </c>
      <c r="AB822" s="11">
        <v>0</v>
      </c>
      <c r="AC822" s="11">
        <v>0</v>
      </c>
      <c r="AD822" s="11">
        <v>0</v>
      </c>
      <c r="AE822" s="11">
        <v>0</v>
      </c>
      <c r="AF822" s="11">
        <v>0</v>
      </c>
      <c r="AG822" s="11">
        <v>0</v>
      </c>
      <c r="AH822" s="11">
        <v>0</v>
      </c>
      <c r="AI822" s="11">
        <v>0</v>
      </c>
      <c r="AJ822" s="11">
        <v>10</v>
      </c>
      <c r="AK822" s="11" t="s">
        <v>1699</v>
      </c>
      <c r="AL822" s="11" t="s">
        <v>47</v>
      </c>
      <c r="AM822" s="11" t="s">
        <v>48</v>
      </c>
      <c r="AN822" s="11" t="s">
        <v>729</v>
      </c>
    </row>
    <row r="823" ht="36" spans="1:40">
      <c r="A823" s="28">
        <v>820</v>
      </c>
      <c r="B823" s="11" t="s">
        <v>713</v>
      </c>
      <c r="C823" s="11" t="s">
        <v>2982</v>
      </c>
      <c r="D823" s="11" t="s">
        <v>2983</v>
      </c>
      <c r="E823" s="11" t="s">
        <v>2984</v>
      </c>
      <c r="F823" s="30" t="s">
        <v>2950</v>
      </c>
      <c r="G823" s="11" t="s">
        <v>2938</v>
      </c>
      <c r="H823" s="11" t="s">
        <v>3327</v>
      </c>
      <c r="I823" s="11">
        <v>0</v>
      </c>
      <c r="J823" s="11">
        <v>1</v>
      </c>
      <c r="K823" s="11" t="s">
        <v>3328</v>
      </c>
      <c r="L823" s="11">
        <v>1</v>
      </c>
      <c r="M823" s="11">
        <v>100</v>
      </c>
      <c r="N823" s="11" t="s">
        <v>2938</v>
      </c>
      <c r="O823" s="11">
        <v>0</v>
      </c>
      <c r="P823" s="11">
        <v>0</v>
      </c>
      <c r="Q823" s="11">
        <v>0</v>
      </c>
      <c r="R823" s="11">
        <v>0</v>
      </c>
      <c r="S823" s="11">
        <v>0</v>
      </c>
      <c r="T823" s="11">
        <v>0</v>
      </c>
      <c r="U823" s="11">
        <v>0</v>
      </c>
      <c r="V823" s="11">
        <v>0</v>
      </c>
      <c r="W823" s="11">
        <v>0</v>
      </c>
      <c r="X823" s="11">
        <v>0</v>
      </c>
      <c r="Y823" s="11">
        <v>0</v>
      </c>
      <c r="Z823" s="11">
        <v>0</v>
      </c>
      <c r="AA823" s="11">
        <v>0</v>
      </c>
      <c r="AB823" s="11">
        <v>0</v>
      </c>
      <c r="AC823" s="11">
        <v>0</v>
      </c>
      <c r="AD823" s="11">
        <v>0</v>
      </c>
      <c r="AE823" s="11">
        <v>0</v>
      </c>
      <c r="AF823" s="11">
        <v>0</v>
      </c>
      <c r="AG823" s="11">
        <v>0</v>
      </c>
      <c r="AH823" s="11">
        <v>0</v>
      </c>
      <c r="AI823" s="11">
        <v>0</v>
      </c>
      <c r="AJ823" s="11">
        <v>10</v>
      </c>
      <c r="AK823" s="11" t="s">
        <v>1817</v>
      </c>
      <c r="AL823" s="11" t="s">
        <v>47</v>
      </c>
      <c r="AM823" s="11" t="s">
        <v>48</v>
      </c>
      <c r="AN823" s="11" t="s">
        <v>729</v>
      </c>
    </row>
    <row r="824" s="66" customFormat="1" spans="1:40">
      <c r="A824" s="90" t="s">
        <v>2985</v>
      </c>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105"/>
      <c r="AC824" s="91"/>
      <c r="AD824" s="91"/>
      <c r="AE824" s="91"/>
      <c r="AF824" s="91"/>
      <c r="AG824" s="91"/>
      <c r="AH824" s="91"/>
      <c r="AI824" s="91"/>
      <c r="AJ824" s="91"/>
      <c r="AK824" s="91"/>
      <c r="AL824" s="91"/>
      <c r="AM824" s="91"/>
      <c r="AN824" s="92"/>
    </row>
  </sheetData>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824"/>
  <sheetViews>
    <sheetView workbookViewId="0">
      <selection activeCell="Q8" sqref="Q8"/>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customWidth="1"/>
    <col min="7" max="7" width="11.75" customWidth="1"/>
    <col min="8" max="8" width="8.75" customWidth="1"/>
    <col min="9" max="9" width="9.25" customWidth="1"/>
    <col min="10" max="10" width="9.625" customWidth="1"/>
    <col min="11" max="11" width="11.125" customWidth="1"/>
    <col min="12" max="12" width="12.625" customWidth="1"/>
    <col min="13" max="13" width="6.125" customWidth="1"/>
    <col min="14" max="14" width="8.5" customWidth="1"/>
    <col min="15" max="15" width="7.625" customWidth="1"/>
    <col min="16" max="16" width="7.125" customWidth="1"/>
    <col min="17" max="17" width="6.75" customWidth="1"/>
    <col min="18" max="18" width="6.5" customWidth="1"/>
    <col min="19" max="19" width="5" customWidth="1"/>
    <col min="20" max="20" width="5.625" customWidth="1"/>
    <col min="21" max="21" width="8" customWidth="1"/>
    <col min="22" max="22" width="7" customWidth="1"/>
    <col min="23" max="23" width="8.125" customWidth="1"/>
    <col min="24" max="24" width="6.375" customWidth="1"/>
    <col min="25" max="25" width="8.5" customWidth="1"/>
    <col min="26" max="26" width="11.875" style="67" customWidth="1"/>
    <col min="27" max="27" width="8" customWidth="1"/>
    <col min="28" max="28" width="6.5" customWidth="1"/>
    <col min="29" max="29" width="8" customWidth="1"/>
    <col min="30" max="30" width="7.75" customWidth="1"/>
    <col min="31" max="31" width="6.625" customWidth="1"/>
    <col min="32" max="32" width="8.375" customWidth="1"/>
    <col min="33" max="33" width="8.25" customWidth="1"/>
    <col min="34" max="34" width="6.5" customWidth="1"/>
    <col min="35" max="35" width="9.125" customWidth="1"/>
    <col min="36" max="36" width="9" customWidth="1"/>
    <col min="40" max="40" width="11.5" customWidth="1"/>
    <col min="43" max="43" width="11.875" customWidth="1"/>
  </cols>
  <sheetData>
    <row r="1" s="66" customFormat="1" ht="18.75" spans="1:40">
      <c r="A1" s="71" t="s">
        <v>0</v>
      </c>
      <c r="B1" s="71"/>
      <c r="C1" s="71"/>
      <c r="D1" s="71"/>
      <c r="E1" s="71"/>
      <c r="F1" s="71"/>
      <c r="G1" s="71"/>
      <c r="H1" s="71"/>
      <c r="I1" s="71"/>
      <c r="J1" s="71"/>
      <c r="K1" s="71"/>
      <c r="L1" s="71"/>
      <c r="M1" s="71"/>
      <c r="N1" s="71"/>
      <c r="O1" s="71"/>
      <c r="P1" s="71"/>
      <c r="Q1" s="71"/>
      <c r="R1" s="71"/>
      <c r="S1" s="71"/>
      <c r="T1" s="71"/>
      <c r="U1" s="71"/>
      <c r="V1" s="71"/>
      <c r="W1" s="71"/>
      <c r="X1" s="71"/>
      <c r="Y1" s="71"/>
      <c r="Z1" s="96"/>
      <c r="AA1" s="71"/>
      <c r="AB1" s="71"/>
      <c r="AC1" s="71"/>
      <c r="AD1" s="71"/>
      <c r="AE1" s="71"/>
      <c r="AF1" s="71"/>
      <c r="AG1" s="71"/>
      <c r="AH1" s="71"/>
      <c r="AI1" s="71"/>
      <c r="AJ1" s="71"/>
      <c r="AK1" s="71"/>
      <c r="AL1" s="71"/>
      <c r="AM1" s="71"/>
      <c r="AN1" s="71"/>
    </row>
    <row r="2" ht="53.1" customHeight="1" spans="1:43">
      <c r="A2" s="24" t="s">
        <v>1</v>
      </c>
      <c r="B2" s="24" t="s">
        <v>2</v>
      </c>
      <c r="C2" s="24" t="s">
        <v>3</v>
      </c>
      <c r="D2" s="24" t="s">
        <v>4</v>
      </c>
      <c r="E2" s="24" t="s">
        <v>5</v>
      </c>
      <c r="F2" s="72" t="s">
        <v>6</v>
      </c>
      <c r="G2" s="24" t="s">
        <v>7</v>
      </c>
      <c r="H2" s="24" t="s">
        <v>10</v>
      </c>
      <c r="I2" s="24" t="s">
        <v>11</v>
      </c>
      <c r="J2" s="24" t="s">
        <v>12</v>
      </c>
      <c r="K2" s="24" t="s">
        <v>13</v>
      </c>
      <c r="L2" s="24" t="s">
        <v>14</v>
      </c>
      <c r="M2" s="24" t="s">
        <v>15</v>
      </c>
      <c r="N2" s="24" t="s">
        <v>16</v>
      </c>
      <c r="O2" s="24" t="s">
        <v>17</v>
      </c>
      <c r="P2" s="24" t="s">
        <v>18</v>
      </c>
      <c r="Q2" s="24" t="s">
        <v>19</v>
      </c>
      <c r="R2" s="24" t="s">
        <v>20</v>
      </c>
      <c r="S2" s="24" t="s">
        <v>21</v>
      </c>
      <c r="T2" s="24" t="s">
        <v>22</v>
      </c>
      <c r="U2" s="24" t="s">
        <v>23</v>
      </c>
      <c r="V2" s="24" t="s">
        <v>24</v>
      </c>
      <c r="W2" s="24" t="s">
        <v>25</v>
      </c>
      <c r="X2" s="24" t="s">
        <v>26</v>
      </c>
      <c r="Y2" s="24" t="s">
        <v>27</v>
      </c>
      <c r="Z2" s="24" t="s">
        <v>28</v>
      </c>
      <c r="AA2" s="24" t="s">
        <v>29</v>
      </c>
      <c r="AB2" s="24" t="s">
        <v>30</v>
      </c>
      <c r="AC2" s="24" t="s">
        <v>31</v>
      </c>
      <c r="AD2" s="24" t="s">
        <v>32</v>
      </c>
      <c r="AE2" s="24" t="s">
        <v>33</v>
      </c>
      <c r="AF2" s="24" t="s">
        <v>34</v>
      </c>
      <c r="AG2" s="24" t="s">
        <v>35</v>
      </c>
      <c r="AH2" s="24" t="s">
        <v>3323</v>
      </c>
      <c r="AI2" s="24" t="s">
        <v>8</v>
      </c>
      <c r="AJ2" s="24" t="s">
        <v>9</v>
      </c>
      <c r="AK2" s="24" t="s">
        <v>36</v>
      </c>
      <c r="AL2" s="24" t="s">
        <v>37</v>
      </c>
      <c r="AM2" s="24" t="s">
        <v>38</v>
      </c>
      <c r="AN2" s="24" t="s">
        <v>39</v>
      </c>
      <c r="AO2" t="s">
        <v>3324</v>
      </c>
      <c r="AP2" t="s">
        <v>3325</v>
      </c>
      <c r="AQ2" s="73" t="s">
        <v>3326</v>
      </c>
    </row>
    <row r="3" ht="24" spans="1:40">
      <c r="A3" s="28">
        <v>1</v>
      </c>
      <c r="B3" s="11" t="s">
        <v>40</v>
      </c>
      <c r="C3" s="11" t="s">
        <v>41</v>
      </c>
      <c r="D3" s="11" t="s">
        <v>42</v>
      </c>
      <c r="E3" s="11" t="s">
        <v>43</v>
      </c>
      <c r="F3" s="30" t="s">
        <v>44</v>
      </c>
      <c r="G3" s="11" t="s">
        <v>45</v>
      </c>
      <c r="H3" s="11">
        <v>3</v>
      </c>
      <c r="I3" s="11" t="s">
        <v>3328</v>
      </c>
      <c r="J3" s="11">
        <v>3</v>
      </c>
      <c r="K3" s="11">
        <v>100</v>
      </c>
      <c r="L3" s="11" t="s">
        <v>45</v>
      </c>
      <c r="M3" s="11">
        <v>0</v>
      </c>
      <c r="N3" s="11">
        <v>0</v>
      </c>
      <c r="O3" s="11">
        <v>0</v>
      </c>
      <c r="P3" s="11">
        <v>0</v>
      </c>
      <c r="Q3" s="11">
        <v>0</v>
      </c>
      <c r="R3" s="11">
        <v>0</v>
      </c>
      <c r="S3" s="11">
        <v>0</v>
      </c>
      <c r="T3" s="11">
        <v>0</v>
      </c>
      <c r="U3" s="11">
        <v>0</v>
      </c>
      <c r="V3" s="11">
        <v>0</v>
      </c>
      <c r="W3" s="11">
        <v>0</v>
      </c>
      <c r="X3" s="11">
        <v>0</v>
      </c>
      <c r="Y3" s="11">
        <v>0</v>
      </c>
      <c r="Z3" s="11">
        <v>0</v>
      </c>
      <c r="AA3" s="11">
        <v>0</v>
      </c>
      <c r="AB3" s="11">
        <v>0</v>
      </c>
      <c r="AC3" s="11">
        <v>0</v>
      </c>
      <c r="AD3" s="11">
        <v>0</v>
      </c>
      <c r="AE3" s="11">
        <v>0</v>
      </c>
      <c r="AF3" s="11">
        <v>0</v>
      </c>
      <c r="AG3" s="11">
        <v>0</v>
      </c>
      <c r="AH3" s="11">
        <v>100</v>
      </c>
      <c r="AI3" s="11"/>
      <c r="AJ3" s="11"/>
      <c r="AK3" s="11" t="s">
        <v>46</v>
      </c>
      <c r="AL3" s="11" t="s">
        <v>47</v>
      </c>
      <c r="AM3" s="11" t="s">
        <v>48</v>
      </c>
      <c r="AN3" s="11" t="s">
        <v>49</v>
      </c>
    </row>
    <row r="4" ht="48" spans="1:40">
      <c r="A4" s="28">
        <v>2</v>
      </c>
      <c r="B4" s="11" t="s">
        <v>40</v>
      </c>
      <c r="C4" s="11" t="s">
        <v>50</v>
      </c>
      <c r="D4" s="11" t="s">
        <v>51</v>
      </c>
      <c r="E4" s="11" t="s">
        <v>52</v>
      </c>
      <c r="F4" s="30" t="s">
        <v>53</v>
      </c>
      <c r="G4" s="11" t="s">
        <v>54</v>
      </c>
      <c r="H4" s="11">
        <v>4</v>
      </c>
      <c r="I4" s="11" t="s">
        <v>3329</v>
      </c>
      <c r="J4" s="11">
        <v>1</v>
      </c>
      <c r="K4" s="11">
        <v>0</v>
      </c>
      <c r="L4" s="11" t="s">
        <v>3330</v>
      </c>
      <c r="M4" s="11">
        <v>2</v>
      </c>
      <c r="N4" s="11">
        <v>100</v>
      </c>
      <c r="O4" s="11" t="s">
        <v>54</v>
      </c>
      <c r="P4" s="11">
        <v>3</v>
      </c>
      <c r="Q4" s="11">
        <v>0</v>
      </c>
      <c r="R4" s="11" t="s">
        <v>45</v>
      </c>
      <c r="S4" s="11">
        <v>0</v>
      </c>
      <c r="T4" s="11">
        <v>0</v>
      </c>
      <c r="U4" s="11">
        <v>0</v>
      </c>
      <c r="V4" s="11">
        <v>0</v>
      </c>
      <c r="W4" s="11">
        <v>0</v>
      </c>
      <c r="X4" s="11">
        <v>0</v>
      </c>
      <c r="Y4" s="11">
        <v>0</v>
      </c>
      <c r="Z4" s="11">
        <v>0</v>
      </c>
      <c r="AA4" s="11">
        <v>0</v>
      </c>
      <c r="AB4" s="11">
        <v>0</v>
      </c>
      <c r="AC4" s="11">
        <v>0</v>
      </c>
      <c r="AD4" s="11">
        <v>0</v>
      </c>
      <c r="AE4" s="11">
        <v>0</v>
      </c>
      <c r="AF4" s="11">
        <v>0</v>
      </c>
      <c r="AG4" s="11">
        <v>0</v>
      </c>
      <c r="AH4" s="11">
        <v>50</v>
      </c>
      <c r="AI4" s="11"/>
      <c r="AJ4" s="11"/>
      <c r="AK4" s="11" t="s">
        <v>55</v>
      </c>
      <c r="AL4" s="11" t="s">
        <v>47</v>
      </c>
      <c r="AM4" s="31" t="s">
        <v>56</v>
      </c>
      <c r="AN4" s="11" t="s">
        <v>49</v>
      </c>
    </row>
    <row r="5" ht="48" spans="1:40">
      <c r="A5" s="28">
        <v>3</v>
      </c>
      <c r="B5" s="11" t="s">
        <v>40</v>
      </c>
      <c r="C5" s="11" t="s">
        <v>57</v>
      </c>
      <c r="D5" s="11" t="s">
        <v>58</v>
      </c>
      <c r="E5" s="11" t="s">
        <v>59</v>
      </c>
      <c r="F5" s="30" t="s">
        <v>60</v>
      </c>
      <c r="G5" s="11" t="s">
        <v>61</v>
      </c>
      <c r="H5" s="11">
        <v>1</v>
      </c>
      <c r="I5" s="11" t="s">
        <v>3328</v>
      </c>
      <c r="J5" s="11">
        <v>1</v>
      </c>
      <c r="K5" s="11">
        <v>100</v>
      </c>
      <c r="L5" s="11" t="s">
        <v>3331</v>
      </c>
      <c r="M5" s="11">
        <v>0</v>
      </c>
      <c r="N5" s="11">
        <v>0</v>
      </c>
      <c r="O5" s="11">
        <v>0</v>
      </c>
      <c r="P5" s="11">
        <v>0</v>
      </c>
      <c r="Q5" s="11">
        <v>0</v>
      </c>
      <c r="R5" s="11">
        <v>0</v>
      </c>
      <c r="S5" s="11">
        <v>0</v>
      </c>
      <c r="T5" s="11">
        <v>0</v>
      </c>
      <c r="U5" s="11">
        <v>0</v>
      </c>
      <c r="V5" s="11">
        <v>0</v>
      </c>
      <c r="W5" s="11">
        <v>0</v>
      </c>
      <c r="X5" s="11">
        <v>0</v>
      </c>
      <c r="Y5" s="11">
        <v>0</v>
      </c>
      <c r="Z5" s="11">
        <v>0</v>
      </c>
      <c r="AA5" s="11">
        <v>0</v>
      </c>
      <c r="AB5" s="11">
        <v>0</v>
      </c>
      <c r="AC5" s="11">
        <v>0</v>
      </c>
      <c r="AD5" s="11">
        <v>0</v>
      </c>
      <c r="AE5" s="11">
        <v>0</v>
      </c>
      <c r="AF5" s="11">
        <v>0</v>
      </c>
      <c r="AG5" s="11">
        <v>0</v>
      </c>
      <c r="AH5" s="11">
        <v>100</v>
      </c>
      <c r="AI5" s="11"/>
      <c r="AJ5" s="11"/>
      <c r="AK5" s="11" t="s">
        <v>55</v>
      </c>
      <c r="AL5" s="11" t="s">
        <v>47</v>
      </c>
      <c r="AM5" s="11" t="s">
        <v>48</v>
      </c>
      <c r="AN5" s="11" t="s">
        <v>49</v>
      </c>
    </row>
    <row r="6" ht="48" spans="1:40">
      <c r="A6" s="28">
        <v>4</v>
      </c>
      <c r="B6" s="11" t="s">
        <v>40</v>
      </c>
      <c r="C6" s="11" t="s">
        <v>62</v>
      </c>
      <c r="D6" s="11" t="s">
        <v>63</v>
      </c>
      <c r="E6" s="11" t="s">
        <v>64</v>
      </c>
      <c r="F6" s="30" t="s">
        <v>65</v>
      </c>
      <c r="G6" s="11" t="s">
        <v>66</v>
      </c>
      <c r="H6" s="11">
        <v>1</v>
      </c>
      <c r="I6" s="11" t="s">
        <v>3329</v>
      </c>
      <c r="J6" s="11">
        <v>1</v>
      </c>
      <c r="K6" s="11">
        <v>100</v>
      </c>
      <c r="L6" s="11" t="s">
        <v>66</v>
      </c>
      <c r="M6" s="11">
        <v>2</v>
      </c>
      <c r="N6" s="11">
        <v>0</v>
      </c>
      <c r="O6" s="11" t="s">
        <v>128</v>
      </c>
      <c r="P6" s="11">
        <v>0</v>
      </c>
      <c r="Q6" s="11">
        <v>0</v>
      </c>
      <c r="R6" s="11">
        <v>0</v>
      </c>
      <c r="S6" s="11">
        <v>0</v>
      </c>
      <c r="T6" s="11">
        <v>0</v>
      </c>
      <c r="U6" s="11">
        <v>0</v>
      </c>
      <c r="V6" s="11">
        <v>0</v>
      </c>
      <c r="W6" s="11">
        <v>0</v>
      </c>
      <c r="X6" s="11">
        <v>0</v>
      </c>
      <c r="Y6" s="11">
        <v>0</v>
      </c>
      <c r="Z6" s="11">
        <v>0</v>
      </c>
      <c r="AA6" s="11">
        <v>0</v>
      </c>
      <c r="AB6" s="11">
        <v>0</v>
      </c>
      <c r="AC6" s="11">
        <v>0</v>
      </c>
      <c r="AD6" s="11">
        <v>0</v>
      </c>
      <c r="AE6" s="11">
        <v>0</v>
      </c>
      <c r="AF6" s="11">
        <v>0</v>
      </c>
      <c r="AG6" s="11">
        <v>0</v>
      </c>
      <c r="AH6" s="11">
        <v>100</v>
      </c>
      <c r="AI6" s="11"/>
      <c r="AJ6" s="11"/>
      <c r="AK6" s="11" t="s">
        <v>67</v>
      </c>
      <c r="AL6" s="11" t="s">
        <v>47</v>
      </c>
      <c r="AM6" s="11" t="s">
        <v>48</v>
      </c>
      <c r="AN6" s="11" t="s">
        <v>49</v>
      </c>
    </row>
    <row r="7" ht="36" spans="1:40">
      <c r="A7" s="28">
        <v>5</v>
      </c>
      <c r="B7" s="11" t="s">
        <v>40</v>
      </c>
      <c r="C7" s="11" t="s">
        <v>68</v>
      </c>
      <c r="D7" s="11" t="s">
        <v>69</v>
      </c>
      <c r="E7" s="11" t="s">
        <v>70</v>
      </c>
      <c r="F7" s="30" t="s">
        <v>71</v>
      </c>
      <c r="G7" s="11" t="s">
        <v>72</v>
      </c>
      <c r="H7" s="11">
        <v>1</v>
      </c>
      <c r="I7" s="11" t="s">
        <v>3328</v>
      </c>
      <c r="J7" s="11">
        <v>1</v>
      </c>
      <c r="K7" s="11">
        <v>100</v>
      </c>
      <c r="L7" s="11" t="s">
        <v>72</v>
      </c>
      <c r="M7" s="11">
        <v>0</v>
      </c>
      <c r="N7" s="11">
        <v>0</v>
      </c>
      <c r="O7" s="11">
        <v>0</v>
      </c>
      <c r="P7" s="11">
        <v>0</v>
      </c>
      <c r="Q7" s="11">
        <v>0</v>
      </c>
      <c r="R7" s="11">
        <v>0</v>
      </c>
      <c r="S7" s="11">
        <v>0</v>
      </c>
      <c r="T7" s="11">
        <v>0</v>
      </c>
      <c r="U7" s="11">
        <v>0</v>
      </c>
      <c r="V7" s="11">
        <v>0</v>
      </c>
      <c r="W7" s="11">
        <v>0</v>
      </c>
      <c r="X7" s="11">
        <v>0</v>
      </c>
      <c r="Y7" s="11">
        <v>0</v>
      </c>
      <c r="Z7" s="11">
        <v>0</v>
      </c>
      <c r="AA7" s="11">
        <v>0</v>
      </c>
      <c r="AB7" s="11">
        <v>0</v>
      </c>
      <c r="AC7" s="11">
        <v>0</v>
      </c>
      <c r="AD7" s="11">
        <v>0</v>
      </c>
      <c r="AE7" s="11">
        <v>0</v>
      </c>
      <c r="AF7" s="11">
        <v>0</v>
      </c>
      <c r="AG7" s="11">
        <v>0</v>
      </c>
      <c r="AH7" s="11">
        <v>100</v>
      </c>
      <c r="AI7" s="11" t="s">
        <v>1400</v>
      </c>
      <c r="AJ7" s="11">
        <v>2</v>
      </c>
      <c r="AK7" s="11" t="s">
        <v>67</v>
      </c>
      <c r="AL7" s="11" t="s">
        <v>47</v>
      </c>
      <c r="AM7" s="11" t="s">
        <v>48</v>
      </c>
      <c r="AN7" s="11" t="s">
        <v>49</v>
      </c>
    </row>
    <row r="8" ht="36" spans="1:40">
      <c r="A8" s="28">
        <v>6</v>
      </c>
      <c r="B8" s="11" t="s">
        <v>40</v>
      </c>
      <c r="C8" s="11" t="s">
        <v>73</v>
      </c>
      <c r="D8" s="11" t="s">
        <v>74</v>
      </c>
      <c r="E8" s="11" t="s">
        <v>75</v>
      </c>
      <c r="F8" s="30" t="s">
        <v>76</v>
      </c>
      <c r="G8" s="11" t="s">
        <v>77</v>
      </c>
      <c r="H8" s="11">
        <v>1</v>
      </c>
      <c r="I8" s="11" t="s">
        <v>3328</v>
      </c>
      <c r="J8" s="11">
        <v>1</v>
      </c>
      <c r="K8" s="11">
        <v>100</v>
      </c>
      <c r="L8" s="11" t="s">
        <v>77</v>
      </c>
      <c r="M8" s="11">
        <v>0</v>
      </c>
      <c r="N8" s="11">
        <v>0</v>
      </c>
      <c r="O8" s="11">
        <v>0</v>
      </c>
      <c r="P8" s="11">
        <v>0</v>
      </c>
      <c r="Q8" s="11">
        <v>0</v>
      </c>
      <c r="R8" s="11">
        <v>0</v>
      </c>
      <c r="S8" s="11">
        <v>0</v>
      </c>
      <c r="T8" s="11">
        <v>0</v>
      </c>
      <c r="U8" s="11">
        <v>0</v>
      </c>
      <c r="V8" s="11">
        <v>0</v>
      </c>
      <c r="W8" s="11">
        <v>0</v>
      </c>
      <c r="X8" s="11">
        <v>0</v>
      </c>
      <c r="Y8" s="11">
        <v>0</v>
      </c>
      <c r="Z8" s="11">
        <v>0</v>
      </c>
      <c r="AA8" s="11">
        <v>0</v>
      </c>
      <c r="AB8" s="11">
        <v>0</v>
      </c>
      <c r="AC8" s="11">
        <v>0</v>
      </c>
      <c r="AD8" s="11">
        <v>0</v>
      </c>
      <c r="AE8" s="11">
        <v>0</v>
      </c>
      <c r="AF8" s="11">
        <v>0</v>
      </c>
      <c r="AG8" s="11">
        <v>0</v>
      </c>
      <c r="AH8" s="11">
        <v>50</v>
      </c>
      <c r="AI8" s="11"/>
      <c r="AJ8" s="11"/>
      <c r="AK8" s="11" t="s">
        <v>78</v>
      </c>
      <c r="AL8" s="11" t="s">
        <v>47</v>
      </c>
      <c r="AM8" s="11" t="s">
        <v>56</v>
      </c>
      <c r="AN8" s="11" t="s">
        <v>49</v>
      </c>
    </row>
    <row r="9" s="69" customFormat="1" ht="48" spans="1:40">
      <c r="A9" s="93">
        <v>7</v>
      </c>
      <c r="B9" s="87" t="s">
        <v>40</v>
      </c>
      <c r="C9" s="87" t="s">
        <v>79</v>
      </c>
      <c r="D9" s="87" t="s">
        <v>80</v>
      </c>
      <c r="E9" s="87" t="s">
        <v>81</v>
      </c>
      <c r="F9" s="87" t="s">
        <v>82</v>
      </c>
      <c r="G9" s="87" t="s">
        <v>83</v>
      </c>
      <c r="H9" s="94">
        <v>4</v>
      </c>
      <c r="I9" s="87" t="s">
        <v>3328</v>
      </c>
      <c r="J9" s="87">
        <v>1</v>
      </c>
      <c r="K9" s="87">
        <v>100</v>
      </c>
      <c r="L9" s="87" t="s">
        <v>83</v>
      </c>
      <c r="M9" s="87">
        <v>0</v>
      </c>
      <c r="N9" s="87">
        <v>0</v>
      </c>
      <c r="O9" s="87">
        <v>0</v>
      </c>
      <c r="P9" s="87">
        <v>0</v>
      </c>
      <c r="Q9" s="87">
        <v>0</v>
      </c>
      <c r="R9" s="87">
        <v>0</v>
      </c>
      <c r="S9" s="87">
        <v>0</v>
      </c>
      <c r="T9" s="87">
        <v>0</v>
      </c>
      <c r="U9" s="87">
        <v>0</v>
      </c>
      <c r="V9" s="87">
        <v>0</v>
      </c>
      <c r="W9" s="87">
        <v>0</v>
      </c>
      <c r="X9" s="87">
        <v>0</v>
      </c>
      <c r="Y9" s="87">
        <v>0</v>
      </c>
      <c r="Z9" s="87">
        <v>0</v>
      </c>
      <c r="AA9" s="87">
        <v>0</v>
      </c>
      <c r="AB9" s="87">
        <v>0</v>
      </c>
      <c r="AC9" s="87">
        <v>0</v>
      </c>
      <c r="AD9" s="87">
        <v>0</v>
      </c>
      <c r="AE9" s="87">
        <v>0</v>
      </c>
      <c r="AF9" s="87">
        <v>0</v>
      </c>
      <c r="AG9" s="87">
        <v>0</v>
      </c>
      <c r="AH9" s="87">
        <v>50</v>
      </c>
      <c r="AI9" s="87"/>
      <c r="AJ9" s="87"/>
      <c r="AK9" s="87" t="s">
        <v>84</v>
      </c>
      <c r="AL9" s="87" t="s">
        <v>47</v>
      </c>
      <c r="AM9" s="87" t="s">
        <v>56</v>
      </c>
      <c r="AN9" s="87" t="s">
        <v>49</v>
      </c>
    </row>
    <row r="10" ht="24" spans="1:40">
      <c r="A10" s="28">
        <v>8</v>
      </c>
      <c r="B10" s="11" t="s">
        <v>40</v>
      </c>
      <c r="C10" s="11" t="s">
        <v>85</v>
      </c>
      <c r="D10" s="11" t="s">
        <v>86</v>
      </c>
      <c r="E10" s="11" t="s">
        <v>87</v>
      </c>
      <c r="F10" s="30" t="s">
        <v>88</v>
      </c>
      <c r="G10" s="11" t="s">
        <v>45</v>
      </c>
      <c r="H10" s="11">
        <v>1</v>
      </c>
      <c r="I10" s="11" t="s">
        <v>3328</v>
      </c>
      <c r="J10" s="11">
        <v>1</v>
      </c>
      <c r="K10" s="11">
        <v>100</v>
      </c>
      <c r="L10" s="11" t="s">
        <v>45</v>
      </c>
      <c r="M10" s="11">
        <v>0</v>
      </c>
      <c r="N10" s="11">
        <v>0</v>
      </c>
      <c r="O10" s="11">
        <v>0</v>
      </c>
      <c r="P10" s="11">
        <v>0</v>
      </c>
      <c r="Q10" s="11">
        <v>0</v>
      </c>
      <c r="R10" s="11">
        <v>0</v>
      </c>
      <c r="S10" s="11">
        <v>0</v>
      </c>
      <c r="T10" s="11">
        <v>0</v>
      </c>
      <c r="U10" s="11">
        <v>0</v>
      </c>
      <c r="V10" s="11">
        <v>0</v>
      </c>
      <c r="W10" s="11">
        <v>0</v>
      </c>
      <c r="X10" s="11">
        <v>0</v>
      </c>
      <c r="Y10" s="11">
        <v>0</v>
      </c>
      <c r="Z10" s="11">
        <v>0</v>
      </c>
      <c r="AA10" s="11">
        <v>0</v>
      </c>
      <c r="AB10" s="11">
        <v>0</v>
      </c>
      <c r="AC10" s="11">
        <v>0</v>
      </c>
      <c r="AD10" s="11">
        <v>0</v>
      </c>
      <c r="AE10" s="11">
        <v>0</v>
      </c>
      <c r="AF10" s="11">
        <v>0</v>
      </c>
      <c r="AG10" s="11">
        <v>0</v>
      </c>
      <c r="AH10" s="11">
        <v>100</v>
      </c>
      <c r="AI10" s="11"/>
      <c r="AJ10" s="11"/>
      <c r="AK10" s="11" t="s">
        <v>89</v>
      </c>
      <c r="AL10" s="11" t="s">
        <v>47</v>
      </c>
      <c r="AM10" s="11" t="s">
        <v>48</v>
      </c>
      <c r="AN10" s="11" t="s">
        <v>49</v>
      </c>
    </row>
    <row r="11" ht="36" spans="1:40">
      <c r="A11" s="28">
        <v>9</v>
      </c>
      <c r="B11" s="11" t="s">
        <v>40</v>
      </c>
      <c r="C11" s="11" t="s">
        <v>90</v>
      </c>
      <c r="D11" s="11" t="s">
        <v>91</v>
      </c>
      <c r="E11" s="11" t="s">
        <v>92</v>
      </c>
      <c r="F11" s="30" t="s">
        <v>93</v>
      </c>
      <c r="G11" s="11" t="s">
        <v>45</v>
      </c>
      <c r="H11" s="11">
        <v>1</v>
      </c>
      <c r="I11" s="11" t="s">
        <v>3328</v>
      </c>
      <c r="J11" s="11">
        <v>1</v>
      </c>
      <c r="K11" s="11">
        <v>100</v>
      </c>
      <c r="L11" s="11" t="s">
        <v>45</v>
      </c>
      <c r="M11" s="11">
        <v>0</v>
      </c>
      <c r="N11" s="11">
        <v>0</v>
      </c>
      <c r="O11" s="11">
        <v>0</v>
      </c>
      <c r="P11" s="11">
        <v>0</v>
      </c>
      <c r="Q11" s="11">
        <v>0</v>
      </c>
      <c r="R11" s="11">
        <v>0</v>
      </c>
      <c r="S11" s="11">
        <v>0</v>
      </c>
      <c r="T11" s="11">
        <v>0</v>
      </c>
      <c r="U11" s="11">
        <v>0</v>
      </c>
      <c r="V11" s="11">
        <v>0</v>
      </c>
      <c r="W11" s="11">
        <v>0</v>
      </c>
      <c r="X11" s="11">
        <v>0</v>
      </c>
      <c r="Y11" s="11">
        <v>0</v>
      </c>
      <c r="Z11" s="11">
        <v>0</v>
      </c>
      <c r="AA11" s="11">
        <v>0</v>
      </c>
      <c r="AB11" s="11">
        <v>0</v>
      </c>
      <c r="AC11" s="11">
        <v>0</v>
      </c>
      <c r="AD11" s="11">
        <v>0</v>
      </c>
      <c r="AE11" s="11">
        <v>0</v>
      </c>
      <c r="AF11" s="11">
        <v>0</v>
      </c>
      <c r="AG11" s="11">
        <v>0</v>
      </c>
      <c r="AH11" s="11">
        <v>100</v>
      </c>
      <c r="AI11" s="11"/>
      <c r="AJ11" s="11"/>
      <c r="AK11" s="11" t="s">
        <v>94</v>
      </c>
      <c r="AL11" s="11" t="s">
        <v>47</v>
      </c>
      <c r="AM11" s="11" t="s">
        <v>48</v>
      </c>
      <c r="AN11" s="11" t="s">
        <v>49</v>
      </c>
    </row>
    <row r="12" ht="24" spans="1:40">
      <c r="A12" s="28">
        <v>10</v>
      </c>
      <c r="B12" s="11" t="s">
        <v>40</v>
      </c>
      <c r="C12" s="11" t="s">
        <v>95</v>
      </c>
      <c r="D12" s="11" t="s">
        <v>96</v>
      </c>
      <c r="E12" s="11" t="s">
        <v>97</v>
      </c>
      <c r="F12" s="30" t="s">
        <v>98</v>
      </c>
      <c r="G12" s="11" t="s">
        <v>45</v>
      </c>
      <c r="H12" s="11">
        <v>1</v>
      </c>
      <c r="I12" s="11" t="s">
        <v>3328</v>
      </c>
      <c r="J12" s="11">
        <v>1</v>
      </c>
      <c r="K12" s="11">
        <v>100</v>
      </c>
      <c r="L12" s="11" t="s">
        <v>45</v>
      </c>
      <c r="M12" s="11">
        <v>0</v>
      </c>
      <c r="N12" s="11">
        <v>0</v>
      </c>
      <c r="O12" s="11">
        <v>0</v>
      </c>
      <c r="P12" s="11">
        <v>0</v>
      </c>
      <c r="Q12" s="11">
        <v>0</v>
      </c>
      <c r="R12" s="11">
        <v>0</v>
      </c>
      <c r="S12" s="11">
        <v>0</v>
      </c>
      <c r="T12" s="11">
        <v>0</v>
      </c>
      <c r="U12" s="11">
        <v>0</v>
      </c>
      <c r="V12" s="11">
        <v>0</v>
      </c>
      <c r="W12" s="11">
        <v>0</v>
      </c>
      <c r="X12" s="11">
        <v>0</v>
      </c>
      <c r="Y12" s="11">
        <v>0</v>
      </c>
      <c r="Z12" s="11">
        <v>0</v>
      </c>
      <c r="AA12" s="11">
        <v>0</v>
      </c>
      <c r="AB12" s="11">
        <v>0</v>
      </c>
      <c r="AC12" s="11">
        <v>0</v>
      </c>
      <c r="AD12" s="11">
        <v>0</v>
      </c>
      <c r="AE12" s="11">
        <v>0</v>
      </c>
      <c r="AF12" s="11">
        <v>0</v>
      </c>
      <c r="AG12" s="11">
        <v>0</v>
      </c>
      <c r="AH12" s="11">
        <v>100</v>
      </c>
      <c r="AI12" s="11"/>
      <c r="AJ12" s="11"/>
      <c r="AK12" s="11" t="s">
        <v>99</v>
      </c>
      <c r="AL12" s="11" t="s">
        <v>47</v>
      </c>
      <c r="AM12" s="11" t="s">
        <v>48</v>
      </c>
      <c r="AN12" s="11" t="s">
        <v>49</v>
      </c>
    </row>
    <row r="13" ht="36" spans="1:40">
      <c r="A13" s="28">
        <v>11</v>
      </c>
      <c r="B13" s="11" t="s">
        <v>40</v>
      </c>
      <c r="C13" s="11" t="s">
        <v>100</v>
      </c>
      <c r="D13" s="11" t="s">
        <v>101</v>
      </c>
      <c r="E13" s="11" t="s">
        <v>102</v>
      </c>
      <c r="F13" s="30" t="s">
        <v>103</v>
      </c>
      <c r="G13" s="11" t="s">
        <v>104</v>
      </c>
      <c r="H13" s="11">
        <v>3</v>
      </c>
      <c r="I13" s="11" t="s">
        <v>3328</v>
      </c>
      <c r="J13" s="11">
        <v>3</v>
      </c>
      <c r="K13" s="11">
        <v>100</v>
      </c>
      <c r="L13" s="11" t="s">
        <v>104</v>
      </c>
      <c r="M13" s="11">
        <v>0</v>
      </c>
      <c r="N13" s="11">
        <v>0</v>
      </c>
      <c r="O13" s="11">
        <v>0</v>
      </c>
      <c r="P13" s="11">
        <v>0</v>
      </c>
      <c r="Q13" s="11">
        <v>0</v>
      </c>
      <c r="R13" s="11">
        <v>0</v>
      </c>
      <c r="S13" s="11">
        <v>0</v>
      </c>
      <c r="T13" s="11">
        <v>0</v>
      </c>
      <c r="U13" s="11">
        <v>0</v>
      </c>
      <c r="V13" s="11">
        <v>0</v>
      </c>
      <c r="W13" s="11">
        <v>0</v>
      </c>
      <c r="X13" s="11">
        <v>0</v>
      </c>
      <c r="Y13" s="11">
        <v>0</v>
      </c>
      <c r="Z13" s="11">
        <v>0</v>
      </c>
      <c r="AA13" s="11">
        <v>0</v>
      </c>
      <c r="AB13" s="11">
        <v>0</v>
      </c>
      <c r="AC13" s="11">
        <v>0</v>
      </c>
      <c r="AD13" s="11">
        <v>0</v>
      </c>
      <c r="AE13" s="11">
        <v>0</v>
      </c>
      <c r="AF13" s="11">
        <v>0</v>
      </c>
      <c r="AG13" s="11">
        <v>0</v>
      </c>
      <c r="AH13" s="11">
        <v>20</v>
      </c>
      <c r="AI13" s="11"/>
      <c r="AJ13" s="11"/>
      <c r="AK13" s="11" t="s">
        <v>99</v>
      </c>
      <c r="AL13" s="11" t="s">
        <v>105</v>
      </c>
      <c r="AM13" s="11" t="s">
        <v>56</v>
      </c>
      <c r="AN13" s="11" t="s">
        <v>49</v>
      </c>
    </row>
    <row r="14" ht="48" spans="1:40">
      <c r="A14" s="28">
        <v>12</v>
      </c>
      <c r="B14" s="11" t="s">
        <v>40</v>
      </c>
      <c r="C14" s="11" t="s">
        <v>106</v>
      </c>
      <c r="D14" s="11" t="s">
        <v>107</v>
      </c>
      <c r="E14" s="11" t="s">
        <v>108</v>
      </c>
      <c r="F14" s="11" t="s">
        <v>109</v>
      </c>
      <c r="G14" s="11" t="s">
        <v>54</v>
      </c>
      <c r="H14" s="11">
        <v>4</v>
      </c>
      <c r="I14" s="11" t="s">
        <v>3329</v>
      </c>
      <c r="J14" s="11">
        <v>1</v>
      </c>
      <c r="K14" s="11">
        <v>0</v>
      </c>
      <c r="L14" s="11" t="s">
        <v>3330</v>
      </c>
      <c r="M14" s="11">
        <v>2</v>
      </c>
      <c r="N14" s="11">
        <v>100</v>
      </c>
      <c r="O14" s="11" t="s">
        <v>54</v>
      </c>
      <c r="P14" s="11">
        <v>3</v>
      </c>
      <c r="Q14" s="11">
        <v>0</v>
      </c>
      <c r="R14" s="11" t="s">
        <v>45</v>
      </c>
      <c r="S14" s="11">
        <v>0</v>
      </c>
      <c r="T14" s="11">
        <v>0</v>
      </c>
      <c r="U14" s="11">
        <v>0</v>
      </c>
      <c r="V14" s="11">
        <v>0</v>
      </c>
      <c r="W14" s="11">
        <v>0</v>
      </c>
      <c r="X14" s="11">
        <v>0</v>
      </c>
      <c r="Y14" s="11">
        <v>0</v>
      </c>
      <c r="Z14" s="11">
        <v>0</v>
      </c>
      <c r="AA14" s="11">
        <v>0</v>
      </c>
      <c r="AB14" s="11">
        <v>0</v>
      </c>
      <c r="AC14" s="11">
        <v>0</v>
      </c>
      <c r="AD14" s="11">
        <v>0</v>
      </c>
      <c r="AE14" s="11">
        <v>0</v>
      </c>
      <c r="AF14" s="11">
        <v>0</v>
      </c>
      <c r="AG14" s="11">
        <v>0</v>
      </c>
      <c r="AH14" s="11">
        <v>50</v>
      </c>
      <c r="AI14" s="11"/>
      <c r="AJ14" s="11"/>
      <c r="AK14" s="11" t="s">
        <v>99</v>
      </c>
      <c r="AL14" s="11" t="s">
        <v>47</v>
      </c>
      <c r="AM14" s="11" t="s">
        <v>56</v>
      </c>
      <c r="AN14" s="11" t="s">
        <v>49</v>
      </c>
    </row>
    <row r="15" ht="48" spans="1:40">
      <c r="A15" s="28">
        <v>13</v>
      </c>
      <c r="B15" s="11" t="s">
        <v>40</v>
      </c>
      <c r="C15" s="11" t="s">
        <v>110</v>
      </c>
      <c r="D15" s="11" t="s">
        <v>111</v>
      </c>
      <c r="E15" s="11" t="s">
        <v>112</v>
      </c>
      <c r="F15" s="30" t="s">
        <v>53</v>
      </c>
      <c r="G15" s="11" t="s">
        <v>54</v>
      </c>
      <c r="H15" s="11">
        <v>4</v>
      </c>
      <c r="I15" s="11" t="s">
        <v>3329</v>
      </c>
      <c r="J15" s="11">
        <v>1</v>
      </c>
      <c r="K15" s="11">
        <v>0</v>
      </c>
      <c r="L15" s="11" t="s">
        <v>3330</v>
      </c>
      <c r="M15" s="11">
        <v>2</v>
      </c>
      <c r="N15" s="11">
        <v>100</v>
      </c>
      <c r="O15" s="11" t="s">
        <v>54</v>
      </c>
      <c r="P15" s="11">
        <v>3</v>
      </c>
      <c r="Q15" s="11">
        <v>0</v>
      </c>
      <c r="R15" s="11" t="s">
        <v>45</v>
      </c>
      <c r="S15" s="11">
        <v>0</v>
      </c>
      <c r="T15" s="11">
        <v>0</v>
      </c>
      <c r="U15" s="11">
        <v>0</v>
      </c>
      <c r="V15" s="11">
        <v>0</v>
      </c>
      <c r="W15" s="11">
        <v>0</v>
      </c>
      <c r="X15" s="11">
        <v>0</v>
      </c>
      <c r="Y15" s="11">
        <v>0</v>
      </c>
      <c r="Z15" s="11">
        <v>0</v>
      </c>
      <c r="AA15" s="11">
        <v>0</v>
      </c>
      <c r="AB15" s="11">
        <v>0</v>
      </c>
      <c r="AC15" s="11">
        <v>0</v>
      </c>
      <c r="AD15" s="11">
        <v>0</v>
      </c>
      <c r="AE15" s="11">
        <v>0</v>
      </c>
      <c r="AF15" s="11">
        <v>0</v>
      </c>
      <c r="AG15" s="11">
        <v>0</v>
      </c>
      <c r="AH15" s="11">
        <v>50</v>
      </c>
      <c r="AI15" s="11"/>
      <c r="AJ15" s="11"/>
      <c r="AK15" s="11" t="s">
        <v>113</v>
      </c>
      <c r="AL15" s="11" t="s">
        <v>47</v>
      </c>
      <c r="AM15" s="11" t="s">
        <v>56</v>
      </c>
      <c r="AN15" s="11" t="s">
        <v>49</v>
      </c>
    </row>
    <row r="16" ht="24" spans="1:40">
      <c r="A16" s="28">
        <v>14</v>
      </c>
      <c r="B16" s="11" t="s">
        <v>40</v>
      </c>
      <c r="C16" s="11" t="s">
        <v>114</v>
      </c>
      <c r="D16" s="11" t="s">
        <v>115</v>
      </c>
      <c r="E16" s="11" t="s">
        <v>116</v>
      </c>
      <c r="F16" s="30" t="s">
        <v>88</v>
      </c>
      <c r="G16" s="11" t="s">
        <v>45</v>
      </c>
      <c r="H16" s="11">
        <v>1</v>
      </c>
      <c r="I16" s="11" t="s">
        <v>3328</v>
      </c>
      <c r="J16" s="11">
        <v>1</v>
      </c>
      <c r="K16" s="11">
        <v>100</v>
      </c>
      <c r="L16" s="11" t="s">
        <v>45</v>
      </c>
      <c r="M16" s="11">
        <v>0</v>
      </c>
      <c r="N16" s="11">
        <v>0</v>
      </c>
      <c r="O16" s="11">
        <v>0</v>
      </c>
      <c r="P16" s="11">
        <v>0</v>
      </c>
      <c r="Q16" s="11">
        <v>0</v>
      </c>
      <c r="R16" s="11">
        <v>0</v>
      </c>
      <c r="S16" s="11">
        <v>0</v>
      </c>
      <c r="T16" s="11">
        <v>0</v>
      </c>
      <c r="U16" s="11">
        <v>0</v>
      </c>
      <c r="V16" s="11">
        <v>0</v>
      </c>
      <c r="W16" s="11">
        <v>0</v>
      </c>
      <c r="X16" s="11">
        <v>0</v>
      </c>
      <c r="Y16" s="11">
        <v>0</v>
      </c>
      <c r="Z16" s="11">
        <v>0</v>
      </c>
      <c r="AA16" s="11">
        <v>0</v>
      </c>
      <c r="AB16" s="11">
        <v>0</v>
      </c>
      <c r="AC16" s="11">
        <v>0</v>
      </c>
      <c r="AD16" s="11">
        <v>0</v>
      </c>
      <c r="AE16" s="11">
        <v>0</v>
      </c>
      <c r="AF16" s="11">
        <v>0</v>
      </c>
      <c r="AG16" s="11">
        <v>0</v>
      </c>
      <c r="AH16" s="11">
        <v>100</v>
      </c>
      <c r="AI16" s="11"/>
      <c r="AJ16" s="11"/>
      <c r="AK16" s="11" t="s">
        <v>117</v>
      </c>
      <c r="AL16" s="11" t="s">
        <v>47</v>
      </c>
      <c r="AM16" s="11" t="s">
        <v>48</v>
      </c>
      <c r="AN16" s="11" t="s">
        <v>49</v>
      </c>
    </row>
    <row r="17" ht="36" spans="1:40">
      <c r="A17" s="28">
        <v>15</v>
      </c>
      <c r="B17" s="11" t="s">
        <v>40</v>
      </c>
      <c r="C17" s="11" t="s">
        <v>118</v>
      </c>
      <c r="D17" s="11" t="s">
        <v>119</v>
      </c>
      <c r="E17" s="11" t="s">
        <v>120</v>
      </c>
      <c r="F17" s="30" t="s">
        <v>121</v>
      </c>
      <c r="G17" s="11" t="s">
        <v>122</v>
      </c>
      <c r="H17" s="11">
        <v>1</v>
      </c>
      <c r="I17" s="11" t="s">
        <v>3328</v>
      </c>
      <c r="J17" s="11">
        <v>1</v>
      </c>
      <c r="K17" s="11">
        <v>100</v>
      </c>
      <c r="L17" s="11" t="s">
        <v>122</v>
      </c>
      <c r="M17" s="11">
        <v>0</v>
      </c>
      <c r="N17" s="11">
        <v>0</v>
      </c>
      <c r="O17" s="11">
        <v>0</v>
      </c>
      <c r="P17" s="11">
        <v>0</v>
      </c>
      <c r="Q17" s="11">
        <v>0</v>
      </c>
      <c r="R17" s="11">
        <v>0</v>
      </c>
      <c r="S17" s="11">
        <v>0</v>
      </c>
      <c r="T17" s="11">
        <v>0</v>
      </c>
      <c r="U17" s="11">
        <v>0</v>
      </c>
      <c r="V17" s="11">
        <v>0</v>
      </c>
      <c r="W17" s="11">
        <v>0</v>
      </c>
      <c r="X17" s="11">
        <v>0</v>
      </c>
      <c r="Y17" s="11">
        <v>0</v>
      </c>
      <c r="Z17" s="11">
        <v>0</v>
      </c>
      <c r="AA17" s="11">
        <v>0</v>
      </c>
      <c r="AB17" s="11">
        <v>0</v>
      </c>
      <c r="AC17" s="11">
        <v>0</v>
      </c>
      <c r="AD17" s="11">
        <v>0</v>
      </c>
      <c r="AE17" s="11">
        <v>0</v>
      </c>
      <c r="AF17" s="11">
        <v>0</v>
      </c>
      <c r="AG17" s="11">
        <v>0</v>
      </c>
      <c r="AH17" s="11">
        <v>100</v>
      </c>
      <c r="AI17" s="11"/>
      <c r="AJ17" s="11"/>
      <c r="AK17" s="11" t="s">
        <v>123</v>
      </c>
      <c r="AL17" s="11" t="s">
        <v>47</v>
      </c>
      <c r="AM17" s="11" t="s">
        <v>48</v>
      </c>
      <c r="AN17" s="11" t="s">
        <v>49</v>
      </c>
    </row>
    <row r="18" ht="36" spans="1:40">
      <c r="A18" s="28">
        <v>16</v>
      </c>
      <c r="B18" s="11" t="s">
        <v>40</v>
      </c>
      <c r="C18" s="11" t="s">
        <v>124</v>
      </c>
      <c r="D18" s="11" t="s">
        <v>125</v>
      </c>
      <c r="E18" s="11" t="s">
        <v>126</v>
      </c>
      <c r="F18" s="30" t="s">
        <v>127</v>
      </c>
      <c r="G18" s="11" t="s">
        <v>128</v>
      </c>
      <c r="H18" s="11">
        <v>0</v>
      </c>
      <c r="I18" s="11" t="s">
        <v>3328</v>
      </c>
      <c r="J18" s="11">
        <v>0</v>
      </c>
      <c r="K18" s="11">
        <v>100</v>
      </c>
      <c r="L18" s="11" t="s">
        <v>128</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20</v>
      </c>
      <c r="AI18" s="11"/>
      <c r="AJ18" s="11"/>
      <c r="AK18" s="11" t="s">
        <v>129</v>
      </c>
      <c r="AL18" s="11" t="s">
        <v>105</v>
      </c>
      <c r="AM18" s="11" t="s">
        <v>56</v>
      </c>
      <c r="AN18" s="11" t="s">
        <v>49</v>
      </c>
    </row>
    <row r="19" ht="48" spans="1:40">
      <c r="A19" s="28">
        <v>17</v>
      </c>
      <c r="B19" s="11" t="s">
        <v>40</v>
      </c>
      <c r="C19" s="11" t="s">
        <v>130</v>
      </c>
      <c r="D19" s="11" t="s">
        <v>131</v>
      </c>
      <c r="E19" s="11" t="s">
        <v>132</v>
      </c>
      <c r="F19" s="11" t="s">
        <v>109</v>
      </c>
      <c r="G19" s="11" t="s">
        <v>54</v>
      </c>
      <c r="H19" s="11">
        <v>4</v>
      </c>
      <c r="I19" s="11" t="s">
        <v>3329</v>
      </c>
      <c r="J19" s="11">
        <v>1</v>
      </c>
      <c r="K19" s="11">
        <v>0</v>
      </c>
      <c r="L19" s="11" t="s">
        <v>3330</v>
      </c>
      <c r="M19" s="11">
        <v>2</v>
      </c>
      <c r="N19" s="11">
        <v>100</v>
      </c>
      <c r="O19" s="11" t="s">
        <v>54</v>
      </c>
      <c r="P19" s="11">
        <v>3</v>
      </c>
      <c r="Q19" s="11">
        <v>0</v>
      </c>
      <c r="R19" s="11" t="s">
        <v>45</v>
      </c>
      <c r="S19" s="11">
        <v>0</v>
      </c>
      <c r="T19" s="11">
        <v>0</v>
      </c>
      <c r="U19" s="11">
        <v>0</v>
      </c>
      <c r="V19" s="11">
        <v>0</v>
      </c>
      <c r="W19" s="11">
        <v>0</v>
      </c>
      <c r="X19" s="11">
        <v>0</v>
      </c>
      <c r="Y19" s="11">
        <v>0</v>
      </c>
      <c r="Z19" s="11">
        <v>0</v>
      </c>
      <c r="AA19" s="11">
        <v>0</v>
      </c>
      <c r="AB19" s="11">
        <v>0</v>
      </c>
      <c r="AC19" s="11">
        <v>0</v>
      </c>
      <c r="AD19" s="11">
        <v>0</v>
      </c>
      <c r="AE19" s="11">
        <v>0</v>
      </c>
      <c r="AF19" s="11">
        <v>0</v>
      </c>
      <c r="AG19" s="11">
        <v>0</v>
      </c>
      <c r="AH19" s="11">
        <v>50</v>
      </c>
      <c r="AI19" s="11"/>
      <c r="AJ19" s="11"/>
      <c r="AK19" s="11" t="s">
        <v>133</v>
      </c>
      <c r="AL19" s="11" t="s">
        <v>47</v>
      </c>
      <c r="AM19" s="11" t="s">
        <v>56</v>
      </c>
      <c r="AN19" s="11" t="s">
        <v>49</v>
      </c>
    </row>
    <row r="20" ht="36" spans="1:40">
      <c r="A20" s="28">
        <v>18</v>
      </c>
      <c r="B20" s="11" t="s">
        <v>40</v>
      </c>
      <c r="C20" s="11" t="s">
        <v>134</v>
      </c>
      <c r="D20" s="11" t="s">
        <v>135</v>
      </c>
      <c r="E20" s="11" t="s">
        <v>136</v>
      </c>
      <c r="F20" s="30" t="s">
        <v>137</v>
      </c>
      <c r="G20" s="11" t="s">
        <v>138</v>
      </c>
      <c r="H20" s="11">
        <v>6</v>
      </c>
      <c r="I20" s="11" t="s">
        <v>3328</v>
      </c>
      <c r="J20" s="11">
        <v>1</v>
      </c>
      <c r="K20" s="11">
        <v>100</v>
      </c>
      <c r="L20" s="11" t="s">
        <v>138</v>
      </c>
      <c r="M20" s="11">
        <v>0</v>
      </c>
      <c r="N20" s="11">
        <v>0</v>
      </c>
      <c r="O20" s="11">
        <v>0</v>
      </c>
      <c r="P20" s="11">
        <v>0</v>
      </c>
      <c r="Q20" s="11">
        <v>0</v>
      </c>
      <c r="R20" s="11">
        <v>0</v>
      </c>
      <c r="S20" s="11">
        <v>0</v>
      </c>
      <c r="T20" s="11">
        <v>0</v>
      </c>
      <c r="U20" s="11">
        <v>0</v>
      </c>
      <c r="V20" s="11">
        <v>0</v>
      </c>
      <c r="W20" s="11">
        <v>0</v>
      </c>
      <c r="X20" s="11">
        <v>0</v>
      </c>
      <c r="Y20" s="11">
        <v>0</v>
      </c>
      <c r="Z20" s="11">
        <v>0</v>
      </c>
      <c r="AA20" s="11">
        <v>0</v>
      </c>
      <c r="AB20" s="11">
        <v>0</v>
      </c>
      <c r="AC20" s="11">
        <v>0</v>
      </c>
      <c r="AD20" s="11">
        <v>0</v>
      </c>
      <c r="AE20" s="11">
        <v>0</v>
      </c>
      <c r="AF20" s="11">
        <v>0</v>
      </c>
      <c r="AG20" s="11">
        <v>0</v>
      </c>
      <c r="AH20" s="11">
        <v>50</v>
      </c>
      <c r="AI20" s="11"/>
      <c r="AJ20" s="11"/>
      <c r="AK20" s="11" t="s">
        <v>139</v>
      </c>
      <c r="AL20" s="11" t="s">
        <v>47</v>
      </c>
      <c r="AM20" s="11" t="s">
        <v>56</v>
      </c>
      <c r="AN20" s="11" t="s">
        <v>49</v>
      </c>
    </row>
    <row r="21" ht="36" spans="1:40">
      <c r="A21" s="28">
        <v>19</v>
      </c>
      <c r="B21" s="11" t="s">
        <v>40</v>
      </c>
      <c r="C21" s="11" t="s">
        <v>140</v>
      </c>
      <c r="D21" s="11" t="s">
        <v>141</v>
      </c>
      <c r="E21" s="11" t="s">
        <v>142</v>
      </c>
      <c r="F21" s="30" t="s">
        <v>143</v>
      </c>
      <c r="G21" s="11" t="s">
        <v>144</v>
      </c>
      <c r="H21" s="11">
        <v>3</v>
      </c>
      <c r="I21" s="11" t="s">
        <v>3328</v>
      </c>
      <c r="J21" s="11">
        <v>1</v>
      </c>
      <c r="K21" s="11">
        <v>100</v>
      </c>
      <c r="L21" s="11" t="s">
        <v>144</v>
      </c>
      <c r="M21" s="11">
        <v>0</v>
      </c>
      <c r="N21" s="11">
        <v>0</v>
      </c>
      <c r="O21" s="11">
        <v>0</v>
      </c>
      <c r="P21" s="11">
        <v>0</v>
      </c>
      <c r="Q21" s="11">
        <v>0</v>
      </c>
      <c r="R21" s="11">
        <v>0</v>
      </c>
      <c r="S21" s="11">
        <v>0</v>
      </c>
      <c r="T21" s="11">
        <v>0</v>
      </c>
      <c r="U21" s="11">
        <v>0</v>
      </c>
      <c r="V21" s="11">
        <v>0</v>
      </c>
      <c r="W21" s="11">
        <v>0</v>
      </c>
      <c r="X21" s="11">
        <v>0</v>
      </c>
      <c r="Y21" s="11">
        <v>0</v>
      </c>
      <c r="Z21" s="11">
        <v>0</v>
      </c>
      <c r="AA21" s="11">
        <v>0</v>
      </c>
      <c r="AB21" s="11">
        <v>0</v>
      </c>
      <c r="AC21" s="11">
        <v>0</v>
      </c>
      <c r="AD21" s="11">
        <v>0</v>
      </c>
      <c r="AE21" s="11">
        <v>0</v>
      </c>
      <c r="AF21" s="11">
        <v>0</v>
      </c>
      <c r="AG21" s="11">
        <v>0</v>
      </c>
      <c r="AH21" s="11">
        <v>50</v>
      </c>
      <c r="AI21" s="11"/>
      <c r="AJ21" s="11"/>
      <c r="AK21" s="11" t="s">
        <v>139</v>
      </c>
      <c r="AL21" s="11" t="s">
        <v>47</v>
      </c>
      <c r="AM21" s="11" t="s">
        <v>56</v>
      </c>
      <c r="AN21" s="11" t="s">
        <v>49</v>
      </c>
    </row>
    <row r="22" ht="36" spans="1:40">
      <c r="A22" s="28">
        <v>20</v>
      </c>
      <c r="B22" s="11" t="s">
        <v>40</v>
      </c>
      <c r="C22" s="11" t="s">
        <v>145</v>
      </c>
      <c r="D22" s="11" t="s">
        <v>146</v>
      </c>
      <c r="E22" s="11" t="s">
        <v>147</v>
      </c>
      <c r="F22" s="11" t="s">
        <v>148</v>
      </c>
      <c r="G22" s="11" t="s">
        <v>149</v>
      </c>
      <c r="H22" s="11">
        <v>2</v>
      </c>
      <c r="I22" s="11" t="s">
        <v>3328</v>
      </c>
      <c r="J22" s="11">
        <v>1</v>
      </c>
      <c r="K22" s="11">
        <v>100</v>
      </c>
      <c r="L22" s="11" t="s">
        <v>149</v>
      </c>
      <c r="M22" s="11">
        <v>0</v>
      </c>
      <c r="N22" s="11">
        <v>0</v>
      </c>
      <c r="O22" s="11">
        <v>0</v>
      </c>
      <c r="P22" s="11">
        <v>0</v>
      </c>
      <c r="Q22" s="11">
        <v>0</v>
      </c>
      <c r="R22" s="11">
        <v>0</v>
      </c>
      <c r="S22" s="11">
        <v>0</v>
      </c>
      <c r="T22" s="11">
        <v>0</v>
      </c>
      <c r="U22" s="11">
        <v>0</v>
      </c>
      <c r="V22" s="11">
        <v>0</v>
      </c>
      <c r="W22" s="11">
        <v>0</v>
      </c>
      <c r="X22" s="11">
        <v>0</v>
      </c>
      <c r="Y22" s="11">
        <v>0</v>
      </c>
      <c r="Z22" s="11">
        <v>0</v>
      </c>
      <c r="AA22" s="11">
        <v>0</v>
      </c>
      <c r="AB22" s="11">
        <v>0</v>
      </c>
      <c r="AC22" s="11">
        <v>0</v>
      </c>
      <c r="AD22" s="11">
        <v>0</v>
      </c>
      <c r="AE22" s="11">
        <v>0</v>
      </c>
      <c r="AF22" s="11">
        <v>0</v>
      </c>
      <c r="AG22" s="11">
        <v>0</v>
      </c>
      <c r="AH22" s="11">
        <v>50</v>
      </c>
      <c r="AI22" s="11" t="s">
        <v>1400</v>
      </c>
      <c r="AJ22" s="11">
        <v>4</v>
      </c>
      <c r="AK22" s="11" t="s">
        <v>150</v>
      </c>
      <c r="AL22" s="11" t="s">
        <v>47</v>
      </c>
      <c r="AM22" s="11" t="s">
        <v>56</v>
      </c>
      <c r="AN22" s="11" t="s">
        <v>49</v>
      </c>
    </row>
    <row r="23" ht="36" spans="1:40">
      <c r="A23" s="28">
        <v>21</v>
      </c>
      <c r="B23" s="11" t="s">
        <v>151</v>
      </c>
      <c r="C23" s="11" t="s">
        <v>152</v>
      </c>
      <c r="D23" s="11" t="s">
        <v>153</v>
      </c>
      <c r="E23" s="11" t="s">
        <v>154</v>
      </c>
      <c r="F23" s="11" t="s">
        <v>155</v>
      </c>
      <c r="G23" s="11" t="s">
        <v>156</v>
      </c>
      <c r="H23" s="11">
        <v>1</v>
      </c>
      <c r="I23" s="11" t="s">
        <v>3329</v>
      </c>
      <c r="J23" s="11">
        <v>1</v>
      </c>
      <c r="K23" s="11">
        <v>70</v>
      </c>
      <c r="L23" s="11" t="s">
        <v>156</v>
      </c>
      <c r="M23" s="11">
        <v>4</v>
      </c>
      <c r="N23" s="11">
        <v>30</v>
      </c>
      <c r="O23" s="11" t="s">
        <v>3283</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0</v>
      </c>
      <c r="AH23" s="11">
        <v>50</v>
      </c>
      <c r="AI23" s="11"/>
      <c r="AJ23" s="11"/>
      <c r="AK23" s="11" t="s">
        <v>157</v>
      </c>
      <c r="AL23" s="11" t="s">
        <v>47</v>
      </c>
      <c r="AM23" s="11" t="s">
        <v>48</v>
      </c>
      <c r="AN23" s="11" t="s">
        <v>49</v>
      </c>
    </row>
    <row r="24" ht="48" spans="1:40">
      <c r="A24" s="28">
        <v>22</v>
      </c>
      <c r="B24" s="11" t="s">
        <v>151</v>
      </c>
      <c r="C24" s="11" t="s">
        <v>158</v>
      </c>
      <c r="D24" s="11" t="s">
        <v>159</v>
      </c>
      <c r="E24" s="11" t="s">
        <v>160</v>
      </c>
      <c r="F24" s="11" t="s">
        <v>161</v>
      </c>
      <c r="G24" s="11" t="s">
        <v>162</v>
      </c>
      <c r="H24" s="11">
        <v>1</v>
      </c>
      <c r="I24" s="11" t="s">
        <v>3329</v>
      </c>
      <c r="J24" s="11">
        <v>1</v>
      </c>
      <c r="K24" s="11">
        <v>100</v>
      </c>
      <c r="L24" s="11" t="s">
        <v>162</v>
      </c>
      <c r="M24" s="11">
        <v>2</v>
      </c>
      <c r="N24" s="11">
        <v>0</v>
      </c>
      <c r="O24" s="11" t="s">
        <v>3332</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0</v>
      </c>
      <c r="AH24" s="11">
        <v>50</v>
      </c>
      <c r="AI24" s="11"/>
      <c r="AJ24" s="11"/>
      <c r="AK24" s="11" t="s">
        <v>163</v>
      </c>
      <c r="AL24" s="11" t="s">
        <v>47</v>
      </c>
      <c r="AM24" s="11" t="s">
        <v>48</v>
      </c>
      <c r="AN24" s="11" t="s">
        <v>49</v>
      </c>
    </row>
    <row r="25" ht="36" spans="1:40">
      <c r="A25" s="28">
        <v>23</v>
      </c>
      <c r="B25" s="11" t="s">
        <v>151</v>
      </c>
      <c r="C25" s="11" t="s">
        <v>164</v>
      </c>
      <c r="D25" s="11" t="s">
        <v>165</v>
      </c>
      <c r="E25" s="11" t="s">
        <v>166</v>
      </c>
      <c r="F25" s="11" t="s">
        <v>167</v>
      </c>
      <c r="G25" s="11" t="s">
        <v>156</v>
      </c>
      <c r="H25" s="11">
        <v>1</v>
      </c>
      <c r="I25" s="11" t="s">
        <v>3329</v>
      </c>
      <c r="J25" s="11">
        <v>1</v>
      </c>
      <c r="K25" s="11">
        <v>70</v>
      </c>
      <c r="L25" s="11" t="s">
        <v>156</v>
      </c>
      <c r="M25" s="11">
        <v>3</v>
      </c>
      <c r="N25" s="11">
        <v>30</v>
      </c>
      <c r="O25" s="11" t="s">
        <v>3283</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0</v>
      </c>
      <c r="AH25" s="11">
        <v>50</v>
      </c>
      <c r="AI25" s="11"/>
      <c r="AJ25" s="11"/>
      <c r="AK25" s="11" t="s">
        <v>168</v>
      </c>
      <c r="AL25" s="11" t="s">
        <v>47</v>
      </c>
      <c r="AM25" s="11" t="s">
        <v>48</v>
      </c>
      <c r="AN25" s="11" t="s">
        <v>49</v>
      </c>
    </row>
    <row r="26" ht="48" spans="1:40">
      <c r="A26" s="28">
        <v>24</v>
      </c>
      <c r="B26" s="11" t="s">
        <v>151</v>
      </c>
      <c r="C26" s="11" t="s">
        <v>169</v>
      </c>
      <c r="D26" s="11" t="s">
        <v>170</v>
      </c>
      <c r="E26" s="11" t="s">
        <v>171</v>
      </c>
      <c r="F26" s="11" t="s">
        <v>172</v>
      </c>
      <c r="G26" s="11" t="s">
        <v>173</v>
      </c>
      <c r="H26" s="11">
        <v>1</v>
      </c>
      <c r="I26" s="11" t="s">
        <v>3329</v>
      </c>
      <c r="J26" s="11">
        <v>1</v>
      </c>
      <c r="K26" s="11">
        <v>76</v>
      </c>
      <c r="L26" s="11" t="s">
        <v>173</v>
      </c>
      <c r="M26" s="11">
        <v>6</v>
      </c>
      <c r="N26" s="11">
        <v>24</v>
      </c>
      <c r="O26" s="11" t="s">
        <v>1421</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0</v>
      </c>
      <c r="AH26" s="11">
        <v>50</v>
      </c>
      <c r="AI26" s="11"/>
      <c r="AJ26" s="11"/>
      <c r="AK26" s="11" t="s">
        <v>174</v>
      </c>
      <c r="AL26" s="11" t="s">
        <v>47</v>
      </c>
      <c r="AM26" s="11" t="s">
        <v>48</v>
      </c>
      <c r="AN26" s="11" t="s">
        <v>49</v>
      </c>
    </row>
    <row r="27" ht="60" spans="1:40">
      <c r="A27" s="28">
        <v>25</v>
      </c>
      <c r="B27" s="11" t="s">
        <v>151</v>
      </c>
      <c r="C27" s="11" t="s">
        <v>175</v>
      </c>
      <c r="D27" s="11" t="s">
        <v>176</v>
      </c>
      <c r="E27" s="11" t="s">
        <v>177</v>
      </c>
      <c r="F27" s="11" t="s">
        <v>178</v>
      </c>
      <c r="G27" s="11" t="s">
        <v>179</v>
      </c>
      <c r="H27" s="11">
        <v>1</v>
      </c>
      <c r="I27" s="11" t="s">
        <v>3329</v>
      </c>
      <c r="J27" s="11">
        <v>1</v>
      </c>
      <c r="K27" s="11">
        <v>100</v>
      </c>
      <c r="L27" s="11" t="s">
        <v>179</v>
      </c>
      <c r="M27" s="11">
        <v>2</v>
      </c>
      <c r="N27" s="11">
        <v>0</v>
      </c>
      <c r="O27" s="11" t="s">
        <v>3333</v>
      </c>
      <c r="P27" s="11">
        <v>6</v>
      </c>
      <c r="Q27" s="11">
        <v>0</v>
      </c>
      <c r="R27" s="11" t="s">
        <v>3334</v>
      </c>
      <c r="S27" s="11">
        <v>0</v>
      </c>
      <c r="T27" s="11">
        <v>0</v>
      </c>
      <c r="U27" s="11">
        <v>0</v>
      </c>
      <c r="V27" s="11">
        <v>0</v>
      </c>
      <c r="W27" s="11">
        <v>0</v>
      </c>
      <c r="X27" s="11">
        <v>0</v>
      </c>
      <c r="Y27" s="11">
        <v>0</v>
      </c>
      <c r="Z27" s="11">
        <v>0</v>
      </c>
      <c r="AA27" s="11">
        <v>0</v>
      </c>
      <c r="AB27" s="11">
        <v>0</v>
      </c>
      <c r="AC27" s="11">
        <v>0</v>
      </c>
      <c r="AD27" s="11">
        <v>0</v>
      </c>
      <c r="AE27" s="11">
        <v>0</v>
      </c>
      <c r="AF27" s="11">
        <v>0</v>
      </c>
      <c r="AG27" s="11">
        <v>0</v>
      </c>
      <c r="AH27" s="11">
        <v>50</v>
      </c>
      <c r="AI27" s="11"/>
      <c r="AJ27" s="11"/>
      <c r="AK27" s="11" t="s">
        <v>67</v>
      </c>
      <c r="AL27" s="11" t="s">
        <v>47</v>
      </c>
      <c r="AM27" s="11" t="s">
        <v>48</v>
      </c>
      <c r="AN27" s="11" t="s">
        <v>49</v>
      </c>
    </row>
    <row r="28" ht="36" spans="1:40">
      <c r="A28" s="28">
        <v>26</v>
      </c>
      <c r="B28" s="11" t="s">
        <v>151</v>
      </c>
      <c r="C28" s="11" t="s">
        <v>180</v>
      </c>
      <c r="D28" s="11" t="s">
        <v>181</v>
      </c>
      <c r="E28" s="11" t="s">
        <v>182</v>
      </c>
      <c r="F28" s="11" t="s">
        <v>167</v>
      </c>
      <c r="G28" s="11" t="s">
        <v>183</v>
      </c>
      <c r="H28" s="11">
        <v>1</v>
      </c>
      <c r="I28" s="11" t="s">
        <v>3329</v>
      </c>
      <c r="J28" s="11">
        <v>1</v>
      </c>
      <c r="K28" s="11">
        <v>75.75</v>
      </c>
      <c r="L28" s="11" t="s">
        <v>183</v>
      </c>
      <c r="M28" s="11">
        <v>6</v>
      </c>
      <c r="N28" s="11">
        <v>24.24</v>
      </c>
      <c r="O28" s="11" t="s">
        <v>1615</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0</v>
      </c>
      <c r="AH28" s="11">
        <v>50</v>
      </c>
      <c r="AI28" s="11"/>
      <c r="AJ28" s="11"/>
      <c r="AK28" s="11" t="s">
        <v>184</v>
      </c>
      <c r="AL28" s="11" t="s">
        <v>47</v>
      </c>
      <c r="AM28" s="11" t="s">
        <v>48</v>
      </c>
      <c r="AN28" s="11" t="s">
        <v>49</v>
      </c>
    </row>
    <row r="29" ht="60" spans="1:40">
      <c r="A29" s="28">
        <v>27</v>
      </c>
      <c r="B29" s="11" t="s">
        <v>151</v>
      </c>
      <c r="C29" s="11" t="s">
        <v>185</v>
      </c>
      <c r="D29" s="11" t="s">
        <v>186</v>
      </c>
      <c r="E29" s="11" t="s">
        <v>187</v>
      </c>
      <c r="F29" s="11" t="s">
        <v>178</v>
      </c>
      <c r="G29" s="11" t="s">
        <v>179</v>
      </c>
      <c r="H29" s="11">
        <v>1</v>
      </c>
      <c r="I29" s="11" t="s">
        <v>3329</v>
      </c>
      <c r="J29" s="11">
        <v>1</v>
      </c>
      <c r="K29" s="11">
        <v>100</v>
      </c>
      <c r="L29" s="11" t="s">
        <v>179</v>
      </c>
      <c r="M29" s="11">
        <v>3</v>
      </c>
      <c r="N29" s="11">
        <v>0</v>
      </c>
      <c r="O29" s="11" t="s">
        <v>3333</v>
      </c>
      <c r="P29" s="11">
        <v>4</v>
      </c>
      <c r="Q29" s="11">
        <v>0</v>
      </c>
      <c r="R29" s="11" t="s">
        <v>3334</v>
      </c>
      <c r="S29" s="11">
        <v>0</v>
      </c>
      <c r="T29" s="11">
        <v>0</v>
      </c>
      <c r="U29" s="11">
        <v>0</v>
      </c>
      <c r="V29" s="11">
        <v>0</v>
      </c>
      <c r="W29" s="11">
        <v>0</v>
      </c>
      <c r="X29" s="11">
        <v>0</v>
      </c>
      <c r="Y29" s="11">
        <v>0</v>
      </c>
      <c r="Z29" s="11">
        <v>0</v>
      </c>
      <c r="AA29" s="11">
        <v>0</v>
      </c>
      <c r="AB29" s="11">
        <v>0</v>
      </c>
      <c r="AC29" s="11">
        <v>0</v>
      </c>
      <c r="AD29" s="11">
        <v>0</v>
      </c>
      <c r="AE29" s="11">
        <v>0</v>
      </c>
      <c r="AF29" s="11">
        <v>0</v>
      </c>
      <c r="AG29" s="11">
        <v>0</v>
      </c>
      <c r="AH29" s="11">
        <v>50</v>
      </c>
      <c r="AI29" s="11"/>
      <c r="AJ29" s="11"/>
      <c r="AK29" s="11" t="s">
        <v>184</v>
      </c>
      <c r="AL29" s="11" t="s">
        <v>47</v>
      </c>
      <c r="AM29" s="11" t="s">
        <v>48</v>
      </c>
      <c r="AN29" s="11" t="s">
        <v>49</v>
      </c>
    </row>
    <row r="30" ht="24" spans="1:40">
      <c r="A30" s="28">
        <v>28</v>
      </c>
      <c r="B30" s="11" t="s">
        <v>151</v>
      </c>
      <c r="C30" s="11" t="s">
        <v>188</v>
      </c>
      <c r="D30" s="11" t="s">
        <v>189</v>
      </c>
      <c r="E30" s="11" t="s">
        <v>190</v>
      </c>
      <c r="F30" s="11" t="s">
        <v>191</v>
      </c>
      <c r="G30" s="11" t="s">
        <v>156</v>
      </c>
      <c r="H30" s="11">
        <v>1</v>
      </c>
      <c r="I30" s="11" t="s">
        <v>3328</v>
      </c>
      <c r="J30" s="11">
        <v>1</v>
      </c>
      <c r="K30" s="11">
        <v>100</v>
      </c>
      <c r="L30" s="11" t="s">
        <v>156</v>
      </c>
      <c r="M30" s="11">
        <v>0</v>
      </c>
      <c r="N30" s="11">
        <v>0</v>
      </c>
      <c r="O30" s="11">
        <v>0</v>
      </c>
      <c r="P30" s="11">
        <v>0</v>
      </c>
      <c r="Q30" s="11">
        <v>0</v>
      </c>
      <c r="R30" s="11">
        <v>0</v>
      </c>
      <c r="S30" s="11">
        <v>0</v>
      </c>
      <c r="T30" s="11">
        <v>0</v>
      </c>
      <c r="U30" s="11">
        <v>0</v>
      </c>
      <c r="V30" s="11">
        <v>0</v>
      </c>
      <c r="W30" s="11">
        <v>0</v>
      </c>
      <c r="X30" s="11">
        <v>0</v>
      </c>
      <c r="Y30" s="11">
        <v>0</v>
      </c>
      <c r="Z30" s="11">
        <v>0</v>
      </c>
      <c r="AA30" s="11">
        <v>0</v>
      </c>
      <c r="AB30" s="11">
        <v>0</v>
      </c>
      <c r="AC30" s="11">
        <v>0</v>
      </c>
      <c r="AD30" s="11">
        <v>0</v>
      </c>
      <c r="AE30" s="11">
        <v>0</v>
      </c>
      <c r="AF30" s="11">
        <v>0</v>
      </c>
      <c r="AG30" s="11">
        <v>0</v>
      </c>
      <c r="AH30" s="11">
        <v>50</v>
      </c>
      <c r="AI30" s="11"/>
      <c r="AJ30" s="11"/>
      <c r="AK30" s="11" t="s">
        <v>192</v>
      </c>
      <c r="AL30" s="11" t="s">
        <v>47</v>
      </c>
      <c r="AM30" s="11" t="s">
        <v>48</v>
      </c>
      <c r="AN30" s="11" t="s">
        <v>49</v>
      </c>
    </row>
    <row r="31" ht="60" spans="1:40">
      <c r="A31" s="28">
        <v>29</v>
      </c>
      <c r="B31" s="11" t="s">
        <v>151</v>
      </c>
      <c r="C31" s="11" t="s">
        <v>193</v>
      </c>
      <c r="D31" s="11" t="s">
        <v>194</v>
      </c>
      <c r="E31" s="11" t="s">
        <v>195</v>
      </c>
      <c r="F31" s="11" t="s">
        <v>196</v>
      </c>
      <c r="G31" s="11" t="s">
        <v>197</v>
      </c>
      <c r="H31" s="11">
        <v>1</v>
      </c>
      <c r="I31" s="11" t="s">
        <v>3329</v>
      </c>
      <c r="J31" s="11">
        <v>1</v>
      </c>
      <c r="K31" s="11">
        <v>100</v>
      </c>
      <c r="L31" s="11" t="s">
        <v>197</v>
      </c>
      <c r="M31" s="11">
        <v>2</v>
      </c>
      <c r="N31" s="11">
        <v>0</v>
      </c>
      <c r="O31" s="11" t="s">
        <v>128</v>
      </c>
      <c r="P31" s="11">
        <v>4</v>
      </c>
      <c r="Q31" s="11">
        <v>0</v>
      </c>
      <c r="R31" s="11" t="s">
        <v>3335</v>
      </c>
      <c r="S31" s="11">
        <v>5</v>
      </c>
      <c r="T31" s="11">
        <v>0</v>
      </c>
      <c r="U31" s="11" t="s">
        <v>3336</v>
      </c>
      <c r="V31" s="11">
        <v>0</v>
      </c>
      <c r="W31" s="11">
        <v>0</v>
      </c>
      <c r="X31" s="11">
        <v>0</v>
      </c>
      <c r="Y31" s="11">
        <v>0</v>
      </c>
      <c r="Z31" s="11">
        <v>0</v>
      </c>
      <c r="AA31" s="11">
        <v>0</v>
      </c>
      <c r="AB31" s="11">
        <v>0</v>
      </c>
      <c r="AC31" s="11">
        <v>0</v>
      </c>
      <c r="AD31" s="11">
        <v>0</v>
      </c>
      <c r="AE31" s="11">
        <v>0</v>
      </c>
      <c r="AF31" s="11">
        <v>0</v>
      </c>
      <c r="AG31" s="11">
        <v>0</v>
      </c>
      <c r="AH31" s="11">
        <v>50</v>
      </c>
      <c r="AI31" s="11"/>
      <c r="AJ31" s="11"/>
      <c r="AK31" s="11" t="s">
        <v>198</v>
      </c>
      <c r="AL31" s="11" t="s">
        <v>47</v>
      </c>
      <c r="AM31" s="11" t="s">
        <v>48</v>
      </c>
      <c r="AN31" s="11" t="s">
        <v>49</v>
      </c>
    </row>
    <row r="32" ht="72" spans="1:40">
      <c r="A32" s="28">
        <v>30</v>
      </c>
      <c r="B32" s="11" t="s">
        <v>151</v>
      </c>
      <c r="C32" s="11" t="s">
        <v>199</v>
      </c>
      <c r="D32" s="11" t="s">
        <v>200</v>
      </c>
      <c r="E32" s="11" t="s">
        <v>201</v>
      </c>
      <c r="F32" s="11" t="s">
        <v>202</v>
      </c>
      <c r="G32" s="11" t="s">
        <v>203</v>
      </c>
      <c r="H32" s="11">
        <v>1</v>
      </c>
      <c r="I32" s="11" t="s">
        <v>3328</v>
      </c>
      <c r="J32" s="11">
        <v>1</v>
      </c>
      <c r="K32" s="11">
        <v>100</v>
      </c>
      <c r="L32" s="11" t="s">
        <v>203</v>
      </c>
      <c r="M32" s="11">
        <v>0</v>
      </c>
      <c r="N32" s="11">
        <v>0</v>
      </c>
      <c r="O32" s="11">
        <v>0</v>
      </c>
      <c r="P32" s="11">
        <v>0</v>
      </c>
      <c r="Q32" s="11">
        <v>0</v>
      </c>
      <c r="R32" s="11">
        <v>0</v>
      </c>
      <c r="S32" s="11">
        <v>0</v>
      </c>
      <c r="T32" s="11">
        <v>0</v>
      </c>
      <c r="U32" s="11">
        <v>0</v>
      </c>
      <c r="V32" s="11">
        <v>0</v>
      </c>
      <c r="W32" s="11">
        <v>0</v>
      </c>
      <c r="X32" s="11">
        <v>0</v>
      </c>
      <c r="Y32" s="11">
        <v>0</v>
      </c>
      <c r="Z32" s="11">
        <v>0</v>
      </c>
      <c r="AA32" s="11">
        <v>0</v>
      </c>
      <c r="AB32" s="11">
        <v>0</v>
      </c>
      <c r="AC32" s="11">
        <v>0</v>
      </c>
      <c r="AD32" s="11">
        <v>0</v>
      </c>
      <c r="AE32" s="11">
        <v>0</v>
      </c>
      <c r="AF32" s="11">
        <v>0</v>
      </c>
      <c r="AG32" s="11">
        <v>0</v>
      </c>
      <c r="AH32" s="11">
        <v>50</v>
      </c>
      <c r="AI32" s="11" t="s">
        <v>1400</v>
      </c>
      <c r="AJ32" s="11">
        <v>13</v>
      </c>
      <c r="AK32" s="11" t="s">
        <v>198</v>
      </c>
      <c r="AL32" s="11" t="s">
        <v>47</v>
      </c>
      <c r="AM32" s="11" t="s">
        <v>48</v>
      </c>
      <c r="AN32" s="11" t="s">
        <v>49</v>
      </c>
    </row>
    <row r="33" ht="24" spans="1:40">
      <c r="A33" s="28">
        <v>31</v>
      </c>
      <c r="B33" s="11" t="s">
        <v>151</v>
      </c>
      <c r="C33" s="11" t="s">
        <v>204</v>
      </c>
      <c r="D33" s="11" t="s">
        <v>205</v>
      </c>
      <c r="E33" s="11" t="s">
        <v>206</v>
      </c>
      <c r="F33" s="11" t="s">
        <v>207</v>
      </c>
      <c r="G33" s="11" t="s">
        <v>208</v>
      </c>
      <c r="H33" s="11">
        <v>2</v>
      </c>
      <c r="I33" s="11" t="s">
        <v>3328</v>
      </c>
      <c r="J33" s="11">
        <v>2</v>
      </c>
      <c r="K33" s="11">
        <v>100</v>
      </c>
      <c r="L33" s="11" t="s">
        <v>208</v>
      </c>
      <c r="M33" s="11">
        <v>0</v>
      </c>
      <c r="N33" s="11">
        <v>0</v>
      </c>
      <c r="O33" s="11">
        <v>0</v>
      </c>
      <c r="P33" s="11">
        <v>0</v>
      </c>
      <c r="Q33" s="11">
        <v>0</v>
      </c>
      <c r="R33" s="11">
        <v>0</v>
      </c>
      <c r="S33" s="11">
        <v>0</v>
      </c>
      <c r="T33" s="11">
        <v>0</v>
      </c>
      <c r="U33" s="11">
        <v>0</v>
      </c>
      <c r="V33" s="11">
        <v>0</v>
      </c>
      <c r="W33" s="11">
        <v>0</v>
      </c>
      <c r="X33" s="11">
        <v>0</v>
      </c>
      <c r="Y33" s="11">
        <v>0</v>
      </c>
      <c r="Z33" s="11">
        <v>0</v>
      </c>
      <c r="AA33" s="11">
        <v>0</v>
      </c>
      <c r="AB33" s="11">
        <v>0</v>
      </c>
      <c r="AC33" s="11">
        <v>0</v>
      </c>
      <c r="AD33" s="11">
        <v>0</v>
      </c>
      <c r="AE33" s="11">
        <v>0</v>
      </c>
      <c r="AF33" s="11">
        <v>0</v>
      </c>
      <c r="AG33" s="11">
        <v>0</v>
      </c>
      <c r="AH33" s="11">
        <v>50</v>
      </c>
      <c r="AI33" s="11"/>
      <c r="AJ33" s="11"/>
      <c r="AK33" s="11" t="s">
        <v>209</v>
      </c>
      <c r="AL33" s="11" t="s">
        <v>47</v>
      </c>
      <c r="AM33" s="11" t="s">
        <v>48</v>
      </c>
      <c r="AN33" s="11" t="s">
        <v>49</v>
      </c>
    </row>
    <row r="34" ht="48" spans="1:40">
      <c r="A34" s="28">
        <v>32</v>
      </c>
      <c r="B34" s="11" t="s">
        <v>151</v>
      </c>
      <c r="C34" s="11" t="s">
        <v>210</v>
      </c>
      <c r="D34" s="11" t="s">
        <v>211</v>
      </c>
      <c r="E34" s="11" t="s">
        <v>212</v>
      </c>
      <c r="F34" s="11" t="s">
        <v>167</v>
      </c>
      <c r="G34" s="11" t="s">
        <v>213</v>
      </c>
      <c r="H34" s="11">
        <v>1</v>
      </c>
      <c r="I34" s="11" t="s">
        <v>3329</v>
      </c>
      <c r="J34" s="11">
        <v>1</v>
      </c>
      <c r="K34" s="11">
        <v>100</v>
      </c>
      <c r="L34" s="11" t="s">
        <v>213</v>
      </c>
      <c r="M34" s="11">
        <v>4</v>
      </c>
      <c r="N34" s="11">
        <v>0</v>
      </c>
      <c r="O34" s="11" t="s">
        <v>3283</v>
      </c>
      <c r="P34" s="11">
        <v>6</v>
      </c>
      <c r="Q34" s="11">
        <v>0</v>
      </c>
      <c r="R34" s="11" t="s">
        <v>3337</v>
      </c>
      <c r="S34" s="11">
        <v>0</v>
      </c>
      <c r="T34" s="11">
        <v>0</v>
      </c>
      <c r="U34" s="11">
        <v>0</v>
      </c>
      <c r="V34" s="11">
        <v>0</v>
      </c>
      <c r="W34" s="11">
        <v>0</v>
      </c>
      <c r="X34" s="11">
        <v>0</v>
      </c>
      <c r="Y34" s="11">
        <v>0</v>
      </c>
      <c r="Z34" s="11">
        <v>0</v>
      </c>
      <c r="AA34" s="11">
        <v>0</v>
      </c>
      <c r="AB34" s="11">
        <v>0</v>
      </c>
      <c r="AC34" s="11">
        <v>0</v>
      </c>
      <c r="AD34" s="11">
        <v>0</v>
      </c>
      <c r="AE34" s="11">
        <v>0</v>
      </c>
      <c r="AF34" s="11">
        <v>0</v>
      </c>
      <c r="AG34" s="11">
        <v>0</v>
      </c>
      <c r="AH34" s="11">
        <v>50</v>
      </c>
      <c r="AI34" s="11" t="s">
        <v>1400</v>
      </c>
      <c r="AJ34" s="11">
        <v>14</v>
      </c>
      <c r="AK34" s="11" t="s">
        <v>209</v>
      </c>
      <c r="AL34" s="11" t="s">
        <v>47</v>
      </c>
      <c r="AM34" s="11" t="s">
        <v>48</v>
      </c>
      <c r="AN34" s="11" t="s">
        <v>49</v>
      </c>
    </row>
    <row r="35" ht="48" spans="1:40">
      <c r="A35" s="28">
        <v>33</v>
      </c>
      <c r="B35" s="11" t="s">
        <v>151</v>
      </c>
      <c r="C35" s="11" t="s">
        <v>214</v>
      </c>
      <c r="D35" s="11" t="s">
        <v>215</v>
      </c>
      <c r="E35" s="11" t="s">
        <v>216</v>
      </c>
      <c r="F35" s="11" t="s">
        <v>196</v>
      </c>
      <c r="G35" s="11" t="s">
        <v>183</v>
      </c>
      <c r="H35" s="11">
        <v>1</v>
      </c>
      <c r="I35" s="11" t="s">
        <v>3329</v>
      </c>
      <c r="J35" s="11">
        <v>1</v>
      </c>
      <c r="K35" s="11">
        <v>100</v>
      </c>
      <c r="L35" s="11" t="s">
        <v>183</v>
      </c>
      <c r="M35" s="11">
        <v>5</v>
      </c>
      <c r="N35" s="11">
        <v>0</v>
      </c>
      <c r="O35" s="11" t="s">
        <v>3330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0</v>
      </c>
      <c r="AH35" s="11">
        <v>50</v>
      </c>
      <c r="AI35" s="11"/>
      <c r="AJ35" s="11"/>
      <c r="AK35" s="11" t="s">
        <v>217</v>
      </c>
      <c r="AL35" s="11" t="s">
        <v>47</v>
      </c>
      <c r="AM35" s="11" t="s">
        <v>48</v>
      </c>
      <c r="AN35" s="11" t="s">
        <v>49</v>
      </c>
    </row>
    <row r="36" ht="36" spans="1:40">
      <c r="A36" s="28">
        <v>34</v>
      </c>
      <c r="B36" s="11" t="s">
        <v>151</v>
      </c>
      <c r="C36" s="11" t="s">
        <v>218</v>
      </c>
      <c r="D36" s="11" t="s">
        <v>219</v>
      </c>
      <c r="E36" s="11" t="s">
        <v>220</v>
      </c>
      <c r="F36" s="11" t="s">
        <v>191</v>
      </c>
      <c r="G36" s="11" t="s">
        <v>221</v>
      </c>
      <c r="H36" s="11">
        <v>2</v>
      </c>
      <c r="I36" s="11" t="s">
        <v>3328</v>
      </c>
      <c r="J36" s="11">
        <v>1</v>
      </c>
      <c r="K36" s="11">
        <v>100</v>
      </c>
      <c r="L36" s="11" t="s">
        <v>221</v>
      </c>
      <c r="M36" s="11">
        <v>0</v>
      </c>
      <c r="N36" s="11">
        <v>0</v>
      </c>
      <c r="O36" s="11">
        <v>0</v>
      </c>
      <c r="P36" s="11">
        <v>0</v>
      </c>
      <c r="Q36" s="11">
        <v>0</v>
      </c>
      <c r="R36" s="11">
        <v>0</v>
      </c>
      <c r="S36" s="11">
        <v>0</v>
      </c>
      <c r="T36" s="11">
        <v>0</v>
      </c>
      <c r="U36" s="11">
        <v>0</v>
      </c>
      <c r="V36" s="11">
        <v>0</v>
      </c>
      <c r="W36" s="11">
        <v>0</v>
      </c>
      <c r="X36" s="11">
        <v>0</v>
      </c>
      <c r="Y36" s="11">
        <v>0</v>
      </c>
      <c r="Z36" s="11">
        <v>0</v>
      </c>
      <c r="AA36" s="11">
        <v>0</v>
      </c>
      <c r="AB36" s="11">
        <v>0</v>
      </c>
      <c r="AC36" s="11">
        <v>0</v>
      </c>
      <c r="AD36" s="11">
        <v>0</v>
      </c>
      <c r="AE36" s="11">
        <v>0</v>
      </c>
      <c r="AF36" s="11">
        <v>0</v>
      </c>
      <c r="AG36" s="11">
        <v>0</v>
      </c>
      <c r="AH36" s="11">
        <v>50</v>
      </c>
      <c r="AI36" s="11"/>
      <c r="AJ36" s="11"/>
      <c r="AK36" s="11" t="s">
        <v>217</v>
      </c>
      <c r="AL36" s="11" t="s">
        <v>47</v>
      </c>
      <c r="AM36" s="11" t="s">
        <v>48</v>
      </c>
      <c r="AN36" s="11" t="s">
        <v>49</v>
      </c>
    </row>
    <row r="37" ht="60" spans="1:40">
      <c r="A37" s="28">
        <v>35</v>
      </c>
      <c r="B37" s="11" t="s">
        <v>151</v>
      </c>
      <c r="C37" s="11" t="s">
        <v>222</v>
      </c>
      <c r="D37" s="11" t="s">
        <v>223</v>
      </c>
      <c r="E37" s="11" t="s">
        <v>224</v>
      </c>
      <c r="F37" s="11" t="s">
        <v>172</v>
      </c>
      <c r="G37" s="11" t="s">
        <v>128</v>
      </c>
      <c r="H37" s="11">
        <v>1</v>
      </c>
      <c r="I37" s="11" t="s">
        <v>3329</v>
      </c>
      <c r="J37" s="11">
        <v>1</v>
      </c>
      <c r="K37" s="11">
        <v>90</v>
      </c>
      <c r="L37" s="11" t="s">
        <v>128</v>
      </c>
      <c r="M37" s="11">
        <v>4</v>
      </c>
      <c r="N37" s="11">
        <v>10</v>
      </c>
      <c r="O37" s="11" t="s">
        <v>331</v>
      </c>
      <c r="P37" s="11">
        <v>5</v>
      </c>
      <c r="Q37" s="11">
        <v>0</v>
      </c>
      <c r="R37" s="11" t="s">
        <v>3338</v>
      </c>
      <c r="S37" s="11">
        <v>6</v>
      </c>
      <c r="T37" s="11">
        <v>0</v>
      </c>
      <c r="U37" s="11" t="s">
        <v>3339</v>
      </c>
      <c r="V37" s="11">
        <v>8</v>
      </c>
      <c r="W37" s="11">
        <v>0</v>
      </c>
      <c r="X37" s="11" t="s">
        <v>3340</v>
      </c>
      <c r="Y37" s="11">
        <v>0</v>
      </c>
      <c r="Z37" s="11">
        <v>0</v>
      </c>
      <c r="AA37" s="11">
        <v>0</v>
      </c>
      <c r="AB37" s="11">
        <v>0</v>
      </c>
      <c r="AC37" s="11">
        <v>0</v>
      </c>
      <c r="AD37" s="11">
        <v>0</v>
      </c>
      <c r="AE37" s="11">
        <v>0</v>
      </c>
      <c r="AF37" s="11">
        <v>0</v>
      </c>
      <c r="AG37" s="11">
        <v>0</v>
      </c>
      <c r="AH37" s="11">
        <v>50</v>
      </c>
      <c r="AI37" s="11" t="s">
        <v>1400</v>
      </c>
      <c r="AJ37" s="11">
        <v>13</v>
      </c>
      <c r="AK37" s="11" t="s">
        <v>113</v>
      </c>
      <c r="AL37" s="11" t="s">
        <v>47</v>
      </c>
      <c r="AM37" s="11" t="s">
        <v>48</v>
      </c>
      <c r="AN37" s="11" t="s">
        <v>49</v>
      </c>
    </row>
    <row r="38" ht="36" spans="1:40">
      <c r="A38" s="28">
        <v>36</v>
      </c>
      <c r="B38" s="11" t="s">
        <v>151</v>
      </c>
      <c r="C38" s="11" t="s">
        <v>225</v>
      </c>
      <c r="D38" s="11" t="s">
        <v>226</v>
      </c>
      <c r="E38" s="11" t="s">
        <v>227</v>
      </c>
      <c r="F38" s="11" t="s">
        <v>228</v>
      </c>
      <c r="G38" s="11" t="s">
        <v>229</v>
      </c>
      <c r="H38" s="11">
        <v>3</v>
      </c>
      <c r="I38" s="11" t="s">
        <v>3328</v>
      </c>
      <c r="J38" s="11">
        <v>3</v>
      </c>
      <c r="K38" s="11">
        <v>100</v>
      </c>
      <c r="L38" s="11" t="s">
        <v>229</v>
      </c>
      <c r="M38" s="11">
        <v>0</v>
      </c>
      <c r="N38" s="11">
        <v>0</v>
      </c>
      <c r="O38" s="11">
        <v>0</v>
      </c>
      <c r="P38" s="11">
        <v>0</v>
      </c>
      <c r="Q38" s="11">
        <v>0</v>
      </c>
      <c r="R38" s="11">
        <v>0</v>
      </c>
      <c r="S38" s="11">
        <v>0</v>
      </c>
      <c r="T38" s="11">
        <v>0</v>
      </c>
      <c r="U38" s="11">
        <v>0</v>
      </c>
      <c r="V38" s="11">
        <v>0</v>
      </c>
      <c r="W38" s="11">
        <v>0</v>
      </c>
      <c r="X38" s="11">
        <v>0</v>
      </c>
      <c r="Y38" s="11">
        <v>0</v>
      </c>
      <c r="Z38" s="11">
        <v>0</v>
      </c>
      <c r="AA38" s="11">
        <v>0</v>
      </c>
      <c r="AB38" s="11">
        <v>0</v>
      </c>
      <c r="AC38" s="11">
        <v>0</v>
      </c>
      <c r="AD38" s="11">
        <v>0</v>
      </c>
      <c r="AE38" s="11">
        <v>0</v>
      </c>
      <c r="AF38" s="11">
        <v>0</v>
      </c>
      <c r="AG38" s="11">
        <v>0</v>
      </c>
      <c r="AH38" s="11">
        <v>50</v>
      </c>
      <c r="AI38" s="11"/>
      <c r="AJ38" s="11"/>
      <c r="AK38" s="11" t="s">
        <v>113</v>
      </c>
      <c r="AL38" s="11" t="s">
        <v>47</v>
      </c>
      <c r="AM38" s="11" t="s">
        <v>48</v>
      </c>
      <c r="AN38" s="11" t="s">
        <v>49</v>
      </c>
    </row>
    <row r="39" ht="36" spans="1:40">
      <c r="A39" s="28">
        <v>37</v>
      </c>
      <c r="B39" s="11" t="s">
        <v>151</v>
      </c>
      <c r="C39" s="11" t="s">
        <v>230</v>
      </c>
      <c r="D39" s="11" t="s">
        <v>231</v>
      </c>
      <c r="E39" s="11" t="s">
        <v>232</v>
      </c>
      <c r="F39" s="11" t="s">
        <v>233</v>
      </c>
      <c r="G39" s="11" t="s">
        <v>234</v>
      </c>
      <c r="H39" s="11">
        <v>2</v>
      </c>
      <c r="I39" s="11" t="s">
        <v>3329</v>
      </c>
      <c r="J39" s="11">
        <v>2</v>
      </c>
      <c r="K39" s="11">
        <v>71.42</v>
      </c>
      <c r="L39" s="11" t="s">
        <v>234</v>
      </c>
      <c r="M39" s="11">
        <v>6</v>
      </c>
      <c r="N39" s="11">
        <v>28.57</v>
      </c>
      <c r="O39" s="11" t="s">
        <v>3341</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0</v>
      </c>
      <c r="AH39" s="11">
        <v>50</v>
      </c>
      <c r="AI39" s="11"/>
      <c r="AJ39" s="11"/>
      <c r="AK39" s="11" t="s">
        <v>117</v>
      </c>
      <c r="AL39" s="11" t="s">
        <v>47</v>
      </c>
      <c r="AM39" s="11" t="s">
        <v>48</v>
      </c>
      <c r="AN39" s="11" t="s">
        <v>49</v>
      </c>
    </row>
    <row r="40" ht="48" spans="1:40">
      <c r="A40" s="28">
        <v>38</v>
      </c>
      <c r="B40" s="11" t="s">
        <v>151</v>
      </c>
      <c r="C40" s="11" t="s">
        <v>235</v>
      </c>
      <c r="D40" s="11" t="s">
        <v>236</v>
      </c>
      <c r="E40" s="11" t="s">
        <v>237</v>
      </c>
      <c r="F40" s="11" t="s">
        <v>178</v>
      </c>
      <c r="G40" s="11" t="s">
        <v>238</v>
      </c>
      <c r="H40" s="11">
        <v>1</v>
      </c>
      <c r="I40" s="11" t="s">
        <v>3329</v>
      </c>
      <c r="J40" s="11">
        <v>1</v>
      </c>
      <c r="K40" s="11">
        <v>100</v>
      </c>
      <c r="L40" s="11" t="s">
        <v>238</v>
      </c>
      <c r="M40" s="11">
        <v>3</v>
      </c>
      <c r="N40" s="11">
        <v>0</v>
      </c>
      <c r="O40" s="11" t="s">
        <v>3342</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0</v>
      </c>
      <c r="AH40" s="11">
        <v>50</v>
      </c>
      <c r="AI40" s="11"/>
      <c r="AJ40" s="11"/>
      <c r="AK40" s="11" t="s">
        <v>117</v>
      </c>
      <c r="AL40" s="11" t="s">
        <v>47</v>
      </c>
      <c r="AM40" s="11" t="s">
        <v>48</v>
      </c>
      <c r="AN40" s="11" t="s">
        <v>49</v>
      </c>
    </row>
    <row r="41" ht="24" spans="1:40">
      <c r="A41" s="28">
        <v>39</v>
      </c>
      <c r="B41" s="11" t="s">
        <v>151</v>
      </c>
      <c r="C41" s="11" t="s">
        <v>239</v>
      </c>
      <c r="D41" s="11" t="s">
        <v>240</v>
      </c>
      <c r="E41" s="11" t="s">
        <v>241</v>
      </c>
      <c r="F41" s="11" t="s">
        <v>196</v>
      </c>
      <c r="G41" s="11" t="s">
        <v>242</v>
      </c>
      <c r="H41" s="11">
        <v>2</v>
      </c>
      <c r="I41" s="11" t="s">
        <v>3328</v>
      </c>
      <c r="J41" s="11">
        <v>2</v>
      </c>
      <c r="K41" s="11">
        <v>100</v>
      </c>
      <c r="L41" s="11" t="s">
        <v>242</v>
      </c>
      <c r="M41" s="11">
        <v>0</v>
      </c>
      <c r="N41" s="11">
        <v>0</v>
      </c>
      <c r="O41" s="11">
        <v>0</v>
      </c>
      <c r="P41" s="11">
        <v>0</v>
      </c>
      <c r="Q41" s="11">
        <v>0</v>
      </c>
      <c r="R41" s="11">
        <v>0</v>
      </c>
      <c r="S41" s="11">
        <v>0</v>
      </c>
      <c r="T41" s="11">
        <v>0</v>
      </c>
      <c r="U41" s="11">
        <v>0</v>
      </c>
      <c r="V41" s="11">
        <v>0</v>
      </c>
      <c r="W41" s="11">
        <v>0</v>
      </c>
      <c r="X41" s="11">
        <v>0</v>
      </c>
      <c r="Y41" s="11">
        <v>0</v>
      </c>
      <c r="Z41" s="11">
        <v>0</v>
      </c>
      <c r="AA41" s="11">
        <v>0</v>
      </c>
      <c r="AB41" s="11">
        <v>0</v>
      </c>
      <c r="AC41" s="11">
        <v>0</v>
      </c>
      <c r="AD41" s="11">
        <v>0</v>
      </c>
      <c r="AE41" s="11">
        <v>0</v>
      </c>
      <c r="AF41" s="11">
        <v>0</v>
      </c>
      <c r="AG41" s="11">
        <v>0</v>
      </c>
      <c r="AH41" s="11">
        <v>50</v>
      </c>
      <c r="AI41" s="11"/>
      <c r="AJ41" s="11"/>
      <c r="AK41" s="11" t="s">
        <v>243</v>
      </c>
      <c r="AL41" s="11" t="s">
        <v>47</v>
      </c>
      <c r="AM41" s="11" t="s">
        <v>48</v>
      </c>
      <c r="AN41" s="11" t="s">
        <v>49</v>
      </c>
    </row>
    <row r="42" ht="24" spans="1:40">
      <c r="A42" s="28">
        <v>40</v>
      </c>
      <c r="B42" s="11" t="s">
        <v>151</v>
      </c>
      <c r="C42" s="11" t="s">
        <v>244</v>
      </c>
      <c r="D42" s="11" t="s">
        <v>245</v>
      </c>
      <c r="E42" s="11" t="s">
        <v>246</v>
      </c>
      <c r="F42" s="11" t="s">
        <v>196</v>
      </c>
      <c r="G42" s="11" t="s">
        <v>242</v>
      </c>
      <c r="H42" s="11">
        <v>2</v>
      </c>
      <c r="I42" s="11" t="s">
        <v>3328</v>
      </c>
      <c r="J42" s="11">
        <v>2</v>
      </c>
      <c r="K42" s="11">
        <v>100</v>
      </c>
      <c r="L42" s="11" t="s">
        <v>242</v>
      </c>
      <c r="M42" s="11">
        <v>0</v>
      </c>
      <c r="N42" s="11">
        <v>0</v>
      </c>
      <c r="O42" s="11">
        <v>0</v>
      </c>
      <c r="P42" s="11">
        <v>0</v>
      </c>
      <c r="Q42" s="11">
        <v>0</v>
      </c>
      <c r="R42" s="11">
        <v>0</v>
      </c>
      <c r="S42" s="11">
        <v>0</v>
      </c>
      <c r="T42" s="11">
        <v>0</v>
      </c>
      <c r="U42" s="11">
        <v>0</v>
      </c>
      <c r="V42" s="11">
        <v>0</v>
      </c>
      <c r="W42" s="11">
        <v>0</v>
      </c>
      <c r="X42" s="11">
        <v>0</v>
      </c>
      <c r="Y42" s="11">
        <v>0</v>
      </c>
      <c r="Z42" s="11">
        <v>0</v>
      </c>
      <c r="AA42" s="11">
        <v>0</v>
      </c>
      <c r="AB42" s="11">
        <v>0</v>
      </c>
      <c r="AC42" s="11">
        <v>0</v>
      </c>
      <c r="AD42" s="11">
        <v>0</v>
      </c>
      <c r="AE42" s="11">
        <v>0</v>
      </c>
      <c r="AF42" s="11">
        <v>0</v>
      </c>
      <c r="AG42" s="11">
        <v>0</v>
      </c>
      <c r="AH42" s="11">
        <v>50</v>
      </c>
      <c r="AI42" s="11"/>
      <c r="AJ42" s="11"/>
      <c r="AK42" s="11" t="s">
        <v>243</v>
      </c>
      <c r="AL42" s="11" t="s">
        <v>47</v>
      </c>
      <c r="AM42" s="11" t="s">
        <v>48</v>
      </c>
      <c r="AN42" s="11" t="s">
        <v>49</v>
      </c>
    </row>
    <row r="43" ht="36" spans="1:40">
      <c r="A43" s="28">
        <v>41</v>
      </c>
      <c r="B43" s="11" t="s">
        <v>151</v>
      </c>
      <c r="C43" s="11" t="s">
        <v>247</v>
      </c>
      <c r="D43" s="11" t="s">
        <v>248</v>
      </c>
      <c r="E43" s="11" t="s">
        <v>249</v>
      </c>
      <c r="F43" s="11" t="s">
        <v>250</v>
      </c>
      <c r="G43" s="11" t="s">
        <v>162</v>
      </c>
      <c r="H43" s="11">
        <v>2</v>
      </c>
      <c r="I43" s="11" t="s">
        <v>3328</v>
      </c>
      <c r="J43" s="11">
        <v>2</v>
      </c>
      <c r="K43" s="11">
        <v>100</v>
      </c>
      <c r="L43" s="11" t="s">
        <v>162</v>
      </c>
      <c r="M43" s="11">
        <v>0</v>
      </c>
      <c r="N43" s="11">
        <v>0</v>
      </c>
      <c r="O43" s="11">
        <v>0</v>
      </c>
      <c r="P43" s="11">
        <v>0</v>
      </c>
      <c r="Q43" s="11">
        <v>0</v>
      </c>
      <c r="R43" s="11">
        <v>0</v>
      </c>
      <c r="S43" s="11">
        <v>0</v>
      </c>
      <c r="T43" s="11">
        <v>0</v>
      </c>
      <c r="U43" s="11">
        <v>0</v>
      </c>
      <c r="V43" s="11">
        <v>0</v>
      </c>
      <c r="W43" s="11">
        <v>0</v>
      </c>
      <c r="X43" s="11">
        <v>0</v>
      </c>
      <c r="Y43" s="11">
        <v>0</v>
      </c>
      <c r="Z43" s="11">
        <v>0</v>
      </c>
      <c r="AA43" s="11">
        <v>0</v>
      </c>
      <c r="AB43" s="11">
        <v>0</v>
      </c>
      <c r="AC43" s="11">
        <v>0</v>
      </c>
      <c r="AD43" s="11">
        <v>0</v>
      </c>
      <c r="AE43" s="11">
        <v>0</v>
      </c>
      <c r="AF43" s="11">
        <v>0</v>
      </c>
      <c r="AG43" s="11">
        <v>0</v>
      </c>
      <c r="AH43" s="11">
        <v>50</v>
      </c>
      <c r="AI43" s="11"/>
      <c r="AJ43" s="11"/>
      <c r="AK43" s="11" t="s">
        <v>243</v>
      </c>
      <c r="AL43" s="11" t="s">
        <v>47</v>
      </c>
      <c r="AM43" s="11" t="s">
        <v>48</v>
      </c>
      <c r="AN43" s="11" t="s">
        <v>49</v>
      </c>
    </row>
    <row r="44" ht="60" spans="1:40">
      <c r="A44" s="28">
        <v>42</v>
      </c>
      <c r="B44" s="11" t="s">
        <v>151</v>
      </c>
      <c r="C44" s="11" t="s">
        <v>251</v>
      </c>
      <c r="D44" s="11" t="s">
        <v>252</v>
      </c>
      <c r="E44" s="11" t="s">
        <v>253</v>
      </c>
      <c r="F44" s="11" t="s">
        <v>178</v>
      </c>
      <c r="G44" s="11" t="s">
        <v>238</v>
      </c>
      <c r="H44" s="11">
        <v>1</v>
      </c>
      <c r="I44" s="11" t="s">
        <v>3329</v>
      </c>
      <c r="J44" s="11">
        <v>1</v>
      </c>
      <c r="K44" s="11">
        <v>70</v>
      </c>
      <c r="L44" s="11" t="s">
        <v>238</v>
      </c>
      <c r="M44" s="11">
        <v>3</v>
      </c>
      <c r="N44" s="11">
        <v>25</v>
      </c>
      <c r="O44" s="11" t="s">
        <v>3342</v>
      </c>
      <c r="P44" s="11">
        <v>7</v>
      </c>
      <c r="Q44" s="11">
        <v>5</v>
      </c>
      <c r="R44" s="11" t="s">
        <v>327</v>
      </c>
      <c r="S44" s="11">
        <v>0</v>
      </c>
      <c r="T44" s="11">
        <v>0</v>
      </c>
      <c r="U44" s="11">
        <v>0</v>
      </c>
      <c r="V44" s="11">
        <v>0</v>
      </c>
      <c r="W44" s="11">
        <v>0</v>
      </c>
      <c r="X44" s="11">
        <v>0</v>
      </c>
      <c r="Y44" s="11">
        <v>0</v>
      </c>
      <c r="Z44" s="11">
        <v>0</v>
      </c>
      <c r="AA44" s="11">
        <v>0</v>
      </c>
      <c r="AB44" s="11">
        <v>0</v>
      </c>
      <c r="AC44" s="11">
        <v>0</v>
      </c>
      <c r="AD44" s="11">
        <v>0</v>
      </c>
      <c r="AE44" s="11">
        <v>0</v>
      </c>
      <c r="AF44" s="11">
        <v>0</v>
      </c>
      <c r="AG44" s="11">
        <v>0</v>
      </c>
      <c r="AH44" s="11">
        <v>50</v>
      </c>
      <c r="AI44" s="11"/>
      <c r="AJ44" s="11"/>
      <c r="AK44" s="11" t="s">
        <v>243</v>
      </c>
      <c r="AL44" s="11" t="s">
        <v>47</v>
      </c>
      <c r="AM44" s="11" t="s">
        <v>48</v>
      </c>
      <c r="AN44" s="11" t="s">
        <v>49</v>
      </c>
    </row>
    <row r="45" ht="48" spans="1:40">
      <c r="A45" s="28">
        <v>43</v>
      </c>
      <c r="B45" s="11" t="s">
        <v>151</v>
      </c>
      <c r="C45" s="11" t="s">
        <v>254</v>
      </c>
      <c r="D45" s="11" t="s">
        <v>255</v>
      </c>
      <c r="E45" s="11" t="s">
        <v>256</v>
      </c>
      <c r="F45" s="11" t="s">
        <v>228</v>
      </c>
      <c r="G45" s="11" t="s">
        <v>128</v>
      </c>
      <c r="H45" s="11">
        <v>1</v>
      </c>
      <c r="I45" s="11" t="s">
        <v>3329</v>
      </c>
      <c r="J45" s="11">
        <v>1</v>
      </c>
      <c r="K45" s="11">
        <v>39.68</v>
      </c>
      <c r="L45" s="11" t="s">
        <v>128</v>
      </c>
      <c r="M45" s="11">
        <v>2</v>
      </c>
      <c r="N45" s="11">
        <v>31.74</v>
      </c>
      <c r="O45" s="11" t="s">
        <v>3343</v>
      </c>
      <c r="P45" s="11">
        <v>4</v>
      </c>
      <c r="Q45" s="11">
        <v>15.87</v>
      </c>
      <c r="R45" s="11" t="s">
        <v>331</v>
      </c>
      <c r="S45" s="11">
        <v>6</v>
      </c>
      <c r="T45" s="11">
        <v>12.69</v>
      </c>
      <c r="U45" s="11" t="s">
        <v>3344</v>
      </c>
      <c r="V45" s="11">
        <v>0</v>
      </c>
      <c r="W45" s="11">
        <v>0</v>
      </c>
      <c r="X45" s="11">
        <v>0</v>
      </c>
      <c r="Y45" s="11">
        <v>0</v>
      </c>
      <c r="Z45" s="11">
        <v>0</v>
      </c>
      <c r="AA45" s="11">
        <v>0</v>
      </c>
      <c r="AB45" s="11">
        <v>0</v>
      </c>
      <c r="AC45" s="11">
        <v>0</v>
      </c>
      <c r="AD45" s="11">
        <v>0</v>
      </c>
      <c r="AE45" s="11">
        <v>0</v>
      </c>
      <c r="AF45" s="11">
        <v>0</v>
      </c>
      <c r="AG45" s="11">
        <v>0</v>
      </c>
      <c r="AH45" s="11">
        <v>50</v>
      </c>
      <c r="AI45" s="11" t="s">
        <v>1400</v>
      </c>
      <c r="AJ45" s="11">
        <v>13</v>
      </c>
      <c r="AK45" s="11" t="s">
        <v>123</v>
      </c>
      <c r="AL45" s="11" t="s">
        <v>47</v>
      </c>
      <c r="AM45" s="11" t="s">
        <v>48</v>
      </c>
      <c r="AN45" s="11" t="s">
        <v>49</v>
      </c>
    </row>
    <row r="46" ht="36" spans="1:40">
      <c r="A46" s="28">
        <v>44</v>
      </c>
      <c r="B46" s="11" t="s">
        <v>151</v>
      </c>
      <c r="C46" s="11" t="s">
        <v>257</v>
      </c>
      <c r="D46" s="11" t="s">
        <v>258</v>
      </c>
      <c r="E46" s="11" t="s">
        <v>259</v>
      </c>
      <c r="F46" s="11" t="s">
        <v>260</v>
      </c>
      <c r="G46" s="11" t="s">
        <v>261</v>
      </c>
      <c r="H46" s="11">
        <v>2</v>
      </c>
      <c r="I46" s="11" t="s">
        <v>3328</v>
      </c>
      <c r="J46" s="11">
        <v>1</v>
      </c>
      <c r="K46" s="11">
        <v>100</v>
      </c>
      <c r="L46" s="11" t="s">
        <v>261</v>
      </c>
      <c r="M46" s="11">
        <v>0</v>
      </c>
      <c r="N46" s="11">
        <v>0</v>
      </c>
      <c r="O46" s="11">
        <v>0</v>
      </c>
      <c r="P46" s="11">
        <v>0</v>
      </c>
      <c r="Q46" s="11">
        <v>0</v>
      </c>
      <c r="R46" s="11">
        <v>0</v>
      </c>
      <c r="S46" s="11">
        <v>0</v>
      </c>
      <c r="T46" s="11">
        <v>0</v>
      </c>
      <c r="U46" s="11">
        <v>0</v>
      </c>
      <c r="V46" s="11">
        <v>0</v>
      </c>
      <c r="W46" s="11">
        <v>0</v>
      </c>
      <c r="X46" s="11">
        <v>0</v>
      </c>
      <c r="Y46" s="11">
        <v>0</v>
      </c>
      <c r="Z46" s="11">
        <v>0</v>
      </c>
      <c r="AA46" s="11">
        <v>0</v>
      </c>
      <c r="AB46" s="11">
        <v>0</v>
      </c>
      <c r="AC46" s="11">
        <v>0</v>
      </c>
      <c r="AD46" s="11">
        <v>0</v>
      </c>
      <c r="AE46" s="11">
        <v>0</v>
      </c>
      <c r="AF46" s="11">
        <v>0</v>
      </c>
      <c r="AG46" s="11">
        <v>0</v>
      </c>
      <c r="AH46" s="11">
        <v>50</v>
      </c>
      <c r="AI46" s="11"/>
      <c r="AJ46" s="11"/>
      <c r="AK46" s="11" t="s">
        <v>123</v>
      </c>
      <c r="AL46" s="11" t="s">
        <v>47</v>
      </c>
      <c r="AM46" s="11" t="s">
        <v>48</v>
      </c>
      <c r="AN46" s="11" t="s">
        <v>49</v>
      </c>
    </row>
    <row r="47" ht="60" spans="1:40">
      <c r="A47" s="28">
        <v>45</v>
      </c>
      <c r="B47" s="11" t="s">
        <v>151</v>
      </c>
      <c r="C47" s="11" t="s">
        <v>262</v>
      </c>
      <c r="D47" s="11" t="s">
        <v>263</v>
      </c>
      <c r="E47" s="11" t="s">
        <v>264</v>
      </c>
      <c r="F47" s="11" t="s">
        <v>196</v>
      </c>
      <c r="G47" s="11" t="s">
        <v>197</v>
      </c>
      <c r="H47" s="11">
        <v>1</v>
      </c>
      <c r="I47" s="11" t="s">
        <v>3329</v>
      </c>
      <c r="J47" s="11">
        <v>1</v>
      </c>
      <c r="K47" s="11">
        <v>100</v>
      </c>
      <c r="L47" s="11" t="s">
        <v>197</v>
      </c>
      <c r="M47" s="11">
        <v>2</v>
      </c>
      <c r="N47" s="11">
        <v>0</v>
      </c>
      <c r="O47" s="11" t="s">
        <v>128</v>
      </c>
      <c r="P47" s="11">
        <v>4</v>
      </c>
      <c r="Q47" s="11">
        <v>0</v>
      </c>
      <c r="R47" s="11" t="s">
        <v>3345</v>
      </c>
      <c r="S47" s="11">
        <v>5</v>
      </c>
      <c r="T47" s="11">
        <v>0</v>
      </c>
      <c r="U47" s="11" t="s">
        <v>3346</v>
      </c>
      <c r="V47" s="11">
        <v>0</v>
      </c>
      <c r="W47" s="11">
        <v>0</v>
      </c>
      <c r="X47" s="11">
        <v>0</v>
      </c>
      <c r="Y47" s="11">
        <v>0</v>
      </c>
      <c r="Z47" s="11">
        <v>0</v>
      </c>
      <c r="AA47" s="11">
        <v>0</v>
      </c>
      <c r="AB47" s="11">
        <v>0</v>
      </c>
      <c r="AC47" s="11">
        <v>0</v>
      </c>
      <c r="AD47" s="11">
        <v>0</v>
      </c>
      <c r="AE47" s="11">
        <v>0</v>
      </c>
      <c r="AF47" s="11">
        <v>0</v>
      </c>
      <c r="AG47" s="11">
        <v>0</v>
      </c>
      <c r="AH47" s="11">
        <v>50</v>
      </c>
      <c r="AI47" s="11"/>
      <c r="AJ47" s="11"/>
      <c r="AK47" s="11" t="s">
        <v>265</v>
      </c>
      <c r="AL47" s="11" t="s">
        <v>47</v>
      </c>
      <c r="AM47" s="11" t="s">
        <v>48</v>
      </c>
      <c r="AN47" s="11" t="s">
        <v>49</v>
      </c>
    </row>
    <row r="48" ht="36" spans="1:40">
      <c r="A48" s="28">
        <v>46</v>
      </c>
      <c r="B48" s="11" t="s">
        <v>151</v>
      </c>
      <c r="C48" s="11" t="s">
        <v>266</v>
      </c>
      <c r="D48" s="11" t="s">
        <v>267</v>
      </c>
      <c r="E48" s="11" t="s">
        <v>268</v>
      </c>
      <c r="F48" s="11" t="s">
        <v>155</v>
      </c>
      <c r="G48" s="11" t="s">
        <v>269</v>
      </c>
      <c r="H48" s="11">
        <v>1</v>
      </c>
      <c r="I48" s="11" t="s">
        <v>3328</v>
      </c>
      <c r="J48" s="11">
        <v>1</v>
      </c>
      <c r="K48" s="11">
        <v>100</v>
      </c>
      <c r="L48" s="11" t="s">
        <v>269</v>
      </c>
      <c r="M48" s="11">
        <v>0</v>
      </c>
      <c r="N48" s="11">
        <v>0</v>
      </c>
      <c r="O48" s="11">
        <v>0</v>
      </c>
      <c r="P48" s="11">
        <v>0</v>
      </c>
      <c r="Q48" s="11">
        <v>0</v>
      </c>
      <c r="R48" s="11">
        <v>0</v>
      </c>
      <c r="S48" s="11">
        <v>0</v>
      </c>
      <c r="T48" s="11">
        <v>0</v>
      </c>
      <c r="U48" s="11">
        <v>0</v>
      </c>
      <c r="V48" s="11">
        <v>0</v>
      </c>
      <c r="W48" s="11">
        <v>0</v>
      </c>
      <c r="X48" s="11">
        <v>0</v>
      </c>
      <c r="Y48" s="11">
        <v>0</v>
      </c>
      <c r="Z48" s="11">
        <v>0</v>
      </c>
      <c r="AA48" s="11">
        <v>0</v>
      </c>
      <c r="AB48" s="11">
        <v>0</v>
      </c>
      <c r="AC48" s="11">
        <v>0</v>
      </c>
      <c r="AD48" s="11">
        <v>0</v>
      </c>
      <c r="AE48" s="11">
        <v>0</v>
      </c>
      <c r="AF48" s="11">
        <v>0</v>
      </c>
      <c r="AG48" s="11">
        <v>0</v>
      </c>
      <c r="AH48" s="11">
        <v>50</v>
      </c>
      <c r="AI48" s="11"/>
      <c r="AJ48" s="11"/>
      <c r="AK48" s="11" t="s">
        <v>265</v>
      </c>
      <c r="AL48" s="11" t="s">
        <v>47</v>
      </c>
      <c r="AM48" s="11" t="s">
        <v>48</v>
      </c>
      <c r="AN48" s="11" t="s">
        <v>49</v>
      </c>
    </row>
    <row r="49" ht="24" spans="1:40">
      <c r="A49" s="28">
        <v>47</v>
      </c>
      <c r="B49" s="11" t="s">
        <v>151</v>
      </c>
      <c r="C49" s="11" t="s">
        <v>270</v>
      </c>
      <c r="D49" s="11" t="s">
        <v>271</v>
      </c>
      <c r="E49" s="11" t="s">
        <v>272</v>
      </c>
      <c r="F49" s="11" t="s">
        <v>202</v>
      </c>
      <c r="G49" s="11" t="s">
        <v>128</v>
      </c>
      <c r="H49" s="11">
        <v>2</v>
      </c>
      <c r="I49" s="11" t="s">
        <v>3328</v>
      </c>
      <c r="J49" s="11">
        <v>2</v>
      </c>
      <c r="K49" s="11">
        <v>100</v>
      </c>
      <c r="L49" s="11" t="s">
        <v>128</v>
      </c>
      <c r="M49" s="11">
        <v>0</v>
      </c>
      <c r="N49" s="11">
        <v>0</v>
      </c>
      <c r="O49" s="11">
        <v>0</v>
      </c>
      <c r="P49" s="11">
        <v>0</v>
      </c>
      <c r="Q49" s="11">
        <v>0</v>
      </c>
      <c r="R49" s="11">
        <v>0</v>
      </c>
      <c r="S49" s="11">
        <v>0</v>
      </c>
      <c r="T49" s="11">
        <v>0</v>
      </c>
      <c r="U49" s="11">
        <v>0</v>
      </c>
      <c r="V49" s="11">
        <v>0</v>
      </c>
      <c r="W49" s="11">
        <v>0</v>
      </c>
      <c r="X49" s="11">
        <v>0</v>
      </c>
      <c r="Y49" s="11">
        <v>0</v>
      </c>
      <c r="Z49" s="11">
        <v>0</v>
      </c>
      <c r="AA49" s="11">
        <v>0</v>
      </c>
      <c r="AB49" s="11">
        <v>0</v>
      </c>
      <c r="AC49" s="11">
        <v>0</v>
      </c>
      <c r="AD49" s="11">
        <v>0</v>
      </c>
      <c r="AE49" s="11">
        <v>0</v>
      </c>
      <c r="AF49" s="11">
        <v>0</v>
      </c>
      <c r="AG49" s="11">
        <v>0</v>
      </c>
      <c r="AH49" s="11">
        <v>50</v>
      </c>
      <c r="AI49" s="11"/>
      <c r="AJ49" s="11"/>
      <c r="AK49" s="11" t="s">
        <v>273</v>
      </c>
      <c r="AL49" s="11" t="s">
        <v>47</v>
      </c>
      <c r="AM49" s="11" t="s">
        <v>48</v>
      </c>
      <c r="AN49" s="11" t="s">
        <v>49</v>
      </c>
    </row>
    <row r="50" ht="24" spans="1:40">
      <c r="A50" s="28">
        <v>48</v>
      </c>
      <c r="B50" s="11" t="s">
        <v>151</v>
      </c>
      <c r="C50" s="11" t="s">
        <v>274</v>
      </c>
      <c r="D50" s="11" t="s">
        <v>275</v>
      </c>
      <c r="E50" s="11" t="s">
        <v>276</v>
      </c>
      <c r="F50" s="11" t="s">
        <v>277</v>
      </c>
      <c r="G50" s="11" t="s">
        <v>278</v>
      </c>
      <c r="H50" s="11">
        <v>1</v>
      </c>
      <c r="I50" s="11" t="s">
        <v>3328</v>
      </c>
      <c r="J50" s="11">
        <v>1</v>
      </c>
      <c r="K50" s="11">
        <v>100</v>
      </c>
      <c r="L50" s="11" t="s">
        <v>278</v>
      </c>
      <c r="M50" s="11">
        <v>0</v>
      </c>
      <c r="N50" s="11">
        <v>0</v>
      </c>
      <c r="O50" s="11">
        <v>0</v>
      </c>
      <c r="P50" s="11">
        <v>0</v>
      </c>
      <c r="Q50" s="11">
        <v>0</v>
      </c>
      <c r="R50" s="11">
        <v>0</v>
      </c>
      <c r="S50" s="11">
        <v>0</v>
      </c>
      <c r="T50" s="11">
        <v>0</v>
      </c>
      <c r="U50" s="11">
        <v>0</v>
      </c>
      <c r="V50" s="11">
        <v>0</v>
      </c>
      <c r="W50" s="11">
        <v>0</v>
      </c>
      <c r="X50" s="11">
        <v>0</v>
      </c>
      <c r="Y50" s="11">
        <v>0</v>
      </c>
      <c r="Z50" s="11">
        <v>0</v>
      </c>
      <c r="AA50" s="11">
        <v>0</v>
      </c>
      <c r="AB50" s="11">
        <v>0</v>
      </c>
      <c r="AC50" s="11">
        <v>0</v>
      </c>
      <c r="AD50" s="11">
        <v>0</v>
      </c>
      <c r="AE50" s="11">
        <v>0</v>
      </c>
      <c r="AF50" s="11">
        <v>0</v>
      </c>
      <c r="AG50" s="11">
        <v>0</v>
      </c>
      <c r="AH50" s="11">
        <v>50</v>
      </c>
      <c r="AI50" s="11"/>
      <c r="AJ50" s="11"/>
      <c r="AK50" s="11" t="s">
        <v>273</v>
      </c>
      <c r="AL50" s="11" t="s">
        <v>47</v>
      </c>
      <c r="AM50" s="11" t="s">
        <v>48</v>
      </c>
      <c r="AN50" s="11" t="s">
        <v>49</v>
      </c>
    </row>
    <row r="51" ht="72" spans="1:40">
      <c r="A51" s="28">
        <v>49</v>
      </c>
      <c r="B51" s="11" t="s">
        <v>151</v>
      </c>
      <c r="C51" s="11" t="s">
        <v>279</v>
      </c>
      <c r="D51" s="11" t="s">
        <v>280</v>
      </c>
      <c r="E51" s="11" t="s">
        <v>281</v>
      </c>
      <c r="F51" s="11" t="s">
        <v>250</v>
      </c>
      <c r="G51" s="11" t="s">
        <v>234</v>
      </c>
      <c r="H51" s="11">
        <v>2</v>
      </c>
      <c r="I51" s="11" t="s">
        <v>3329</v>
      </c>
      <c r="J51" s="11">
        <v>2</v>
      </c>
      <c r="K51" s="11">
        <v>55.55</v>
      </c>
      <c r="L51" s="11" t="s">
        <v>234</v>
      </c>
      <c r="M51" s="11">
        <v>8</v>
      </c>
      <c r="N51" s="11">
        <v>44.44</v>
      </c>
      <c r="O51" s="11" t="s">
        <v>3347</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0</v>
      </c>
      <c r="AH51" s="11">
        <v>50</v>
      </c>
      <c r="AI51" s="11" t="s">
        <v>1400</v>
      </c>
      <c r="AJ51" s="11">
        <v>6</v>
      </c>
      <c r="AK51" s="11" t="s">
        <v>282</v>
      </c>
      <c r="AL51" s="11" t="s">
        <v>47</v>
      </c>
      <c r="AM51" s="11" t="s">
        <v>48</v>
      </c>
      <c r="AN51" s="11" t="s">
        <v>49</v>
      </c>
    </row>
    <row r="52" s="67" customFormat="1" ht="60" spans="1:40">
      <c r="A52" s="28">
        <v>50</v>
      </c>
      <c r="B52" s="11" t="s">
        <v>151</v>
      </c>
      <c r="C52" s="11" t="s">
        <v>283</v>
      </c>
      <c r="D52" s="11" t="s">
        <v>284</v>
      </c>
      <c r="E52" s="11" t="s">
        <v>285</v>
      </c>
      <c r="F52" s="11" t="s">
        <v>286</v>
      </c>
      <c r="G52" s="11" t="s">
        <v>287</v>
      </c>
      <c r="H52" s="11">
        <v>3</v>
      </c>
      <c r="I52" s="11" t="s">
        <v>3329</v>
      </c>
      <c r="J52" s="11">
        <v>2</v>
      </c>
      <c r="K52" s="11">
        <v>33.34</v>
      </c>
      <c r="L52" s="11" t="s">
        <v>3348</v>
      </c>
      <c r="M52" s="11">
        <v>3</v>
      </c>
      <c r="N52" s="11">
        <v>33.33</v>
      </c>
      <c r="O52" s="11" t="s">
        <v>287</v>
      </c>
      <c r="P52" s="11">
        <v>4</v>
      </c>
      <c r="Q52" s="11">
        <v>33.33</v>
      </c>
      <c r="R52" s="11" t="s">
        <v>3349</v>
      </c>
      <c r="S52" s="11">
        <v>0</v>
      </c>
      <c r="T52" s="11">
        <v>0</v>
      </c>
      <c r="U52" s="11">
        <v>0</v>
      </c>
      <c r="V52" s="11">
        <v>0</v>
      </c>
      <c r="W52" s="11">
        <v>0</v>
      </c>
      <c r="X52" s="11">
        <v>0</v>
      </c>
      <c r="Y52" s="11">
        <v>0</v>
      </c>
      <c r="Z52" s="11">
        <v>0</v>
      </c>
      <c r="AA52" s="11">
        <v>0</v>
      </c>
      <c r="AB52" s="11">
        <v>0</v>
      </c>
      <c r="AC52" s="11">
        <v>0</v>
      </c>
      <c r="AD52" s="11">
        <v>0</v>
      </c>
      <c r="AE52" s="11">
        <v>0</v>
      </c>
      <c r="AF52" s="11">
        <v>0</v>
      </c>
      <c r="AG52" s="11">
        <v>0</v>
      </c>
      <c r="AH52" s="11">
        <v>50</v>
      </c>
      <c r="AI52" s="11"/>
      <c r="AJ52" s="11"/>
      <c r="AK52" s="11" t="s">
        <v>282</v>
      </c>
      <c r="AL52" s="11" t="s">
        <v>47</v>
      </c>
      <c r="AM52" s="11" t="s">
        <v>48</v>
      </c>
      <c r="AN52" s="11" t="s">
        <v>49</v>
      </c>
    </row>
    <row r="53" ht="24" spans="1:40">
      <c r="A53" s="28">
        <v>51</v>
      </c>
      <c r="B53" s="11" t="s">
        <v>151</v>
      </c>
      <c r="C53" s="11" t="s">
        <v>288</v>
      </c>
      <c r="D53" s="11" t="s">
        <v>289</v>
      </c>
      <c r="E53" s="11" t="s">
        <v>290</v>
      </c>
      <c r="F53" s="11" t="s">
        <v>167</v>
      </c>
      <c r="G53" s="11" t="s">
        <v>291</v>
      </c>
      <c r="H53" s="11">
        <v>2</v>
      </c>
      <c r="I53" s="11" t="s">
        <v>3328</v>
      </c>
      <c r="J53" s="11">
        <v>1</v>
      </c>
      <c r="K53" s="11">
        <v>100</v>
      </c>
      <c r="L53" s="11" t="s">
        <v>291</v>
      </c>
      <c r="M53" s="11">
        <v>0</v>
      </c>
      <c r="N53" s="11">
        <v>0</v>
      </c>
      <c r="O53" s="11">
        <v>0</v>
      </c>
      <c r="P53" s="11">
        <v>0</v>
      </c>
      <c r="Q53" s="11">
        <v>0</v>
      </c>
      <c r="R53" s="11">
        <v>0</v>
      </c>
      <c r="S53" s="11">
        <v>0</v>
      </c>
      <c r="T53" s="11">
        <v>0</v>
      </c>
      <c r="U53" s="11">
        <v>0</v>
      </c>
      <c r="V53" s="11">
        <v>0</v>
      </c>
      <c r="W53" s="11">
        <v>0</v>
      </c>
      <c r="X53" s="11">
        <v>0</v>
      </c>
      <c r="Y53" s="11">
        <v>0</v>
      </c>
      <c r="Z53" s="11">
        <v>0</v>
      </c>
      <c r="AA53" s="11">
        <v>0</v>
      </c>
      <c r="AB53" s="11">
        <v>0</v>
      </c>
      <c r="AC53" s="11">
        <v>0</v>
      </c>
      <c r="AD53" s="11">
        <v>0</v>
      </c>
      <c r="AE53" s="11">
        <v>0</v>
      </c>
      <c r="AF53" s="11">
        <v>0</v>
      </c>
      <c r="AG53" s="11">
        <v>0</v>
      </c>
      <c r="AH53" s="11">
        <v>50</v>
      </c>
      <c r="AI53" s="11"/>
      <c r="AJ53" s="11"/>
      <c r="AK53" s="11" t="s">
        <v>282</v>
      </c>
      <c r="AL53" s="11" t="s">
        <v>47</v>
      </c>
      <c r="AM53" s="11" t="s">
        <v>48</v>
      </c>
      <c r="AN53" s="11" t="s">
        <v>49</v>
      </c>
    </row>
    <row r="54" ht="48" spans="1:40">
      <c r="A54" s="28">
        <v>52</v>
      </c>
      <c r="B54" s="11" t="s">
        <v>151</v>
      </c>
      <c r="C54" s="11" t="s">
        <v>292</v>
      </c>
      <c r="D54" s="11" t="s">
        <v>293</v>
      </c>
      <c r="E54" s="11" t="s">
        <v>294</v>
      </c>
      <c r="F54" s="11" t="s">
        <v>295</v>
      </c>
      <c r="G54" s="11" t="s">
        <v>296</v>
      </c>
      <c r="H54" s="11">
        <v>2</v>
      </c>
      <c r="I54" s="11" t="s">
        <v>3329</v>
      </c>
      <c r="J54" s="11">
        <v>2</v>
      </c>
      <c r="K54" s="11">
        <v>45</v>
      </c>
      <c r="L54" s="11" t="s">
        <v>296</v>
      </c>
      <c r="M54" s="11">
        <v>5</v>
      </c>
      <c r="N54" s="11">
        <v>0</v>
      </c>
      <c r="O54" s="11" t="s">
        <v>3330</v>
      </c>
      <c r="P54" s="11">
        <v>6</v>
      </c>
      <c r="Q54" s="11">
        <v>45</v>
      </c>
      <c r="R54" s="11" t="s">
        <v>384</v>
      </c>
      <c r="S54" s="11">
        <v>8</v>
      </c>
      <c r="T54" s="11">
        <v>10</v>
      </c>
      <c r="U54" s="11" t="s">
        <v>45</v>
      </c>
      <c r="V54" s="11">
        <v>0</v>
      </c>
      <c r="W54" s="11">
        <v>0</v>
      </c>
      <c r="X54" s="11">
        <v>0</v>
      </c>
      <c r="Y54" s="11">
        <v>0</v>
      </c>
      <c r="Z54" s="11">
        <v>0</v>
      </c>
      <c r="AA54" s="11">
        <v>0</v>
      </c>
      <c r="AB54" s="11">
        <v>0</v>
      </c>
      <c r="AC54" s="11">
        <v>0</v>
      </c>
      <c r="AD54" s="11">
        <v>0</v>
      </c>
      <c r="AE54" s="11">
        <v>0</v>
      </c>
      <c r="AF54" s="11">
        <v>0</v>
      </c>
      <c r="AG54" s="11">
        <v>0</v>
      </c>
      <c r="AH54" s="11">
        <v>50</v>
      </c>
      <c r="AI54" s="11" t="s">
        <v>1400</v>
      </c>
      <c r="AJ54" s="11">
        <v>5</v>
      </c>
      <c r="AK54" s="11" t="s">
        <v>297</v>
      </c>
      <c r="AL54" s="11" t="s">
        <v>47</v>
      </c>
      <c r="AM54" s="11" t="s">
        <v>48</v>
      </c>
      <c r="AN54" s="11" t="s">
        <v>49</v>
      </c>
    </row>
    <row r="55" ht="36" spans="1:40">
      <c r="A55" s="28">
        <v>53</v>
      </c>
      <c r="B55" s="11" t="s">
        <v>151</v>
      </c>
      <c r="C55" s="11" t="s">
        <v>298</v>
      </c>
      <c r="D55" s="11" t="s">
        <v>299</v>
      </c>
      <c r="E55" s="11" t="s">
        <v>300</v>
      </c>
      <c r="F55" s="11" t="s">
        <v>250</v>
      </c>
      <c r="G55" s="11" t="s">
        <v>128</v>
      </c>
      <c r="H55" s="11">
        <v>2</v>
      </c>
      <c r="I55" s="11" t="s">
        <v>3328</v>
      </c>
      <c r="J55" s="11">
        <v>2</v>
      </c>
      <c r="K55" s="11">
        <v>100</v>
      </c>
      <c r="L55" s="11" t="s">
        <v>128</v>
      </c>
      <c r="M55" s="11">
        <v>0</v>
      </c>
      <c r="N55" s="11">
        <v>0</v>
      </c>
      <c r="O55" s="11">
        <v>0</v>
      </c>
      <c r="P55" s="11">
        <v>0</v>
      </c>
      <c r="Q55" s="11">
        <v>0</v>
      </c>
      <c r="R55" s="11">
        <v>0</v>
      </c>
      <c r="S55" s="11">
        <v>0</v>
      </c>
      <c r="T55" s="11">
        <v>0</v>
      </c>
      <c r="U55" s="11">
        <v>0</v>
      </c>
      <c r="V55" s="11">
        <v>0</v>
      </c>
      <c r="W55" s="11">
        <v>0</v>
      </c>
      <c r="X55" s="11">
        <v>0</v>
      </c>
      <c r="Y55" s="11">
        <v>0</v>
      </c>
      <c r="Z55" s="11">
        <v>0</v>
      </c>
      <c r="AA55" s="11">
        <v>0</v>
      </c>
      <c r="AB55" s="11">
        <v>0</v>
      </c>
      <c r="AC55" s="11">
        <v>0</v>
      </c>
      <c r="AD55" s="11">
        <v>0</v>
      </c>
      <c r="AE55" s="11">
        <v>0</v>
      </c>
      <c r="AF55" s="11">
        <v>0</v>
      </c>
      <c r="AG55" s="11">
        <v>0</v>
      </c>
      <c r="AH55" s="11">
        <v>50</v>
      </c>
      <c r="AI55" s="11"/>
      <c r="AJ55" s="11"/>
      <c r="AK55" s="11" t="s">
        <v>297</v>
      </c>
      <c r="AL55" s="11" t="s">
        <v>47</v>
      </c>
      <c r="AM55" s="11" t="s">
        <v>48</v>
      </c>
      <c r="AN55" s="11" t="s">
        <v>49</v>
      </c>
    </row>
    <row r="56" ht="24" spans="1:40">
      <c r="A56" s="28">
        <v>54</v>
      </c>
      <c r="B56" s="11" t="s">
        <v>151</v>
      </c>
      <c r="C56" s="11" t="s">
        <v>301</v>
      </c>
      <c r="D56" s="11" t="s">
        <v>302</v>
      </c>
      <c r="E56" s="11" t="s">
        <v>303</v>
      </c>
      <c r="F56" s="11" t="s">
        <v>228</v>
      </c>
      <c r="G56" s="11" t="s">
        <v>208</v>
      </c>
      <c r="H56" s="11">
        <v>3</v>
      </c>
      <c r="I56" s="11" t="s">
        <v>3328</v>
      </c>
      <c r="J56" s="11">
        <v>3</v>
      </c>
      <c r="K56" s="11">
        <v>100</v>
      </c>
      <c r="L56" s="11" t="s">
        <v>208</v>
      </c>
      <c r="M56" s="11">
        <v>0</v>
      </c>
      <c r="N56" s="11">
        <v>0</v>
      </c>
      <c r="O56" s="11">
        <v>0</v>
      </c>
      <c r="P56" s="11">
        <v>0</v>
      </c>
      <c r="Q56" s="11">
        <v>0</v>
      </c>
      <c r="R56" s="11">
        <v>0</v>
      </c>
      <c r="S56" s="11">
        <v>0</v>
      </c>
      <c r="T56" s="11">
        <v>0</v>
      </c>
      <c r="U56" s="11">
        <v>0</v>
      </c>
      <c r="V56" s="11">
        <v>0</v>
      </c>
      <c r="W56" s="11">
        <v>0</v>
      </c>
      <c r="X56" s="11">
        <v>0</v>
      </c>
      <c r="Y56" s="11">
        <v>0</v>
      </c>
      <c r="Z56" s="11">
        <v>0</v>
      </c>
      <c r="AA56" s="11">
        <v>0</v>
      </c>
      <c r="AB56" s="11">
        <v>0</v>
      </c>
      <c r="AC56" s="11">
        <v>0</v>
      </c>
      <c r="AD56" s="11">
        <v>0</v>
      </c>
      <c r="AE56" s="11">
        <v>0</v>
      </c>
      <c r="AF56" s="11">
        <v>0</v>
      </c>
      <c r="AG56" s="11">
        <v>0</v>
      </c>
      <c r="AH56" s="11">
        <v>50</v>
      </c>
      <c r="AI56" s="11"/>
      <c r="AJ56" s="11"/>
      <c r="AK56" s="11" t="s">
        <v>297</v>
      </c>
      <c r="AL56" s="11" t="s">
        <v>47</v>
      </c>
      <c r="AM56" s="11" t="s">
        <v>48</v>
      </c>
      <c r="AN56" s="11" t="s">
        <v>49</v>
      </c>
    </row>
    <row r="57" ht="36" spans="1:40">
      <c r="A57" s="28">
        <v>55</v>
      </c>
      <c r="B57" s="11" t="s">
        <v>151</v>
      </c>
      <c r="C57" s="11" t="s">
        <v>304</v>
      </c>
      <c r="D57" s="11" t="s">
        <v>305</v>
      </c>
      <c r="E57" s="11" t="s">
        <v>306</v>
      </c>
      <c r="F57" s="11" t="s">
        <v>228</v>
      </c>
      <c r="G57" s="11" t="s">
        <v>66</v>
      </c>
      <c r="H57" s="11">
        <v>2</v>
      </c>
      <c r="I57" s="11" t="s">
        <v>3328</v>
      </c>
      <c r="J57" s="11">
        <v>2</v>
      </c>
      <c r="K57" s="11">
        <v>100</v>
      </c>
      <c r="L57" s="11" t="s">
        <v>66</v>
      </c>
      <c r="M57" s="11">
        <v>0</v>
      </c>
      <c r="N57" s="11">
        <v>0</v>
      </c>
      <c r="O57" s="11">
        <v>0</v>
      </c>
      <c r="P57" s="11">
        <v>0</v>
      </c>
      <c r="Q57" s="11">
        <v>0</v>
      </c>
      <c r="R57" s="11">
        <v>0</v>
      </c>
      <c r="S57" s="11">
        <v>0</v>
      </c>
      <c r="T57" s="11">
        <v>0</v>
      </c>
      <c r="U57" s="11">
        <v>0</v>
      </c>
      <c r="V57" s="11">
        <v>0</v>
      </c>
      <c r="W57" s="11">
        <v>0</v>
      </c>
      <c r="X57" s="11">
        <v>0</v>
      </c>
      <c r="Y57" s="11">
        <v>0</v>
      </c>
      <c r="Z57" s="11">
        <v>0</v>
      </c>
      <c r="AA57" s="11">
        <v>0</v>
      </c>
      <c r="AB57" s="11">
        <v>0</v>
      </c>
      <c r="AC57" s="11">
        <v>0</v>
      </c>
      <c r="AD57" s="11">
        <v>0</v>
      </c>
      <c r="AE57" s="11">
        <v>0</v>
      </c>
      <c r="AF57" s="11">
        <v>0</v>
      </c>
      <c r="AG57" s="11">
        <v>0</v>
      </c>
      <c r="AH57" s="11">
        <v>50</v>
      </c>
      <c r="AI57" s="11"/>
      <c r="AJ57" s="11"/>
      <c r="AK57" s="11" t="s">
        <v>297</v>
      </c>
      <c r="AL57" s="11" t="s">
        <v>47</v>
      </c>
      <c r="AM57" s="11" t="s">
        <v>48</v>
      </c>
      <c r="AN57" s="11" t="s">
        <v>49</v>
      </c>
    </row>
    <row r="58" ht="48" spans="1:40">
      <c r="A58" s="28">
        <v>56</v>
      </c>
      <c r="B58" s="11" t="s">
        <v>151</v>
      </c>
      <c r="C58" s="11" t="s">
        <v>307</v>
      </c>
      <c r="D58" s="11" t="s">
        <v>308</v>
      </c>
      <c r="E58" s="11" t="s">
        <v>309</v>
      </c>
      <c r="F58" s="11" t="s">
        <v>155</v>
      </c>
      <c r="G58" s="11" t="s">
        <v>310</v>
      </c>
      <c r="H58" s="11">
        <v>1</v>
      </c>
      <c r="I58" s="11" t="s">
        <v>3328</v>
      </c>
      <c r="J58" s="11">
        <v>1</v>
      </c>
      <c r="K58" s="11">
        <v>100</v>
      </c>
      <c r="L58" s="11" t="s">
        <v>310</v>
      </c>
      <c r="M58" s="11">
        <v>0</v>
      </c>
      <c r="N58" s="11">
        <v>0</v>
      </c>
      <c r="O58" s="11">
        <v>0</v>
      </c>
      <c r="P58" s="11">
        <v>0</v>
      </c>
      <c r="Q58" s="11">
        <v>0</v>
      </c>
      <c r="R58" s="11">
        <v>0</v>
      </c>
      <c r="S58" s="11">
        <v>0</v>
      </c>
      <c r="T58" s="11">
        <v>0</v>
      </c>
      <c r="U58" s="11">
        <v>0</v>
      </c>
      <c r="V58" s="11">
        <v>0</v>
      </c>
      <c r="W58" s="11">
        <v>0</v>
      </c>
      <c r="X58" s="11">
        <v>0</v>
      </c>
      <c r="Y58" s="11">
        <v>0</v>
      </c>
      <c r="Z58" s="11">
        <v>0</v>
      </c>
      <c r="AA58" s="11">
        <v>0</v>
      </c>
      <c r="AB58" s="11">
        <v>0</v>
      </c>
      <c r="AC58" s="11">
        <v>0</v>
      </c>
      <c r="AD58" s="11">
        <v>0</v>
      </c>
      <c r="AE58" s="11">
        <v>0</v>
      </c>
      <c r="AF58" s="11">
        <v>0</v>
      </c>
      <c r="AG58" s="11">
        <v>0</v>
      </c>
      <c r="AH58" s="11">
        <v>50</v>
      </c>
      <c r="AI58" s="11" t="s">
        <v>1400</v>
      </c>
      <c r="AJ58" s="11">
        <v>6</v>
      </c>
      <c r="AK58" s="11" t="s">
        <v>297</v>
      </c>
      <c r="AL58" s="11" t="s">
        <v>47</v>
      </c>
      <c r="AM58" s="11" t="s">
        <v>48</v>
      </c>
      <c r="AN58" s="11" t="s">
        <v>49</v>
      </c>
    </row>
    <row r="59" ht="36" spans="1:40">
      <c r="A59" s="28">
        <v>57</v>
      </c>
      <c r="B59" s="11" t="s">
        <v>151</v>
      </c>
      <c r="C59" s="11" t="s">
        <v>311</v>
      </c>
      <c r="D59" s="11" t="s">
        <v>312</v>
      </c>
      <c r="E59" s="11" t="s">
        <v>313</v>
      </c>
      <c r="F59" s="11" t="s">
        <v>155</v>
      </c>
      <c r="G59" s="11" t="s">
        <v>45</v>
      </c>
      <c r="H59" s="11">
        <v>2</v>
      </c>
      <c r="I59" s="11" t="s">
        <v>3328</v>
      </c>
      <c r="J59" s="11">
        <v>1</v>
      </c>
      <c r="K59" s="11">
        <v>100</v>
      </c>
      <c r="L59" s="11" t="s">
        <v>45</v>
      </c>
      <c r="M59" s="11">
        <v>0</v>
      </c>
      <c r="N59" s="11">
        <v>0</v>
      </c>
      <c r="O59" s="11">
        <v>0</v>
      </c>
      <c r="P59" s="11">
        <v>0</v>
      </c>
      <c r="Q59" s="11">
        <v>0</v>
      </c>
      <c r="R59" s="11">
        <v>0</v>
      </c>
      <c r="S59" s="11">
        <v>0</v>
      </c>
      <c r="T59" s="11">
        <v>0</v>
      </c>
      <c r="U59" s="11">
        <v>0</v>
      </c>
      <c r="V59" s="11">
        <v>0</v>
      </c>
      <c r="W59" s="11">
        <v>0</v>
      </c>
      <c r="X59" s="11">
        <v>0</v>
      </c>
      <c r="Y59" s="11">
        <v>0</v>
      </c>
      <c r="Z59" s="11">
        <v>0</v>
      </c>
      <c r="AA59" s="11">
        <v>0</v>
      </c>
      <c r="AB59" s="11">
        <v>0</v>
      </c>
      <c r="AC59" s="11">
        <v>0</v>
      </c>
      <c r="AD59" s="11">
        <v>0</v>
      </c>
      <c r="AE59" s="11">
        <v>0</v>
      </c>
      <c r="AF59" s="11">
        <v>0</v>
      </c>
      <c r="AG59" s="11">
        <v>0</v>
      </c>
      <c r="AH59" s="11">
        <v>50</v>
      </c>
      <c r="AI59" s="11"/>
      <c r="AJ59" s="11"/>
      <c r="AK59" s="11" t="s">
        <v>297</v>
      </c>
      <c r="AL59" s="11" t="s">
        <v>47</v>
      </c>
      <c r="AM59" s="11" t="s">
        <v>48</v>
      </c>
      <c r="AN59" s="11" t="s">
        <v>49</v>
      </c>
    </row>
    <row r="60" ht="36" spans="1:40">
      <c r="A60" s="28">
        <v>58</v>
      </c>
      <c r="B60" s="11" t="s">
        <v>151</v>
      </c>
      <c r="C60" s="11" t="s">
        <v>314</v>
      </c>
      <c r="D60" s="11" t="s">
        <v>315</v>
      </c>
      <c r="E60" s="11" t="s">
        <v>316</v>
      </c>
      <c r="F60" s="11" t="s">
        <v>317</v>
      </c>
      <c r="G60" s="11" t="s">
        <v>318</v>
      </c>
      <c r="H60" s="11">
        <v>2</v>
      </c>
      <c r="I60" s="11" t="s">
        <v>3328</v>
      </c>
      <c r="J60" s="11">
        <v>2</v>
      </c>
      <c r="K60" s="11">
        <v>100</v>
      </c>
      <c r="L60" s="11" t="s">
        <v>318</v>
      </c>
      <c r="M60" s="11">
        <v>0</v>
      </c>
      <c r="N60" s="11">
        <v>0</v>
      </c>
      <c r="O60" s="11">
        <v>0</v>
      </c>
      <c r="P60" s="11">
        <v>0</v>
      </c>
      <c r="Q60" s="11">
        <v>0</v>
      </c>
      <c r="R60" s="11">
        <v>0</v>
      </c>
      <c r="S60" s="11">
        <v>0</v>
      </c>
      <c r="T60" s="11">
        <v>0</v>
      </c>
      <c r="U60" s="11">
        <v>0</v>
      </c>
      <c r="V60" s="11">
        <v>0</v>
      </c>
      <c r="W60" s="11">
        <v>0</v>
      </c>
      <c r="X60" s="11">
        <v>0</v>
      </c>
      <c r="Y60" s="11">
        <v>0</v>
      </c>
      <c r="Z60" s="11">
        <v>0</v>
      </c>
      <c r="AA60" s="11">
        <v>0</v>
      </c>
      <c r="AB60" s="11">
        <v>0</v>
      </c>
      <c r="AC60" s="11">
        <v>0</v>
      </c>
      <c r="AD60" s="11">
        <v>0</v>
      </c>
      <c r="AE60" s="11">
        <v>0</v>
      </c>
      <c r="AF60" s="11">
        <v>0</v>
      </c>
      <c r="AG60" s="11">
        <v>0</v>
      </c>
      <c r="AH60" s="11">
        <v>50</v>
      </c>
      <c r="AI60" s="11" t="s">
        <v>1400</v>
      </c>
      <c r="AJ60" s="11">
        <v>8</v>
      </c>
      <c r="AK60" s="11" t="s">
        <v>297</v>
      </c>
      <c r="AL60" s="11" t="s">
        <v>47</v>
      </c>
      <c r="AM60" s="11" t="s">
        <v>48</v>
      </c>
      <c r="AN60" s="11" t="s">
        <v>49</v>
      </c>
    </row>
    <row r="61" ht="36" spans="1:40">
      <c r="A61" s="28">
        <v>59</v>
      </c>
      <c r="B61" s="11" t="s">
        <v>151</v>
      </c>
      <c r="C61" s="11" t="s">
        <v>319</v>
      </c>
      <c r="D61" s="11" t="s">
        <v>320</v>
      </c>
      <c r="E61" s="11" t="s">
        <v>321</v>
      </c>
      <c r="F61" s="11" t="s">
        <v>322</v>
      </c>
      <c r="G61" s="11" t="s">
        <v>323</v>
      </c>
      <c r="H61" s="11">
        <v>2</v>
      </c>
      <c r="I61" s="11" t="s">
        <v>3328</v>
      </c>
      <c r="J61" s="11">
        <v>2</v>
      </c>
      <c r="K61" s="11">
        <v>100</v>
      </c>
      <c r="L61" s="11" t="s">
        <v>323</v>
      </c>
      <c r="M61" s="11">
        <v>0</v>
      </c>
      <c r="N61" s="11">
        <v>0</v>
      </c>
      <c r="O61" s="11">
        <v>0</v>
      </c>
      <c r="P61" s="11">
        <v>0</v>
      </c>
      <c r="Q61" s="11">
        <v>0</v>
      </c>
      <c r="R61" s="11">
        <v>0</v>
      </c>
      <c r="S61" s="11">
        <v>0</v>
      </c>
      <c r="T61" s="11">
        <v>0</v>
      </c>
      <c r="U61" s="11">
        <v>0</v>
      </c>
      <c r="V61" s="11">
        <v>0</v>
      </c>
      <c r="W61" s="11">
        <v>0</v>
      </c>
      <c r="X61" s="11">
        <v>0</v>
      </c>
      <c r="Y61" s="11">
        <v>0</v>
      </c>
      <c r="Z61" s="11">
        <v>0</v>
      </c>
      <c r="AA61" s="11">
        <v>0</v>
      </c>
      <c r="AB61" s="11">
        <v>0</v>
      </c>
      <c r="AC61" s="11">
        <v>0</v>
      </c>
      <c r="AD61" s="11">
        <v>0</v>
      </c>
      <c r="AE61" s="11">
        <v>0</v>
      </c>
      <c r="AF61" s="11">
        <v>0</v>
      </c>
      <c r="AG61" s="11">
        <v>0</v>
      </c>
      <c r="AH61" s="11">
        <v>50</v>
      </c>
      <c r="AI61" s="11"/>
      <c r="AJ61" s="11"/>
      <c r="AK61" s="11" t="s">
        <v>297</v>
      </c>
      <c r="AL61" s="11" t="s">
        <v>47</v>
      </c>
      <c r="AM61" s="11" t="s">
        <v>48</v>
      </c>
      <c r="AN61" s="11" t="s">
        <v>49</v>
      </c>
    </row>
    <row r="62" ht="48" spans="1:40">
      <c r="A62" s="28">
        <v>60</v>
      </c>
      <c r="B62" s="11" t="s">
        <v>151</v>
      </c>
      <c r="C62" s="11" t="s">
        <v>324</v>
      </c>
      <c r="D62" s="11" t="s">
        <v>325</v>
      </c>
      <c r="E62" s="11" t="s">
        <v>326</v>
      </c>
      <c r="F62" s="11" t="s">
        <v>167</v>
      </c>
      <c r="G62" s="11" t="s">
        <v>327</v>
      </c>
      <c r="H62" s="11">
        <v>1</v>
      </c>
      <c r="I62" s="11" t="s">
        <v>3329</v>
      </c>
      <c r="J62" s="11">
        <v>1</v>
      </c>
      <c r="K62" s="11">
        <v>50</v>
      </c>
      <c r="L62" s="11" t="s">
        <v>327</v>
      </c>
      <c r="M62" s="11">
        <v>2</v>
      </c>
      <c r="N62" s="11">
        <v>50</v>
      </c>
      <c r="O62" s="11" t="s">
        <v>3350</v>
      </c>
      <c r="P62" s="11">
        <v>5</v>
      </c>
      <c r="Q62" s="11">
        <v>0</v>
      </c>
      <c r="R62" s="11" t="s">
        <v>3351</v>
      </c>
      <c r="S62" s="11">
        <v>6</v>
      </c>
      <c r="T62" s="11">
        <v>0</v>
      </c>
      <c r="U62" s="11" t="s">
        <v>3352</v>
      </c>
      <c r="V62" s="11">
        <v>0</v>
      </c>
      <c r="W62" s="11">
        <v>0</v>
      </c>
      <c r="X62" s="11">
        <v>0</v>
      </c>
      <c r="Y62" s="11">
        <v>0</v>
      </c>
      <c r="Z62" s="11">
        <v>0</v>
      </c>
      <c r="AA62" s="11">
        <v>0</v>
      </c>
      <c r="AB62" s="11">
        <v>0</v>
      </c>
      <c r="AC62" s="11">
        <v>0</v>
      </c>
      <c r="AD62" s="11">
        <v>0</v>
      </c>
      <c r="AE62" s="11">
        <v>0</v>
      </c>
      <c r="AF62" s="11">
        <v>0</v>
      </c>
      <c r="AG62" s="11">
        <v>0</v>
      </c>
      <c r="AH62" s="11">
        <v>50</v>
      </c>
      <c r="AI62" s="11"/>
      <c r="AJ62" s="11"/>
      <c r="AK62" s="11" t="s">
        <v>297</v>
      </c>
      <c r="AL62" s="11" t="s">
        <v>47</v>
      </c>
      <c r="AM62" s="11" t="s">
        <v>48</v>
      </c>
      <c r="AN62" s="11" t="s">
        <v>49</v>
      </c>
    </row>
    <row r="63" ht="48" spans="1:40">
      <c r="A63" s="28">
        <v>61</v>
      </c>
      <c r="B63" s="11" t="s">
        <v>151</v>
      </c>
      <c r="C63" s="11" t="s">
        <v>328</v>
      </c>
      <c r="D63" s="11" t="s">
        <v>329</v>
      </c>
      <c r="E63" s="11" t="s">
        <v>330</v>
      </c>
      <c r="F63" s="11" t="s">
        <v>155</v>
      </c>
      <c r="G63" s="11" t="s">
        <v>331</v>
      </c>
      <c r="H63" s="11">
        <v>1</v>
      </c>
      <c r="I63" s="11" t="s">
        <v>3329</v>
      </c>
      <c r="J63" s="11">
        <v>1</v>
      </c>
      <c r="K63" s="11">
        <v>85</v>
      </c>
      <c r="L63" s="11" t="s">
        <v>331</v>
      </c>
      <c r="M63" s="11">
        <v>2</v>
      </c>
      <c r="N63" s="11">
        <v>15</v>
      </c>
      <c r="O63" s="11" t="s">
        <v>1555</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0</v>
      </c>
      <c r="AH63" s="11">
        <v>50</v>
      </c>
      <c r="AI63" s="11"/>
      <c r="AJ63" s="11"/>
      <c r="AK63" s="11" t="s">
        <v>332</v>
      </c>
      <c r="AL63" s="11" t="s">
        <v>47</v>
      </c>
      <c r="AM63" s="11" t="s">
        <v>48</v>
      </c>
      <c r="AN63" s="11" t="s">
        <v>49</v>
      </c>
    </row>
    <row r="64" ht="48" spans="1:40">
      <c r="A64" s="28">
        <v>62</v>
      </c>
      <c r="B64" s="11" t="s">
        <v>151</v>
      </c>
      <c r="C64" s="11" t="s">
        <v>333</v>
      </c>
      <c r="D64" s="11" t="s">
        <v>334</v>
      </c>
      <c r="E64" s="11" t="s">
        <v>335</v>
      </c>
      <c r="F64" s="11" t="s">
        <v>250</v>
      </c>
      <c r="G64" s="11" t="s">
        <v>72</v>
      </c>
      <c r="H64" s="11">
        <v>2</v>
      </c>
      <c r="I64" s="11" t="s">
        <v>3329</v>
      </c>
      <c r="J64" s="11">
        <v>2</v>
      </c>
      <c r="K64" s="11">
        <v>85</v>
      </c>
      <c r="L64" s="11" t="s">
        <v>72</v>
      </c>
      <c r="M64" s="11">
        <v>8</v>
      </c>
      <c r="N64" s="11">
        <v>15</v>
      </c>
      <c r="O64" s="11" t="s">
        <v>625</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0</v>
      </c>
      <c r="AH64" s="11">
        <v>50</v>
      </c>
      <c r="AI64" s="11" t="s">
        <v>1400</v>
      </c>
      <c r="AJ64" s="11">
        <v>24</v>
      </c>
      <c r="AK64" s="11" t="s">
        <v>332</v>
      </c>
      <c r="AL64" s="11" t="s">
        <v>47</v>
      </c>
      <c r="AM64" s="11" t="s">
        <v>48</v>
      </c>
      <c r="AN64" s="11" t="s">
        <v>49</v>
      </c>
    </row>
    <row r="65" ht="24" spans="1:40">
      <c r="A65" s="28">
        <v>63</v>
      </c>
      <c r="B65" s="11" t="s">
        <v>151</v>
      </c>
      <c r="C65" s="11" t="s">
        <v>336</v>
      </c>
      <c r="D65" s="11" t="s">
        <v>337</v>
      </c>
      <c r="E65" s="11" t="s">
        <v>338</v>
      </c>
      <c r="F65" s="11" t="s">
        <v>155</v>
      </c>
      <c r="G65" s="11" t="s">
        <v>339</v>
      </c>
      <c r="H65" s="11">
        <v>1</v>
      </c>
      <c r="I65" s="11" t="s">
        <v>3328</v>
      </c>
      <c r="J65" s="11">
        <v>1</v>
      </c>
      <c r="K65" s="11">
        <v>100</v>
      </c>
      <c r="L65" s="11" t="s">
        <v>339</v>
      </c>
      <c r="M65" s="11">
        <v>0</v>
      </c>
      <c r="N65" s="11">
        <v>0</v>
      </c>
      <c r="O65" s="11">
        <v>0</v>
      </c>
      <c r="P65" s="11">
        <v>0</v>
      </c>
      <c r="Q65" s="11">
        <v>0</v>
      </c>
      <c r="R65" s="11">
        <v>0</v>
      </c>
      <c r="S65" s="11">
        <v>0</v>
      </c>
      <c r="T65" s="11">
        <v>0</v>
      </c>
      <c r="U65" s="11">
        <v>0</v>
      </c>
      <c r="V65" s="11">
        <v>0</v>
      </c>
      <c r="W65" s="11">
        <v>0</v>
      </c>
      <c r="X65" s="11">
        <v>0</v>
      </c>
      <c r="Y65" s="11">
        <v>0</v>
      </c>
      <c r="Z65" s="11">
        <v>0</v>
      </c>
      <c r="AA65" s="11">
        <v>0</v>
      </c>
      <c r="AB65" s="11">
        <v>0</v>
      </c>
      <c r="AC65" s="11">
        <v>0</v>
      </c>
      <c r="AD65" s="11">
        <v>0</v>
      </c>
      <c r="AE65" s="11">
        <v>0</v>
      </c>
      <c r="AF65" s="11">
        <v>0</v>
      </c>
      <c r="AG65" s="11">
        <v>0</v>
      </c>
      <c r="AH65" s="11">
        <v>50</v>
      </c>
      <c r="AI65" s="11"/>
      <c r="AJ65" s="11"/>
      <c r="AK65" s="11" t="s">
        <v>332</v>
      </c>
      <c r="AL65" s="11" t="s">
        <v>47</v>
      </c>
      <c r="AM65" s="11" t="s">
        <v>48</v>
      </c>
      <c r="AN65" s="11" t="s">
        <v>49</v>
      </c>
    </row>
    <row r="66" ht="24.75" spans="1:40">
      <c r="A66" s="28">
        <v>64</v>
      </c>
      <c r="B66" s="11" t="s">
        <v>151</v>
      </c>
      <c r="C66" s="11" t="s">
        <v>340</v>
      </c>
      <c r="D66" s="11" t="s">
        <v>3353</v>
      </c>
      <c r="E66" s="11" t="s">
        <v>342</v>
      </c>
      <c r="F66" s="11" t="s">
        <v>172</v>
      </c>
      <c r="G66" s="11" t="s">
        <v>128</v>
      </c>
      <c r="H66" s="11">
        <v>2</v>
      </c>
      <c r="I66" s="11" t="s">
        <v>3328</v>
      </c>
      <c r="J66" s="11">
        <v>2</v>
      </c>
      <c r="K66" s="11">
        <v>100</v>
      </c>
      <c r="L66" s="11" t="s">
        <v>128</v>
      </c>
      <c r="M66" s="11">
        <v>0</v>
      </c>
      <c r="N66" s="11">
        <v>0</v>
      </c>
      <c r="O66" s="11">
        <v>0</v>
      </c>
      <c r="P66" s="11">
        <v>0</v>
      </c>
      <c r="Q66" s="11">
        <v>0</v>
      </c>
      <c r="R66" s="11">
        <v>0</v>
      </c>
      <c r="S66" s="11">
        <v>0</v>
      </c>
      <c r="T66" s="11">
        <v>0</v>
      </c>
      <c r="U66" s="11">
        <v>0</v>
      </c>
      <c r="V66" s="11">
        <v>0</v>
      </c>
      <c r="W66" s="11">
        <v>0</v>
      </c>
      <c r="X66" s="11">
        <v>0</v>
      </c>
      <c r="Y66" s="11">
        <v>0</v>
      </c>
      <c r="Z66" s="11">
        <v>0</v>
      </c>
      <c r="AA66" s="11">
        <v>0</v>
      </c>
      <c r="AB66" s="11">
        <v>0</v>
      </c>
      <c r="AC66" s="11">
        <v>0</v>
      </c>
      <c r="AD66" s="11">
        <v>0</v>
      </c>
      <c r="AE66" s="11">
        <v>0</v>
      </c>
      <c r="AF66" s="11">
        <v>0</v>
      </c>
      <c r="AG66" s="11">
        <v>0</v>
      </c>
      <c r="AH66" s="11">
        <v>50</v>
      </c>
      <c r="AI66" s="11" t="s">
        <v>1400</v>
      </c>
      <c r="AJ66" s="11">
        <v>44</v>
      </c>
      <c r="AK66" s="11" t="s">
        <v>343</v>
      </c>
      <c r="AL66" s="11" t="s">
        <v>47</v>
      </c>
      <c r="AM66" s="11" t="s">
        <v>48</v>
      </c>
      <c r="AN66" s="11" t="s">
        <v>49</v>
      </c>
    </row>
    <row r="67" ht="36" spans="1:40">
      <c r="A67" s="28">
        <v>65</v>
      </c>
      <c r="B67" s="11" t="s">
        <v>151</v>
      </c>
      <c r="C67" s="11" t="s">
        <v>344</v>
      </c>
      <c r="D67" s="11" t="s">
        <v>345</v>
      </c>
      <c r="E67" s="11" t="s">
        <v>346</v>
      </c>
      <c r="F67" s="11" t="s">
        <v>250</v>
      </c>
      <c r="G67" s="11" t="s">
        <v>347</v>
      </c>
      <c r="H67" s="11">
        <v>3</v>
      </c>
      <c r="I67" s="11" t="s">
        <v>3328</v>
      </c>
      <c r="J67" s="11">
        <v>3</v>
      </c>
      <c r="K67" s="11">
        <v>100</v>
      </c>
      <c r="L67" s="11" t="s">
        <v>347</v>
      </c>
      <c r="M67" s="11">
        <v>0</v>
      </c>
      <c r="N67" s="11">
        <v>0</v>
      </c>
      <c r="O67" s="11">
        <v>0</v>
      </c>
      <c r="P67" s="11">
        <v>0</v>
      </c>
      <c r="Q67" s="11">
        <v>0</v>
      </c>
      <c r="R67" s="11">
        <v>0</v>
      </c>
      <c r="S67" s="11">
        <v>0</v>
      </c>
      <c r="T67" s="11">
        <v>0</v>
      </c>
      <c r="U67" s="11">
        <v>0</v>
      </c>
      <c r="V67" s="11">
        <v>0</v>
      </c>
      <c r="W67" s="11">
        <v>0</v>
      </c>
      <c r="X67" s="11">
        <v>0</v>
      </c>
      <c r="Y67" s="11">
        <v>0</v>
      </c>
      <c r="Z67" s="11">
        <v>0</v>
      </c>
      <c r="AA67" s="11">
        <v>0</v>
      </c>
      <c r="AB67" s="11">
        <v>0</v>
      </c>
      <c r="AC67" s="11">
        <v>0</v>
      </c>
      <c r="AD67" s="11">
        <v>0</v>
      </c>
      <c r="AE67" s="11">
        <v>0</v>
      </c>
      <c r="AF67" s="11">
        <v>0</v>
      </c>
      <c r="AG67" s="11">
        <v>0</v>
      </c>
      <c r="AH67" s="11">
        <v>50</v>
      </c>
      <c r="AI67" s="11"/>
      <c r="AJ67" s="11"/>
      <c r="AK67" s="11" t="s">
        <v>343</v>
      </c>
      <c r="AL67" s="11" t="s">
        <v>47</v>
      </c>
      <c r="AM67" s="11" t="s">
        <v>48</v>
      </c>
      <c r="AN67" s="11" t="s">
        <v>49</v>
      </c>
    </row>
    <row r="68" ht="36" spans="1:40">
      <c r="A68" s="28">
        <v>66</v>
      </c>
      <c r="B68" s="11" t="s">
        <v>151</v>
      </c>
      <c r="C68" s="11" t="s">
        <v>348</v>
      </c>
      <c r="D68" s="11" t="s">
        <v>349</v>
      </c>
      <c r="E68" s="11" t="s">
        <v>350</v>
      </c>
      <c r="F68" s="11" t="s">
        <v>277</v>
      </c>
      <c r="G68" s="11" t="s">
        <v>66</v>
      </c>
      <c r="H68" s="11">
        <v>2</v>
      </c>
      <c r="I68" s="11" t="s">
        <v>3328</v>
      </c>
      <c r="J68" s="11">
        <v>2</v>
      </c>
      <c r="K68" s="11">
        <v>100</v>
      </c>
      <c r="L68" s="11" t="s">
        <v>66</v>
      </c>
      <c r="M68" s="11">
        <v>0</v>
      </c>
      <c r="N68" s="11">
        <v>0</v>
      </c>
      <c r="O68" s="11">
        <v>0</v>
      </c>
      <c r="P68" s="11">
        <v>0</v>
      </c>
      <c r="Q68" s="11">
        <v>0</v>
      </c>
      <c r="R68" s="11">
        <v>0</v>
      </c>
      <c r="S68" s="11">
        <v>0</v>
      </c>
      <c r="T68" s="11">
        <v>0</v>
      </c>
      <c r="U68" s="11">
        <v>0</v>
      </c>
      <c r="V68" s="11">
        <v>0</v>
      </c>
      <c r="W68" s="11">
        <v>0</v>
      </c>
      <c r="X68" s="11">
        <v>0</v>
      </c>
      <c r="Y68" s="11">
        <v>0</v>
      </c>
      <c r="Z68" s="11">
        <v>0</v>
      </c>
      <c r="AA68" s="11">
        <v>0</v>
      </c>
      <c r="AB68" s="11">
        <v>0</v>
      </c>
      <c r="AC68" s="11">
        <v>0</v>
      </c>
      <c r="AD68" s="11">
        <v>0</v>
      </c>
      <c r="AE68" s="11">
        <v>0</v>
      </c>
      <c r="AF68" s="11">
        <v>0</v>
      </c>
      <c r="AG68" s="11">
        <v>0</v>
      </c>
      <c r="AH68" s="11">
        <v>50</v>
      </c>
      <c r="AI68" s="11"/>
      <c r="AJ68" s="11"/>
      <c r="AK68" s="11" t="s">
        <v>343</v>
      </c>
      <c r="AL68" s="11" t="s">
        <v>47</v>
      </c>
      <c r="AM68" s="11" t="s">
        <v>48</v>
      </c>
      <c r="AN68" s="11" t="s">
        <v>49</v>
      </c>
    </row>
    <row r="69" ht="24" spans="1:40">
      <c r="A69" s="28">
        <v>67</v>
      </c>
      <c r="B69" s="11" t="s">
        <v>151</v>
      </c>
      <c r="C69" s="11" t="s">
        <v>351</v>
      </c>
      <c r="D69" s="11" t="s">
        <v>352</v>
      </c>
      <c r="E69" s="11" t="s">
        <v>353</v>
      </c>
      <c r="F69" s="11" t="s">
        <v>191</v>
      </c>
      <c r="G69" s="11" t="s">
        <v>354</v>
      </c>
      <c r="H69" s="11">
        <v>2</v>
      </c>
      <c r="I69" s="11" t="s">
        <v>3328</v>
      </c>
      <c r="J69" s="11">
        <v>2</v>
      </c>
      <c r="K69" s="11">
        <v>100</v>
      </c>
      <c r="L69" s="11" t="s">
        <v>354</v>
      </c>
      <c r="M69" s="11">
        <v>0</v>
      </c>
      <c r="N69" s="11">
        <v>0</v>
      </c>
      <c r="O69" s="11">
        <v>0</v>
      </c>
      <c r="P69" s="11">
        <v>0</v>
      </c>
      <c r="Q69" s="11">
        <v>0</v>
      </c>
      <c r="R69" s="11">
        <v>0</v>
      </c>
      <c r="S69" s="11">
        <v>0</v>
      </c>
      <c r="T69" s="11">
        <v>0</v>
      </c>
      <c r="U69" s="11">
        <v>0</v>
      </c>
      <c r="V69" s="11">
        <v>0</v>
      </c>
      <c r="W69" s="11">
        <v>0</v>
      </c>
      <c r="X69" s="11">
        <v>0</v>
      </c>
      <c r="Y69" s="11">
        <v>0</v>
      </c>
      <c r="Z69" s="11">
        <v>0</v>
      </c>
      <c r="AA69" s="11">
        <v>0</v>
      </c>
      <c r="AB69" s="11">
        <v>0</v>
      </c>
      <c r="AC69" s="11">
        <v>0</v>
      </c>
      <c r="AD69" s="11">
        <v>0</v>
      </c>
      <c r="AE69" s="11">
        <v>0</v>
      </c>
      <c r="AF69" s="11">
        <v>0</v>
      </c>
      <c r="AG69" s="11">
        <v>0</v>
      </c>
      <c r="AH69" s="11">
        <v>20</v>
      </c>
      <c r="AI69" s="11" t="s">
        <v>1400</v>
      </c>
      <c r="AJ69" s="11">
        <v>3</v>
      </c>
      <c r="AK69" s="11" t="s">
        <v>343</v>
      </c>
      <c r="AL69" s="11" t="s">
        <v>105</v>
      </c>
      <c r="AM69" s="11" t="s">
        <v>48</v>
      </c>
      <c r="AN69" s="11" t="s">
        <v>49</v>
      </c>
    </row>
    <row r="70" ht="24" spans="1:40">
      <c r="A70" s="28">
        <v>68</v>
      </c>
      <c r="B70" s="11" t="s">
        <v>151</v>
      </c>
      <c r="C70" s="11" t="s">
        <v>355</v>
      </c>
      <c r="D70" s="11" t="s">
        <v>356</v>
      </c>
      <c r="E70" s="11" t="s">
        <v>357</v>
      </c>
      <c r="F70" s="11" t="s">
        <v>322</v>
      </c>
      <c r="G70" s="11" t="s">
        <v>358</v>
      </c>
      <c r="H70" s="11">
        <v>3</v>
      </c>
      <c r="I70" s="11" t="s">
        <v>3328</v>
      </c>
      <c r="J70" s="11">
        <v>3</v>
      </c>
      <c r="K70" s="11">
        <v>100</v>
      </c>
      <c r="L70" s="11" t="s">
        <v>358</v>
      </c>
      <c r="M70" s="11">
        <v>0</v>
      </c>
      <c r="N70" s="11">
        <v>0</v>
      </c>
      <c r="O70" s="11">
        <v>0</v>
      </c>
      <c r="P70" s="11">
        <v>0</v>
      </c>
      <c r="Q70" s="11">
        <v>0</v>
      </c>
      <c r="R70" s="11">
        <v>0</v>
      </c>
      <c r="S70" s="11">
        <v>0</v>
      </c>
      <c r="T70" s="11">
        <v>0</v>
      </c>
      <c r="U70" s="11">
        <v>0</v>
      </c>
      <c r="V70" s="11">
        <v>0</v>
      </c>
      <c r="W70" s="11">
        <v>0</v>
      </c>
      <c r="X70" s="11">
        <v>0</v>
      </c>
      <c r="Y70" s="11">
        <v>0</v>
      </c>
      <c r="Z70" s="11">
        <v>0</v>
      </c>
      <c r="AA70" s="11">
        <v>0</v>
      </c>
      <c r="AB70" s="11">
        <v>0</v>
      </c>
      <c r="AC70" s="11">
        <v>0</v>
      </c>
      <c r="AD70" s="11">
        <v>0</v>
      </c>
      <c r="AE70" s="11">
        <v>0</v>
      </c>
      <c r="AF70" s="11">
        <v>0</v>
      </c>
      <c r="AG70" s="11">
        <v>0</v>
      </c>
      <c r="AH70" s="11">
        <v>50</v>
      </c>
      <c r="AI70" s="11"/>
      <c r="AJ70" s="11"/>
      <c r="AK70" s="11" t="s">
        <v>343</v>
      </c>
      <c r="AL70" s="11" t="s">
        <v>47</v>
      </c>
      <c r="AM70" s="11" t="s">
        <v>48</v>
      </c>
      <c r="AN70" s="11" t="s">
        <v>49</v>
      </c>
    </row>
    <row r="71" ht="60" spans="1:40">
      <c r="A71" s="28">
        <v>69</v>
      </c>
      <c r="B71" s="11" t="s">
        <v>151</v>
      </c>
      <c r="C71" s="11" t="s">
        <v>359</v>
      </c>
      <c r="D71" s="11" t="s">
        <v>360</v>
      </c>
      <c r="E71" s="11" t="s">
        <v>361</v>
      </c>
      <c r="F71" s="11" t="s">
        <v>155</v>
      </c>
      <c r="G71" s="11" t="s">
        <v>362</v>
      </c>
      <c r="H71" s="11">
        <v>2</v>
      </c>
      <c r="I71" s="11" t="s">
        <v>3328</v>
      </c>
      <c r="J71" s="11">
        <v>2</v>
      </c>
      <c r="K71" s="11">
        <v>100</v>
      </c>
      <c r="L71" s="11" t="s">
        <v>362</v>
      </c>
      <c r="M71" s="11">
        <v>0</v>
      </c>
      <c r="N71" s="11">
        <v>0</v>
      </c>
      <c r="O71" s="11">
        <v>0</v>
      </c>
      <c r="P71" s="11">
        <v>0</v>
      </c>
      <c r="Q71" s="11">
        <v>0</v>
      </c>
      <c r="R71" s="11">
        <v>0</v>
      </c>
      <c r="S71" s="11">
        <v>0</v>
      </c>
      <c r="T71" s="11">
        <v>0</v>
      </c>
      <c r="U71" s="11">
        <v>0</v>
      </c>
      <c r="V71" s="11">
        <v>0</v>
      </c>
      <c r="W71" s="11">
        <v>0</v>
      </c>
      <c r="X71" s="11">
        <v>0</v>
      </c>
      <c r="Y71" s="11">
        <v>0</v>
      </c>
      <c r="Z71" s="11">
        <v>0</v>
      </c>
      <c r="AA71" s="11">
        <v>0</v>
      </c>
      <c r="AB71" s="11">
        <v>0</v>
      </c>
      <c r="AC71" s="11">
        <v>0</v>
      </c>
      <c r="AD71" s="11">
        <v>0</v>
      </c>
      <c r="AE71" s="11">
        <v>0</v>
      </c>
      <c r="AF71" s="11">
        <v>0</v>
      </c>
      <c r="AG71" s="11">
        <v>0</v>
      </c>
      <c r="AH71" s="11">
        <v>50</v>
      </c>
      <c r="AI71" s="11" t="s">
        <v>1400</v>
      </c>
      <c r="AJ71" s="11">
        <v>27</v>
      </c>
      <c r="AK71" s="11" t="s">
        <v>363</v>
      </c>
      <c r="AL71" s="11" t="s">
        <v>47</v>
      </c>
      <c r="AM71" s="11" t="s">
        <v>48</v>
      </c>
      <c r="AN71" s="11" t="s">
        <v>49</v>
      </c>
    </row>
    <row r="72" ht="48" spans="1:40">
      <c r="A72" s="28">
        <v>70</v>
      </c>
      <c r="B72" s="11" t="s">
        <v>151</v>
      </c>
      <c r="C72" s="11" t="s">
        <v>364</v>
      </c>
      <c r="D72" s="11" t="s">
        <v>365</v>
      </c>
      <c r="E72" s="11" t="s">
        <v>366</v>
      </c>
      <c r="F72" s="11" t="s">
        <v>228</v>
      </c>
      <c r="G72" s="11" t="s">
        <v>128</v>
      </c>
      <c r="H72" s="11">
        <v>1</v>
      </c>
      <c r="I72" s="11" t="s">
        <v>3329</v>
      </c>
      <c r="J72" s="11">
        <v>1</v>
      </c>
      <c r="K72" s="11">
        <v>100</v>
      </c>
      <c r="L72" s="11" t="s">
        <v>128</v>
      </c>
      <c r="M72" s="11">
        <v>4</v>
      </c>
      <c r="N72" s="11">
        <v>0</v>
      </c>
      <c r="O72" s="11" t="s">
        <v>3354</v>
      </c>
      <c r="P72" s="11">
        <v>5</v>
      </c>
      <c r="Q72" s="11">
        <v>0</v>
      </c>
      <c r="R72" s="11" t="s">
        <v>3355</v>
      </c>
      <c r="S72" s="11">
        <v>0</v>
      </c>
      <c r="T72" s="11">
        <v>0</v>
      </c>
      <c r="U72" s="11">
        <v>0</v>
      </c>
      <c r="V72" s="11">
        <v>0</v>
      </c>
      <c r="W72" s="11">
        <v>0</v>
      </c>
      <c r="X72" s="11">
        <v>0</v>
      </c>
      <c r="Y72" s="11">
        <v>0</v>
      </c>
      <c r="Z72" s="11">
        <v>0</v>
      </c>
      <c r="AA72" s="11">
        <v>0</v>
      </c>
      <c r="AB72" s="11">
        <v>0</v>
      </c>
      <c r="AC72" s="11">
        <v>0</v>
      </c>
      <c r="AD72" s="11">
        <v>0</v>
      </c>
      <c r="AE72" s="11">
        <v>0</v>
      </c>
      <c r="AF72" s="11">
        <v>0</v>
      </c>
      <c r="AG72" s="11">
        <v>0</v>
      </c>
      <c r="AH72" s="11">
        <v>50</v>
      </c>
      <c r="AI72" s="11"/>
      <c r="AJ72" s="11"/>
      <c r="AK72" s="11" t="s">
        <v>133</v>
      </c>
      <c r="AL72" s="11" t="s">
        <v>47</v>
      </c>
      <c r="AM72" s="11" t="s">
        <v>48</v>
      </c>
      <c r="AN72" s="11" t="s">
        <v>49</v>
      </c>
    </row>
    <row r="73" ht="84" spans="1:40">
      <c r="A73" s="28">
        <v>71</v>
      </c>
      <c r="B73" s="11" t="s">
        <v>151</v>
      </c>
      <c r="C73" s="11" t="s">
        <v>367</v>
      </c>
      <c r="D73" s="11" t="s">
        <v>368</v>
      </c>
      <c r="E73" s="11" t="s">
        <v>369</v>
      </c>
      <c r="F73" s="11" t="s">
        <v>228</v>
      </c>
      <c r="G73" s="11" t="s">
        <v>128</v>
      </c>
      <c r="H73" s="11">
        <v>1</v>
      </c>
      <c r="I73" s="11" t="s">
        <v>3329</v>
      </c>
      <c r="J73" s="11">
        <v>1</v>
      </c>
      <c r="K73" s="11">
        <v>50</v>
      </c>
      <c r="L73" s="11" t="s">
        <v>128</v>
      </c>
      <c r="M73" s="11">
        <v>4</v>
      </c>
      <c r="N73" s="11">
        <v>50</v>
      </c>
      <c r="O73" s="11" t="s">
        <v>3356</v>
      </c>
      <c r="P73" s="11">
        <v>5</v>
      </c>
      <c r="Q73" s="11">
        <v>0</v>
      </c>
      <c r="R73" s="11" t="s">
        <v>3357</v>
      </c>
      <c r="S73" s="11">
        <v>8</v>
      </c>
      <c r="T73" s="11">
        <v>0</v>
      </c>
      <c r="U73" s="11" t="s">
        <v>3339</v>
      </c>
      <c r="V73" s="11">
        <v>0</v>
      </c>
      <c r="W73" s="11">
        <v>0</v>
      </c>
      <c r="X73" s="11">
        <v>0</v>
      </c>
      <c r="Y73" s="11">
        <v>0</v>
      </c>
      <c r="Z73" s="11">
        <v>0</v>
      </c>
      <c r="AA73" s="11">
        <v>0</v>
      </c>
      <c r="AB73" s="11">
        <v>0</v>
      </c>
      <c r="AC73" s="11">
        <v>0</v>
      </c>
      <c r="AD73" s="11">
        <v>0</v>
      </c>
      <c r="AE73" s="11">
        <v>0</v>
      </c>
      <c r="AF73" s="11">
        <v>0</v>
      </c>
      <c r="AG73" s="11">
        <v>0</v>
      </c>
      <c r="AH73" s="11">
        <v>50</v>
      </c>
      <c r="AI73" s="11"/>
      <c r="AJ73" s="11"/>
      <c r="AK73" s="11" t="s">
        <v>133</v>
      </c>
      <c r="AL73" s="11" t="s">
        <v>47</v>
      </c>
      <c r="AM73" s="11" t="s">
        <v>48</v>
      </c>
      <c r="AN73" s="11" t="s">
        <v>49</v>
      </c>
    </row>
    <row r="74" ht="48" spans="1:40">
      <c r="A74" s="28">
        <v>72</v>
      </c>
      <c r="B74" s="11" t="s">
        <v>151</v>
      </c>
      <c r="C74" s="11" t="s">
        <v>370</v>
      </c>
      <c r="D74" s="11" t="s">
        <v>371</v>
      </c>
      <c r="E74" s="11" t="s">
        <v>372</v>
      </c>
      <c r="F74" s="11" t="s">
        <v>155</v>
      </c>
      <c r="G74" s="11" t="s">
        <v>45</v>
      </c>
      <c r="H74" s="11">
        <v>2</v>
      </c>
      <c r="I74" s="11" t="s">
        <v>3328</v>
      </c>
      <c r="J74" s="11">
        <v>2</v>
      </c>
      <c r="K74" s="11">
        <v>100</v>
      </c>
      <c r="L74" s="11" t="s">
        <v>45</v>
      </c>
      <c r="M74" s="11">
        <v>0</v>
      </c>
      <c r="N74" s="11">
        <v>0</v>
      </c>
      <c r="O74" s="11">
        <v>0</v>
      </c>
      <c r="P74" s="11">
        <v>0</v>
      </c>
      <c r="Q74" s="11">
        <v>0</v>
      </c>
      <c r="R74" s="11">
        <v>0</v>
      </c>
      <c r="S74" s="11">
        <v>0</v>
      </c>
      <c r="T74" s="11">
        <v>0</v>
      </c>
      <c r="U74" s="11">
        <v>0</v>
      </c>
      <c r="V74" s="11">
        <v>0</v>
      </c>
      <c r="W74" s="11">
        <v>0</v>
      </c>
      <c r="X74" s="11">
        <v>0</v>
      </c>
      <c r="Y74" s="11">
        <v>0</v>
      </c>
      <c r="Z74" s="11">
        <v>0</v>
      </c>
      <c r="AA74" s="11">
        <v>0</v>
      </c>
      <c r="AB74" s="11">
        <v>0</v>
      </c>
      <c r="AC74" s="11">
        <v>0</v>
      </c>
      <c r="AD74" s="11">
        <v>0</v>
      </c>
      <c r="AE74" s="11">
        <v>0</v>
      </c>
      <c r="AF74" s="11">
        <v>0</v>
      </c>
      <c r="AG74" s="11">
        <v>0</v>
      </c>
      <c r="AH74" s="11">
        <v>50</v>
      </c>
      <c r="AI74" s="11"/>
      <c r="AJ74" s="11"/>
      <c r="AK74" s="11" t="s">
        <v>133</v>
      </c>
      <c r="AL74" s="11" t="s">
        <v>47</v>
      </c>
      <c r="AM74" s="11" t="s">
        <v>48</v>
      </c>
      <c r="AN74" s="11" t="s">
        <v>49</v>
      </c>
    </row>
    <row r="75" ht="48" spans="1:40">
      <c r="A75" s="28">
        <v>73</v>
      </c>
      <c r="B75" s="11" t="s">
        <v>151</v>
      </c>
      <c r="C75" s="11" t="s">
        <v>373</v>
      </c>
      <c r="D75" s="11" t="s">
        <v>374</v>
      </c>
      <c r="E75" s="11" t="s">
        <v>375</v>
      </c>
      <c r="F75" s="11" t="s">
        <v>260</v>
      </c>
      <c r="G75" s="11" t="s">
        <v>376</v>
      </c>
      <c r="H75" s="11">
        <v>1</v>
      </c>
      <c r="I75" s="11" t="s">
        <v>3329</v>
      </c>
      <c r="J75" s="11">
        <v>1</v>
      </c>
      <c r="K75" s="11">
        <v>100</v>
      </c>
      <c r="L75" s="11" t="s">
        <v>376</v>
      </c>
      <c r="M75" s="11">
        <v>2</v>
      </c>
      <c r="N75" s="11">
        <v>0</v>
      </c>
      <c r="O75" s="11" t="s">
        <v>3261</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0</v>
      </c>
      <c r="AH75" s="11">
        <v>50</v>
      </c>
      <c r="AI75" s="11"/>
      <c r="AJ75" s="11"/>
      <c r="AK75" s="11" t="s">
        <v>133</v>
      </c>
      <c r="AL75" s="11" t="s">
        <v>47</v>
      </c>
      <c r="AM75" s="11" t="s">
        <v>48</v>
      </c>
      <c r="AN75" s="11" t="s">
        <v>49</v>
      </c>
    </row>
    <row r="76" ht="60" spans="1:40">
      <c r="A76" s="28">
        <v>74</v>
      </c>
      <c r="B76" s="11" t="s">
        <v>151</v>
      </c>
      <c r="C76" s="11" t="s">
        <v>377</v>
      </c>
      <c r="D76" s="11" t="s">
        <v>378</v>
      </c>
      <c r="E76" s="11" t="s">
        <v>379</v>
      </c>
      <c r="F76" s="11" t="s">
        <v>277</v>
      </c>
      <c r="G76" s="11" t="s">
        <v>380</v>
      </c>
      <c r="H76" s="11">
        <v>1</v>
      </c>
      <c r="I76" s="11" t="s">
        <v>3328</v>
      </c>
      <c r="J76" s="11">
        <v>1</v>
      </c>
      <c r="K76" s="11">
        <v>100</v>
      </c>
      <c r="L76" s="11" t="s">
        <v>380</v>
      </c>
      <c r="M76" s="11">
        <v>0</v>
      </c>
      <c r="N76" s="11">
        <v>0</v>
      </c>
      <c r="O76" s="11">
        <v>0</v>
      </c>
      <c r="P76" s="11">
        <v>0</v>
      </c>
      <c r="Q76" s="11">
        <v>0</v>
      </c>
      <c r="R76" s="11">
        <v>0</v>
      </c>
      <c r="S76" s="11">
        <v>0</v>
      </c>
      <c r="T76" s="11">
        <v>0</v>
      </c>
      <c r="U76" s="11">
        <v>0</v>
      </c>
      <c r="V76" s="11">
        <v>0</v>
      </c>
      <c r="W76" s="11">
        <v>0</v>
      </c>
      <c r="X76" s="11">
        <v>0</v>
      </c>
      <c r="Y76" s="11">
        <v>0</v>
      </c>
      <c r="Z76" s="11">
        <v>0</v>
      </c>
      <c r="AA76" s="11">
        <v>0</v>
      </c>
      <c r="AB76" s="11">
        <v>0</v>
      </c>
      <c r="AC76" s="11">
        <v>0</v>
      </c>
      <c r="AD76" s="11">
        <v>0</v>
      </c>
      <c r="AE76" s="11">
        <v>0</v>
      </c>
      <c r="AF76" s="11">
        <v>0</v>
      </c>
      <c r="AG76" s="11">
        <v>0</v>
      </c>
      <c r="AH76" s="11">
        <v>50</v>
      </c>
      <c r="AI76" s="11"/>
      <c r="AJ76" s="11"/>
      <c r="AK76" s="11" t="s">
        <v>139</v>
      </c>
      <c r="AL76" s="11" t="s">
        <v>47</v>
      </c>
      <c r="AM76" s="11" t="s">
        <v>48</v>
      </c>
      <c r="AN76" s="11" t="s">
        <v>49</v>
      </c>
    </row>
    <row r="77" ht="36" spans="1:40">
      <c r="A77" s="28">
        <v>75</v>
      </c>
      <c r="B77" s="11" t="s">
        <v>151</v>
      </c>
      <c r="C77" s="11" t="s">
        <v>381</v>
      </c>
      <c r="D77" s="11" t="s">
        <v>382</v>
      </c>
      <c r="E77" s="11" t="s">
        <v>383</v>
      </c>
      <c r="F77" s="11" t="s">
        <v>196</v>
      </c>
      <c r="G77" s="11" t="s">
        <v>384</v>
      </c>
      <c r="H77" s="11">
        <v>2</v>
      </c>
      <c r="I77" s="11" t="s">
        <v>3328</v>
      </c>
      <c r="J77" s="11">
        <v>2</v>
      </c>
      <c r="K77" s="11">
        <v>100</v>
      </c>
      <c r="L77" s="11" t="s">
        <v>384</v>
      </c>
      <c r="M77" s="11">
        <v>0</v>
      </c>
      <c r="N77" s="11">
        <v>0</v>
      </c>
      <c r="O77" s="11">
        <v>0</v>
      </c>
      <c r="P77" s="11">
        <v>0</v>
      </c>
      <c r="Q77" s="11">
        <v>0</v>
      </c>
      <c r="R77" s="11">
        <v>0</v>
      </c>
      <c r="S77" s="11">
        <v>0</v>
      </c>
      <c r="T77" s="11">
        <v>0</v>
      </c>
      <c r="U77" s="11">
        <v>0</v>
      </c>
      <c r="V77" s="11">
        <v>0</v>
      </c>
      <c r="W77" s="11">
        <v>0</v>
      </c>
      <c r="X77" s="11">
        <v>0</v>
      </c>
      <c r="Y77" s="11">
        <v>0</v>
      </c>
      <c r="Z77" s="11">
        <v>0</v>
      </c>
      <c r="AA77" s="11">
        <v>0</v>
      </c>
      <c r="AB77" s="11">
        <v>0</v>
      </c>
      <c r="AC77" s="11">
        <v>0</v>
      </c>
      <c r="AD77" s="11">
        <v>0</v>
      </c>
      <c r="AE77" s="11">
        <v>0</v>
      </c>
      <c r="AF77" s="11">
        <v>0</v>
      </c>
      <c r="AG77" s="11">
        <v>0</v>
      </c>
      <c r="AH77" s="11">
        <v>50</v>
      </c>
      <c r="AI77" s="11"/>
      <c r="AJ77" s="11"/>
      <c r="AK77" s="11" t="s">
        <v>139</v>
      </c>
      <c r="AL77" s="11" t="s">
        <v>47</v>
      </c>
      <c r="AM77" s="11" t="s">
        <v>48</v>
      </c>
      <c r="AN77" s="11" t="s">
        <v>49</v>
      </c>
    </row>
    <row r="78" ht="36" spans="1:40">
      <c r="A78" s="28">
        <v>76</v>
      </c>
      <c r="B78" s="11" t="s">
        <v>151</v>
      </c>
      <c r="C78" s="11" t="s">
        <v>385</v>
      </c>
      <c r="D78" s="11" t="s">
        <v>386</v>
      </c>
      <c r="E78" s="11" t="s">
        <v>387</v>
      </c>
      <c r="F78" s="11" t="s">
        <v>295</v>
      </c>
      <c r="G78" s="11" t="s">
        <v>384</v>
      </c>
      <c r="H78" s="11">
        <v>2</v>
      </c>
      <c r="I78" s="11" t="s">
        <v>3329</v>
      </c>
      <c r="J78" s="11">
        <v>2</v>
      </c>
      <c r="K78" s="11">
        <v>100</v>
      </c>
      <c r="L78" s="11" t="s">
        <v>384</v>
      </c>
      <c r="M78" s="11">
        <v>3</v>
      </c>
      <c r="N78" s="11">
        <v>0</v>
      </c>
      <c r="O78" s="11" t="s">
        <v>3330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0</v>
      </c>
      <c r="AH78" s="11">
        <v>50</v>
      </c>
      <c r="AI78" s="11" t="s">
        <v>1400</v>
      </c>
      <c r="AJ78" s="11">
        <v>3</v>
      </c>
      <c r="AK78" s="11" t="s">
        <v>139</v>
      </c>
      <c r="AL78" s="11" t="s">
        <v>47</v>
      </c>
      <c r="AM78" s="11" t="s">
        <v>48</v>
      </c>
      <c r="AN78" s="11" t="s">
        <v>49</v>
      </c>
    </row>
    <row r="79" ht="48" spans="1:40">
      <c r="A79" s="28">
        <v>77</v>
      </c>
      <c r="B79" s="11" t="s">
        <v>151</v>
      </c>
      <c r="C79" s="11" t="s">
        <v>388</v>
      </c>
      <c r="D79" s="11" t="s">
        <v>389</v>
      </c>
      <c r="E79" s="11" t="s">
        <v>390</v>
      </c>
      <c r="F79" s="11" t="s">
        <v>178</v>
      </c>
      <c r="G79" s="11" t="s">
        <v>339</v>
      </c>
      <c r="H79" s="11">
        <v>2</v>
      </c>
      <c r="I79" s="11" t="s">
        <v>3328</v>
      </c>
      <c r="J79" s="11">
        <v>2</v>
      </c>
      <c r="K79" s="11">
        <v>100</v>
      </c>
      <c r="L79" s="11" t="s">
        <v>339</v>
      </c>
      <c r="M79" s="11">
        <v>0</v>
      </c>
      <c r="N79" s="11">
        <v>0</v>
      </c>
      <c r="O79" s="11">
        <v>0</v>
      </c>
      <c r="P79" s="11">
        <v>0</v>
      </c>
      <c r="Q79" s="11">
        <v>0</v>
      </c>
      <c r="R79" s="11">
        <v>0</v>
      </c>
      <c r="S79" s="11">
        <v>0</v>
      </c>
      <c r="T79" s="11">
        <v>0</v>
      </c>
      <c r="U79" s="11">
        <v>0</v>
      </c>
      <c r="V79" s="11">
        <v>0</v>
      </c>
      <c r="W79" s="11">
        <v>0</v>
      </c>
      <c r="X79" s="11">
        <v>0</v>
      </c>
      <c r="Y79" s="11">
        <v>0</v>
      </c>
      <c r="Z79" s="11">
        <v>0</v>
      </c>
      <c r="AA79" s="11">
        <v>0</v>
      </c>
      <c r="AB79" s="11">
        <v>0</v>
      </c>
      <c r="AC79" s="11">
        <v>0</v>
      </c>
      <c r="AD79" s="11">
        <v>0</v>
      </c>
      <c r="AE79" s="11">
        <v>0</v>
      </c>
      <c r="AF79" s="11">
        <v>0</v>
      </c>
      <c r="AG79" s="11">
        <v>0</v>
      </c>
      <c r="AH79" s="11">
        <v>50</v>
      </c>
      <c r="AI79" s="11" t="s">
        <v>1400</v>
      </c>
      <c r="AJ79" s="11">
        <v>45</v>
      </c>
      <c r="AK79" s="11" t="s">
        <v>139</v>
      </c>
      <c r="AL79" s="11" t="s">
        <v>47</v>
      </c>
      <c r="AM79" s="11" t="s">
        <v>48</v>
      </c>
      <c r="AN79" s="11" t="s">
        <v>49</v>
      </c>
    </row>
    <row r="80" ht="24" spans="1:40">
      <c r="A80" s="28">
        <v>78</v>
      </c>
      <c r="B80" s="11" t="s">
        <v>151</v>
      </c>
      <c r="C80" s="11" t="s">
        <v>391</v>
      </c>
      <c r="D80" s="11" t="s">
        <v>392</v>
      </c>
      <c r="E80" s="11" t="s">
        <v>393</v>
      </c>
      <c r="F80" s="11" t="s">
        <v>207</v>
      </c>
      <c r="G80" s="11" t="s">
        <v>394</v>
      </c>
      <c r="H80" s="11">
        <v>1</v>
      </c>
      <c r="I80" s="11" t="s">
        <v>3329</v>
      </c>
      <c r="J80" s="11">
        <v>1</v>
      </c>
      <c r="K80" s="11">
        <v>100</v>
      </c>
      <c r="L80" s="11" t="s">
        <v>394</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0</v>
      </c>
      <c r="AH80" s="11">
        <v>50</v>
      </c>
      <c r="AI80" s="11"/>
      <c r="AJ80" s="11"/>
      <c r="AK80" s="11" t="s">
        <v>395</v>
      </c>
      <c r="AL80" s="11" t="s">
        <v>47</v>
      </c>
      <c r="AM80" s="11" t="s">
        <v>48</v>
      </c>
      <c r="AN80" s="11" t="s">
        <v>49</v>
      </c>
    </row>
    <row r="81" ht="24" spans="1:40">
      <c r="A81" s="28">
        <v>79</v>
      </c>
      <c r="B81" s="11" t="s">
        <v>151</v>
      </c>
      <c r="C81" s="11" t="s">
        <v>396</v>
      </c>
      <c r="D81" s="11" t="s">
        <v>397</v>
      </c>
      <c r="E81" s="11" t="s">
        <v>398</v>
      </c>
      <c r="F81" s="11" t="s">
        <v>155</v>
      </c>
      <c r="G81" s="11" t="s">
        <v>128</v>
      </c>
      <c r="H81" s="11">
        <v>2</v>
      </c>
      <c r="I81" s="11" t="s">
        <v>3328</v>
      </c>
      <c r="J81" s="11">
        <v>1</v>
      </c>
      <c r="K81" s="11">
        <v>100</v>
      </c>
      <c r="L81" s="11" t="s">
        <v>128</v>
      </c>
      <c r="M81" s="11">
        <v>0</v>
      </c>
      <c r="N81" s="11">
        <v>0</v>
      </c>
      <c r="O81" s="11">
        <v>0</v>
      </c>
      <c r="P81" s="11">
        <v>0</v>
      </c>
      <c r="Q81" s="11">
        <v>0</v>
      </c>
      <c r="R81" s="11">
        <v>0</v>
      </c>
      <c r="S81" s="11">
        <v>0</v>
      </c>
      <c r="T81" s="11">
        <v>0</v>
      </c>
      <c r="U81" s="11">
        <v>0</v>
      </c>
      <c r="V81" s="11">
        <v>0</v>
      </c>
      <c r="W81" s="11">
        <v>0</v>
      </c>
      <c r="X81" s="11">
        <v>0</v>
      </c>
      <c r="Y81" s="11">
        <v>0</v>
      </c>
      <c r="Z81" s="11">
        <v>0</v>
      </c>
      <c r="AA81" s="11">
        <v>0</v>
      </c>
      <c r="AB81" s="11">
        <v>0</v>
      </c>
      <c r="AC81" s="11">
        <v>0</v>
      </c>
      <c r="AD81" s="11">
        <v>0</v>
      </c>
      <c r="AE81" s="11">
        <v>0</v>
      </c>
      <c r="AF81" s="11">
        <v>0</v>
      </c>
      <c r="AG81" s="11">
        <v>0</v>
      </c>
      <c r="AH81" s="11">
        <v>50</v>
      </c>
      <c r="AI81" s="11"/>
      <c r="AJ81" s="11"/>
      <c r="AK81" s="11" t="s">
        <v>150</v>
      </c>
      <c r="AL81" s="11" t="s">
        <v>47</v>
      </c>
      <c r="AM81" s="11" t="s">
        <v>48</v>
      </c>
      <c r="AN81" s="11" t="s">
        <v>49</v>
      </c>
    </row>
    <row r="82" ht="36" spans="1:40">
      <c r="A82" s="28">
        <v>80</v>
      </c>
      <c r="B82" s="11" t="s">
        <v>151</v>
      </c>
      <c r="C82" s="11" t="s">
        <v>399</v>
      </c>
      <c r="D82" s="11" t="s">
        <v>400</v>
      </c>
      <c r="E82" s="11" t="s">
        <v>401</v>
      </c>
      <c r="F82" s="11" t="s">
        <v>402</v>
      </c>
      <c r="G82" s="11" t="s">
        <v>403</v>
      </c>
      <c r="H82" s="11">
        <v>5</v>
      </c>
      <c r="I82" s="11" t="s">
        <v>3328</v>
      </c>
      <c r="J82" s="11">
        <v>1</v>
      </c>
      <c r="K82" s="11">
        <v>100</v>
      </c>
      <c r="L82" s="11" t="s">
        <v>403</v>
      </c>
      <c r="M82" s="11">
        <v>0</v>
      </c>
      <c r="N82" s="11">
        <v>0</v>
      </c>
      <c r="O82" s="11">
        <v>0</v>
      </c>
      <c r="P82" s="11">
        <v>0</v>
      </c>
      <c r="Q82" s="11">
        <v>0</v>
      </c>
      <c r="R82" s="11">
        <v>0</v>
      </c>
      <c r="S82" s="11">
        <v>0</v>
      </c>
      <c r="T82" s="11">
        <v>0</v>
      </c>
      <c r="U82" s="11">
        <v>0</v>
      </c>
      <c r="V82" s="11">
        <v>0</v>
      </c>
      <c r="W82" s="11">
        <v>0</v>
      </c>
      <c r="X82" s="11">
        <v>0</v>
      </c>
      <c r="Y82" s="11">
        <v>0</v>
      </c>
      <c r="Z82" s="11">
        <v>0</v>
      </c>
      <c r="AA82" s="11">
        <v>0</v>
      </c>
      <c r="AB82" s="11">
        <v>0</v>
      </c>
      <c r="AC82" s="11">
        <v>0</v>
      </c>
      <c r="AD82" s="11">
        <v>0</v>
      </c>
      <c r="AE82" s="11">
        <v>0</v>
      </c>
      <c r="AF82" s="11">
        <v>0</v>
      </c>
      <c r="AG82" s="11">
        <v>0</v>
      </c>
      <c r="AH82" s="11">
        <v>25</v>
      </c>
      <c r="AI82" s="11"/>
      <c r="AJ82" s="11"/>
      <c r="AK82" s="11" t="s">
        <v>150</v>
      </c>
      <c r="AL82" s="11" t="s">
        <v>47</v>
      </c>
      <c r="AM82" s="11" t="s">
        <v>56</v>
      </c>
      <c r="AN82" s="11" t="s">
        <v>49</v>
      </c>
    </row>
    <row r="83" ht="36" spans="1:40">
      <c r="A83" s="28">
        <v>81</v>
      </c>
      <c r="B83" s="11" t="s">
        <v>151</v>
      </c>
      <c r="C83" s="11" t="s">
        <v>404</v>
      </c>
      <c r="D83" s="11" t="s">
        <v>405</v>
      </c>
      <c r="E83" s="11" t="s">
        <v>406</v>
      </c>
      <c r="F83" s="11" t="s">
        <v>155</v>
      </c>
      <c r="G83" s="11" t="s">
        <v>407</v>
      </c>
      <c r="H83" s="11">
        <v>2</v>
      </c>
      <c r="I83" s="11" t="s">
        <v>3328</v>
      </c>
      <c r="J83" s="11">
        <v>2</v>
      </c>
      <c r="K83" s="11">
        <v>100</v>
      </c>
      <c r="L83" s="11" t="s">
        <v>407</v>
      </c>
      <c r="M83" s="11">
        <v>0</v>
      </c>
      <c r="N83" s="11">
        <v>0</v>
      </c>
      <c r="O83" s="11">
        <v>0</v>
      </c>
      <c r="P83" s="11">
        <v>0</v>
      </c>
      <c r="Q83" s="11">
        <v>0</v>
      </c>
      <c r="R83" s="11">
        <v>0</v>
      </c>
      <c r="S83" s="11">
        <v>0</v>
      </c>
      <c r="T83" s="11">
        <v>0</v>
      </c>
      <c r="U83" s="11">
        <v>0</v>
      </c>
      <c r="V83" s="11">
        <v>0</v>
      </c>
      <c r="W83" s="11">
        <v>0</v>
      </c>
      <c r="X83" s="11">
        <v>0</v>
      </c>
      <c r="Y83" s="11">
        <v>0</v>
      </c>
      <c r="Z83" s="11">
        <v>0</v>
      </c>
      <c r="AA83" s="11">
        <v>0</v>
      </c>
      <c r="AB83" s="11">
        <v>0</v>
      </c>
      <c r="AC83" s="11">
        <v>0</v>
      </c>
      <c r="AD83" s="11">
        <v>0</v>
      </c>
      <c r="AE83" s="11">
        <v>0</v>
      </c>
      <c r="AF83" s="11">
        <v>0</v>
      </c>
      <c r="AG83" s="11">
        <v>0</v>
      </c>
      <c r="AH83" s="11">
        <v>20</v>
      </c>
      <c r="AI83" s="11" t="s">
        <v>1400</v>
      </c>
      <c r="AJ83" s="11">
        <v>3</v>
      </c>
      <c r="AK83" s="11" t="s">
        <v>150</v>
      </c>
      <c r="AL83" s="11" t="s">
        <v>105</v>
      </c>
      <c r="AM83" s="11" t="s">
        <v>48</v>
      </c>
      <c r="AN83" s="11" t="s">
        <v>49</v>
      </c>
    </row>
    <row r="84" ht="24" spans="1:40">
      <c r="A84" s="28">
        <v>82</v>
      </c>
      <c r="B84" s="11" t="s">
        <v>151</v>
      </c>
      <c r="C84" s="11" t="s">
        <v>408</v>
      </c>
      <c r="D84" s="11" t="s">
        <v>409</v>
      </c>
      <c r="E84" s="11" t="s">
        <v>410</v>
      </c>
      <c r="F84" s="11" t="s">
        <v>155</v>
      </c>
      <c r="G84" s="11" t="s">
        <v>128</v>
      </c>
      <c r="H84" s="11">
        <v>3</v>
      </c>
      <c r="I84" s="11" t="s">
        <v>3328</v>
      </c>
      <c r="J84" s="11">
        <v>3</v>
      </c>
      <c r="K84" s="11">
        <v>100</v>
      </c>
      <c r="L84" s="11" t="s">
        <v>128</v>
      </c>
      <c r="M84" s="11">
        <v>0</v>
      </c>
      <c r="N84" s="11">
        <v>0</v>
      </c>
      <c r="O84" s="11">
        <v>0</v>
      </c>
      <c r="P84" s="11">
        <v>0</v>
      </c>
      <c r="Q84" s="11">
        <v>0</v>
      </c>
      <c r="R84" s="11">
        <v>0</v>
      </c>
      <c r="S84" s="11">
        <v>0</v>
      </c>
      <c r="T84" s="11">
        <v>0</v>
      </c>
      <c r="U84" s="11">
        <v>0</v>
      </c>
      <c r="V84" s="11">
        <v>0</v>
      </c>
      <c r="W84" s="11">
        <v>0</v>
      </c>
      <c r="X84" s="11">
        <v>0</v>
      </c>
      <c r="Y84" s="11">
        <v>0</v>
      </c>
      <c r="Z84" s="11">
        <v>0</v>
      </c>
      <c r="AA84" s="11">
        <v>0</v>
      </c>
      <c r="AB84" s="11">
        <v>0</v>
      </c>
      <c r="AC84" s="11">
        <v>0</v>
      </c>
      <c r="AD84" s="11">
        <v>0</v>
      </c>
      <c r="AE84" s="11">
        <v>0</v>
      </c>
      <c r="AF84" s="11">
        <v>0</v>
      </c>
      <c r="AG84" s="11">
        <v>0</v>
      </c>
      <c r="AH84" s="11">
        <v>50</v>
      </c>
      <c r="AI84" s="11"/>
      <c r="AJ84" s="11"/>
      <c r="AK84" s="11" t="s">
        <v>150</v>
      </c>
      <c r="AL84" s="11" t="s">
        <v>47</v>
      </c>
      <c r="AM84" s="11" t="s">
        <v>48</v>
      </c>
      <c r="AN84" s="11" t="s">
        <v>49</v>
      </c>
    </row>
    <row r="85" ht="48" spans="1:40">
      <c r="A85" s="28">
        <v>83</v>
      </c>
      <c r="B85" s="11" t="s">
        <v>151</v>
      </c>
      <c r="C85" s="11" t="s">
        <v>411</v>
      </c>
      <c r="D85" s="11" t="s">
        <v>412</v>
      </c>
      <c r="E85" s="11" t="s">
        <v>413</v>
      </c>
      <c r="F85" s="11" t="s">
        <v>250</v>
      </c>
      <c r="G85" s="11" t="s">
        <v>72</v>
      </c>
      <c r="H85" s="11">
        <v>2</v>
      </c>
      <c r="I85" s="11" t="s">
        <v>3329</v>
      </c>
      <c r="J85" s="11">
        <v>2</v>
      </c>
      <c r="K85" s="11">
        <v>85</v>
      </c>
      <c r="L85" s="11" t="s">
        <v>72</v>
      </c>
      <c r="M85" s="11">
        <v>8</v>
      </c>
      <c r="N85" s="11">
        <v>15</v>
      </c>
      <c r="O85" s="11" t="s">
        <v>625</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0</v>
      </c>
      <c r="AH85" s="11">
        <v>50</v>
      </c>
      <c r="AI85" s="11" t="s">
        <v>1400</v>
      </c>
      <c r="AJ85" s="11">
        <v>24</v>
      </c>
      <c r="AK85" s="11" t="s">
        <v>150</v>
      </c>
      <c r="AL85" s="11" t="s">
        <v>47</v>
      </c>
      <c r="AM85" s="11" t="s">
        <v>48</v>
      </c>
      <c r="AN85" s="11" t="s">
        <v>49</v>
      </c>
    </row>
    <row r="86" ht="36" spans="1:40">
      <c r="A86" s="28">
        <v>84</v>
      </c>
      <c r="B86" s="11" t="s">
        <v>151</v>
      </c>
      <c r="C86" s="11" t="s">
        <v>414</v>
      </c>
      <c r="D86" s="11" t="s">
        <v>415</v>
      </c>
      <c r="E86" s="11" t="s">
        <v>416</v>
      </c>
      <c r="F86" s="11" t="s">
        <v>172</v>
      </c>
      <c r="G86" s="11" t="s">
        <v>417</v>
      </c>
      <c r="H86" s="11">
        <v>1</v>
      </c>
      <c r="I86" s="11" t="s">
        <v>3328</v>
      </c>
      <c r="J86" s="11">
        <v>1</v>
      </c>
      <c r="K86" s="11">
        <v>100</v>
      </c>
      <c r="L86" s="11" t="s">
        <v>417</v>
      </c>
      <c r="M86" s="11">
        <v>0</v>
      </c>
      <c r="N86" s="11">
        <v>0</v>
      </c>
      <c r="O86" s="11">
        <v>0</v>
      </c>
      <c r="P86" s="11">
        <v>0</v>
      </c>
      <c r="Q86" s="11">
        <v>0</v>
      </c>
      <c r="R86" s="11">
        <v>0</v>
      </c>
      <c r="S86" s="11">
        <v>0</v>
      </c>
      <c r="T86" s="11">
        <v>0</v>
      </c>
      <c r="U86" s="11">
        <v>0</v>
      </c>
      <c r="V86" s="11">
        <v>0</v>
      </c>
      <c r="W86" s="11">
        <v>0</v>
      </c>
      <c r="X86" s="11">
        <v>0</v>
      </c>
      <c r="Y86" s="11">
        <v>0</v>
      </c>
      <c r="Z86" s="11">
        <v>0</v>
      </c>
      <c r="AA86" s="11">
        <v>0</v>
      </c>
      <c r="AB86" s="11">
        <v>0</v>
      </c>
      <c r="AC86" s="11">
        <v>0</v>
      </c>
      <c r="AD86" s="11">
        <v>0</v>
      </c>
      <c r="AE86" s="11">
        <v>0</v>
      </c>
      <c r="AF86" s="11">
        <v>0</v>
      </c>
      <c r="AG86" s="11">
        <v>0</v>
      </c>
      <c r="AH86" s="11">
        <v>50</v>
      </c>
      <c r="AI86" s="11"/>
      <c r="AJ86" s="11"/>
      <c r="AK86" s="11" t="s">
        <v>150</v>
      </c>
      <c r="AL86" s="11" t="s">
        <v>47</v>
      </c>
      <c r="AM86" s="11" t="s">
        <v>48</v>
      </c>
      <c r="AN86" s="11" t="s">
        <v>49</v>
      </c>
    </row>
    <row r="87" ht="48" spans="1:40">
      <c r="A87" s="28">
        <v>85</v>
      </c>
      <c r="B87" s="11" t="s">
        <v>151</v>
      </c>
      <c r="C87" s="11" t="s">
        <v>418</v>
      </c>
      <c r="D87" s="11" t="s">
        <v>419</v>
      </c>
      <c r="E87" s="11" t="s">
        <v>420</v>
      </c>
      <c r="F87" s="11" t="s">
        <v>155</v>
      </c>
      <c r="G87" s="11" t="s">
        <v>331</v>
      </c>
      <c r="H87" s="11">
        <v>1</v>
      </c>
      <c r="I87" s="11" t="s">
        <v>3328</v>
      </c>
      <c r="J87" s="11">
        <v>1</v>
      </c>
      <c r="K87" s="11">
        <v>100</v>
      </c>
      <c r="L87" s="11" t="s">
        <v>331</v>
      </c>
      <c r="M87" s="11">
        <v>0</v>
      </c>
      <c r="N87" s="11">
        <v>0</v>
      </c>
      <c r="O87" s="11">
        <v>0</v>
      </c>
      <c r="P87" s="11">
        <v>0</v>
      </c>
      <c r="Q87" s="11">
        <v>0</v>
      </c>
      <c r="R87" s="11">
        <v>0</v>
      </c>
      <c r="S87" s="11">
        <v>0</v>
      </c>
      <c r="T87" s="11">
        <v>0</v>
      </c>
      <c r="U87" s="11">
        <v>0</v>
      </c>
      <c r="V87" s="11">
        <v>0</v>
      </c>
      <c r="W87" s="11">
        <v>0</v>
      </c>
      <c r="X87" s="11">
        <v>0</v>
      </c>
      <c r="Y87" s="11">
        <v>0</v>
      </c>
      <c r="Z87" s="11">
        <v>0</v>
      </c>
      <c r="AA87" s="11">
        <v>0</v>
      </c>
      <c r="AB87" s="11">
        <v>0</v>
      </c>
      <c r="AC87" s="11">
        <v>0</v>
      </c>
      <c r="AD87" s="11">
        <v>0</v>
      </c>
      <c r="AE87" s="11">
        <v>0</v>
      </c>
      <c r="AF87" s="11">
        <v>0</v>
      </c>
      <c r="AG87" s="11">
        <v>0</v>
      </c>
      <c r="AH87" s="11">
        <v>50</v>
      </c>
      <c r="AI87" s="11"/>
      <c r="AJ87" s="11"/>
      <c r="AK87" s="11" t="s">
        <v>150</v>
      </c>
      <c r="AL87" s="11" t="s">
        <v>47</v>
      </c>
      <c r="AM87" s="11" t="s">
        <v>48</v>
      </c>
      <c r="AN87" s="11" t="s">
        <v>49</v>
      </c>
    </row>
    <row r="88" ht="48" spans="1:40">
      <c r="A88" s="28">
        <v>86</v>
      </c>
      <c r="B88" s="11" t="s">
        <v>151</v>
      </c>
      <c r="C88" s="11" t="s">
        <v>421</v>
      </c>
      <c r="D88" s="11" t="s">
        <v>422</v>
      </c>
      <c r="E88" s="11" t="s">
        <v>423</v>
      </c>
      <c r="F88" s="11" t="s">
        <v>424</v>
      </c>
      <c r="G88" s="11" t="s">
        <v>72</v>
      </c>
      <c r="H88" s="11">
        <v>2</v>
      </c>
      <c r="I88" s="11" t="s">
        <v>3329</v>
      </c>
      <c r="J88" s="11">
        <v>2</v>
      </c>
      <c r="K88" s="11">
        <v>85</v>
      </c>
      <c r="L88" s="11" t="s">
        <v>72</v>
      </c>
      <c r="M88" s="11">
        <v>8</v>
      </c>
      <c r="N88" s="11">
        <v>15</v>
      </c>
      <c r="O88" s="11" t="s">
        <v>625</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0</v>
      </c>
      <c r="AH88" s="11">
        <v>50</v>
      </c>
      <c r="AI88" s="11" t="s">
        <v>1400</v>
      </c>
      <c r="AJ88" s="11">
        <v>17</v>
      </c>
      <c r="AK88" s="11" t="s">
        <v>150</v>
      </c>
      <c r="AL88" s="11" t="s">
        <v>47</v>
      </c>
      <c r="AM88" s="11" t="s">
        <v>48</v>
      </c>
      <c r="AN88" s="11" t="s">
        <v>49</v>
      </c>
    </row>
    <row r="89" ht="48" spans="1:40">
      <c r="A89" s="28">
        <v>87</v>
      </c>
      <c r="B89" s="11" t="s">
        <v>151</v>
      </c>
      <c r="C89" s="11" t="s">
        <v>425</v>
      </c>
      <c r="D89" s="11" t="s">
        <v>426</v>
      </c>
      <c r="E89" s="11" t="s">
        <v>427</v>
      </c>
      <c r="F89" s="11" t="s">
        <v>428</v>
      </c>
      <c r="G89" s="11" t="s">
        <v>429</v>
      </c>
      <c r="H89" s="11">
        <v>3</v>
      </c>
      <c r="I89" s="11" t="s">
        <v>3329</v>
      </c>
      <c r="J89" s="11">
        <v>2</v>
      </c>
      <c r="K89" s="11">
        <v>57.14</v>
      </c>
      <c r="L89" s="11" t="s">
        <v>1271</v>
      </c>
      <c r="M89" s="11">
        <v>3</v>
      </c>
      <c r="N89" s="11">
        <v>42.85</v>
      </c>
      <c r="O89" s="11" t="s">
        <v>429</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0</v>
      </c>
      <c r="AH89" s="11">
        <v>50</v>
      </c>
      <c r="AI89" s="11" t="s">
        <v>1400</v>
      </c>
      <c r="AJ89" s="11">
        <v>6</v>
      </c>
      <c r="AK89" s="11" t="s">
        <v>150</v>
      </c>
      <c r="AL89" s="11" t="s">
        <v>47</v>
      </c>
      <c r="AM89" s="11" t="s">
        <v>48</v>
      </c>
      <c r="AN89" s="11" t="s">
        <v>49</v>
      </c>
    </row>
    <row r="90" ht="48" spans="1:40">
      <c r="A90" s="28">
        <v>88</v>
      </c>
      <c r="B90" s="11" t="s">
        <v>151</v>
      </c>
      <c r="C90" s="11" t="s">
        <v>430</v>
      </c>
      <c r="D90" s="11" t="s">
        <v>431</v>
      </c>
      <c r="E90" s="11" t="s">
        <v>432</v>
      </c>
      <c r="F90" s="11" t="s">
        <v>295</v>
      </c>
      <c r="G90" s="11" t="s">
        <v>296</v>
      </c>
      <c r="H90" s="11">
        <v>2</v>
      </c>
      <c r="I90" s="11" t="s">
        <v>3329</v>
      </c>
      <c r="J90" s="11">
        <v>2</v>
      </c>
      <c r="K90" s="11">
        <v>45</v>
      </c>
      <c r="L90" s="11" t="s">
        <v>296</v>
      </c>
      <c r="M90" s="11">
        <v>5</v>
      </c>
      <c r="N90" s="11">
        <v>0</v>
      </c>
      <c r="O90" s="11" t="s">
        <v>3330</v>
      </c>
      <c r="P90" s="11">
        <v>6</v>
      </c>
      <c r="Q90" s="11">
        <v>45</v>
      </c>
      <c r="R90" s="11" t="s">
        <v>384</v>
      </c>
      <c r="S90" s="11">
        <v>8</v>
      </c>
      <c r="T90" s="11">
        <v>10</v>
      </c>
      <c r="U90" s="11" t="s">
        <v>45</v>
      </c>
      <c r="V90" s="11">
        <v>0</v>
      </c>
      <c r="W90" s="11">
        <v>0</v>
      </c>
      <c r="X90" s="11">
        <v>0</v>
      </c>
      <c r="Y90" s="11">
        <v>0</v>
      </c>
      <c r="Z90" s="11">
        <v>0</v>
      </c>
      <c r="AA90" s="11">
        <v>0</v>
      </c>
      <c r="AB90" s="11">
        <v>0</v>
      </c>
      <c r="AC90" s="11">
        <v>0</v>
      </c>
      <c r="AD90" s="11">
        <v>0</v>
      </c>
      <c r="AE90" s="11">
        <v>0</v>
      </c>
      <c r="AF90" s="11">
        <v>0</v>
      </c>
      <c r="AG90" s="11">
        <v>0</v>
      </c>
      <c r="AH90" s="11">
        <v>50</v>
      </c>
      <c r="AI90" s="11" t="s">
        <v>1400</v>
      </c>
      <c r="AJ90" s="11">
        <v>5</v>
      </c>
      <c r="AK90" s="11" t="s">
        <v>150</v>
      </c>
      <c r="AL90" s="11" t="s">
        <v>47</v>
      </c>
      <c r="AM90" s="11" t="s">
        <v>48</v>
      </c>
      <c r="AN90" s="11" t="s">
        <v>49</v>
      </c>
    </row>
    <row r="91" ht="24" spans="1:40">
      <c r="A91" s="28">
        <v>89</v>
      </c>
      <c r="B91" s="11" t="s">
        <v>151</v>
      </c>
      <c r="C91" s="11" t="s">
        <v>433</v>
      </c>
      <c r="D91" s="11" t="s">
        <v>434</v>
      </c>
      <c r="E91" s="11" t="s">
        <v>435</v>
      </c>
      <c r="F91" s="11" t="s">
        <v>317</v>
      </c>
      <c r="G91" s="11" t="s">
        <v>436</v>
      </c>
      <c r="H91" s="11">
        <v>2</v>
      </c>
      <c r="I91" s="11" t="s">
        <v>3328</v>
      </c>
      <c r="J91" s="11">
        <v>2</v>
      </c>
      <c r="K91" s="11">
        <v>100</v>
      </c>
      <c r="L91" s="11" t="s">
        <v>436</v>
      </c>
      <c r="M91" s="11">
        <v>0</v>
      </c>
      <c r="N91" s="11">
        <v>0</v>
      </c>
      <c r="O91" s="11">
        <v>0</v>
      </c>
      <c r="P91" s="11">
        <v>0</v>
      </c>
      <c r="Q91" s="11">
        <v>0</v>
      </c>
      <c r="R91" s="11">
        <v>0</v>
      </c>
      <c r="S91" s="11">
        <v>0</v>
      </c>
      <c r="T91" s="11">
        <v>0</v>
      </c>
      <c r="U91" s="11">
        <v>0</v>
      </c>
      <c r="V91" s="11">
        <v>0</v>
      </c>
      <c r="W91" s="11">
        <v>0</v>
      </c>
      <c r="X91" s="11">
        <v>0</v>
      </c>
      <c r="Y91" s="11">
        <v>0</v>
      </c>
      <c r="Z91" s="11">
        <v>0</v>
      </c>
      <c r="AA91" s="11">
        <v>0</v>
      </c>
      <c r="AB91" s="11">
        <v>0</v>
      </c>
      <c r="AC91" s="11">
        <v>0</v>
      </c>
      <c r="AD91" s="11">
        <v>0</v>
      </c>
      <c r="AE91" s="11">
        <v>0</v>
      </c>
      <c r="AF91" s="11">
        <v>0</v>
      </c>
      <c r="AG91" s="11">
        <v>0</v>
      </c>
      <c r="AH91" s="11">
        <v>50</v>
      </c>
      <c r="AI91" s="11"/>
      <c r="AJ91" s="11"/>
      <c r="AK91" s="11" t="s">
        <v>150</v>
      </c>
      <c r="AL91" s="11" t="s">
        <v>47</v>
      </c>
      <c r="AM91" s="11" t="s">
        <v>48</v>
      </c>
      <c r="AN91" s="11" t="s">
        <v>49</v>
      </c>
    </row>
    <row r="92" ht="36" spans="1:40">
      <c r="A92" s="28">
        <v>90</v>
      </c>
      <c r="B92" s="11" t="s">
        <v>151</v>
      </c>
      <c r="C92" s="11" t="s">
        <v>437</v>
      </c>
      <c r="D92" s="11" t="s">
        <v>438</v>
      </c>
      <c r="E92" s="11" t="s">
        <v>439</v>
      </c>
      <c r="F92" s="11" t="s">
        <v>172</v>
      </c>
      <c r="G92" s="11" t="s">
        <v>417</v>
      </c>
      <c r="H92" s="11">
        <v>1</v>
      </c>
      <c r="I92" s="11" t="s">
        <v>3328</v>
      </c>
      <c r="J92" s="11">
        <v>1</v>
      </c>
      <c r="K92" s="11">
        <v>100</v>
      </c>
      <c r="L92" s="11" t="s">
        <v>417</v>
      </c>
      <c r="M92" s="11">
        <v>0</v>
      </c>
      <c r="N92" s="11">
        <v>0</v>
      </c>
      <c r="O92" s="11">
        <v>0</v>
      </c>
      <c r="P92" s="11">
        <v>0</v>
      </c>
      <c r="Q92" s="11">
        <v>0</v>
      </c>
      <c r="R92" s="11">
        <v>0</v>
      </c>
      <c r="S92" s="11">
        <v>0</v>
      </c>
      <c r="T92" s="11">
        <v>0</v>
      </c>
      <c r="U92" s="11">
        <v>0</v>
      </c>
      <c r="V92" s="11">
        <v>0</v>
      </c>
      <c r="W92" s="11">
        <v>0</v>
      </c>
      <c r="X92" s="11">
        <v>0</v>
      </c>
      <c r="Y92" s="11">
        <v>0</v>
      </c>
      <c r="Z92" s="11">
        <v>0</v>
      </c>
      <c r="AA92" s="11">
        <v>0</v>
      </c>
      <c r="AB92" s="11">
        <v>0</v>
      </c>
      <c r="AC92" s="11">
        <v>0</v>
      </c>
      <c r="AD92" s="11">
        <v>0</v>
      </c>
      <c r="AE92" s="11">
        <v>0</v>
      </c>
      <c r="AF92" s="11">
        <v>0</v>
      </c>
      <c r="AG92" s="11">
        <v>0</v>
      </c>
      <c r="AH92" s="11">
        <v>50</v>
      </c>
      <c r="AI92" s="11"/>
      <c r="AJ92" s="11"/>
      <c r="AK92" s="11" t="s">
        <v>150</v>
      </c>
      <c r="AL92" s="11" t="s">
        <v>47</v>
      </c>
      <c r="AM92" s="11" t="s">
        <v>48</v>
      </c>
      <c r="AN92" s="11" t="s">
        <v>49</v>
      </c>
    </row>
    <row r="93" ht="36" spans="1:40">
      <c r="A93" s="28">
        <v>91</v>
      </c>
      <c r="B93" s="11" t="s">
        <v>151</v>
      </c>
      <c r="C93" s="11" t="s">
        <v>440</v>
      </c>
      <c r="D93" s="11" t="s">
        <v>441</v>
      </c>
      <c r="E93" s="11" t="s">
        <v>442</v>
      </c>
      <c r="F93" s="11" t="s">
        <v>196</v>
      </c>
      <c r="G93" s="11" t="s">
        <v>310</v>
      </c>
      <c r="H93" s="11">
        <v>1</v>
      </c>
      <c r="I93" s="11" t="s">
        <v>3328</v>
      </c>
      <c r="J93" s="11">
        <v>1</v>
      </c>
      <c r="K93" s="11">
        <v>100</v>
      </c>
      <c r="L93" s="11" t="s">
        <v>310</v>
      </c>
      <c r="M93" s="11">
        <v>0</v>
      </c>
      <c r="N93" s="11">
        <v>0</v>
      </c>
      <c r="O93" s="11">
        <v>0</v>
      </c>
      <c r="P93" s="11">
        <v>0</v>
      </c>
      <c r="Q93" s="11">
        <v>0</v>
      </c>
      <c r="R93" s="11">
        <v>0</v>
      </c>
      <c r="S93" s="11">
        <v>0</v>
      </c>
      <c r="T93" s="11">
        <v>0</v>
      </c>
      <c r="U93" s="11">
        <v>0</v>
      </c>
      <c r="V93" s="11">
        <v>0</v>
      </c>
      <c r="W93" s="11">
        <v>0</v>
      </c>
      <c r="X93" s="11">
        <v>0</v>
      </c>
      <c r="Y93" s="11">
        <v>0</v>
      </c>
      <c r="Z93" s="11">
        <v>0</v>
      </c>
      <c r="AA93" s="11">
        <v>0</v>
      </c>
      <c r="AB93" s="11">
        <v>0</v>
      </c>
      <c r="AC93" s="11">
        <v>0</v>
      </c>
      <c r="AD93" s="11">
        <v>0</v>
      </c>
      <c r="AE93" s="11">
        <v>0</v>
      </c>
      <c r="AF93" s="11">
        <v>0</v>
      </c>
      <c r="AG93" s="11">
        <v>0</v>
      </c>
      <c r="AH93" s="11">
        <v>50</v>
      </c>
      <c r="AI93" s="11" t="s">
        <v>1400</v>
      </c>
      <c r="AJ93" s="11">
        <v>3</v>
      </c>
      <c r="AK93" s="11" t="s">
        <v>150</v>
      </c>
      <c r="AL93" s="11" t="s">
        <v>47</v>
      </c>
      <c r="AM93" s="11" t="s">
        <v>48</v>
      </c>
      <c r="AN93" s="11" t="s">
        <v>49</v>
      </c>
    </row>
    <row r="94" ht="48" spans="1:40">
      <c r="A94" s="28">
        <v>92</v>
      </c>
      <c r="B94" s="11" t="s">
        <v>151</v>
      </c>
      <c r="C94" s="11" t="s">
        <v>443</v>
      </c>
      <c r="D94" s="11" t="s">
        <v>444</v>
      </c>
      <c r="E94" s="11" t="s">
        <v>445</v>
      </c>
      <c r="F94" s="11" t="s">
        <v>196</v>
      </c>
      <c r="G94" s="11" t="s">
        <v>446</v>
      </c>
      <c r="H94" s="11">
        <v>4</v>
      </c>
      <c r="I94" s="11" t="s">
        <v>3329</v>
      </c>
      <c r="J94" s="11">
        <v>3</v>
      </c>
      <c r="K94" s="11">
        <v>0</v>
      </c>
      <c r="L94" s="11" t="s">
        <v>3330</v>
      </c>
      <c r="M94" s="11">
        <v>4</v>
      </c>
      <c r="N94" s="11">
        <v>70</v>
      </c>
      <c r="O94" s="11" t="s">
        <v>446</v>
      </c>
      <c r="P94" s="11">
        <v>5</v>
      </c>
      <c r="Q94" s="11">
        <v>30</v>
      </c>
      <c r="R94" s="11" t="s">
        <v>45</v>
      </c>
      <c r="S94" s="11">
        <v>0</v>
      </c>
      <c r="T94" s="11">
        <v>0</v>
      </c>
      <c r="U94" s="11">
        <v>0</v>
      </c>
      <c r="V94" s="11">
        <v>0</v>
      </c>
      <c r="W94" s="11">
        <v>0</v>
      </c>
      <c r="X94" s="11">
        <v>0</v>
      </c>
      <c r="Y94" s="11">
        <v>0</v>
      </c>
      <c r="Z94" s="11">
        <v>0</v>
      </c>
      <c r="AA94" s="11">
        <v>0</v>
      </c>
      <c r="AB94" s="11">
        <v>0</v>
      </c>
      <c r="AC94" s="11">
        <v>0</v>
      </c>
      <c r="AD94" s="11">
        <v>0</v>
      </c>
      <c r="AE94" s="11">
        <v>0</v>
      </c>
      <c r="AF94" s="11">
        <v>0</v>
      </c>
      <c r="AG94" s="11">
        <v>0</v>
      </c>
      <c r="AH94" s="11">
        <v>25</v>
      </c>
      <c r="AI94" s="11"/>
      <c r="AJ94" s="11"/>
      <c r="AK94" s="11" t="s">
        <v>150</v>
      </c>
      <c r="AL94" s="11" t="s">
        <v>47</v>
      </c>
      <c r="AM94" s="11" t="s">
        <v>56</v>
      </c>
      <c r="AN94" s="11" t="s">
        <v>49</v>
      </c>
    </row>
    <row r="95" ht="36" spans="1:40">
      <c r="A95" s="28">
        <v>93</v>
      </c>
      <c r="B95" s="11" t="s">
        <v>151</v>
      </c>
      <c r="C95" s="11" t="s">
        <v>447</v>
      </c>
      <c r="D95" s="11" t="s">
        <v>448</v>
      </c>
      <c r="E95" s="11" t="s">
        <v>449</v>
      </c>
      <c r="F95" s="11" t="s">
        <v>202</v>
      </c>
      <c r="G95" s="11" t="s">
        <v>450</v>
      </c>
      <c r="H95" s="11">
        <v>2</v>
      </c>
      <c r="I95" s="11" t="s">
        <v>3328</v>
      </c>
      <c r="J95" s="11">
        <v>2</v>
      </c>
      <c r="K95" s="11">
        <v>100</v>
      </c>
      <c r="L95" s="11" t="s">
        <v>450</v>
      </c>
      <c r="M95" s="11">
        <v>0</v>
      </c>
      <c r="N95" s="11">
        <v>0</v>
      </c>
      <c r="O95" s="11">
        <v>0</v>
      </c>
      <c r="P95" s="11">
        <v>0</v>
      </c>
      <c r="Q95" s="11">
        <v>0</v>
      </c>
      <c r="R95" s="11">
        <v>0</v>
      </c>
      <c r="S95" s="11">
        <v>0</v>
      </c>
      <c r="T95" s="11">
        <v>0</v>
      </c>
      <c r="U95" s="11">
        <v>0</v>
      </c>
      <c r="V95" s="11">
        <v>0</v>
      </c>
      <c r="W95" s="11">
        <v>0</v>
      </c>
      <c r="X95" s="11">
        <v>0</v>
      </c>
      <c r="Y95" s="11">
        <v>0</v>
      </c>
      <c r="Z95" s="11">
        <v>0</v>
      </c>
      <c r="AA95" s="11">
        <v>0</v>
      </c>
      <c r="AB95" s="11">
        <v>0</v>
      </c>
      <c r="AC95" s="11">
        <v>0</v>
      </c>
      <c r="AD95" s="11">
        <v>0</v>
      </c>
      <c r="AE95" s="11">
        <v>0</v>
      </c>
      <c r="AF95" s="11">
        <v>0</v>
      </c>
      <c r="AG95" s="11">
        <v>0</v>
      </c>
      <c r="AH95" s="11">
        <v>50</v>
      </c>
      <c r="AI95" s="11"/>
      <c r="AJ95" s="11"/>
      <c r="AK95" s="11" t="s">
        <v>150</v>
      </c>
      <c r="AL95" s="11" t="s">
        <v>47</v>
      </c>
      <c r="AM95" s="11" t="s">
        <v>48</v>
      </c>
      <c r="AN95" s="11" t="s">
        <v>49</v>
      </c>
    </row>
    <row r="96" ht="36" spans="1:40">
      <c r="A96" s="28">
        <v>94</v>
      </c>
      <c r="B96" s="11" t="s">
        <v>151</v>
      </c>
      <c r="C96" s="11" t="s">
        <v>451</v>
      </c>
      <c r="D96" s="11" t="s">
        <v>452</v>
      </c>
      <c r="E96" s="11" t="s">
        <v>453</v>
      </c>
      <c r="F96" s="11" t="s">
        <v>196</v>
      </c>
      <c r="G96" s="11" t="s">
        <v>197</v>
      </c>
      <c r="H96" s="11">
        <v>2</v>
      </c>
      <c r="I96" s="11" t="s">
        <v>3328</v>
      </c>
      <c r="J96" s="11">
        <v>2</v>
      </c>
      <c r="K96" s="11">
        <v>100</v>
      </c>
      <c r="L96" s="11" t="s">
        <v>197</v>
      </c>
      <c r="M96" s="11">
        <v>0</v>
      </c>
      <c r="N96" s="11">
        <v>0</v>
      </c>
      <c r="O96" s="11">
        <v>0</v>
      </c>
      <c r="P96" s="11">
        <v>0</v>
      </c>
      <c r="Q96" s="11">
        <v>0</v>
      </c>
      <c r="R96" s="11">
        <v>0</v>
      </c>
      <c r="S96" s="11">
        <v>0</v>
      </c>
      <c r="T96" s="11">
        <v>0</v>
      </c>
      <c r="U96" s="11">
        <v>0</v>
      </c>
      <c r="V96" s="11">
        <v>0</v>
      </c>
      <c r="W96" s="11">
        <v>0</v>
      </c>
      <c r="X96" s="11">
        <v>0</v>
      </c>
      <c r="Y96" s="11">
        <v>0</v>
      </c>
      <c r="Z96" s="11">
        <v>0</v>
      </c>
      <c r="AA96" s="11">
        <v>0</v>
      </c>
      <c r="AB96" s="11">
        <v>0</v>
      </c>
      <c r="AC96" s="11">
        <v>0</v>
      </c>
      <c r="AD96" s="11">
        <v>0</v>
      </c>
      <c r="AE96" s="11">
        <v>0</v>
      </c>
      <c r="AF96" s="11">
        <v>0</v>
      </c>
      <c r="AG96" s="11">
        <v>0</v>
      </c>
      <c r="AH96" s="11">
        <v>50</v>
      </c>
      <c r="AI96" s="11"/>
      <c r="AJ96" s="11"/>
      <c r="AK96" s="11" t="s">
        <v>150</v>
      </c>
      <c r="AL96" s="11" t="s">
        <v>47</v>
      </c>
      <c r="AM96" s="11" t="s">
        <v>48</v>
      </c>
      <c r="AN96" s="11" t="s">
        <v>49</v>
      </c>
    </row>
    <row r="97" ht="36" spans="1:40">
      <c r="A97" s="28">
        <v>95</v>
      </c>
      <c r="B97" s="11" t="s">
        <v>151</v>
      </c>
      <c r="C97" s="11" t="s">
        <v>454</v>
      </c>
      <c r="D97" s="11" t="s">
        <v>455</v>
      </c>
      <c r="E97" s="11" t="s">
        <v>456</v>
      </c>
      <c r="F97" s="11" t="s">
        <v>202</v>
      </c>
      <c r="G97" s="11" t="s">
        <v>208</v>
      </c>
      <c r="H97" s="11">
        <v>4</v>
      </c>
      <c r="I97" s="11" t="s">
        <v>3328</v>
      </c>
      <c r="J97" s="11">
        <v>4</v>
      </c>
      <c r="K97" s="11">
        <v>100</v>
      </c>
      <c r="L97" s="11" t="s">
        <v>208</v>
      </c>
      <c r="M97" s="11">
        <v>0</v>
      </c>
      <c r="N97" s="11">
        <v>0</v>
      </c>
      <c r="O97" s="11">
        <v>0</v>
      </c>
      <c r="P97" s="11">
        <v>0</v>
      </c>
      <c r="Q97" s="11">
        <v>0</v>
      </c>
      <c r="R97" s="11">
        <v>0</v>
      </c>
      <c r="S97" s="11">
        <v>0</v>
      </c>
      <c r="T97" s="11">
        <v>0</v>
      </c>
      <c r="U97" s="11">
        <v>0</v>
      </c>
      <c r="V97" s="11">
        <v>0</v>
      </c>
      <c r="W97" s="11">
        <v>0</v>
      </c>
      <c r="X97" s="11">
        <v>0</v>
      </c>
      <c r="Y97" s="11">
        <v>0</v>
      </c>
      <c r="Z97" s="11">
        <v>0</v>
      </c>
      <c r="AA97" s="11">
        <v>0</v>
      </c>
      <c r="AB97" s="11">
        <v>0</v>
      </c>
      <c r="AC97" s="11">
        <v>0</v>
      </c>
      <c r="AD97" s="11">
        <v>0</v>
      </c>
      <c r="AE97" s="11">
        <v>0</v>
      </c>
      <c r="AF97" s="11">
        <v>0</v>
      </c>
      <c r="AG97" s="11">
        <v>0</v>
      </c>
      <c r="AH97" s="11">
        <v>25</v>
      </c>
      <c r="AI97" s="11" t="s">
        <v>1400</v>
      </c>
      <c r="AJ97" s="11">
        <v>2</v>
      </c>
      <c r="AK97" s="11" t="s">
        <v>150</v>
      </c>
      <c r="AL97" s="11" t="s">
        <v>47</v>
      </c>
      <c r="AM97" s="11" t="s">
        <v>56</v>
      </c>
      <c r="AN97" s="11" t="s">
        <v>49</v>
      </c>
    </row>
    <row r="98" ht="48" spans="1:40">
      <c r="A98" s="28">
        <v>96</v>
      </c>
      <c r="B98" s="11" t="s">
        <v>151</v>
      </c>
      <c r="C98" s="11" t="s">
        <v>457</v>
      </c>
      <c r="D98" s="11" t="s">
        <v>458</v>
      </c>
      <c r="E98" s="11" t="s">
        <v>459</v>
      </c>
      <c r="F98" s="11" t="s">
        <v>155</v>
      </c>
      <c r="G98" s="11" t="s">
        <v>460</v>
      </c>
      <c r="H98" s="11">
        <v>2</v>
      </c>
      <c r="I98" s="11" t="s">
        <v>3328</v>
      </c>
      <c r="J98" s="11">
        <v>1</v>
      </c>
      <c r="K98" s="11">
        <v>100</v>
      </c>
      <c r="L98" s="11" t="s">
        <v>460</v>
      </c>
      <c r="M98" s="11">
        <v>0</v>
      </c>
      <c r="N98" s="11">
        <v>0</v>
      </c>
      <c r="O98" s="11">
        <v>0</v>
      </c>
      <c r="P98" s="11">
        <v>0</v>
      </c>
      <c r="Q98" s="11">
        <v>0</v>
      </c>
      <c r="R98" s="11">
        <v>0</v>
      </c>
      <c r="S98" s="11">
        <v>0</v>
      </c>
      <c r="T98" s="11">
        <v>0</v>
      </c>
      <c r="U98" s="11">
        <v>0</v>
      </c>
      <c r="V98" s="11">
        <v>0</v>
      </c>
      <c r="W98" s="11">
        <v>0</v>
      </c>
      <c r="X98" s="11">
        <v>0</v>
      </c>
      <c r="Y98" s="11">
        <v>0</v>
      </c>
      <c r="Z98" s="11">
        <v>0</v>
      </c>
      <c r="AA98" s="11">
        <v>0</v>
      </c>
      <c r="AB98" s="11">
        <v>0</v>
      </c>
      <c r="AC98" s="11">
        <v>0</v>
      </c>
      <c r="AD98" s="11">
        <v>0</v>
      </c>
      <c r="AE98" s="11">
        <v>0</v>
      </c>
      <c r="AF98" s="11">
        <v>0</v>
      </c>
      <c r="AG98" s="11">
        <v>0</v>
      </c>
      <c r="AH98" s="11">
        <v>50</v>
      </c>
      <c r="AI98" s="11" t="s">
        <v>1400</v>
      </c>
      <c r="AJ98" s="11">
        <v>6</v>
      </c>
      <c r="AK98" s="11" t="s">
        <v>150</v>
      </c>
      <c r="AL98" s="11" t="s">
        <v>47</v>
      </c>
      <c r="AM98" s="11" t="s">
        <v>48</v>
      </c>
      <c r="AN98" s="11" t="s">
        <v>49</v>
      </c>
    </row>
    <row r="99" ht="48" spans="1:40">
      <c r="A99" s="28">
        <v>97</v>
      </c>
      <c r="B99" s="11" t="s">
        <v>151</v>
      </c>
      <c r="C99" s="11" t="s">
        <v>461</v>
      </c>
      <c r="D99" s="11" t="s">
        <v>462</v>
      </c>
      <c r="E99" s="11" t="s">
        <v>463</v>
      </c>
      <c r="F99" s="11" t="s">
        <v>322</v>
      </c>
      <c r="G99" s="11" t="s">
        <v>358</v>
      </c>
      <c r="H99" s="11">
        <v>2</v>
      </c>
      <c r="I99" s="11" t="s">
        <v>3329</v>
      </c>
      <c r="J99" s="11">
        <v>2</v>
      </c>
      <c r="K99" s="11">
        <v>66.67</v>
      </c>
      <c r="L99" s="11" t="s">
        <v>358</v>
      </c>
      <c r="M99" s="11">
        <v>4</v>
      </c>
      <c r="N99" s="11">
        <v>33.33</v>
      </c>
      <c r="O99" s="11" t="s">
        <v>3358</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0</v>
      </c>
      <c r="AH99" s="11">
        <v>20</v>
      </c>
      <c r="AI99" s="11" t="s">
        <v>1400</v>
      </c>
      <c r="AJ99" s="11">
        <v>19</v>
      </c>
      <c r="AK99" s="11" t="s">
        <v>150</v>
      </c>
      <c r="AL99" s="11" t="s">
        <v>105</v>
      </c>
      <c r="AM99" s="11" t="s">
        <v>48</v>
      </c>
      <c r="AN99" s="11" t="s">
        <v>49</v>
      </c>
    </row>
    <row r="100" ht="60" spans="1:40">
      <c r="A100" s="28">
        <v>98</v>
      </c>
      <c r="B100" s="11" t="s">
        <v>151</v>
      </c>
      <c r="C100" s="11" t="s">
        <v>464</v>
      </c>
      <c r="D100" s="11" t="s">
        <v>465</v>
      </c>
      <c r="E100" s="11" t="s">
        <v>466</v>
      </c>
      <c r="F100" s="11" t="s">
        <v>167</v>
      </c>
      <c r="G100" s="11" t="s">
        <v>327</v>
      </c>
      <c r="H100" s="11">
        <v>1</v>
      </c>
      <c r="I100" s="11" t="s">
        <v>3329</v>
      </c>
      <c r="J100" s="11">
        <v>1</v>
      </c>
      <c r="K100" s="11">
        <v>50</v>
      </c>
      <c r="L100" s="11" t="s">
        <v>327</v>
      </c>
      <c r="M100" s="11">
        <v>2</v>
      </c>
      <c r="N100" s="11">
        <v>50</v>
      </c>
      <c r="O100" s="11" t="s">
        <v>3359</v>
      </c>
      <c r="P100" s="11">
        <v>6</v>
      </c>
      <c r="Q100" s="11">
        <v>0</v>
      </c>
      <c r="R100" s="11" t="s">
        <v>3360</v>
      </c>
      <c r="S100" s="11">
        <v>7</v>
      </c>
      <c r="T100" s="11">
        <v>0</v>
      </c>
      <c r="U100" s="11" t="s">
        <v>3351</v>
      </c>
      <c r="V100" s="11">
        <v>0</v>
      </c>
      <c r="W100" s="11">
        <v>0</v>
      </c>
      <c r="X100" s="11">
        <v>0</v>
      </c>
      <c r="Y100" s="11">
        <v>0</v>
      </c>
      <c r="Z100" s="11">
        <v>0</v>
      </c>
      <c r="AA100" s="11">
        <v>0</v>
      </c>
      <c r="AB100" s="11">
        <v>0</v>
      </c>
      <c r="AC100" s="11">
        <v>0</v>
      </c>
      <c r="AD100" s="11">
        <v>0</v>
      </c>
      <c r="AE100" s="11">
        <v>0</v>
      </c>
      <c r="AF100" s="11">
        <v>0</v>
      </c>
      <c r="AG100" s="11">
        <v>0</v>
      </c>
      <c r="AH100" s="11">
        <v>50</v>
      </c>
      <c r="AI100" s="11"/>
      <c r="AJ100" s="11"/>
      <c r="AK100" s="11" t="s">
        <v>150</v>
      </c>
      <c r="AL100" s="11" t="s">
        <v>47</v>
      </c>
      <c r="AM100" s="11" t="s">
        <v>48</v>
      </c>
      <c r="AN100" s="11" t="s">
        <v>49</v>
      </c>
    </row>
    <row r="101" ht="48" spans="1:40">
      <c r="A101" s="28">
        <v>99</v>
      </c>
      <c r="B101" s="11" t="s">
        <v>151</v>
      </c>
      <c r="C101" s="11" t="s">
        <v>467</v>
      </c>
      <c r="D101" s="11" t="s">
        <v>468</v>
      </c>
      <c r="E101" s="11" t="s">
        <v>469</v>
      </c>
      <c r="F101" s="11" t="s">
        <v>167</v>
      </c>
      <c r="G101" s="11" t="s">
        <v>384</v>
      </c>
      <c r="H101" s="11">
        <v>2</v>
      </c>
      <c r="I101" s="11" t="s">
        <v>3328</v>
      </c>
      <c r="J101" s="11">
        <v>2</v>
      </c>
      <c r="K101" s="11">
        <v>100</v>
      </c>
      <c r="L101" s="11" t="s">
        <v>384</v>
      </c>
      <c r="M101" s="11">
        <v>0</v>
      </c>
      <c r="N101" s="11">
        <v>0</v>
      </c>
      <c r="O101" s="11">
        <v>0</v>
      </c>
      <c r="P101" s="11">
        <v>0</v>
      </c>
      <c r="Q101" s="11">
        <v>0</v>
      </c>
      <c r="R101" s="11">
        <v>0</v>
      </c>
      <c r="S101" s="11">
        <v>0</v>
      </c>
      <c r="T101" s="11">
        <v>0</v>
      </c>
      <c r="U101" s="11">
        <v>0</v>
      </c>
      <c r="V101" s="11">
        <v>0</v>
      </c>
      <c r="W101" s="11">
        <v>0</v>
      </c>
      <c r="X101" s="11">
        <v>0</v>
      </c>
      <c r="Y101" s="11">
        <v>0</v>
      </c>
      <c r="Z101" s="11">
        <v>0</v>
      </c>
      <c r="AA101" s="11">
        <v>0</v>
      </c>
      <c r="AB101" s="11">
        <v>0</v>
      </c>
      <c r="AC101" s="11">
        <v>0</v>
      </c>
      <c r="AD101" s="11">
        <v>0</v>
      </c>
      <c r="AE101" s="11">
        <v>0</v>
      </c>
      <c r="AF101" s="11">
        <v>0</v>
      </c>
      <c r="AG101" s="11">
        <v>0</v>
      </c>
      <c r="AH101" s="11">
        <v>50</v>
      </c>
      <c r="AI101" s="11" t="s">
        <v>1400</v>
      </c>
      <c r="AJ101" s="11">
        <v>28</v>
      </c>
      <c r="AK101" s="11" t="s">
        <v>150</v>
      </c>
      <c r="AL101" s="11" t="s">
        <v>47</v>
      </c>
      <c r="AM101" s="11" t="s">
        <v>48</v>
      </c>
      <c r="AN101" s="11" t="s">
        <v>49</v>
      </c>
    </row>
    <row r="102" ht="36" spans="1:40">
      <c r="A102" s="28">
        <v>100</v>
      </c>
      <c r="B102" s="11" t="s">
        <v>151</v>
      </c>
      <c r="C102" s="11" t="s">
        <v>470</v>
      </c>
      <c r="D102" s="11" t="s">
        <v>471</v>
      </c>
      <c r="E102" s="11" t="s">
        <v>472</v>
      </c>
      <c r="F102" s="11" t="s">
        <v>228</v>
      </c>
      <c r="G102" s="11" t="s">
        <v>128</v>
      </c>
      <c r="H102" s="11">
        <v>2</v>
      </c>
      <c r="I102" s="11" t="s">
        <v>3329</v>
      </c>
      <c r="J102" s="11">
        <v>2</v>
      </c>
      <c r="K102" s="11">
        <v>100</v>
      </c>
      <c r="L102" s="11" t="s">
        <v>128</v>
      </c>
      <c r="M102" s="11">
        <v>3</v>
      </c>
      <c r="N102" s="11">
        <v>0</v>
      </c>
      <c r="O102" s="11" t="s">
        <v>3361</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0</v>
      </c>
      <c r="AH102" s="11">
        <v>50</v>
      </c>
      <c r="AI102" s="11"/>
      <c r="AJ102" s="11"/>
      <c r="AK102" s="11" t="s">
        <v>473</v>
      </c>
      <c r="AL102" s="11" t="s">
        <v>47</v>
      </c>
      <c r="AM102" s="11" t="s">
        <v>48</v>
      </c>
      <c r="AN102" s="11" t="s">
        <v>49</v>
      </c>
    </row>
    <row r="103" ht="60" spans="1:40">
      <c r="A103" s="28">
        <v>101</v>
      </c>
      <c r="B103" s="11" t="s">
        <v>151</v>
      </c>
      <c r="C103" s="11" t="s">
        <v>474</v>
      </c>
      <c r="D103" s="11" t="s">
        <v>475</v>
      </c>
      <c r="E103" s="11" t="s">
        <v>476</v>
      </c>
      <c r="F103" s="11" t="s">
        <v>250</v>
      </c>
      <c r="G103" s="11" t="s">
        <v>234</v>
      </c>
      <c r="H103" s="11">
        <v>3</v>
      </c>
      <c r="I103" s="11" t="s">
        <v>3328</v>
      </c>
      <c r="J103" s="11">
        <v>3</v>
      </c>
      <c r="K103" s="11">
        <v>100</v>
      </c>
      <c r="L103" s="11" t="s">
        <v>234</v>
      </c>
      <c r="M103" s="11">
        <v>0</v>
      </c>
      <c r="N103" s="11">
        <v>0</v>
      </c>
      <c r="O103" s="11">
        <v>0</v>
      </c>
      <c r="P103" s="11">
        <v>0</v>
      </c>
      <c r="Q103" s="11">
        <v>0</v>
      </c>
      <c r="R103" s="11">
        <v>0</v>
      </c>
      <c r="S103" s="11">
        <v>0</v>
      </c>
      <c r="T103" s="11">
        <v>0</v>
      </c>
      <c r="U103" s="11">
        <v>0</v>
      </c>
      <c r="V103" s="11">
        <v>0</v>
      </c>
      <c r="W103" s="11">
        <v>0</v>
      </c>
      <c r="X103" s="11">
        <v>0</v>
      </c>
      <c r="Y103" s="11">
        <v>0</v>
      </c>
      <c r="Z103" s="11">
        <v>0</v>
      </c>
      <c r="AA103" s="11">
        <v>0</v>
      </c>
      <c r="AB103" s="11">
        <v>0</v>
      </c>
      <c r="AC103" s="11">
        <v>0</v>
      </c>
      <c r="AD103" s="11">
        <v>0</v>
      </c>
      <c r="AE103" s="11">
        <v>0</v>
      </c>
      <c r="AF103" s="11">
        <v>0</v>
      </c>
      <c r="AG103" s="11">
        <v>0</v>
      </c>
      <c r="AH103" s="11">
        <v>50</v>
      </c>
      <c r="AI103" s="11" t="s">
        <v>1400</v>
      </c>
      <c r="AJ103" s="11">
        <v>6</v>
      </c>
      <c r="AK103" s="11" t="s">
        <v>473</v>
      </c>
      <c r="AL103" s="11" t="s">
        <v>47</v>
      </c>
      <c r="AM103" s="11" t="s">
        <v>48</v>
      </c>
      <c r="AN103" s="11" t="s">
        <v>49</v>
      </c>
    </row>
    <row r="104" s="69" customFormat="1" ht="60" spans="1:40">
      <c r="A104" s="93">
        <v>102</v>
      </c>
      <c r="B104" s="87" t="s">
        <v>151</v>
      </c>
      <c r="C104" s="87" t="s">
        <v>477</v>
      </c>
      <c r="D104" s="87" t="s">
        <v>478</v>
      </c>
      <c r="E104" s="87" t="s">
        <v>479</v>
      </c>
      <c r="F104" s="87" t="s">
        <v>228</v>
      </c>
      <c r="G104" s="87" t="s">
        <v>331</v>
      </c>
      <c r="H104" s="87">
        <v>1</v>
      </c>
      <c r="I104" s="87" t="s">
        <v>3329</v>
      </c>
      <c r="J104" s="87">
        <v>1</v>
      </c>
      <c r="K104" s="94">
        <v>76</v>
      </c>
      <c r="L104" s="87" t="s">
        <v>331</v>
      </c>
      <c r="M104" s="87">
        <v>6</v>
      </c>
      <c r="N104" s="94">
        <v>24</v>
      </c>
      <c r="O104" s="87" t="s">
        <v>3362</v>
      </c>
      <c r="P104" s="87">
        <v>0</v>
      </c>
      <c r="Q104" s="87">
        <v>0</v>
      </c>
      <c r="R104" s="87">
        <v>0</v>
      </c>
      <c r="S104" s="87">
        <v>0</v>
      </c>
      <c r="T104" s="87">
        <v>0</v>
      </c>
      <c r="U104" s="87">
        <v>0</v>
      </c>
      <c r="V104" s="87">
        <v>0</v>
      </c>
      <c r="W104" s="87">
        <v>0</v>
      </c>
      <c r="X104" s="87">
        <v>0</v>
      </c>
      <c r="Y104" s="87">
        <v>0</v>
      </c>
      <c r="Z104" s="87">
        <v>0</v>
      </c>
      <c r="AA104" s="87">
        <v>0</v>
      </c>
      <c r="AB104" s="87">
        <v>0</v>
      </c>
      <c r="AC104" s="87">
        <v>0</v>
      </c>
      <c r="AD104" s="87">
        <v>0</v>
      </c>
      <c r="AE104" s="87">
        <v>0</v>
      </c>
      <c r="AF104" s="87">
        <v>0</v>
      </c>
      <c r="AG104" s="87">
        <v>0</v>
      </c>
      <c r="AH104" s="87">
        <v>50</v>
      </c>
      <c r="AI104" s="87"/>
      <c r="AJ104" s="87"/>
      <c r="AK104" s="87" t="s">
        <v>473</v>
      </c>
      <c r="AL104" s="87" t="s">
        <v>47</v>
      </c>
      <c r="AM104" s="87" t="s">
        <v>48</v>
      </c>
      <c r="AN104" s="87" t="s">
        <v>49</v>
      </c>
    </row>
    <row r="105" ht="48" spans="1:40">
      <c r="A105" s="28">
        <v>103</v>
      </c>
      <c r="B105" s="11" t="s">
        <v>151</v>
      </c>
      <c r="C105" s="11" t="s">
        <v>480</v>
      </c>
      <c r="D105" s="11" t="s">
        <v>481</v>
      </c>
      <c r="E105" s="11" t="s">
        <v>482</v>
      </c>
      <c r="F105" s="11" t="s">
        <v>172</v>
      </c>
      <c r="G105" s="11" t="s">
        <v>128</v>
      </c>
      <c r="H105" s="11">
        <v>1</v>
      </c>
      <c r="I105" s="11" t="s">
        <v>3329</v>
      </c>
      <c r="J105" s="11">
        <v>1</v>
      </c>
      <c r="K105" s="11">
        <v>55.55</v>
      </c>
      <c r="L105" s="11" t="s">
        <v>128</v>
      </c>
      <c r="M105" s="11">
        <v>2</v>
      </c>
      <c r="N105" s="11">
        <v>44.44</v>
      </c>
      <c r="O105" s="11" t="s">
        <v>687</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0</v>
      </c>
      <c r="AH105" s="11">
        <v>50</v>
      </c>
      <c r="AI105" s="11" t="s">
        <v>1400</v>
      </c>
      <c r="AJ105" s="11">
        <v>13</v>
      </c>
      <c r="AK105" s="11" t="s">
        <v>473</v>
      </c>
      <c r="AL105" s="11" t="s">
        <v>47</v>
      </c>
      <c r="AM105" s="11" t="s">
        <v>48</v>
      </c>
      <c r="AN105" s="11" t="s">
        <v>49</v>
      </c>
    </row>
    <row r="106" ht="36" spans="1:40">
      <c r="A106" s="28">
        <v>104</v>
      </c>
      <c r="B106" s="11" t="s">
        <v>151</v>
      </c>
      <c r="C106" s="11" t="s">
        <v>483</v>
      </c>
      <c r="D106" s="11" t="s">
        <v>484</v>
      </c>
      <c r="E106" s="11" t="s">
        <v>485</v>
      </c>
      <c r="F106" s="11" t="s">
        <v>486</v>
      </c>
      <c r="G106" s="11" t="s">
        <v>487</v>
      </c>
      <c r="H106" s="11">
        <v>3</v>
      </c>
      <c r="I106" s="11" t="s">
        <v>3328</v>
      </c>
      <c r="J106" s="11">
        <v>3</v>
      </c>
      <c r="K106" s="11">
        <v>100</v>
      </c>
      <c r="L106" s="11" t="s">
        <v>487</v>
      </c>
      <c r="M106" s="11">
        <v>0</v>
      </c>
      <c r="N106" s="11">
        <v>0</v>
      </c>
      <c r="O106" s="11">
        <v>0</v>
      </c>
      <c r="P106" s="11">
        <v>0</v>
      </c>
      <c r="Q106" s="11">
        <v>0</v>
      </c>
      <c r="R106" s="11">
        <v>0</v>
      </c>
      <c r="S106" s="11">
        <v>0</v>
      </c>
      <c r="T106" s="11">
        <v>0</v>
      </c>
      <c r="U106" s="11">
        <v>0</v>
      </c>
      <c r="V106" s="11">
        <v>0</v>
      </c>
      <c r="W106" s="11">
        <v>0</v>
      </c>
      <c r="X106" s="11">
        <v>0</v>
      </c>
      <c r="Y106" s="11">
        <v>0</v>
      </c>
      <c r="Z106" s="11">
        <v>0</v>
      </c>
      <c r="AA106" s="11">
        <v>0</v>
      </c>
      <c r="AB106" s="11">
        <v>0</v>
      </c>
      <c r="AC106" s="11">
        <v>0</v>
      </c>
      <c r="AD106" s="11">
        <v>0</v>
      </c>
      <c r="AE106" s="11">
        <v>0</v>
      </c>
      <c r="AF106" s="11">
        <v>0</v>
      </c>
      <c r="AG106" s="11">
        <v>0</v>
      </c>
      <c r="AH106" s="11">
        <v>20</v>
      </c>
      <c r="AI106" s="11"/>
      <c r="AJ106" s="11"/>
      <c r="AK106" s="11" t="s">
        <v>473</v>
      </c>
      <c r="AL106" s="11" t="s">
        <v>105</v>
      </c>
      <c r="AM106" s="11" t="s">
        <v>48</v>
      </c>
      <c r="AN106" s="11" t="s">
        <v>49</v>
      </c>
    </row>
    <row r="107" ht="36" spans="1:40">
      <c r="A107" s="28">
        <v>105</v>
      </c>
      <c r="B107" s="11" t="s">
        <v>151</v>
      </c>
      <c r="C107" s="11" t="s">
        <v>488</v>
      </c>
      <c r="D107" s="11" t="s">
        <v>489</v>
      </c>
      <c r="E107" s="11" t="s">
        <v>490</v>
      </c>
      <c r="F107" s="11" t="s">
        <v>167</v>
      </c>
      <c r="G107" s="11" t="s">
        <v>384</v>
      </c>
      <c r="H107" s="11">
        <v>2</v>
      </c>
      <c r="I107" s="11" t="s">
        <v>3328</v>
      </c>
      <c r="J107" s="11">
        <v>2</v>
      </c>
      <c r="K107" s="11">
        <v>100</v>
      </c>
      <c r="L107" s="11" t="s">
        <v>384</v>
      </c>
      <c r="M107" s="11">
        <v>0</v>
      </c>
      <c r="N107" s="11">
        <v>0</v>
      </c>
      <c r="O107" s="11">
        <v>0</v>
      </c>
      <c r="P107" s="11">
        <v>0</v>
      </c>
      <c r="Q107" s="11">
        <v>0</v>
      </c>
      <c r="R107" s="11">
        <v>0</v>
      </c>
      <c r="S107" s="11">
        <v>0</v>
      </c>
      <c r="T107" s="11">
        <v>0</v>
      </c>
      <c r="U107" s="11">
        <v>0</v>
      </c>
      <c r="V107" s="11">
        <v>0</v>
      </c>
      <c r="W107" s="11">
        <v>0</v>
      </c>
      <c r="X107" s="11">
        <v>0</v>
      </c>
      <c r="Y107" s="11">
        <v>0</v>
      </c>
      <c r="Z107" s="11">
        <v>0</v>
      </c>
      <c r="AA107" s="11">
        <v>0</v>
      </c>
      <c r="AB107" s="11">
        <v>0</v>
      </c>
      <c r="AC107" s="11">
        <v>0</v>
      </c>
      <c r="AD107" s="11">
        <v>0</v>
      </c>
      <c r="AE107" s="11">
        <v>0</v>
      </c>
      <c r="AF107" s="11">
        <v>0</v>
      </c>
      <c r="AG107" s="11">
        <v>0</v>
      </c>
      <c r="AH107" s="11">
        <v>50</v>
      </c>
      <c r="AI107" s="11"/>
      <c r="AJ107" s="11"/>
      <c r="AK107" s="11" t="s">
        <v>473</v>
      </c>
      <c r="AL107" s="11" t="s">
        <v>47</v>
      </c>
      <c r="AM107" s="11" t="s">
        <v>48</v>
      </c>
      <c r="AN107" s="11" t="s">
        <v>49</v>
      </c>
    </row>
    <row r="108" ht="24" spans="1:40">
      <c r="A108" s="28">
        <v>106</v>
      </c>
      <c r="B108" s="11" t="s">
        <v>151</v>
      </c>
      <c r="C108" s="11" t="s">
        <v>491</v>
      </c>
      <c r="D108" s="11" t="s">
        <v>492</v>
      </c>
      <c r="E108" s="11" t="s">
        <v>493</v>
      </c>
      <c r="F108" s="11" t="s">
        <v>167</v>
      </c>
      <c r="G108" s="11" t="s">
        <v>331</v>
      </c>
      <c r="H108" s="11">
        <v>1</v>
      </c>
      <c r="I108" s="11" t="s">
        <v>3328</v>
      </c>
      <c r="J108" s="11">
        <v>1</v>
      </c>
      <c r="K108" s="11">
        <v>100</v>
      </c>
      <c r="L108" s="11" t="s">
        <v>331</v>
      </c>
      <c r="M108" s="11">
        <v>0</v>
      </c>
      <c r="N108" s="11">
        <v>0</v>
      </c>
      <c r="O108" s="11">
        <v>0</v>
      </c>
      <c r="P108" s="11">
        <v>0</v>
      </c>
      <c r="Q108" s="11">
        <v>0</v>
      </c>
      <c r="R108" s="11">
        <v>0</v>
      </c>
      <c r="S108" s="11">
        <v>0</v>
      </c>
      <c r="T108" s="11">
        <v>0</v>
      </c>
      <c r="U108" s="11">
        <v>0</v>
      </c>
      <c r="V108" s="11">
        <v>0</v>
      </c>
      <c r="W108" s="11">
        <v>0</v>
      </c>
      <c r="X108" s="11">
        <v>0</v>
      </c>
      <c r="Y108" s="11">
        <v>0</v>
      </c>
      <c r="Z108" s="11">
        <v>0</v>
      </c>
      <c r="AA108" s="11">
        <v>0</v>
      </c>
      <c r="AB108" s="11">
        <v>0</v>
      </c>
      <c r="AC108" s="11">
        <v>0</v>
      </c>
      <c r="AD108" s="11">
        <v>0</v>
      </c>
      <c r="AE108" s="11">
        <v>0</v>
      </c>
      <c r="AF108" s="11">
        <v>0</v>
      </c>
      <c r="AG108" s="11">
        <v>0</v>
      </c>
      <c r="AH108" s="11">
        <v>20</v>
      </c>
      <c r="AI108" s="11"/>
      <c r="AJ108" s="11"/>
      <c r="AK108" s="11" t="s">
        <v>473</v>
      </c>
      <c r="AL108" s="11" t="s">
        <v>105</v>
      </c>
      <c r="AM108" s="11" t="s">
        <v>48</v>
      </c>
      <c r="AN108" s="11" t="s">
        <v>49</v>
      </c>
    </row>
    <row r="109" ht="36" spans="1:40">
      <c r="A109" s="28">
        <v>107</v>
      </c>
      <c r="B109" s="11" t="s">
        <v>494</v>
      </c>
      <c r="C109" s="11" t="s">
        <v>495</v>
      </c>
      <c r="D109" s="11" t="s">
        <v>496</v>
      </c>
      <c r="E109" s="11" t="s">
        <v>497</v>
      </c>
      <c r="F109" s="30" t="s">
        <v>498</v>
      </c>
      <c r="G109" s="11" t="s">
        <v>499</v>
      </c>
      <c r="H109" s="11">
        <v>4</v>
      </c>
      <c r="I109" s="11" t="s">
        <v>3328</v>
      </c>
      <c r="J109" s="11">
        <v>1</v>
      </c>
      <c r="K109" s="11">
        <v>100</v>
      </c>
      <c r="L109" s="11" t="s">
        <v>499</v>
      </c>
      <c r="M109" s="11">
        <v>0</v>
      </c>
      <c r="N109" s="11">
        <v>0</v>
      </c>
      <c r="O109" s="11">
        <v>0</v>
      </c>
      <c r="P109" s="11">
        <v>0</v>
      </c>
      <c r="Q109" s="11">
        <v>0</v>
      </c>
      <c r="R109" s="11">
        <v>0</v>
      </c>
      <c r="S109" s="11">
        <v>0</v>
      </c>
      <c r="T109" s="11">
        <v>0</v>
      </c>
      <c r="U109" s="11">
        <v>0</v>
      </c>
      <c r="V109" s="11">
        <v>0</v>
      </c>
      <c r="W109" s="11">
        <v>0</v>
      </c>
      <c r="X109" s="11">
        <v>0</v>
      </c>
      <c r="Y109" s="11">
        <v>0</v>
      </c>
      <c r="Z109" s="11">
        <v>0</v>
      </c>
      <c r="AA109" s="11">
        <v>0</v>
      </c>
      <c r="AB109" s="11">
        <v>0</v>
      </c>
      <c r="AC109" s="11">
        <v>0</v>
      </c>
      <c r="AD109" s="11">
        <v>0</v>
      </c>
      <c r="AE109" s="11">
        <v>0</v>
      </c>
      <c r="AF109" s="11">
        <v>0</v>
      </c>
      <c r="AG109" s="11">
        <v>0</v>
      </c>
      <c r="AH109" s="11">
        <v>5</v>
      </c>
      <c r="AI109" s="11"/>
      <c r="AJ109" s="11"/>
      <c r="AK109" s="11" t="s">
        <v>94</v>
      </c>
      <c r="AL109" s="11" t="s">
        <v>105</v>
      </c>
      <c r="AM109" s="11" t="s">
        <v>56</v>
      </c>
      <c r="AN109" s="11" t="s">
        <v>49</v>
      </c>
    </row>
    <row r="110" ht="24" spans="1:40">
      <c r="A110" s="28">
        <v>108</v>
      </c>
      <c r="B110" s="11" t="s">
        <v>494</v>
      </c>
      <c r="C110" s="11" t="s">
        <v>500</v>
      </c>
      <c r="D110" s="11" t="s">
        <v>501</v>
      </c>
      <c r="E110" s="11" t="s">
        <v>502</v>
      </c>
      <c r="F110" s="11" t="s">
        <v>503</v>
      </c>
      <c r="G110" s="11" t="s">
        <v>504</v>
      </c>
      <c r="H110" s="11">
        <v>2</v>
      </c>
      <c r="I110" s="11" t="s">
        <v>3328</v>
      </c>
      <c r="J110" s="11">
        <v>2</v>
      </c>
      <c r="K110" s="11">
        <v>100</v>
      </c>
      <c r="L110" s="11" t="s">
        <v>504</v>
      </c>
      <c r="M110" s="11">
        <v>0</v>
      </c>
      <c r="N110" s="11">
        <v>0</v>
      </c>
      <c r="O110" s="11">
        <v>0</v>
      </c>
      <c r="P110" s="11">
        <v>0</v>
      </c>
      <c r="Q110" s="11">
        <v>0</v>
      </c>
      <c r="R110" s="11">
        <v>0</v>
      </c>
      <c r="S110" s="11">
        <v>0</v>
      </c>
      <c r="T110" s="11">
        <v>0</v>
      </c>
      <c r="U110" s="11">
        <v>0</v>
      </c>
      <c r="V110" s="11">
        <v>0</v>
      </c>
      <c r="W110" s="11">
        <v>0</v>
      </c>
      <c r="X110" s="11">
        <v>0</v>
      </c>
      <c r="Y110" s="11">
        <v>0</v>
      </c>
      <c r="Z110" s="11">
        <v>0</v>
      </c>
      <c r="AA110" s="11">
        <v>0</v>
      </c>
      <c r="AB110" s="11">
        <v>0</v>
      </c>
      <c r="AC110" s="11">
        <v>0</v>
      </c>
      <c r="AD110" s="11">
        <v>0</v>
      </c>
      <c r="AE110" s="11">
        <v>0</v>
      </c>
      <c r="AF110" s="11">
        <v>0</v>
      </c>
      <c r="AG110" s="11">
        <v>0</v>
      </c>
      <c r="AH110" s="11">
        <v>30</v>
      </c>
      <c r="AI110" s="11"/>
      <c r="AJ110" s="11"/>
      <c r="AK110" s="11" t="s">
        <v>94</v>
      </c>
      <c r="AL110" s="11" t="s">
        <v>47</v>
      </c>
      <c r="AM110" s="11" t="s">
        <v>48</v>
      </c>
      <c r="AN110" s="11" t="s">
        <v>49</v>
      </c>
    </row>
    <row r="111" ht="24" spans="1:40">
      <c r="A111" s="28">
        <v>109</v>
      </c>
      <c r="B111" s="11" t="s">
        <v>494</v>
      </c>
      <c r="C111" s="11" t="s">
        <v>505</v>
      </c>
      <c r="D111" s="11" t="s">
        <v>506</v>
      </c>
      <c r="E111" s="11" t="s">
        <v>507</v>
      </c>
      <c r="F111" s="11" t="s">
        <v>508</v>
      </c>
      <c r="G111" s="11" t="s">
        <v>208</v>
      </c>
      <c r="H111" s="11">
        <v>1</v>
      </c>
      <c r="I111" s="11" t="s">
        <v>3328</v>
      </c>
      <c r="J111" s="11">
        <v>1</v>
      </c>
      <c r="K111" s="11">
        <v>100</v>
      </c>
      <c r="L111" s="11" t="s">
        <v>208</v>
      </c>
      <c r="M111" s="11">
        <v>0</v>
      </c>
      <c r="N111" s="11">
        <v>0</v>
      </c>
      <c r="O111" s="11">
        <v>0</v>
      </c>
      <c r="P111" s="11">
        <v>0</v>
      </c>
      <c r="Q111" s="11">
        <v>0</v>
      </c>
      <c r="R111" s="11">
        <v>0</v>
      </c>
      <c r="S111" s="11">
        <v>0</v>
      </c>
      <c r="T111" s="11">
        <v>0</v>
      </c>
      <c r="U111" s="11">
        <v>0</v>
      </c>
      <c r="V111" s="11">
        <v>0</v>
      </c>
      <c r="W111" s="11">
        <v>0</v>
      </c>
      <c r="X111" s="11">
        <v>0</v>
      </c>
      <c r="Y111" s="11">
        <v>0</v>
      </c>
      <c r="Z111" s="11">
        <v>0</v>
      </c>
      <c r="AA111" s="11">
        <v>0</v>
      </c>
      <c r="AB111" s="11">
        <v>0</v>
      </c>
      <c r="AC111" s="11">
        <v>0</v>
      </c>
      <c r="AD111" s="11">
        <v>0</v>
      </c>
      <c r="AE111" s="11">
        <v>0</v>
      </c>
      <c r="AF111" s="11">
        <v>0</v>
      </c>
      <c r="AG111" s="11">
        <v>0</v>
      </c>
      <c r="AH111" s="11">
        <v>30</v>
      </c>
      <c r="AI111" s="11"/>
      <c r="AJ111" s="11"/>
      <c r="AK111" s="11" t="s">
        <v>99</v>
      </c>
      <c r="AL111" s="11" t="s">
        <v>47</v>
      </c>
      <c r="AM111" s="11" t="s">
        <v>48</v>
      </c>
      <c r="AN111" s="11" t="s">
        <v>49</v>
      </c>
    </row>
    <row r="112" ht="24" spans="1:40">
      <c r="A112" s="28">
        <v>110</v>
      </c>
      <c r="B112" s="11" t="s">
        <v>494</v>
      </c>
      <c r="C112" s="11" t="s">
        <v>509</v>
      </c>
      <c r="D112" s="11" t="s">
        <v>510</v>
      </c>
      <c r="E112" s="11" t="s">
        <v>511</v>
      </c>
      <c r="F112" s="30" t="s">
        <v>503</v>
      </c>
      <c r="G112" s="11" t="s">
        <v>504</v>
      </c>
      <c r="H112" s="11">
        <v>3</v>
      </c>
      <c r="I112" s="11" t="s">
        <v>3328</v>
      </c>
      <c r="J112" s="11">
        <v>1</v>
      </c>
      <c r="K112" s="11">
        <v>100</v>
      </c>
      <c r="L112" s="11" t="s">
        <v>504</v>
      </c>
      <c r="M112" s="11">
        <v>0</v>
      </c>
      <c r="N112" s="11">
        <v>0</v>
      </c>
      <c r="O112" s="11">
        <v>0</v>
      </c>
      <c r="P112" s="11">
        <v>0</v>
      </c>
      <c r="Q112" s="11">
        <v>0</v>
      </c>
      <c r="R112" s="11">
        <v>0</v>
      </c>
      <c r="S112" s="11">
        <v>0</v>
      </c>
      <c r="T112" s="11">
        <v>0</v>
      </c>
      <c r="U112" s="11">
        <v>0</v>
      </c>
      <c r="V112" s="11">
        <v>0</v>
      </c>
      <c r="W112" s="11">
        <v>0</v>
      </c>
      <c r="X112" s="11">
        <v>0</v>
      </c>
      <c r="Y112" s="11">
        <v>0</v>
      </c>
      <c r="Z112" s="11">
        <v>0</v>
      </c>
      <c r="AA112" s="11">
        <v>0</v>
      </c>
      <c r="AB112" s="11">
        <v>0</v>
      </c>
      <c r="AC112" s="11">
        <v>0</v>
      </c>
      <c r="AD112" s="11">
        <v>0</v>
      </c>
      <c r="AE112" s="11">
        <v>0</v>
      </c>
      <c r="AF112" s="11">
        <v>0</v>
      </c>
      <c r="AG112" s="11">
        <v>0</v>
      </c>
      <c r="AH112" s="11">
        <v>30</v>
      </c>
      <c r="AI112" s="11"/>
      <c r="AJ112" s="11"/>
      <c r="AK112" s="11" t="s">
        <v>209</v>
      </c>
      <c r="AL112" s="11" t="s">
        <v>47</v>
      </c>
      <c r="AM112" s="11" t="s">
        <v>48</v>
      </c>
      <c r="AN112" s="11" t="s">
        <v>49</v>
      </c>
    </row>
    <row r="113" ht="96" spans="1:40">
      <c r="A113" s="28">
        <v>111</v>
      </c>
      <c r="B113" s="11" t="s">
        <v>494</v>
      </c>
      <c r="C113" s="11" t="s">
        <v>512</v>
      </c>
      <c r="D113" s="11" t="s">
        <v>513</v>
      </c>
      <c r="E113" s="11" t="s">
        <v>514</v>
      </c>
      <c r="F113" s="11" t="s">
        <v>515</v>
      </c>
      <c r="G113" s="11" t="s">
        <v>234</v>
      </c>
      <c r="H113" s="11">
        <v>3</v>
      </c>
      <c r="I113" s="11" t="s">
        <v>3328</v>
      </c>
      <c r="J113" s="11">
        <v>3</v>
      </c>
      <c r="K113" s="11">
        <v>100</v>
      </c>
      <c r="L113" s="11" t="s">
        <v>234</v>
      </c>
      <c r="M113" s="11">
        <v>0</v>
      </c>
      <c r="N113" s="11">
        <v>0</v>
      </c>
      <c r="O113" s="11">
        <v>0</v>
      </c>
      <c r="P113" s="11">
        <v>0</v>
      </c>
      <c r="Q113" s="11">
        <v>0</v>
      </c>
      <c r="R113" s="11">
        <v>0</v>
      </c>
      <c r="S113" s="11">
        <v>0</v>
      </c>
      <c r="T113" s="11">
        <v>0</v>
      </c>
      <c r="U113" s="11">
        <v>0</v>
      </c>
      <c r="V113" s="11">
        <v>0</v>
      </c>
      <c r="W113" s="11">
        <v>0</v>
      </c>
      <c r="X113" s="11">
        <v>0</v>
      </c>
      <c r="Y113" s="11">
        <v>0</v>
      </c>
      <c r="Z113" s="11">
        <v>0</v>
      </c>
      <c r="AA113" s="11">
        <v>0</v>
      </c>
      <c r="AB113" s="11">
        <v>0</v>
      </c>
      <c r="AC113" s="11">
        <v>0</v>
      </c>
      <c r="AD113" s="11">
        <v>0</v>
      </c>
      <c r="AE113" s="11">
        <v>0</v>
      </c>
      <c r="AF113" s="11">
        <v>0</v>
      </c>
      <c r="AG113" s="11">
        <v>0</v>
      </c>
      <c r="AH113" s="11">
        <v>30</v>
      </c>
      <c r="AI113" s="11" t="s">
        <v>1400</v>
      </c>
      <c r="AJ113" s="11">
        <v>10</v>
      </c>
      <c r="AK113" s="11" t="s">
        <v>209</v>
      </c>
      <c r="AL113" s="11" t="s">
        <v>47</v>
      </c>
      <c r="AM113" s="11" t="s">
        <v>48</v>
      </c>
      <c r="AN113" s="11" t="s">
        <v>49</v>
      </c>
    </row>
    <row r="114" ht="36" spans="1:40">
      <c r="A114" s="28">
        <v>112</v>
      </c>
      <c r="B114" s="11" t="s">
        <v>494</v>
      </c>
      <c r="C114" s="11" t="s">
        <v>516</v>
      </c>
      <c r="D114" s="11" t="s">
        <v>517</v>
      </c>
      <c r="E114" s="11" t="s">
        <v>518</v>
      </c>
      <c r="F114" s="11" t="s">
        <v>519</v>
      </c>
      <c r="G114" s="11" t="s">
        <v>45</v>
      </c>
      <c r="H114" s="11">
        <v>1</v>
      </c>
      <c r="I114" s="11" t="s">
        <v>3328</v>
      </c>
      <c r="J114" s="11">
        <v>1</v>
      </c>
      <c r="K114" s="11">
        <v>100</v>
      </c>
      <c r="L114" s="11" t="s">
        <v>45</v>
      </c>
      <c r="M114" s="11">
        <v>0</v>
      </c>
      <c r="N114" s="11">
        <v>0</v>
      </c>
      <c r="O114" s="11">
        <v>0</v>
      </c>
      <c r="P114" s="11">
        <v>0</v>
      </c>
      <c r="Q114" s="11">
        <v>0</v>
      </c>
      <c r="R114" s="11">
        <v>0</v>
      </c>
      <c r="S114" s="11">
        <v>0</v>
      </c>
      <c r="T114" s="11">
        <v>0</v>
      </c>
      <c r="U114" s="11">
        <v>0</v>
      </c>
      <c r="V114" s="11">
        <v>0</v>
      </c>
      <c r="W114" s="11">
        <v>0</v>
      </c>
      <c r="X114" s="11">
        <v>0</v>
      </c>
      <c r="Y114" s="11">
        <v>0</v>
      </c>
      <c r="Z114" s="11">
        <v>0</v>
      </c>
      <c r="AA114" s="11">
        <v>0</v>
      </c>
      <c r="AB114" s="11">
        <v>0</v>
      </c>
      <c r="AC114" s="11">
        <v>0</v>
      </c>
      <c r="AD114" s="11">
        <v>0</v>
      </c>
      <c r="AE114" s="11">
        <v>0</v>
      </c>
      <c r="AF114" s="11">
        <v>0</v>
      </c>
      <c r="AG114" s="11">
        <v>0</v>
      </c>
      <c r="AH114" s="11">
        <v>30</v>
      </c>
      <c r="AI114" s="11"/>
      <c r="AJ114" s="11"/>
      <c r="AK114" s="11" t="s">
        <v>520</v>
      </c>
      <c r="AL114" s="11" t="s">
        <v>47</v>
      </c>
      <c r="AM114" s="11" t="s">
        <v>48</v>
      </c>
      <c r="AN114" s="11" t="s">
        <v>49</v>
      </c>
    </row>
    <row r="115" ht="24" spans="1:40">
      <c r="A115" s="28">
        <v>113</v>
      </c>
      <c r="B115" s="11" t="s">
        <v>494</v>
      </c>
      <c r="C115" s="11" t="s">
        <v>521</v>
      </c>
      <c r="D115" s="11" t="s">
        <v>522</v>
      </c>
      <c r="E115" s="11" t="s">
        <v>523</v>
      </c>
      <c r="F115" s="11" t="s">
        <v>524</v>
      </c>
      <c r="G115" s="11" t="s">
        <v>45</v>
      </c>
      <c r="H115" s="11">
        <v>2</v>
      </c>
      <c r="I115" s="11" t="s">
        <v>3328</v>
      </c>
      <c r="J115" s="11">
        <v>2</v>
      </c>
      <c r="K115" s="11">
        <v>100</v>
      </c>
      <c r="L115" s="11" t="s">
        <v>45</v>
      </c>
      <c r="M115" s="11">
        <v>0</v>
      </c>
      <c r="N115" s="11">
        <v>0</v>
      </c>
      <c r="O115" s="11">
        <v>0</v>
      </c>
      <c r="P115" s="11">
        <v>0</v>
      </c>
      <c r="Q115" s="11">
        <v>0</v>
      </c>
      <c r="R115" s="11">
        <v>0</v>
      </c>
      <c r="S115" s="11">
        <v>0</v>
      </c>
      <c r="T115" s="11">
        <v>0</v>
      </c>
      <c r="U115" s="11">
        <v>0</v>
      </c>
      <c r="V115" s="11">
        <v>0</v>
      </c>
      <c r="W115" s="11">
        <v>0</v>
      </c>
      <c r="X115" s="11">
        <v>0</v>
      </c>
      <c r="Y115" s="11">
        <v>0</v>
      </c>
      <c r="Z115" s="11">
        <v>0</v>
      </c>
      <c r="AA115" s="11">
        <v>0</v>
      </c>
      <c r="AB115" s="11">
        <v>0</v>
      </c>
      <c r="AC115" s="11">
        <v>0</v>
      </c>
      <c r="AD115" s="11">
        <v>0</v>
      </c>
      <c r="AE115" s="11">
        <v>0</v>
      </c>
      <c r="AF115" s="11">
        <v>0</v>
      </c>
      <c r="AG115" s="11">
        <v>0</v>
      </c>
      <c r="AH115" s="11">
        <v>30</v>
      </c>
      <c r="AI115" s="11"/>
      <c r="AJ115" s="11"/>
      <c r="AK115" s="11" t="s">
        <v>217</v>
      </c>
      <c r="AL115" s="11" t="s">
        <v>47</v>
      </c>
      <c r="AM115" s="11" t="s">
        <v>48</v>
      </c>
      <c r="AN115" s="11" t="s">
        <v>49</v>
      </c>
    </row>
    <row r="116" ht="36" spans="1:40">
      <c r="A116" s="28">
        <v>114</v>
      </c>
      <c r="B116" s="11" t="s">
        <v>494</v>
      </c>
      <c r="C116" s="11" t="s">
        <v>525</v>
      </c>
      <c r="D116" s="11" t="s">
        <v>526</v>
      </c>
      <c r="E116" s="11" t="s">
        <v>527</v>
      </c>
      <c r="F116" s="30" t="s">
        <v>528</v>
      </c>
      <c r="G116" s="11" t="s">
        <v>45</v>
      </c>
      <c r="H116" s="11">
        <v>2</v>
      </c>
      <c r="I116" s="11" t="s">
        <v>3328</v>
      </c>
      <c r="J116" s="11">
        <v>1</v>
      </c>
      <c r="K116" s="11">
        <v>100</v>
      </c>
      <c r="L116" s="11" t="s">
        <v>45</v>
      </c>
      <c r="M116" s="11">
        <v>0</v>
      </c>
      <c r="N116" s="11">
        <v>0</v>
      </c>
      <c r="O116" s="11">
        <v>0</v>
      </c>
      <c r="P116" s="11">
        <v>0</v>
      </c>
      <c r="Q116" s="11">
        <v>0</v>
      </c>
      <c r="R116" s="11">
        <v>0</v>
      </c>
      <c r="S116" s="11">
        <v>0</v>
      </c>
      <c r="T116" s="11">
        <v>0</v>
      </c>
      <c r="U116" s="11">
        <v>0</v>
      </c>
      <c r="V116" s="11">
        <v>0</v>
      </c>
      <c r="W116" s="11">
        <v>0</v>
      </c>
      <c r="X116" s="11">
        <v>0</v>
      </c>
      <c r="Y116" s="11">
        <v>0</v>
      </c>
      <c r="Z116" s="11">
        <v>0</v>
      </c>
      <c r="AA116" s="11">
        <v>0</v>
      </c>
      <c r="AB116" s="11">
        <v>0</v>
      </c>
      <c r="AC116" s="11">
        <v>0</v>
      </c>
      <c r="AD116" s="11">
        <v>0</v>
      </c>
      <c r="AE116" s="11">
        <v>0</v>
      </c>
      <c r="AF116" s="11">
        <v>0</v>
      </c>
      <c r="AG116" s="11">
        <v>0</v>
      </c>
      <c r="AH116" s="11">
        <v>30</v>
      </c>
      <c r="AI116" s="11"/>
      <c r="AJ116" s="11"/>
      <c r="AK116" s="11" t="s">
        <v>243</v>
      </c>
      <c r="AL116" s="11" t="s">
        <v>47</v>
      </c>
      <c r="AM116" s="11" t="s">
        <v>48</v>
      </c>
      <c r="AN116" s="11" t="s">
        <v>49</v>
      </c>
    </row>
    <row r="117" ht="36" spans="1:40">
      <c r="A117" s="28">
        <v>115</v>
      </c>
      <c r="B117" s="11" t="s">
        <v>494</v>
      </c>
      <c r="C117" s="11" t="s">
        <v>529</v>
      </c>
      <c r="D117" s="11" t="s">
        <v>530</v>
      </c>
      <c r="E117" s="11" t="s">
        <v>531</v>
      </c>
      <c r="F117" s="11" t="s">
        <v>519</v>
      </c>
      <c r="G117" s="11" t="s">
        <v>45</v>
      </c>
      <c r="H117" s="11">
        <v>1</v>
      </c>
      <c r="I117" s="11" t="s">
        <v>3328</v>
      </c>
      <c r="J117" s="11">
        <v>1</v>
      </c>
      <c r="K117" s="11">
        <v>100</v>
      </c>
      <c r="L117" s="11" t="s">
        <v>45</v>
      </c>
      <c r="M117" s="11">
        <v>0</v>
      </c>
      <c r="N117" s="11">
        <v>0</v>
      </c>
      <c r="O117" s="11">
        <v>0</v>
      </c>
      <c r="P117" s="11">
        <v>0</v>
      </c>
      <c r="Q117" s="11">
        <v>0</v>
      </c>
      <c r="R117" s="11">
        <v>0</v>
      </c>
      <c r="S117" s="11">
        <v>0</v>
      </c>
      <c r="T117" s="11">
        <v>0</v>
      </c>
      <c r="U117" s="11">
        <v>0</v>
      </c>
      <c r="V117" s="11">
        <v>0</v>
      </c>
      <c r="W117" s="11">
        <v>0</v>
      </c>
      <c r="X117" s="11">
        <v>0</v>
      </c>
      <c r="Y117" s="11">
        <v>0</v>
      </c>
      <c r="Z117" s="11">
        <v>0</v>
      </c>
      <c r="AA117" s="11">
        <v>0</v>
      </c>
      <c r="AB117" s="11">
        <v>0</v>
      </c>
      <c r="AC117" s="11">
        <v>0</v>
      </c>
      <c r="AD117" s="11">
        <v>0</v>
      </c>
      <c r="AE117" s="11">
        <v>0</v>
      </c>
      <c r="AF117" s="11">
        <v>0</v>
      </c>
      <c r="AG117" s="11">
        <v>0</v>
      </c>
      <c r="AH117" s="11">
        <v>30</v>
      </c>
      <c r="AI117" s="11"/>
      <c r="AJ117" s="11"/>
      <c r="AK117" s="11" t="s">
        <v>243</v>
      </c>
      <c r="AL117" s="11" t="s">
        <v>47</v>
      </c>
      <c r="AM117" s="11" t="s">
        <v>48</v>
      </c>
      <c r="AN117" s="11" t="s">
        <v>49</v>
      </c>
    </row>
    <row r="118" ht="48" spans="1:40">
      <c r="A118" s="28">
        <v>116</v>
      </c>
      <c r="B118" s="11" t="s">
        <v>494</v>
      </c>
      <c r="C118" s="11" t="s">
        <v>532</v>
      </c>
      <c r="D118" s="11" t="s">
        <v>533</v>
      </c>
      <c r="E118" s="11" t="s">
        <v>534</v>
      </c>
      <c r="F118" s="11" t="s">
        <v>535</v>
      </c>
      <c r="G118" s="11" t="s">
        <v>536</v>
      </c>
      <c r="H118" s="11">
        <v>1</v>
      </c>
      <c r="I118" s="11" t="s">
        <v>3329</v>
      </c>
      <c r="J118" s="11">
        <v>1</v>
      </c>
      <c r="K118" s="11">
        <v>100</v>
      </c>
      <c r="L118" s="11" t="s">
        <v>536</v>
      </c>
      <c r="M118" s="11">
        <v>2</v>
      </c>
      <c r="N118" s="11">
        <v>0</v>
      </c>
      <c r="O118" s="11" t="s">
        <v>3363</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0</v>
      </c>
      <c r="AH118" s="11">
        <v>30</v>
      </c>
      <c r="AI118" s="11"/>
      <c r="AJ118" s="11"/>
      <c r="AK118" s="11" t="s">
        <v>265</v>
      </c>
      <c r="AL118" s="11" t="s">
        <v>47</v>
      </c>
      <c r="AM118" s="11" t="s">
        <v>48</v>
      </c>
      <c r="AN118" s="11" t="s">
        <v>49</v>
      </c>
    </row>
    <row r="119" ht="24" spans="1:40">
      <c r="A119" s="28">
        <v>117</v>
      </c>
      <c r="B119" s="11" t="s">
        <v>494</v>
      </c>
      <c r="C119" s="11" t="s">
        <v>537</v>
      </c>
      <c r="D119" s="11" t="s">
        <v>538</v>
      </c>
      <c r="E119" s="11" t="s">
        <v>539</v>
      </c>
      <c r="F119" s="30" t="s">
        <v>540</v>
      </c>
      <c r="G119" s="11" t="s">
        <v>504</v>
      </c>
      <c r="H119" s="11">
        <v>1</v>
      </c>
      <c r="I119" s="11" t="s">
        <v>3328</v>
      </c>
      <c r="J119" s="11">
        <v>1</v>
      </c>
      <c r="K119" s="11">
        <v>100</v>
      </c>
      <c r="L119" s="11" t="s">
        <v>504</v>
      </c>
      <c r="M119" s="11">
        <v>0</v>
      </c>
      <c r="N119" s="11">
        <v>0</v>
      </c>
      <c r="O119" s="11">
        <v>0</v>
      </c>
      <c r="P119" s="11">
        <v>0</v>
      </c>
      <c r="Q119" s="11">
        <v>0</v>
      </c>
      <c r="R119" s="11">
        <v>0</v>
      </c>
      <c r="S119" s="11">
        <v>0</v>
      </c>
      <c r="T119" s="11">
        <v>0</v>
      </c>
      <c r="U119" s="11">
        <v>0</v>
      </c>
      <c r="V119" s="11">
        <v>0</v>
      </c>
      <c r="W119" s="11">
        <v>0</v>
      </c>
      <c r="X119" s="11">
        <v>0</v>
      </c>
      <c r="Y119" s="11">
        <v>0</v>
      </c>
      <c r="Z119" s="11">
        <v>0</v>
      </c>
      <c r="AA119" s="11">
        <v>0</v>
      </c>
      <c r="AB119" s="11">
        <v>0</v>
      </c>
      <c r="AC119" s="11">
        <v>0</v>
      </c>
      <c r="AD119" s="11">
        <v>0</v>
      </c>
      <c r="AE119" s="11">
        <v>0</v>
      </c>
      <c r="AF119" s="11">
        <v>0</v>
      </c>
      <c r="AG119" s="11">
        <v>0</v>
      </c>
      <c r="AH119" s="11">
        <v>30</v>
      </c>
      <c r="AI119" s="11"/>
      <c r="AJ119" s="11"/>
      <c r="AK119" s="11" t="s">
        <v>129</v>
      </c>
      <c r="AL119" s="11" t="s">
        <v>47</v>
      </c>
      <c r="AM119" s="11" t="s">
        <v>48</v>
      </c>
      <c r="AN119" s="11" t="s">
        <v>49</v>
      </c>
    </row>
    <row r="120" ht="48" spans="1:40">
      <c r="A120" s="28">
        <v>118</v>
      </c>
      <c r="B120" s="11" t="s">
        <v>494</v>
      </c>
      <c r="C120" s="11" t="s">
        <v>541</v>
      </c>
      <c r="D120" s="11" t="s">
        <v>542</v>
      </c>
      <c r="E120" s="11" t="s">
        <v>543</v>
      </c>
      <c r="F120" s="11" t="s">
        <v>544</v>
      </c>
      <c r="G120" s="11" t="s">
        <v>545</v>
      </c>
      <c r="H120" s="11">
        <v>2</v>
      </c>
      <c r="I120" s="11" t="s">
        <v>3329</v>
      </c>
      <c r="J120" s="11">
        <v>2</v>
      </c>
      <c r="K120" s="11">
        <v>68.96</v>
      </c>
      <c r="L120" s="11" t="s">
        <v>545</v>
      </c>
      <c r="M120" s="11">
        <v>5</v>
      </c>
      <c r="N120" s="11">
        <v>31.03</v>
      </c>
      <c r="O120" s="11" t="s">
        <v>3364</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0</v>
      </c>
      <c r="AH120" s="11">
        <v>30</v>
      </c>
      <c r="AI120" s="11"/>
      <c r="AJ120" s="11"/>
      <c r="AK120" s="11" t="s">
        <v>129</v>
      </c>
      <c r="AL120" s="11" t="s">
        <v>47</v>
      </c>
      <c r="AM120" s="11" t="s">
        <v>48</v>
      </c>
      <c r="AN120" s="11" t="s">
        <v>49</v>
      </c>
    </row>
    <row r="121" ht="24" spans="1:40">
      <c r="A121" s="28">
        <v>119</v>
      </c>
      <c r="B121" s="11" t="s">
        <v>494</v>
      </c>
      <c r="C121" s="11" t="s">
        <v>546</v>
      </c>
      <c r="D121" s="11" t="s">
        <v>547</v>
      </c>
      <c r="E121" s="11" t="s">
        <v>548</v>
      </c>
      <c r="F121" s="11" t="s">
        <v>549</v>
      </c>
      <c r="G121" s="11" t="s">
        <v>403</v>
      </c>
      <c r="H121" s="11">
        <v>3</v>
      </c>
      <c r="I121" s="11" t="s">
        <v>3328</v>
      </c>
      <c r="J121" s="11">
        <v>3</v>
      </c>
      <c r="K121" s="11">
        <v>100</v>
      </c>
      <c r="L121" s="11" t="s">
        <v>403</v>
      </c>
      <c r="M121" s="11">
        <v>0</v>
      </c>
      <c r="N121" s="11">
        <v>0</v>
      </c>
      <c r="O121" s="11">
        <v>0</v>
      </c>
      <c r="P121" s="11">
        <v>0</v>
      </c>
      <c r="Q121" s="11">
        <v>0</v>
      </c>
      <c r="R121" s="11">
        <v>0</v>
      </c>
      <c r="S121" s="11">
        <v>0</v>
      </c>
      <c r="T121" s="11">
        <v>0</v>
      </c>
      <c r="U121" s="11">
        <v>0</v>
      </c>
      <c r="V121" s="11">
        <v>0</v>
      </c>
      <c r="W121" s="11">
        <v>0</v>
      </c>
      <c r="X121" s="11">
        <v>0</v>
      </c>
      <c r="Y121" s="11">
        <v>0</v>
      </c>
      <c r="Z121" s="11">
        <v>0</v>
      </c>
      <c r="AA121" s="11">
        <v>0</v>
      </c>
      <c r="AB121" s="11">
        <v>0</v>
      </c>
      <c r="AC121" s="11">
        <v>0</v>
      </c>
      <c r="AD121" s="11">
        <v>0</v>
      </c>
      <c r="AE121" s="11">
        <v>0</v>
      </c>
      <c r="AF121" s="11">
        <v>0</v>
      </c>
      <c r="AG121" s="11">
        <v>0</v>
      </c>
      <c r="AH121" s="11">
        <v>30</v>
      </c>
      <c r="AI121" s="11"/>
      <c r="AJ121" s="11"/>
      <c r="AK121" s="11" t="s">
        <v>129</v>
      </c>
      <c r="AL121" s="11" t="s">
        <v>47</v>
      </c>
      <c r="AM121" s="11" t="s">
        <v>48</v>
      </c>
      <c r="AN121" s="11" t="s">
        <v>49</v>
      </c>
    </row>
    <row r="122" ht="36" spans="1:40">
      <c r="A122" s="28">
        <v>120</v>
      </c>
      <c r="B122" s="11" t="s">
        <v>494</v>
      </c>
      <c r="C122" s="11" t="s">
        <v>550</v>
      </c>
      <c r="D122" s="11" t="s">
        <v>551</v>
      </c>
      <c r="E122" s="11" t="s">
        <v>552</v>
      </c>
      <c r="F122" s="11" t="s">
        <v>553</v>
      </c>
      <c r="G122" s="11" t="s">
        <v>554</v>
      </c>
      <c r="H122" s="11">
        <v>1</v>
      </c>
      <c r="I122" s="11" t="s">
        <v>3328</v>
      </c>
      <c r="J122" s="11">
        <v>1</v>
      </c>
      <c r="K122" s="11">
        <v>100</v>
      </c>
      <c r="L122" s="11" t="s">
        <v>554</v>
      </c>
      <c r="M122" s="11">
        <v>0</v>
      </c>
      <c r="N122" s="11">
        <v>0</v>
      </c>
      <c r="O122" s="11">
        <v>0</v>
      </c>
      <c r="P122" s="11">
        <v>0</v>
      </c>
      <c r="Q122" s="11">
        <v>0</v>
      </c>
      <c r="R122" s="11">
        <v>0</v>
      </c>
      <c r="S122" s="11">
        <v>0</v>
      </c>
      <c r="T122" s="11">
        <v>0</v>
      </c>
      <c r="U122" s="11">
        <v>0</v>
      </c>
      <c r="V122" s="11">
        <v>0</v>
      </c>
      <c r="W122" s="11">
        <v>0</v>
      </c>
      <c r="X122" s="11">
        <v>0</v>
      </c>
      <c r="Y122" s="11">
        <v>0</v>
      </c>
      <c r="Z122" s="11">
        <v>0</v>
      </c>
      <c r="AA122" s="11">
        <v>0</v>
      </c>
      <c r="AB122" s="11">
        <v>0</v>
      </c>
      <c r="AC122" s="11">
        <v>0</v>
      </c>
      <c r="AD122" s="11">
        <v>0</v>
      </c>
      <c r="AE122" s="11">
        <v>0</v>
      </c>
      <c r="AF122" s="11">
        <v>0</v>
      </c>
      <c r="AG122" s="11">
        <v>0</v>
      </c>
      <c r="AH122" s="11">
        <v>10</v>
      </c>
      <c r="AI122" s="11"/>
      <c r="AJ122" s="11"/>
      <c r="AK122" s="11" t="s">
        <v>273</v>
      </c>
      <c r="AL122" s="11" t="s">
        <v>105</v>
      </c>
      <c r="AM122" s="11" t="s">
        <v>48</v>
      </c>
      <c r="AN122" s="11" t="s">
        <v>49</v>
      </c>
    </row>
    <row r="123" ht="36" spans="1:40">
      <c r="A123" s="28">
        <v>121</v>
      </c>
      <c r="B123" s="11" t="s">
        <v>494</v>
      </c>
      <c r="C123" s="11" t="s">
        <v>555</v>
      </c>
      <c r="D123" s="11" t="s">
        <v>556</v>
      </c>
      <c r="E123" s="11" t="s">
        <v>557</v>
      </c>
      <c r="F123" s="11" t="s">
        <v>558</v>
      </c>
      <c r="G123" s="11" t="s">
        <v>229</v>
      </c>
      <c r="H123" s="11">
        <v>2</v>
      </c>
      <c r="I123" s="11" t="s">
        <v>3328</v>
      </c>
      <c r="J123" s="11">
        <v>2</v>
      </c>
      <c r="K123" s="11">
        <v>100</v>
      </c>
      <c r="L123" s="11" t="s">
        <v>229</v>
      </c>
      <c r="M123" s="11">
        <v>0</v>
      </c>
      <c r="N123" s="11">
        <v>0</v>
      </c>
      <c r="O123" s="11">
        <v>0</v>
      </c>
      <c r="P123" s="11">
        <v>0</v>
      </c>
      <c r="Q123" s="11">
        <v>0</v>
      </c>
      <c r="R123" s="11">
        <v>0</v>
      </c>
      <c r="S123" s="11">
        <v>0</v>
      </c>
      <c r="T123" s="11">
        <v>0</v>
      </c>
      <c r="U123" s="11">
        <v>0</v>
      </c>
      <c r="V123" s="11">
        <v>0</v>
      </c>
      <c r="W123" s="11">
        <v>0</v>
      </c>
      <c r="X123" s="11">
        <v>0</v>
      </c>
      <c r="Y123" s="11">
        <v>0</v>
      </c>
      <c r="Z123" s="11">
        <v>0</v>
      </c>
      <c r="AA123" s="11">
        <v>0</v>
      </c>
      <c r="AB123" s="11">
        <v>0</v>
      </c>
      <c r="AC123" s="11">
        <v>0</v>
      </c>
      <c r="AD123" s="11">
        <v>0</v>
      </c>
      <c r="AE123" s="11">
        <v>0</v>
      </c>
      <c r="AF123" s="11">
        <v>0</v>
      </c>
      <c r="AG123" s="11">
        <v>0</v>
      </c>
      <c r="AH123" s="11">
        <v>30</v>
      </c>
      <c r="AI123" s="11" t="s">
        <v>1400</v>
      </c>
      <c r="AJ123" s="11">
        <v>5</v>
      </c>
      <c r="AK123" s="11" t="s">
        <v>273</v>
      </c>
      <c r="AL123" s="11" t="s">
        <v>47</v>
      </c>
      <c r="AM123" s="11" t="s">
        <v>48</v>
      </c>
      <c r="AN123" s="11" t="s">
        <v>49</v>
      </c>
    </row>
    <row r="124" ht="24" spans="1:40">
      <c r="A124" s="28">
        <v>122</v>
      </c>
      <c r="B124" s="11" t="s">
        <v>494</v>
      </c>
      <c r="C124" s="11" t="s">
        <v>559</v>
      </c>
      <c r="D124" s="11" t="s">
        <v>560</v>
      </c>
      <c r="E124" s="11" t="s">
        <v>561</v>
      </c>
      <c r="F124" s="11" t="s">
        <v>562</v>
      </c>
      <c r="G124" s="11" t="s">
        <v>354</v>
      </c>
      <c r="H124" s="11">
        <v>1</v>
      </c>
      <c r="I124" s="11" t="s">
        <v>3329</v>
      </c>
      <c r="J124" s="11">
        <v>1</v>
      </c>
      <c r="K124" s="11">
        <v>100</v>
      </c>
      <c r="L124" s="11" t="s">
        <v>354</v>
      </c>
      <c r="M124" s="11">
        <v>2</v>
      </c>
      <c r="N124" s="11">
        <v>0</v>
      </c>
      <c r="O124" s="11" t="s">
        <v>3365</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0</v>
      </c>
      <c r="AH124" s="11">
        <v>30</v>
      </c>
      <c r="AI124" s="11"/>
      <c r="AJ124" s="11"/>
      <c r="AK124" s="11" t="s">
        <v>282</v>
      </c>
      <c r="AL124" s="11" t="s">
        <v>47</v>
      </c>
      <c r="AM124" s="11" t="s">
        <v>48</v>
      </c>
      <c r="AN124" s="11" t="s">
        <v>49</v>
      </c>
    </row>
    <row r="125" ht="48" spans="1:40">
      <c r="A125" s="28">
        <v>123</v>
      </c>
      <c r="B125" s="11" t="s">
        <v>494</v>
      </c>
      <c r="C125" s="11" t="s">
        <v>563</v>
      </c>
      <c r="D125" s="11" t="s">
        <v>564</v>
      </c>
      <c r="E125" s="11" t="s">
        <v>565</v>
      </c>
      <c r="F125" s="11" t="s">
        <v>508</v>
      </c>
      <c r="G125" s="11" t="s">
        <v>566</v>
      </c>
      <c r="H125" s="11">
        <v>1</v>
      </c>
      <c r="I125" s="11" t="s">
        <v>3329</v>
      </c>
      <c r="J125" s="11">
        <v>1</v>
      </c>
      <c r="K125" s="11">
        <v>55.55</v>
      </c>
      <c r="L125" s="11" t="s">
        <v>566</v>
      </c>
      <c r="M125" s="11">
        <v>2</v>
      </c>
      <c r="N125" s="11">
        <v>44.44</v>
      </c>
      <c r="O125" s="11" t="s">
        <v>2246</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0</v>
      </c>
      <c r="AH125" s="11">
        <v>30</v>
      </c>
      <c r="AI125" s="11"/>
      <c r="AJ125" s="11"/>
      <c r="AK125" s="11" t="s">
        <v>282</v>
      </c>
      <c r="AL125" s="11" t="s">
        <v>47</v>
      </c>
      <c r="AM125" s="11" t="s">
        <v>48</v>
      </c>
      <c r="AN125" s="11" t="s">
        <v>49</v>
      </c>
    </row>
    <row r="126" ht="24" spans="1:40">
      <c r="A126" s="28">
        <v>124</v>
      </c>
      <c r="B126" s="11" t="s">
        <v>494</v>
      </c>
      <c r="C126" s="11" t="s">
        <v>567</v>
      </c>
      <c r="D126" s="11" t="s">
        <v>568</v>
      </c>
      <c r="E126" s="11" t="s">
        <v>569</v>
      </c>
      <c r="F126" s="11" t="s">
        <v>503</v>
      </c>
      <c r="G126" s="11" t="s">
        <v>504</v>
      </c>
      <c r="H126" s="11">
        <v>2</v>
      </c>
      <c r="I126" s="11" t="s">
        <v>3328</v>
      </c>
      <c r="J126" s="11">
        <v>2</v>
      </c>
      <c r="K126" s="11">
        <v>100</v>
      </c>
      <c r="L126" s="11" t="s">
        <v>504</v>
      </c>
      <c r="M126" s="11">
        <v>0</v>
      </c>
      <c r="N126" s="11">
        <v>0</v>
      </c>
      <c r="O126" s="11">
        <v>0</v>
      </c>
      <c r="P126" s="11">
        <v>0</v>
      </c>
      <c r="Q126" s="11">
        <v>0</v>
      </c>
      <c r="R126" s="11">
        <v>0</v>
      </c>
      <c r="S126" s="11">
        <v>0</v>
      </c>
      <c r="T126" s="11">
        <v>0</v>
      </c>
      <c r="U126" s="11">
        <v>0</v>
      </c>
      <c r="V126" s="11">
        <v>0</v>
      </c>
      <c r="W126" s="11">
        <v>0</v>
      </c>
      <c r="X126" s="11">
        <v>0</v>
      </c>
      <c r="Y126" s="11">
        <v>0</v>
      </c>
      <c r="Z126" s="11">
        <v>0</v>
      </c>
      <c r="AA126" s="11">
        <v>0</v>
      </c>
      <c r="AB126" s="11">
        <v>0</v>
      </c>
      <c r="AC126" s="11">
        <v>0</v>
      </c>
      <c r="AD126" s="11">
        <v>0</v>
      </c>
      <c r="AE126" s="11">
        <v>0</v>
      </c>
      <c r="AF126" s="11">
        <v>0</v>
      </c>
      <c r="AG126" s="11">
        <v>0</v>
      </c>
      <c r="AH126" s="11">
        <v>30</v>
      </c>
      <c r="AI126" s="11"/>
      <c r="AJ126" s="11"/>
      <c r="AK126" s="11" t="s">
        <v>570</v>
      </c>
      <c r="AL126" s="11" t="s">
        <v>47</v>
      </c>
      <c r="AM126" s="11" t="s">
        <v>48</v>
      </c>
      <c r="AN126" s="11" t="s">
        <v>49</v>
      </c>
    </row>
    <row r="127" ht="36" spans="1:40">
      <c r="A127" s="28">
        <v>125</v>
      </c>
      <c r="B127" s="11" t="s">
        <v>494</v>
      </c>
      <c r="C127" s="11" t="s">
        <v>571</v>
      </c>
      <c r="D127" s="11" t="s">
        <v>572</v>
      </c>
      <c r="E127" s="11" t="s">
        <v>573</v>
      </c>
      <c r="F127" s="11" t="s">
        <v>528</v>
      </c>
      <c r="G127" s="11" t="s">
        <v>574</v>
      </c>
      <c r="H127" s="11">
        <v>2</v>
      </c>
      <c r="I127" s="11" t="s">
        <v>3328</v>
      </c>
      <c r="J127" s="11">
        <v>1</v>
      </c>
      <c r="K127" s="11">
        <v>100</v>
      </c>
      <c r="L127" s="11" t="s">
        <v>574</v>
      </c>
      <c r="M127" s="11">
        <v>0</v>
      </c>
      <c r="N127" s="11">
        <v>0</v>
      </c>
      <c r="O127" s="11">
        <v>0</v>
      </c>
      <c r="P127" s="11">
        <v>0</v>
      </c>
      <c r="Q127" s="11">
        <v>0</v>
      </c>
      <c r="R127" s="11">
        <v>0</v>
      </c>
      <c r="S127" s="11">
        <v>0</v>
      </c>
      <c r="T127" s="11">
        <v>0</v>
      </c>
      <c r="U127" s="11">
        <v>0</v>
      </c>
      <c r="V127" s="11">
        <v>0</v>
      </c>
      <c r="W127" s="11">
        <v>0</v>
      </c>
      <c r="X127" s="11">
        <v>0</v>
      </c>
      <c r="Y127" s="11">
        <v>0</v>
      </c>
      <c r="Z127" s="11">
        <v>0</v>
      </c>
      <c r="AA127" s="11">
        <v>0</v>
      </c>
      <c r="AB127" s="11">
        <v>0</v>
      </c>
      <c r="AC127" s="11">
        <v>0</v>
      </c>
      <c r="AD127" s="11">
        <v>0</v>
      </c>
      <c r="AE127" s="11">
        <v>0</v>
      </c>
      <c r="AF127" s="11">
        <v>0</v>
      </c>
      <c r="AG127" s="11">
        <v>0</v>
      </c>
      <c r="AH127" s="11">
        <v>10</v>
      </c>
      <c r="AI127" s="11"/>
      <c r="AJ127" s="11"/>
      <c r="AK127" s="11" t="s">
        <v>297</v>
      </c>
      <c r="AL127" s="11" t="s">
        <v>105</v>
      </c>
      <c r="AM127" s="11" t="s">
        <v>48</v>
      </c>
      <c r="AN127" s="11" t="s">
        <v>49</v>
      </c>
    </row>
    <row r="128" ht="48" spans="1:40">
      <c r="A128" s="28">
        <v>126</v>
      </c>
      <c r="B128" s="11" t="s">
        <v>494</v>
      </c>
      <c r="C128" s="11" t="s">
        <v>575</v>
      </c>
      <c r="D128" s="11" t="s">
        <v>576</v>
      </c>
      <c r="E128" s="11" t="s">
        <v>577</v>
      </c>
      <c r="F128" s="11" t="s">
        <v>519</v>
      </c>
      <c r="G128" s="11" t="s">
        <v>578</v>
      </c>
      <c r="H128" s="11">
        <v>1</v>
      </c>
      <c r="I128" s="11" t="s">
        <v>3329</v>
      </c>
      <c r="J128" s="11">
        <v>1</v>
      </c>
      <c r="K128" s="11">
        <v>59</v>
      </c>
      <c r="L128" s="11" t="s">
        <v>578</v>
      </c>
      <c r="M128" s="11">
        <v>4</v>
      </c>
      <c r="N128" s="11">
        <v>23</v>
      </c>
      <c r="O128" s="11" t="s">
        <v>947</v>
      </c>
      <c r="P128" s="11">
        <v>6</v>
      </c>
      <c r="Q128" s="11">
        <v>18</v>
      </c>
      <c r="R128" s="11" t="s">
        <v>1168</v>
      </c>
      <c r="S128" s="11">
        <v>0</v>
      </c>
      <c r="T128" s="11">
        <v>0</v>
      </c>
      <c r="U128" s="11">
        <v>0</v>
      </c>
      <c r="V128" s="11">
        <v>0</v>
      </c>
      <c r="W128" s="11">
        <v>0</v>
      </c>
      <c r="X128" s="11">
        <v>0</v>
      </c>
      <c r="Y128" s="11">
        <v>0</v>
      </c>
      <c r="Z128" s="11">
        <v>0</v>
      </c>
      <c r="AA128" s="11">
        <v>0</v>
      </c>
      <c r="AB128" s="11">
        <v>0</v>
      </c>
      <c r="AC128" s="11">
        <v>0</v>
      </c>
      <c r="AD128" s="11">
        <v>0</v>
      </c>
      <c r="AE128" s="11">
        <v>0</v>
      </c>
      <c r="AF128" s="11">
        <v>0</v>
      </c>
      <c r="AG128" s="11">
        <v>0</v>
      </c>
      <c r="AH128" s="11">
        <v>30</v>
      </c>
      <c r="AI128" s="11"/>
      <c r="AJ128" s="11"/>
      <c r="AK128" s="11" t="s">
        <v>332</v>
      </c>
      <c r="AL128" s="11" t="s">
        <v>47</v>
      </c>
      <c r="AM128" s="11" t="s">
        <v>48</v>
      </c>
      <c r="AN128" s="11" t="s">
        <v>49</v>
      </c>
    </row>
    <row r="129" ht="48" spans="1:40">
      <c r="A129" s="28">
        <v>127</v>
      </c>
      <c r="B129" s="11" t="s">
        <v>494</v>
      </c>
      <c r="C129" s="11" t="s">
        <v>579</v>
      </c>
      <c r="D129" s="11" t="s">
        <v>580</v>
      </c>
      <c r="E129" s="11" t="s">
        <v>581</v>
      </c>
      <c r="F129" s="11" t="s">
        <v>582</v>
      </c>
      <c r="G129" s="11" t="s">
        <v>407</v>
      </c>
      <c r="H129" s="11">
        <v>1</v>
      </c>
      <c r="I129" s="11" t="s">
        <v>3329</v>
      </c>
      <c r="J129" s="11">
        <v>1</v>
      </c>
      <c r="K129" s="11">
        <v>100</v>
      </c>
      <c r="L129" s="11" t="s">
        <v>407</v>
      </c>
      <c r="M129" s="11">
        <v>3</v>
      </c>
      <c r="N129" s="11">
        <v>0</v>
      </c>
      <c r="O129" s="11" t="s">
        <v>958</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0</v>
      </c>
      <c r="AH129" s="11">
        <v>30</v>
      </c>
      <c r="AI129" s="11" t="s">
        <v>1400</v>
      </c>
      <c r="AJ129" s="11">
        <v>2</v>
      </c>
      <c r="AK129" s="11" t="s">
        <v>343</v>
      </c>
      <c r="AL129" s="11" t="s">
        <v>47</v>
      </c>
      <c r="AM129" s="11" t="s">
        <v>48</v>
      </c>
      <c r="AN129" s="11" t="s">
        <v>49</v>
      </c>
    </row>
    <row r="130" ht="48" spans="1:40">
      <c r="A130" s="28">
        <v>128</v>
      </c>
      <c r="B130" s="11" t="s">
        <v>494</v>
      </c>
      <c r="C130" s="11" t="s">
        <v>583</v>
      </c>
      <c r="D130" s="11" t="s">
        <v>584</v>
      </c>
      <c r="E130" s="11" t="s">
        <v>585</v>
      </c>
      <c r="F130" s="11" t="s">
        <v>528</v>
      </c>
      <c r="G130" s="11" t="s">
        <v>122</v>
      </c>
      <c r="H130" s="11">
        <v>1</v>
      </c>
      <c r="I130" s="11" t="s">
        <v>3328</v>
      </c>
      <c r="J130" s="11">
        <v>1</v>
      </c>
      <c r="K130" s="11">
        <v>100</v>
      </c>
      <c r="L130" s="11" t="s">
        <v>122</v>
      </c>
      <c r="M130" s="11">
        <v>0</v>
      </c>
      <c r="N130" s="11">
        <v>0</v>
      </c>
      <c r="O130" s="11">
        <v>0</v>
      </c>
      <c r="P130" s="11">
        <v>0</v>
      </c>
      <c r="Q130" s="11">
        <v>0</v>
      </c>
      <c r="R130" s="11">
        <v>0</v>
      </c>
      <c r="S130" s="11">
        <v>0</v>
      </c>
      <c r="T130" s="11">
        <v>0</v>
      </c>
      <c r="U130" s="11">
        <v>0</v>
      </c>
      <c r="V130" s="11">
        <v>0</v>
      </c>
      <c r="W130" s="11">
        <v>0</v>
      </c>
      <c r="X130" s="11">
        <v>0</v>
      </c>
      <c r="Y130" s="11">
        <v>0</v>
      </c>
      <c r="Z130" s="11">
        <v>0</v>
      </c>
      <c r="AA130" s="11">
        <v>0</v>
      </c>
      <c r="AB130" s="11">
        <v>0</v>
      </c>
      <c r="AC130" s="11">
        <v>0</v>
      </c>
      <c r="AD130" s="11">
        <v>0</v>
      </c>
      <c r="AE130" s="11">
        <v>0</v>
      </c>
      <c r="AF130" s="11">
        <v>0</v>
      </c>
      <c r="AG130" s="11">
        <v>0</v>
      </c>
      <c r="AH130" s="11">
        <v>30</v>
      </c>
      <c r="AI130" s="11"/>
      <c r="AJ130" s="11"/>
      <c r="AK130" s="11" t="s">
        <v>343</v>
      </c>
      <c r="AL130" s="11" t="s">
        <v>47</v>
      </c>
      <c r="AM130" s="11" t="s">
        <v>48</v>
      </c>
      <c r="AN130" s="11" t="s">
        <v>49</v>
      </c>
    </row>
    <row r="131" ht="60" spans="1:40">
      <c r="A131" s="28">
        <v>129</v>
      </c>
      <c r="B131" s="11" t="s">
        <v>494</v>
      </c>
      <c r="C131" s="11" t="s">
        <v>586</v>
      </c>
      <c r="D131" s="11" t="s">
        <v>587</v>
      </c>
      <c r="E131" s="11" t="s">
        <v>588</v>
      </c>
      <c r="F131" s="11" t="s">
        <v>589</v>
      </c>
      <c r="G131" s="11" t="s">
        <v>590</v>
      </c>
      <c r="H131" s="11">
        <v>2</v>
      </c>
      <c r="I131" s="11" t="s">
        <v>3329</v>
      </c>
      <c r="J131" s="11">
        <v>2</v>
      </c>
      <c r="K131" s="11">
        <v>85</v>
      </c>
      <c r="L131" s="11" t="s">
        <v>590</v>
      </c>
      <c r="M131" s="11">
        <v>6</v>
      </c>
      <c r="N131" s="11">
        <v>5</v>
      </c>
      <c r="O131" s="11" t="s">
        <v>3366</v>
      </c>
      <c r="P131" s="11">
        <v>7</v>
      </c>
      <c r="Q131" s="11">
        <v>5</v>
      </c>
      <c r="R131" s="11" t="s">
        <v>3367</v>
      </c>
      <c r="S131" s="11">
        <v>8</v>
      </c>
      <c r="T131" s="11">
        <v>5</v>
      </c>
      <c r="U131" s="11" t="s">
        <v>3368</v>
      </c>
      <c r="V131" s="11">
        <v>0</v>
      </c>
      <c r="W131" s="11">
        <v>0</v>
      </c>
      <c r="X131" s="11">
        <v>0</v>
      </c>
      <c r="Y131" s="11">
        <v>0</v>
      </c>
      <c r="Z131" s="11">
        <v>0</v>
      </c>
      <c r="AA131" s="11">
        <v>0</v>
      </c>
      <c r="AB131" s="11">
        <v>0</v>
      </c>
      <c r="AC131" s="11">
        <v>0</v>
      </c>
      <c r="AD131" s="11">
        <v>0</v>
      </c>
      <c r="AE131" s="11">
        <v>0</v>
      </c>
      <c r="AF131" s="11">
        <v>0</v>
      </c>
      <c r="AG131" s="11">
        <v>0</v>
      </c>
      <c r="AH131" s="11">
        <v>30</v>
      </c>
      <c r="AI131" s="11"/>
      <c r="AJ131" s="11"/>
      <c r="AK131" s="11" t="s">
        <v>343</v>
      </c>
      <c r="AL131" s="11" t="s">
        <v>47</v>
      </c>
      <c r="AM131" s="11" t="s">
        <v>48</v>
      </c>
      <c r="AN131" s="11" t="s">
        <v>49</v>
      </c>
    </row>
    <row r="132" ht="36" spans="1:40">
      <c r="A132" s="28">
        <v>130</v>
      </c>
      <c r="B132" s="11" t="s">
        <v>494</v>
      </c>
      <c r="C132" s="11" t="s">
        <v>591</v>
      </c>
      <c r="D132" s="11" t="s">
        <v>592</v>
      </c>
      <c r="E132" s="11" t="s">
        <v>593</v>
      </c>
      <c r="F132" s="30" t="s">
        <v>594</v>
      </c>
      <c r="G132" s="11" t="s">
        <v>595</v>
      </c>
      <c r="H132" s="11">
        <v>4</v>
      </c>
      <c r="I132" s="11" t="s">
        <v>3328</v>
      </c>
      <c r="J132" s="11">
        <v>4</v>
      </c>
      <c r="K132" s="11">
        <v>100</v>
      </c>
      <c r="L132" s="11" t="s">
        <v>595</v>
      </c>
      <c r="M132" s="11">
        <v>0</v>
      </c>
      <c r="N132" s="11">
        <v>0</v>
      </c>
      <c r="O132" s="11">
        <v>0</v>
      </c>
      <c r="P132" s="11">
        <v>0</v>
      </c>
      <c r="Q132" s="11">
        <v>0</v>
      </c>
      <c r="R132" s="11">
        <v>0</v>
      </c>
      <c r="S132" s="11">
        <v>0</v>
      </c>
      <c r="T132" s="11">
        <v>0</v>
      </c>
      <c r="U132" s="11">
        <v>0</v>
      </c>
      <c r="V132" s="11">
        <v>0</v>
      </c>
      <c r="W132" s="11">
        <v>0</v>
      </c>
      <c r="X132" s="11">
        <v>0</v>
      </c>
      <c r="Y132" s="11">
        <v>0</v>
      </c>
      <c r="Z132" s="11">
        <v>0</v>
      </c>
      <c r="AA132" s="11">
        <v>0</v>
      </c>
      <c r="AB132" s="11">
        <v>0</v>
      </c>
      <c r="AC132" s="11">
        <v>0</v>
      </c>
      <c r="AD132" s="11">
        <v>0</v>
      </c>
      <c r="AE132" s="11">
        <v>0</v>
      </c>
      <c r="AF132" s="11">
        <v>0</v>
      </c>
      <c r="AG132" s="11">
        <v>0</v>
      </c>
      <c r="AH132" s="11">
        <v>15</v>
      </c>
      <c r="AI132" s="11"/>
      <c r="AJ132" s="11"/>
      <c r="AK132" s="11" t="s">
        <v>133</v>
      </c>
      <c r="AL132" s="11" t="s">
        <v>47</v>
      </c>
      <c r="AM132" s="11" t="s">
        <v>56</v>
      </c>
      <c r="AN132" s="11" t="s">
        <v>49</v>
      </c>
    </row>
    <row r="133" ht="48" spans="1:40">
      <c r="A133" s="28">
        <v>131</v>
      </c>
      <c r="B133" s="11" t="s">
        <v>494</v>
      </c>
      <c r="C133" s="11" t="s">
        <v>596</v>
      </c>
      <c r="D133" s="11" t="s">
        <v>597</v>
      </c>
      <c r="E133" s="11" t="s">
        <v>598</v>
      </c>
      <c r="F133" s="11" t="s">
        <v>599</v>
      </c>
      <c r="G133" s="11" t="s">
        <v>499</v>
      </c>
      <c r="H133" s="11">
        <v>1</v>
      </c>
      <c r="I133" s="11" t="s">
        <v>3328</v>
      </c>
      <c r="J133" s="11">
        <v>1</v>
      </c>
      <c r="K133" s="11">
        <v>100</v>
      </c>
      <c r="L133" s="11" t="s">
        <v>499</v>
      </c>
      <c r="M133" s="11">
        <v>0</v>
      </c>
      <c r="N133" s="11">
        <v>0</v>
      </c>
      <c r="O133" s="11">
        <v>0</v>
      </c>
      <c r="P133" s="11">
        <v>0</v>
      </c>
      <c r="Q133" s="11">
        <v>0</v>
      </c>
      <c r="R133" s="11">
        <v>0</v>
      </c>
      <c r="S133" s="11">
        <v>0</v>
      </c>
      <c r="T133" s="11">
        <v>0</v>
      </c>
      <c r="U133" s="11">
        <v>0</v>
      </c>
      <c r="V133" s="11">
        <v>0</v>
      </c>
      <c r="W133" s="11">
        <v>0</v>
      </c>
      <c r="X133" s="11">
        <v>0</v>
      </c>
      <c r="Y133" s="11">
        <v>0</v>
      </c>
      <c r="Z133" s="11">
        <v>0</v>
      </c>
      <c r="AA133" s="11">
        <v>0</v>
      </c>
      <c r="AB133" s="11">
        <v>0</v>
      </c>
      <c r="AC133" s="11">
        <v>0</v>
      </c>
      <c r="AD133" s="11">
        <v>0</v>
      </c>
      <c r="AE133" s="11">
        <v>0</v>
      </c>
      <c r="AF133" s="11">
        <v>0</v>
      </c>
      <c r="AG133" s="11">
        <v>0</v>
      </c>
      <c r="AH133" s="11">
        <v>30</v>
      </c>
      <c r="AI133" s="11"/>
      <c r="AJ133" s="11"/>
      <c r="AK133" s="11" t="s">
        <v>133</v>
      </c>
      <c r="AL133" s="11" t="s">
        <v>47</v>
      </c>
      <c r="AM133" s="11" t="s">
        <v>48</v>
      </c>
      <c r="AN133" s="11" t="s">
        <v>49</v>
      </c>
    </row>
    <row r="134" ht="36" spans="1:40">
      <c r="A134" s="28">
        <v>132</v>
      </c>
      <c r="B134" s="11" t="s">
        <v>494</v>
      </c>
      <c r="C134" s="11" t="s">
        <v>600</v>
      </c>
      <c r="D134" s="11" t="s">
        <v>601</v>
      </c>
      <c r="E134" s="11" t="s">
        <v>602</v>
      </c>
      <c r="F134" s="11" t="s">
        <v>553</v>
      </c>
      <c r="G134" s="11" t="s">
        <v>77</v>
      </c>
      <c r="H134" s="11">
        <v>1</v>
      </c>
      <c r="I134" s="11" t="s">
        <v>3329</v>
      </c>
      <c r="J134" s="11">
        <v>1</v>
      </c>
      <c r="K134" s="11">
        <v>100</v>
      </c>
      <c r="L134" s="11" t="s">
        <v>77</v>
      </c>
      <c r="M134" s="11">
        <v>3</v>
      </c>
      <c r="N134" s="11">
        <v>0</v>
      </c>
      <c r="O134" s="11" t="s">
        <v>3330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0</v>
      </c>
      <c r="AH134" s="11">
        <v>30</v>
      </c>
      <c r="AI134" s="11"/>
      <c r="AJ134" s="11"/>
      <c r="AK134" s="11" t="s">
        <v>139</v>
      </c>
      <c r="AL134" s="11" t="s">
        <v>47</v>
      </c>
      <c r="AM134" s="11" t="s">
        <v>48</v>
      </c>
      <c r="AN134" s="11" t="s">
        <v>49</v>
      </c>
    </row>
    <row r="135" ht="24" spans="1:40">
      <c r="A135" s="28">
        <v>133</v>
      </c>
      <c r="B135" s="11" t="s">
        <v>494</v>
      </c>
      <c r="C135" s="11" t="s">
        <v>603</v>
      </c>
      <c r="D135" s="11" t="s">
        <v>604</v>
      </c>
      <c r="E135" s="11" t="s">
        <v>605</v>
      </c>
      <c r="F135" s="11" t="s">
        <v>594</v>
      </c>
      <c r="G135" s="11" t="s">
        <v>310</v>
      </c>
      <c r="H135" s="11">
        <v>1</v>
      </c>
      <c r="I135" s="11" t="s">
        <v>3328</v>
      </c>
      <c r="J135" s="11">
        <v>1</v>
      </c>
      <c r="K135" s="11">
        <v>100</v>
      </c>
      <c r="L135" s="11" t="s">
        <v>310</v>
      </c>
      <c r="M135" s="11">
        <v>0</v>
      </c>
      <c r="N135" s="11">
        <v>0</v>
      </c>
      <c r="O135" s="11">
        <v>0</v>
      </c>
      <c r="P135" s="11">
        <v>0</v>
      </c>
      <c r="Q135" s="11">
        <v>0</v>
      </c>
      <c r="R135" s="11">
        <v>0</v>
      </c>
      <c r="S135" s="11">
        <v>0</v>
      </c>
      <c r="T135" s="11">
        <v>0</v>
      </c>
      <c r="U135" s="11">
        <v>0</v>
      </c>
      <c r="V135" s="11">
        <v>0</v>
      </c>
      <c r="W135" s="11">
        <v>0</v>
      </c>
      <c r="X135" s="11">
        <v>0</v>
      </c>
      <c r="Y135" s="11">
        <v>0</v>
      </c>
      <c r="Z135" s="11">
        <v>0</v>
      </c>
      <c r="AA135" s="11">
        <v>0</v>
      </c>
      <c r="AB135" s="11">
        <v>0</v>
      </c>
      <c r="AC135" s="11">
        <v>0</v>
      </c>
      <c r="AD135" s="11">
        <v>0</v>
      </c>
      <c r="AE135" s="11">
        <v>0</v>
      </c>
      <c r="AF135" s="11">
        <v>0</v>
      </c>
      <c r="AG135" s="11">
        <v>0</v>
      </c>
      <c r="AH135" s="11">
        <v>30</v>
      </c>
      <c r="AI135" s="11"/>
      <c r="AJ135" s="11"/>
      <c r="AK135" s="11" t="s">
        <v>139</v>
      </c>
      <c r="AL135" s="11" t="s">
        <v>47</v>
      </c>
      <c r="AM135" s="11" t="s">
        <v>48</v>
      </c>
      <c r="AN135" s="11" t="s">
        <v>49</v>
      </c>
    </row>
    <row r="136" ht="36" spans="1:40">
      <c r="A136" s="28">
        <v>134</v>
      </c>
      <c r="B136" s="11" t="s">
        <v>494</v>
      </c>
      <c r="C136" s="11" t="s">
        <v>606</v>
      </c>
      <c r="D136" s="11" t="s">
        <v>607</v>
      </c>
      <c r="E136" s="11" t="s">
        <v>608</v>
      </c>
      <c r="F136" s="11" t="s">
        <v>599</v>
      </c>
      <c r="G136" s="11" t="s">
        <v>499</v>
      </c>
      <c r="H136" s="11">
        <v>3</v>
      </c>
      <c r="I136" s="11" t="s">
        <v>3328</v>
      </c>
      <c r="J136" s="11">
        <v>3</v>
      </c>
      <c r="K136" s="11">
        <v>100</v>
      </c>
      <c r="L136" s="11" t="s">
        <v>499</v>
      </c>
      <c r="M136" s="11">
        <v>0</v>
      </c>
      <c r="N136" s="11">
        <v>0</v>
      </c>
      <c r="O136" s="11">
        <v>0</v>
      </c>
      <c r="P136" s="11">
        <v>0</v>
      </c>
      <c r="Q136" s="11">
        <v>0</v>
      </c>
      <c r="R136" s="11">
        <v>0</v>
      </c>
      <c r="S136" s="11">
        <v>0</v>
      </c>
      <c r="T136" s="11">
        <v>0</v>
      </c>
      <c r="U136" s="11">
        <v>0</v>
      </c>
      <c r="V136" s="11">
        <v>0</v>
      </c>
      <c r="W136" s="11">
        <v>0</v>
      </c>
      <c r="X136" s="11">
        <v>0</v>
      </c>
      <c r="Y136" s="11">
        <v>0</v>
      </c>
      <c r="Z136" s="11">
        <v>0</v>
      </c>
      <c r="AA136" s="11">
        <v>0</v>
      </c>
      <c r="AB136" s="11">
        <v>0</v>
      </c>
      <c r="AC136" s="11">
        <v>0</v>
      </c>
      <c r="AD136" s="11">
        <v>0</v>
      </c>
      <c r="AE136" s="11">
        <v>0</v>
      </c>
      <c r="AF136" s="11">
        <v>0</v>
      </c>
      <c r="AG136" s="11">
        <v>0</v>
      </c>
      <c r="AH136" s="11">
        <v>30</v>
      </c>
      <c r="AI136" s="11"/>
      <c r="AJ136" s="11"/>
      <c r="AK136" s="11" t="s">
        <v>139</v>
      </c>
      <c r="AL136" s="11" t="s">
        <v>47</v>
      </c>
      <c r="AM136" s="11" t="s">
        <v>48</v>
      </c>
      <c r="AN136" s="11" t="s">
        <v>49</v>
      </c>
    </row>
    <row r="137" ht="36" spans="1:40">
      <c r="A137" s="28">
        <v>135</v>
      </c>
      <c r="B137" s="11" t="s">
        <v>494</v>
      </c>
      <c r="C137" s="11" t="s">
        <v>609</v>
      </c>
      <c r="D137" s="11" t="s">
        <v>610</v>
      </c>
      <c r="E137" s="11" t="s">
        <v>611</v>
      </c>
      <c r="F137" s="30" t="s">
        <v>528</v>
      </c>
      <c r="G137" s="11" t="s">
        <v>487</v>
      </c>
      <c r="H137" s="11">
        <v>1</v>
      </c>
      <c r="I137" s="11" t="s">
        <v>3329</v>
      </c>
      <c r="J137" s="11">
        <v>1</v>
      </c>
      <c r="K137" s="11">
        <v>70</v>
      </c>
      <c r="L137" s="11" t="s">
        <v>487</v>
      </c>
      <c r="M137" s="11">
        <v>3</v>
      </c>
      <c r="N137" s="11">
        <v>30</v>
      </c>
      <c r="O137" s="11" t="s">
        <v>3369</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0</v>
      </c>
      <c r="AH137" s="11">
        <v>10</v>
      </c>
      <c r="AI137" s="11"/>
      <c r="AJ137" s="11"/>
      <c r="AK137" s="11" t="s">
        <v>150</v>
      </c>
      <c r="AL137" s="11" t="s">
        <v>105</v>
      </c>
      <c r="AM137" s="11" t="s">
        <v>48</v>
      </c>
      <c r="AN137" s="11" t="s">
        <v>49</v>
      </c>
    </row>
    <row r="138" ht="36" spans="1:40">
      <c r="A138" s="28">
        <v>136</v>
      </c>
      <c r="B138" s="11" t="s">
        <v>494</v>
      </c>
      <c r="C138" s="11" t="s">
        <v>612</v>
      </c>
      <c r="D138" s="11" t="s">
        <v>613</v>
      </c>
      <c r="E138" s="11" t="s">
        <v>614</v>
      </c>
      <c r="F138" s="30" t="s">
        <v>615</v>
      </c>
      <c r="G138" s="11" t="s">
        <v>616</v>
      </c>
      <c r="H138" s="11">
        <v>3</v>
      </c>
      <c r="I138" s="11" t="s">
        <v>3328</v>
      </c>
      <c r="J138" s="11">
        <v>3</v>
      </c>
      <c r="K138" s="11">
        <v>100</v>
      </c>
      <c r="L138" s="11" t="s">
        <v>616</v>
      </c>
      <c r="M138" s="11">
        <v>0</v>
      </c>
      <c r="N138" s="11">
        <v>0</v>
      </c>
      <c r="O138" s="11">
        <v>0</v>
      </c>
      <c r="P138" s="11">
        <v>0</v>
      </c>
      <c r="Q138" s="11">
        <v>0</v>
      </c>
      <c r="R138" s="11">
        <v>0</v>
      </c>
      <c r="S138" s="11">
        <v>0</v>
      </c>
      <c r="T138" s="11">
        <v>0</v>
      </c>
      <c r="U138" s="11">
        <v>0</v>
      </c>
      <c r="V138" s="11">
        <v>0</v>
      </c>
      <c r="W138" s="11">
        <v>0</v>
      </c>
      <c r="X138" s="11">
        <v>0</v>
      </c>
      <c r="Y138" s="11">
        <v>0</v>
      </c>
      <c r="Z138" s="11">
        <v>0</v>
      </c>
      <c r="AA138" s="11">
        <v>0</v>
      </c>
      <c r="AB138" s="11">
        <v>0</v>
      </c>
      <c r="AC138" s="11">
        <v>0</v>
      </c>
      <c r="AD138" s="11">
        <v>0</v>
      </c>
      <c r="AE138" s="11">
        <v>0</v>
      </c>
      <c r="AF138" s="11">
        <v>0</v>
      </c>
      <c r="AG138" s="11">
        <v>0</v>
      </c>
      <c r="AH138" s="11">
        <v>30</v>
      </c>
      <c r="AI138" s="11" t="s">
        <v>1400</v>
      </c>
      <c r="AJ138" s="11">
        <v>5</v>
      </c>
      <c r="AK138" s="11" t="s">
        <v>150</v>
      </c>
      <c r="AL138" s="11" t="s">
        <v>47</v>
      </c>
      <c r="AM138" s="11" t="s">
        <v>48</v>
      </c>
      <c r="AN138" s="11" t="s">
        <v>49</v>
      </c>
    </row>
    <row r="139" ht="36" spans="1:40">
      <c r="A139" s="28">
        <v>137</v>
      </c>
      <c r="B139" s="11" t="s">
        <v>494</v>
      </c>
      <c r="C139" s="11" t="s">
        <v>617</v>
      </c>
      <c r="D139" s="11" t="s">
        <v>618</v>
      </c>
      <c r="E139" s="11" t="s">
        <v>619</v>
      </c>
      <c r="F139" s="11" t="s">
        <v>620</v>
      </c>
      <c r="G139" s="11" t="s">
        <v>331</v>
      </c>
      <c r="H139" s="11">
        <v>5</v>
      </c>
      <c r="I139" s="11" t="s">
        <v>3328</v>
      </c>
      <c r="J139" s="11">
        <v>5</v>
      </c>
      <c r="K139" s="11">
        <v>100</v>
      </c>
      <c r="L139" s="11" t="s">
        <v>331</v>
      </c>
      <c r="M139" s="11">
        <v>0</v>
      </c>
      <c r="N139" s="11">
        <v>0</v>
      </c>
      <c r="O139" s="11">
        <v>0</v>
      </c>
      <c r="P139" s="11">
        <v>0</v>
      </c>
      <c r="Q139" s="11">
        <v>0</v>
      </c>
      <c r="R139" s="11">
        <v>0</v>
      </c>
      <c r="S139" s="11">
        <v>0</v>
      </c>
      <c r="T139" s="11">
        <v>0</v>
      </c>
      <c r="U139" s="11">
        <v>0</v>
      </c>
      <c r="V139" s="11">
        <v>0</v>
      </c>
      <c r="W139" s="11">
        <v>0</v>
      </c>
      <c r="X139" s="11">
        <v>0</v>
      </c>
      <c r="Y139" s="11">
        <v>0</v>
      </c>
      <c r="Z139" s="11">
        <v>0</v>
      </c>
      <c r="AA139" s="11">
        <v>0</v>
      </c>
      <c r="AB139" s="11">
        <v>0</v>
      </c>
      <c r="AC139" s="11">
        <v>0</v>
      </c>
      <c r="AD139" s="11">
        <v>0</v>
      </c>
      <c r="AE139" s="11">
        <v>0</v>
      </c>
      <c r="AF139" s="11">
        <v>0</v>
      </c>
      <c r="AG139" s="11">
        <v>0</v>
      </c>
      <c r="AH139" s="11">
        <v>15</v>
      </c>
      <c r="AI139" s="11" t="s">
        <v>1400</v>
      </c>
      <c r="AJ139" s="11">
        <v>4</v>
      </c>
      <c r="AK139" s="11" t="s">
        <v>150</v>
      </c>
      <c r="AL139" s="11" t="s">
        <v>47</v>
      </c>
      <c r="AM139" s="11" t="s">
        <v>56</v>
      </c>
      <c r="AN139" s="11" t="s">
        <v>49</v>
      </c>
    </row>
    <row r="140" ht="60" spans="1:40">
      <c r="A140" s="28">
        <v>138</v>
      </c>
      <c r="B140" s="11" t="s">
        <v>494</v>
      </c>
      <c r="C140" s="11" t="s">
        <v>621</v>
      </c>
      <c r="D140" s="11" t="s">
        <v>622</v>
      </c>
      <c r="E140" s="11" t="s">
        <v>623</v>
      </c>
      <c r="F140" s="11" t="s">
        <v>624</v>
      </c>
      <c r="G140" s="11" t="s">
        <v>625</v>
      </c>
      <c r="H140" s="11">
        <v>7</v>
      </c>
      <c r="I140" s="11" t="s">
        <v>3329</v>
      </c>
      <c r="J140" s="11">
        <v>3</v>
      </c>
      <c r="K140" s="11">
        <v>38.46</v>
      </c>
      <c r="L140" s="11" t="s">
        <v>3370</v>
      </c>
      <c r="M140" s="11">
        <v>5</v>
      </c>
      <c r="N140" s="11">
        <v>23.07</v>
      </c>
      <c r="O140" s="11" t="s">
        <v>3371</v>
      </c>
      <c r="P140" s="11">
        <v>6</v>
      </c>
      <c r="Q140" s="11">
        <v>20.51</v>
      </c>
      <c r="R140" s="11" t="s">
        <v>3372</v>
      </c>
      <c r="S140" s="11">
        <v>7</v>
      </c>
      <c r="T140" s="11">
        <v>17.94</v>
      </c>
      <c r="U140" s="11" t="s">
        <v>625</v>
      </c>
      <c r="V140" s="11">
        <v>0</v>
      </c>
      <c r="W140" s="11">
        <v>0</v>
      </c>
      <c r="X140" s="11">
        <v>0</v>
      </c>
      <c r="Y140" s="11">
        <v>0</v>
      </c>
      <c r="Z140" s="11">
        <v>0</v>
      </c>
      <c r="AA140" s="11">
        <v>0</v>
      </c>
      <c r="AB140" s="11">
        <v>0</v>
      </c>
      <c r="AC140" s="11">
        <v>0</v>
      </c>
      <c r="AD140" s="11">
        <v>0</v>
      </c>
      <c r="AE140" s="11">
        <v>0</v>
      </c>
      <c r="AF140" s="11">
        <v>0</v>
      </c>
      <c r="AG140" s="11">
        <v>0</v>
      </c>
      <c r="AH140" s="11">
        <v>5</v>
      </c>
      <c r="AI140" s="11"/>
      <c r="AJ140" s="11"/>
      <c r="AK140" s="11" t="s">
        <v>150</v>
      </c>
      <c r="AL140" s="11" t="s">
        <v>105</v>
      </c>
      <c r="AM140" s="11" t="s">
        <v>56</v>
      </c>
      <c r="AN140" s="11" t="s">
        <v>49</v>
      </c>
    </row>
    <row r="141" ht="36" spans="1:40">
      <c r="A141" s="28">
        <v>139</v>
      </c>
      <c r="B141" s="11" t="s">
        <v>494</v>
      </c>
      <c r="C141" s="11" t="s">
        <v>626</v>
      </c>
      <c r="D141" s="11" t="s">
        <v>627</v>
      </c>
      <c r="E141" s="11" t="s">
        <v>628</v>
      </c>
      <c r="F141" s="11" t="s">
        <v>558</v>
      </c>
      <c r="G141" s="11" t="s">
        <v>229</v>
      </c>
      <c r="H141" s="11">
        <v>2</v>
      </c>
      <c r="I141" s="11" t="s">
        <v>3328</v>
      </c>
      <c r="J141" s="11">
        <v>2</v>
      </c>
      <c r="K141" s="11">
        <v>100</v>
      </c>
      <c r="L141" s="11" t="s">
        <v>229</v>
      </c>
      <c r="M141" s="11">
        <v>0</v>
      </c>
      <c r="N141" s="11">
        <v>0</v>
      </c>
      <c r="O141" s="11">
        <v>0</v>
      </c>
      <c r="P141" s="11">
        <v>0</v>
      </c>
      <c r="Q141" s="11">
        <v>0</v>
      </c>
      <c r="R141" s="11">
        <v>0</v>
      </c>
      <c r="S141" s="11">
        <v>0</v>
      </c>
      <c r="T141" s="11">
        <v>0</v>
      </c>
      <c r="U141" s="11">
        <v>0</v>
      </c>
      <c r="V141" s="11">
        <v>0</v>
      </c>
      <c r="W141" s="11">
        <v>0</v>
      </c>
      <c r="X141" s="11">
        <v>0</v>
      </c>
      <c r="Y141" s="11">
        <v>0</v>
      </c>
      <c r="Z141" s="11">
        <v>0</v>
      </c>
      <c r="AA141" s="11">
        <v>0</v>
      </c>
      <c r="AB141" s="11">
        <v>0</v>
      </c>
      <c r="AC141" s="11">
        <v>0</v>
      </c>
      <c r="AD141" s="11">
        <v>0</v>
      </c>
      <c r="AE141" s="11">
        <v>0</v>
      </c>
      <c r="AF141" s="11">
        <v>0</v>
      </c>
      <c r="AG141" s="11">
        <v>0</v>
      </c>
      <c r="AH141" s="11">
        <v>30</v>
      </c>
      <c r="AI141" s="11" t="s">
        <v>1400</v>
      </c>
      <c r="AJ141" s="11">
        <v>5</v>
      </c>
      <c r="AK141" s="11" t="s">
        <v>150</v>
      </c>
      <c r="AL141" s="11" t="s">
        <v>47</v>
      </c>
      <c r="AM141" s="11" t="s">
        <v>48</v>
      </c>
      <c r="AN141" s="11" t="s">
        <v>49</v>
      </c>
    </row>
    <row r="142" s="70" customFormat="1" ht="60" spans="1:40">
      <c r="A142" s="55">
        <v>140</v>
      </c>
      <c r="B142" s="35" t="s">
        <v>494</v>
      </c>
      <c r="C142" s="35" t="s">
        <v>629</v>
      </c>
      <c r="D142" s="35" t="s">
        <v>630</v>
      </c>
      <c r="E142" s="35" t="s">
        <v>631</v>
      </c>
      <c r="F142" s="35" t="s">
        <v>143</v>
      </c>
      <c r="G142" s="35" t="s">
        <v>632</v>
      </c>
      <c r="H142" s="35">
        <v>1</v>
      </c>
      <c r="I142" s="35" t="s">
        <v>3329</v>
      </c>
      <c r="J142" s="35">
        <v>1</v>
      </c>
      <c r="K142" s="35">
        <v>93</v>
      </c>
      <c r="L142" s="35" t="s">
        <v>632</v>
      </c>
      <c r="M142" s="35">
        <v>2</v>
      </c>
      <c r="N142" s="35">
        <v>0</v>
      </c>
      <c r="O142" s="35" t="s">
        <v>3373</v>
      </c>
      <c r="P142" s="35">
        <v>3</v>
      </c>
      <c r="Q142" s="35">
        <v>0</v>
      </c>
      <c r="R142" s="35" t="s">
        <v>3374</v>
      </c>
      <c r="S142" s="35">
        <v>4</v>
      </c>
      <c r="T142" s="35">
        <v>0</v>
      </c>
      <c r="U142" s="35" t="s">
        <v>3375</v>
      </c>
      <c r="V142" s="35">
        <v>5</v>
      </c>
      <c r="W142" s="35">
        <v>0</v>
      </c>
      <c r="X142" s="35" t="s">
        <v>2187</v>
      </c>
      <c r="Y142" s="35">
        <v>6</v>
      </c>
      <c r="Z142" s="35">
        <v>0</v>
      </c>
      <c r="AA142" s="35" t="s">
        <v>3376</v>
      </c>
      <c r="AB142" s="11">
        <v>7</v>
      </c>
      <c r="AC142" s="11">
        <v>7</v>
      </c>
      <c r="AD142" s="11" t="s">
        <v>3377</v>
      </c>
      <c r="AE142" s="11">
        <v>8</v>
      </c>
      <c r="AF142" s="11">
        <v>0</v>
      </c>
      <c r="AG142" s="11" t="s">
        <v>3378</v>
      </c>
      <c r="AH142" s="11">
        <v>30</v>
      </c>
      <c r="AI142" s="35"/>
      <c r="AJ142" s="35"/>
      <c r="AK142" s="35" t="s">
        <v>150</v>
      </c>
      <c r="AL142" s="35" t="s">
        <v>47</v>
      </c>
      <c r="AM142" s="35" t="s">
        <v>48</v>
      </c>
      <c r="AN142" s="35" t="s">
        <v>49</v>
      </c>
    </row>
    <row r="143" ht="48" spans="1:40">
      <c r="A143" s="28">
        <v>141</v>
      </c>
      <c r="B143" s="11" t="s">
        <v>494</v>
      </c>
      <c r="C143" s="11" t="s">
        <v>633</v>
      </c>
      <c r="D143" s="11" t="s">
        <v>634</v>
      </c>
      <c r="E143" s="11" t="s">
        <v>635</v>
      </c>
      <c r="F143" s="11" t="s">
        <v>528</v>
      </c>
      <c r="G143" s="11" t="s">
        <v>636</v>
      </c>
      <c r="H143" s="11">
        <v>3</v>
      </c>
      <c r="I143" s="11" t="s">
        <v>3329</v>
      </c>
      <c r="J143" s="11">
        <v>2</v>
      </c>
      <c r="K143" s="11">
        <v>57.14</v>
      </c>
      <c r="L143" s="11" t="s">
        <v>45</v>
      </c>
      <c r="M143" s="11">
        <v>3</v>
      </c>
      <c r="N143" s="11">
        <v>42.85</v>
      </c>
      <c r="O143" s="11" t="s">
        <v>636</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0</v>
      </c>
      <c r="AH143" s="11">
        <v>10</v>
      </c>
      <c r="AI143" s="11"/>
      <c r="AJ143" s="11"/>
      <c r="AK143" s="11" t="s">
        <v>150</v>
      </c>
      <c r="AL143" s="11" t="s">
        <v>105</v>
      </c>
      <c r="AM143" s="11" t="s">
        <v>48</v>
      </c>
      <c r="AN143" s="11" t="s">
        <v>49</v>
      </c>
    </row>
    <row r="144" ht="36" spans="1:40">
      <c r="A144" s="28">
        <v>142</v>
      </c>
      <c r="B144" s="11" t="s">
        <v>494</v>
      </c>
      <c r="C144" s="11" t="s">
        <v>637</v>
      </c>
      <c r="D144" s="11" t="s">
        <v>638</v>
      </c>
      <c r="E144" s="11" t="s">
        <v>639</v>
      </c>
      <c r="F144" s="30" t="s">
        <v>528</v>
      </c>
      <c r="G144" s="11" t="s">
        <v>636</v>
      </c>
      <c r="H144" s="11">
        <v>2</v>
      </c>
      <c r="I144" s="11" t="s">
        <v>3328</v>
      </c>
      <c r="J144" s="11">
        <v>2</v>
      </c>
      <c r="K144" s="11">
        <v>100</v>
      </c>
      <c r="L144" s="11" t="s">
        <v>636</v>
      </c>
      <c r="M144" s="11">
        <v>0</v>
      </c>
      <c r="N144" s="11">
        <v>0</v>
      </c>
      <c r="O144" s="11">
        <v>0</v>
      </c>
      <c r="P144" s="11">
        <v>0</v>
      </c>
      <c r="Q144" s="11">
        <v>0</v>
      </c>
      <c r="R144" s="11">
        <v>0</v>
      </c>
      <c r="S144" s="11">
        <v>0</v>
      </c>
      <c r="T144" s="11">
        <v>0</v>
      </c>
      <c r="U144" s="11">
        <v>0</v>
      </c>
      <c r="V144" s="11">
        <v>0</v>
      </c>
      <c r="W144" s="11">
        <v>0</v>
      </c>
      <c r="X144" s="11">
        <v>0</v>
      </c>
      <c r="Y144" s="11">
        <v>0</v>
      </c>
      <c r="Z144" s="11">
        <v>0</v>
      </c>
      <c r="AA144" s="11">
        <v>0</v>
      </c>
      <c r="AB144" s="11">
        <v>0</v>
      </c>
      <c r="AC144" s="11">
        <v>0</v>
      </c>
      <c r="AD144" s="11">
        <v>0</v>
      </c>
      <c r="AE144" s="11">
        <v>0</v>
      </c>
      <c r="AF144" s="11">
        <v>0</v>
      </c>
      <c r="AG144" s="11">
        <v>0</v>
      </c>
      <c r="AH144" s="11">
        <v>10</v>
      </c>
      <c r="AI144" s="11"/>
      <c r="AJ144" s="11"/>
      <c r="AK144" s="11" t="s">
        <v>473</v>
      </c>
      <c r="AL144" s="11" t="s">
        <v>105</v>
      </c>
      <c r="AM144" s="11" t="s">
        <v>48</v>
      </c>
      <c r="AN144" s="11" t="s">
        <v>49</v>
      </c>
    </row>
    <row r="145" ht="36" spans="1:40">
      <c r="A145" s="28">
        <v>143</v>
      </c>
      <c r="B145" s="11" t="s">
        <v>494</v>
      </c>
      <c r="C145" s="11" t="s">
        <v>640</v>
      </c>
      <c r="D145" s="11" t="s">
        <v>641</v>
      </c>
      <c r="E145" s="11" t="s">
        <v>642</v>
      </c>
      <c r="F145" s="11" t="s">
        <v>558</v>
      </c>
      <c r="G145" s="11" t="s">
        <v>229</v>
      </c>
      <c r="H145" s="11">
        <v>2</v>
      </c>
      <c r="I145" s="11" t="s">
        <v>3328</v>
      </c>
      <c r="J145" s="11">
        <v>2</v>
      </c>
      <c r="K145" s="11">
        <v>100</v>
      </c>
      <c r="L145" s="11" t="s">
        <v>229</v>
      </c>
      <c r="M145" s="11">
        <v>0</v>
      </c>
      <c r="N145" s="11">
        <v>0</v>
      </c>
      <c r="O145" s="11">
        <v>0</v>
      </c>
      <c r="P145" s="11">
        <v>0</v>
      </c>
      <c r="Q145" s="11">
        <v>0</v>
      </c>
      <c r="R145" s="11">
        <v>0</v>
      </c>
      <c r="S145" s="11">
        <v>0</v>
      </c>
      <c r="T145" s="11">
        <v>0</v>
      </c>
      <c r="U145" s="11">
        <v>0</v>
      </c>
      <c r="V145" s="11">
        <v>0</v>
      </c>
      <c r="W145" s="11">
        <v>0</v>
      </c>
      <c r="X145" s="11">
        <v>0</v>
      </c>
      <c r="Y145" s="11">
        <v>0</v>
      </c>
      <c r="Z145" s="11">
        <v>0</v>
      </c>
      <c r="AA145" s="11">
        <v>0</v>
      </c>
      <c r="AB145" s="11">
        <v>0</v>
      </c>
      <c r="AC145" s="11">
        <v>0</v>
      </c>
      <c r="AD145" s="11">
        <v>0</v>
      </c>
      <c r="AE145" s="11">
        <v>0</v>
      </c>
      <c r="AF145" s="11">
        <v>0</v>
      </c>
      <c r="AG145" s="11">
        <v>0</v>
      </c>
      <c r="AH145" s="11">
        <v>30</v>
      </c>
      <c r="AI145" s="11" t="s">
        <v>1400</v>
      </c>
      <c r="AJ145" s="11">
        <v>5</v>
      </c>
      <c r="AK145" s="11" t="s">
        <v>473</v>
      </c>
      <c r="AL145" s="11" t="s">
        <v>47</v>
      </c>
      <c r="AM145" s="11" t="s">
        <v>48</v>
      </c>
      <c r="AN145" s="11" t="s">
        <v>49</v>
      </c>
    </row>
    <row r="146" ht="36" spans="1:40">
      <c r="A146" s="28">
        <v>144</v>
      </c>
      <c r="B146" s="11" t="s">
        <v>494</v>
      </c>
      <c r="C146" s="11" t="s">
        <v>643</v>
      </c>
      <c r="D146" s="11" t="s">
        <v>644</v>
      </c>
      <c r="E146" s="11" t="s">
        <v>645</v>
      </c>
      <c r="F146" s="11" t="s">
        <v>646</v>
      </c>
      <c r="G146" s="11" t="s">
        <v>403</v>
      </c>
      <c r="H146" s="11">
        <v>7</v>
      </c>
      <c r="I146" s="11" t="s">
        <v>3329</v>
      </c>
      <c r="J146" s="11">
        <v>1</v>
      </c>
      <c r="K146" s="11">
        <v>78.12</v>
      </c>
      <c r="L146" s="11" t="s">
        <v>3379</v>
      </c>
      <c r="M146" s="11">
        <v>7</v>
      </c>
      <c r="N146" s="11">
        <v>21.87</v>
      </c>
      <c r="O146" s="11" t="s">
        <v>403</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0</v>
      </c>
      <c r="AH146" s="11">
        <v>15</v>
      </c>
      <c r="AI146" s="11"/>
      <c r="AJ146" s="11"/>
      <c r="AK146" s="11" t="s">
        <v>473</v>
      </c>
      <c r="AL146" s="11" t="s">
        <v>47</v>
      </c>
      <c r="AM146" s="11" t="s">
        <v>56</v>
      </c>
      <c r="AN146" s="11" t="s">
        <v>49</v>
      </c>
    </row>
    <row r="147" ht="24" spans="1:40">
      <c r="A147" s="28">
        <v>145</v>
      </c>
      <c r="B147" s="11" t="s">
        <v>494</v>
      </c>
      <c r="C147" s="11" t="s">
        <v>647</v>
      </c>
      <c r="D147" s="11" t="s">
        <v>648</v>
      </c>
      <c r="E147" s="11" t="s">
        <v>649</v>
      </c>
      <c r="F147" s="11" t="s">
        <v>650</v>
      </c>
      <c r="G147" s="11" t="s">
        <v>651</v>
      </c>
      <c r="H147" s="11">
        <v>2</v>
      </c>
      <c r="I147" s="11" t="s">
        <v>3328</v>
      </c>
      <c r="J147" s="11">
        <v>2</v>
      </c>
      <c r="K147" s="11">
        <v>100</v>
      </c>
      <c r="L147" s="11" t="s">
        <v>651</v>
      </c>
      <c r="M147" s="11">
        <v>0</v>
      </c>
      <c r="N147" s="11">
        <v>0</v>
      </c>
      <c r="O147" s="11">
        <v>0</v>
      </c>
      <c r="P147" s="11">
        <v>0</v>
      </c>
      <c r="Q147" s="11">
        <v>0</v>
      </c>
      <c r="R147" s="11">
        <v>0</v>
      </c>
      <c r="S147" s="11">
        <v>0</v>
      </c>
      <c r="T147" s="11">
        <v>0</v>
      </c>
      <c r="U147" s="11">
        <v>0</v>
      </c>
      <c r="V147" s="11">
        <v>0</v>
      </c>
      <c r="W147" s="11">
        <v>0</v>
      </c>
      <c r="X147" s="11">
        <v>0</v>
      </c>
      <c r="Y147" s="11">
        <v>0</v>
      </c>
      <c r="Z147" s="11">
        <v>0</v>
      </c>
      <c r="AA147" s="11">
        <v>0</v>
      </c>
      <c r="AB147" s="11">
        <v>0</v>
      </c>
      <c r="AC147" s="11">
        <v>0</v>
      </c>
      <c r="AD147" s="11">
        <v>0</v>
      </c>
      <c r="AE147" s="11">
        <v>0</v>
      </c>
      <c r="AF147" s="11">
        <v>0</v>
      </c>
      <c r="AG147" s="11">
        <v>0</v>
      </c>
      <c r="AH147" s="11">
        <v>30</v>
      </c>
      <c r="AI147" s="11" t="s">
        <v>1400</v>
      </c>
      <c r="AJ147" s="11">
        <v>3</v>
      </c>
      <c r="AK147" s="11" t="s">
        <v>473</v>
      </c>
      <c r="AL147" s="11" t="s">
        <v>47</v>
      </c>
      <c r="AM147" s="11" t="s">
        <v>48</v>
      </c>
      <c r="AN147" s="11" t="s">
        <v>49</v>
      </c>
    </row>
    <row r="148" ht="48" spans="1:40">
      <c r="A148" s="28">
        <v>146</v>
      </c>
      <c r="B148" s="11" t="s">
        <v>494</v>
      </c>
      <c r="C148" s="11" t="s">
        <v>652</v>
      </c>
      <c r="D148" s="11" t="s">
        <v>653</v>
      </c>
      <c r="E148" s="11" t="s">
        <v>654</v>
      </c>
      <c r="F148" s="11" t="s">
        <v>655</v>
      </c>
      <c r="G148" s="11" t="s">
        <v>331</v>
      </c>
      <c r="H148" s="11">
        <v>1</v>
      </c>
      <c r="I148" s="11" t="s">
        <v>3329</v>
      </c>
      <c r="J148" s="11">
        <v>1</v>
      </c>
      <c r="K148" s="11">
        <v>70</v>
      </c>
      <c r="L148" s="11" t="s">
        <v>331</v>
      </c>
      <c r="M148" s="11">
        <v>2</v>
      </c>
      <c r="N148" s="11">
        <v>30</v>
      </c>
      <c r="O148" s="11" t="s">
        <v>1275</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0</v>
      </c>
      <c r="AH148" s="11">
        <v>30</v>
      </c>
      <c r="AI148" s="11"/>
      <c r="AJ148" s="11"/>
      <c r="AK148" s="11" t="s">
        <v>473</v>
      </c>
      <c r="AL148" s="11" t="s">
        <v>47</v>
      </c>
      <c r="AM148" s="11" t="s">
        <v>48</v>
      </c>
      <c r="AN148" s="11" t="s">
        <v>49</v>
      </c>
    </row>
    <row r="149" ht="48" spans="1:40">
      <c r="A149" s="28">
        <v>147</v>
      </c>
      <c r="B149" s="11" t="s">
        <v>656</v>
      </c>
      <c r="C149" s="11" t="s">
        <v>657</v>
      </c>
      <c r="D149" s="11" t="s">
        <v>658</v>
      </c>
      <c r="E149" s="11" t="s">
        <v>659</v>
      </c>
      <c r="F149" s="30" t="s">
        <v>660</v>
      </c>
      <c r="G149" s="11" t="s">
        <v>156</v>
      </c>
      <c r="H149" s="11">
        <v>1</v>
      </c>
      <c r="I149" s="11" t="s">
        <v>3328</v>
      </c>
      <c r="J149" s="11">
        <v>1</v>
      </c>
      <c r="K149" s="11">
        <v>100</v>
      </c>
      <c r="L149" s="11" t="s">
        <v>156</v>
      </c>
      <c r="M149" s="11">
        <v>0</v>
      </c>
      <c r="N149" s="11">
        <v>0</v>
      </c>
      <c r="O149" s="11">
        <v>0</v>
      </c>
      <c r="P149" s="11">
        <v>0</v>
      </c>
      <c r="Q149" s="11">
        <v>0</v>
      </c>
      <c r="R149" s="11">
        <v>0</v>
      </c>
      <c r="S149" s="11">
        <v>0</v>
      </c>
      <c r="T149" s="11">
        <v>0</v>
      </c>
      <c r="U149" s="11">
        <v>0</v>
      </c>
      <c r="V149" s="11">
        <v>0</v>
      </c>
      <c r="W149" s="11">
        <v>0</v>
      </c>
      <c r="X149" s="11">
        <v>0</v>
      </c>
      <c r="Y149" s="11">
        <v>0</v>
      </c>
      <c r="Z149" s="11">
        <v>0</v>
      </c>
      <c r="AA149" s="11">
        <v>0</v>
      </c>
      <c r="AB149" s="11">
        <v>0</v>
      </c>
      <c r="AC149" s="11">
        <v>0</v>
      </c>
      <c r="AD149" s="11">
        <v>0</v>
      </c>
      <c r="AE149" s="11">
        <v>0</v>
      </c>
      <c r="AF149" s="11">
        <v>0</v>
      </c>
      <c r="AG149" s="11">
        <v>0</v>
      </c>
      <c r="AH149" s="11">
        <v>20</v>
      </c>
      <c r="AI149" s="11"/>
      <c r="AJ149" s="11"/>
      <c r="AK149" s="11" t="s">
        <v>94</v>
      </c>
      <c r="AL149" s="11" t="s">
        <v>47</v>
      </c>
      <c r="AM149" s="11" t="s">
        <v>48</v>
      </c>
      <c r="AN149" s="11" t="s">
        <v>49</v>
      </c>
    </row>
    <row r="150" ht="36" spans="1:40">
      <c r="A150" s="28">
        <v>148</v>
      </c>
      <c r="B150" s="11" t="s">
        <v>656</v>
      </c>
      <c r="C150" s="11" t="s">
        <v>661</v>
      </c>
      <c r="D150" s="11" t="s">
        <v>662</v>
      </c>
      <c r="E150" s="11" t="s">
        <v>663</v>
      </c>
      <c r="F150" s="11" t="s">
        <v>664</v>
      </c>
      <c r="G150" s="11" t="s">
        <v>331</v>
      </c>
      <c r="H150" s="11">
        <v>1</v>
      </c>
      <c r="I150" s="11" t="s">
        <v>3328</v>
      </c>
      <c r="J150" s="11">
        <v>1</v>
      </c>
      <c r="K150" s="11">
        <v>100</v>
      </c>
      <c r="L150" s="11" t="s">
        <v>331</v>
      </c>
      <c r="M150" s="11">
        <v>0</v>
      </c>
      <c r="N150" s="11">
        <v>0</v>
      </c>
      <c r="O150" s="11">
        <v>0</v>
      </c>
      <c r="P150" s="11">
        <v>0</v>
      </c>
      <c r="Q150" s="11">
        <v>0</v>
      </c>
      <c r="R150" s="11">
        <v>0</v>
      </c>
      <c r="S150" s="11">
        <v>0</v>
      </c>
      <c r="T150" s="11">
        <v>0</v>
      </c>
      <c r="U150" s="11">
        <v>0</v>
      </c>
      <c r="V150" s="11">
        <v>0</v>
      </c>
      <c r="W150" s="11">
        <v>0</v>
      </c>
      <c r="X150" s="11">
        <v>0</v>
      </c>
      <c r="Y150" s="11">
        <v>0</v>
      </c>
      <c r="Z150" s="11">
        <v>0</v>
      </c>
      <c r="AA150" s="11">
        <v>0</v>
      </c>
      <c r="AB150" s="11">
        <v>0</v>
      </c>
      <c r="AC150" s="11">
        <v>0</v>
      </c>
      <c r="AD150" s="11">
        <v>0</v>
      </c>
      <c r="AE150" s="11">
        <v>0</v>
      </c>
      <c r="AF150" s="11">
        <v>0</v>
      </c>
      <c r="AG150" s="11">
        <v>0</v>
      </c>
      <c r="AH150" s="11">
        <v>20</v>
      </c>
      <c r="AI150" s="11"/>
      <c r="AJ150" s="11"/>
      <c r="AK150" s="11" t="s">
        <v>520</v>
      </c>
      <c r="AL150" s="11" t="s">
        <v>47</v>
      </c>
      <c r="AM150" s="11" t="s">
        <v>48</v>
      </c>
      <c r="AN150" s="11" t="s">
        <v>49</v>
      </c>
    </row>
    <row r="151" ht="24" spans="1:40">
      <c r="A151" s="28">
        <v>149</v>
      </c>
      <c r="B151" s="11" t="s">
        <v>656</v>
      </c>
      <c r="C151" s="11" t="s">
        <v>665</v>
      </c>
      <c r="D151" s="11" t="s">
        <v>666</v>
      </c>
      <c r="E151" s="11" t="s">
        <v>667</v>
      </c>
      <c r="F151" s="30" t="s">
        <v>668</v>
      </c>
      <c r="G151" s="11" t="s">
        <v>156</v>
      </c>
      <c r="H151" s="11">
        <v>1</v>
      </c>
      <c r="I151" s="11" t="s">
        <v>3328</v>
      </c>
      <c r="J151" s="11">
        <v>1</v>
      </c>
      <c r="K151" s="11">
        <v>100</v>
      </c>
      <c r="L151" s="11" t="s">
        <v>156</v>
      </c>
      <c r="M151" s="11">
        <v>0</v>
      </c>
      <c r="N151" s="11">
        <v>0</v>
      </c>
      <c r="O151" s="11">
        <v>0</v>
      </c>
      <c r="P151" s="11">
        <v>0</v>
      </c>
      <c r="Q151" s="11">
        <v>0</v>
      </c>
      <c r="R151" s="11">
        <v>0</v>
      </c>
      <c r="S151" s="11">
        <v>0</v>
      </c>
      <c r="T151" s="11">
        <v>0</v>
      </c>
      <c r="U151" s="11">
        <v>0</v>
      </c>
      <c r="V151" s="11">
        <v>0</v>
      </c>
      <c r="W151" s="11">
        <v>0</v>
      </c>
      <c r="X151" s="11">
        <v>0</v>
      </c>
      <c r="Y151" s="11">
        <v>0</v>
      </c>
      <c r="Z151" s="11">
        <v>0</v>
      </c>
      <c r="AA151" s="11">
        <v>0</v>
      </c>
      <c r="AB151" s="11">
        <v>0</v>
      </c>
      <c r="AC151" s="11">
        <v>0</v>
      </c>
      <c r="AD151" s="11">
        <v>0</v>
      </c>
      <c r="AE151" s="11">
        <v>0</v>
      </c>
      <c r="AF151" s="11">
        <v>0</v>
      </c>
      <c r="AG151" s="11">
        <v>0</v>
      </c>
      <c r="AH151" s="11">
        <v>20</v>
      </c>
      <c r="AI151" s="11"/>
      <c r="AJ151" s="11"/>
      <c r="AK151" s="11" t="s">
        <v>113</v>
      </c>
      <c r="AL151" s="11" t="s">
        <v>47</v>
      </c>
      <c r="AM151" s="11" t="s">
        <v>48</v>
      </c>
      <c r="AN151" s="11" t="s">
        <v>49</v>
      </c>
    </row>
    <row r="152" ht="60" spans="1:40">
      <c r="A152" s="28">
        <v>150</v>
      </c>
      <c r="B152" s="11" t="s">
        <v>656</v>
      </c>
      <c r="C152" s="11" t="s">
        <v>669</v>
      </c>
      <c r="D152" s="11" t="s">
        <v>670</v>
      </c>
      <c r="E152" s="11" t="s">
        <v>671</v>
      </c>
      <c r="F152" s="30" t="s">
        <v>672</v>
      </c>
      <c r="G152" s="11" t="s">
        <v>339</v>
      </c>
      <c r="H152" s="11">
        <v>1</v>
      </c>
      <c r="I152" s="11" t="s">
        <v>3329</v>
      </c>
      <c r="J152" s="11">
        <v>1</v>
      </c>
      <c r="K152" s="11">
        <v>100</v>
      </c>
      <c r="L152" s="11" t="s">
        <v>339</v>
      </c>
      <c r="M152" s="11">
        <v>2</v>
      </c>
      <c r="N152" s="11">
        <v>0</v>
      </c>
      <c r="O152" s="11" t="s">
        <v>3380</v>
      </c>
      <c r="P152" s="11">
        <v>3</v>
      </c>
      <c r="Q152" s="11">
        <v>0</v>
      </c>
      <c r="R152" s="11" t="s">
        <v>3381</v>
      </c>
      <c r="S152" s="11">
        <v>4</v>
      </c>
      <c r="T152" s="11">
        <v>0</v>
      </c>
      <c r="U152" s="11" t="s">
        <v>3382</v>
      </c>
      <c r="V152" s="11">
        <v>5</v>
      </c>
      <c r="W152" s="11">
        <v>0</v>
      </c>
      <c r="X152" s="11" t="s">
        <v>3383</v>
      </c>
      <c r="Y152" s="11">
        <v>6</v>
      </c>
      <c r="Z152" s="11">
        <v>0</v>
      </c>
      <c r="AA152" s="11" t="s">
        <v>3384</v>
      </c>
      <c r="AB152" s="11">
        <v>0</v>
      </c>
      <c r="AC152" s="11">
        <v>0</v>
      </c>
      <c r="AD152" s="11">
        <v>0</v>
      </c>
      <c r="AE152" s="11">
        <v>0</v>
      </c>
      <c r="AF152" s="11">
        <v>0</v>
      </c>
      <c r="AG152" s="11">
        <v>0</v>
      </c>
      <c r="AH152" s="11">
        <v>20</v>
      </c>
      <c r="AI152" s="11"/>
      <c r="AJ152" s="11"/>
      <c r="AK152" s="11" t="s">
        <v>343</v>
      </c>
      <c r="AL152" s="11" t="s">
        <v>47</v>
      </c>
      <c r="AM152" s="11" t="s">
        <v>48</v>
      </c>
      <c r="AN152" s="11" t="s">
        <v>49</v>
      </c>
    </row>
    <row r="153" ht="24" spans="1:40">
      <c r="A153" s="28">
        <v>151</v>
      </c>
      <c r="B153" s="11" t="s">
        <v>656</v>
      </c>
      <c r="C153" s="11" t="s">
        <v>673</v>
      </c>
      <c r="D153" s="11" t="s">
        <v>674</v>
      </c>
      <c r="E153" s="11" t="s">
        <v>675</v>
      </c>
      <c r="F153" s="30" t="s">
        <v>676</v>
      </c>
      <c r="G153" s="11" t="s">
        <v>156</v>
      </c>
      <c r="H153" s="11">
        <v>1</v>
      </c>
      <c r="I153" s="11" t="s">
        <v>3328</v>
      </c>
      <c r="J153" s="11">
        <v>1</v>
      </c>
      <c r="K153" s="11">
        <v>100</v>
      </c>
      <c r="L153" s="11" t="s">
        <v>156</v>
      </c>
      <c r="M153" s="11">
        <v>0</v>
      </c>
      <c r="N153" s="11">
        <v>0</v>
      </c>
      <c r="O153" s="11">
        <v>0</v>
      </c>
      <c r="P153" s="11">
        <v>0</v>
      </c>
      <c r="Q153" s="11">
        <v>0</v>
      </c>
      <c r="R153" s="11">
        <v>0</v>
      </c>
      <c r="S153" s="11">
        <v>0</v>
      </c>
      <c r="T153" s="11">
        <v>0</v>
      </c>
      <c r="U153" s="11">
        <v>0</v>
      </c>
      <c r="V153" s="11">
        <v>0</v>
      </c>
      <c r="W153" s="11">
        <v>0</v>
      </c>
      <c r="X153" s="11">
        <v>0</v>
      </c>
      <c r="Y153" s="11">
        <v>0</v>
      </c>
      <c r="Z153" s="11">
        <v>0</v>
      </c>
      <c r="AA153" s="11">
        <v>0</v>
      </c>
      <c r="AB153" s="11">
        <v>0</v>
      </c>
      <c r="AC153" s="11">
        <v>0</v>
      </c>
      <c r="AD153" s="11">
        <v>0</v>
      </c>
      <c r="AE153" s="11">
        <v>0</v>
      </c>
      <c r="AF153" s="11">
        <v>0</v>
      </c>
      <c r="AG153" s="11">
        <v>0</v>
      </c>
      <c r="AH153" s="11">
        <v>20</v>
      </c>
      <c r="AI153" s="11"/>
      <c r="AJ153" s="11"/>
      <c r="AK153" s="11" t="s">
        <v>133</v>
      </c>
      <c r="AL153" s="11" t="s">
        <v>47</v>
      </c>
      <c r="AM153" s="11" t="s">
        <v>48</v>
      </c>
      <c r="AN153" s="11" t="s">
        <v>49</v>
      </c>
    </row>
    <row r="154" ht="24" spans="1:40">
      <c r="A154" s="28">
        <v>152</v>
      </c>
      <c r="B154" s="11" t="s">
        <v>656</v>
      </c>
      <c r="C154" s="11" t="s">
        <v>677</v>
      </c>
      <c r="D154" s="11" t="s">
        <v>678</v>
      </c>
      <c r="E154" s="11" t="s">
        <v>679</v>
      </c>
      <c r="F154" s="30" t="s">
        <v>660</v>
      </c>
      <c r="G154" s="11" t="s">
        <v>156</v>
      </c>
      <c r="H154" s="11">
        <v>1</v>
      </c>
      <c r="I154" s="11" t="s">
        <v>3328</v>
      </c>
      <c r="J154" s="11">
        <v>1</v>
      </c>
      <c r="K154" s="11">
        <v>100</v>
      </c>
      <c r="L154" s="11" t="s">
        <v>156</v>
      </c>
      <c r="M154" s="11">
        <v>0</v>
      </c>
      <c r="N154" s="11">
        <v>0</v>
      </c>
      <c r="O154" s="11">
        <v>0</v>
      </c>
      <c r="P154" s="11">
        <v>0</v>
      </c>
      <c r="Q154" s="11">
        <v>0</v>
      </c>
      <c r="R154" s="11">
        <v>0</v>
      </c>
      <c r="S154" s="11">
        <v>0</v>
      </c>
      <c r="T154" s="11">
        <v>0</v>
      </c>
      <c r="U154" s="11">
        <v>0</v>
      </c>
      <c r="V154" s="11">
        <v>0</v>
      </c>
      <c r="W154" s="11">
        <v>0</v>
      </c>
      <c r="X154" s="11">
        <v>0</v>
      </c>
      <c r="Y154" s="11">
        <v>0</v>
      </c>
      <c r="Z154" s="11">
        <v>0</v>
      </c>
      <c r="AA154" s="11">
        <v>0</v>
      </c>
      <c r="AB154" s="11">
        <v>0</v>
      </c>
      <c r="AC154" s="11">
        <v>0</v>
      </c>
      <c r="AD154" s="11">
        <v>0</v>
      </c>
      <c r="AE154" s="11">
        <v>0</v>
      </c>
      <c r="AF154" s="11">
        <v>0</v>
      </c>
      <c r="AG154" s="11">
        <v>0</v>
      </c>
      <c r="AH154" s="11">
        <v>20</v>
      </c>
      <c r="AI154" s="11"/>
      <c r="AJ154" s="11"/>
      <c r="AK154" s="11" t="s">
        <v>133</v>
      </c>
      <c r="AL154" s="11" t="s">
        <v>47</v>
      </c>
      <c r="AM154" s="11" t="s">
        <v>48</v>
      </c>
      <c r="AN154" s="11" t="s">
        <v>49</v>
      </c>
    </row>
    <row r="155" ht="48" spans="1:40">
      <c r="A155" s="28">
        <v>153</v>
      </c>
      <c r="B155" s="11" t="s">
        <v>656</v>
      </c>
      <c r="C155" s="11" t="s">
        <v>680</v>
      </c>
      <c r="D155" s="11" t="s">
        <v>681</v>
      </c>
      <c r="E155" s="11" t="s">
        <v>682</v>
      </c>
      <c r="F155" s="11" t="s">
        <v>683</v>
      </c>
      <c r="G155" s="11" t="s">
        <v>446</v>
      </c>
      <c r="H155" s="11">
        <v>1</v>
      </c>
      <c r="I155" s="11" t="s">
        <v>3329</v>
      </c>
      <c r="J155" s="11">
        <v>1</v>
      </c>
      <c r="K155" s="11">
        <v>50</v>
      </c>
      <c r="L155" s="11" t="s">
        <v>446</v>
      </c>
      <c r="M155" s="11">
        <v>2</v>
      </c>
      <c r="N155" s="11">
        <v>0</v>
      </c>
      <c r="O155" s="11" t="s">
        <v>3385</v>
      </c>
      <c r="P155" s="11">
        <v>3</v>
      </c>
      <c r="Q155" s="11">
        <v>50</v>
      </c>
      <c r="R155" s="11" t="s">
        <v>3386</v>
      </c>
      <c r="S155" s="11">
        <v>0</v>
      </c>
      <c r="T155" s="11">
        <v>0</v>
      </c>
      <c r="U155" s="11">
        <v>0</v>
      </c>
      <c r="V155" s="11">
        <v>0</v>
      </c>
      <c r="W155" s="11">
        <v>0</v>
      </c>
      <c r="X155" s="11">
        <v>0</v>
      </c>
      <c r="Y155" s="11">
        <v>0</v>
      </c>
      <c r="Z155" s="11">
        <v>0</v>
      </c>
      <c r="AA155" s="11">
        <v>0</v>
      </c>
      <c r="AB155" s="11">
        <v>0</v>
      </c>
      <c r="AC155" s="11">
        <v>0</v>
      </c>
      <c r="AD155" s="11">
        <v>0</v>
      </c>
      <c r="AE155" s="11">
        <v>0</v>
      </c>
      <c r="AF155" s="11">
        <v>0</v>
      </c>
      <c r="AG155" s="11">
        <v>0</v>
      </c>
      <c r="AH155" s="11">
        <v>20</v>
      </c>
      <c r="AI155" s="11"/>
      <c r="AJ155" s="11"/>
      <c r="AK155" s="11" t="s">
        <v>133</v>
      </c>
      <c r="AL155" s="11" t="s">
        <v>47</v>
      </c>
      <c r="AM155" s="11" t="s">
        <v>48</v>
      </c>
      <c r="AN155" s="11" t="s">
        <v>49</v>
      </c>
    </row>
    <row r="156" ht="36" spans="1:40">
      <c r="A156" s="28">
        <v>154</v>
      </c>
      <c r="B156" s="11" t="s">
        <v>656</v>
      </c>
      <c r="C156" s="11" t="s">
        <v>684</v>
      </c>
      <c r="D156" s="11" t="s">
        <v>685</v>
      </c>
      <c r="E156" s="11" t="s">
        <v>686</v>
      </c>
      <c r="F156" s="30" t="s">
        <v>161</v>
      </c>
      <c r="G156" s="11" t="s">
        <v>687</v>
      </c>
      <c r="H156" s="11">
        <v>2</v>
      </c>
      <c r="I156" s="11" t="s">
        <v>3329</v>
      </c>
      <c r="J156" s="11">
        <v>1</v>
      </c>
      <c r="K156" s="11">
        <v>60</v>
      </c>
      <c r="L156" s="11" t="s">
        <v>687</v>
      </c>
      <c r="M156" s="11">
        <v>2</v>
      </c>
      <c r="N156" s="11">
        <v>40</v>
      </c>
      <c r="O156" s="11" t="s">
        <v>3387</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0</v>
      </c>
      <c r="AH156" s="11">
        <v>20</v>
      </c>
      <c r="AI156" s="11"/>
      <c r="AJ156" s="11"/>
      <c r="AK156" s="11" t="s">
        <v>139</v>
      </c>
      <c r="AL156" s="11" t="s">
        <v>47</v>
      </c>
      <c r="AM156" s="11" t="s">
        <v>48</v>
      </c>
      <c r="AN156" s="11" t="s">
        <v>49</v>
      </c>
    </row>
    <row r="157" ht="36" spans="1:40">
      <c r="A157" s="28">
        <v>155</v>
      </c>
      <c r="B157" s="11" t="s">
        <v>656</v>
      </c>
      <c r="C157" s="11" t="s">
        <v>688</v>
      </c>
      <c r="D157" s="11" t="s">
        <v>689</v>
      </c>
      <c r="E157" s="11" t="s">
        <v>690</v>
      </c>
      <c r="F157" s="30" t="s">
        <v>503</v>
      </c>
      <c r="G157" s="11" t="s">
        <v>156</v>
      </c>
      <c r="H157" s="11">
        <v>1</v>
      </c>
      <c r="I157" s="11" t="s">
        <v>3328</v>
      </c>
      <c r="J157" s="11">
        <v>1</v>
      </c>
      <c r="K157" s="11">
        <v>100</v>
      </c>
      <c r="L157" s="11" t="s">
        <v>156</v>
      </c>
      <c r="M157" s="11">
        <v>0</v>
      </c>
      <c r="N157" s="11">
        <v>0</v>
      </c>
      <c r="O157" s="11">
        <v>0</v>
      </c>
      <c r="P157" s="11">
        <v>0</v>
      </c>
      <c r="Q157" s="11">
        <v>0</v>
      </c>
      <c r="R157" s="11">
        <v>0</v>
      </c>
      <c r="S157" s="11">
        <v>0</v>
      </c>
      <c r="T157" s="11">
        <v>0</v>
      </c>
      <c r="U157" s="11">
        <v>0</v>
      </c>
      <c r="V157" s="11">
        <v>0</v>
      </c>
      <c r="W157" s="11">
        <v>0</v>
      </c>
      <c r="X157" s="11">
        <v>0</v>
      </c>
      <c r="Y157" s="11">
        <v>0</v>
      </c>
      <c r="Z157" s="11">
        <v>0</v>
      </c>
      <c r="AA157" s="11">
        <v>0</v>
      </c>
      <c r="AB157" s="11">
        <v>0</v>
      </c>
      <c r="AC157" s="11">
        <v>0</v>
      </c>
      <c r="AD157" s="11">
        <v>0</v>
      </c>
      <c r="AE157" s="11">
        <v>0</v>
      </c>
      <c r="AF157" s="11">
        <v>0</v>
      </c>
      <c r="AG157" s="11">
        <v>0</v>
      </c>
      <c r="AH157" s="11">
        <v>20</v>
      </c>
      <c r="AI157" s="11"/>
      <c r="AJ157" s="11"/>
      <c r="AK157" s="11" t="s">
        <v>150</v>
      </c>
      <c r="AL157" s="11" t="s">
        <v>47</v>
      </c>
      <c r="AM157" s="11" t="s">
        <v>48</v>
      </c>
      <c r="AN157" s="11" t="s">
        <v>49</v>
      </c>
    </row>
    <row r="158" ht="60" spans="1:40">
      <c r="A158" s="28">
        <v>156</v>
      </c>
      <c r="B158" s="11" t="s">
        <v>656</v>
      </c>
      <c r="C158" s="11" t="s">
        <v>691</v>
      </c>
      <c r="D158" s="11" t="s">
        <v>692</v>
      </c>
      <c r="E158" s="11" t="s">
        <v>693</v>
      </c>
      <c r="F158" s="30" t="s">
        <v>694</v>
      </c>
      <c r="G158" s="11" t="s">
        <v>695</v>
      </c>
      <c r="H158" s="11">
        <v>1</v>
      </c>
      <c r="I158" s="11" t="s">
        <v>3329</v>
      </c>
      <c r="J158" s="11">
        <v>1</v>
      </c>
      <c r="K158" s="11">
        <v>100</v>
      </c>
      <c r="L158" s="11" t="s">
        <v>695</v>
      </c>
      <c r="M158" s="11">
        <v>2</v>
      </c>
      <c r="N158" s="11">
        <v>0</v>
      </c>
      <c r="O158" s="11" t="s">
        <v>3388</v>
      </c>
      <c r="P158" s="11">
        <v>3</v>
      </c>
      <c r="Q158" s="11">
        <v>0</v>
      </c>
      <c r="R158" s="11" t="s">
        <v>3389</v>
      </c>
      <c r="S158" s="11">
        <v>4</v>
      </c>
      <c r="T158" s="11">
        <v>0</v>
      </c>
      <c r="U158" s="11" t="s">
        <v>3390</v>
      </c>
      <c r="V158" s="11">
        <v>5</v>
      </c>
      <c r="W158" s="11">
        <v>0</v>
      </c>
      <c r="X158" s="11" t="s">
        <v>3391</v>
      </c>
      <c r="Y158" s="11">
        <v>0</v>
      </c>
      <c r="Z158" s="11">
        <v>0</v>
      </c>
      <c r="AA158" s="11">
        <v>0</v>
      </c>
      <c r="AB158" s="11">
        <v>0</v>
      </c>
      <c r="AC158" s="11">
        <v>0</v>
      </c>
      <c r="AD158" s="11">
        <v>0</v>
      </c>
      <c r="AE158" s="11">
        <v>0</v>
      </c>
      <c r="AF158" s="11">
        <v>0</v>
      </c>
      <c r="AG158" s="11">
        <v>0</v>
      </c>
      <c r="AH158" s="11">
        <v>20</v>
      </c>
      <c r="AI158" s="11" t="s">
        <v>1400</v>
      </c>
      <c r="AJ158" s="11">
        <v>14</v>
      </c>
      <c r="AK158" s="11" t="s">
        <v>150</v>
      </c>
      <c r="AL158" s="11" t="s">
        <v>47</v>
      </c>
      <c r="AM158" s="11" t="s">
        <v>48</v>
      </c>
      <c r="AN158" s="11" t="s">
        <v>49</v>
      </c>
    </row>
    <row r="159" ht="60" spans="1:40">
      <c r="A159" s="28">
        <v>157</v>
      </c>
      <c r="B159" s="11" t="s">
        <v>656</v>
      </c>
      <c r="C159" s="11" t="s">
        <v>696</v>
      </c>
      <c r="D159" s="11" t="s">
        <v>697</v>
      </c>
      <c r="E159" s="11" t="s">
        <v>698</v>
      </c>
      <c r="F159" s="30" t="s">
        <v>699</v>
      </c>
      <c r="G159" s="11" t="s">
        <v>128</v>
      </c>
      <c r="H159" s="11">
        <v>2</v>
      </c>
      <c r="I159" s="11" t="s">
        <v>3329</v>
      </c>
      <c r="J159" s="11">
        <v>2</v>
      </c>
      <c r="K159" s="11">
        <v>100</v>
      </c>
      <c r="L159" s="11" t="s">
        <v>128</v>
      </c>
      <c r="M159" s="11">
        <v>1</v>
      </c>
      <c r="N159" s="11">
        <v>0</v>
      </c>
      <c r="O159" s="11" t="s">
        <v>3392</v>
      </c>
      <c r="P159" s="11">
        <v>3</v>
      </c>
      <c r="Q159" s="11">
        <v>0</v>
      </c>
      <c r="R159" s="11" t="s">
        <v>3393</v>
      </c>
      <c r="S159" s="11">
        <v>4</v>
      </c>
      <c r="T159" s="11">
        <v>0</v>
      </c>
      <c r="U159" s="11" t="s">
        <v>3394</v>
      </c>
      <c r="V159" s="11">
        <v>0</v>
      </c>
      <c r="W159" s="11">
        <v>0</v>
      </c>
      <c r="X159" s="11">
        <v>0</v>
      </c>
      <c r="Y159" s="11">
        <v>0</v>
      </c>
      <c r="Z159" s="11">
        <v>0</v>
      </c>
      <c r="AA159" s="11">
        <v>0</v>
      </c>
      <c r="AB159" s="11">
        <v>0</v>
      </c>
      <c r="AC159" s="11">
        <v>0</v>
      </c>
      <c r="AD159" s="11">
        <v>0</v>
      </c>
      <c r="AE159" s="11">
        <v>0</v>
      </c>
      <c r="AF159" s="11">
        <v>0</v>
      </c>
      <c r="AG159" s="11">
        <v>0</v>
      </c>
      <c r="AH159" s="11">
        <v>20</v>
      </c>
      <c r="AI159" s="11" t="s">
        <v>1400</v>
      </c>
      <c r="AJ159" s="11">
        <v>6</v>
      </c>
      <c r="AK159" s="11" t="s">
        <v>150</v>
      </c>
      <c r="AL159" s="11" t="s">
        <v>47</v>
      </c>
      <c r="AM159" s="11" t="s">
        <v>48</v>
      </c>
      <c r="AN159" s="11" t="s">
        <v>49</v>
      </c>
    </row>
    <row r="160" ht="48" spans="1:40">
      <c r="A160" s="28">
        <v>158</v>
      </c>
      <c r="B160" s="11" t="s">
        <v>656</v>
      </c>
      <c r="C160" s="11" t="s">
        <v>700</v>
      </c>
      <c r="D160" s="11" t="s">
        <v>701</v>
      </c>
      <c r="E160" s="11" t="s">
        <v>702</v>
      </c>
      <c r="F160" s="30" t="s">
        <v>703</v>
      </c>
      <c r="G160" s="11" t="s">
        <v>554</v>
      </c>
      <c r="H160" s="11">
        <v>1</v>
      </c>
      <c r="I160" s="11" t="s">
        <v>3329</v>
      </c>
      <c r="J160" s="11">
        <v>1</v>
      </c>
      <c r="K160" s="11">
        <v>100</v>
      </c>
      <c r="L160" s="11" t="s">
        <v>554</v>
      </c>
      <c r="M160" s="11">
        <v>2</v>
      </c>
      <c r="N160" s="11">
        <v>0</v>
      </c>
      <c r="O160" s="11" t="s">
        <v>894</v>
      </c>
      <c r="P160" s="11">
        <v>3</v>
      </c>
      <c r="Q160" s="11">
        <v>0</v>
      </c>
      <c r="R160" s="11" t="s">
        <v>128</v>
      </c>
      <c r="S160" s="11">
        <v>0</v>
      </c>
      <c r="T160" s="11">
        <v>0</v>
      </c>
      <c r="U160" s="11">
        <v>0</v>
      </c>
      <c r="V160" s="11">
        <v>0</v>
      </c>
      <c r="W160" s="11">
        <v>0</v>
      </c>
      <c r="X160" s="11">
        <v>0</v>
      </c>
      <c r="Y160" s="11">
        <v>0</v>
      </c>
      <c r="Z160" s="11">
        <v>0</v>
      </c>
      <c r="AA160" s="11">
        <v>0</v>
      </c>
      <c r="AB160" s="11">
        <v>0</v>
      </c>
      <c r="AC160" s="11">
        <v>0</v>
      </c>
      <c r="AD160" s="11">
        <v>0</v>
      </c>
      <c r="AE160" s="11">
        <v>0</v>
      </c>
      <c r="AF160" s="11">
        <v>0</v>
      </c>
      <c r="AG160" s="11">
        <v>0</v>
      </c>
      <c r="AH160" s="11">
        <v>20</v>
      </c>
      <c r="AI160" s="11"/>
      <c r="AJ160" s="11"/>
      <c r="AK160" s="11" t="s">
        <v>150</v>
      </c>
      <c r="AL160" s="11" t="s">
        <v>47</v>
      </c>
      <c r="AM160" s="11" t="s">
        <v>48</v>
      </c>
      <c r="AN160" s="11" t="s">
        <v>49</v>
      </c>
    </row>
    <row r="161" ht="36" spans="1:40">
      <c r="A161" s="28">
        <v>159</v>
      </c>
      <c r="B161" s="11" t="s">
        <v>656</v>
      </c>
      <c r="C161" s="11" t="s">
        <v>704</v>
      </c>
      <c r="D161" s="11" t="s">
        <v>705</v>
      </c>
      <c r="E161" s="11" t="s">
        <v>706</v>
      </c>
      <c r="F161" s="30" t="s">
        <v>707</v>
      </c>
      <c r="G161" s="11" t="s">
        <v>708</v>
      </c>
      <c r="H161" s="11">
        <v>1</v>
      </c>
      <c r="I161" s="11" t="s">
        <v>3329</v>
      </c>
      <c r="J161" s="11">
        <v>1</v>
      </c>
      <c r="K161" s="11">
        <v>70</v>
      </c>
      <c r="L161" s="11" t="s">
        <v>708</v>
      </c>
      <c r="M161" s="11">
        <v>2</v>
      </c>
      <c r="N161" s="11">
        <v>30</v>
      </c>
      <c r="O161" s="11" t="s">
        <v>3395</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0</v>
      </c>
      <c r="AH161" s="11">
        <v>20</v>
      </c>
      <c r="AI161" s="11"/>
      <c r="AJ161" s="11"/>
      <c r="AK161" s="11" t="s">
        <v>473</v>
      </c>
      <c r="AL161" s="11" t="s">
        <v>47</v>
      </c>
      <c r="AM161" s="11" t="s">
        <v>48</v>
      </c>
      <c r="AN161" s="11" t="s">
        <v>49</v>
      </c>
    </row>
    <row r="162" ht="36" spans="1:40">
      <c r="A162" s="28">
        <v>160</v>
      </c>
      <c r="B162" s="11" t="s">
        <v>656</v>
      </c>
      <c r="C162" s="11" t="s">
        <v>709</v>
      </c>
      <c r="D162" s="11" t="s">
        <v>710</v>
      </c>
      <c r="E162" s="11" t="s">
        <v>711</v>
      </c>
      <c r="F162" s="11" t="s">
        <v>712</v>
      </c>
      <c r="G162" s="11" t="s">
        <v>708</v>
      </c>
      <c r="H162" s="11">
        <v>1</v>
      </c>
      <c r="I162" s="11" t="s">
        <v>3328</v>
      </c>
      <c r="J162" s="11">
        <v>1</v>
      </c>
      <c r="K162" s="11">
        <v>100</v>
      </c>
      <c r="L162" s="11" t="s">
        <v>708</v>
      </c>
      <c r="M162" s="11">
        <v>0</v>
      </c>
      <c r="N162" s="11">
        <v>0</v>
      </c>
      <c r="O162" s="11">
        <v>0</v>
      </c>
      <c r="P162" s="11">
        <v>0</v>
      </c>
      <c r="Q162" s="11">
        <v>0</v>
      </c>
      <c r="R162" s="11">
        <v>0</v>
      </c>
      <c r="S162" s="11">
        <v>0</v>
      </c>
      <c r="T162" s="11">
        <v>0</v>
      </c>
      <c r="U162" s="11">
        <v>0</v>
      </c>
      <c r="V162" s="11">
        <v>0</v>
      </c>
      <c r="W162" s="11">
        <v>0</v>
      </c>
      <c r="X162" s="11">
        <v>0</v>
      </c>
      <c r="Y162" s="11">
        <v>0</v>
      </c>
      <c r="Z162" s="11">
        <v>0</v>
      </c>
      <c r="AA162" s="11">
        <v>0</v>
      </c>
      <c r="AB162" s="11">
        <v>0</v>
      </c>
      <c r="AC162" s="11">
        <v>0</v>
      </c>
      <c r="AD162" s="11">
        <v>0</v>
      </c>
      <c r="AE162" s="11">
        <v>0</v>
      </c>
      <c r="AF162" s="11">
        <v>0</v>
      </c>
      <c r="AG162" s="11">
        <v>0</v>
      </c>
      <c r="AH162" s="11">
        <v>20</v>
      </c>
      <c r="AI162" s="11"/>
      <c r="AJ162" s="11"/>
      <c r="AK162" s="11" t="s">
        <v>473</v>
      </c>
      <c r="AL162" s="11" t="s">
        <v>47</v>
      </c>
      <c r="AM162" s="11" t="s">
        <v>48</v>
      </c>
      <c r="AN162" s="11" t="s">
        <v>49</v>
      </c>
    </row>
    <row r="163" ht="36" spans="1:40">
      <c r="A163" s="28">
        <v>161</v>
      </c>
      <c r="B163" s="11" t="s">
        <v>713</v>
      </c>
      <c r="C163" s="11" t="s">
        <v>714</v>
      </c>
      <c r="D163" s="11" t="s">
        <v>715</v>
      </c>
      <c r="E163" s="11" t="s">
        <v>716</v>
      </c>
      <c r="F163" s="30" t="s">
        <v>717</v>
      </c>
      <c r="G163" s="11" t="s">
        <v>718</v>
      </c>
      <c r="H163" s="11">
        <v>1</v>
      </c>
      <c r="I163" s="11" t="s">
        <v>3328</v>
      </c>
      <c r="J163" s="11">
        <v>1</v>
      </c>
      <c r="K163" s="11">
        <v>100</v>
      </c>
      <c r="L163" s="11" t="s">
        <v>718</v>
      </c>
      <c r="M163" s="11">
        <v>0</v>
      </c>
      <c r="N163" s="11">
        <v>0</v>
      </c>
      <c r="O163" s="11">
        <v>0</v>
      </c>
      <c r="P163" s="11">
        <v>0</v>
      </c>
      <c r="Q163" s="11">
        <v>0</v>
      </c>
      <c r="R163" s="11">
        <v>0</v>
      </c>
      <c r="S163" s="11">
        <v>0</v>
      </c>
      <c r="T163" s="11">
        <v>0</v>
      </c>
      <c r="U163" s="11">
        <v>0</v>
      </c>
      <c r="V163" s="11">
        <v>0</v>
      </c>
      <c r="W163" s="11">
        <v>0</v>
      </c>
      <c r="X163" s="11">
        <v>0</v>
      </c>
      <c r="Y163" s="11">
        <v>0</v>
      </c>
      <c r="Z163" s="11">
        <v>0</v>
      </c>
      <c r="AA163" s="11">
        <v>0</v>
      </c>
      <c r="AB163" s="11">
        <v>0</v>
      </c>
      <c r="AC163" s="11">
        <v>0</v>
      </c>
      <c r="AD163" s="11">
        <v>0</v>
      </c>
      <c r="AE163" s="11">
        <v>0</v>
      </c>
      <c r="AF163" s="11">
        <v>0</v>
      </c>
      <c r="AG163" s="11">
        <v>0</v>
      </c>
      <c r="AH163" s="11">
        <v>10</v>
      </c>
      <c r="AI163" s="11"/>
      <c r="AJ163" s="11"/>
      <c r="AK163" s="11" t="s">
        <v>297</v>
      </c>
      <c r="AL163" s="11" t="s">
        <v>47</v>
      </c>
      <c r="AM163" s="11" t="s">
        <v>48</v>
      </c>
      <c r="AN163" s="11" t="s">
        <v>49</v>
      </c>
    </row>
    <row r="164" ht="24" spans="1:40">
      <c r="A164" s="28">
        <v>162</v>
      </c>
      <c r="B164" s="11" t="s">
        <v>713</v>
      </c>
      <c r="C164" s="11" t="s">
        <v>719</v>
      </c>
      <c r="D164" s="11" t="s">
        <v>720</v>
      </c>
      <c r="E164" s="11" t="s">
        <v>721</v>
      </c>
      <c r="F164" s="30" t="s">
        <v>722</v>
      </c>
      <c r="G164" s="11" t="s">
        <v>723</v>
      </c>
      <c r="H164" s="11">
        <v>1</v>
      </c>
      <c r="I164" s="11" t="s">
        <v>3328</v>
      </c>
      <c r="J164" s="11">
        <v>1</v>
      </c>
      <c r="K164" s="11">
        <v>100</v>
      </c>
      <c r="L164" s="11" t="s">
        <v>723</v>
      </c>
      <c r="M164" s="11">
        <v>0</v>
      </c>
      <c r="N164" s="11">
        <v>0</v>
      </c>
      <c r="O164" s="11">
        <v>0</v>
      </c>
      <c r="P164" s="11">
        <v>0</v>
      </c>
      <c r="Q164" s="11">
        <v>0</v>
      </c>
      <c r="R164" s="11">
        <v>0</v>
      </c>
      <c r="S164" s="11">
        <v>0</v>
      </c>
      <c r="T164" s="11">
        <v>0</v>
      </c>
      <c r="U164" s="11">
        <v>0</v>
      </c>
      <c r="V164" s="11">
        <v>0</v>
      </c>
      <c r="W164" s="11">
        <v>0</v>
      </c>
      <c r="X164" s="11">
        <v>0</v>
      </c>
      <c r="Y164" s="11">
        <v>0</v>
      </c>
      <c r="Z164" s="11">
        <v>0</v>
      </c>
      <c r="AA164" s="11">
        <v>0</v>
      </c>
      <c r="AB164" s="11">
        <v>0</v>
      </c>
      <c r="AC164" s="11">
        <v>0</v>
      </c>
      <c r="AD164" s="11">
        <v>0</v>
      </c>
      <c r="AE164" s="11">
        <v>0</v>
      </c>
      <c r="AF164" s="11">
        <v>0</v>
      </c>
      <c r="AG164" s="11">
        <v>0</v>
      </c>
      <c r="AH164" s="11">
        <v>10</v>
      </c>
      <c r="AI164" s="11"/>
      <c r="AJ164" s="11"/>
      <c r="AK164" s="11" t="s">
        <v>133</v>
      </c>
      <c r="AL164" s="11" t="s">
        <v>47</v>
      </c>
      <c r="AM164" s="11" t="s">
        <v>48</v>
      </c>
      <c r="AN164" s="11" t="s">
        <v>49</v>
      </c>
    </row>
    <row r="165" s="68" customFormat="1" spans="1:40">
      <c r="A165" s="51"/>
      <c r="B165" s="52"/>
      <c r="C165" s="52"/>
      <c r="D165" s="52"/>
      <c r="E165" s="52"/>
      <c r="F165" s="52"/>
      <c r="G165" s="52"/>
      <c r="H165" s="53" t="e">
        <v>#N/A</v>
      </c>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77"/>
      <c r="AI165" s="53"/>
      <c r="AJ165" s="53" t="e">
        <v>#N/A</v>
      </c>
      <c r="AK165" s="52"/>
      <c r="AL165" s="52"/>
      <c r="AM165" s="52"/>
      <c r="AN165" s="97"/>
    </row>
    <row r="166" ht="48" spans="1:40">
      <c r="A166" s="28">
        <v>163</v>
      </c>
      <c r="B166" s="11" t="s">
        <v>40</v>
      </c>
      <c r="C166" s="11" t="s">
        <v>724</v>
      </c>
      <c r="D166" s="11" t="s">
        <v>725</v>
      </c>
      <c r="E166" s="11" t="s">
        <v>726</v>
      </c>
      <c r="F166" s="30" t="s">
        <v>727</v>
      </c>
      <c r="G166" s="11" t="s">
        <v>138</v>
      </c>
      <c r="H166" s="11">
        <v>7</v>
      </c>
      <c r="I166" s="11" t="s">
        <v>3328</v>
      </c>
      <c r="J166" s="11">
        <v>1</v>
      </c>
      <c r="K166" s="11">
        <v>100</v>
      </c>
      <c r="L166" s="11" t="s">
        <v>138</v>
      </c>
      <c r="M166" s="11">
        <v>0</v>
      </c>
      <c r="N166" s="11">
        <v>0</v>
      </c>
      <c r="O166" s="11">
        <v>0</v>
      </c>
      <c r="P166" s="11">
        <v>0</v>
      </c>
      <c r="Q166" s="11">
        <v>0</v>
      </c>
      <c r="R166" s="11">
        <v>0</v>
      </c>
      <c r="S166" s="11">
        <v>0</v>
      </c>
      <c r="T166" s="11">
        <v>0</v>
      </c>
      <c r="U166" s="11">
        <v>0</v>
      </c>
      <c r="V166" s="11">
        <v>0</v>
      </c>
      <c r="W166" s="11">
        <v>0</v>
      </c>
      <c r="X166" s="11">
        <v>0</v>
      </c>
      <c r="Y166" s="11">
        <v>0</v>
      </c>
      <c r="Z166" s="11">
        <v>0</v>
      </c>
      <c r="AA166" s="11">
        <v>0</v>
      </c>
      <c r="AB166" s="11">
        <v>0</v>
      </c>
      <c r="AC166" s="11">
        <v>0</v>
      </c>
      <c r="AD166" s="11">
        <v>0</v>
      </c>
      <c r="AE166" s="11">
        <v>0</v>
      </c>
      <c r="AF166" s="11">
        <v>0</v>
      </c>
      <c r="AG166" s="11">
        <v>0</v>
      </c>
      <c r="AH166" s="11">
        <v>50</v>
      </c>
      <c r="AI166" s="11"/>
      <c r="AJ166" s="11"/>
      <c r="AK166" s="11" t="s">
        <v>728</v>
      </c>
      <c r="AL166" s="11" t="s">
        <v>47</v>
      </c>
      <c r="AM166" s="11" t="s">
        <v>56</v>
      </c>
      <c r="AN166" s="11" t="s">
        <v>729</v>
      </c>
    </row>
    <row r="167" ht="36" spans="1:40">
      <c r="A167" s="28">
        <v>164</v>
      </c>
      <c r="B167" s="11" t="s">
        <v>40</v>
      </c>
      <c r="C167" s="11" t="s">
        <v>730</v>
      </c>
      <c r="D167" s="11" t="s">
        <v>731</v>
      </c>
      <c r="E167" s="11" t="s">
        <v>732</v>
      </c>
      <c r="F167" s="30" t="s">
        <v>191</v>
      </c>
      <c r="G167" s="11" t="s">
        <v>138</v>
      </c>
      <c r="H167" s="11">
        <v>6</v>
      </c>
      <c r="I167" s="11" t="s">
        <v>3328</v>
      </c>
      <c r="J167" s="11">
        <v>1</v>
      </c>
      <c r="K167" s="11">
        <v>100</v>
      </c>
      <c r="L167" s="11" t="s">
        <v>138</v>
      </c>
      <c r="M167" s="11">
        <v>0</v>
      </c>
      <c r="N167" s="11">
        <v>0</v>
      </c>
      <c r="O167" s="11">
        <v>0</v>
      </c>
      <c r="P167" s="11">
        <v>0</v>
      </c>
      <c r="Q167" s="11">
        <v>0</v>
      </c>
      <c r="R167" s="11">
        <v>0</v>
      </c>
      <c r="S167" s="11">
        <v>0</v>
      </c>
      <c r="T167" s="11">
        <v>0</v>
      </c>
      <c r="U167" s="11">
        <v>0</v>
      </c>
      <c r="V167" s="11">
        <v>0</v>
      </c>
      <c r="W167" s="11">
        <v>0</v>
      </c>
      <c r="X167" s="11">
        <v>0</v>
      </c>
      <c r="Y167" s="11">
        <v>0</v>
      </c>
      <c r="Z167" s="11">
        <v>0</v>
      </c>
      <c r="AA167" s="11">
        <v>0</v>
      </c>
      <c r="AB167" s="11">
        <v>0</v>
      </c>
      <c r="AC167" s="11">
        <v>0</v>
      </c>
      <c r="AD167" s="11">
        <v>0</v>
      </c>
      <c r="AE167" s="11">
        <v>0</v>
      </c>
      <c r="AF167" s="11">
        <v>0</v>
      </c>
      <c r="AG167" s="11">
        <v>0</v>
      </c>
      <c r="AH167" s="11">
        <v>50</v>
      </c>
      <c r="AI167" s="11"/>
      <c r="AJ167" s="11"/>
      <c r="AK167" s="11" t="s">
        <v>733</v>
      </c>
      <c r="AL167" s="11" t="s">
        <v>47</v>
      </c>
      <c r="AM167" s="11" t="s">
        <v>56</v>
      </c>
      <c r="AN167" s="11" t="s">
        <v>729</v>
      </c>
    </row>
    <row r="168" ht="24" spans="1:40">
      <c r="A168" s="28">
        <v>165</v>
      </c>
      <c r="B168" s="11" t="s">
        <v>40</v>
      </c>
      <c r="C168" s="11" t="s">
        <v>734</v>
      </c>
      <c r="D168" s="11" t="s">
        <v>735</v>
      </c>
      <c r="E168" s="11" t="s">
        <v>736</v>
      </c>
      <c r="F168" s="11" t="s">
        <v>148</v>
      </c>
      <c r="G168" s="11" t="s">
        <v>149</v>
      </c>
      <c r="H168" s="11">
        <v>2</v>
      </c>
      <c r="I168" s="11" t="s">
        <v>3328</v>
      </c>
      <c r="J168" s="11">
        <v>1</v>
      </c>
      <c r="K168" s="11">
        <v>100</v>
      </c>
      <c r="L168" s="11" t="s">
        <v>149</v>
      </c>
      <c r="M168" s="11">
        <v>0</v>
      </c>
      <c r="N168" s="11">
        <v>0</v>
      </c>
      <c r="O168" s="11">
        <v>0</v>
      </c>
      <c r="P168" s="11">
        <v>0</v>
      </c>
      <c r="Q168" s="11">
        <v>0</v>
      </c>
      <c r="R168" s="11">
        <v>0</v>
      </c>
      <c r="S168" s="11">
        <v>0</v>
      </c>
      <c r="T168" s="11">
        <v>0</v>
      </c>
      <c r="U168" s="11">
        <v>0</v>
      </c>
      <c r="V168" s="11">
        <v>0</v>
      </c>
      <c r="W168" s="11">
        <v>0</v>
      </c>
      <c r="X168" s="11">
        <v>0</v>
      </c>
      <c r="Y168" s="11">
        <v>0</v>
      </c>
      <c r="Z168" s="11">
        <v>0</v>
      </c>
      <c r="AA168" s="11">
        <v>0</v>
      </c>
      <c r="AB168" s="11">
        <v>0</v>
      </c>
      <c r="AC168" s="11">
        <v>0</v>
      </c>
      <c r="AD168" s="11">
        <v>0</v>
      </c>
      <c r="AE168" s="11">
        <v>0</v>
      </c>
      <c r="AF168" s="11">
        <v>0</v>
      </c>
      <c r="AG168" s="11">
        <v>0</v>
      </c>
      <c r="AH168" s="11">
        <v>50</v>
      </c>
      <c r="AI168" s="11" t="s">
        <v>1400</v>
      </c>
      <c r="AJ168" s="11">
        <v>4</v>
      </c>
      <c r="AK168" s="11" t="s">
        <v>737</v>
      </c>
      <c r="AL168" s="11" t="s">
        <v>47</v>
      </c>
      <c r="AM168" s="11" t="s">
        <v>56</v>
      </c>
      <c r="AN168" s="11" t="s">
        <v>729</v>
      </c>
    </row>
    <row r="169" ht="48" spans="1:40">
      <c r="A169" s="28">
        <v>166</v>
      </c>
      <c r="B169" s="11" t="s">
        <v>40</v>
      </c>
      <c r="C169" s="11" t="s">
        <v>738</v>
      </c>
      <c r="D169" s="11" t="s">
        <v>739</v>
      </c>
      <c r="E169" s="11" t="s">
        <v>740</v>
      </c>
      <c r="F169" s="11" t="s">
        <v>109</v>
      </c>
      <c r="G169" s="11" t="s">
        <v>54</v>
      </c>
      <c r="H169" s="11">
        <v>4</v>
      </c>
      <c r="I169" s="11" t="s">
        <v>3329</v>
      </c>
      <c r="J169" s="11">
        <v>1</v>
      </c>
      <c r="K169" s="11">
        <v>0</v>
      </c>
      <c r="L169" s="11" t="s">
        <v>3330</v>
      </c>
      <c r="M169" s="11">
        <v>2</v>
      </c>
      <c r="N169" s="11">
        <v>100</v>
      </c>
      <c r="O169" s="11" t="s">
        <v>54</v>
      </c>
      <c r="P169" s="11">
        <v>3</v>
      </c>
      <c r="Q169" s="11">
        <v>0</v>
      </c>
      <c r="R169" s="11" t="s">
        <v>45</v>
      </c>
      <c r="S169" s="11">
        <v>0</v>
      </c>
      <c r="T169" s="11">
        <v>0</v>
      </c>
      <c r="U169" s="11">
        <v>0</v>
      </c>
      <c r="V169" s="11">
        <v>0</v>
      </c>
      <c r="W169" s="11">
        <v>0</v>
      </c>
      <c r="X169" s="11">
        <v>0</v>
      </c>
      <c r="Y169" s="11">
        <v>0</v>
      </c>
      <c r="Z169" s="11">
        <v>0</v>
      </c>
      <c r="AA169" s="11">
        <v>0</v>
      </c>
      <c r="AB169" s="11">
        <v>0</v>
      </c>
      <c r="AC169" s="11">
        <v>0</v>
      </c>
      <c r="AD169" s="11">
        <v>0</v>
      </c>
      <c r="AE169" s="11">
        <v>0</v>
      </c>
      <c r="AF169" s="11">
        <v>0</v>
      </c>
      <c r="AG169" s="11">
        <v>0</v>
      </c>
      <c r="AH169" s="11">
        <v>50</v>
      </c>
      <c r="AI169" s="11"/>
      <c r="AJ169" s="11"/>
      <c r="AK169" s="11" t="s">
        <v>741</v>
      </c>
      <c r="AL169" s="11" t="s">
        <v>47</v>
      </c>
      <c r="AM169" s="11" t="s">
        <v>56</v>
      </c>
      <c r="AN169" s="11" t="s">
        <v>729</v>
      </c>
    </row>
    <row r="170" ht="36" spans="1:40">
      <c r="A170" s="28">
        <v>167</v>
      </c>
      <c r="B170" s="11" t="s">
        <v>40</v>
      </c>
      <c r="C170" s="11" t="s">
        <v>742</v>
      </c>
      <c r="D170" s="11" t="s">
        <v>743</v>
      </c>
      <c r="E170" s="11" t="s">
        <v>744</v>
      </c>
      <c r="F170" s="30" t="s">
        <v>745</v>
      </c>
      <c r="G170" s="11" t="s">
        <v>695</v>
      </c>
      <c r="H170" s="11">
        <v>1</v>
      </c>
      <c r="I170" s="11" t="s">
        <v>3328</v>
      </c>
      <c r="J170" s="11">
        <v>1</v>
      </c>
      <c r="K170" s="11">
        <v>100</v>
      </c>
      <c r="L170" s="11" t="s">
        <v>695</v>
      </c>
      <c r="M170" s="11">
        <v>0</v>
      </c>
      <c r="N170" s="11">
        <v>0</v>
      </c>
      <c r="O170" s="11">
        <v>0</v>
      </c>
      <c r="P170" s="11">
        <v>0</v>
      </c>
      <c r="Q170" s="11">
        <v>0</v>
      </c>
      <c r="R170" s="11">
        <v>0</v>
      </c>
      <c r="S170" s="11">
        <v>0</v>
      </c>
      <c r="T170" s="11">
        <v>0</v>
      </c>
      <c r="U170" s="11">
        <v>0</v>
      </c>
      <c r="V170" s="11">
        <v>0</v>
      </c>
      <c r="W170" s="11">
        <v>0</v>
      </c>
      <c r="X170" s="11">
        <v>0</v>
      </c>
      <c r="Y170" s="11">
        <v>0</v>
      </c>
      <c r="Z170" s="11">
        <v>0</v>
      </c>
      <c r="AA170" s="11">
        <v>0</v>
      </c>
      <c r="AB170" s="11">
        <v>0</v>
      </c>
      <c r="AC170" s="11">
        <v>0</v>
      </c>
      <c r="AD170" s="11">
        <v>0</v>
      </c>
      <c r="AE170" s="11">
        <v>0</v>
      </c>
      <c r="AF170" s="11">
        <v>0</v>
      </c>
      <c r="AG170" s="11">
        <v>0</v>
      </c>
      <c r="AH170" s="11">
        <v>100</v>
      </c>
      <c r="AI170" s="11"/>
      <c r="AJ170" s="11"/>
      <c r="AK170" s="11" t="s">
        <v>746</v>
      </c>
      <c r="AL170" s="11" t="s">
        <v>47</v>
      </c>
      <c r="AM170" s="11" t="s">
        <v>48</v>
      </c>
      <c r="AN170" s="11" t="s">
        <v>729</v>
      </c>
    </row>
    <row r="171" ht="48" spans="1:40">
      <c r="A171" s="28">
        <v>168</v>
      </c>
      <c r="B171" s="11" t="s">
        <v>40</v>
      </c>
      <c r="C171" s="11" t="s">
        <v>747</v>
      </c>
      <c r="D171" s="11" t="s">
        <v>748</v>
      </c>
      <c r="E171" s="11" t="s">
        <v>749</v>
      </c>
      <c r="F171" s="11" t="s">
        <v>109</v>
      </c>
      <c r="G171" s="11" t="s">
        <v>54</v>
      </c>
      <c r="H171" s="11">
        <v>4</v>
      </c>
      <c r="I171" s="11" t="s">
        <v>3329</v>
      </c>
      <c r="J171" s="11">
        <v>1</v>
      </c>
      <c r="K171" s="11">
        <v>0</v>
      </c>
      <c r="L171" s="11" t="s">
        <v>3330</v>
      </c>
      <c r="M171" s="11">
        <v>2</v>
      </c>
      <c r="N171" s="11">
        <v>100</v>
      </c>
      <c r="O171" s="11" t="s">
        <v>54</v>
      </c>
      <c r="P171" s="11">
        <v>3</v>
      </c>
      <c r="Q171" s="11">
        <v>0</v>
      </c>
      <c r="R171" s="11" t="s">
        <v>45</v>
      </c>
      <c r="S171" s="11">
        <v>0</v>
      </c>
      <c r="T171" s="11">
        <v>0</v>
      </c>
      <c r="U171" s="11">
        <v>0</v>
      </c>
      <c r="V171" s="11">
        <v>0</v>
      </c>
      <c r="W171" s="11">
        <v>0</v>
      </c>
      <c r="X171" s="11">
        <v>0</v>
      </c>
      <c r="Y171" s="11">
        <v>0</v>
      </c>
      <c r="Z171" s="11">
        <v>0</v>
      </c>
      <c r="AA171" s="11">
        <v>0</v>
      </c>
      <c r="AB171" s="11">
        <v>0</v>
      </c>
      <c r="AC171" s="11">
        <v>0</v>
      </c>
      <c r="AD171" s="11">
        <v>0</v>
      </c>
      <c r="AE171" s="11">
        <v>0</v>
      </c>
      <c r="AF171" s="11">
        <v>0</v>
      </c>
      <c r="AG171" s="11">
        <v>0</v>
      </c>
      <c r="AH171" s="11">
        <v>50</v>
      </c>
      <c r="AI171" s="11"/>
      <c r="AJ171" s="11"/>
      <c r="AK171" s="11" t="s">
        <v>750</v>
      </c>
      <c r="AL171" s="11" t="s">
        <v>47</v>
      </c>
      <c r="AM171" s="11" t="s">
        <v>56</v>
      </c>
      <c r="AN171" s="11" t="s">
        <v>729</v>
      </c>
    </row>
    <row r="172" ht="48" spans="1:40">
      <c r="A172" s="28">
        <v>169</v>
      </c>
      <c r="B172" s="11" t="s">
        <v>40</v>
      </c>
      <c r="C172" s="11" t="s">
        <v>751</v>
      </c>
      <c r="D172" s="11" t="s">
        <v>752</v>
      </c>
      <c r="E172" s="11" t="s">
        <v>753</v>
      </c>
      <c r="F172" s="11" t="s">
        <v>109</v>
      </c>
      <c r="G172" s="11" t="s">
        <v>54</v>
      </c>
      <c r="H172" s="11">
        <v>4</v>
      </c>
      <c r="I172" s="11" t="s">
        <v>3329</v>
      </c>
      <c r="J172" s="11">
        <v>1</v>
      </c>
      <c r="K172" s="11">
        <v>0</v>
      </c>
      <c r="L172" s="11" t="s">
        <v>3330</v>
      </c>
      <c r="M172" s="11">
        <v>2</v>
      </c>
      <c r="N172" s="11">
        <v>100</v>
      </c>
      <c r="O172" s="11" t="s">
        <v>54</v>
      </c>
      <c r="P172" s="11">
        <v>3</v>
      </c>
      <c r="Q172" s="11">
        <v>0</v>
      </c>
      <c r="R172" s="11" t="s">
        <v>45</v>
      </c>
      <c r="S172" s="11">
        <v>0</v>
      </c>
      <c r="T172" s="11">
        <v>0</v>
      </c>
      <c r="U172" s="11">
        <v>0</v>
      </c>
      <c r="V172" s="11">
        <v>0</v>
      </c>
      <c r="W172" s="11">
        <v>0</v>
      </c>
      <c r="X172" s="11">
        <v>0</v>
      </c>
      <c r="Y172" s="11">
        <v>0</v>
      </c>
      <c r="Z172" s="11">
        <v>0</v>
      </c>
      <c r="AA172" s="11">
        <v>0</v>
      </c>
      <c r="AB172" s="11">
        <v>0</v>
      </c>
      <c r="AC172" s="11">
        <v>0</v>
      </c>
      <c r="AD172" s="11">
        <v>0</v>
      </c>
      <c r="AE172" s="11">
        <v>0</v>
      </c>
      <c r="AF172" s="11">
        <v>0</v>
      </c>
      <c r="AG172" s="11">
        <v>0</v>
      </c>
      <c r="AH172" s="11">
        <v>50</v>
      </c>
      <c r="AI172" s="11"/>
      <c r="AJ172" s="11"/>
      <c r="AK172" s="11" t="s">
        <v>754</v>
      </c>
      <c r="AL172" s="11" t="s">
        <v>47</v>
      </c>
      <c r="AM172" s="11" t="s">
        <v>56</v>
      </c>
      <c r="AN172" s="11" t="s">
        <v>729</v>
      </c>
    </row>
    <row r="173" ht="48" spans="1:40">
      <c r="A173" s="28">
        <v>170</v>
      </c>
      <c r="B173" s="11" t="s">
        <v>40</v>
      </c>
      <c r="C173" s="11" t="s">
        <v>755</v>
      </c>
      <c r="D173" s="11" t="s">
        <v>756</v>
      </c>
      <c r="E173" s="11" t="s">
        <v>757</v>
      </c>
      <c r="F173" s="11" t="s">
        <v>758</v>
      </c>
      <c r="G173" s="11" t="s">
        <v>54</v>
      </c>
      <c r="H173" s="11">
        <v>4</v>
      </c>
      <c r="I173" s="11" t="s">
        <v>3329</v>
      </c>
      <c r="J173" s="11">
        <v>1</v>
      </c>
      <c r="K173" s="11">
        <v>0</v>
      </c>
      <c r="L173" s="11" t="s">
        <v>3330</v>
      </c>
      <c r="M173" s="11">
        <v>2</v>
      </c>
      <c r="N173" s="11">
        <v>100</v>
      </c>
      <c r="O173" s="11" t="s">
        <v>54</v>
      </c>
      <c r="P173" s="11">
        <v>3</v>
      </c>
      <c r="Q173" s="11">
        <v>0</v>
      </c>
      <c r="R173" s="11" t="s">
        <v>45</v>
      </c>
      <c r="S173" s="11">
        <v>0</v>
      </c>
      <c r="T173" s="11">
        <v>0</v>
      </c>
      <c r="U173" s="11">
        <v>0</v>
      </c>
      <c r="V173" s="11">
        <v>0</v>
      </c>
      <c r="W173" s="11">
        <v>0</v>
      </c>
      <c r="X173" s="11">
        <v>0</v>
      </c>
      <c r="Y173" s="11">
        <v>0</v>
      </c>
      <c r="Z173" s="11">
        <v>0</v>
      </c>
      <c r="AA173" s="11">
        <v>0</v>
      </c>
      <c r="AB173" s="11">
        <v>0</v>
      </c>
      <c r="AC173" s="11">
        <v>0</v>
      </c>
      <c r="AD173" s="11">
        <v>0</v>
      </c>
      <c r="AE173" s="11">
        <v>0</v>
      </c>
      <c r="AF173" s="11">
        <v>0</v>
      </c>
      <c r="AG173" s="11">
        <v>0</v>
      </c>
      <c r="AH173" s="11">
        <v>50</v>
      </c>
      <c r="AI173" s="11"/>
      <c r="AJ173" s="11"/>
      <c r="AK173" s="11" t="s">
        <v>759</v>
      </c>
      <c r="AL173" s="11" t="s">
        <v>47</v>
      </c>
      <c r="AM173" s="11" t="s">
        <v>56</v>
      </c>
      <c r="AN173" s="11" t="s">
        <v>729</v>
      </c>
    </row>
    <row r="174" ht="48" spans="1:40">
      <c r="A174" s="28">
        <v>171</v>
      </c>
      <c r="B174" s="11" t="s">
        <v>40</v>
      </c>
      <c r="C174" s="11" t="s">
        <v>760</v>
      </c>
      <c r="D174" s="11" t="s">
        <v>761</v>
      </c>
      <c r="E174" s="11" t="s">
        <v>762</v>
      </c>
      <c r="F174" s="11" t="s">
        <v>758</v>
      </c>
      <c r="G174" s="11" t="s">
        <v>54</v>
      </c>
      <c r="H174" s="11">
        <v>4</v>
      </c>
      <c r="I174" s="11" t="s">
        <v>3329</v>
      </c>
      <c r="J174" s="11">
        <v>1</v>
      </c>
      <c r="K174" s="11">
        <v>0</v>
      </c>
      <c r="L174" s="11" t="s">
        <v>3330</v>
      </c>
      <c r="M174" s="11">
        <v>2</v>
      </c>
      <c r="N174" s="11">
        <v>100</v>
      </c>
      <c r="O174" s="11" t="s">
        <v>3396</v>
      </c>
      <c r="P174" s="11">
        <v>3</v>
      </c>
      <c r="Q174" s="11">
        <v>0</v>
      </c>
      <c r="R174" s="11" t="s">
        <v>45</v>
      </c>
      <c r="S174" s="11">
        <v>0</v>
      </c>
      <c r="T174" s="11">
        <v>0</v>
      </c>
      <c r="U174" s="11">
        <v>0</v>
      </c>
      <c r="V174" s="11">
        <v>0</v>
      </c>
      <c r="W174" s="11">
        <v>0</v>
      </c>
      <c r="X174" s="11">
        <v>0</v>
      </c>
      <c r="Y174" s="11">
        <v>0</v>
      </c>
      <c r="Z174" s="11">
        <v>0</v>
      </c>
      <c r="AA174" s="11">
        <v>0</v>
      </c>
      <c r="AB174" s="11">
        <v>0</v>
      </c>
      <c r="AC174" s="11">
        <v>0</v>
      </c>
      <c r="AD174" s="11">
        <v>0</v>
      </c>
      <c r="AE174" s="11">
        <v>0</v>
      </c>
      <c r="AF174" s="11">
        <v>0</v>
      </c>
      <c r="AG174" s="11">
        <v>0</v>
      </c>
      <c r="AH174" s="11">
        <v>50</v>
      </c>
      <c r="AI174" s="11"/>
      <c r="AJ174" s="11"/>
      <c r="AK174" s="11" t="s">
        <v>763</v>
      </c>
      <c r="AL174" s="11" t="s">
        <v>47</v>
      </c>
      <c r="AM174" s="11" t="s">
        <v>56</v>
      </c>
      <c r="AN174" s="11" t="s">
        <v>729</v>
      </c>
    </row>
    <row r="175" ht="48" spans="1:40">
      <c r="A175" s="28">
        <v>172</v>
      </c>
      <c r="B175" s="11" t="s">
        <v>40</v>
      </c>
      <c r="C175" s="11" t="s">
        <v>764</v>
      </c>
      <c r="D175" s="11" t="s">
        <v>765</v>
      </c>
      <c r="E175" s="11" t="s">
        <v>766</v>
      </c>
      <c r="F175" s="11" t="s">
        <v>109</v>
      </c>
      <c r="G175" s="11" t="s">
        <v>54</v>
      </c>
      <c r="H175" s="11">
        <v>4</v>
      </c>
      <c r="I175" s="11" t="s">
        <v>3329</v>
      </c>
      <c r="J175" s="11">
        <v>1</v>
      </c>
      <c r="K175" s="11">
        <v>0</v>
      </c>
      <c r="L175" s="11" t="s">
        <v>3330</v>
      </c>
      <c r="M175" s="11">
        <v>2</v>
      </c>
      <c r="N175" s="11">
        <v>100</v>
      </c>
      <c r="O175" s="11" t="s">
        <v>54</v>
      </c>
      <c r="P175" s="11">
        <v>3</v>
      </c>
      <c r="Q175" s="11">
        <v>0</v>
      </c>
      <c r="R175" s="11" t="s">
        <v>45</v>
      </c>
      <c r="S175" s="11">
        <v>0</v>
      </c>
      <c r="T175" s="11">
        <v>0</v>
      </c>
      <c r="U175" s="11">
        <v>0</v>
      </c>
      <c r="V175" s="11">
        <v>0</v>
      </c>
      <c r="W175" s="11">
        <v>0</v>
      </c>
      <c r="X175" s="11">
        <v>0</v>
      </c>
      <c r="Y175" s="11">
        <v>0</v>
      </c>
      <c r="Z175" s="11">
        <v>0</v>
      </c>
      <c r="AA175" s="11">
        <v>0</v>
      </c>
      <c r="AB175" s="11">
        <v>0</v>
      </c>
      <c r="AC175" s="11">
        <v>0</v>
      </c>
      <c r="AD175" s="11">
        <v>0</v>
      </c>
      <c r="AE175" s="11">
        <v>0</v>
      </c>
      <c r="AF175" s="11">
        <v>0</v>
      </c>
      <c r="AG175" s="11">
        <v>0</v>
      </c>
      <c r="AH175" s="11">
        <v>50</v>
      </c>
      <c r="AI175" s="11"/>
      <c r="AJ175" s="11"/>
      <c r="AK175" s="11" t="s">
        <v>767</v>
      </c>
      <c r="AL175" s="11" t="s">
        <v>47</v>
      </c>
      <c r="AM175" s="11" t="s">
        <v>56</v>
      </c>
      <c r="AN175" s="11" t="s">
        <v>729</v>
      </c>
    </row>
    <row r="176" ht="48" spans="1:40">
      <c r="A176" s="28">
        <v>173</v>
      </c>
      <c r="B176" s="11" t="s">
        <v>40</v>
      </c>
      <c r="C176" s="11" t="s">
        <v>768</v>
      </c>
      <c r="D176" s="11" t="s">
        <v>769</v>
      </c>
      <c r="E176" s="11" t="s">
        <v>770</v>
      </c>
      <c r="F176" s="11" t="s">
        <v>758</v>
      </c>
      <c r="G176" s="11" t="s">
        <v>54</v>
      </c>
      <c r="H176" s="11">
        <v>4</v>
      </c>
      <c r="I176" s="11" t="s">
        <v>3329</v>
      </c>
      <c r="J176" s="11">
        <v>1</v>
      </c>
      <c r="K176" s="11">
        <v>0</v>
      </c>
      <c r="L176" s="11" t="s">
        <v>3330</v>
      </c>
      <c r="M176" s="11">
        <v>2</v>
      </c>
      <c r="N176" s="11">
        <v>100</v>
      </c>
      <c r="O176" s="11" t="s">
        <v>54</v>
      </c>
      <c r="P176" s="11">
        <v>3</v>
      </c>
      <c r="Q176" s="11">
        <v>0</v>
      </c>
      <c r="R176" s="11" t="s">
        <v>45</v>
      </c>
      <c r="S176" s="11">
        <v>0</v>
      </c>
      <c r="T176" s="11">
        <v>0</v>
      </c>
      <c r="U176" s="11">
        <v>0</v>
      </c>
      <c r="V176" s="11">
        <v>0</v>
      </c>
      <c r="W176" s="11">
        <v>0</v>
      </c>
      <c r="X176" s="11">
        <v>0</v>
      </c>
      <c r="Y176" s="11">
        <v>0</v>
      </c>
      <c r="Z176" s="11">
        <v>0</v>
      </c>
      <c r="AA176" s="11">
        <v>0</v>
      </c>
      <c r="AB176" s="11">
        <v>0</v>
      </c>
      <c r="AC176" s="11">
        <v>0</v>
      </c>
      <c r="AD176" s="11">
        <v>0</v>
      </c>
      <c r="AE176" s="11">
        <v>0</v>
      </c>
      <c r="AF176" s="11">
        <v>0</v>
      </c>
      <c r="AG176" s="11">
        <v>0</v>
      </c>
      <c r="AH176" s="11">
        <v>50</v>
      </c>
      <c r="AI176" s="11"/>
      <c r="AJ176" s="11"/>
      <c r="AK176" s="11" t="s">
        <v>771</v>
      </c>
      <c r="AL176" s="11" t="s">
        <v>47</v>
      </c>
      <c r="AM176" s="11" t="s">
        <v>56</v>
      </c>
      <c r="AN176" s="11" t="s">
        <v>729</v>
      </c>
    </row>
    <row r="177" ht="48" spans="1:40">
      <c r="A177" s="28">
        <v>174</v>
      </c>
      <c r="B177" s="11" t="s">
        <v>40</v>
      </c>
      <c r="C177" s="11" t="s">
        <v>772</v>
      </c>
      <c r="D177" s="11" t="s">
        <v>773</v>
      </c>
      <c r="E177" s="11" t="s">
        <v>774</v>
      </c>
      <c r="F177" s="11" t="s">
        <v>109</v>
      </c>
      <c r="G177" s="11" t="s">
        <v>54</v>
      </c>
      <c r="H177" s="11">
        <v>4</v>
      </c>
      <c r="I177" s="11" t="s">
        <v>3329</v>
      </c>
      <c r="J177" s="11">
        <v>4</v>
      </c>
      <c r="K177" s="11">
        <v>100</v>
      </c>
      <c r="L177" s="11" t="s">
        <v>54</v>
      </c>
      <c r="M177" s="11">
        <v>1</v>
      </c>
      <c r="N177" s="11">
        <v>0</v>
      </c>
      <c r="O177" s="11" t="s">
        <v>3330</v>
      </c>
      <c r="P177" s="11">
        <v>5</v>
      </c>
      <c r="Q177" s="11">
        <v>0</v>
      </c>
      <c r="R177" s="11" t="s">
        <v>45</v>
      </c>
      <c r="S177" s="11">
        <v>0</v>
      </c>
      <c r="T177" s="11">
        <v>0</v>
      </c>
      <c r="U177" s="11">
        <v>0</v>
      </c>
      <c r="V177" s="11">
        <v>0</v>
      </c>
      <c r="W177" s="11">
        <v>0</v>
      </c>
      <c r="X177" s="11">
        <v>0</v>
      </c>
      <c r="Y177" s="11">
        <v>0</v>
      </c>
      <c r="Z177" s="11">
        <v>0</v>
      </c>
      <c r="AA177" s="11">
        <v>0</v>
      </c>
      <c r="AB177" s="11">
        <v>0</v>
      </c>
      <c r="AC177" s="11">
        <v>0</v>
      </c>
      <c r="AD177" s="11">
        <v>0</v>
      </c>
      <c r="AE177" s="11">
        <v>0</v>
      </c>
      <c r="AF177" s="11">
        <v>0</v>
      </c>
      <c r="AG177" s="11">
        <v>0</v>
      </c>
      <c r="AH177" s="11">
        <v>50</v>
      </c>
      <c r="AI177" s="11"/>
      <c r="AJ177" s="11"/>
      <c r="AK177" s="11" t="s">
        <v>775</v>
      </c>
      <c r="AL177" s="11" t="s">
        <v>47</v>
      </c>
      <c r="AM177" s="11" t="s">
        <v>56</v>
      </c>
      <c r="AN177" s="11" t="s">
        <v>729</v>
      </c>
    </row>
    <row r="178" ht="48" spans="1:40">
      <c r="A178" s="28">
        <v>175</v>
      </c>
      <c r="B178" s="11" t="s">
        <v>40</v>
      </c>
      <c r="C178" s="11" t="s">
        <v>776</v>
      </c>
      <c r="D178" s="11" t="s">
        <v>777</v>
      </c>
      <c r="E178" s="11" t="s">
        <v>778</v>
      </c>
      <c r="F178" s="11" t="s">
        <v>758</v>
      </c>
      <c r="G178" s="11" t="s">
        <v>54</v>
      </c>
      <c r="H178" s="11">
        <v>4</v>
      </c>
      <c r="I178" s="11" t="s">
        <v>3329</v>
      </c>
      <c r="J178" s="11">
        <v>1</v>
      </c>
      <c r="K178" s="11">
        <v>0</v>
      </c>
      <c r="L178" s="11" t="s">
        <v>3330</v>
      </c>
      <c r="M178" s="11">
        <v>2</v>
      </c>
      <c r="N178" s="11">
        <v>100</v>
      </c>
      <c r="O178" s="11" t="s">
        <v>54</v>
      </c>
      <c r="P178" s="11">
        <v>3</v>
      </c>
      <c r="Q178" s="11">
        <v>0</v>
      </c>
      <c r="R178" s="11" t="s">
        <v>45</v>
      </c>
      <c r="S178" s="11">
        <v>0</v>
      </c>
      <c r="T178" s="11">
        <v>0</v>
      </c>
      <c r="U178" s="11">
        <v>0</v>
      </c>
      <c r="V178" s="11">
        <v>0</v>
      </c>
      <c r="W178" s="11">
        <v>0</v>
      </c>
      <c r="X178" s="11">
        <v>0</v>
      </c>
      <c r="Y178" s="11">
        <v>0</v>
      </c>
      <c r="Z178" s="11">
        <v>0</v>
      </c>
      <c r="AA178" s="11">
        <v>0</v>
      </c>
      <c r="AB178" s="11">
        <v>0</v>
      </c>
      <c r="AC178" s="11">
        <v>0</v>
      </c>
      <c r="AD178" s="11">
        <v>0</v>
      </c>
      <c r="AE178" s="11">
        <v>0</v>
      </c>
      <c r="AF178" s="11">
        <v>0</v>
      </c>
      <c r="AG178" s="11">
        <v>0</v>
      </c>
      <c r="AH178" s="11">
        <v>50</v>
      </c>
      <c r="AI178" s="11"/>
      <c r="AJ178" s="11"/>
      <c r="AK178" s="11" t="s">
        <v>779</v>
      </c>
      <c r="AL178" s="11" t="s">
        <v>47</v>
      </c>
      <c r="AM178" s="11" t="s">
        <v>56</v>
      </c>
      <c r="AN178" s="11" t="s">
        <v>729</v>
      </c>
    </row>
    <row r="179" ht="48" spans="1:40">
      <c r="A179" s="28">
        <v>176</v>
      </c>
      <c r="B179" s="11" t="s">
        <v>40</v>
      </c>
      <c r="C179" s="11" t="s">
        <v>780</v>
      </c>
      <c r="D179" s="11" t="s">
        <v>781</v>
      </c>
      <c r="E179" s="11" t="s">
        <v>782</v>
      </c>
      <c r="F179" s="11" t="s">
        <v>109</v>
      </c>
      <c r="G179" s="11" t="s">
        <v>54</v>
      </c>
      <c r="H179" s="11">
        <v>4</v>
      </c>
      <c r="I179" s="11" t="s">
        <v>3329</v>
      </c>
      <c r="J179" s="11">
        <v>1</v>
      </c>
      <c r="K179" s="11">
        <v>0</v>
      </c>
      <c r="L179" s="11" t="s">
        <v>3330</v>
      </c>
      <c r="M179" s="11">
        <v>2</v>
      </c>
      <c r="N179" s="11">
        <v>100</v>
      </c>
      <c r="O179" s="11" t="s">
        <v>54</v>
      </c>
      <c r="P179" s="11">
        <v>3</v>
      </c>
      <c r="Q179" s="11">
        <v>0</v>
      </c>
      <c r="R179" s="11" t="s">
        <v>45</v>
      </c>
      <c r="S179" s="11">
        <v>0</v>
      </c>
      <c r="T179" s="11">
        <v>0</v>
      </c>
      <c r="U179" s="11">
        <v>0</v>
      </c>
      <c r="V179" s="11">
        <v>0</v>
      </c>
      <c r="W179" s="11">
        <v>0</v>
      </c>
      <c r="X179" s="11">
        <v>0</v>
      </c>
      <c r="Y179" s="11">
        <v>0</v>
      </c>
      <c r="Z179" s="11">
        <v>0</v>
      </c>
      <c r="AA179" s="11">
        <v>0</v>
      </c>
      <c r="AB179" s="11">
        <v>0</v>
      </c>
      <c r="AC179" s="11">
        <v>0</v>
      </c>
      <c r="AD179" s="11">
        <v>0</v>
      </c>
      <c r="AE179" s="11">
        <v>0</v>
      </c>
      <c r="AF179" s="11">
        <v>0</v>
      </c>
      <c r="AG179" s="11">
        <v>0</v>
      </c>
      <c r="AH179" s="11">
        <v>50</v>
      </c>
      <c r="AI179" s="11"/>
      <c r="AJ179" s="11"/>
      <c r="AK179" s="11" t="s">
        <v>783</v>
      </c>
      <c r="AL179" s="11" t="s">
        <v>47</v>
      </c>
      <c r="AM179" s="11" t="s">
        <v>56</v>
      </c>
      <c r="AN179" s="11" t="s">
        <v>729</v>
      </c>
    </row>
    <row r="180" ht="48" spans="1:40">
      <c r="A180" s="28">
        <v>177</v>
      </c>
      <c r="B180" s="11" t="s">
        <v>40</v>
      </c>
      <c r="C180" s="11" t="s">
        <v>784</v>
      </c>
      <c r="D180" s="11" t="s">
        <v>785</v>
      </c>
      <c r="E180" s="11" t="s">
        <v>786</v>
      </c>
      <c r="F180" s="11" t="s">
        <v>109</v>
      </c>
      <c r="G180" s="11" t="s">
        <v>54</v>
      </c>
      <c r="H180" s="11">
        <v>4</v>
      </c>
      <c r="I180" s="11" t="s">
        <v>3329</v>
      </c>
      <c r="J180" s="11">
        <v>1</v>
      </c>
      <c r="K180" s="11">
        <v>0</v>
      </c>
      <c r="L180" s="11" t="s">
        <v>3330</v>
      </c>
      <c r="M180" s="11">
        <v>2</v>
      </c>
      <c r="N180" s="11">
        <v>100</v>
      </c>
      <c r="O180" s="11" t="s">
        <v>54</v>
      </c>
      <c r="P180" s="11">
        <v>3</v>
      </c>
      <c r="Q180" s="11">
        <v>0</v>
      </c>
      <c r="R180" s="11" t="s">
        <v>45</v>
      </c>
      <c r="S180" s="11">
        <v>0</v>
      </c>
      <c r="T180" s="11">
        <v>0</v>
      </c>
      <c r="U180" s="11">
        <v>0</v>
      </c>
      <c r="V180" s="11">
        <v>0</v>
      </c>
      <c r="W180" s="11">
        <v>0</v>
      </c>
      <c r="X180" s="11">
        <v>0</v>
      </c>
      <c r="Y180" s="11">
        <v>0</v>
      </c>
      <c r="Z180" s="11">
        <v>0</v>
      </c>
      <c r="AA180" s="11">
        <v>0</v>
      </c>
      <c r="AB180" s="11">
        <v>0</v>
      </c>
      <c r="AC180" s="11">
        <v>0</v>
      </c>
      <c r="AD180" s="11">
        <v>0</v>
      </c>
      <c r="AE180" s="11">
        <v>0</v>
      </c>
      <c r="AF180" s="11">
        <v>0</v>
      </c>
      <c r="AG180" s="11">
        <v>0</v>
      </c>
      <c r="AH180" s="11">
        <v>50</v>
      </c>
      <c r="AI180" s="11"/>
      <c r="AJ180" s="11"/>
      <c r="AK180" s="11" t="s">
        <v>787</v>
      </c>
      <c r="AL180" s="11" t="s">
        <v>47</v>
      </c>
      <c r="AM180" s="11" t="s">
        <v>56</v>
      </c>
      <c r="AN180" s="11" t="s">
        <v>729</v>
      </c>
    </row>
    <row r="181" ht="60" spans="1:40">
      <c r="A181" s="28">
        <v>178</v>
      </c>
      <c r="B181" s="11" t="s">
        <v>151</v>
      </c>
      <c r="C181" s="11" t="s">
        <v>788</v>
      </c>
      <c r="D181" s="11" t="s">
        <v>789</v>
      </c>
      <c r="E181" s="11" t="s">
        <v>790</v>
      </c>
      <c r="F181" s="11" t="s">
        <v>196</v>
      </c>
      <c r="G181" s="11" t="s">
        <v>384</v>
      </c>
      <c r="H181" s="11">
        <v>2</v>
      </c>
      <c r="I181" s="11" t="s">
        <v>3328</v>
      </c>
      <c r="J181" s="11">
        <v>2</v>
      </c>
      <c r="K181" s="11">
        <v>100</v>
      </c>
      <c r="L181" s="11" t="s">
        <v>384</v>
      </c>
      <c r="M181" s="11">
        <v>0</v>
      </c>
      <c r="N181" s="11">
        <v>0</v>
      </c>
      <c r="O181" s="11">
        <v>0</v>
      </c>
      <c r="P181" s="11">
        <v>0</v>
      </c>
      <c r="Q181" s="11">
        <v>0</v>
      </c>
      <c r="R181" s="11">
        <v>0</v>
      </c>
      <c r="S181" s="11">
        <v>0</v>
      </c>
      <c r="T181" s="11">
        <v>0</v>
      </c>
      <c r="U181" s="11">
        <v>0</v>
      </c>
      <c r="V181" s="11">
        <v>0</v>
      </c>
      <c r="W181" s="11">
        <v>0</v>
      </c>
      <c r="X181" s="11">
        <v>0</v>
      </c>
      <c r="Y181" s="11">
        <v>0</v>
      </c>
      <c r="Z181" s="11">
        <v>0</v>
      </c>
      <c r="AA181" s="11">
        <v>0</v>
      </c>
      <c r="AB181" s="11">
        <v>0</v>
      </c>
      <c r="AC181" s="11">
        <v>0</v>
      </c>
      <c r="AD181" s="11">
        <v>0</v>
      </c>
      <c r="AE181" s="11">
        <v>0</v>
      </c>
      <c r="AF181" s="11">
        <v>0</v>
      </c>
      <c r="AG181" s="11">
        <v>0</v>
      </c>
      <c r="AH181" s="11">
        <v>50</v>
      </c>
      <c r="AI181" s="11"/>
      <c r="AJ181" s="11"/>
      <c r="AK181" s="11" t="s">
        <v>791</v>
      </c>
      <c r="AL181" s="11" t="s">
        <v>47</v>
      </c>
      <c r="AM181" s="11" t="s">
        <v>48</v>
      </c>
      <c r="AN181" s="11" t="s">
        <v>729</v>
      </c>
    </row>
    <row r="182" ht="36" spans="1:40">
      <c r="A182" s="28">
        <v>179</v>
      </c>
      <c r="B182" s="11" t="s">
        <v>151</v>
      </c>
      <c r="C182" s="11" t="s">
        <v>792</v>
      </c>
      <c r="D182" s="11" t="s">
        <v>793</v>
      </c>
      <c r="E182" s="11" t="s">
        <v>794</v>
      </c>
      <c r="F182" s="11" t="s">
        <v>277</v>
      </c>
      <c r="G182" s="11" t="s">
        <v>278</v>
      </c>
      <c r="H182" s="11">
        <v>3</v>
      </c>
      <c r="I182" s="11" t="s">
        <v>3328</v>
      </c>
      <c r="J182" s="11">
        <v>3</v>
      </c>
      <c r="K182" s="11">
        <v>100</v>
      </c>
      <c r="L182" s="11" t="s">
        <v>278</v>
      </c>
      <c r="M182" s="11">
        <v>0</v>
      </c>
      <c r="N182" s="11">
        <v>0</v>
      </c>
      <c r="O182" s="11">
        <v>0</v>
      </c>
      <c r="P182" s="11">
        <v>0</v>
      </c>
      <c r="Q182" s="11">
        <v>0</v>
      </c>
      <c r="R182" s="11">
        <v>0</v>
      </c>
      <c r="S182" s="11">
        <v>0</v>
      </c>
      <c r="T182" s="11">
        <v>0</v>
      </c>
      <c r="U182" s="11">
        <v>0</v>
      </c>
      <c r="V182" s="11">
        <v>0</v>
      </c>
      <c r="W182" s="11">
        <v>0</v>
      </c>
      <c r="X182" s="11">
        <v>0</v>
      </c>
      <c r="Y182" s="11">
        <v>0</v>
      </c>
      <c r="Z182" s="11">
        <v>0</v>
      </c>
      <c r="AA182" s="11">
        <v>0</v>
      </c>
      <c r="AB182" s="11">
        <v>0</v>
      </c>
      <c r="AC182" s="11">
        <v>0</v>
      </c>
      <c r="AD182" s="11">
        <v>0</v>
      </c>
      <c r="AE182" s="11">
        <v>0</v>
      </c>
      <c r="AF182" s="11">
        <v>0</v>
      </c>
      <c r="AG182" s="11">
        <v>0</v>
      </c>
      <c r="AH182" s="11">
        <v>50</v>
      </c>
      <c r="AI182" s="11"/>
      <c r="AJ182" s="11"/>
      <c r="AK182" s="11" t="s">
        <v>733</v>
      </c>
      <c r="AL182" s="11" t="s">
        <v>47</v>
      </c>
      <c r="AM182" s="11" t="s">
        <v>48</v>
      </c>
      <c r="AN182" s="11" t="s">
        <v>729</v>
      </c>
    </row>
    <row r="183" ht="72" spans="1:40">
      <c r="A183" s="28">
        <v>180</v>
      </c>
      <c r="B183" s="11" t="s">
        <v>151</v>
      </c>
      <c r="C183" s="11" t="s">
        <v>795</v>
      </c>
      <c r="D183" s="11" t="s">
        <v>796</v>
      </c>
      <c r="E183" s="11" t="s">
        <v>797</v>
      </c>
      <c r="F183" s="11" t="s">
        <v>228</v>
      </c>
      <c r="G183" s="11" t="s">
        <v>798</v>
      </c>
      <c r="H183" s="11">
        <v>2</v>
      </c>
      <c r="I183" s="11" t="s">
        <v>3329</v>
      </c>
      <c r="J183" s="11">
        <v>1</v>
      </c>
      <c r="K183" s="11">
        <v>41.7</v>
      </c>
      <c r="L183" s="11" t="s">
        <v>3397</v>
      </c>
      <c r="M183" s="11">
        <v>2</v>
      </c>
      <c r="N183" s="11">
        <v>33.3</v>
      </c>
      <c r="O183" s="11" t="s">
        <v>798</v>
      </c>
      <c r="P183" s="11">
        <v>5</v>
      </c>
      <c r="Q183" s="11">
        <v>15</v>
      </c>
      <c r="R183" s="11" t="s">
        <v>450</v>
      </c>
      <c r="S183" s="11">
        <v>8</v>
      </c>
      <c r="T183" s="11">
        <v>10</v>
      </c>
      <c r="U183" s="11" t="s">
        <v>128</v>
      </c>
      <c r="V183" s="11">
        <v>0</v>
      </c>
      <c r="W183" s="11">
        <v>0</v>
      </c>
      <c r="X183" s="11">
        <v>0</v>
      </c>
      <c r="Y183" s="11">
        <v>0</v>
      </c>
      <c r="Z183" s="11">
        <v>0</v>
      </c>
      <c r="AA183" s="11">
        <v>0</v>
      </c>
      <c r="AB183" s="11">
        <v>0</v>
      </c>
      <c r="AC183" s="11">
        <v>0</v>
      </c>
      <c r="AD183" s="11">
        <v>0</v>
      </c>
      <c r="AE183" s="11">
        <v>0</v>
      </c>
      <c r="AF183" s="11">
        <v>0</v>
      </c>
      <c r="AG183" s="11">
        <v>0</v>
      </c>
      <c r="AH183" s="11">
        <v>50</v>
      </c>
      <c r="AI183" s="11" t="s">
        <v>1400</v>
      </c>
      <c r="AJ183" s="11">
        <v>2</v>
      </c>
      <c r="AK183" s="11" t="s">
        <v>733</v>
      </c>
      <c r="AL183" s="11" t="s">
        <v>47</v>
      </c>
      <c r="AM183" s="11" t="s">
        <v>48</v>
      </c>
      <c r="AN183" s="11" t="s">
        <v>729</v>
      </c>
    </row>
    <row r="184" ht="60" spans="1:40">
      <c r="A184" s="28">
        <v>181</v>
      </c>
      <c r="B184" s="11" t="s">
        <v>151</v>
      </c>
      <c r="C184" s="11" t="s">
        <v>799</v>
      </c>
      <c r="D184" s="11" t="s">
        <v>800</v>
      </c>
      <c r="E184" s="11" t="s">
        <v>801</v>
      </c>
      <c r="F184" s="11" t="s">
        <v>250</v>
      </c>
      <c r="G184" s="11" t="s">
        <v>802</v>
      </c>
      <c r="H184" s="11">
        <v>3</v>
      </c>
      <c r="I184" s="11" t="s">
        <v>3329</v>
      </c>
      <c r="J184" s="11">
        <v>3</v>
      </c>
      <c r="K184" s="11">
        <v>50</v>
      </c>
      <c r="L184" s="11" t="s">
        <v>802</v>
      </c>
      <c r="M184" s="11">
        <v>6</v>
      </c>
      <c r="N184" s="11">
        <v>30</v>
      </c>
      <c r="O184" s="11" t="s">
        <v>104</v>
      </c>
      <c r="P184" s="11">
        <v>7</v>
      </c>
      <c r="Q184" s="11">
        <v>20</v>
      </c>
      <c r="R184" s="11" t="s">
        <v>3398</v>
      </c>
      <c r="S184" s="11">
        <v>0</v>
      </c>
      <c r="T184" s="11">
        <v>0</v>
      </c>
      <c r="U184" s="11">
        <v>0</v>
      </c>
      <c r="V184" s="11">
        <v>0</v>
      </c>
      <c r="W184" s="11">
        <v>0</v>
      </c>
      <c r="X184" s="11">
        <v>0</v>
      </c>
      <c r="Y184" s="11">
        <v>0</v>
      </c>
      <c r="Z184" s="11">
        <v>0</v>
      </c>
      <c r="AA184" s="11">
        <v>0</v>
      </c>
      <c r="AB184" s="11">
        <v>0</v>
      </c>
      <c r="AC184" s="11">
        <v>0</v>
      </c>
      <c r="AD184" s="11">
        <v>0</v>
      </c>
      <c r="AE184" s="11">
        <v>0</v>
      </c>
      <c r="AF184" s="11">
        <v>0</v>
      </c>
      <c r="AG184" s="11">
        <v>0</v>
      </c>
      <c r="AH184" s="11">
        <v>50</v>
      </c>
      <c r="AI184" s="11"/>
      <c r="AJ184" s="11"/>
      <c r="AK184" s="11" t="s">
        <v>733</v>
      </c>
      <c r="AL184" s="11" t="s">
        <v>47</v>
      </c>
      <c r="AM184" s="11" t="s">
        <v>48</v>
      </c>
      <c r="AN184" s="11" t="s">
        <v>729</v>
      </c>
    </row>
    <row r="185" ht="24" spans="1:40">
      <c r="A185" s="28">
        <v>182</v>
      </c>
      <c r="B185" s="11" t="s">
        <v>151</v>
      </c>
      <c r="C185" s="11" t="s">
        <v>803</v>
      </c>
      <c r="D185" s="11" t="s">
        <v>804</v>
      </c>
      <c r="E185" s="11" t="s">
        <v>805</v>
      </c>
      <c r="F185" s="11" t="s">
        <v>202</v>
      </c>
      <c r="G185" s="11" t="s">
        <v>208</v>
      </c>
      <c r="H185" s="11">
        <v>7</v>
      </c>
      <c r="I185" s="11" t="s">
        <v>3328</v>
      </c>
      <c r="J185" s="11">
        <v>7</v>
      </c>
      <c r="K185" s="11">
        <v>100</v>
      </c>
      <c r="L185" s="11" t="s">
        <v>208</v>
      </c>
      <c r="M185" s="11">
        <v>0</v>
      </c>
      <c r="N185" s="11">
        <v>0</v>
      </c>
      <c r="O185" s="11">
        <v>0</v>
      </c>
      <c r="P185" s="11">
        <v>0</v>
      </c>
      <c r="Q185" s="11">
        <v>0</v>
      </c>
      <c r="R185" s="11">
        <v>0</v>
      </c>
      <c r="S185" s="11">
        <v>0</v>
      </c>
      <c r="T185" s="11">
        <v>0</v>
      </c>
      <c r="U185" s="11">
        <v>0</v>
      </c>
      <c r="V185" s="11">
        <v>0</v>
      </c>
      <c r="W185" s="11">
        <v>0</v>
      </c>
      <c r="X185" s="11">
        <v>0</v>
      </c>
      <c r="Y185" s="11">
        <v>0</v>
      </c>
      <c r="Z185" s="11">
        <v>0</v>
      </c>
      <c r="AA185" s="11">
        <v>0</v>
      </c>
      <c r="AB185" s="11">
        <v>0</v>
      </c>
      <c r="AC185" s="11">
        <v>0</v>
      </c>
      <c r="AD185" s="11">
        <v>0</v>
      </c>
      <c r="AE185" s="11">
        <v>0</v>
      </c>
      <c r="AF185" s="11">
        <v>0</v>
      </c>
      <c r="AG185" s="11">
        <v>0</v>
      </c>
      <c r="AH185" s="11">
        <v>25</v>
      </c>
      <c r="AI185" s="11"/>
      <c r="AJ185" s="11"/>
      <c r="AK185" s="11" t="s">
        <v>733</v>
      </c>
      <c r="AL185" s="11" t="s">
        <v>47</v>
      </c>
      <c r="AM185" s="11" t="s">
        <v>56</v>
      </c>
      <c r="AN185" s="11" t="s">
        <v>729</v>
      </c>
    </row>
    <row r="186" ht="48" spans="1:40">
      <c r="A186" s="28">
        <v>183</v>
      </c>
      <c r="B186" s="11" t="s">
        <v>151</v>
      </c>
      <c r="C186" s="11" t="s">
        <v>806</v>
      </c>
      <c r="D186" s="11" t="s">
        <v>807</v>
      </c>
      <c r="E186" s="11" t="s">
        <v>808</v>
      </c>
      <c r="F186" s="11" t="s">
        <v>196</v>
      </c>
      <c r="G186" s="11" t="s">
        <v>809</v>
      </c>
      <c r="H186" s="11">
        <v>2</v>
      </c>
      <c r="I186" s="11" t="s">
        <v>3328</v>
      </c>
      <c r="J186" s="11">
        <v>2</v>
      </c>
      <c r="K186" s="11">
        <v>100</v>
      </c>
      <c r="L186" s="11" t="s">
        <v>809</v>
      </c>
      <c r="M186" s="11">
        <v>0</v>
      </c>
      <c r="N186" s="11">
        <v>0</v>
      </c>
      <c r="O186" s="11">
        <v>0</v>
      </c>
      <c r="P186" s="11">
        <v>0</v>
      </c>
      <c r="Q186" s="11">
        <v>0</v>
      </c>
      <c r="R186" s="11">
        <v>0</v>
      </c>
      <c r="S186" s="11">
        <v>0</v>
      </c>
      <c r="T186" s="11">
        <v>0</v>
      </c>
      <c r="U186" s="11">
        <v>0</v>
      </c>
      <c r="V186" s="11">
        <v>0</v>
      </c>
      <c r="W186" s="11">
        <v>0</v>
      </c>
      <c r="X186" s="11">
        <v>0</v>
      </c>
      <c r="Y186" s="11">
        <v>0</v>
      </c>
      <c r="Z186" s="11">
        <v>0</v>
      </c>
      <c r="AA186" s="11">
        <v>0</v>
      </c>
      <c r="AB186" s="11">
        <v>0</v>
      </c>
      <c r="AC186" s="11">
        <v>0</v>
      </c>
      <c r="AD186" s="11">
        <v>0</v>
      </c>
      <c r="AE186" s="11">
        <v>0</v>
      </c>
      <c r="AF186" s="11">
        <v>0</v>
      </c>
      <c r="AG186" s="11">
        <v>0</v>
      </c>
      <c r="AH186" s="11">
        <v>20</v>
      </c>
      <c r="AI186" s="11" t="s">
        <v>1400</v>
      </c>
      <c r="AJ186" s="11">
        <v>5</v>
      </c>
      <c r="AK186" s="11" t="s">
        <v>810</v>
      </c>
      <c r="AL186" s="11" t="s">
        <v>105</v>
      </c>
      <c r="AM186" s="11" t="s">
        <v>48</v>
      </c>
      <c r="AN186" s="11" t="s">
        <v>729</v>
      </c>
    </row>
    <row r="187" ht="36" spans="1:40">
      <c r="A187" s="28">
        <v>184</v>
      </c>
      <c r="B187" s="11" t="s">
        <v>151</v>
      </c>
      <c r="C187" s="11" t="s">
        <v>811</v>
      </c>
      <c r="D187" s="11" t="s">
        <v>812</v>
      </c>
      <c r="E187" s="11" t="s">
        <v>813</v>
      </c>
      <c r="F187" s="11" t="s">
        <v>814</v>
      </c>
      <c r="G187" s="11" t="s">
        <v>815</v>
      </c>
      <c r="H187" s="11">
        <v>2</v>
      </c>
      <c r="I187" s="11" t="s">
        <v>3328</v>
      </c>
      <c r="J187" s="11">
        <v>2</v>
      </c>
      <c r="K187" s="11">
        <v>100</v>
      </c>
      <c r="L187" s="11" t="s">
        <v>815</v>
      </c>
      <c r="M187" s="11">
        <v>0</v>
      </c>
      <c r="N187" s="11">
        <v>0</v>
      </c>
      <c r="O187" s="11">
        <v>0</v>
      </c>
      <c r="P187" s="11">
        <v>0</v>
      </c>
      <c r="Q187" s="11">
        <v>0</v>
      </c>
      <c r="R187" s="11">
        <v>0</v>
      </c>
      <c r="S187" s="11">
        <v>0</v>
      </c>
      <c r="T187" s="11">
        <v>0</v>
      </c>
      <c r="U187" s="11">
        <v>0</v>
      </c>
      <c r="V187" s="11">
        <v>0</v>
      </c>
      <c r="W187" s="11">
        <v>0</v>
      </c>
      <c r="X187" s="11">
        <v>0</v>
      </c>
      <c r="Y187" s="11">
        <v>0</v>
      </c>
      <c r="Z187" s="11">
        <v>0</v>
      </c>
      <c r="AA187" s="11">
        <v>0</v>
      </c>
      <c r="AB187" s="11">
        <v>0</v>
      </c>
      <c r="AC187" s="11">
        <v>0</v>
      </c>
      <c r="AD187" s="11">
        <v>0</v>
      </c>
      <c r="AE187" s="11">
        <v>0</v>
      </c>
      <c r="AF187" s="11">
        <v>0</v>
      </c>
      <c r="AG187" s="11">
        <v>0</v>
      </c>
      <c r="AH187" s="11">
        <v>50</v>
      </c>
      <c r="AI187" s="11"/>
      <c r="AJ187" s="11"/>
      <c r="AK187" s="11" t="s">
        <v>737</v>
      </c>
      <c r="AL187" s="11" t="s">
        <v>47</v>
      </c>
      <c r="AM187" s="11" t="s">
        <v>48</v>
      </c>
      <c r="AN187" s="11" t="s">
        <v>729</v>
      </c>
    </row>
    <row r="188" ht="60" spans="1:40">
      <c r="A188" s="28">
        <v>185</v>
      </c>
      <c r="B188" s="11" t="s">
        <v>151</v>
      </c>
      <c r="C188" s="11" t="s">
        <v>816</v>
      </c>
      <c r="D188" s="11" t="s">
        <v>817</v>
      </c>
      <c r="E188" s="11" t="s">
        <v>818</v>
      </c>
      <c r="F188" s="11" t="s">
        <v>277</v>
      </c>
      <c r="G188" s="11" t="s">
        <v>380</v>
      </c>
      <c r="H188" s="11">
        <v>1</v>
      </c>
      <c r="I188" s="11" t="s">
        <v>3328</v>
      </c>
      <c r="J188" s="11">
        <v>1</v>
      </c>
      <c r="K188" s="11">
        <v>100</v>
      </c>
      <c r="L188" s="11" t="s">
        <v>380</v>
      </c>
      <c r="M188" s="11">
        <v>0</v>
      </c>
      <c r="N188" s="11">
        <v>0</v>
      </c>
      <c r="O188" s="11">
        <v>0</v>
      </c>
      <c r="P188" s="11">
        <v>0</v>
      </c>
      <c r="Q188" s="11">
        <v>0</v>
      </c>
      <c r="R188" s="11">
        <v>0</v>
      </c>
      <c r="S188" s="11">
        <v>0</v>
      </c>
      <c r="T188" s="11">
        <v>0</v>
      </c>
      <c r="U188" s="11">
        <v>0</v>
      </c>
      <c r="V188" s="11">
        <v>0</v>
      </c>
      <c r="W188" s="11">
        <v>0</v>
      </c>
      <c r="X188" s="11">
        <v>0</v>
      </c>
      <c r="Y188" s="11">
        <v>0</v>
      </c>
      <c r="Z188" s="11">
        <v>0</v>
      </c>
      <c r="AA188" s="11">
        <v>0</v>
      </c>
      <c r="AB188" s="11">
        <v>0</v>
      </c>
      <c r="AC188" s="11">
        <v>0</v>
      </c>
      <c r="AD188" s="11">
        <v>0</v>
      </c>
      <c r="AE188" s="11">
        <v>0</v>
      </c>
      <c r="AF188" s="11">
        <v>0</v>
      </c>
      <c r="AG188" s="11">
        <v>0</v>
      </c>
      <c r="AH188" s="11">
        <v>50</v>
      </c>
      <c r="AI188" s="11" t="s">
        <v>1400</v>
      </c>
      <c r="AJ188" s="11">
        <v>2</v>
      </c>
      <c r="AK188" s="11" t="s">
        <v>737</v>
      </c>
      <c r="AL188" s="11" t="s">
        <v>47</v>
      </c>
      <c r="AM188" s="11" t="s">
        <v>48</v>
      </c>
      <c r="AN188" s="11" t="s">
        <v>729</v>
      </c>
    </row>
    <row r="189" ht="60" spans="1:40">
      <c r="A189" s="28">
        <v>186</v>
      </c>
      <c r="B189" s="11" t="s">
        <v>151</v>
      </c>
      <c r="C189" s="11" t="s">
        <v>819</v>
      </c>
      <c r="D189" s="11" t="s">
        <v>820</v>
      </c>
      <c r="E189" s="11" t="s">
        <v>821</v>
      </c>
      <c r="F189" s="11" t="s">
        <v>202</v>
      </c>
      <c r="G189" s="11" t="s">
        <v>687</v>
      </c>
      <c r="H189" s="11">
        <v>2</v>
      </c>
      <c r="I189" s="11" t="s">
        <v>3329</v>
      </c>
      <c r="J189" s="11">
        <v>2</v>
      </c>
      <c r="K189" s="11">
        <v>100</v>
      </c>
      <c r="L189" s="11" t="s">
        <v>687</v>
      </c>
      <c r="M189" s="11">
        <v>5</v>
      </c>
      <c r="N189" s="11">
        <v>0</v>
      </c>
      <c r="O189" s="11" t="s">
        <v>3399</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0</v>
      </c>
      <c r="AH189" s="11">
        <v>50</v>
      </c>
      <c r="AI189" s="11"/>
      <c r="AJ189" s="11"/>
      <c r="AK189" s="11" t="s">
        <v>737</v>
      </c>
      <c r="AL189" s="11" t="s">
        <v>47</v>
      </c>
      <c r="AM189" s="11" t="s">
        <v>48</v>
      </c>
      <c r="AN189" s="11" t="s">
        <v>729</v>
      </c>
    </row>
    <row r="190" ht="36" spans="1:40">
      <c r="A190" s="28">
        <v>187</v>
      </c>
      <c r="B190" s="11" t="s">
        <v>151</v>
      </c>
      <c r="C190" s="11" t="s">
        <v>822</v>
      </c>
      <c r="D190" s="11" t="s">
        <v>823</v>
      </c>
      <c r="E190" s="11" t="s">
        <v>824</v>
      </c>
      <c r="F190" s="11" t="s">
        <v>155</v>
      </c>
      <c r="G190" s="11" t="s">
        <v>825</v>
      </c>
      <c r="H190" s="11">
        <v>4</v>
      </c>
      <c r="I190" s="11" t="s">
        <v>3328</v>
      </c>
      <c r="J190" s="11">
        <v>4</v>
      </c>
      <c r="K190" s="11">
        <v>100</v>
      </c>
      <c r="L190" s="11" t="s">
        <v>825</v>
      </c>
      <c r="M190" s="11">
        <v>0</v>
      </c>
      <c r="N190" s="11">
        <v>0</v>
      </c>
      <c r="O190" s="11">
        <v>0</v>
      </c>
      <c r="P190" s="11">
        <v>0</v>
      </c>
      <c r="Q190" s="11">
        <v>0</v>
      </c>
      <c r="R190" s="11">
        <v>0</v>
      </c>
      <c r="S190" s="11">
        <v>0</v>
      </c>
      <c r="T190" s="11">
        <v>0</v>
      </c>
      <c r="U190" s="11">
        <v>0</v>
      </c>
      <c r="V190" s="11">
        <v>0</v>
      </c>
      <c r="W190" s="11">
        <v>0</v>
      </c>
      <c r="X190" s="11">
        <v>0</v>
      </c>
      <c r="Y190" s="11">
        <v>0</v>
      </c>
      <c r="Z190" s="11">
        <v>0</v>
      </c>
      <c r="AA190" s="11">
        <v>0</v>
      </c>
      <c r="AB190" s="11">
        <v>0</v>
      </c>
      <c r="AC190" s="11">
        <v>0</v>
      </c>
      <c r="AD190" s="11">
        <v>0</v>
      </c>
      <c r="AE190" s="11">
        <v>0</v>
      </c>
      <c r="AF190" s="11">
        <v>0</v>
      </c>
      <c r="AG190" s="11">
        <v>0</v>
      </c>
      <c r="AH190" s="11">
        <v>10</v>
      </c>
      <c r="AI190" s="11"/>
      <c r="AJ190" s="11"/>
      <c r="AK190" s="11" t="s">
        <v>737</v>
      </c>
      <c r="AL190" s="11" t="s">
        <v>105</v>
      </c>
      <c r="AM190" s="11" t="s">
        <v>56</v>
      </c>
      <c r="AN190" s="11" t="s">
        <v>729</v>
      </c>
    </row>
    <row r="191" ht="48" spans="1:40">
      <c r="A191" s="28">
        <v>188</v>
      </c>
      <c r="B191" s="11" t="s">
        <v>151</v>
      </c>
      <c r="C191" s="11" t="s">
        <v>826</v>
      </c>
      <c r="D191" s="11" t="s">
        <v>827</v>
      </c>
      <c r="E191" s="11" t="s">
        <v>828</v>
      </c>
      <c r="F191" s="11" t="s">
        <v>228</v>
      </c>
      <c r="G191" s="11" t="s">
        <v>829</v>
      </c>
      <c r="H191" s="11">
        <v>2</v>
      </c>
      <c r="I191" s="11" t="s">
        <v>3329</v>
      </c>
      <c r="J191" s="11">
        <v>2</v>
      </c>
      <c r="K191" s="11">
        <v>66.66</v>
      </c>
      <c r="L191" s="11" t="s">
        <v>829</v>
      </c>
      <c r="M191" s="11">
        <v>4</v>
      </c>
      <c r="N191" s="11">
        <v>33.33</v>
      </c>
      <c r="O191" s="11" t="s">
        <v>429</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0</v>
      </c>
      <c r="AH191" s="11">
        <v>50</v>
      </c>
      <c r="AI191" s="11" t="s">
        <v>1400</v>
      </c>
      <c r="AJ191" s="11">
        <v>12</v>
      </c>
      <c r="AK191" s="11" t="s">
        <v>741</v>
      </c>
      <c r="AL191" s="11" t="s">
        <v>47</v>
      </c>
      <c r="AM191" s="11" t="s">
        <v>48</v>
      </c>
      <c r="AN191" s="11" t="s">
        <v>729</v>
      </c>
    </row>
    <row r="192" ht="60" spans="1:40">
      <c r="A192" s="28">
        <v>189</v>
      </c>
      <c r="B192" s="11" t="s">
        <v>151</v>
      </c>
      <c r="C192" s="11" t="s">
        <v>830</v>
      </c>
      <c r="D192" s="11" t="s">
        <v>831</v>
      </c>
      <c r="E192" s="11" t="s">
        <v>832</v>
      </c>
      <c r="F192" s="11" t="s">
        <v>155</v>
      </c>
      <c r="G192" s="11" t="s">
        <v>833</v>
      </c>
      <c r="H192" s="11">
        <v>1</v>
      </c>
      <c r="I192" s="11" t="s">
        <v>3329</v>
      </c>
      <c r="J192" s="11">
        <v>1</v>
      </c>
      <c r="K192" s="11">
        <v>55</v>
      </c>
      <c r="L192" s="11" t="s">
        <v>833</v>
      </c>
      <c r="M192" s="11">
        <v>2</v>
      </c>
      <c r="N192" s="11">
        <v>0</v>
      </c>
      <c r="O192" s="11" t="s">
        <v>3365</v>
      </c>
      <c r="P192" s="11">
        <v>4</v>
      </c>
      <c r="Q192" s="11">
        <v>20</v>
      </c>
      <c r="R192" s="11" t="s">
        <v>3400</v>
      </c>
      <c r="S192" s="11">
        <v>5</v>
      </c>
      <c r="T192" s="11">
        <v>15</v>
      </c>
      <c r="U192" s="11" t="s">
        <v>3401</v>
      </c>
      <c r="V192" s="11">
        <v>7</v>
      </c>
      <c r="W192" s="11">
        <v>10</v>
      </c>
      <c r="X192" s="11" t="s">
        <v>3402</v>
      </c>
      <c r="Y192" s="11">
        <v>0</v>
      </c>
      <c r="Z192" s="11">
        <v>0</v>
      </c>
      <c r="AA192" s="11">
        <v>0</v>
      </c>
      <c r="AB192" s="11">
        <v>0</v>
      </c>
      <c r="AC192" s="11">
        <v>0</v>
      </c>
      <c r="AD192" s="11">
        <v>0</v>
      </c>
      <c r="AE192" s="11">
        <v>0</v>
      </c>
      <c r="AF192" s="11">
        <v>0</v>
      </c>
      <c r="AG192" s="11">
        <v>0</v>
      </c>
      <c r="AH192" s="11">
        <v>50</v>
      </c>
      <c r="AI192" s="11" t="s">
        <v>1400</v>
      </c>
      <c r="AJ192" s="11">
        <v>9</v>
      </c>
      <c r="AK192" s="11" t="s">
        <v>741</v>
      </c>
      <c r="AL192" s="11" t="s">
        <v>47</v>
      </c>
      <c r="AM192" s="11" t="s">
        <v>48</v>
      </c>
      <c r="AN192" s="11" t="s">
        <v>729</v>
      </c>
    </row>
    <row r="193" ht="48" spans="1:40">
      <c r="A193" s="28">
        <v>190</v>
      </c>
      <c r="B193" s="11" t="s">
        <v>151</v>
      </c>
      <c r="C193" s="11" t="s">
        <v>834</v>
      </c>
      <c r="D193" s="11" t="s">
        <v>835</v>
      </c>
      <c r="E193" s="11" t="s">
        <v>836</v>
      </c>
      <c r="F193" s="11" t="s">
        <v>228</v>
      </c>
      <c r="G193" s="11" t="s">
        <v>837</v>
      </c>
      <c r="H193" s="11">
        <v>3</v>
      </c>
      <c r="I193" s="11" t="s">
        <v>3328</v>
      </c>
      <c r="J193" s="11">
        <v>3</v>
      </c>
      <c r="K193" s="11">
        <v>100</v>
      </c>
      <c r="L193" s="11" t="s">
        <v>837</v>
      </c>
      <c r="M193" s="11">
        <v>0</v>
      </c>
      <c r="N193" s="11">
        <v>0</v>
      </c>
      <c r="O193" s="11">
        <v>0</v>
      </c>
      <c r="P193" s="11">
        <v>0</v>
      </c>
      <c r="Q193" s="11">
        <v>0</v>
      </c>
      <c r="R193" s="11">
        <v>0</v>
      </c>
      <c r="S193" s="11">
        <v>0</v>
      </c>
      <c r="T193" s="11">
        <v>0</v>
      </c>
      <c r="U193" s="11">
        <v>0</v>
      </c>
      <c r="V193" s="11">
        <v>0</v>
      </c>
      <c r="W193" s="11">
        <v>0</v>
      </c>
      <c r="X193" s="11">
        <v>0</v>
      </c>
      <c r="Y193" s="11">
        <v>0</v>
      </c>
      <c r="Z193" s="11">
        <v>0</v>
      </c>
      <c r="AA193" s="11">
        <v>0</v>
      </c>
      <c r="AB193" s="11">
        <v>0</v>
      </c>
      <c r="AC193" s="11">
        <v>0</v>
      </c>
      <c r="AD193" s="11">
        <v>0</v>
      </c>
      <c r="AE193" s="11">
        <v>0</v>
      </c>
      <c r="AF193" s="11">
        <v>0</v>
      </c>
      <c r="AG193" s="11">
        <v>0</v>
      </c>
      <c r="AH193" s="11">
        <v>20</v>
      </c>
      <c r="AI193" s="11" t="s">
        <v>1400</v>
      </c>
      <c r="AJ193" s="11">
        <v>15</v>
      </c>
      <c r="AK193" s="11" t="s">
        <v>741</v>
      </c>
      <c r="AL193" s="11" t="s">
        <v>105</v>
      </c>
      <c r="AM193" s="11" t="s">
        <v>48</v>
      </c>
      <c r="AN193" s="11" t="s">
        <v>729</v>
      </c>
    </row>
    <row r="194" ht="48" spans="1:40">
      <c r="A194" s="28">
        <v>191</v>
      </c>
      <c r="B194" s="11" t="s">
        <v>151</v>
      </c>
      <c r="C194" s="11" t="s">
        <v>838</v>
      </c>
      <c r="D194" s="11" t="s">
        <v>839</v>
      </c>
      <c r="E194" s="11" t="s">
        <v>840</v>
      </c>
      <c r="F194" s="11" t="s">
        <v>317</v>
      </c>
      <c r="G194" s="11" t="s">
        <v>841</v>
      </c>
      <c r="H194" s="11">
        <v>3</v>
      </c>
      <c r="I194" s="11" t="s">
        <v>3328</v>
      </c>
      <c r="J194" s="11">
        <v>3</v>
      </c>
      <c r="K194" s="11">
        <v>100</v>
      </c>
      <c r="L194" s="11" t="s">
        <v>841</v>
      </c>
      <c r="M194" s="11">
        <v>0</v>
      </c>
      <c r="N194" s="11">
        <v>0</v>
      </c>
      <c r="O194" s="11">
        <v>0</v>
      </c>
      <c r="P194" s="11">
        <v>0</v>
      </c>
      <c r="Q194" s="11">
        <v>0</v>
      </c>
      <c r="R194" s="11">
        <v>0</v>
      </c>
      <c r="S194" s="11">
        <v>0</v>
      </c>
      <c r="T194" s="11">
        <v>0</v>
      </c>
      <c r="U194" s="11">
        <v>0</v>
      </c>
      <c r="V194" s="11">
        <v>0</v>
      </c>
      <c r="W194" s="11">
        <v>0</v>
      </c>
      <c r="X194" s="11">
        <v>0</v>
      </c>
      <c r="Y194" s="11">
        <v>0</v>
      </c>
      <c r="Z194" s="11">
        <v>0</v>
      </c>
      <c r="AA194" s="11">
        <v>0</v>
      </c>
      <c r="AB194" s="11">
        <v>0</v>
      </c>
      <c r="AC194" s="11">
        <v>0</v>
      </c>
      <c r="AD194" s="11">
        <v>0</v>
      </c>
      <c r="AE194" s="11">
        <v>0</v>
      </c>
      <c r="AF194" s="11">
        <v>0</v>
      </c>
      <c r="AG194" s="11">
        <v>0</v>
      </c>
      <c r="AH194" s="11">
        <v>50</v>
      </c>
      <c r="AI194" s="11"/>
      <c r="AJ194" s="11"/>
      <c r="AK194" s="11" t="s">
        <v>741</v>
      </c>
      <c r="AL194" s="11" t="s">
        <v>47</v>
      </c>
      <c r="AM194" s="11" t="s">
        <v>48</v>
      </c>
      <c r="AN194" s="11" t="s">
        <v>729</v>
      </c>
    </row>
    <row r="195" ht="48" spans="1:40">
      <c r="A195" s="28">
        <v>192</v>
      </c>
      <c r="B195" s="11" t="s">
        <v>151</v>
      </c>
      <c r="C195" s="11" t="s">
        <v>842</v>
      </c>
      <c r="D195" s="11" t="s">
        <v>843</v>
      </c>
      <c r="E195" s="11" t="s">
        <v>844</v>
      </c>
      <c r="F195" s="11" t="s">
        <v>155</v>
      </c>
      <c r="G195" s="11" t="s">
        <v>128</v>
      </c>
      <c r="H195" s="11">
        <v>3</v>
      </c>
      <c r="I195" s="11" t="s">
        <v>3329</v>
      </c>
      <c r="J195" s="11">
        <v>3</v>
      </c>
      <c r="K195" s="11">
        <v>60</v>
      </c>
      <c r="L195" s="11" t="s">
        <v>128</v>
      </c>
      <c r="M195" s="11">
        <v>4</v>
      </c>
      <c r="N195" s="11">
        <v>40</v>
      </c>
      <c r="O195" s="11" t="s">
        <v>3339</v>
      </c>
      <c r="P195" s="11">
        <v>0</v>
      </c>
      <c r="Q195" s="11">
        <v>0</v>
      </c>
      <c r="R195" s="11">
        <v>0</v>
      </c>
      <c r="S195" s="11">
        <v>0</v>
      </c>
      <c r="T195" s="11">
        <v>0</v>
      </c>
      <c r="U195" s="11">
        <v>0</v>
      </c>
      <c r="V195" s="11">
        <v>0</v>
      </c>
      <c r="W195" s="11">
        <v>0</v>
      </c>
      <c r="X195" s="11">
        <v>0</v>
      </c>
      <c r="Y195" s="11">
        <v>0</v>
      </c>
      <c r="Z195" s="11">
        <v>0</v>
      </c>
      <c r="AA195" s="11">
        <v>0</v>
      </c>
      <c r="AB195" s="11">
        <v>0</v>
      </c>
      <c r="AC195" s="11">
        <v>0</v>
      </c>
      <c r="AD195" s="11">
        <v>0</v>
      </c>
      <c r="AE195" s="11">
        <v>0</v>
      </c>
      <c r="AF195" s="11">
        <v>0</v>
      </c>
      <c r="AG195" s="11">
        <v>0</v>
      </c>
      <c r="AH195" s="11">
        <v>50</v>
      </c>
      <c r="AI195" s="11"/>
      <c r="AJ195" s="11"/>
      <c r="AK195" s="11" t="s">
        <v>746</v>
      </c>
      <c r="AL195" s="11" t="s">
        <v>47</v>
      </c>
      <c r="AM195" s="11" t="s">
        <v>48</v>
      </c>
      <c r="AN195" s="11" t="s">
        <v>729</v>
      </c>
    </row>
    <row r="196" ht="24" spans="1:40">
      <c r="A196" s="28">
        <v>193</v>
      </c>
      <c r="B196" s="11" t="s">
        <v>151</v>
      </c>
      <c r="C196" s="11" t="s">
        <v>845</v>
      </c>
      <c r="D196" s="11" t="s">
        <v>846</v>
      </c>
      <c r="E196" s="11" t="s">
        <v>847</v>
      </c>
      <c r="F196" s="11" t="s">
        <v>172</v>
      </c>
      <c r="G196" s="11" t="s">
        <v>339</v>
      </c>
      <c r="H196" s="11">
        <v>2</v>
      </c>
      <c r="I196" s="11" t="s">
        <v>3328</v>
      </c>
      <c r="J196" s="11">
        <v>2</v>
      </c>
      <c r="K196" s="11">
        <v>100</v>
      </c>
      <c r="L196" s="11" t="s">
        <v>339</v>
      </c>
      <c r="M196" s="11">
        <v>0</v>
      </c>
      <c r="N196" s="11">
        <v>0</v>
      </c>
      <c r="O196" s="11">
        <v>0</v>
      </c>
      <c r="P196" s="11">
        <v>0</v>
      </c>
      <c r="Q196" s="11">
        <v>0</v>
      </c>
      <c r="R196" s="11">
        <v>0</v>
      </c>
      <c r="S196" s="11">
        <v>0</v>
      </c>
      <c r="T196" s="11">
        <v>0</v>
      </c>
      <c r="U196" s="11">
        <v>0</v>
      </c>
      <c r="V196" s="11">
        <v>0</v>
      </c>
      <c r="W196" s="11">
        <v>0</v>
      </c>
      <c r="X196" s="11">
        <v>0</v>
      </c>
      <c r="Y196" s="11">
        <v>0</v>
      </c>
      <c r="Z196" s="11">
        <v>0</v>
      </c>
      <c r="AA196" s="11">
        <v>0</v>
      </c>
      <c r="AB196" s="11">
        <v>0</v>
      </c>
      <c r="AC196" s="11">
        <v>0</v>
      </c>
      <c r="AD196" s="11">
        <v>0</v>
      </c>
      <c r="AE196" s="11">
        <v>0</v>
      </c>
      <c r="AF196" s="11">
        <v>0</v>
      </c>
      <c r="AG196" s="11">
        <v>0</v>
      </c>
      <c r="AH196" s="11">
        <v>50</v>
      </c>
      <c r="AI196" s="11"/>
      <c r="AJ196" s="11"/>
      <c r="AK196" s="11" t="s">
        <v>746</v>
      </c>
      <c r="AL196" s="11" t="s">
        <v>47</v>
      </c>
      <c r="AM196" s="11" t="s">
        <v>48</v>
      </c>
      <c r="AN196" s="11" t="s">
        <v>729</v>
      </c>
    </row>
    <row r="197" ht="72" spans="1:40">
      <c r="A197" s="28">
        <v>194</v>
      </c>
      <c r="B197" s="11" t="s">
        <v>151</v>
      </c>
      <c r="C197" s="11" t="s">
        <v>848</v>
      </c>
      <c r="D197" s="11" t="s">
        <v>849</v>
      </c>
      <c r="E197" s="11" t="s">
        <v>850</v>
      </c>
      <c r="F197" s="11" t="s">
        <v>155</v>
      </c>
      <c r="G197" s="11" t="s">
        <v>407</v>
      </c>
      <c r="H197" s="11">
        <v>1</v>
      </c>
      <c r="I197" s="11" t="s">
        <v>3329</v>
      </c>
      <c r="J197" s="11">
        <v>1</v>
      </c>
      <c r="K197" s="11">
        <v>80</v>
      </c>
      <c r="L197" s="11" t="s">
        <v>407</v>
      </c>
      <c r="M197" s="11">
        <v>8</v>
      </c>
      <c r="N197" s="11">
        <v>0</v>
      </c>
      <c r="O197" s="11" t="s">
        <v>3403</v>
      </c>
      <c r="P197" s="11">
        <v>2</v>
      </c>
      <c r="Q197" s="11">
        <v>20</v>
      </c>
      <c r="R197" s="11" t="s">
        <v>331</v>
      </c>
      <c r="S197" s="11">
        <v>0</v>
      </c>
      <c r="T197" s="11">
        <v>0</v>
      </c>
      <c r="U197" s="11">
        <v>0</v>
      </c>
      <c r="V197" s="11">
        <v>0</v>
      </c>
      <c r="W197" s="11">
        <v>0</v>
      </c>
      <c r="X197" s="11">
        <v>0</v>
      </c>
      <c r="Y197" s="11">
        <v>0</v>
      </c>
      <c r="Z197" s="11">
        <v>0</v>
      </c>
      <c r="AA197" s="11">
        <v>0</v>
      </c>
      <c r="AB197" s="11">
        <v>0</v>
      </c>
      <c r="AC197" s="11">
        <v>0</v>
      </c>
      <c r="AD197" s="11">
        <v>0</v>
      </c>
      <c r="AE197" s="11">
        <v>0</v>
      </c>
      <c r="AF197" s="11">
        <v>0</v>
      </c>
      <c r="AG197" s="11">
        <v>0</v>
      </c>
      <c r="AH197" s="11">
        <v>50</v>
      </c>
      <c r="AI197" s="11" t="s">
        <v>1400</v>
      </c>
      <c r="AJ197" s="11">
        <v>3</v>
      </c>
      <c r="AK197" s="11" t="s">
        <v>750</v>
      </c>
      <c r="AL197" s="11" t="s">
        <v>47</v>
      </c>
      <c r="AM197" s="11" t="s">
        <v>48</v>
      </c>
      <c r="AN197" s="11" t="s">
        <v>729</v>
      </c>
    </row>
    <row r="198" ht="84" spans="1:40">
      <c r="A198" s="28">
        <v>195</v>
      </c>
      <c r="B198" s="11" t="s">
        <v>151</v>
      </c>
      <c r="C198" s="11" t="s">
        <v>851</v>
      </c>
      <c r="D198" s="11" t="s">
        <v>852</v>
      </c>
      <c r="E198" s="11" t="s">
        <v>853</v>
      </c>
      <c r="F198" s="11" t="s">
        <v>172</v>
      </c>
      <c r="G198" s="11" t="s">
        <v>122</v>
      </c>
      <c r="H198" s="11">
        <v>2</v>
      </c>
      <c r="I198" s="11" t="s">
        <v>3328</v>
      </c>
      <c r="J198" s="11">
        <v>2</v>
      </c>
      <c r="K198" s="11">
        <v>100</v>
      </c>
      <c r="L198" s="11" t="s">
        <v>122</v>
      </c>
      <c r="M198" s="11">
        <v>0</v>
      </c>
      <c r="N198" s="11">
        <v>0</v>
      </c>
      <c r="O198" s="11">
        <v>0</v>
      </c>
      <c r="P198" s="11">
        <v>0</v>
      </c>
      <c r="Q198" s="11">
        <v>0</v>
      </c>
      <c r="R198" s="11">
        <v>0</v>
      </c>
      <c r="S198" s="11">
        <v>0</v>
      </c>
      <c r="T198" s="11">
        <v>0</v>
      </c>
      <c r="U198" s="11">
        <v>0</v>
      </c>
      <c r="V198" s="11">
        <v>0</v>
      </c>
      <c r="W198" s="11">
        <v>0</v>
      </c>
      <c r="X198" s="11">
        <v>0</v>
      </c>
      <c r="Y198" s="11">
        <v>0</v>
      </c>
      <c r="Z198" s="11">
        <v>0</v>
      </c>
      <c r="AA198" s="11">
        <v>0</v>
      </c>
      <c r="AB198" s="11">
        <v>0</v>
      </c>
      <c r="AC198" s="11">
        <v>0</v>
      </c>
      <c r="AD198" s="11">
        <v>0</v>
      </c>
      <c r="AE198" s="11">
        <v>0</v>
      </c>
      <c r="AF198" s="11">
        <v>0</v>
      </c>
      <c r="AG198" s="11">
        <v>0</v>
      </c>
      <c r="AH198" s="11">
        <v>50</v>
      </c>
      <c r="AI198" s="11" t="s">
        <v>1400</v>
      </c>
      <c r="AJ198" s="31">
        <v>15</v>
      </c>
      <c r="AK198" s="11" t="s">
        <v>750</v>
      </c>
      <c r="AL198" s="11" t="s">
        <v>47</v>
      </c>
      <c r="AM198" s="11" t="s">
        <v>48</v>
      </c>
      <c r="AN198" s="11" t="s">
        <v>729</v>
      </c>
    </row>
    <row r="199" ht="36" spans="1:40">
      <c r="A199" s="28">
        <v>196</v>
      </c>
      <c r="B199" s="11" t="s">
        <v>151</v>
      </c>
      <c r="C199" s="11" t="s">
        <v>854</v>
      </c>
      <c r="D199" s="11" t="s">
        <v>855</v>
      </c>
      <c r="E199" s="11" t="s">
        <v>856</v>
      </c>
      <c r="F199" s="11" t="s">
        <v>228</v>
      </c>
      <c r="G199" s="11" t="s">
        <v>857</v>
      </c>
      <c r="H199" s="11">
        <v>3</v>
      </c>
      <c r="I199" s="11" t="s">
        <v>3328</v>
      </c>
      <c r="J199" s="11">
        <v>3</v>
      </c>
      <c r="K199" s="11">
        <v>100</v>
      </c>
      <c r="L199" s="11" t="s">
        <v>857</v>
      </c>
      <c r="M199" s="11">
        <v>0</v>
      </c>
      <c r="N199" s="11">
        <v>0</v>
      </c>
      <c r="O199" s="11">
        <v>0</v>
      </c>
      <c r="P199" s="11">
        <v>0</v>
      </c>
      <c r="Q199" s="11">
        <v>0</v>
      </c>
      <c r="R199" s="11">
        <v>0</v>
      </c>
      <c r="S199" s="11">
        <v>0</v>
      </c>
      <c r="T199" s="11">
        <v>0</v>
      </c>
      <c r="U199" s="11">
        <v>0</v>
      </c>
      <c r="V199" s="11">
        <v>0</v>
      </c>
      <c r="W199" s="11">
        <v>0</v>
      </c>
      <c r="X199" s="11">
        <v>0</v>
      </c>
      <c r="Y199" s="11">
        <v>0</v>
      </c>
      <c r="Z199" s="11">
        <v>0</v>
      </c>
      <c r="AA199" s="11">
        <v>0</v>
      </c>
      <c r="AB199" s="11">
        <v>0</v>
      </c>
      <c r="AC199" s="11">
        <v>0</v>
      </c>
      <c r="AD199" s="11">
        <v>0</v>
      </c>
      <c r="AE199" s="11">
        <v>0</v>
      </c>
      <c r="AF199" s="11">
        <v>0</v>
      </c>
      <c r="AG199" s="11">
        <v>0</v>
      </c>
      <c r="AH199" s="11">
        <v>50</v>
      </c>
      <c r="AI199" s="11"/>
      <c r="AJ199" s="11"/>
      <c r="AK199" s="11" t="s">
        <v>750</v>
      </c>
      <c r="AL199" s="11" t="s">
        <v>47</v>
      </c>
      <c r="AM199" s="11" t="s">
        <v>48</v>
      </c>
      <c r="AN199" s="11" t="s">
        <v>729</v>
      </c>
    </row>
    <row r="200" ht="24" spans="1:40">
      <c r="A200" s="28">
        <v>197</v>
      </c>
      <c r="B200" s="11" t="s">
        <v>151</v>
      </c>
      <c r="C200" s="11" t="s">
        <v>858</v>
      </c>
      <c r="D200" s="11" t="s">
        <v>859</v>
      </c>
      <c r="E200" s="11" t="s">
        <v>860</v>
      </c>
      <c r="F200" s="11" t="s">
        <v>202</v>
      </c>
      <c r="G200" s="11" t="s">
        <v>861</v>
      </c>
      <c r="H200" s="11">
        <v>2</v>
      </c>
      <c r="I200" s="11" t="s">
        <v>3328</v>
      </c>
      <c r="J200" s="11">
        <v>1</v>
      </c>
      <c r="K200" s="11">
        <v>100</v>
      </c>
      <c r="L200" s="11" t="s">
        <v>861</v>
      </c>
      <c r="M200" s="11">
        <v>0</v>
      </c>
      <c r="N200" s="11">
        <v>0</v>
      </c>
      <c r="O200" s="11">
        <v>0</v>
      </c>
      <c r="P200" s="11">
        <v>0</v>
      </c>
      <c r="Q200" s="11">
        <v>0</v>
      </c>
      <c r="R200" s="11">
        <v>0</v>
      </c>
      <c r="S200" s="11">
        <v>0</v>
      </c>
      <c r="T200" s="11">
        <v>0</v>
      </c>
      <c r="U200" s="11">
        <v>0</v>
      </c>
      <c r="V200" s="11">
        <v>0</v>
      </c>
      <c r="W200" s="11">
        <v>0</v>
      </c>
      <c r="X200" s="11">
        <v>0</v>
      </c>
      <c r="Y200" s="11">
        <v>0</v>
      </c>
      <c r="Z200" s="11">
        <v>0</v>
      </c>
      <c r="AA200" s="11">
        <v>0</v>
      </c>
      <c r="AB200" s="11">
        <v>0</v>
      </c>
      <c r="AC200" s="11">
        <v>0</v>
      </c>
      <c r="AD200" s="11">
        <v>0</v>
      </c>
      <c r="AE200" s="11">
        <v>0</v>
      </c>
      <c r="AF200" s="11">
        <v>0</v>
      </c>
      <c r="AG200" s="11">
        <v>0</v>
      </c>
      <c r="AH200" s="11">
        <v>50</v>
      </c>
      <c r="AI200" s="11"/>
      <c r="AJ200" s="11"/>
      <c r="AK200" s="11" t="s">
        <v>750</v>
      </c>
      <c r="AL200" s="11" t="s">
        <v>47</v>
      </c>
      <c r="AM200" s="11" t="s">
        <v>48</v>
      </c>
      <c r="AN200" s="11" t="s">
        <v>729</v>
      </c>
    </row>
    <row r="201" ht="60" spans="1:40">
      <c r="A201" s="28">
        <v>198</v>
      </c>
      <c r="B201" s="11" t="s">
        <v>151</v>
      </c>
      <c r="C201" s="11" t="s">
        <v>862</v>
      </c>
      <c r="D201" s="11" t="s">
        <v>863</v>
      </c>
      <c r="E201" s="11" t="s">
        <v>864</v>
      </c>
      <c r="F201" s="11" t="s">
        <v>250</v>
      </c>
      <c r="G201" s="11" t="s">
        <v>865</v>
      </c>
      <c r="H201" s="11">
        <v>4</v>
      </c>
      <c r="I201" s="11" t="s">
        <v>3329</v>
      </c>
      <c r="J201" s="11">
        <v>1</v>
      </c>
      <c r="K201" s="11">
        <v>62.5</v>
      </c>
      <c r="L201" s="11" t="s">
        <v>865</v>
      </c>
      <c r="M201" s="11">
        <v>3</v>
      </c>
      <c r="N201" s="11">
        <v>37.5</v>
      </c>
      <c r="O201" s="11" t="s">
        <v>3404</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0</v>
      </c>
      <c r="AH201" s="11">
        <v>25</v>
      </c>
      <c r="AI201" s="11" t="s">
        <v>1400</v>
      </c>
      <c r="AJ201" s="11">
        <v>21</v>
      </c>
      <c r="AK201" s="11" t="s">
        <v>750</v>
      </c>
      <c r="AL201" s="11" t="s">
        <v>47</v>
      </c>
      <c r="AM201" s="11" t="s">
        <v>56</v>
      </c>
      <c r="AN201" s="11" t="s">
        <v>729</v>
      </c>
    </row>
    <row r="202" ht="36" spans="1:40">
      <c r="A202" s="28">
        <v>199</v>
      </c>
      <c r="B202" s="11" t="s">
        <v>151</v>
      </c>
      <c r="C202" s="11" t="s">
        <v>866</v>
      </c>
      <c r="D202" s="11" t="s">
        <v>867</v>
      </c>
      <c r="E202" s="11" t="s">
        <v>868</v>
      </c>
      <c r="F202" s="11" t="s">
        <v>172</v>
      </c>
      <c r="G202" s="11" t="s">
        <v>128</v>
      </c>
      <c r="H202" s="11">
        <v>2</v>
      </c>
      <c r="I202" s="11" t="s">
        <v>3329</v>
      </c>
      <c r="J202" s="11">
        <v>2</v>
      </c>
      <c r="K202" s="11">
        <v>66.66</v>
      </c>
      <c r="L202" s="11" t="s">
        <v>128</v>
      </c>
      <c r="M202" s="11">
        <v>4</v>
      </c>
      <c r="N202" s="11">
        <v>33.33</v>
      </c>
      <c r="O202" s="11" t="s">
        <v>331</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0</v>
      </c>
      <c r="AH202" s="11">
        <v>50</v>
      </c>
      <c r="AI202" s="11" t="s">
        <v>1400</v>
      </c>
      <c r="AJ202" s="11">
        <v>13</v>
      </c>
      <c r="AK202" s="11" t="s">
        <v>869</v>
      </c>
      <c r="AL202" s="11" t="s">
        <v>47</v>
      </c>
      <c r="AM202" s="11" t="s">
        <v>48</v>
      </c>
      <c r="AN202" s="11" t="s">
        <v>729</v>
      </c>
    </row>
    <row r="203" ht="48" spans="1:40">
      <c r="A203" s="28">
        <v>200</v>
      </c>
      <c r="B203" s="11" t="s">
        <v>151</v>
      </c>
      <c r="C203" s="11" t="s">
        <v>870</v>
      </c>
      <c r="D203" s="11" t="s">
        <v>871</v>
      </c>
      <c r="E203" s="11" t="s">
        <v>872</v>
      </c>
      <c r="F203" s="11" t="s">
        <v>228</v>
      </c>
      <c r="G203" s="11" t="s">
        <v>873</v>
      </c>
      <c r="H203" s="11">
        <v>3</v>
      </c>
      <c r="I203" s="11" t="s">
        <v>3328</v>
      </c>
      <c r="J203" s="11">
        <v>3</v>
      </c>
      <c r="K203" s="11">
        <v>100</v>
      </c>
      <c r="L203" s="11" t="s">
        <v>873</v>
      </c>
      <c r="M203" s="11">
        <v>0</v>
      </c>
      <c r="N203" s="11">
        <v>0</v>
      </c>
      <c r="O203" s="11">
        <v>0</v>
      </c>
      <c r="P203" s="11">
        <v>0</v>
      </c>
      <c r="Q203" s="11">
        <v>0</v>
      </c>
      <c r="R203" s="11">
        <v>0</v>
      </c>
      <c r="S203" s="11">
        <v>0</v>
      </c>
      <c r="T203" s="11">
        <v>0</v>
      </c>
      <c r="U203" s="11">
        <v>0</v>
      </c>
      <c r="V203" s="11">
        <v>0</v>
      </c>
      <c r="W203" s="11">
        <v>0</v>
      </c>
      <c r="X203" s="11">
        <v>0</v>
      </c>
      <c r="Y203" s="11">
        <v>0</v>
      </c>
      <c r="Z203" s="11">
        <v>0</v>
      </c>
      <c r="AA203" s="11">
        <v>0</v>
      </c>
      <c r="AB203" s="11">
        <v>0</v>
      </c>
      <c r="AC203" s="11">
        <v>0</v>
      </c>
      <c r="AD203" s="11">
        <v>0</v>
      </c>
      <c r="AE203" s="11">
        <v>0</v>
      </c>
      <c r="AF203" s="11">
        <v>0</v>
      </c>
      <c r="AG203" s="11">
        <v>0</v>
      </c>
      <c r="AH203" s="11">
        <v>50</v>
      </c>
      <c r="AI203" s="11"/>
      <c r="AJ203" s="11"/>
      <c r="AK203" s="11" t="s">
        <v>869</v>
      </c>
      <c r="AL203" s="11" t="s">
        <v>47</v>
      </c>
      <c r="AM203" s="11" t="s">
        <v>48</v>
      </c>
      <c r="AN203" s="11" t="s">
        <v>729</v>
      </c>
    </row>
    <row r="204" ht="60" spans="1:40">
      <c r="A204" s="28">
        <v>201</v>
      </c>
      <c r="B204" s="11" t="s">
        <v>151</v>
      </c>
      <c r="C204" s="11" t="s">
        <v>874</v>
      </c>
      <c r="D204" s="11" t="s">
        <v>875</v>
      </c>
      <c r="E204" s="11" t="s">
        <v>876</v>
      </c>
      <c r="F204" s="11" t="s">
        <v>155</v>
      </c>
      <c r="G204" s="11" t="s">
        <v>429</v>
      </c>
      <c r="H204" s="11">
        <v>2</v>
      </c>
      <c r="I204" s="11" t="s">
        <v>3329</v>
      </c>
      <c r="J204" s="11">
        <v>2</v>
      </c>
      <c r="K204" s="11">
        <v>55.55</v>
      </c>
      <c r="L204" s="11" t="s">
        <v>429</v>
      </c>
      <c r="M204" s="11">
        <v>6</v>
      </c>
      <c r="N204" s="11">
        <v>44.44</v>
      </c>
      <c r="O204" s="11" t="s">
        <v>829</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0</v>
      </c>
      <c r="AH204" s="11">
        <v>20</v>
      </c>
      <c r="AI204" s="11" t="s">
        <v>1400</v>
      </c>
      <c r="AJ204" s="11">
        <v>3</v>
      </c>
      <c r="AK204" s="11" t="s">
        <v>869</v>
      </c>
      <c r="AL204" s="11" t="s">
        <v>105</v>
      </c>
      <c r="AM204" s="11" t="s">
        <v>48</v>
      </c>
      <c r="AN204" s="11" t="s">
        <v>729</v>
      </c>
    </row>
    <row r="205" ht="36" spans="1:40">
      <c r="A205" s="28">
        <v>202</v>
      </c>
      <c r="B205" s="11" t="s">
        <v>151</v>
      </c>
      <c r="C205" s="11" t="s">
        <v>877</v>
      </c>
      <c r="D205" s="11" t="s">
        <v>878</v>
      </c>
      <c r="E205" s="11" t="s">
        <v>879</v>
      </c>
      <c r="F205" s="11" t="s">
        <v>228</v>
      </c>
      <c r="G205" s="11" t="s">
        <v>873</v>
      </c>
      <c r="H205" s="11">
        <v>2</v>
      </c>
      <c r="I205" s="11" t="s">
        <v>3328</v>
      </c>
      <c r="J205" s="11">
        <v>2</v>
      </c>
      <c r="K205" s="11">
        <v>100</v>
      </c>
      <c r="L205" s="11" t="s">
        <v>873</v>
      </c>
      <c r="M205" s="11">
        <v>0</v>
      </c>
      <c r="N205" s="11">
        <v>0</v>
      </c>
      <c r="O205" s="11">
        <v>0</v>
      </c>
      <c r="P205" s="11">
        <v>0</v>
      </c>
      <c r="Q205" s="11">
        <v>0</v>
      </c>
      <c r="R205" s="11">
        <v>0</v>
      </c>
      <c r="S205" s="11">
        <v>0</v>
      </c>
      <c r="T205" s="11">
        <v>0</v>
      </c>
      <c r="U205" s="11">
        <v>0</v>
      </c>
      <c r="V205" s="11">
        <v>0</v>
      </c>
      <c r="W205" s="11">
        <v>0</v>
      </c>
      <c r="X205" s="11">
        <v>0</v>
      </c>
      <c r="Y205" s="11">
        <v>0</v>
      </c>
      <c r="Z205" s="11">
        <v>0</v>
      </c>
      <c r="AA205" s="11">
        <v>0</v>
      </c>
      <c r="AB205" s="11">
        <v>0</v>
      </c>
      <c r="AC205" s="11">
        <v>0</v>
      </c>
      <c r="AD205" s="11">
        <v>0</v>
      </c>
      <c r="AE205" s="11">
        <v>0</v>
      </c>
      <c r="AF205" s="11">
        <v>0</v>
      </c>
      <c r="AG205" s="11">
        <v>0</v>
      </c>
      <c r="AH205" s="11">
        <v>50</v>
      </c>
      <c r="AI205" s="11"/>
      <c r="AJ205" s="11"/>
      <c r="AK205" s="11" t="s">
        <v>869</v>
      </c>
      <c r="AL205" s="11" t="s">
        <v>47</v>
      </c>
      <c r="AM205" s="11" t="s">
        <v>48</v>
      </c>
      <c r="AN205" s="11" t="s">
        <v>729</v>
      </c>
    </row>
    <row r="206" ht="36" spans="1:40">
      <c r="A206" s="28">
        <v>203</v>
      </c>
      <c r="B206" s="11" t="s">
        <v>151</v>
      </c>
      <c r="C206" s="11" t="s">
        <v>880</v>
      </c>
      <c r="D206" s="11" t="s">
        <v>881</v>
      </c>
      <c r="E206" s="11" t="s">
        <v>882</v>
      </c>
      <c r="F206" s="11" t="s">
        <v>228</v>
      </c>
      <c r="G206" s="11" t="s">
        <v>883</v>
      </c>
      <c r="H206" s="11">
        <v>2</v>
      </c>
      <c r="I206" s="11" t="s">
        <v>3328</v>
      </c>
      <c r="J206" s="11">
        <v>2</v>
      </c>
      <c r="K206" s="11">
        <v>100</v>
      </c>
      <c r="L206" s="11" t="s">
        <v>883</v>
      </c>
      <c r="M206" s="11">
        <v>0</v>
      </c>
      <c r="N206" s="11">
        <v>0</v>
      </c>
      <c r="O206" s="11">
        <v>0</v>
      </c>
      <c r="P206" s="11">
        <v>0</v>
      </c>
      <c r="Q206" s="11">
        <v>0</v>
      </c>
      <c r="R206" s="11">
        <v>0</v>
      </c>
      <c r="S206" s="11">
        <v>0</v>
      </c>
      <c r="T206" s="11">
        <v>0</v>
      </c>
      <c r="U206" s="11">
        <v>0</v>
      </c>
      <c r="V206" s="11">
        <v>0</v>
      </c>
      <c r="W206" s="11">
        <v>0</v>
      </c>
      <c r="X206" s="11">
        <v>0</v>
      </c>
      <c r="Y206" s="11">
        <v>0</v>
      </c>
      <c r="Z206" s="11">
        <v>0</v>
      </c>
      <c r="AA206" s="11">
        <v>0</v>
      </c>
      <c r="AB206" s="11">
        <v>0</v>
      </c>
      <c r="AC206" s="11">
        <v>0</v>
      </c>
      <c r="AD206" s="11">
        <v>0</v>
      </c>
      <c r="AE206" s="11">
        <v>0</v>
      </c>
      <c r="AF206" s="11">
        <v>0</v>
      </c>
      <c r="AG206" s="11">
        <v>0</v>
      </c>
      <c r="AH206" s="11">
        <v>50</v>
      </c>
      <c r="AI206" s="11"/>
      <c r="AJ206" s="11"/>
      <c r="AK206" s="11" t="s">
        <v>869</v>
      </c>
      <c r="AL206" s="11" t="s">
        <v>47</v>
      </c>
      <c r="AM206" s="11" t="s">
        <v>48</v>
      </c>
      <c r="AN206" s="11" t="s">
        <v>729</v>
      </c>
    </row>
    <row r="207" ht="48" spans="1:40">
      <c r="A207" s="28">
        <v>204</v>
      </c>
      <c r="B207" s="11" t="s">
        <v>151</v>
      </c>
      <c r="C207" s="11" t="s">
        <v>884</v>
      </c>
      <c r="D207" s="11" t="s">
        <v>885</v>
      </c>
      <c r="E207" s="11" t="s">
        <v>886</v>
      </c>
      <c r="F207" s="11" t="s">
        <v>228</v>
      </c>
      <c r="G207" s="11" t="s">
        <v>887</v>
      </c>
      <c r="H207" s="11">
        <v>3</v>
      </c>
      <c r="I207" s="11" t="s">
        <v>3329</v>
      </c>
      <c r="J207" s="11">
        <v>3</v>
      </c>
      <c r="K207" s="11">
        <v>90</v>
      </c>
      <c r="L207" s="11" t="s">
        <v>887</v>
      </c>
      <c r="M207" s="11">
        <v>4</v>
      </c>
      <c r="N207" s="11">
        <v>10</v>
      </c>
      <c r="O207" s="11" t="s">
        <v>829</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0</v>
      </c>
      <c r="AH207" s="11">
        <v>50</v>
      </c>
      <c r="AI207" s="11"/>
      <c r="AJ207" s="11"/>
      <c r="AK207" s="11" t="s">
        <v>869</v>
      </c>
      <c r="AL207" s="11" t="s">
        <v>47</v>
      </c>
      <c r="AM207" s="11" t="s">
        <v>48</v>
      </c>
      <c r="AN207" s="11" t="s">
        <v>729</v>
      </c>
    </row>
    <row r="208" ht="24" spans="1:40">
      <c r="A208" s="28">
        <v>205</v>
      </c>
      <c r="B208" s="11" t="s">
        <v>151</v>
      </c>
      <c r="C208" s="11" t="s">
        <v>888</v>
      </c>
      <c r="D208" s="11" t="s">
        <v>889</v>
      </c>
      <c r="E208" s="11" t="s">
        <v>890</v>
      </c>
      <c r="F208" s="11" t="s">
        <v>428</v>
      </c>
      <c r="G208" s="11" t="s">
        <v>208</v>
      </c>
      <c r="H208" s="11">
        <v>3</v>
      </c>
      <c r="I208" s="11" t="s">
        <v>3328</v>
      </c>
      <c r="J208" s="11">
        <v>3</v>
      </c>
      <c r="K208" s="11">
        <v>100</v>
      </c>
      <c r="L208" s="11" t="s">
        <v>208</v>
      </c>
      <c r="M208" s="11">
        <v>0</v>
      </c>
      <c r="N208" s="11">
        <v>0</v>
      </c>
      <c r="O208" s="11">
        <v>0</v>
      </c>
      <c r="P208" s="11">
        <v>0</v>
      </c>
      <c r="Q208" s="11">
        <v>0</v>
      </c>
      <c r="R208" s="11">
        <v>0</v>
      </c>
      <c r="S208" s="11">
        <v>0</v>
      </c>
      <c r="T208" s="11">
        <v>0</v>
      </c>
      <c r="U208" s="11">
        <v>0</v>
      </c>
      <c r="V208" s="11">
        <v>0</v>
      </c>
      <c r="W208" s="11">
        <v>0</v>
      </c>
      <c r="X208" s="11">
        <v>0</v>
      </c>
      <c r="Y208" s="11">
        <v>0</v>
      </c>
      <c r="Z208" s="11">
        <v>0</v>
      </c>
      <c r="AA208" s="11">
        <v>0</v>
      </c>
      <c r="AB208" s="11">
        <v>0</v>
      </c>
      <c r="AC208" s="11">
        <v>0</v>
      </c>
      <c r="AD208" s="11">
        <v>0</v>
      </c>
      <c r="AE208" s="11">
        <v>0</v>
      </c>
      <c r="AF208" s="11">
        <v>0</v>
      </c>
      <c r="AG208" s="11">
        <v>0</v>
      </c>
      <c r="AH208" s="11">
        <v>50</v>
      </c>
      <c r="AI208" s="11"/>
      <c r="AJ208" s="11"/>
      <c r="AK208" s="11" t="s">
        <v>869</v>
      </c>
      <c r="AL208" s="11" t="s">
        <v>47</v>
      </c>
      <c r="AM208" s="11" t="s">
        <v>48</v>
      </c>
      <c r="AN208" s="11" t="s">
        <v>729</v>
      </c>
    </row>
    <row r="209" ht="24" spans="1:40">
      <c r="A209" s="28">
        <v>206</v>
      </c>
      <c r="B209" s="11" t="s">
        <v>151</v>
      </c>
      <c r="C209" s="11" t="s">
        <v>891</v>
      </c>
      <c r="D209" s="11" t="s">
        <v>892</v>
      </c>
      <c r="E209" s="11" t="s">
        <v>893</v>
      </c>
      <c r="F209" s="11" t="s">
        <v>178</v>
      </c>
      <c r="G209" s="11" t="s">
        <v>894</v>
      </c>
      <c r="H209" s="11">
        <v>3</v>
      </c>
      <c r="I209" s="11" t="s">
        <v>3328</v>
      </c>
      <c r="J209" s="11">
        <v>1</v>
      </c>
      <c r="K209" s="11">
        <v>100</v>
      </c>
      <c r="L209" s="11" t="s">
        <v>894</v>
      </c>
      <c r="M209" s="11">
        <v>0</v>
      </c>
      <c r="N209" s="11">
        <v>0</v>
      </c>
      <c r="O209" s="11">
        <v>0</v>
      </c>
      <c r="P209" s="11">
        <v>0</v>
      </c>
      <c r="Q209" s="11">
        <v>0</v>
      </c>
      <c r="R209" s="11">
        <v>0</v>
      </c>
      <c r="S209" s="11">
        <v>0</v>
      </c>
      <c r="T209" s="11">
        <v>0</v>
      </c>
      <c r="U209" s="11">
        <v>0</v>
      </c>
      <c r="V209" s="11">
        <v>0</v>
      </c>
      <c r="W209" s="11">
        <v>0</v>
      </c>
      <c r="X209" s="11">
        <v>0</v>
      </c>
      <c r="Y209" s="11">
        <v>0</v>
      </c>
      <c r="Z209" s="11">
        <v>0</v>
      </c>
      <c r="AA209" s="11">
        <v>0</v>
      </c>
      <c r="AB209" s="11">
        <v>0</v>
      </c>
      <c r="AC209" s="11">
        <v>0</v>
      </c>
      <c r="AD209" s="11">
        <v>0</v>
      </c>
      <c r="AE209" s="11">
        <v>0</v>
      </c>
      <c r="AF209" s="11">
        <v>0</v>
      </c>
      <c r="AG209" s="11">
        <v>0</v>
      </c>
      <c r="AH209" s="11">
        <v>50</v>
      </c>
      <c r="AI209" s="11"/>
      <c r="AJ209" s="11"/>
      <c r="AK209" s="11" t="s">
        <v>869</v>
      </c>
      <c r="AL209" s="11" t="s">
        <v>47</v>
      </c>
      <c r="AM209" s="11" t="s">
        <v>48</v>
      </c>
      <c r="AN209" s="11" t="s">
        <v>729</v>
      </c>
    </row>
    <row r="210" ht="48" spans="1:40">
      <c r="A210" s="28">
        <v>207</v>
      </c>
      <c r="B210" s="11" t="s">
        <v>151</v>
      </c>
      <c r="C210" s="11" t="s">
        <v>895</v>
      </c>
      <c r="D210" s="11" t="s">
        <v>896</v>
      </c>
      <c r="E210" s="11" t="s">
        <v>897</v>
      </c>
      <c r="F210" s="11" t="s">
        <v>155</v>
      </c>
      <c r="G210" s="11" t="s">
        <v>407</v>
      </c>
      <c r="H210" s="11">
        <v>3</v>
      </c>
      <c r="I210" s="11" t="s">
        <v>3328</v>
      </c>
      <c r="J210" s="11">
        <v>3</v>
      </c>
      <c r="K210" s="11">
        <v>100</v>
      </c>
      <c r="L210" s="11" t="s">
        <v>407</v>
      </c>
      <c r="M210" s="11">
        <v>0</v>
      </c>
      <c r="N210" s="11">
        <v>0</v>
      </c>
      <c r="O210" s="11">
        <v>0</v>
      </c>
      <c r="P210" s="11">
        <v>0</v>
      </c>
      <c r="Q210" s="11">
        <v>0</v>
      </c>
      <c r="R210" s="11">
        <v>0</v>
      </c>
      <c r="S210" s="11">
        <v>0</v>
      </c>
      <c r="T210" s="11">
        <v>0</v>
      </c>
      <c r="U210" s="11">
        <v>0</v>
      </c>
      <c r="V210" s="11">
        <v>0</v>
      </c>
      <c r="W210" s="11">
        <v>0</v>
      </c>
      <c r="X210" s="11">
        <v>0</v>
      </c>
      <c r="Y210" s="11">
        <v>0</v>
      </c>
      <c r="Z210" s="11">
        <v>0</v>
      </c>
      <c r="AA210" s="11">
        <v>0</v>
      </c>
      <c r="AB210" s="11">
        <v>0</v>
      </c>
      <c r="AC210" s="11">
        <v>0</v>
      </c>
      <c r="AD210" s="11">
        <v>0</v>
      </c>
      <c r="AE210" s="11">
        <v>0</v>
      </c>
      <c r="AF210" s="11">
        <v>0</v>
      </c>
      <c r="AG210" s="11">
        <v>0</v>
      </c>
      <c r="AH210" s="11">
        <v>50</v>
      </c>
      <c r="AI210" s="11" t="s">
        <v>1400</v>
      </c>
      <c r="AJ210" s="11">
        <v>3</v>
      </c>
      <c r="AK210" s="11" t="s">
        <v>898</v>
      </c>
      <c r="AL210" s="11" t="s">
        <v>47</v>
      </c>
      <c r="AM210" s="11" t="s">
        <v>48</v>
      </c>
      <c r="AN210" s="11" t="s">
        <v>729</v>
      </c>
    </row>
    <row r="211" ht="36" spans="1:40">
      <c r="A211" s="28">
        <v>208</v>
      </c>
      <c r="B211" s="11" t="s">
        <v>151</v>
      </c>
      <c r="C211" s="11" t="s">
        <v>899</v>
      </c>
      <c r="D211" s="11" t="s">
        <v>900</v>
      </c>
      <c r="E211" s="11" t="s">
        <v>901</v>
      </c>
      <c r="F211" s="11" t="s">
        <v>196</v>
      </c>
      <c r="G211" s="11" t="s">
        <v>384</v>
      </c>
      <c r="H211" s="11">
        <v>3</v>
      </c>
      <c r="I211" s="11" t="s">
        <v>3328</v>
      </c>
      <c r="J211" s="11">
        <v>3</v>
      </c>
      <c r="K211" s="11">
        <v>100</v>
      </c>
      <c r="L211" s="11" t="s">
        <v>384</v>
      </c>
      <c r="M211" s="11">
        <v>0</v>
      </c>
      <c r="N211" s="11">
        <v>0</v>
      </c>
      <c r="O211" s="11">
        <v>0</v>
      </c>
      <c r="P211" s="11">
        <v>0</v>
      </c>
      <c r="Q211" s="11">
        <v>0</v>
      </c>
      <c r="R211" s="11">
        <v>0</v>
      </c>
      <c r="S211" s="11">
        <v>0</v>
      </c>
      <c r="T211" s="11">
        <v>0</v>
      </c>
      <c r="U211" s="11">
        <v>0</v>
      </c>
      <c r="V211" s="11">
        <v>0</v>
      </c>
      <c r="W211" s="11">
        <v>0</v>
      </c>
      <c r="X211" s="11">
        <v>0</v>
      </c>
      <c r="Y211" s="11">
        <v>0</v>
      </c>
      <c r="Z211" s="11">
        <v>0</v>
      </c>
      <c r="AA211" s="11">
        <v>0</v>
      </c>
      <c r="AB211" s="11">
        <v>0</v>
      </c>
      <c r="AC211" s="11">
        <v>0</v>
      </c>
      <c r="AD211" s="11">
        <v>0</v>
      </c>
      <c r="AE211" s="11">
        <v>0</v>
      </c>
      <c r="AF211" s="11">
        <v>0</v>
      </c>
      <c r="AG211" s="11">
        <v>0</v>
      </c>
      <c r="AH211" s="11">
        <v>50</v>
      </c>
      <c r="AI211" s="11" t="s">
        <v>1400</v>
      </c>
      <c r="AJ211" s="11">
        <v>27</v>
      </c>
      <c r="AK211" s="11" t="s">
        <v>898</v>
      </c>
      <c r="AL211" s="11" t="s">
        <v>47</v>
      </c>
      <c r="AM211" s="11" t="s">
        <v>48</v>
      </c>
      <c r="AN211" s="11" t="s">
        <v>729</v>
      </c>
    </row>
    <row r="212" ht="36" spans="1:40">
      <c r="A212" s="28">
        <v>209</v>
      </c>
      <c r="B212" s="11" t="s">
        <v>151</v>
      </c>
      <c r="C212" s="11" t="s">
        <v>902</v>
      </c>
      <c r="D212" s="11" t="s">
        <v>903</v>
      </c>
      <c r="E212" s="11" t="s">
        <v>904</v>
      </c>
      <c r="F212" s="11" t="s">
        <v>155</v>
      </c>
      <c r="G212" s="11" t="s">
        <v>407</v>
      </c>
      <c r="H212" s="11">
        <v>2</v>
      </c>
      <c r="I212" s="11" t="s">
        <v>3328</v>
      </c>
      <c r="J212" s="11">
        <v>2</v>
      </c>
      <c r="K212" s="11">
        <v>100</v>
      </c>
      <c r="L212" s="11" t="s">
        <v>407</v>
      </c>
      <c r="M212" s="11">
        <v>0</v>
      </c>
      <c r="N212" s="11">
        <v>0</v>
      </c>
      <c r="O212" s="11">
        <v>0</v>
      </c>
      <c r="P212" s="11">
        <v>0</v>
      </c>
      <c r="Q212" s="11">
        <v>0</v>
      </c>
      <c r="R212" s="11">
        <v>0</v>
      </c>
      <c r="S212" s="11">
        <v>0</v>
      </c>
      <c r="T212" s="11">
        <v>0</v>
      </c>
      <c r="U212" s="11">
        <v>0</v>
      </c>
      <c r="V212" s="11">
        <v>0</v>
      </c>
      <c r="W212" s="11">
        <v>0</v>
      </c>
      <c r="X212" s="11">
        <v>0</v>
      </c>
      <c r="Y212" s="11">
        <v>0</v>
      </c>
      <c r="Z212" s="11">
        <v>0</v>
      </c>
      <c r="AA212" s="11">
        <v>0</v>
      </c>
      <c r="AB212" s="11">
        <v>0</v>
      </c>
      <c r="AC212" s="11">
        <v>0</v>
      </c>
      <c r="AD212" s="11">
        <v>0</v>
      </c>
      <c r="AE212" s="11">
        <v>0</v>
      </c>
      <c r="AF212" s="11">
        <v>0</v>
      </c>
      <c r="AG212" s="11">
        <v>0</v>
      </c>
      <c r="AH212" s="11">
        <v>50</v>
      </c>
      <c r="AI212" s="11"/>
      <c r="AJ212" s="11"/>
      <c r="AK212" s="11" t="s">
        <v>898</v>
      </c>
      <c r="AL212" s="11" t="s">
        <v>47</v>
      </c>
      <c r="AM212" s="11" t="s">
        <v>48</v>
      </c>
      <c r="AN212" s="11" t="s">
        <v>729</v>
      </c>
    </row>
    <row r="213" ht="24" spans="1:40">
      <c r="A213" s="28">
        <v>210</v>
      </c>
      <c r="B213" s="11" t="s">
        <v>151</v>
      </c>
      <c r="C213" s="11" t="s">
        <v>905</v>
      </c>
      <c r="D213" s="11" t="s">
        <v>906</v>
      </c>
      <c r="E213" s="11" t="s">
        <v>907</v>
      </c>
      <c r="F213" s="11" t="s">
        <v>172</v>
      </c>
      <c r="G213" s="11" t="s">
        <v>339</v>
      </c>
      <c r="H213" s="11">
        <v>2</v>
      </c>
      <c r="I213" s="11" t="s">
        <v>3328</v>
      </c>
      <c r="J213" s="11">
        <v>2</v>
      </c>
      <c r="K213" s="11">
        <v>100</v>
      </c>
      <c r="L213" s="11" t="s">
        <v>339</v>
      </c>
      <c r="M213" s="11">
        <v>0</v>
      </c>
      <c r="N213" s="11">
        <v>0</v>
      </c>
      <c r="O213" s="11">
        <v>0</v>
      </c>
      <c r="P213" s="11">
        <v>0</v>
      </c>
      <c r="Q213" s="11">
        <v>0</v>
      </c>
      <c r="R213" s="11">
        <v>0</v>
      </c>
      <c r="S213" s="11">
        <v>0</v>
      </c>
      <c r="T213" s="11">
        <v>0</v>
      </c>
      <c r="U213" s="11">
        <v>0</v>
      </c>
      <c r="V213" s="11">
        <v>0</v>
      </c>
      <c r="W213" s="11">
        <v>0</v>
      </c>
      <c r="X213" s="11">
        <v>0</v>
      </c>
      <c r="Y213" s="11">
        <v>0</v>
      </c>
      <c r="Z213" s="11">
        <v>0</v>
      </c>
      <c r="AA213" s="11">
        <v>0</v>
      </c>
      <c r="AB213" s="11">
        <v>0</v>
      </c>
      <c r="AC213" s="11">
        <v>0</v>
      </c>
      <c r="AD213" s="11">
        <v>0</v>
      </c>
      <c r="AE213" s="11">
        <v>0</v>
      </c>
      <c r="AF213" s="11">
        <v>0</v>
      </c>
      <c r="AG213" s="11">
        <v>0</v>
      </c>
      <c r="AH213" s="11">
        <v>50</v>
      </c>
      <c r="AI213" s="11"/>
      <c r="AJ213" s="11"/>
      <c r="AK213" s="11" t="s">
        <v>898</v>
      </c>
      <c r="AL213" s="11" t="s">
        <v>47</v>
      </c>
      <c r="AM213" s="11" t="s">
        <v>48</v>
      </c>
      <c r="AN213" s="11" t="s">
        <v>729</v>
      </c>
    </row>
    <row r="214" ht="24" spans="1:40">
      <c r="A214" s="28">
        <v>211</v>
      </c>
      <c r="B214" s="11" t="s">
        <v>151</v>
      </c>
      <c r="C214" s="11" t="s">
        <v>908</v>
      </c>
      <c r="D214" s="11" t="s">
        <v>909</v>
      </c>
      <c r="E214" s="11" t="s">
        <v>910</v>
      </c>
      <c r="F214" s="11" t="s">
        <v>172</v>
      </c>
      <c r="G214" s="11" t="s">
        <v>339</v>
      </c>
      <c r="H214" s="11">
        <v>2</v>
      </c>
      <c r="I214" s="11" t="s">
        <v>3328</v>
      </c>
      <c r="J214" s="11">
        <v>2</v>
      </c>
      <c r="K214" s="11">
        <v>100</v>
      </c>
      <c r="L214" s="11" t="s">
        <v>339</v>
      </c>
      <c r="M214" s="11">
        <v>0</v>
      </c>
      <c r="N214" s="11">
        <v>0</v>
      </c>
      <c r="O214" s="11">
        <v>0</v>
      </c>
      <c r="P214" s="11">
        <v>0</v>
      </c>
      <c r="Q214" s="11">
        <v>0</v>
      </c>
      <c r="R214" s="11">
        <v>0</v>
      </c>
      <c r="S214" s="11">
        <v>0</v>
      </c>
      <c r="T214" s="11">
        <v>0</v>
      </c>
      <c r="U214" s="11">
        <v>0</v>
      </c>
      <c r="V214" s="11">
        <v>0</v>
      </c>
      <c r="W214" s="11">
        <v>0</v>
      </c>
      <c r="X214" s="11">
        <v>0</v>
      </c>
      <c r="Y214" s="11">
        <v>0</v>
      </c>
      <c r="Z214" s="11">
        <v>0</v>
      </c>
      <c r="AA214" s="11">
        <v>0</v>
      </c>
      <c r="AB214" s="11">
        <v>0</v>
      </c>
      <c r="AC214" s="11">
        <v>0</v>
      </c>
      <c r="AD214" s="11">
        <v>0</v>
      </c>
      <c r="AE214" s="11">
        <v>0</v>
      </c>
      <c r="AF214" s="11">
        <v>0</v>
      </c>
      <c r="AG214" s="11">
        <v>0</v>
      </c>
      <c r="AH214" s="11">
        <v>50</v>
      </c>
      <c r="AI214" s="11"/>
      <c r="AJ214" s="11"/>
      <c r="AK214" s="11" t="s">
        <v>898</v>
      </c>
      <c r="AL214" s="11" t="s">
        <v>47</v>
      </c>
      <c r="AM214" s="11" t="s">
        <v>48</v>
      </c>
      <c r="AN214" s="11" t="s">
        <v>729</v>
      </c>
    </row>
    <row r="215" ht="36" spans="1:40">
      <c r="A215" s="28">
        <v>212</v>
      </c>
      <c r="B215" s="11" t="s">
        <v>151</v>
      </c>
      <c r="C215" s="11" t="s">
        <v>911</v>
      </c>
      <c r="D215" s="11" t="s">
        <v>912</v>
      </c>
      <c r="E215" s="11" t="s">
        <v>913</v>
      </c>
      <c r="F215" s="11" t="s">
        <v>191</v>
      </c>
      <c r="G215" s="11" t="s">
        <v>914</v>
      </c>
      <c r="H215" s="11">
        <v>3</v>
      </c>
      <c r="I215" s="11" t="s">
        <v>3328</v>
      </c>
      <c r="J215" s="11">
        <v>3</v>
      </c>
      <c r="K215" s="11">
        <v>100</v>
      </c>
      <c r="L215" s="11" t="s">
        <v>914</v>
      </c>
      <c r="M215" s="11">
        <v>0</v>
      </c>
      <c r="N215" s="11">
        <v>0</v>
      </c>
      <c r="O215" s="11">
        <v>0</v>
      </c>
      <c r="P215" s="11">
        <v>0</v>
      </c>
      <c r="Q215" s="11">
        <v>0</v>
      </c>
      <c r="R215" s="11">
        <v>0</v>
      </c>
      <c r="S215" s="11">
        <v>0</v>
      </c>
      <c r="T215" s="11">
        <v>0</v>
      </c>
      <c r="U215" s="11">
        <v>0</v>
      </c>
      <c r="V215" s="11">
        <v>0</v>
      </c>
      <c r="W215" s="11">
        <v>0</v>
      </c>
      <c r="X215" s="11">
        <v>0</v>
      </c>
      <c r="Y215" s="11">
        <v>0</v>
      </c>
      <c r="Z215" s="11">
        <v>0</v>
      </c>
      <c r="AA215" s="11">
        <v>0</v>
      </c>
      <c r="AB215" s="11">
        <v>0</v>
      </c>
      <c r="AC215" s="11">
        <v>0</v>
      </c>
      <c r="AD215" s="11">
        <v>0</v>
      </c>
      <c r="AE215" s="11">
        <v>0</v>
      </c>
      <c r="AF215" s="11">
        <v>0</v>
      </c>
      <c r="AG215" s="11">
        <v>0</v>
      </c>
      <c r="AH215" s="11">
        <v>50</v>
      </c>
      <c r="AI215" s="11"/>
      <c r="AJ215" s="11"/>
      <c r="AK215" s="11" t="s">
        <v>898</v>
      </c>
      <c r="AL215" s="11" t="s">
        <v>47</v>
      </c>
      <c r="AM215" s="11" t="s">
        <v>48</v>
      </c>
      <c r="AN215" s="11" t="s">
        <v>729</v>
      </c>
    </row>
    <row r="216" ht="48" spans="1:40">
      <c r="A216" s="28">
        <v>213</v>
      </c>
      <c r="B216" s="11" t="s">
        <v>151</v>
      </c>
      <c r="C216" s="11" t="s">
        <v>915</v>
      </c>
      <c r="D216" s="11" t="s">
        <v>916</v>
      </c>
      <c r="E216" s="11" t="s">
        <v>917</v>
      </c>
      <c r="F216" s="11" t="s">
        <v>196</v>
      </c>
      <c r="G216" s="11" t="s">
        <v>918</v>
      </c>
      <c r="H216" s="11">
        <v>2</v>
      </c>
      <c r="I216" s="11" t="s">
        <v>3329</v>
      </c>
      <c r="J216" s="11">
        <v>2</v>
      </c>
      <c r="K216" s="11">
        <v>50</v>
      </c>
      <c r="L216" s="11" t="s">
        <v>918</v>
      </c>
      <c r="M216" s="11">
        <v>5</v>
      </c>
      <c r="N216" s="11">
        <v>30</v>
      </c>
      <c r="O216" s="11" t="s">
        <v>104</v>
      </c>
      <c r="P216" s="11">
        <v>6</v>
      </c>
      <c r="Q216" s="11">
        <v>12</v>
      </c>
      <c r="R216" s="11" t="s">
        <v>3160</v>
      </c>
      <c r="S216" s="11">
        <v>8</v>
      </c>
      <c r="T216" s="11">
        <v>8</v>
      </c>
      <c r="U216" s="11" t="s">
        <v>802</v>
      </c>
      <c r="V216" s="11">
        <v>0</v>
      </c>
      <c r="W216" s="11">
        <v>0</v>
      </c>
      <c r="X216" s="11">
        <v>0</v>
      </c>
      <c r="Y216" s="11">
        <v>0</v>
      </c>
      <c r="Z216" s="11">
        <v>0</v>
      </c>
      <c r="AA216" s="11">
        <v>0</v>
      </c>
      <c r="AB216" s="11">
        <v>0</v>
      </c>
      <c r="AC216" s="11">
        <v>0</v>
      </c>
      <c r="AD216" s="11">
        <v>0</v>
      </c>
      <c r="AE216" s="11">
        <v>0</v>
      </c>
      <c r="AF216" s="11">
        <v>0</v>
      </c>
      <c r="AG216" s="11">
        <v>0</v>
      </c>
      <c r="AH216" s="11">
        <v>50</v>
      </c>
      <c r="AI216" s="11"/>
      <c r="AJ216" s="11"/>
      <c r="AK216" s="11" t="s">
        <v>898</v>
      </c>
      <c r="AL216" s="11" t="s">
        <v>47</v>
      </c>
      <c r="AM216" s="11" t="s">
        <v>48</v>
      </c>
      <c r="AN216" s="11" t="s">
        <v>729</v>
      </c>
    </row>
    <row r="217" ht="24" spans="1:40">
      <c r="A217" s="28">
        <v>214</v>
      </c>
      <c r="B217" s="11" t="s">
        <v>151</v>
      </c>
      <c r="C217" s="11" t="s">
        <v>919</v>
      </c>
      <c r="D217" s="11" t="s">
        <v>920</v>
      </c>
      <c r="E217" s="11" t="s">
        <v>921</v>
      </c>
      <c r="F217" s="11" t="s">
        <v>172</v>
      </c>
      <c r="G217" s="11" t="s">
        <v>922</v>
      </c>
      <c r="H217" s="11">
        <v>2</v>
      </c>
      <c r="I217" s="11" t="s">
        <v>3328</v>
      </c>
      <c r="J217" s="11">
        <v>2</v>
      </c>
      <c r="K217" s="11">
        <v>100</v>
      </c>
      <c r="L217" s="11" t="s">
        <v>922</v>
      </c>
      <c r="M217" s="11">
        <v>0</v>
      </c>
      <c r="N217" s="11">
        <v>0</v>
      </c>
      <c r="O217" s="11">
        <v>0</v>
      </c>
      <c r="P217" s="11">
        <v>0</v>
      </c>
      <c r="Q217" s="11">
        <v>0</v>
      </c>
      <c r="R217" s="11">
        <v>0</v>
      </c>
      <c r="S217" s="11">
        <v>0</v>
      </c>
      <c r="T217" s="11">
        <v>0</v>
      </c>
      <c r="U217" s="11">
        <v>0</v>
      </c>
      <c r="V217" s="11">
        <v>0</v>
      </c>
      <c r="W217" s="11">
        <v>0</v>
      </c>
      <c r="X217" s="11">
        <v>0</v>
      </c>
      <c r="Y217" s="11">
        <v>0</v>
      </c>
      <c r="Z217" s="11">
        <v>0</v>
      </c>
      <c r="AA217" s="11">
        <v>0</v>
      </c>
      <c r="AB217" s="11">
        <v>0</v>
      </c>
      <c r="AC217" s="11">
        <v>0</v>
      </c>
      <c r="AD217" s="11">
        <v>0</v>
      </c>
      <c r="AE217" s="11">
        <v>0</v>
      </c>
      <c r="AF217" s="11">
        <v>0</v>
      </c>
      <c r="AG217" s="11">
        <v>0</v>
      </c>
      <c r="AH217" s="11">
        <v>50</v>
      </c>
      <c r="AI217" s="11"/>
      <c r="AJ217" s="11"/>
      <c r="AK217" s="11" t="s">
        <v>898</v>
      </c>
      <c r="AL217" s="11" t="s">
        <v>47</v>
      </c>
      <c r="AM217" s="11" t="s">
        <v>48</v>
      </c>
      <c r="AN217" s="11" t="s">
        <v>729</v>
      </c>
    </row>
    <row r="218" ht="48" spans="1:40">
      <c r="A218" s="28">
        <v>215</v>
      </c>
      <c r="B218" s="11" t="s">
        <v>151</v>
      </c>
      <c r="C218" s="11" t="s">
        <v>923</v>
      </c>
      <c r="D218" s="11" t="s">
        <v>924</v>
      </c>
      <c r="E218" s="11" t="s">
        <v>925</v>
      </c>
      <c r="F218" s="11" t="s">
        <v>167</v>
      </c>
      <c r="G218" s="11" t="s">
        <v>926</v>
      </c>
      <c r="H218" s="11">
        <v>3</v>
      </c>
      <c r="I218" s="11" t="s">
        <v>3329</v>
      </c>
      <c r="J218" s="11">
        <v>1</v>
      </c>
      <c r="K218" s="11">
        <v>0</v>
      </c>
      <c r="L218" s="11" t="s">
        <v>156</v>
      </c>
      <c r="M218" s="11">
        <v>3</v>
      </c>
      <c r="N218" s="11">
        <v>60</v>
      </c>
      <c r="O218" s="11" t="s">
        <v>926</v>
      </c>
      <c r="P218" s="11">
        <v>4</v>
      </c>
      <c r="Q218" s="11">
        <v>25</v>
      </c>
      <c r="R218" s="11" t="s">
        <v>3283</v>
      </c>
      <c r="S218" s="11">
        <v>5</v>
      </c>
      <c r="T218" s="11">
        <v>15</v>
      </c>
      <c r="U218" s="11" t="s">
        <v>3405</v>
      </c>
      <c r="V218" s="11">
        <v>0</v>
      </c>
      <c r="W218" s="11">
        <v>0</v>
      </c>
      <c r="X218" s="11">
        <v>0</v>
      </c>
      <c r="Y218" s="11">
        <v>0</v>
      </c>
      <c r="Z218" s="11">
        <v>0</v>
      </c>
      <c r="AA218" s="11">
        <v>0</v>
      </c>
      <c r="AB218" s="11">
        <v>0</v>
      </c>
      <c r="AC218" s="11">
        <v>0</v>
      </c>
      <c r="AD218" s="11">
        <v>0</v>
      </c>
      <c r="AE218" s="11">
        <v>0</v>
      </c>
      <c r="AF218" s="11">
        <v>0</v>
      </c>
      <c r="AG218" s="11">
        <v>0</v>
      </c>
      <c r="AH218" s="11">
        <v>50</v>
      </c>
      <c r="AI218" s="11"/>
      <c r="AJ218" s="11"/>
      <c r="AK218" s="11" t="s">
        <v>898</v>
      </c>
      <c r="AL218" s="11" t="s">
        <v>47</v>
      </c>
      <c r="AM218" s="11" t="s">
        <v>48</v>
      </c>
      <c r="AN218" s="11" t="s">
        <v>729</v>
      </c>
    </row>
    <row r="219" ht="36" spans="1:40">
      <c r="A219" s="28">
        <v>216</v>
      </c>
      <c r="B219" s="11" t="s">
        <v>151</v>
      </c>
      <c r="C219" s="11" t="s">
        <v>927</v>
      </c>
      <c r="D219" s="11" t="s">
        <v>928</v>
      </c>
      <c r="E219" s="11" t="s">
        <v>929</v>
      </c>
      <c r="F219" s="11" t="s">
        <v>930</v>
      </c>
      <c r="G219" s="11" t="s">
        <v>384</v>
      </c>
      <c r="H219" s="11">
        <v>3</v>
      </c>
      <c r="I219" s="11" t="s">
        <v>3329</v>
      </c>
      <c r="J219" s="11">
        <v>3</v>
      </c>
      <c r="K219" s="11">
        <v>90</v>
      </c>
      <c r="L219" s="11" t="s">
        <v>384</v>
      </c>
      <c r="M219" s="11">
        <v>6</v>
      </c>
      <c r="N219" s="11">
        <v>10</v>
      </c>
      <c r="O219" s="11" t="s">
        <v>83</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0</v>
      </c>
      <c r="AH219" s="11">
        <v>50</v>
      </c>
      <c r="AI219" s="11"/>
      <c r="AJ219" s="11"/>
      <c r="AK219" s="11" t="s">
        <v>898</v>
      </c>
      <c r="AL219" s="11" t="s">
        <v>47</v>
      </c>
      <c r="AM219" s="11" t="s">
        <v>48</v>
      </c>
      <c r="AN219" s="11" t="s">
        <v>729</v>
      </c>
    </row>
    <row r="220" ht="36" spans="1:40">
      <c r="A220" s="28">
        <v>217</v>
      </c>
      <c r="B220" s="11" t="s">
        <v>151</v>
      </c>
      <c r="C220" s="11" t="s">
        <v>931</v>
      </c>
      <c r="D220" s="11" t="s">
        <v>932</v>
      </c>
      <c r="E220" s="11" t="s">
        <v>933</v>
      </c>
      <c r="F220" s="11" t="s">
        <v>228</v>
      </c>
      <c r="G220" s="11" t="s">
        <v>384</v>
      </c>
      <c r="H220" s="11">
        <v>3</v>
      </c>
      <c r="I220" s="11" t="s">
        <v>3328</v>
      </c>
      <c r="J220" s="11">
        <v>3</v>
      </c>
      <c r="K220" s="11">
        <v>100</v>
      </c>
      <c r="L220" s="11" t="s">
        <v>384</v>
      </c>
      <c r="M220" s="11">
        <v>0</v>
      </c>
      <c r="N220" s="11">
        <v>0</v>
      </c>
      <c r="O220" s="11">
        <v>0</v>
      </c>
      <c r="P220" s="11">
        <v>0</v>
      </c>
      <c r="Q220" s="11">
        <v>0</v>
      </c>
      <c r="R220" s="11">
        <v>0</v>
      </c>
      <c r="S220" s="11">
        <v>0</v>
      </c>
      <c r="T220" s="11">
        <v>0</v>
      </c>
      <c r="U220" s="11">
        <v>0</v>
      </c>
      <c r="V220" s="11">
        <v>0</v>
      </c>
      <c r="W220" s="11">
        <v>0</v>
      </c>
      <c r="X220" s="11">
        <v>0</v>
      </c>
      <c r="Y220" s="11">
        <v>0</v>
      </c>
      <c r="Z220" s="11">
        <v>0</v>
      </c>
      <c r="AA220" s="11">
        <v>0</v>
      </c>
      <c r="AB220" s="11">
        <v>0</v>
      </c>
      <c r="AC220" s="11">
        <v>0</v>
      </c>
      <c r="AD220" s="11">
        <v>0</v>
      </c>
      <c r="AE220" s="11">
        <v>0</v>
      </c>
      <c r="AF220" s="11">
        <v>0</v>
      </c>
      <c r="AG220" s="11">
        <v>0</v>
      </c>
      <c r="AH220" s="11">
        <v>50</v>
      </c>
      <c r="AI220" s="11" t="s">
        <v>1400</v>
      </c>
      <c r="AJ220" s="11">
        <v>6</v>
      </c>
      <c r="AK220" s="11" t="s">
        <v>754</v>
      </c>
      <c r="AL220" s="11" t="s">
        <v>47</v>
      </c>
      <c r="AM220" s="11" t="s">
        <v>48</v>
      </c>
      <c r="AN220" s="11" t="s">
        <v>729</v>
      </c>
    </row>
    <row r="221" ht="48" spans="1:40">
      <c r="A221" s="28">
        <v>218</v>
      </c>
      <c r="B221" s="11" t="s">
        <v>151</v>
      </c>
      <c r="C221" s="11" t="s">
        <v>934</v>
      </c>
      <c r="D221" s="11" t="s">
        <v>935</v>
      </c>
      <c r="E221" s="11" t="s">
        <v>936</v>
      </c>
      <c r="F221" s="11" t="s">
        <v>228</v>
      </c>
      <c r="G221" s="11" t="s">
        <v>865</v>
      </c>
      <c r="H221" s="11">
        <v>3</v>
      </c>
      <c r="I221" s="11" t="s">
        <v>3328</v>
      </c>
      <c r="J221" s="11">
        <v>3</v>
      </c>
      <c r="K221" s="11">
        <v>100</v>
      </c>
      <c r="L221" s="11" t="s">
        <v>865</v>
      </c>
      <c r="M221" s="11">
        <v>0</v>
      </c>
      <c r="N221" s="11">
        <v>0</v>
      </c>
      <c r="O221" s="11">
        <v>0</v>
      </c>
      <c r="P221" s="11">
        <v>0</v>
      </c>
      <c r="Q221" s="11">
        <v>0</v>
      </c>
      <c r="R221" s="11">
        <v>0</v>
      </c>
      <c r="S221" s="11">
        <v>0</v>
      </c>
      <c r="T221" s="11">
        <v>0</v>
      </c>
      <c r="U221" s="11">
        <v>0</v>
      </c>
      <c r="V221" s="11">
        <v>0</v>
      </c>
      <c r="W221" s="11">
        <v>0</v>
      </c>
      <c r="X221" s="11">
        <v>0</v>
      </c>
      <c r="Y221" s="11">
        <v>0</v>
      </c>
      <c r="Z221" s="11">
        <v>0</v>
      </c>
      <c r="AA221" s="11">
        <v>0</v>
      </c>
      <c r="AB221" s="11">
        <v>0</v>
      </c>
      <c r="AC221" s="11">
        <v>0</v>
      </c>
      <c r="AD221" s="11">
        <v>0</v>
      </c>
      <c r="AE221" s="11">
        <v>0</v>
      </c>
      <c r="AF221" s="11">
        <v>0</v>
      </c>
      <c r="AG221" s="11">
        <v>0</v>
      </c>
      <c r="AH221" s="11">
        <v>20</v>
      </c>
      <c r="AI221" s="11" t="s">
        <v>1400</v>
      </c>
      <c r="AJ221" s="11">
        <v>21</v>
      </c>
      <c r="AK221" s="11" t="s">
        <v>754</v>
      </c>
      <c r="AL221" s="11" t="s">
        <v>105</v>
      </c>
      <c r="AM221" s="11" t="s">
        <v>48</v>
      </c>
      <c r="AN221" s="11" t="s">
        <v>729</v>
      </c>
    </row>
    <row r="222" ht="36" spans="1:40">
      <c r="A222" s="28">
        <v>219</v>
      </c>
      <c r="B222" s="11" t="s">
        <v>151</v>
      </c>
      <c r="C222" s="11" t="s">
        <v>937</v>
      </c>
      <c r="D222" s="11" t="s">
        <v>938</v>
      </c>
      <c r="E222" s="11" t="s">
        <v>939</v>
      </c>
      <c r="F222" s="11" t="s">
        <v>424</v>
      </c>
      <c r="G222" s="11" t="s">
        <v>940</v>
      </c>
      <c r="H222" s="11">
        <v>1</v>
      </c>
      <c r="I222" s="11" t="s">
        <v>3329</v>
      </c>
      <c r="J222" s="11">
        <v>1</v>
      </c>
      <c r="K222" s="11">
        <v>100</v>
      </c>
      <c r="L222" s="11" t="s">
        <v>940</v>
      </c>
      <c r="M222" s="11">
        <v>2</v>
      </c>
      <c r="N222" s="11">
        <v>0</v>
      </c>
      <c r="O222" s="11" t="s">
        <v>3406</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0</v>
      </c>
      <c r="AH222" s="11">
        <v>50</v>
      </c>
      <c r="AI222" s="11"/>
      <c r="AJ222" s="11"/>
      <c r="AK222" s="11" t="s">
        <v>754</v>
      </c>
      <c r="AL222" s="11" t="s">
        <v>47</v>
      </c>
      <c r="AM222" s="11" t="s">
        <v>48</v>
      </c>
      <c r="AN222" s="11" t="s">
        <v>729</v>
      </c>
    </row>
    <row r="223" ht="36" spans="1:40">
      <c r="A223" s="28">
        <v>220</v>
      </c>
      <c r="B223" s="11" t="s">
        <v>151</v>
      </c>
      <c r="C223" s="11" t="s">
        <v>941</v>
      </c>
      <c r="D223" s="11" t="s">
        <v>942</v>
      </c>
      <c r="E223" s="11" t="s">
        <v>943</v>
      </c>
      <c r="F223" s="11" t="s">
        <v>155</v>
      </c>
      <c r="G223" s="11" t="s">
        <v>162</v>
      </c>
      <c r="H223" s="11">
        <v>4</v>
      </c>
      <c r="I223" s="11" t="s">
        <v>3328</v>
      </c>
      <c r="J223" s="11">
        <v>4</v>
      </c>
      <c r="K223" s="11">
        <v>100</v>
      </c>
      <c r="L223" s="11" t="s">
        <v>162</v>
      </c>
      <c r="M223" s="11">
        <v>0</v>
      </c>
      <c r="N223" s="11">
        <v>0</v>
      </c>
      <c r="O223" s="11">
        <v>0</v>
      </c>
      <c r="P223" s="11">
        <v>0</v>
      </c>
      <c r="Q223" s="11">
        <v>0</v>
      </c>
      <c r="R223" s="11">
        <v>0</v>
      </c>
      <c r="S223" s="11">
        <v>0</v>
      </c>
      <c r="T223" s="11">
        <v>0</v>
      </c>
      <c r="U223" s="11">
        <v>0</v>
      </c>
      <c r="V223" s="11">
        <v>0</v>
      </c>
      <c r="W223" s="11">
        <v>0</v>
      </c>
      <c r="X223" s="11">
        <v>0</v>
      </c>
      <c r="Y223" s="11">
        <v>0</v>
      </c>
      <c r="Z223" s="11">
        <v>0</v>
      </c>
      <c r="AA223" s="11">
        <v>0</v>
      </c>
      <c r="AB223" s="11">
        <v>0</v>
      </c>
      <c r="AC223" s="11">
        <v>0</v>
      </c>
      <c r="AD223" s="11">
        <v>0</v>
      </c>
      <c r="AE223" s="11">
        <v>0</v>
      </c>
      <c r="AF223" s="11">
        <v>0</v>
      </c>
      <c r="AG223" s="11">
        <v>0</v>
      </c>
      <c r="AH223" s="11">
        <v>25</v>
      </c>
      <c r="AI223" s="11"/>
      <c r="AJ223" s="11"/>
      <c r="AK223" s="11" t="s">
        <v>754</v>
      </c>
      <c r="AL223" s="11" t="s">
        <v>47</v>
      </c>
      <c r="AM223" s="11" t="s">
        <v>56</v>
      </c>
      <c r="AN223" s="11" t="s">
        <v>729</v>
      </c>
    </row>
    <row r="224" ht="36" spans="1:40">
      <c r="A224" s="28">
        <v>221</v>
      </c>
      <c r="B224" s="11" t="s">
        <v>151</v>
      </c>
      <c r="C224" s="11" t="s">
        <v>944</v>
      </c>
      <c r="D224" s="11" t="s">
        <v>945</v>
      </c>
      <c r="E224" s="11" t="s">
        <v>946</v>
      </c>
      <c r="F224" s="11" t="s">
        <v>196</v>
      </c>
      <c r="G224" s="11" t="s">
        <v>947</v>
      </c>
      <c r="H224" s="11">
        <v>4</v>
      </c>
      <c r="I224" s="11" t="s">
        <v>3329</v>
      </c>
      <c r="J224" s="11">
        <v>4</v>
      </c>
      <c r="K224" s="11">
        <v>70</v>
      </c>
      <c r="L224" s="11" t="s">
        <v>947</v>
      </c>
      <c r="M224" s="11">
        <v>6</v>
      </c>
      <c r="N224" s="11">
        <v>30</v>
      </c>
      <c r="O224" s="11" t="s">
        <v>2129</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0</v>
      </c>
      <c r="AH224" s="11">
        <v>25</v>
      </c>
      <c r="AI224" s="11"/>
      <c r="AJ224" s="11"/>
      <c r="AK224" s="11" t="s">
        <v>754</v>
      </c>
      <c r="AL224" s="11" t="s">
        <v>47</v>
      </c>
      <c r="AM224" s="11" t="s">
        <v>56</v>
      </c>
      <c r="AN224" s="11" t="s">
        <v>729</v>
      </c>
    </row>
    <row r="225" ht="48" spans="1:40">
      <c r="A225" s="28">
        <v>222</v>
      </c>
      <c r="B225" s="11" t="s">
        <v>151</v>
      </c>
      <c r="C225" s="11" t="s">
        <v>948</v>
      </c>
      <c r="D225" s="11" t="s">
        <v>949</v>
      </c>
      <c r="E225" s="11" t="s">
        <v>950</v>
      </c>
      <c r="F225" s="11" t="s">
        <v>167</v>
      </c>
      <c r="G225" s="11" t="s">
        <v>331</v>
      </c>
      <c r="H225" s="11">
        <v>2</v>
      </c>
      <c r="I225" s="11" t="s">
        <v>3329</v>
      </c>
      <c r="J225" s="11">
        <v>2</v>
      </c>
      <c r="K225" s="11">
        <v>57.14</v>
      </c>
      <c r="L225" s="11" t="s">
        <v>331</v>
      </c>
      <c r="M225" s="11">
        <v>3</v>
      </c>
      <c r="N225" s="11">
        <v>42.85</v>
      </c>
      <c r="O225" s="11" t="s">
        <v>3358</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0</v>
      </c>
      <c r="AH225" s="11">
        <v>20</v>
      </c>
      <c r="AI225" s="11" t="s">
        <v>1400</v>
      </c>
      <c r="AJ225" s="11">
        <v>9</v>
      </c>
      <c r="AK225" s="11" t="s">
        <v>754</v>
      </c>
      <c r="AL225" s="11" t="s">
        <v>105</v>
      </c>
      <c r="AM225" s="11" t="s">
        <v>48</v>
      </c>
      <c r="AN225" s="11" t="s">
        <v>729</v>
      </c>
    </row>
    <row r="226" ht="48" spans="1:40">
      <c r="A226" s="28">
        <v>223</v>
      </c>
      <c r="B226" s="11" t="s">
        <v>151</v>
      </c>
      <c r="C226" s="11" t="s">
        <v>951</v>
      </c>
      <c r="D226" s="11" t="s">
        <v>952</v>
      </c>
      <c r="E226" s="11" t="s">
        <v>953</v>
      </c>
      <c r="F226" s="11" t="s">
        <v>167</v>
      </c>
      <c r="G226" s="11" t="s">
        <v>926</v>
      </c>
      <c r="H226" s="11">
        <v>3</v>
      </c>
      <c r="I226" s="11" t="s">
        <v>3329</v>
      </c>
      <c r="J226" s="11">
        <v>1</v>
      </c>
      <c r="K226" s="11">
        <v>0</v>
      </c>
      <c r="L226" s="11" t="s">
        <v>3407</v>
      </c>
      <c r="M226" s="11">
        <v>3</v>
      </c>
      <c r="N226" s="11">
        <v>70</v>
      </c>
      <c r="O226" s="11" t="s">
        <v>926</v>
      </c>
      <c r="P226" s="11">
        <v>4</v>
      </c>
      <c r="Q226" s="11">
        <v>30</v>
      </c>
      <c r="R226" s="11" t="s">
        <v>3283</v>
      </c>
      <c r="S226" s="11">
        <v>5</v>
      </c>
      <c r="T226" s="11">
        <v>0</v>
      </c>
      <c r="U226" s="11" t="s">
        <v>3408</v>
      </c>
      <c r="V226" s="11">
        <v>0</v>
      </c>
      <c r="W226" s="11">
        <v>0</v>
      </c>
      <c r="X226" s="11">
        <v>0</v>
      </c>
      <c r="Y226" s="11">
        <v>0</v>
      </c>
      <c r="Z226" s="11">
        <v>0</v>
      </c>
      <c r="AA226" s="11">
        <v>0</v>
      </c>
      <c r="AB226" s="11">
        <v>0</v>
      </c>
      <c r="AC226" s="11">
        <v>0</v>
      </c>
      <c r="AD226" s="11">
        <v>0</v>
      </c>
      <c r="AE226" s="11">
        <v>0</v>
      </c>
      <c r="AF226" s="11">
        <v>0</v>
      </c>
      <c r="AG226" s="11">
        <v>0</v>
      </c>
      <c r="AH226" s="11">
        <v>50</v>
      </c>
      <c r="AI226" s="11"/>
      <c r="AJ226" s="11"/>
      <c r="AK226" s="11" t="s">
        <v>754</v>
      </c>
      <c r="AL226" s="11" t="s">
        <v>47</v>
      </c>
      <c r="AM226" s="11" t="s">
        <v>48</v>
      </c>
      <c r="AN226" s="11" t="s">
        <v>729</v>
      </c>
    </row>
    <row r="227" ht="36" spans="1:40">
      <c r="A227" s="28">
        <v>224</v>
      </c>
      <c r="B227" s="11" t="s">
        <v>151</v>
      </c>
      <c r="C227" s="11" t="s">
        <v>954</v>
      </c>
      <c r="D227" s="11" t="s">
        <v>955</v>
      </c>
      <c r="E227" s="11" t="s">
        <v>956</v>
      </c>
      <c r="F227" s="11" t="s">
        <v>957</v>
      </c>
      <c r="G227" s="11" t="s">
        <v>958</v>
      </c>
      <c r="H227" s="11">
        <v>3</v>
      </c>
      <c r="I227" s="11" t="s">
        <v>3328</v>
      </c>
      <c r="J227" s="11">
        <v>3</v>
      </c>
      <c r="K227" s="11">
        <v>100</v>
      </c>
      <c r="L227" s="11" t="s">
        <v>958</v>
      </c>
      <c r="M227" s="11">
        <v>0</v>
      </c>
      <c r="N227" s="11">
        <v>0</v>
      </c>
      <c r="O227" s="11">
        <v>0</v>
      </c>
      <c r="P227" s="11">
        <v>0</v>
      </c>
      <c r="Q227" s="11">
        <v>0</v>
      </c>
      <c r="R227" s="11">
        <v>0</v>
      </c>
      <c r="S227" s="11">
        <v>0</v>
      </c>
      <c r="T227" s="11">
        <v>0</v>
      </c>
      <c r="U227" s="11">
        <v>0</v>
      </c>
      <c r="V227" s="11">
        <v>0</v>
      </c>
      <c r="W227" s="11">
        <v>0</v>
      </c>
      <c r="X227" s="11">
        <v>0</v>
      </c>
      <c r="Y227" s="11">
        <v>0</v>
      </c>
      <c r="Z227" s="11">
        <v>0</v>
      </c>
      <c r="AA227" s="11">
        <v>0</v>
      </c>
      <c r="AB227" s="11">
        <v>0</v>
      </c>
      <c r="AC227" s="11">
        <v>0</v>
      </c>
      <c r="AD227" s="11">
        <v>0</v>
      </c>
      <c r="AE227" s="11">
        <v>0</v>
      </c>
      <c r="AF227" s="11">
        <v>0</v>
      </c>
      <c r="AG227" s="11">
        <v>0</v>
      </c>
      <c r="AH227" s="11">
        <v>50</v>
      </c>
      <c r="AI227" s="11" t="s">
        <v>1400</v>
      </c>
      <c r="AJ227" s="11">
        <v>14</v>
      </c>
      <c r="AK227" s="11" t="s">
        <v>759</v>
      </c>
      <c r="AL227" s="11" t="s">
        <v>47</v>
      </c>
      <c r="AM227" s="11" t="s">
        <v>48</v>
      </c>
      <c r="AN227" s="11" t="s">
        <v>729</v>
      </c>
    </row>
    <row r="228" ht="36" spans="1:40">
      <c r="A228" s="28">
        <v>225</v>
      </c>
      <c r="B228" s="11" t="s">
        <v>151</v>
      </c>
      <c r="C228" s="11" t="s">
        <v>959</v>
      </c>
      <c r="D228" s="11" t="s">
        <v>960</v>
      </c>
      <c r="E228" s="11" t="s">
        <v>961</v>
      </c>
      <c r="F228" s="11" t="s">
        <v>228</v>
      </c>
      <c r="G228" s="11" t="s">
        <v>962</v>
      </c>
      <c r="H228" s="11">
        <v>3</v>
      </c>
      <c r="I228" s="11" t="s">
        <v>3328</v>
      </c>
      <c r="J228" s="11">
        <v>3</v>
      </c>
      <c r="K228" s="11">
        <v>100</v>
      </c>
      <c r="L228" s="11" t="s">
        <v>962</v>
      </c>
      <c r="M228" s="11">
        <v>0</v>
      </c>
      <c r="N228" s="11">
        <v>0</v>
      </c>
      <c r="O228" s="11">
        <v>0</v>
      </c>
      <c r="P228" s="11">
        <v>0</v>
      </c>
      <c r="Q228" s="11">
        <v>0</v>
      </c>
      <c r="R228" s="11">
        <v>0</v>
      </c>
      <c r="S228" s="11">
        <v>0</v>
      </c>
      <c r="T228" s="11">
        <v>0</v>
      </c>
      <c r="U228" s="11">
        <v>0</v>
      </c>
      <c r="V228" s="11">
        <v>0</v>
      </c>
      <c r="W228" s="11">
        <v>0</v>
      </c>
      <c r="X228" s="11">
        <v>0</v>
      </c>
      <c r="Y228" s="11">
        <v>0</v>
      </c>
      <c r="Z228" s="11">
        <v>0</v>
      </c>
      <c r="AA228" s="11">
        <v>0</v>
      </c>
      <c r="AB228" s="11">
        <v>0</v>
      </c>
      <c r="AC228" s="11">
        <v>0</v>
      </c>
      <c r="AD228" s="11">
        <v>0</v>
      </c>
      <c r="AE228" s="11">
        <v>0</v>
      </c>
      <c r="AF228" s="11">
        <v>0</v>
      </c>
      <c r="AG228" s="11">
        <v>0</v>
      </c>
      <c r="AH228" s="11">
        <v>50</v>
      </c>
      <c r="AI228" s="11"/>
      <c r="AJ228" s="11"/>
      <c r="AK228" s="11" t="s">
        <v>759</v>
      </c>
      <c r="AL228" s="11" t="s">
        <v>47</v>
      </c>
      <c r="AM228" s="11" t="s">
        <v>48</v>
      </c>
      <c r="AN228" s="11" t="s">
        <v>729</v>
      </c>
    </row>
    <row r="229" ht="48" spans="1:40">
      <c r="A229" s="28">
        <v>226</v>
      </c>
      <c r="B229" s="11" t="s">
        <v>151</v>
      </c>
      <c r="C229" s="11" t="s">
        <v>963</v>
      </c>
      <c r="D229" s="11" t="s">
        <v>964</v>
      </c>
      <c r="E229" s="11" t="s">
        <v>965</v>
      </c>
      <c r="F229" s="11" t="s">
        <v>317</v>
      </c>
      <c r="G229" s="11" t="s">
        <v>825</v>
      </c>
      <c r="H229" s="11">
        <v>1</v>
      </c>
      <c r="I229" s="11" t="s">
        <v>3329</v>
      </c>
      <c r="J229" s="11">
        <v>1</v>
      </c>
      <c r="K229" s="11">
        <v>60</v>
      </c>
      <c r="L229" s="11" t="s">
        <v>825</v>
      </c>
      <c r="M229" s="11">
        <v>2</v>
      </c>
      <c r="N229" s="11">
        <v>40</v>
      </c>
      <c r="O229" s="11" t="s">
        <v>3409</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0</v>
      </c>
      <c r="AH229" s="11">
        <v>50</v>
      </c>
      <c r="AI229" s="11"/>
      <c r="AJ229" s="11"/>
      <c r="AK229" s="11" t="s">
        <v>759</v>
      </c>
      <c r="AL229" s="11" t="s">
        <v>47</v>
      </c>
      <c r="AM229" s="11" t="s">
        <v>48</v>
      </c>
      <c r="AN229" s="11" t="s">
        <v>729</v>
      </c>
    </row>
    <row r="230" ht="24" spans="1:40">
      <c r="A230" s="28">
        <v>227</v>
      </c>
      <c r="B230" s="11" t="s">
        <v>151</v>
      </c>
      <c r="C230" s="11" t="s">
        <v>966</v>
      </c>
      <c r="D230" s="11" t="s">
        <v>967</v>
      </c>
      <c r="E230" s="11" t="s">
        <v>968</v>
      </c>
      <c r="F230" s="11" t="s">
        <v>228</v>
      </c>
      <c r="G230" s="11" t="s">
        <v>208</v>
      </c>
      <c r="H230" s="11">
        <v>4</v>
      </c>
      <c r="I230" s="11" t="s">
        <v>3328</v>
      </c>
      <c r="J230" s="11">
        <v>4</v>
      </c>
      <c r="K230" s="11">
        <v>100</v>
      </c>
      <c r="L230" s="11" t="s">
        <v>208</v>
      </c>
      <c r="M230" s="11">
        <v>0</v>
      </c>
      <c r="N230" s="11">
        <v>0</v>
      </c>
      <c r="O230" s="11">
        <v>0</v>
      </c>
      <c r="P230" s="11">
        <v>0</v>
      </c>
      <c r="Q230" s="11">
        <v>0</v>
      </c>
      <c r="R230" s="11">
        <v>0</v>
      </c>
      <c r="S230" s="11">
        <v>0</v>
      </c>
      <c r="T230" s="11">
        <v>0</v>
      </c>
      <c r="U230" s="11">
        <v>0</v>
      </c>
      <c r="V230" s="11">
        <v>0</v>
      </c>
      <c r="W230" s="11">
        <v>0</v>
      </c>
      <c r="X230" s="11">
        <v>0</v>
      </c>
      <c r="Y230" s="11">
        <v>0</v>
      </c>
      <c r="Z230" s="11">
        <v>0</v>
      </c>
      <c r="AA230" s="11">
        <v>0</v>
      </c>
      <c r="AB230" s="11">
        <v>0</v>
      </c>
      <c r="AC230" s="11">
        <v>0</v>
      </c>
      <c r="AD230" s="11">
        <v>0</v>
      </c>
      <c r="AE230" s="11">
        <v>0</v>
      </c>
      <c r="AF230" s="11">
        <v>0</v>
      </c>
      <c r="AG230" s="11">
        <v>0</v>
      </c>
      <c r="AH230" s="11">
        <v>25</v>
      </c>
      <c r="AI230" s="11"/>
      <c r="AJ230" s="11"/>
      <c r="AK230" s="11" t="s">
        <v>759</v>
      </c>
      <c r="AL230" s="11" t="s">
        <v>47</v>
      </c>
      <c r="AM230" s="11" t="s">
        <v>56</v>
      </c>
      <c r="AN230" s="11" t="s">
        <v>729</v>
      </c>
    </row>
    <row r="231" ht="36" spans="1:40">
      <c r="A231" s="28">
        <v>228</v>
      </c>
      <c r="B231" s="11" t="s">
        <v>151</v>
      </c>
      <c r="C231" s="11" t="s">
        <v>969</v>
      </c>
      <c r="D231" s="11" t="s">
        <v>970</v>
      </c>
      <c r="E231" s="11" t="s">
        <v>971</v>
      </c>
      <c r="F231" s="11" t="s">
        <v>172</v>
      </c>
      <c r="G231" s="11" t="s">
        <v>972</v>
      </c>
      <c r="H231" s="11">
        <v>1</v>
      </c>
      <c r="I231" s="11" t="s">
        <v>3329</v>
      </c>
      <c r="J231" s="11">
        <v>1</v>
      </c>
      <c r="K231" s="11">
        <v>100</v>
      </c>
      <c r="L231" s="11" t="s">
        <v>972</v>
      </c>
      <c r="M231" s="11">
        <v>4</v>
      </c>
      <c r="N231" s="11">
        <v>0</v>
      </c>
      <c r="O231" s="11" t="s">
        <v>128</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0</v>
      </c>
      <c r="AH231" s="11">
        <v>50</v>
      </c>
      <c r="AI231" s="11"/>
      <c r="AJ231" s="11"/>
      <c r="AK231" s="11" t="s">
        <v>759</v>
      </c>
      <c r="AL231" s="11" t="s">
        <v>47</v>
      </c>
      <c r="AM231" s="11" t="s">
        <v>48</v>
      </c>
      <c r="AN231" s="11" t="s">
        <v>729</v>
      </c>
    </row>
    <row r="232" ht="36" spans="1:40">
      <c r="A232" s="28">
        <v>229</v>
      </c>
      <c r="B232" s="11" t="s">
        <v>151</v>
      </c>
      <c r="C232" s="11" t="s">
        <v>973</v>
      </c>
      <c r="D232" s="11" t="s">
        <v>974</v>
      </c>
      <c r="E232" s="11" t="s">
        <v>975</v>
      </c>
      <c r="F232" s="11" t="s">
        <v>172</v>
      </c>
      <c r="G232" s="11" t="s">
        <v>976</v>
      </c>
      <c r="H232" s="11">
        <v>2</v>
      </c>
      <c r="I232" s="11" t="s">
        <v>3329</v>
      </c>
      <c r="J232" s="11">
        <v>2</v>
      </c>
      <c r="K232" s="11">
        <v>80</v>
      </c>
      <c r="L232" s="11" t="s">
        <v>976</v>
      </c>
      <c r="M232" s="11">
        <v>7</v>
      </c>
      <c r="N232" s="11">
        <v>20</v>
      </c>
      <c r="O232" s="11" t="s">
        <v>3410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0</v>
      </c>
      <c r="AH232" s="11">
        <v>50</v>
      </c>
      <c r="AI232" s="11"/>
      <c r="AJ232" s="11"/>
      <c r="AK232" s="11" t="s">
        <v>759</v>
      </c>
      <c r="AL232" s="11" t="s">
        <v>47</v>
      </c>
      <c r="AM232" s="11" t="s">
        <v>48</v>
      </c>
      <c r="AN232" s="11" t="s">
        <v>729</v>
      </c>
    </row>
    <row r="233" ht="36" spans="1:40">
      <c r="A233" s="28">
        <v>230</v>
      </c>
      <c r="B233" s="11" t="s">
        <v>151</v>
      </c>
      <c r="C233" s="11" t="s">
        <v>977</v>
      </c>
      <c r="D233" s="11" t="s">
        <v>978</v>
      </c>
      <c r="E233" s="11" t="s">
        <v>979</v>
      </c>
      <c r="F233" s="11" t="s">
        <v>172</v>
      </c>
      <c r="G233" s="11" t="s">
        <v>384</v>
      </c>
      <c r="H233" s="11">
        <v>3</v>
      </c>
      <c r="I233" s="11" t="s">
        <v>3328</v>
      </c>
      <c r="J233" s="11">
        <v>3</v>
      </c>
      <c r="K233" s="11">
        <v>100</v>
      </c>
      <c r="L233" s="11" t="s">
        <v>384</v>
      </c>
      <c r="M233" s="11">
        <v>0</v>
      </c>
      <c r="N233" s="11">
        <v>0</v>
      </c>
      <c r="O233" s="11">
        <v>0</v>
      </c>
      <c r="P233" s="11">
        <v>0</v>
      </c>
      <c r="Q233" s="11">
        <v>0</v>
      </c>
      <c r="R233" s="11">
        <v>0</v>
      </c>
      <c r="S233" s="11">
        <v>0</v>
      </c>
      <c r="T233" s="11">
        <v>0</v>
      </c>
      <c r="U233" s="11">
        <v>0</v>
      </c>
      <c r="V233" s="11">
        <v>0</v>
      </c>
      <c r="W233" s="11">
        <v>0</v>
      </c>
      <c r="X233" s="11">
        <v>0</v>
      </c>
      <c r="Y233" s="11">
        <v>0</v>
      </c>
      <c r="Z233" s="11">
        <v>0</v>
      </c>
      <c r="AA233" s="11">
        <v>0</v>
      </c>
      <c r="AB233" s="11">
        <v>0</v>
      </c>
      <c r="AC233" s="11">
        <v>0</v>
      </c>
      <c r="AD233" s="11">
        <v>0</v>
      </c>
      <c r="AE233" s="11">
        <v>0</v>
      </c>
      <c r="AF233" s="11">
        <v>0</v>
      </c>
      <c r="AG233" s="11">
        <v>0</v>
      </c>
      <c r="AH233" s="11">
        <v>50</v>
      </c>
      <c r="AI233" s="11" t="s">
        <v>1400</v>
      </c>
      <c r="AJ233" s="11">
        <v>6</v>
      </c>
      <c r="AK233" s="11" t="s">
        <v>980</v>
      </c>
      <c r="AL233" s="11" t="s">
        <v>47</v>
      </c>
      <c r="AM233" s="11" t="s">
        <v>48</v>
      </c>
      <c r="AN233" s="11" t="s">
        <v>729</v>
      </c>
    </row>
    <row r="234" ht="36" spans="1:40">
      <c r="A234" s="28">
        <v>231</v>
      </c>
      <c r="B234" s="11" t="s">
        <v>151</v>
      </c>
      <c r="C234" s="11" t="s">
        <v>981</v>
      </c>
      <c r="D234" s="11" t="s">
        <v>982</v>
      </c>
      <c r="E234" s="11" t="s">
        <v>983</v>
      </c>
      <c r="F234" s="11" t="s">
        <v>196</v>
      </c>
      <c r="G234" s="11" t="s">
        <v>384</v>
      </c>
      <c r="H234" s="11">
        <v>3</v>
      </c>
      <c r="I234" s="11" t="s">
        <v>3328</v>
      </c>
      <c r="J234" s="11">
        <v>3</v>
      </c>
      <c r="K234" s="11">
        <v>100</v>
      </c>
      <c r="L234" s="11" t="s">
        <v>384</v>
      </c>
      <c r="M234" s="11">
        <v>0</v>
      </c>
      <c r="N234" s="11">
        <v>0</v>
      </c>
      <c r="O234" s="11">
        <v>0</v>
      </c>
      <c r="P234" s="11">
        <v>0</v>
      </c>
      <c r="Q234" s="11">
        <v>0</v>
      </c>
      <c r="R234" s="11">
        <v>0</v>
      </c>
      <c r="S234" s="11">
        <v>0</v>
      </c>
      <c r="T234" s="11">
        <v>0</v>
      </c>
      <c r="U234" s="11">
        <v>0</v>
      </c>
      <c r="V234" s="11">
        <v>0</v>
      </c>
      <c r="W234" s="11">
        <v>0</v>
      </c>
      <c r="X234" s="11">
        <v>0</v>
      </c>
      <c r="Y234" s="11">
        <v>0</v>
      </c>
      <c r="Z234" s="11">
        <v>0</v>
      </c>
      <c r="AA234" s="11">
        <v>0</v>
      </c>
      <c r="AB234" s="11">
        <v>0</v>
      </c>
      <c r="AC234" s="11">
        <v>0</v>
      </c>
      <c r="AD234" s="11">
        <v>0</v>
      </c>
      <c r="AE234" s="11">
        <v>0</v>
      </c>
      <c r="AF234" s="11">
        <v>0</v>
      </c>
      <c r="AG234" s="11">
        <v>0</v>
      </c>
      <c r="AH234" s="11">
        <v>50</v>
      </c>
      <c r="AI234" s="11"/>
      <c r="AJ234" s="11"/>
      <c r="AK234" s="11" t="s">
        <v>980</v>
      </c>
      <c r="AL234" s="11" t="s">
        <v>47</v>
      </c>
      <c r="AM234" s="11" t="s">
        <v>48</v>
      </c>
      <c r="AN234" s="11" t="s">
        <v>729</v>
      </c>
    </row>
    <row r="235" ht="36" spans="1:40">
      <c r="A235" s="28">
        <v>232</v>
      </c>
      <c r="B235" s="11" t="s">
        <v>151</v>
      </c>
      <c r="C235" s="11" t="s">
        <v>984</v>
      </c>
      <c r="D235" s="11" t="s">
        <v>985</v>
      </c>
      <c r="E235" s="11" t="s">
        <v>986</v>
      </c>
      <c r="F235" s="11" t="s">
        <v>155</v>
      </c>
      <c r="G235" s="11" t="s">
        <v>987</v>
      </c>
      <c r="H235" s="11">
        <v>3</v>
      </c>
      <c r="I235" s="11" t="s">
        <v>3328</v>
      </c>
      <c r="J235" s="11">
        <v>3</v>
      </c>
      <c r="K235" s="11">
        <v>100</v>
      </c>
      <c r="L235" s="11" t="s">
        <v>987</v>
      </c>
      <c r="M235" s="11">
        <v>0</v>
      </c>
      <c r="N235" s="11">
        <v>0</v>
      </c>
      <c r="O235" s="11">
        <v>0</v>
      </c>
      <c r="P235" s="11">
        <v>0</v>
      </c>
      <c r="Q235" s="11">
        <v>0</v>
      </c>
      <c r="R235" s="11">
        <v>0</v>
      </c>
      <c r="S235" s="11">
        <v>0</v>
      </c>
      <c r="T235" s="11">
        <v>0</v>
      </c>
      <c r="U235" s="11">
        <v>0</v>
      </c>
      <c r="V235" s="11">
        <v>0</v>
      </c>
      <c r="W235" s="11">
        <v>0</v>
      </c>
      <c r="X235" s="11">
        <v>0</v>
      </c>
      <c r="Y235" s="11">
        <v>0</v>
      </c>
      <c r="Z235" s="11">
        <v>0</v>
      </c>
      <c r="AA235" s="11">
        <v>0</v>
      </c>
      <c r="AB235" s="11">
        <v>0</v>
      </c>
      <c r="AC235" s="11">
        <v>0</v>
      </c>
      <c r="AD235" s="11">
        <v>0</v>
      </c>
      <c r="AE235" s="11">
        <v>0</v>
      </c>
      <c r="AF235" s="11">
        <v>0</v>
      </c>
      <c r="AG235" s="11">
        <v>0</v>
      </c>
      <c r="AH235" s="11">
        <v>50</v>
      </c>
      <c r="AI235" s="11"/>
      <c r="AJ235" s="11"/>
      <c r="AK235" s="11" t="s">
        <v>980</v>
      </c>
      <c r="AL235" s="11" t="s">
        <v>47</v>
      </c>
      <c r="AM235" s="11" t="s">
        <v>48</v>
      </c>
      <c r="AN235" s="11" t="s">
        <v>729</v>
      </c>
    </row>
    <row r="236" ht="60" spans="1:40">
      <c r="A236" s="28">
        <v>233</v>
      </c>
      <c r="B236" s="11" t="s">
        <v>151</v>
      </c>
      <c r="C236" s="11" t="s">
        <v>988</v>
      </c>
      <c r="D236" s="11" t="s">
        <v>989</v>
      </c>
      <c r="E236" s="11" t="s">
        <v>990</v>
      </c>
      <c r="F236" s="11" t="s">
        <v>155</v>
      </c>
      <c r="G236" s="11" t="s">
        <v>460</v>
      </c>
      <c r="H236" s="11">
        <v>2</v>
      </c>
      <c r="I236" s="11" t="s">
        <v>3329</v>
      </c>
      <c r="J236" s="11">
        <v>1</v>
      </c>
      <c r="K236" s="11">
        <v>0</v>
      </c>
      <c r="L236" s="11" t="s">
        <v>3365</v>
      </c>
      <c r="M236" s="11">
        <v>2</v>
      </c>
      <c r="N236" s="11">
        <v>54</v>
      </c>
      <c r="O236" s="11" t="s">
        <v>460</v>
      </c>
      <c r="P236" s="11">
        <v>4</v>
      </c>
      <c r="Q236" s="11">
        <v>27</v>
      </c>
      <c r="R236" s="11" t="s">
        <v>3400</v>
      </c>
      <c r="S236" s="11">
        <v>7</v>
      </c>
      <c r="T236" s="11">
        <v>19</v>
      </c>
      <c r="U236" s="11" t="s">
        <v>3402</v>
      </c>
      <c r="V236" s="11">
        <v>0</v>
      </c>
      <c r="W236" s="11">
        <v>0</v>
      </c>
      <c r="X236" s="11">
        <v>0</v>
      </c>
      <c r="Y236" s="11">
        <v>0</v>
      </c>
      <c r="Z236" s="11">
        <v>0</v>
      </c>
      <c r="AA236" s="11">
        <v>0</v>
      </c>
      <c r="AB236" s="11">
        <v>0</v>
      </c>
      <c r="AC236" s="11">
        <v>0</v>
      </c>
      <c r="AD236" s="11">
        <v>0</v>
      </c>
      <c r="AE236" s="11">
        <v>0</v>
      </c>
      <c r="AF236" s="11">
        <v>0</v>
      </c>
      <c r="AG236" s="11">
        <v>0</v>
      </c>
      <c r="AH236" s="11">
        <v>50</v>
      </c>
      <c r="AI236" s="11"/>
      <c r="AJ236" s="11"/>
      <c r="AK236" s="11" t="s">
        <v>980</v>
      </c>
      <c r="AL236" s="11" t="s">
        <v>47</v>
      </c>
      <c r="AM236" s="11" t="s">
        <v>48</v>
      </c>
      <c r="AN236" s="11" t="s">
        <v>729</v>
      </c>
    </row>
    <row r="237" ht="36" spans="1:40">
      <c r="A237" s="28">
        <v>234</v>
      </c>
      <c r="B237" s="11" t="s">
        <v>151</v>
      </c>
      <c r="C237" s="11" t="s">
        <v>991</v>
      </c>
      <c r="D237" s="11" t="s">
        <v>992</v>
      </c>
      <c r="E237" s="11" t="s">
        <v>993</v>
      </c>
      <c r="F237" s="11" t="s">
        <v>196</v>
      </c>
      <c r="G237" s="11" t="s">
        <v>994</v>
      </c>
      <c r="H237" s="11">
        <v>2</v>
      </c>
      <c r="I237" s="11" t="s">
        <v>3328</v>
      </c>
      <c r="J237" s="11">
        <v>1</v>
      </c>
      <c r="K237" s="11">
        <v>100</v>
      </c>
      <c r="L237" s="11" t="s">
        <v>994</v>
      </c>
      <c r="M237" s="11">
        <v>0</v>
      </c>
      <c r="N237" s="11">
        <v>0</v>
      </c>
      <c r="O237" s="11">
        <v>0</v>
      </c>
      <c r="P237" s="11">
        <v>0</v>
      </c>
      <c r="Q237" s="11">
        <v>0</v>
      </c>
      <c r="R237" s="11">
        <v>0</v>
      </c>
      <c r="S237" s="11">
        <v>0</v>
      </c>
      <c r="T237" s="11">
        <v>0</v>
      </c>
      <c r="U237" s="11">
        <v>0</v>
      </c>
      <c r="V237" s="11">
        <v>0</v>
      </c>
      <c r="W237" s="11">
        <v>0</v>
      </c>
      <c r="X237" s="11">
        <v>0</v>
      </c>
      <c r="Y237" s="11">
        <v>0</v>
      </c>
      <c r="Z237" s="11">
        <v>0</v>
      </c>
      <c r="AA237" s="11">
        <v>0</v>
      </c>
      <c r="AB237" s="11">
        <v>0</v>
      </c>
      <c r="AC237" s="11">
        <v>0</v>
      </c>
      <c r="AD237" s="11">
        <v>0</v>
      </c>
      <c r="AE237" s="11">
        <v>0</v>
      </c>
      <c r="AF237" s="11">
        <v>0</v>
      </c>
      <c r="AG237" s="11">
        <v>0</v>
      </c>
      <c r="AH237" s="11">
        <v>50</v>
      </c>
      <c r="AI237" s="11"/>
      <c r="AJ237" s="11"/>
      <c r="AK237" s="11" t="s">
        <v>980</v>
      </c>
      <c r="AL237" s="11" t="s">
        <v>47</v>
      </c>
      <c r="AM237" s="11" t="s">
        <v>48</v>
      </c>
      <c r="AN237" s="11" t="s">
        <v>729</v>
      </c>
    </row>
    <row r="238" ht="36" spans="1:40">
      <c r="A238" s="28">
        <v>235</v>
      </c>
      <c r="B238" s="11" t="s">
        <v>151</v>
      </c>
      <c r="C238" s="11" t="s">
        <v>995</v>
      </c>
      <c r="D238" s="11" t="s">
        <v>996</v>
      </c>
      <c r="E238" s="11" t="s">
        <v>997</v>
      </c>
      <c r="F238" s="11" t="s">
        <v>196</v>
      </c>
      <c r="G238" s="11" t="s">
        <v>998</v>
      </c>
      <c r="H238" s="11">
        <v>6</v>
      </c>
      <c r="I238" s="11" t="s">
        <v>3329</v>
      </c>
      <c r="J238" s="11">
        <v>6</v>
      </c>
      <c r="K238" s="11">
        <v>100</v>
      </c>
      <c r="L238" s="11" t="s">
        <v>998</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0</v>
      </c>
      <c r="AH238" s="11">
        <v>25</v>
      </c>
      <c r="AI238" s="11" t="s">
        <v>1400</v>
      </c>
      <c r="AJ238" s="11">
        <v>4</v>
      </c>
      <c r="AK238" s="11" t="s">
        <v>980</v>
      </c>
      <c r="AL238" s="11" t="s">
        <v>47</v>
      </c>
      <c r="AM238" s="11" t="s">
        <v>56</v>
      </c>
      <c r="AN238" s="11" t="s">
        <v>729</v>
      </c>
    </row>
    <row r="239" ht="36" spans="1:40">
      <c r="A239" s="28">
        <v>236</v>
      </c>
      <c r="B239" s="11" t="s">
        <v>151</v>
      </c>
      <c r="C239" s="11" t="s">
        <v>999</v>
      </c>
      <c r="D239" s="11" t="s">
        <v>1000</v>
      </c>
      <c r="E239" s="11" t="s">
        <v>1001</v>
      </c>
      <c r="F239" s="11" t="s">
        <v>207</v>
      </c>
      <c r="G239" s="11" t="s">
        <v>947</v>
      </c>
      <c r="H239" s="11">
        <v>2</v>
      </c>
      <c r="I239" s="11" t="s">
        <v>3328</v>
      </c>
      <c r="J239" s="11">
        <v>2</v>
      </c>
      <c r="K239" s="11">
        <v>100</v>
      </c>
      <c r="L239" s="11" t="s">
        <v>947</v>
      </c>
      <c r="M239" s="11">
        <v>0</v>
      </c>
      <c r="N239" s="11">
        <v>0</v>
      </c>
      <c r="O239" s="11">
        <v>0</v>
      </c>
      <c r="P239" s="11">
        <v>0</v>
      </c>
      <c r="Q239" s="11">
        <v>0</v>
      </c>
      <c r="R239" s="11">
        <v>0</v>
      </c>
      <c r="S239" s="11">
        <v>0</v>
      </c>
      <c r="T239" s="11">
        <v>0</v>
      </c>
      <c r="U239" s="11">
        <v>0</v>
      </c>
      <c r="V239" s="11">
        <v>0</v>
      </c>
      <c r="W239" s="11">
        <v>0</v>
      </c>
      <c r="X239" s="11">
        <v>0</v>
      </c>
      <c r="Y239" s="11">
        <v>0</v>
      </c>
      <c r="Z239" s="11">
        <v>0</v>
      </c>
      <c r="AA239" s="11">
        <v>0</v>
      </c>
      <c r="AB239" s="11">
        <v>0</v>
      </c>
      <c r="AC239" s="11">
        <v>0</v>
      </c>
      <c r="AD239" s="11">
        <v>0</v>
      </c>
      <c r="AE239" s="11">
        <v>0</v>
      </c>
      <c r="AF239" s="11">
        <v>0</v>
      </c>
      <c r="AG239" s="11">
        <v>0</v>
      </c>
      <c r="AH239" s="11">
        <v>50</v>
      </c>
      <c r="AI239" s="11"/>
      <c r="AJ239" s="11"/>
      <c r="AK239" s="11" t="s">
        <v>980</v>
      </c>
      <c r="AL239" s="11" t="s">
        <v>47</v>
      </c>
      <c r="AM239" s="11" t="s">
        <v>48</v>
      </c>
      <c r="AN239" s="11" t="s">
        <v>729</v>
      </c>
    </row>
    <row r="240" ht="24" spans="1:40">
      <c r="A240" s="28">
        <v>237</v>
      </c>
      <c r="B240" s="11" t="s">
        <v>151</v>
      </c>
      <c r="C240" s="11" t="s">
        <v>1002</v>
      </c>
      <c r="D240" s="11" t="s">
        <v>1003</v>
      </c>
      <c r="E240" s="11" t="s">
        <v>1004</v>
      </c>
      <c r="F240" s="11" t="s">
        <v>317</v>
      </c>
      <c r="G240" s="11" t="s">
        <v>331</v>
      </c>
      <c r="H240" s="11">
        <v>4</v>
      </c>
      <c r="I240" s="11" t="s">
        <v>3328</v>
      </c>
      <c r="J240" s="11">
        <v>1</v>
      </c>
      <c r="K240" s="11">
        <v>100</v>
      </c>
      <c r="L240" s="11" t="s">
        <v>331</v>
      </c>
      <c r="M240" s="11">
        <v>0</v>
      </c>
      <c r="N240" s="11">
        <v>0</v>
      </c>
      <c r="O240" s="11">
        <v>0</v>
      </c>
      <c r="P240" s="11">
        <v>0</v>
      </c>
      <c r="Q240" s="11">
        <v>0</v>
      </c>
      <c r="R240" s="11">
        <v>0</v>
      </c>
      <c r="S240" s="11">
        <v>0</v>
      </c>
      <c r="T240" s="11">
        <v>0</v>
      </c>
      <c r="U240" s="11">
        <v>0</v>
      </c>
      <c r="V240" s="11">
        <v>0</v>
      </c>
      <c r="W240" s="11">
        <v>0</v>
      </c>
      <c r="X240" s="11">
        <v>0</v>
      </c>
      <c r="Y240" s="11">
        <v>0</v>
      </c>
      <c r="Z240" s="11">
        <v>0</v>
      </c>
      <c r="AA240" s="11">
        <v>0</v>
      </c>
      <c r="AB240" s="11">
        <v>0</v>
      </c>
      <c r="AC240" s="11">
        <v>0</v>
      </c>
      <c r="AD240" s="11">
        <v>0</v>
      </c>
      <c r="AE240" s="11">
        <v>0</v>
      </c>
      <c r="AF240" s="11">
        <v>0</v>
      </c>
      <c r="AG240" s="11">
        <v>0</v>
      </c>
      <c r="AH240" s="11">
        <v>10</v>
      </c>
      <c r="AI240" s="11"/>
      <c r="AJ240" s="11"/>
      <c r="AK240" s="11" t="s">
        <v>1005</v>
      </c>
      <c r="AL240" s="11" t="s">
        <v>105</v>
      </c>
      <c r="AM240" s="11" t="s">
        <v>56</v>
      </c>
      <c r="AN240" s="11" t="s">
        <v>729</v>
      </c>
    </row>
    <row r="241" ht="36" spans="1:40">
      <c r="A241" s="28">
        <v>238</v>
      </c>
      <c r="B241" s="11" t="s">
        <v>151</v>
      </c>
      <c r="C241" s="11" t="s">
        <v>1006</v>
      </c>
      <c r="D241" s="11" t="s">
        <v>1007</v>
      </c>
      <c r="E241" s="11" t="s">
        <v>1008</v>
      </c>
      <c r="F241" s="11" t="s">
        <v>228</v>
      </c>
      <c r="G241" s="11" t="s">
        <v>384</v>
      </c>
      <c r="H241" s="11">
        <v>3</v>
      </c>
      <c r="I241" s="11" t="s">
        <v>3328</v>
      </c>
      <c r="J241" s="11">
        <v>3</v>
      </c>
      <c r="K241" s="11">
        <v>100</v>
      </c>
      <c r="L241" s="11" t="s">
        <v>384</v>
      </c>
      <c r="M241" s="11">
        <v>0</v>
      </c>
      <c r="N241" s="11">
        <v>0</v>
      </c>
      <c r="O241" s="11">
        <v>0</v>
      </c>
      <c r="P241" s="11">
        <v>0</v>
      </c>
      <c r="Q241" s="11">
        <v>0</v>
      </c>
      <c r="R241" s="11">
        <v>0</v>
      </c>
      <c r="S241" s="11">
        <v>0</v>
      </c>
      <c r="T241" s="11">
        <v>0</v>
      </c>
      <c r="U241" s="11">
        <v>0</v>
      </c>
      <c r="V241" s="11">
        <v>0</v>
      </c>
      <c r="W241" s="11">
        <v>0</v>
      </c>
      <c r="X241" s="11">
        <v>0</v>
      </c>
      <c r="Y241" s="11">
        <v>0</v>
      </c>
      <c r="Z241" s="11">
        <v>0</v>
      </c>
      <c r="AA241" s="11">
        <v>0</v>
      </c>
      <c r="AB241" s="11">
        <v>0</v>
      </c>
      <c r="AC241" s="11">
        <v>0</v>
      </c>
      <c r="AD241" s="11">
        <v>0</v>
      </c>
      <c r="AE241" s="11">
        <v>0</v>
      </c>
      <c r="AF241" s="11">
        <v>0</v>
      </c>
      <c r="AG241" s="11">
        <v>0</v>
      </c>
      <c r="AH241" s="11">
        <v>50</v>
      </c>
      <c r="AI241" s="11"/>
      <c r="AJ241" s="11"/>
      <c r="AK241" s="11" t="s">
        <v>1005</v>
      </c>
      <c r="AL241" s="11" t="s">
        <v>47</v>
      </c>
      <c r="AM241" s="11" t="s">
        <v>48</v>
      </c>
      <c r="AN241" s="11" t="s">
        <v>729</v>
      </c>
    </row>
    <row r="242" ht="36" spans="1:40">
      <c r="A242" s="28">
        <v>239</v>
      </c>
      <c r="B242" s="11" t="s">
        <v>151</v>
      </c>
      <c r="C242" s="11" t="s">
        <v>1009</v>
      </c>
      <c r="D242" s="11" t="s">
        <v>1010</v>
      </c>
      <c r="E242" s="11" t="s">
        <v>1011</v>
      </c>
      <c r="F242" s="11" t="s">
        <v>402</v>
      </c>
      <c r="G242" s="11" t="s">
        <v>1012</v>
      </c>
      <c r="H242" s="11">
        <v>6</v>
      </c>
      <c r="I242" s="11" t="s">
        <v>3329</v>
      </c>
      <c r="J242" s="11">
        <v>4</v>
      </c>
      <c r="K242" s="11">
        <v>55.55</v>
      </c>
      <c r="L242" s="11" t="s">
        <v>403</v>
      </c>
      <c r="M242" s="11">
        <v>6</v>
      </c>
      <c r="N242" s="11">
        <v>44.44</v>
      </c>
      <c r="O242" s="11" t="s">
        <v>1012</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0</v>
      </c>
      <c r="AH242" s="11">
        <v>25</v>
      </c>
      <c r="AI242" s="11"/>
      <c r="AJ242" s="11"/>
      <c r="AK242" s="11" t="s">
        <v>1005</v>
      </c>
      <c r="AL242" s="11" t="s">
        <v>47</v>
      </c>
      <c r="AM242" s="11" t="s">
        <v>56</v>
      </c>
      <c r="AN242" s="11" t="s">
        <v>729</v>
      </c>
    </row>
    <row r="243" ht="48" spans="1:40">
      <c r="A243" s="28">
        <v>240</v>
      </c>
      <c r="B243" s="11" t="s">
        <v>151</v>
      </c>
      <c r="C243" s="11" t="s">
        <v>1013</v>
      </c>
      <c r="D243" s="11" t="s">
        <v>1014</v>
      </c>
      <c r="E243" s="11" t="s">
        <v>1015</v>
      </c>
      <c r="F243" s="11" t="s">
        <v>155</v>
      </c>
      <c r="G243" s="11" t="s">
        <v>1016</v>
      </c>
      <c r="H243" s="11">
        <v>3</v>
      </c>
      <c r="I243" s="11" t="s">
        <v>3328</v>
      </c>
      <c r="J243" s="11">
        <v>3</v>
      </c>
      <c r="K243" s="11">
        <v>100</v>
      </c>
      <c r="L243" s="11" t="s">
        <v>1016</v>
      </c>
      <c r="M243" s="11">
        <v>0</v>
      </c>
      <c r="N243" s="11">
        <v>0</v>
      </c>
      <c r="O243" s="11">
        <v>0</v>
      </c>
      <c r="P243" s="11">
        <v>0</v>
      </c>
      <c r="Q243" s="11">
        <v>0</v>
      </c>
      <c r="R243" s="11">
        <v>0</v>
      </c>
      <c r="S243" s="11">
        <v>0</v>
      </c>
      <c r="T243" s="11">
        <v>0</v>
      </c>
      <c r="U243" s="11">
        <v>0</v>
      </c>
      <c r="V243" s="11">
        <v>0</v>
      </c>
      <c r="W243" s="11">
        <v>0</v>
      </c>
      <c r="X243" s="11">
        <v>0</v>
      </c>
      <c r="Y243" s="11">
        <v>0</v>
      </c>
      <c r="Z243" s="11">
        <v>0</v>
      </c>
      <c r="AA243" s="11">
        <v>0</v>
      </c>
      <c r="AB243" s="11">
        <v>0</v>
      </c>
      <c r="AC243" s="11">
        <v>0</v>
      </c>
      <c r="AD243" s="11">
        <v>0</v>
      </c>
      <c r="AE243" s="11">
        <v>0</v>
      </c>
      <c r="AF243" s="11">
        <v>0</v>
      </c>
      <c r="AG243" s="11">
        <v>0</v>
      </c>
      <c r="AH243" s="11">
        <v>50</v>
      </c>
      <c r="AI243" s="11"/>
      <c r="AJ243" s="11"/>
      <c r="AK243" s="11" t="s">
        <v>1005</v>
      </c>
      <c r="AL243" s="11" t="s">
        <v>47</v>
      </c>
      <c r="AM243" s="11" t="s">
        <v>48</v>
      </c>
      <c r="AN243" s="11" t="s">
        <v>729</v>
      </c>
    </row>
    <row r="244" ht="24" spans="1:40">
      <c r="A244" s="28">
        <v>241</v>
      </c>
      <c r="B244" s="11" t="s">
        <v>151</v>
      </c>
      <c r="C244" s="11" t="s">
        <v>1017</v>
      </c>
      <c r="D244" s="11" t="s">
        <v>1018</v>
      </c>
      <c r="E244" s="11" t="s">
        <v>1019</v>
      </c>
      <c r="F244" s="11" t="s">
        <v>207</v>
      </c>
      <c r="G244" s="11" t="s">
        <v>394</v>
      </c>
      <c r="H244" s="11">
        <v>2</v>
      </c>
      <c r="I244" s="11" t="s">
        <v>3328</v>
      </c>
      <c r="J244" s="11">
        <v>2</v>
      </c>
      <c r="K244" s="11">
        <v>100</v>
      </c>
      <c r="L244" s="11" t="s">
        <v>394</v>
      </c>
      <c r="M244" s="11">
        <v>0</v>
      </c>
      <c r="N244" s="11">
        <v>0</v>
      </c>
      <c r="O244" s="11">
        <v>0</v>
      </c>
      <c r="P244" s="11">
        <v>0</v>
      </c>
      <c r="Q244" s="11">
        <v>0</v>
      </c>
      <c r="R244" s="11">
        <v>0</v>
      </c>
      <c r="S244" s="11">
        <v>0</v>
      </c>
      <c r="T244" s="11">
        <v>0</v>
      </c>
      <c r="U244" s="11">
        <v>0</v>
      </c>
      <c r="V244" s="11">
        <v>0</v>
      </c>
      <c r="W244" s="11">
        <v>0</v>
      </c>
      <c r="X244" s="11">
        <v>0</v>
      </c>
      <c r="Y244" s="11">
        <v>0</v>
      </c>
      <c r="Z244" s="11">
        <v>0</v>
      </c>
      <c r="AA244" s="11">
        <v>0</v>
      </c>
      <c r="AB244" s="11">
        <v>0</v>
      </c>
      <c r="AC244" s="11">
        <v>0</v>
      </c>
      <c r="AD244" s="11">
        <v>0</v>
      </c>
      <c r="AE244" s="11">
        <v>0</v>
      </c>
      <c r="AF244" s="11">
        <v>0</v>
      </c>
      <c r="AG244" s="11">
        <v>0</v>
      </c>
      <c r="AH244" s="11">
        <v>50</v>
      </c>
      <c r="AI244" s="11"/>
      <c r="AJ244" s="11"/>
      <c r="AK244" s="11" t="s">
        <v>1005</v>
      </c>
      <c r="AL244" s="11" t="s">
        <v>47</v>
      </c>
      <c r="AM244" s="11" t="s">
        <v>48</v>
      </c>
      <c r="AN244" s="11" t="s">
        <v>729</v>
      </c>
    </row>
    <row r="245" ht="36" spans="1:40">
      <c r="A245" s="28">
        <v>242</v>
      </c>
      <c r="B245" s="11" t="s">
        <v>151</v>
      </c>
      <c r="C245" s="11" t="s">
        <v>1020</v>
      </c>
      <c r="D245" s="11" t="s">
        <v>1021</v>
      </c>
      <c r="E245" s="11" t="s">
        <v>1022</v>
      </c>
      <c r="F245" s="11" t="s">
        <v>155</v>
      </c>
      <c r="G245" s="11" t="s">
        <v>1023</v>
      </c>
      <c r="H245" s="11">
        <v>3</v>
      </c>
      <c r="I245" s="11" t="s">
        <v>3328</v>
      </c>
      <c r="J245" s="11">
        <v>3</v>
      </c>
      <c r="K245" s="11">
        <v>100</v>
      </c>
      <c r="L245" s="11" t="s">
        <v>1023</v>
      </c>
      <c r="M245" s="11">
        <v>0</v>
      </c>
      <c r="N245" s="11">
        <v>0</v>
      </c>
      <c r="O245" s="11">
        <v>0</v>
      </c>
      <c r="P245" s="11">
        <v>0</v>
      </c>
      <c r="Q245" s="11">
        <v>0</v>
      </c>
      <c r="R245" s="11">
        <v>0</v>
      </c>
      <c r="S245" s="11">
        <v>0</v>
      </c>
      <c r="T245" s="11">
        <v>0</v>
      </c>
      <c r="U245" s="11">
        <v>0</v>
      </c>
      <c r="V245" s="11">
        <v>0</v>
      </c>
      <c r="W245" s="11">
        <v>0</v>
      </c>
      <c r="X245" s="11">
        <v>0</v>
      </c>
      <c r="Y245" s="11">
        <v>0</v>
      </c>
      <c r="Z245" s="11">
        <v>0</v>
      </c>
      <c r="AA245" s="11">
        <v>0</v>
      </c>
      <c r="AB245" s="11">
        <v>0</v>
      </c>
      <c r="AC245" s="11">
        <v>0</v>
      </c>
      <c r="AD245" s="11">
        <v>0</v>
      </c>
      <c r="AE245" s="11">
        <v>0</v>
      </c>
      <c r="AF245" s="11">
        <v>0</v>
      </c>
      <c r="AG245" s="11">
        <v>0</v>
      </c>
      <c r="AH245" s="11">
        <v>50</v>
      </c>
      <c r="AI245" s="11" t="s">
        <v>1400</v>
      </c>
      <c r="AJ245" s="11">
        <v>6</v>
      </c>
      <c r="AK245" s="11" t="s">
        <v>763</v>
      </c>
      <c r="AL245" s="11" t="s">
        <v>47</v>
      </c>
      <c r="AM245" s="11" t="s">
        <v>48</v>
      </c>
      <c r="AN245" s="11" t="s">
        <v>729</v>
      </c>
    </row>
    <row r="246" ht="36" spans="1:40">
      <c r="A246" s="28">
        <v>243</v>
      </c>
      <c r="B246" s="11" t="s">
        <v>151</v>
      </c>
      <c r="C246" s="11" t="s">
        <v>1024</v>
      </c>
      <c r="D246" s="11" t="s">
        <v>1025</v>
      </c>
      <c r="E246" s="11" t="s">
        <v>1026</v>
      </c>
      <c r="F246" s="11" t="s">
        <v>277</v>
      </c>
      <c r="G246" s="11" t="s">
        <v>1027</v>
      </c>
      <c r="H246" s="11">
        <v>3</v>
      </c>
      <c r="I246" s="11" t="s">
        <v>3328</v>
      </c>
      <c r="J246" s="11">
        <v>3</v>
      </c>
      <c r="K246" s="11">
        <v>100</v>
      </c>
      <c r="L246" s="11" t="s">
        <v>1027</v>
      </c>
      <c r="M246" s="11">
        <v>0</v>
      </c>
      <c r="N246" s="11">
        <v>0</v>
      </c>
      <c r="O246" s="11">
        <v>0</v>
      </c>
      <c r="P246" s="11">
        <v>0</v>
      </c>
      <c r="Q246" s="11">
        <v>0</v>
      </c>
      <c r="R246" s="11">
        <v>0</v>
      </c>
      <c r="S246" s="11">
        <v>0</v>
      </c>
      <c r="T246" s="11">
        <v>0</v>
      </c>
      <c r="U246" s="11">
        <v>0</v>
      </c>
      <c r="V246" s="11">
        <v>0</v>
      </c>
      <c r="W246" s="11">
        <v>0</v>
      </c>
      <c r="X246" s="11">
        <v>0</v>
      </c>
      <c r="Y246" s="11">
        <v>0</v>
      </c>
      <c r="Z246" s="11">
        <v>0</v>
      </c>
      <c r="AA246" s="11">
        <v>0</v>
      </c>
      <c r="AB246" s="11">
        <v>0</v>
      </c>
      <c r="AC246" s="11">
        <v>0</v>
      </c>
      <c r="AD246" s="11">
        <v>0</v>
      </c>
      <c r="AE246" s="11">
        <v>0</v>
      </c>
      <c r="AF246" s="11">
        <v>0</v>
      </c>
      <c r="AG246" s="11">
        <v>0</v>
      </c>
      <c r="AH246" s="11">
        <v>50</v>
      </c>
      <c r="AI246" s="11"/>
      <c r="AJ246" s="11"/>
      <c r="AK246" s="11" t="s">
        <v>763</v>
      </c>
      <c r="AL246" s="11" t="s">
        <v>47</v>
      </c>
      <c r="AM246" s="11" t="s">
        <v>48</v>
      </c>
      <c r="AN246" s="11" t="s">
        <v>729</v>
      </c>
    </row>
    <row r="247" ht="60" spans="1:40">
      <c r="A247" s="28">
        <v>244</v>
      </c>
      <c r="B247" s="11" t="s">
        <v>151</v>
      </c>
      <c r="C247" s="11" t="s">
        <v>1028</v>
      </c>
      <c r="D247" s="11" t="s">
        <v>1029</v>
      </c>
      <c r="E247" s="11" t="s">
        <v>1030</v>
      </c>
      <c r="F247" s="11" t="s">
        <v>424</v>
      </c>
      <c r="G247" s="11" t="s">
        <v>829</v>
      </c>
      <c r="H247" s="11">
        <v>3</v>
      </c>
      <c r="I247" s="11" t="s">
        <v>3329</v>
      </c>
      <c r="J247" s="11">
        <v>3</v>
      </c>
      <c r="K247" s="11">
        <v>68.18</v>
      </c>
      <c r="L247" s="11" t="s">
        <v>829</v>
      </c>
      <c r="M247" s="11">
        <v>7</v>
      </c>
      <c r="N247" s="11">
        <v>31.81</v>
      </c>
      <c r="O247" s="11" t="s">
        <v>3411</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0</v>
      </c>
      <c r="AH247" s="11">
        <v>50</v>
      </c>
      <c r="AI247" s="11" t="s">
        <v>1400</v>
      </c>
      <c r="AJ247" s="11">
        <v>10</v>
      </c>
      <c r="AK247" s="11" t="s">
        <v>1031</v>
      </c>
      <c r="AL247" s="11" t="s">
        <v>47</v>
      </c>
      <c r="AM247" s="11" t="s">
        <v>48</v>
      </c>
      <c r="AN247" s="11" t="s">
        <v>729</v>
      </c>
    </row>
    <row r="248" ht="48" spans="1:40">
      <c r="A248" s="28">
        <v>245</v>
      </c>
      <c r="B248" s="11" t="s">
        <v>151</v>
      </c>
      <c r="C248" s="11" t="s">
        <v>1032</v>
      </c>
      <c r="D248" s="11" t="s">
        <v>1033</v>
      </c>
      <c r="E248" s="11" t="s">
        <v>1034</v>
      </c>
      <c r="F248" s="11" t="s">
        <v>191</v>
      </c>
      <c r="G248" s="11" t="s">
        <v>347</v>
      </c>
      <c r="H248" s="11">
        <v>4</v>
      </c>
      <c r="I248" s="11" t="s">
        <v>3329</v>
      </c>
      <c r="J248" s="11">
        <v>4</v>
      </c>
      <c r="K248" s="11">
        <v>60</v>
      </c>
      <c r="L248" s="11" t="s">
        <v>347</v>
      </c>
      <c r="M248" s="11">
        <v>6</v>
      </c>
      <c r="N248" s="11">
        <v>40</v>
      </c>
      <c r="O248" s="11" t="s">
        <v>3412</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0</v>
      </c>
      <c r="AH248" s="11">
        <v>25</v>
      </c>
      <c r="AI248" s="11"/>
      <c r="AJ248" s="11"/>
      <c r="AK248" s="11" t="s">
        <v>1031</v>
      </c>
      <c r="AL248" s="11" t="s">
        <v>47</v>
      </c>
      <c r="AM248" s="11" t="s">
        <v>56</v>
      </c>
      <c r="AN248" s="11" t="s">
        <v>729</v>
      </c>
    </row>
    <row r="249" ht="24" spans="1:40">
      <c r="A249" s="28">
        <v>246</v>
      </c>
      <c r="B249" s="11" t="s">
        <v>151</v>
      </c>
      <c r="C249" s="11" t="s">
        <v>1035</v>
      </c>
      <c r="D249" s="11" t="s">
        <v>1036</v>
      </c>
      <c r="E249" s="11" t="s">
        <v>1037</v>
      </c>
      <c r="F249" s="11" t="s">
        <v>250</v>
      </c>
      <c r="G249" s="11" t="s">
        <v>380</v>
      </c>
      <c r="H249" s="11">
        <v>2</v>
      </c>
      <c r="I249" s="11" t="s">
        <v>3328</v>
      </c>
      <c r="J249" s="11">
        <v>2</v>
      </c>
      <c r="K249" s="11">
        <v>100</v>
      </c>
      <c r="L249" s="11" t="s">
        <v>380</v>
      </c>
      <c r="M249" s="11">
        <v>0</v>
      </c>
      <c r="N249" s="11">
        <v>0</v>
      </c>
      <c r="O249" s="11">
        <v>0</v>
      </c>
      <c r="P249" s="11">
        <v>0</v>
      </c>
      <c r="Q249" s="11">
        <v>0</v>
      </c>
      <c r="R249" s="11">
        <v>0</v>
      </c>
      <c r="S249" s="11">
        <v>0</v>
      </c>
      <c r="T249" s="11">
        <v>0</v>
      </c>
      <c r="U249" s="11">
        <v>0</v>
      </c>
      <c r="V249" s="11">
        <v>0</v>
      </c>
      <c r="W249" s="11">
        <v>0</v>
      </c>
      <c r="X249" s="11">
        <v>0</v>
      </c>
      <c r="Y249" s="11">
        <v>0</v>
      </c>
      <c r="Z249" s="11">
        <v>0</v>
      </c>
      <c r="AA249" s="11">
        <v>0</v>
      </c>
      <c r="AB249" s="11">
        <v>0</v>
      </c>
      <c r="AC249" s="11">
        <v>0</v>
      </c>
      <c r="AD249" s="11">
        <v>0</v>
      </c>
      <c r="AE249" s="11">
        <v>0</v>
      </c>
      <c r="AF249" s="11">
        <v>0</v>
      </c>
      <c r="AG249" s="11">
        <v>0</v>
      </c>
      <c r="AH249" s="11">
        <v>50</v>
      </c>
      <c r="AI249" s="11"/>
      <c r="AJ249" s="11"/>
      <c r="AK249" s="11" t="s">
        <v>1038</v>
      </c>
      <c r="AL249" s="11" t="s">
        <v>47</v>
      </c>
      <c r="AM249" s="11" t="s">
        <v>48</v>
      </c>
      <c r="AN249" s="11" t="s">
        <v>729</v>
      </c>
    </row>
    <row r="250" ht="36" spans="1:40">
      <c r="A250" s="28">
        <v>247</v>
      </c>
      <c r="B250" s="11" t="s">
        <v>151</v>
      </c>
      <c r="C250" s="11" t="s">
        <v>1039</v>
      </c>
      <c r="D250" s="11" t="s">
        <v>1040</v>
      </c>
      <c r="E250" s="11" t="s">
        <v>1041</v>
      </c>
      <c r="F250" s="11" t="s">
        <v>172</v>
      </c>
      <c r="G250" s="11" t="s">
        <v>384</v>
      </c>
      <c r="H250" s="11">
        <v>3</v>
      </c>
      <c r="I250" s="11" t="s">
        <v>3328</v>
      </c>
      <c r="J250" s="11">
        <v>3</v>
      </c>
      <c r="K250" s="11">
        <v>100</v>
      </c>
      <c r="L250" s="11" t="s">
        <v>384</v>
      </c>
      <c r="M250" s="11">
        <v>0</v>
      </c>
      <c r="N250" s="11">
        <v>0</v>
      </c>
      <c r="O250" s="11">
        <v>0</v>
      </c>
      <c r="P250" s="11">
        <v>0</v>
      </c>
      <c r="Q250" s="11">
        <v>0</v>
      </c>
      <c r="R250" s="11">
        <v>0</v>
      </c>
      <c r="S250" s="11">
        <v>0</v>
      </c>
      <c r="T250" s="11">
        <v>0</v>
      </c>
      <c r="U250" s="11">
        <v>0</v>
      </c>
      <c r="V250" s="11">
        <v>0</v>
      </c>
      <c r="W250" s="11">
        <v>0</v>
      </c>
      <c r="X250" s="11">
        <v>0</v>
      </c>
      <c r="Y250" s="11">
        <v>0</v>
      </c>
      <c r="Z250" s="11">
        <v>0</v>
      </c>
      <c r="AA250" s="11">
        <v>0</v>
      </c>
      <c r="AB250" s="11">
        <v>0</v>
      </c>
      <c r="AC250" s="11">
        <v>0</v>
      </c>
      <c r="AD250" s="11">
        <v>0</v>
      </c>
      <c r="AE250" s="11">
        <v>0</v>
      </c>
      <c r="AF250" s="11">
        <v>0</v>
      </c>
      <c r="AG250" s="11">
        <v>0</v>
      </c>
      <c r="AH250" s="11">
        <v>50</v>
      </c>
      <c r="AI250" s="11"/>
      <c r="AJ250" s="11"/>
      <c r="AK250" s="11" t="s">
        <v>1038</v>
      </c>
      <c r="AL250" s="11" t="s">
        <v>47</v>
      </c>
      <c r="AM250" s="11" t="s">
        <v>48</v>
      </c>
      <c r="AN250" s="11" t="s">
        <v>729</v>
      </c>
    </row>
    <row r="251" ht="36" spans="1:40">
      <c r="A251" s="28">
        <v>248</v>
      </c>
      <c r="B251" s="11" t="s">
        <v>151</v>
      </c>
      <c r="C251" s="11" t="s">
        <v>1042</v>
      </c>
      <c r="D251" s="11" t="s">
        <v>1043</v>
      </c>
      <c r="E251" s="11" t="s">
        <v>1044</v>
      </c>
      <c r="F251" s="11" t="s">
        <v>155</v>
      </c>
      <c r="G251" s="11" t="s">
        <v>128</v>
      </c>
      <c r="H251" s="11">
        <v>3</v>
      </c>
      <c r="I251" s="11" t="s">
        <v>3328</v>
      </c>
      <c r="J251" s="11">
        <v>3</v>
      </c>
      <c r="K251" s="11">
        <v>100</v>
      </c>
      <c r="L251" s="11" t="s">
        <v>128</v>
      </c>
      <c r="M251" s="11">
        <v>0</v>
      </c>
      <c r="N251" s="11">
        <v>0</v>
      </c>
      <c r="O251" s="11">
        <v>0</v>
      </c>
      <c r="P251" s="11">
        <v>0</v>
      </c>
      <c r="Q251" s="11">
        <v>0</v>
      </c>
      <c r="R251" s="11">
        <v>0</v>
      </c>
      <c r="S251" s="11">
        <v>0</v>
      </c>
      <c r="T251" s="11">
        <v>0</v>
      </c>
      <c r="U251" s="11">
        <v>0</v>
      </c>
      <c r="V251" s="11">
        <v>0</v>
      </c>
      <c r="W251" s="11">
        <v>0</v>
      </c>
      <c r="X251" s="11">
        <v>0</v>
      </c>
      <c r="Y251" s="11">
        <v>0</v>
      </c>
      <c r="Z251" s="11">
        <v>0</v>
      </c>
      <c r="AA251" s="11">
        <v>0</v>
      </c>
      <c r="AB251" s="11">
        <v>0</v>
      </c>
      <c r="AC251" s="11">
        <v>0</v>
      </c>
      <c r="AD251" s="11">
        <v>0</v>
      </c>
      <c r="AE251" s="11">
        <v>0</v>
      </c>
      <c r="AF251" s="11">
        <v>0</v>
      </c>
      <c r="AG251" s="11">
        <v>0</v>
      </c>
      <c r="AH251" s="11">
        <v>50</v>
      </c>
      <c r="AI251" s="11"/>
      <c r="AJ251" s="11"/>
      <c r="AK251" s="11" t="s">
        <v>1038</v>
      </c>
      <c r="AL251" s="11" t="s">
        <v>47</v>
      </c>
      <c r="AM251" s="11" t="s">
        <v>48</v>
      </c>
      <c r="AN251" s="11" t="s">
        <v>729</v>
      </c>
    </row>
    <row r="252" ht="36" spans="1:40">
      <c r="A252" s="28">
        <v>249</v>
      </c>
      <c r="B252" s="11" t="s">
        <v>151</v>
      </c>
      <c r="C252" s="11" t="s">
        <v>1045</v>
      </c>
      <c r="D252" s="11" t="s">
        <v>1046</v>
      </c>
      <c r="E252" s="11" t="s">
        <v>1047</v>
      </c>
      <c r="F252" s="11" t="s">
        <v>250</v>
      </c>
      <c r="G252" s="11" t="s">
        <v>1048</v>
      </c>
      <c r="H252" s="11">
        <v>2</v>
      </c>
      <c r="I252" s="11" t="s">
        <v>3329</v>
      </c>
      <c r="J252" s="11">
        <v>2</v>
      </c>
      <c r="K252" s="11">
        <v>71.42</v>
      </c>
      <c r="L252" s="11" t="s">
        <v>1048</v>
      </c>
      <c r="M252" s="11">
        <v>6</v>
      </c>
      <c r="N252" s="11">
        <v>28.57</v>
      </c>
      <c r="O252" s="11" t="s">
        <v>3413</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0</v>
      </c>
      <c r="AH252" s="11">
        <v>50</v>
      </c>
      <c r="AI252" s="11"/>
      <c r="AJ252" s="11"/>
      <c r="AK252" s="11" t="s">
        <v>1038</v>
      </c>
      <c r="AL252" s="11" t="s">
        <v>47</v>
      </c>
      <c r="AM252" s="11" t="s">
        <v>48</v>
      </c>
      <c r="AN252" s="11" t="s">
        <v>729</v>
      </c>
    </row>
    <row r="253" ht="36" spans="1:40">
      <c r="A253" s="28">
        <v>250</v>
      </c>
      <c r="B253" s="11" t="s">
        <v>151</v>
      </c>
      <c r="C253" s="11" t="s">
        <v>1049</v>
      </c>
      <c r="D253" s="11" t="s">
        <v>1050</v>
      </c>
      <c r="E253" s="11" t="s">
        <v>1051</v>
      </c>
      <c r="F253" s="11" t="s">
        <v>196</v>
      </c>
      <c r="G253" s="11" t="s">
        <v>998</v>
      </c>
      <c r="H253" s="11">
        <v>6</v>
      </c>
      <c r="I253" s="11" t="s">
        <v>3329</v>
      </c>
      <c r="J253" s="11">
        <v>6</v>
      </c>
      <c r="K253" s="11">
        <v>100</v>
      </c>
      <c r="L253" s="11" t="s">
        <v>998</v>
      </c>
      <c r="M253" s="11">
        <v>0</v>
      </c>
      <c r="N253" s="11">
        <v>0</v>
      </c>
      <c r="O253" s="11">
        <v>0</v>
      </c>
      <c r="P253" s="11">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0</v>
      </c>
      <c r="AH253" s="11">
        <v>25</v>
      </c>
      <c r="AI253" s="11" t="s">
        <v>1400</v>
      </c>
      <c r="AJ253" s="11">
        <v>4</v>
      </c>
      <c r="AK253" s="11" t="s">
        <v>1038</v>
      </c>
      <c r="AL253" s="11" t="s">
        <v>47</v>
      </c>
      <c r="AM253" s="11" t="s">
        <v>56</v>
      </c>
      <c r="AN253" s="11" t="s">
        <v>729</v>
      </c>
    </row>
    <row r="254" ht="36" spans="1:40">
      <c r="A254" s="28">
        <v>251</v>
      </c>
      <c r="B254" s="11" t="s">
        <v>151</v>
      </c>
      <c r="C254" s="11" t="s">
        <v>1052</v>
      </c>
      <c r="D254" s="11" t="s">
        <v>1053</v>
      </c>
      <c r="E254" s="11" t="s">
        <v>1054</v>
      </c>
      <c r="F254" s="11" t="s">
        <v>167</v>
      </c>
      <c r="G254" s="11" t="s">
        <v>384</v>
      </c>
      <c r="H254" s="11">
        <v>3</v>
      </c>
      <c r="I254" s="11" t="s">
        <v>3328</v>
      </c>
      <c r="J254" s="11">
        <v>3</v>
      </c>
      <c r="K254" s="11">
        <v>100</v>
      </c>
      <c r="L254" s="11" t="s">
        <v>384</v>
      </c>
      <c r="M254" s="11">
        <v>0</v>
      </c>
      <c r="N254" s="11">
        <v>0</v>
      </c>
      <c r="O254" s="11">
        <v>0</v>
      </c>
      <c r="P254" s="11">
        <v>0</v>
      </c>
      <c r="Q254" s="11">
        <v>0</v>
      </c>
      <c r="R254" s="11">
        <v>0</v>
      </c>
      <c r="S254" s="11">
        <v>0</v>
      </c>
      <c r="T254" s="11">
        <v>0</v>
      </c>
      <c r="U254" s="11">
        <v>0</v>
      </c>
      <c r="V254" s="11">
        <v>0</v>
      </c>
      <c r="W254" s="11">
        <v>0</v>
      </c>
      <c r="X254" s="11">
        <v>0</v>
      </c>
      <c r="Y254" s="11">
        <v>0</v>
      </c>
      <c r="Z254" s="11">
        <v>0</v>
      </c>
      <c r="AA254" s="11">
        <v>0</v>
      </c>
      <c r="AB254" s="11">
        <v>0</v>
      </c>
      <c r="AC254" s="11">
        <v>0</v>
      </c>
      <c r="AD254" s="11">
        <v>0</v>
      </c>
      <c r="AE254" s="11">
        <v>0</v>
      </c>
      <c r="AF254" s="11">
        <v>0</v>
      </c>
      <c r="AG254" s="11">
        <v>0</v>
      </c>
      <c r="AH254" s="11">
        <v>50</v>
      </c>
      <c r="AI254" s="11" t="s">
        <v>1400</v>
      </c>
      <c r="AJ254" s="11">
        <v>4</v>
      </c>
      <c r="AK254" s="11" t="s">
        <v>1038</v>
      </c>
      <c r="AL254" s="11" t="s">
        <v>47</v>
      </c>
      <c r="AM254" s="11" t="s">
        <v>48</v>
      </c>
      <c r="AN254" s="11" t="s">
        <v>729</v>
      </c>
    </row>
    <row r="255" ht="36" spans="1:40">
      <c r="A255" s="28">
        <v>252</v>
      </c>
      <c r="B255" s="11" t="s">
        <v>151</v>
      </c>
      <c r="C255" s="11" t="s">
        <v>1055</v>
      </c>
      <c r="D255" s="11" t="s">
        <v>1056</v>
      </c>
      <c r="E255" s="11" t="s">
        <v>1057</v>
      </c>
      <c r="F255" s="11" t="s">
        <v>191</v>
      </c>
      <c r="G255" s="11" t="s">
        <v>1058</v>
      </c>
      <c r="H255" s="11">
        <v>2</v>
      </c>
      <c r="I255" s="11" t="s">
        <v>3328</v>
      </c>
      <c r="J255" s="11">
        <v>2</v>
      </c>
      <c r="K255" s="11">
        <v>100</v>
      </c>
      <c r="L255" s="11" t="s">
        <v>1058</v>
      </c>
      <c r="M255" s="11">
        <v>0</v>
      </c>
      <c r="N255" s="11">
        <v>0</v>
      </c>
      <c r="O255" s="11">
        <v>0</v>
      </c>
      <c r="P255" s="11">
        <v>0</v>
      </c>
      <c r="Q255" s="11">
        <v>0</v>
      </c>
      <c r="R255" s="11">
        <v>0</v>
      </c>
      <c r="S255" s="11">
        <v>0</v>
      </c>
      <c r="T255" s="11">
        <v>0</v>
      </c>
      <c r="U255" s="11">
        <v>0</v>
      </c>
      <c r="V255" s="11">
        <v>0</v>
      </c>
      <c r="W255" s="11">
        <v>0</v>
      </c>
      <c r="X255" s="11">
        <v>0</v>
      </c>
      <c r="Y255" s="11">
        <v>0</v>
      </c>
      <c r="Z255" s="11">
        <v>0</v>
      </c>
      <c r="AA255" s="11">
        <v>0</v>
      </c>
      <c r="AB255" s="11">
        <v>0</v>
      </c>
      <c r="AC255" s="11">
        <v>0</v>
      </c>
      <c r="AD255" s="11">
        <v>0</v>
      </c>
      <c r="AE255" s="11">
        <v>0</v>
      </c>
      <c r="AF255" s="11">
        <v>0</v>
      </c>
      <c r="AG255" s="11">
        <v>0</v>
      </c>
      <c r="AH255" s="11">
        <v>50</v>
      </c>
      <c r="AI255" s="11"/>
      <c r="AJ255" s="11"/>
      <c r="AK255" s="11" t="s">
        <v>1059</v>
      </c>
      <c r="AL255" s="11" t="s">
        <v>47</v>
      </c>
      <c r="AM255" s="11" t="s">
        <v>48</v>
      </c>
      <c r="AN255" s="11" t="s">
        <v>729</v>
      </c>
    </row>
    <row r="256" ht="36" spans="1:40">
      <c r="A256" s="28">
        <v>253</v>
      </c>
      <c r="B256" s="11" t="s">
        <v>151</v>
      </c>
      <c r="C256" s="11" t="s">
        <v>1060</v>
      </c>
      <c r="D256" s="11" t="s">
        <v>1061</v>
      </c>
      <c r="E256" s="11" t="s">
        <v>1062</v>
      </c>
      <c r="F256" s="11" t="s">
        <v>228</v>
      </c>
      <c r="G256" s="11" t="s">
        <v>384</v>
      </c>
      <c r="H256" s="11">
        <v>3</v>
      </c>
      <c r="I256" s="11" t="s">
        <v>3328</v>
      </c>
      <c r="J256" s="11">
        <v>3</v>
      </c>
      <c r="K256" s="11">
        <v>100</v>
      </c>
      <c r="L256" s="11" t="s">
        <v>384</v>
      </c>
      <c r="M256" s="11">
        <v>0</v>
      </c>
      <c r="N256" s="11">
        <v>0</v>
      </c>
      <c r="O256" s="11">
        <v>0</v>
      </c>
      <c r="P256" s="11">
        <v>0</v>
      </c>
      <c r="Q256" s="11">
        <v>0</v>
      </c>
      <c r="R256" s="11">
        <v>0</v>
      </c>
      <c r="S256" s="11">
        <v>0</v>
      </c>
      <c r="T256" s="11">
        <v>0</v>
      </c>
      <c r="U256" s="11">
        <v>0</v>
      </c>
      <c r="V256" s="11">
        <v>0</v>
      </c>
      <c r="W256" s="11">
        <v>0</v>
      </c>
      <c r="X256" s="11">
        <v>0</v>
      </c>
      <c r="Y256" s="11">
        <v>0</v>
      </c>
      <c r="Z256" s="11">
        <v>0</v>
      </c>
      <c r="AA256" s="11">
        <v>0</v>
      </c>
      <c r="AB256" s="11">
        <v>0</v>
      </c>
      <c r="AC256" s="11">
        <v>0</v>
      </c>
      <c r="AD256" s="11">
        <v>0</v>
      </c>
      <c r="AE256" s="11">
        <v>0</v>
      </c>
      <c r="AF256" s="11">
        <v>0</v>
      </c>
      <c r="AG256" s="11">
        <v>0</v>
      </c>
      <c r="AH256" s="11">
        <v>50</v>
      </c>
      <c r="AI256" s="11"/>
      <c r="AJ256" s="11"/>
      <c r="AK256" s="11" t="s">
        <v>1059</v>
      </c>
      <c r="AL256" s="11" t="s">
        <v>47</v>
      </c>
      <c r="AM256" s="11" t="s">
        <v>48</v>
      </c>
      <c r="AN256" s="11" t="s">
        <v>729</v>
      </c>
    </row>
    <row r="257" ht="60" spans="1:40">
      <c r="A257" s="28">
        <v>254</v>
      </c>
      <c r="B257" s="11" t="s">
        <v>151</v>
      </c>
      <c r="C257" s="11" t="s">
        <v>1063</v>
      </c>
      <c r="D257" s="11" t="s">
        <v>1064</v>
      </c>
      <c r="E257" s="11" t="s">
        <v>1065</v>
      </c>
      <c r="F257" s="11" t="s">
        <v>228</v>
      </c>
      <c r="G257" s="11" t="s">
        <v>829</v>
      </c>
      <c r="H257" s="11">
        <v>2</v>
      </c>
      <c r="I257" s="11" t="s">
        <v>3329</v>
      </c>
      <c r="J257" s="11">
        <v>2</v>
      </c>
      <c r="K257" s="11">
        <v>68.96</v>
      </c>
      <c r="L257" s="11" t="s">
        <v>829</v>
      </c>
      <c r="M257" s="11">
        <v>5</v>
      </c>
      <c r="N257" s="11">
        <v>31.03</v>
      </c>
      <c r="O257" s="11" t="s">
        <v>3411</v>
      </c>
      <c r="P257" s="11">
        <v>0</v>
      </c>
      <c r="Q257" s="11">
        <v>0</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0</v>
      </c>
      <c r="AH257" s="11">
        <v>50</v>
      </c>
      <c r="AI257" s="11" t="s">
        <v>1400</v>
      </c>
      <c r="AJ257" s="11">
        <v>12</v>
      </c>
      <c r="AK257" s="11" t="s">
        <v>1059</v>
      </c>
      <c r="AL257" s="11" t="s">
        <v>47</v>
      </c>
      <c r="AM257" s="11" t="s">
        <v>48</v>
      </c>
      <c r="AN257" s="11" t="s">
        <v>729</v>
      </c>
    </row>
    <row r="258" ht="72" spans="1:40">
      <c r="A258" s="28">
        <v>255</v>
      </c>
      <c r="B258" s="11" t="s">
        <v>151</v>
      </c>
      <c r="C258" s="11" t="s">
        <v>1066</v>
      </c>
      <c r="D258" s="11" t="s">
        <v>1067</v>
      </c>
      <c r="E258" s="11" t="s">
        <v>1068</v>
      </c>
      <c r="F258" s="11" t="s">
        <v>172</v>
      </c>
      <c r="G258" s="11" t="s">
        <v>384</v>
      </c>
      <c r="H258" s="11">
        <v>3</v>
      </c>
      <c r="I258" s="11" t="s">
        <v>3328</v>
      </c>
      <c r="J258" s="11">
        <v>3</v>
      </c>
      <c r="K258" s="11">
        <v>100</v>
      </c>
      <c r="L258" s="11" t="s">
        <v>384</v>
      </c>
      <c r="M258" s="11">
        <v>0</v>
      </c>
      <c r="N258" s="11">
        <v>0</v>
      </c>
      <c r="O258" s="11">
        <v>0</v>
      </c>
      <c r="P258" s="11">
        <v>0</v>
      </c>
      <c r="Q258" s="11">
        <v>0</v>
      </c>
      <c r="R258" s="11">
        <v>0</v>
      </c>
      <c r="S258" s="11">
        <v>0</v>
      </c>
      <c r="T258" s="11">
        <v>0</v>
      </c>
      <c r="U258" s="11">
        <v>0</v>
      </c>
      <c r="V258" s="11">
        <v>0</v>
      </c>
      <c r="W258" s="11">
        <v>0</v>
      </c>
      <c r="X258" s="11">
        <v>0</v>
      </c>
      <c r="Y258" s="11">
        <v>0</v>
      </c>
      <c r="Z258" s="11">
        <v>0</v>
      </c>
      <c r="AA258" s="11">
        <v>0</v>
      </c>
      <c r="AB258" s="11">
        <v>0</v>
      </c>
      <c r="AC258" s="11">
        <v>0</v>
      </c>
      <c r="AD258" s="11">
        <v>0</v>
      </c>
      <c r="AE258" s="11">
        <v>0</v>
      </c>
      <c r="AF258" s="11">
        <v>0</v>
      </c>
      <c r="AG258" s="11">
        <v>0</v>
      </c>
      <c r="AH258" s="11">
        <v>50</v>
      </c>
      <c r="AI258" s="11" t="s">
        <v>1400</v>
      </c>
      <c r="AJ258" s="11">
        <v>4</v>
      </c>
      <c r="AK258" s="11" t="s">
        <v>1059</v>
      </c>
      <c r="AL258" s="11" t="s">
        <v>47</v>
      </c>
      <c r="AM258" s="11" t="s">
        <v>48</v>
      </c>
      <c r="AN258" s="11" t="s">
        <v>729</v>
      </c>
    </row>
    <row r="259" ht="48" spans="1:40">
      <c r="A259" s="28">
        <v>256</v>
      </c>
      <c r="B259" s="11" t="s">
        <v>151</v>
      </c>
      <c r="C259" s="11" t="s">
        <v>1069</v>
      </c>
      <c r="D259" s="11" t="s">
        <v>1070</v>
      </c>
      <c r="E259" s="11" t="s">
        <v>1071</v>
      </c>
      <c r="F259" s="11" t="s">
        <v>228</v>
      </c>
      <c r="G259" s="11" t="s">
        <v>429</v>
      </c>
      <c r="H259" s="11">
        <v>3</v>
      </c>
      <c r="I259" s="11" t="s">
        <v>3329</v>
      </c>
      <c r="J259" s="11">
        <v>3</v>
      </c>
      <c r="K259" s="11">
        <v>65.21</v>
      </c>
      <c r="L259" s="11" t="s">
        <v>429</v>
      </c>
      <c r="M259" s="11">
        <v>6</v>
      </c>
      <c r="N259" s="11">
        <v>34.78</v>
      </c>
      <c r="O259" s="11" t="s">
        <v>829</v>
      </c>
      <c r="P259" s="11">
        <v>0</v>
      </c>
      <c r="Q259" s="11">
        <v>0</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0</v>
      </c>
      <c r="AH259" s="11">
        <v>20</v>
      </c>
      <c r="AI259" s="11" t="s">
        <v>1400</v>
      </c>
      <c r="AJ259" s="11">
        <v>12</v>
      </c>
      <c r="AK259" s="11" t="s">
        <v>1059</v>
      </c>
      <c r="AL259" s="11" t="s">
        <v>105</v>
      </c>
      <c r="AM259" s="11" t="s">
        <v>48</v>
      </c>
      <c r="AN259" s="11" t="s">
        <v>729</v>
      </c>
    </row>
    <row r="260" ht="36" spans="1:40">
      <c r="A260" s="28">
        <v>257</v>
      </c>
      <c r="B260" s="11" t="s">
        <v>151</v>
      </c>
      <c r="C260" s="11" t="s">
        <v>1072</v>
      </c>
      <c r="D260" s="11" t="s">
        <v>1073</v>
      </c>
      <c r="E260" s="11" t="s">
        <v>1074</v>
      </c>
      <c r="F260" s="11" t="s">
        <v>155</v>
      </c>
      <c r="G260" s="11" t="s">
        <v>1075</v>
      </c>
      <c r="H260" s="11">
        <v>7</v>
      </c>
      <c r="I260" s="11" t="s">
        <v>3328</v>
      </c>
      <c r="J260" s="11">
        <v>7</v>
      </c>
      <c r="K260" s="11">
        <v>100</v>
      </c>
      <c r="L260" s="11" t="s">
        <v>1075</v>
      </c>
      <c r="M260" s="11">
        <v>0</v>
      </c>
      <c r="N260" s="11">
        <v>0</v>
      </c>
      <c r="O260" s="11">
        <v>0</v>
      </c>
      <c r="P260" s="11">
        <v>0</v>
      </c>
      <c r="Q260" s="11">
        <v>0</v>
      </c>
      <c r="R260" s="11">
        <v>0</v>
      </c>
      <c r="S260" s="11">
        <v>0</v>
      </c>
      <c r="T260" s="11">
        <v>0</v>
      </c>
      <c r="U260" s="11">
        <v>0</v>
      </c>
      <c r="V260" s="11">
        <v>0</v>
      </c>
      <c r="W260" s="11">
        <v>0</v>
      </c>
      <c r="X260" s="11">
        <v>0</v>
      </c>
      <c r="Y260" s="11">
        <v>0</v>
      </c>
      <c r="Z260" s="11">
        <v>0</v>
      </c>
      <c r="AA260" s="11">
        <v>0</v>
      </c>
      <c r="AB260" s="11">
        <v>0</v>
      </c>
      <c r="AC260" s="11">
        <v>0</v>
      </c>
      <c r="AD260" s="11">
        <v>0</v>
      </c>
      <c r="AE260" s="11">
        <v>0</v>
      </c>
      <c r="AF260" s="11">
        <v>0</v>
      </c>
      <c r="AG260" s="11">
        <v>0</v>
      </c>
      <c r="AH260" s="11">
        <v>25</v>
      </c>
      <c r="AI260" s="11"/>
      <c r="AJ260" s="11"/>
      <c r="AK260" s="11" t="s">
        <v>1059</v>
      </c>
      <c r="AL260" s="11" t="s">
        <v>47</v>
      </c>
      <c r="AM260" s="11" t="s">
        <v>56</v>
      </c>
      <c r="AN260" s="11" t="s">
        <v>729</v>
      </c>
    </row>
    <row r="261" ht="36" spans="1:40">
      <c r="A261" s="28">
        <v>258</v>
      </c>
      <c r="B261" s="11" t="s">
        <v>151</v>
      </c>
      <c r="C261" s="11" t="s">
        <v>1076</v>
      </c>
      <c r="D261" s="11" t="s">
        <v>1077</v>
      </c>
      <c r="E261" s="11" t="s">
        <v>1078</v>
      </c>
      <c r="F261" s="11" t="s">
        <v>814</v>
      </c>
      <c r="G261" s="11" t="s">
        <v>1079</v>
      </c>
      <c r="H261" s="11">
        <v>2</v>
      </c>
      <c r="I261" s="11" t="s">
        <v>3328</v>
      </c>
      <c r="J261" s="11">
        <v>2</v>
      </c>
      <c r="K261" s="11">
        <v>100</v>
      </c>
      <c r="L261" s="11" t="s">
        <v>1079</v>
      </c>
      <c r="M261" s="11">
        <v>0</v>
      </c>
      <c r="N261" s="11">
        <v>0</v>
      </c>
      <c r="O261" s="11">
        <v>0</v>
      </c>
      <c r="P261" s="11">
        <v>0</v>
      </c>
      <c r="Q261" s="11">
        <v>0</v>
      </c>
      <c r="R261" s="11">
        <v>0</v>
      </c>
      <c r="S261" s="11">
        <v>0</v>
      </c>
      <c r="T261" s="11">
        <v>0</v>
      </c>
      <c r="U261" s="11">
        <v>0</v>
      </c>
      <c r="V261" s="11">
        <v>0</v>
      </c>
      <c r="W261" s="11">
        <v>0</v>
      </c>
      <c r="X261" s="11">
        <v>0</v>
      </c>
      <c r="Y261" s="11">
        <v>0</v>
      </c>
      <c r="Z261" s="11">
        <v>0</v>
      </c>
      <c r="AA261" s="11">
        <v>0</v>
      </c>
      <c r="AB261" s="11">
        <v>0</v>
      </c>
      <c r="AC261" s="11">
        <v>0</v>
      </c>
      <c r="AD261" s="11">
        <v>0</v>
      </c>
      <c r="AE261" s="11">
        <v>0</v>
      </c>
      <c r="AF261" s="11">
        <v>0</v>
      </c>
      <c r="AG261" s="11">
        <v>0</v>
      </c>
      <c r="AH261" s="11">
        <v>50</v>
      </c>
      <c r="AI261" s="11"/>
      <c r="AJ261" s="11"/>
      <c r="AK261" s="11" t="s">
        <v>1059</v>
      </c>
      <c r="AL261" s="11" t="s">
        <v>47</v>
      </c>
      <c r="AM261" s="11" t="s">
        <v>48</v>
      </c>
      <c r="AN261" s="11" t="s">
        <v>729</v>
      </c>
    </row>
    <row r="262" ht="36" spans="1:40">
      <c r="A262" s="28">
        <v>259</v>
      </c>
      <c r="B262" s="11" t="s">
        <v>151</v>
      </c>
      <c r="C262" s="11" t="s">
        <v>1080</v>
      </c>
      <c r="D262" s="11" t="s">
        <v>1081</v>
      </c>
      <c r="E262" s="11" t="s">
        <v>1082</v>
      </c>
      <c r="F262" s="11" t="s">
        <v>317</v>
      </c>
      <c r="G262" s="11" t="s">
        <v>1083</v>
      </c>
      <c r="H262" s="11">
        <v>6</v>
      </c>
      <c r="I262" s="11" t="s">
        <v>3328</v>
      </c>
      <c r="J262" s="11">
        <v>6</v>
      </c>
      <c r="K262" s="11">
        <v>100</v>
      </c>
      <c r="L262" s="11" t="s">
        <v>1083</v>
      </c>
      <c r="M262" s="11">
        <v>0</v>
      </c>
      <c r="N262" s="11">
        <v>0</v>
      </c>
      <c r="O262" s="11">
        <v>0</v>
      </c>
      <c r="P262" s="11">
        <v>0</v>
      </c>
      <c r="Q262" s="11">
        <v>0</v>
      </c>
      <c r="R262" s="11">
        <v>0</v>
      </c>
      <c r="S262" s="11">
        <v>0</v>
      </c>
      <c r="T262" s="11">
        <v>0</v>
      </c>
      <c r="U262" s="11">
        <v>0</v>
      </c>
      <c r="V262" s="11">
        <v>0</v>
      </c>
      <c r="W262" s="11">
        <v>0</v>
      </c>
      <c r="X262" s="11">
        <v>0</v>
      </c>
      <c r="Y262" s="11">
        <v>0</v>
      </c>
      <c r="Z262" s="11">
        <v>0</v>
      </c>
      <c r="AA262" s="11">
        <v>0</v>
      </c>
      <c r="AB262" s="11">
        <v>0</v>
      </c>
      <c r="AC262" s="11">
        <v>0</v>
      </c>
      <c r="AD262" s="11">
        <v>0</v>
      </c>
      <c r="AE262" s="11">
        <v>0</v>
      </c>
      <c r="AF262" s="11">
        <v>0</v>
      </c>
      <c r="AG262" s="11">
        <v>0</v>
      </c>
      <c r="AH262" s="11">
        <v>25</v>
      </c>
      <c r="AI262" s="11"/>
      <c r="AJ262" s="11"/>
      <c r="AK262" s="11" t="s">
        <v>1059</v>
      </c>
      <c r="AL262" s="11" t="s">
        <v>47</v>
      </c>
      <c r="AM262" s="11" t="s">
        <v>56</v>
      </c>
      <c r="AN262" s="11" t="s">
        <v>729</v>
      </c>
    </row>
    <row r="263" ht="36" spans="1:40">
      <c r="A263" s="28">
        <v>260</v>
      </c>
      <c r="B263" s="11" t="s">
        <v>151</v>
      </c>
      <c r="C263" s="11" t="s">
        <v>1084</v>
      </c>
      <c r="D263" s="11" t="s">
        <v>1085</v>
      </c>
      <c r="E263" s="11" t="s">
        <v>1086</v>
      </c>
      <c r="F263" s="11" t="s">
        <v>228</v>
      </c>
      <c r="G263" s="11" t="s">
        <v>1087</v>
      </c>
      <c r="H263" s="11">
        <v>4</v>
      </c>
      <c r="I263" s="11" t="s">
        <v>3328</v>
      </c>
      <c r="J263" s="11">
        <v>4</v>
      </c>
      <c r="K263" s="11">
        <v>100</v>
      </c>
      <c r="L263" s="11" t="s">
        <v>1087</v>
      </c>
      <c r="M263" s="11">
        <v>0</v>
      </c>
      <c r="N263" s="11">
        <v>0</v>
      </c>
      <c r="O263" s="11">
        <v>0</v>
      </c>
      <c r="P263" s="11">
        <v>0</v>
      </c>
      <c r="Q263" s="11">
        <v>0</v>
      </c>
      <c r="R263" s="11">
        <v>0</v>
      </c>
      <c r="S263" s="11">
        <v>0</v>
      </c>
      <c r="T263" s="11">
        <v>0</v>
      </c>
      <c r="U263" s="11">
        <v>0</v>
      </c>
      <c r="V263" s="11">
        <v>0</v>
      </c>
      <c r="W263" s="11">
        <v>0</v>
      </c>
      <c r="X263" s="11">
        <v>0</v>
      </c>
      <c r="Y263" s="11">
        <v>0</v>
      </c>
      <c r="Z263" s="11">
        <v>0</v>
      </c>
      <c r="AA263" s="11">
        <v>0</v>
      </c>
      <c r="AB263" s="11">
        <v>0</v>
      </c>
      <c r="AC263" s="11">
        <v>0</v>
      </c>
      <c r="AD263" s="11">
        <v>0</v>
      </c>
      <c r="AE263" s="11">
        <v>0</v>
      </c>
      <c r="AF263" s="11">
        <v>0</v>
      </c>
      <c r="AG263" s="11">
        <v>0</v>
      </c>
      <c r="AH263" s="11">
        <v>25</v>
      </c>
      <c r="AI263" s="11"/>
      <c r="AJ263" s="11"/>
      <c r="AK263" s="11" t="s">
        <v>767</v>
      </c>
      <c r="AL263" s="11" t="s">
        <v>47</v>
      </c>
      <c r="AM263" s="11" t="s">
        <v>56</v>
      </c>
      <c r="AN263" s="11" t="s">
        <v>729</v>
      </c>
    </row>
    <row r="264" ht="48" spans="1:40">
      <c r="A264" s="28">
        <v>261</v>
      </c>
      <c r="B264" s="11" t="s">
        <v>151</v>
      </c>
      <c r="C264" s="11" t="s">
        <v>1088</v>
      </c>
      <c r="D264" s="11" t="s">
        <v>1089</v>
      </c>
      <c r="E264" s="11" t="s">
        <v>1090</v>
      </c>
      <c r="F264" s="11" t="s">
        <v>196</v>
      </c>
      <c r="G264" s="11" t="s">
        <v>384</v>
      </c>
      <c r="H264" s="11">
        <v>3</v>
      </c>
      <c r="I264" s="11" t="s">
        <v>3328</v>
      </c>
      <c r="J264" s="11">
        <v>3</v>
      </c>
      <c r="K264" s="11">
        <v>100</v>
      </c>
      <c r="L264" s="11" t="s">
        <v>384</v>
      </c>
      <c r="M264" s="11">
        <v>0</v>
      </c>
      <c r="N264" s="11">
        <v>0</v>
      </c>
      <c r="O264" s="11">
        <v>0</v>
      </c>
      <c r="P264" s="11">
        <v>0</v>
      </c>
      <c r="Q264" s="11">
        <v>0</v>
      </c>
      <c r="R264" s="11">
        <v>0</v>
      </c>
      <c r="S264" s="11">
        <v>0</v>
      </c>
      <c r="T264" s="11">
        <v>0</v>
      </c>
      <c r="U264" s="11">
        <v>0</v>
      </c>
      <c r="V264" s="11">
        <v>0</v>
      </c>
      <c r="W264" s="11">
        <v>0</v>
      </c>
      <c r="X264" s="11">
        <v>0</v>
      </c>
      <c r="Y264" s="11">
        <v>0</v>
      </c>
      <c r="Z264" s="11">
        <v>0</v>
      </c>
      <c r="AA264" s="11">
        <v>0</v>
      </c>
      <c r="AB264" s="11">
        <v>0</v>
      </c>
      <c r="AC264" s="11">
        <v>0</v>
      </c>
      <c r="AD264" s="11">
        <v>0</v>
      </c>
      <c r="AE264" s="11">
        <v>0</v>
      </c>
      <c r="AF264" s="11">
        <v>0</v>
      </c>
      <c r="AG264" s="11">
        <v>0</v>
      </c>
      <c r="AH264" s="11">
        <v>50</v>
      </c>
      <c r="AI264" s="11" t="s">
        <v>1400</v>
      </c>
      <c r="AJ264" s="11">
        <v>27</v>
      </c>
      <c r="AK264" s="11" t="s">
        <v>767</v>
      </c>
      <c r="AL264" s="11" t="s">
        <v>47</v>
      </c>
      <c r="AM264" s="11" t="s">
        <v>48</v>
      </c>
      <c r="AN264" s="11" t="s">
        <v>729</v>
      </c>
    </row>
    <row r="265" ht="36" spans="1:40">
      <c r="A265" s="28">
        <v>262</v>
      </c>
      <c r="B265" s="11" t="s">
        <v>151</v>
      </c>
      <c r="C265" s="11" t="s">
        <v>1091</v>
      </c>
      <c r="D265" s="11" t="s">
        <v>1092</v>
      </c>
      <c r="E265" s="11" t="s">
        <v>1093</v>
      </c>
      <c r="F265" s="11" t="s">
        <v>295</v>
      </c>
      <c r="G265" s="11" t="s">
        <v>384</v>
      </c>
      <c r="H265" s="11">
        <v>6</v>
      </c>
      <c r="I265" s="11" t="s">
        <v>3329</v>
      </c>
      <c r="J265" s="11">
        <v>4</v>
      </c>
      <c r="K265" s="11">
        <v>0</v>
      </c>
      <c r="L265" s="11" t="s">
        <v>3330</v>
      </c>
      <c r="M265" s="11">
        <v>6</v>
      </c>
      <c r="N265" s="11">
        <v>100</v>
      </c>
      <c r="O265" s="11" t="s">
        <v>384</v>
      </c>
      <c r="P265" s="11">
        <v>0</v>
      </c>
      <c r="Q265" s="11">
        <v>0</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0</v>
      </c>
      <c r="AH265" s="11">
        <v>25</v>
      </c>
      <c r="AI265" s="11"/>
      <c r="AJ265" s="11"/>
      <c r="AK265" s="11" t="s">
        <v>767</v>
      </c>
      <c r="AL265" s="11" t="s">
        <v>47</v>
      </c>
      <c r="AM265" s="11" t="s">
        <v>56</v>
      </c>
      <c r="AN265" s="11" t="s">
        <v>729</v>
      </c>
    </row>
    <row r="266" ht="60" spans="1:40">
      <c r="A266" s="28">
        <v>263</v>
      </c>
      <c r="B266" s="11" t="s">
        <v>151</v>
      </c>
      <c r="C266" s="11" t="s">
        <v>1094</v>
      </c>
      <c r="D266" s="11" t="s">
        <v>1095</v>
      </c>
      <c r="E266" s="11" t="s">
        <v>1096</v>
      </c>
      <c r="F266" s="11" t="s">
        <v>228</v>
      </c>
      <c r="G266" s="11" t="s">
        <v>829</v>
      </c>
      <c r="H266" s="11">
        <v>3</v>
      </c>
      <c r="I266" s="11" t="s">
        <v>3329</v>
      </c>
      <c r="J266" s="11">
        <v>3</v>
      </c>
      <c r="K266" s="11">
        <v>62.5</v>
      </c>
      <c r="L266" s="11" t="s">
        <v>829</v>
      </c>
      <c r="M266" s="11">
        <v>5</v>
      </c>
      <c r="N266" s="11">
        <v>37.5</v>
      </c>
      <c r="O266" s="11" t="s">
        <v>429</v>
      </c>
      <c r="P266" s="11">
        <v>0</v>
      </c>
      <c r="Q266" s="11">
        <v>0</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0</v>
      </c>
      <c r="AH266" s="11">
        <v>50</v>
      </c>
      <c r="AI266" s="11" t="s">
        <v>1400</v>
      </c>
      <c r="AJ266" s="11">
        <v>12</v>
      </c>
      <c r="AK266" s="11" t="s">
        <v>767</v>
      </c>
      <c r="AL266" s="11" t="s">
        <v>47</v>
      </c>
      <c r="AM266" s="11" t="s">
        <v>48</v>
      </c>
      <c r="AN266" s="11" t="s">
        <v>729</v>
      </c>
    </row>
    <row r="267" ht="36" spans="1:40">
      <c r="A267" s="28">
        <v>264</v>
      </c>
      <c r="B267" s="11" t="s">
        <v>151</v>
      </c>
      <c r="C267" s="11" t="s">
        <v>1097</v>
      </c>
      <c r="D267" s="11" t="s">
        <v>1098</v>
      </c>
      <c r="E267" s="11" t="s">
        <v>1099</v>
      </c>
      <c r="F267" s="11" t="s">
        <v>228</v>
      </c>
      <c r="G267" s="11" t="s">
        <v>1087</v>
      </c>
      <c r="H267" s="11">
        <v>4</v>
      </c>
      <c r="I267" s="11" t="s">
        <v>3328</v>
      </c>
      <c r="J267" s="11">
        <v>4</v>
      </c>
      <c r="K267" s="11">
        <v>100</v>
      </c>
      <c r="L267" s="11" t="s">
        <v>1087</v>
      </c>
      <c r="M267" s="11">
        <v>0</v>
      </c>
      <c r="N267" s="11">
        <v>0</v>
      </c>
      <c r="O267" s="11">
        <v>0</v>
      </c>
      <c r="P267" s="11">
        <v>0</v>
      </c>
      <c r="Q267" s="11">
        <v>0</v>
      </c>
      <c r="R267" s="11">
        <v>0</v>
      </c>
      <c r="S267" s="11">
        <v>0</v>
      </c>
      <c r="T267" s="11">
        <v>0</v>
      </c>
      <c r="U267" s="11">
        <v>0</v>
      </c>
      <c r="V267" s="11">
        <v>0</v>
      </c>
      <c r="W267" s="11">
        <v>0</v>
      </c>
      <c r="X267" s="11">
        <v>0</v>
      </c>
      <c r="Y267" s="11">
        <v>0</v>
      </c>
      <c r="Z267" s="11">
        <v>0</v>
      </c>
      <c r="AA267" s="11">
        <v>0</v>
      </c>
      <c r="AB267" s="11">
        <v>0</v>
      </c>
      <c r="AC267" s="11">
        <v>0</v>
      </c>
      <c r="AD267" s="11">
        <v>0</v>
      </c>
      <c r="AE267" s="11">
        <v>0</v>
      </c>
      <c r="AF267" s="11">
        <v>0</v>
      </c>
      <c r="AG267" s="11">
        <v>0</v>
      </c>
      <c r="AH267" s="11">
        <v>25</v>
      </c>
      <c r="AI267" s="11"/>
      <c r="AJ267" s="11"/>
      <c r="AK267" s="11" t="s">
        <v>767</v>
      </c>
      <c r="AL267" s="11" t="s">
        <v>47</v>
      </c>
      <c r="AM267" s="11" t="s">
        <v>56</v>
      </c>
      <c r="AN267" s="11" t="s">
        <v>729</v>
      </c>
    </row>
    <row r="268" ht="36" spans="1:40">
      <c r="A268" s="28">
        <v>265</v>
      </c>
      <c r="B268" s="11" t="s">
        <v>151</v>
      </c>
      <c r="C268" s="11" t="s">
        <v>1100</v>
      </c>
      <c r="D268" s="11" t="s">
        <v>1101</v>
      </c>
      <c r="E268" s="11" t="s">
        <v>1102</v>
      </c>
      <c r="F268" s="11" t="s">
        <v>196</v>
      </c>
      <c r="G268" s="11" t="s">
        <v>1103</v>
      </c>
      <c r="H268" s="11">
        <v>2</v>
      </c>
      <c r="I268" s="11" t="s">
        <v>3329</v>
      </c>
      <c r="J268" s="11">
        <v>2</v>
      </c>
      <c r="K268" s="11">
        <v>75</v>
      </c>
      <c r="L268" s="11" t="s">
        <v>1103</v>
      </c>
      <c r="M268" s="11">
        <v>6</v>
      </c>
      <c r="N268" s="11">
        <v>25</v>
      </c>
      <c r="O268" s="11" t="s">
        <v>1168</v>
      </c>
      <c r="P268" s="11">
        <v>0</v>
      </c>
      <c r="Q268" s="11">
        <v>0</v>
      </c>
      <c r="R268" s="11">
        <v>0</v>
      </c>
      <c r="S268" s="11">
        <v>0</v>
      </c>
      <c r="T268" s="11">
        <v>0</v>
      </c>
      <c r="U268" s="11">
        <v>0</v>
      </c>
      <c r="V268" s="11">
        <v>0</v>
      </c>
      <c r="W268" s="11">
        <v>0</v>
      </c>
      <c r="X268" s="11">
        <v>0</v>
      </c>
      <c r="Y268" s="11">
        <v>0</v>
      </c>
      <c r="Z268" s="11">
        <v>0</v>
      </c>
      <c r="AA268" s="11">
        <v>0</v>
      </c>
      <c r="AB268" s="11">
        <v>0</v>
      </c>
      <c r="AC268" s="11">
        <v>0</v>
      </c>
      <c r="AD268" s="11">
        <v>0</v>
      </c>
      <c r="AE268" s="11">
        <v>0</v>
      </c>
      <c r="AF268" s="11">
        <v>0</v>
      </c>
      <c r="AG268" s="11">
        <v>0</v>
      </c>
      <c r="AH268" s="11">
        <v>50</v>
      </c>
      <c r="AI268" s="11"/>
      <c r="AJ268" s="11"/>
      <c r="AK268" s="11" t="s">
        <v>767</v>
      </c>
      <c r="AL268" s="11" t="s">
        <v>47</v>
      </c>
      <c r="AM268" s="11" t="s">
        <v>48</v>
      </c>
      <c r="AN268" s="11" t="s">
        <v>729</v>
      </c>
    </row>
    <row r="269" ht="24" spans="1:40">
      <c r="A269" s="28">
        <v>266</v>
      </c>
      <c r="B269" s="11" t="s">
        <v>151</v>
      </c>
      <c r="C269" s="11" t="s">
        <v>1104</v>
      </c>
      <c r="D269" s="11" t="s">
        <v>1105</v>
      </c>
      <c r="E269" s="11" t="s">
        <v>1106</v>
      </c>
      <c r="F269" s="11" t="s">
        <v>202</v>
      </c>
      <c r="G269" s="11" t="s">
        <v>861</v>
      </c>
      <c r="H269" s="11">
        <v>3</v>
      </c>
      <c r="I269" s="11" t="s">
        <v>3328</v>
      </c>
      <c r="J269" s="11">
        <v>1</v>
      </c>
      <c r="K269" s="11">
        <v>100</v>
      </c>
      <c r="L269" s="11" t="s">
        <v>861</v>
      </c>
      <c r="M269" s="11">
        <v>0</v>
      </c>
      <c r="N269" s="11">
        <v>0</v>
      </c>
      <c r="O269" s="11">
        <v>0</v>
      </c>
      <c r="P269" s="11">
        <v>0</v>
      </c>
      <c r="Q269" s="11">
        <v>0</v>
      </c>
      <c r="R269" s="11">
        <v>0</v>
      </c>
      <c r="S269" s="11">
        <v>0</v>
      </c>
      <c r="T269" s="11">
        <v>0</v>
      </c>
      <c r="U269" s="11">
        <v>0</v>
      </c>
      <c r="V269" s="11">
        <v>0</v>
      </c>
      <c r="W269" s="11">
        <v>0</v>
      </c>
      <c r="X269" s="11">
        <v>0</v>
      </c>
      <c r="Y269" s="11">
        <v>0</v>
      </c>
      <c r="Z269" s="11">
        <v>0</v>
      </c>
      <c r="AA269" s="11">
        <v>0</v>
      </c>
      <c r="AB269" s="11">
        <v>0</v>
      </c>
      <c r="AC269" s="11">
        <v>0</v>
      </c>
      <c r="AD269" s="11">
        <v>0</v>
      </c>
      <c r="AE269" s="11">
        <v>0</v>
      </c>
      <c r="AF269" s="11">
        <v>0</v>
      </c>
      <c r="AG269" s="11">
        <v>0</v>
      </c>
      <c r="AH269" s="11">
        <v>50</v>
      </c>
      <c r="AI269" s="11"/>
      <c r="AJ269" s="11"/>
      <c r="AK269" s="11" t="s">
        <v>767</v>
      </c>
      <c r="AL269" s="11" t="s">
        <v>47</v>
      </c>
      <c r="AM269" s="11" t="s">
        <v>48</v>
      </c>
      <c r="AN269" s="11" t="s">
        <v>729</v>
      </c>
    </row>
    <row r="270" ht="60" spans="1:40">
      <c r="A270" s="28">
        <v>267</v>
      </c>
      <c r="B270" s="11" t="s">
        <v>151</v>
      </c>
      <c r="C270" s="11" t="s">
        <v>1107</v>
      </c>
      <c r="D270" s="11" t="s">
        <v>1108</v>
      </c>
      <c r="E270" s="11" t="s">
        <v>1109</v>
      </c>
      <c r="F270" s="11" t="s">
        <v>317</v>
      </c>
      <c r="G270" s="11" t="s">
        <v>287</v>
      </c>
      <c r="H270" s="11">
        <v>6</v>
      </c>
      <c r="I270" s="11" t="s">
        <v>3329</v>
      </c>
      <c r="J270" s="11">
        <v>3</v>
      </c>
      <c r="K270" s="11">
        <v>33.34</v>
      </c>
      <c r="L270" s="11" t="s">
        <v>3414</v>
      </c>
      <c r="M270" s="11">
        <v>4</v>
      </c>
      <c r="N270" s="11">
        <v>33.33</v>
      </c>
      <c r="O270" s="11" t="s">
        <v>287</v>
      </c>
      <c r="P270" s="11">
        <v>6</v>
      </c>
      <c r="Q270" s="11">
        <v>33.33</v>
      </c>
      <c r="R270" s="11" t="s">
        <v>3349</v>
      </c>
      <c r="S270" s="11">
        <v>0</v>
      </c>
      <c r="T270" s="11">
        <v>0</v>
      </c>
      <c r="U270" s="11">
        <v>0</v>
      </c>
      <c r="V270" s="11">
        <v>0</v>
      </c>
      <c r="W270" s="11">
        <v>0</v>
      </c>
      <c r="X270" s="11">
        <v>0</v>
      </c>
      <c r="Y270" s="11">
        <v>0</v>
      </c>
      <c r="Z270" s="11">
        <v>0</v>
      </c>
      <c r="AA270" s="11">
        <v>0</v>
      </c>
      <c r="AB270" s="11">
        <v>0</v>
      </c>
      <c r="AC270" s="11">
        <v>0</v>
      </c>
      <c r="AD270" s="11">
        <v>0</v>
      </c>
      <c r="AE270" s="11">
        <v>0</v>
      </c>
      <c r="AF270" s="11">
        <v>0</v>
      </c>
      <c r="AG270" s="11">
        <v>0</v>
      </c>
      <c r="AH270" s="11">
        <v>25</v>
      </c>
      <c r="AI270" s="11"/>
      <c r="AJ270" s="11"/>
      <c r="AK270" s="11" t="s">
        <v>767</v>
      </c>
      <c r="AL270" s="11" t="s">
        <v>47</v>
      </c>
      <c r="AM270" s="11" t="s">
        <v>56</v>
      </c>
      <c r="AN270" s="11" t="s">
        <v>729</v>
      </c>
    </row>
    <row r="271" ht="60" spans="1:40">
      <c r="A271" s="28">
        <v>268</v>
      </c>
      <c r="B271" s="11" t="s">
        <v>151</v>
      </c>
      <c r="C271" s="11" t="s">
        <v>1110</v>
      </c>
      <c r="D271" s="11" t="s">
        <v>1111</v>
      </c>
      <c r="E271" s="11" t="s">
        <v>1112</v>
      </c>
      <c r="F271" s="11" t="s">
        <v>228</v>
      </c>
      <c r="G271" s="11" t="s">
        <v>1113</v>
      </c>
      <c r="H271" s="11">
        <v>3</v>
      </c>
      <c r="I271" s="11" t="s">
        <v>3328</v>
      </c>
      <c r="J271" s="11">
        <v>3</v>
      </c>
      <c r="K271" s="11">
        <v>100</v>
      </c>
      <c r="L271" s="11" t="s">
        <v>1113</v>
      </c>
      <c r="M271" s="11">
        <v>0</v>
      </c>
      <c r="N271" s="11">
        <v>0</v>
      </c>
      <c r="O271" s="11">
        <v>0</v>
      </c>
      <c r="P271" s="11">
        <v>0</v>
      </c>
      <c r="Q271" s="11">
        <v>0</v>
      </c>
      <c r="R271" s="11">
        <v>0</v>
      </c>
      <c r="S271" s="11">
        <v>0</v>
      </c>
      <c r="T271" s="11">
        <v>0</v>
      </c>
      <c r="U271" s="11">
        <v>0</v>
      </c>
      <c r="V271" s="11">
        <v>0</v>
      </c>
      <c r="W271" s="11">
        <v>0</v>
      </c>
      <c r="X271" s="11">
        <v>0</v>
      </c>
      <c r="Y271" s="11">
        <v>0</v>
      </c>
      <c r="Z271" s="11">
        <v>0</v>
      </c>
      <c r="AA271" s="11">
        <v>0</v>
      </c>
      <c r="AB271" s="11">
        <v>0</v>
      </c>
      <c r="AC271" s="11">
        <v>0</v>
      </c>
      <c r="AD271" s="11">
        <v>0</v>
      </c>
      <c r="AE271" s="11">
        <v>0</v>
      </c>
      <c r="AF271" s="11">
        <v>0</v>
      </c>
      <c r="AG271" s="11">
        <v>0</v>
      </c>
      <c r="AH271" s="11">
        <v>50</v>
      </c>
      <c r="AI271" s="11" t="s">
        <v>1400</v>
      </c>
      <c r="AJ271" s="11">
        <v>21</v>
      </c>
      <c r="AK271" s="11" t="s">
        <v>767</v>
      </c>
      <c r="AL271" s="11" t="s">
        <v>47</v>
      </c>
      <c r="AM271" s="11" t="s">
        <v>48</v>
      </c>
      <c r="AN271" s="11" t="s">
        <v>729</v>
      </c>
    </row>
    <row r="272" ht="24" spans="1:40">
      <c r="A272" s="28">
        <v>269</v>
      </c>
      <c r="B272" s="11" t="s">
        <v>151</v>
      </c>
      <c r="C272" s="11" t="s">
        <v>1114</v>
      </c>
      <c r="D272" s="11" t="s">
        <v>1115</v>
      </c>
      <c r="E272" s="11" t="s">
        <v>1116</v>
      </c>
      <c r="F272" s="11" t="s">
        <v>196</v>
      </c>
      <c r="G272" s="11" t="s">
        <v>1117</v>
      </c>
      <c r="H272" s="11">
        <v>2</v>
      </c>
      <c r="I272" s="11" t="s">
        <v>3328</v>
      </c>
      <c r="J272" s="11">
        <v>2</v>
      </c>
      <c r="K272" s="11">
        <v>100</v>
      </c>
      <c r="L272" s="11" t="s">
        <v>1117</v>
      </c>
      <c r="M272" s="11">
        <v>0</v>
      </c>
      <c r="N272" s="11">
        <v>0</v>
      </c>
      <c r="O272" s="11">
        <v>0</v>
      </c>
      <c r="P272" s="11">
        <v>0</v>
      </c>
      <c r="Q272" s="11">
        <v>0</v>
      </c>
      <c r="R272" s="11">
        <v>0</v>
      </c>
      <c r="S272" s="11">
        <v>0</v>
      </c>
      <c r="T272" s="11">
        <v>0</v>
      </c>
      <c r="U272" s="11">
        <v>0</v>
      </c>
      <c r="V272" s="11">
        <v>0</v>
      </c>
      <c r="W272" s="11">
        <v>0</v>
      </c>
      <c r="X272" s="11">
        <v>0</v>
      </c>
      <c r="Y272" s="11">
        <v>0</v>
      </c>
      <c r="Z272" s="11">
        <v>0</v>
      </c>
      <c r="AA272" s="11">
        <v>0</v>
      </c>
      <c r="AB272" s="11">
        <v>0</v>
      </c>
      <c r="AC272" s="11">
        <v>0</v>
      </c>
      <c r="AD272" s="11">
        <v>0</v>
      </c>
      <c r="AE272" s="11">
        <v>0</v>
      </c>
      <c r="AF272" s="11">
        <v>0</v>
      </c>
      <c r="AG272" s="11">
        <v>0</v>
      </c>
      <c r="AH272" s="11">
        <v>50</v>
      </c>
      <c r="AI272" s="11"/>
      <c r="AJ272" s="11"/>
      <c r="AK272" s="11" t="s">
        <v>767</v>
      </c>
      <c r="AL272" s="11" t="s">
        <v>47</v>
      </c>
      <c r="AM272" s="11" t="s">
        <v>48</v>
      </c>
      <c r="AN272" s="11" t="s">
        <v>729</v>
      </c>
    </row>
    <row r="273" ht="36" spans="1:40">
      <c r="A273" s="28">
        <v>270</v>
      </c>
      <c r="B273" s="11" t="s">
        <v>151</v>
      </c>
      <c r="C273" s="11" t="s">
        <v>1118</v>
      </c>
      <c r="D273" s="11" t="s">
        <v>1119</v>
      </c>
      <c r="E273" s="11" t="s">
        <v>1120</v>
      </c>
      <c r="F273" s="11" t="s">
        <v>228</v>
      </c>
      <c r="G273" s="11" t="s">
        <v>873</v>
      </c>
      <c r="H273" s="11">
        <v>3</v>
      </c>
      <c r="I273" s="11" t="s">
        <v>3328</v>
      </c>
      <c r="J273" s="11">
        <v>3</v>
      </c>
      <c r="K273" s="11">
        <v>100</v>
      </c>
      <c r="L273" s="11" t="s">
        <v>873</v>
      </c>
      <c r="M273" s="11">
        <v>0</v>
      </c>
      <c r="N273" s="11">
        <v>0</v>
      </c>
      <c r="O273" s="11">
        <v>0</v>
      </c>
      <c r="P273" s="11">
        <v>0</v>
      </c>
      <c r="Q273" s="11">
        <v>0</v>
      </c>
      <c r="R273" s="11">
        <v>0</v>
      </c>
      <c r="S273" s="11">
        <v>0</v>
      </c>
      <c r="T273" s="11">
        <v>0</v>
      </c>
      <c r="U273" s="11">
        <v>0</v>
      </c>
      <c r="V273" s="11">
        <v>0</v>
      </c>
      <c r="W273" s="11">
        <v>0</v>
      </c>
      <c r="X273" s="11">
        <v>0</v>
      </c>
      <c r="Y273" s="11">
        <v>0</v>
      </c>
      <c r="Z273" s="11">
        <v>0</v>
      </c>
      <c r="AA273" s="11">
        <v>0</v>
      </c>
      <c r="AB273" s="11">
        <v>0</v>
      </c>
      <c r="AC273" s="11">
        <v>0</v>
      </c>
      <c r="AD273" s="11">
        <v>0</v>
      </c>
      <c r="AE273" s="11">
        <v>0</v>
      </c>
      <c r="AF273" s="11">
        <v>0</v>
      </c>
      <c r="AG273" s="11">
        <v>0</v>
      </c>
      <c r="AH273" s="11">
        <v>50</v>
      </c>
      <c r="AI273" s="11"/>
      <c r="AJ273" s="11"/>
      <c r="AK273" s="11" t="s">
        <v>1121</v>
      </c>
      <c r="AL273" s="11" t="s">
        <v>47</v>
      </c>
      <c r="AM273" s="11" t="s">
        <v>48</v>
      </c>
      <c r="AN273" s="11" t="s">
        <v>729</v>
      </c>
    </row>
    <row r="274" ht="36" spans="1:40">
      <c r="A274" s="28">
        <v>271</v>
      </c>
      <c r="B274" s="11" t="s">
        <v>151</v>
      </c>
      <c r="C274" s="11" t="s">
        <v>1122</v>
      </c>
      <c r="D274" s="11" t="s">
        <v>1123</v>
      </c>
      <c r="E274" s="11" t="s">
        <v>1124</v>
      </c>
      <c r="F274" s="11" t="s">
        <v>228</v>
      </c>
      <c r="G274" s="11" t="s">
        <v>883</v>
      </c>
      <c r="H274" s="11">
        <v>2</v>
      </c>
      <c r="I274" s="11" t="s">
        <v>3328</v>
      </c>
      <c r="J274" s="11">
        <v>2</v>
      </c>
      <c r="K274" s="11">
        <v>100</v>
      </c>
      <c r="L274" s="11" t="s">
        <v>883</v>
      </c>
      <c r="M274" s="11">
        <v>0</v>
      </c>
      <c r="N274" s="11">
        <v>0</v>
      </c>
      <c r="O274" s="11">
        <v>0</v>
      </c>
      <c r="P274" s="11">
        <v>0</v>
      </c>
      <c r="Q274" s="11">
        <v>0</v>
      </c>
      <c r="R274" s="11">
        <v>0</v>
      </c>
      <c r="S274" s="11">
        <v>0</v>
      </c>
      <c r="T274" s="11">
        <v>0</v>
      </c>
      <c r="U274" s="11">
        <v>0</v>
      </c>
      <c r="V274" s="11">
        <v>0</v>
      </c>
      <c r="W274" s="11">
        <v>0</v>
      </c>
      <c r="X274" s="11">
        <v>0</v>
      </c>
      <c r="Y274" s="11">
        <v>0</v>
      </c>
      <c r="Z274" s="11">
        <v>0</v>
      </c>
      <c r="AA274" s="11">
        <v>0</v>
      </c>
      <c r="AB274" s="11">
        <v>0</v>
      </c>
      <c r="AC274" s="11">
        <v>0</v>
      </c>
      <c r="AD274" s="11">
        <v>0</v>
      </c>
      <c r="AE274" s="11">
        <v>0</v>
      </c>
      <c r="AF274" s="11">
        <v>0</v>
      </c>
      <c r="AG274" s="11">
        <v>0</v>
      </c>
      <c r="AH274" s="11">
        <v>50</v>
      </c>
      <c r="AI274" s="11"/>
      <c r="AJ274" s="11"/>
      <c r="AK274" s="11" t="s">
        <v>1121</v>
      </c>
      <c r="AL274" s="11" t="s">
        <v>47</v>
      </c>
      <c r="AM274" s="11" t="s">
        <v>48</v>
      </c>
      <c r="AN274" s="11" t="s">
        <v>729</v>
      </c>
    </row>
    <row r="275" ht="36" spans="1:40">
      <c r="A275" s="28">
        <v>272</v>
      </c>
      <c r="B275" s="11" t="s">
        <v>151</v>
      </c>
      <c r="C275" s="11" t="s">
        <v>1125</v>
      </c>
      <c r="D275" s="11" t="s">
        <v>1126</v>
      </c>
      <c r="E275" s="11" t="s">
        <v>1127</v>
      </c>
      <c r="F275" s="11" t="s">
        <v>1128</v>
      </c>
      <c r="G275" s="11" t="s">
        <v>815</v>
      </c>
      <c r="H275" s="11">
        <v>2</v>
      </c>
      <c r="I275" s="11" t="s">
        <v>3328</v>
      </c>
      <c r="J275" s="11">
        <v>2</v>
      </c>
      <c r="K275" s="11">
        <v>100</v>
      </c>
      <c r="L275" s="11" t="s">
        <v>815</v>
      </c>
      <c r="M275" s="11">
        <v>0</v>
      </c>
      <c r="N275" s="11">
        <v>0</v>
      </c>
      <c r="O275" s="11">
        <v>0</v>
      </c>
      <c r="P275" s="11">
        <v>0</v>
      </c>
      <c r="Q275" s="11">
        <v>0</v>
      </c>
      <c r="R275" s="11">
        <v>0</v>
      </c>
      <c r="S275" s="11">
        <v>0</v>
      </c>
      <c r="T275" s="11">
        <v>0</v>
      </c>
      <c r="U275" s="11">
        <v>0</v>
      </c>
      <c r="V275" s="11">
        <v>0</v>
      </c>
      <c r="W275" s="11">
        <v>0</v>
      </c>
      <c r="X275" s="11">
        <v>0</v>
      </c>
      <c r="Y275" s="11">
        <v>0</v>
      </c>
      <c r="Z275" s="11">
        <v>0</v>
      </c>
      <c r="AA275" s="11">
        <v>0</v>
      </c>
      <c r="AB275" s="11">
        <v>0</v>
      </c>
      <c r="AC275" s="11">
        <v>0</v>
      </c>
      <c r="AD275" s="11">
        <v>0</v>
      </c>
      <c r="AE275" s="11">
        <v>0</v>
      </c>
      <c r="AF275" s="11">
        <v>0</v>
      </c>
      <c r="AG275" s="11">
        <v>0</v>
      </c>
      <c r="AH275" s="11">
        <v>50</v>
      </c>
      <c r="AI275" s="11"/>
      <c r="AJ275" s="11"/>
      <c r="AK275" s="11" t="s">
        <v>1121</v>
      </c>
      <c r="AL275" s="11" t="s">
        <v>47</v>
      </c>
      <c r="AM275" s="11" t="s">
        <v>48</v>
      </c>
      <c r="AN275" s="11" t="s">
        <v>729</v>
      </c>
    </row>
    <row r="276" ht="36" spans="1:40">
      <c r="A276" s="28">
        <v>273</v>
      </c>
      <c r="B276" s="11" t="s">
        <v>151</v>
      </c>
      <c r="C276" s="11" t="s">
        <v>1129</v>
      </c>
      <c r="D276" s="11" t="s">
        <v>1130</v>
      </c>
      <c r="E276" s="11" t="s">
        <v>1131</v>
      </c>
      <c r="F276" s="11" t="s">
        <v>1132</v>
      </c>
      <c r="G276" s="11" t="s">
        <v>1133</v>
      </c>
      <c r="H276" s="11">
        <v>4</v>
      </c>
      <c r="I276" s="11" t="s">
        <v>3328</v>
      </c>
      <c r="J276" s="11">
        <v>4</v>
      </c>
      <c r="K276" s="11">
        <v>100</v>
      </c>
      <c r="L276" s="11" t="s">
        <v>1133</v>
      </c>
      <c r="M276" s="11">
        <v>0</v>
      </c>
      <c r="N276" s="11">
        <v>0</v>
      </c>
      <c r="O276" s="11">
        <v>0</v>
      </c>
      <c r="P276" s="11">
        <v>0</v>
      </c>
      <c r="Q276" s="11">
        <v>0</v>
      </c>
      <c r="R276" s="11">
        <v>0</v>
      </c>
      <c r="S276" s="11">
        <v>0</v>
      </c>
      <c r="T276" s="11">
        <v>0</v>
      </c>
      <c r="U276" s="11">
        <v>0</v>
      </c>
      <c r="V276" s="11">
        <v>0</v>
      </c>
      <c r="W276" s="11">
        <v>0</v>
      </c>
      <c r="X276" s="11">
        <v>0</v>
      </c>
      <c r="Y276" s="11">
        <v>0</v>
      </c>
      <c r="Z276" s="11">
        <v>0</v>
      </c>
      <c r="AA276" s="11">
        <v>0</v>
      </c>
      <c r="AB276" s="11">
        <v>0</v>
      </c>
      <c r="AC276" s="11">
        <v>0</v>
      </c>
      <c r="AD276" s="11">
        <v>0</v>
      </c>
      <c r="AE276" s="11">
        <v>0</v>
      </c>
      <c r="AF276" s="11">
        <v>0</v>
      </c>
      <c r="AG276" s="11">
        <v>0</v>
      </c>
      <c r="AH276" s="11">
        <v>25</v>
      </c>
      <c r="AI276" s="11"/>
      <c r="AJ276" s="11"/>
      <c r="AK276" s="11" t="s">
        <v>1121</v>
      </c>
      <c r="AL276" s="11" t="s">
        <v>47</v>
      </c>
      <c r="AM276" s="11" t="s">
        <v>56</v>
      </c>
      <c r="AN276" s="11" t="s">
        <v>729</v>
      </c>
    </row>
    <row r="277" ht="36" spans="1:40">
      <c r="A277" s="28">
        <v>274</v>
      </c>
      <c r="B277" s="11" t="s">
        <v>151</v>
      </c>
      <c r="C277" s="11" t="s">
        <v>1134</v>
      </c>
      <c r="D277" s="11" t="s">
        <v>1135</v>
      </c>
      <c r="E277" s="11" t="s">
        <v>1136</v>
      </c>
      <c r="F277" s="11" t="s">
        <v>155</v>
      </c>
      <c r="G277" s="11" t="s">
        <v>362</v>
      </c>
      <c r="H277" s="11">
        <v>2</v>
      </c>
      <c r="I277" s="11" t="s">
        <v>3328</v>
      </c>
      <c r="J277" s="11">
        <v>2</v>
      </c>
      <c r="K277" s="11">
        <v>100</v>
      </c>
      <c r="L277" s="11" t="s">
        <v>362</v>
      </c>
      <c r="M277" s="11">
        <v>0</v>
      </c>
      <c r="N277" s="11">
        <v>0</v>
      </c>
      <c r="O277" s="11">
        <v>0</v>
      </c>
      <c r="P277" s="11">
        <v>0</v>
      </c>
      <c r="Q277" s="11">
        <v>0</v>
      </c>
      <c r="R277" s="11">
        <v>0</v>
      </c>
      <c r="S277" s="11">
        <v>0</v>
      </c>
      <c r="T277" s="11">
        <v>0</v>
      </c>
      <c r="U277" s="11">
        <v>0</v>
      </c>
      <c r="V277" s="11">
        <v>0</v>
      </c>
      <c r="W277" s="11">
        <v>0</v>
      </c>
      <c r="X277" s="11">
        <v>0</v>
      </c>
      <c r="Y277" s="11">
        <v>0</v>
      </c>
      <c r="Z277" s="11">
        <v>0</v>
      </c>
      <c r="AA277" s="11">
        <v>0</v>
      </c>
      <c r="AB277" s="11">
        <v>0</v>
      </c>
      <c r="AC277" s="11">
        <v>0</v>
      </c>
      <c r="AD277" s="11">
        <v>0</v>
      </c>
      <c r="AE277" s="11">
        <v>0</v>
      </c>
      <c r="AF277" s="11">
        <v>0</v>
      </c>
      <c r="AG277" s="11">
        <v>0</v>
      </c>
      <c r="AH277" s="11">
        <v>50</v>
      </c>
      <c r="AI277" s="11" t="s">
        <v>1400</v>
      </c>
      <c r="AJ277" s="11">
        <v>6</v>
      </c>
      <c r="AK277" s="11" t="s">
        <v>1121</v>
      </c>
      <c r="AL277" s="11" t="s">
        <v>47</v>
      </c>
      <c r="AM277" s="11" t="s">
        <v>48</v>
      </c>
      <c r="AN277" s="11" t="s">
        <v>729</v>
      </c>
    </row>
    <row r="278" ht="36" spans="1:40">
      <c r="A278" s="28">
        <v>275</v>
      </c>
      <c r="B278" s="11" t="s">
        <v>151</v>
      </c>
      <c r="C278" s="11" t="s">
        <v>1137</v>
      </c>
      <c r="D278" s="11" t="s">
        <v>1138</v>
      </c>
      <c r="E278" s="11" t="s">
        <v>1139</v>
      </c>
      <c r="F278" s="11" t="s">
        <v>317</v>
      </c>
      <c r="G278" s="11" t="s">
        <v>1140</v>
      </c>
      <c r="H278" s="11">
        <v>2</v>
      </c>
      <c r="I278" s="11" t="s">
        <v>3328</v>
      </c>
      <c r="J278" s="11">
        <v>2</v>
      </c>
      <c r="K278" s="11">
        <v>100</v>
      </c>
      <c r="L278" s="11" t="s">
        <v>1140</v>
      </c>
      <c r="M278" s="11">
        <v>0</v>
      </c>
      <c r="N278" s="11">
        <v>0</v>
      </c>
      <c r="O278" s="11">
        <v>0</v>
      </c>
      <c r="P278" s="11">
        <v>0</v>
      </c>
      <c r="Q278" s="11">
        <v>0</v>
      </c>
      <c r="R278" s="11">
        <v>0</v>
      </c>
      <c r="S278" s="11">
        <v>0</v>
      </c>
      <c r="T278" s="11">
        <v>0</v>
      </c>
      <c r="U278" s="11">
        <v>0</v>
      </c>
      <c r="V278" s="11">
        <v>0</v>
      </c>
      <c r="W278" s="11">
        <v>0</v>
      </c>
      <c r="X278" s="11">
        <v>0</v>
      </c>
      <c r="Y278" s="11">
        <v>0</v>
      </c>
      <c r="Z278" s="11">
        <v>0</v>
      </c>
      <c r="AA278" s="11">
        <v>0</v>
      </c>
      <c r="AB278" s="11">
        <v>0</v>
      </c>
      <c r="AC278" s="11">
        <v>0</v>
      </c>
      <c r="AD278" s="11">
        <v>0</v>
      </c>
      <c r="AE278" s="11">
        <v>0</v>
      </c>
      <c r="AF278" s="11">
        <v>0</v>
      </c>
      <c r="AG278" s="11">
        <v>0</v>
      </c>
      <c r="AH278" s="11">
        <v>20</v>
      </c>
      <c r="AI278" s="11"/>
      <c r="AJ278" s="11"/>
      <c r="AK278" s="11" t="s">
        <v>1121</v>
      </c>
      <c r="AL278" s="11" t="s">
        <v>105</v>
      </c>
      <c r="AM278" s="11" t="s">
        <v>48</v>
      </c>
      <c r="AN278" s="11" t="s">
        <v>729</v>
      </c>
    </row>
    <row r="279" ht="36" spans="1:40">
      <c r="A279" s="28">
        <v>276</v>
      </c>
      <c r="B279" s="11" t="s">
        <v>151</v>
      </c>
      <c r="C279" s="11" t="s">
        <v>1141</v>
      </c>
      <c r="D279" s="11" t="s">
        <v>1142</v>
      </c>
      <c r="E279" s="11" t="s">
        <v>1143</v>
      </c>
      <c r="F279" s="11" t="s">
        <v>228</v>
      </c>
      <c r="G279" s="11" t="s">
        <v>1144</v>
      </c>
      <c r="H279" s="11">
        <v>2</v>
      </c>
      <c r="I279" s="11" t="s">
        <v>3328</v>
      </c>
      <c r="J279" s="11">
        <v>2</v>
      </c>
      <c r="K279" s="11">
        <v>100</v>
      </c>
      <c r="L279" s="11" t="s">
        <v>1144</v>
      </c>
      <c r="M279" s="11">
        <v>0</v>
      </c>
      <c r="N279" s="11">
        <v>0</v>
      </c>
      <c r="O279" s="11">
        <v>0</v>
      </c>
      <c r="P279" s="11">
        <v>0</v>
      </c>
      <c r="Q279" s="11">
        <v>0</v>
      </c>
      <c r="R279" s="11">
        <v>0</v>
      </c>
      <c r="S279" s="11">
        <v>0</v>
      </c>
      <c r="T279" s="11">
        <v>0</v>
      </c>
      <c r="U279" s="11">
        <v>0</v>
      </c>
      <c r="V279" s="11">
        <v>0</v>
      </c>
      <c r="W279" s="11">
        <v>0</v>
      </c>
      <c r="X279" s="11">
        <v>0</v>
      </c>
      <c r="Y279" s="11">
        <v>0</v>
      </c>
      <c r="Z279" s="11">
        <v>0</v>
      </c>
      <c r="AA279" s="11">
        <v>0</v>
      </c>
      <c r="AB279" s="11">
        <v>0</v>
      </c>
      <c r="AC279" s="11">
        <v>0</v>
      </c>
      <c r="AD279" s="11">
        <v>0</v>
      </c>
      <c r="AE279" s="11">
        <v>0</v>
      </c>
      <c r="AF279" s="11">
        <v>0</v>
      </c>
      <c r="AG279" s="11">
        <v>0</v>
      </c>
      <c r="AH279" s="11">
        <v>50</v>
      </c>
      <c r="AI279" s="11"/>
      <c r="AJ279" s="11"/>
      <c r="AK279" s="11" t="s">
        <v>1121</v>
      </c>
      <c r="AL279" s="11" t="s">
        <v>47</v>
      </c>
      <c r="AM279" s="11" t="s">
        <v>48</v>
      </c>
      <c r="AN279" s="11" t="s">
        <v>729</v>
      </c>
    </row>
    <row r="280" ht="48" spans="1:40">
      <c r="A280" s="28">
        <v>277</v>
      </c>
      <c r="B280" s="11" t="s">
        <v>151</v>
      </c>
      <c r="C280" s="11" t="s">
        <v>1145</v>
      </c>
      <c r="D280" s="11" t="s">
        <v>1146</v>
      </c>
      <c r="E280" s="11" t="s">
        <v>1147</v>
      </c>
      <c r="F280" s="11" t="s">
        <v>277</v>
      </c>
      <c r="G280" s="11" t="s">
        <v>1023</v>
      </c>
      <c r="H280" s="11">
        <v>4</v>
      </c>
      <c r="I280" s="11" t="s">
        <v>3329</v>
      </c>
      <c r="J280" s="11">
        <v>4</v>
      </c>
      <c r="K280" s="11">
        <v>59</v>
      </c>
      <c r="L280" s="11" t="s">
        <v>1023</v>
      </c>
      <c r="M280" s="11">
        <v>7</v>
      </c>
      <c r="N280" s="11">
        <v>41</v>
      </c>
      <c r="O280" s="11" t="s">
        <v>1194</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0</v>
      </c>
      <c r="AH280" s="11">
        <v>25</v>
      </c>
      <c r="AI280" s="11"/>
      <c r="AJ280" s="11"/>
      <c r="AK280" s="11" t="s">
        <v>1148</v>
      </c>
      <c r="AL280" s="11" t="s">
        <v>47</v>
      </c>
      <c r="AM280" s="11" t="s">
        <v>56</v>
      </c>
      <c r="AN280" s="11" t="s">
        <v>729</v>
      </c>
    </row>
    <row r="281" ht="36" spans="1:40">
      <c r="A281" s="28">
        <v>278</v>
      </c>
      <c r="B281" s="11" t="s">
        <v>151</v>
      </c>
      <c r="C281" s="11" t="s">
        <v>1149</v>
      </c>
      <c r="D281" s="11" t="s">
        <v>1150</v>
      </c>
      <c r="E281" s="11" t="s">
        <v>1151</v>
      </c>
      <c r="F281" s="11" t="s">
        <v>172</v>
      </c>
      <c r="G281" s="11" t="s">
        <v>1152</v>
      </c>
      <c r="H281" s="11">
        <v>3</v>
      </c>
      <c r="I281" s="11" t="s">
        <v>3328</v>
      </c>
      <c r="J281" s="11">
        <v>3</v>
      </c>
      <c r="K281" s="11">
        <v>100</v>
      </c>
      <c r="L281" s="11" t="s">
        <v>1152</v>
      </c>
      <c r="M281" s="11">
        <v>0</v>
      </c>
      <c r="N281" s="11">
        <v>0</v>
      </c>
      <c r="O281" s="11">
        <v>0</v>
      </c>
      <c r="P281" s="11">
        <v>0</v>
      </c>
      <c r="Q281" s="11">
        <v>0</v>
      </c>
      <c r="R281" s="11">
        <v>0</v>
      </c>
      <c r="S281" s="11">
        <v>0</v>
      </c>
      <c r="T281" s="11">
        <v>0</v>
      </c>
      <c r="U281" s="11">
        <v>0</v>
      </c>
      <c r="V281" s="11">
        <v>0</v>
      </c>
      <c r="W281" s="11">
        <v>0</v>
      </c>
      <c r="X281" s="11">
        <v>0</v>
      </c>
      <c r="Y281" s="11">
        <v>0</v>
      </c>
      <c r="Z281" s="11">
        <v>0</v>
      </c>
      <c r="AA281" s="11">
        <v>0</v>
      </c>
      <c r="AB281" s="11">
        <v>0</v>
      </c>
      <c r="AC281" s="11">
        <v>0</v>
      </c>
      <c r="AD281" s="11">
        <v>0</v>
      </c>
      <c r="AE281" s="11">
        <v>0</v>
      </c>
      <c r="AF281" s="11">
        <v>0</v>
      </c>
      <c r="AG281" s="11">
        <v>0</v>
      </c>
      <c r="AH281" s="11">
        <v>50</v>
      </c>
      <c r="AI281" s="11"/>
      <c r="AJ281" s="11"/>
      <c r="AK281" s="11" t="s">
        <v>1148</v>
      </c>
      <c r="AL281" s="11" t="s">
        <v>47</v>
      </c>
      <c r="AM281" s="11" t="s">
        <v>48</v>
      </c>
      <c r="AN281" s="11" t="s">
        <v>729</v>
      </c>
    </row>
    <row r="282" ht="36" spans="1:40">
      <c r="A282" s="28">
        <v>279</v>
      </c>
      <c r="B282" s="11" t="s">
        <v>151</v>
      </c>
      <c r="C282" s="11" t="s">
        <v>1153</v>
      </c>
      <c r="D282" s="11" t="s">
        <v>1154</v>
      </c>
      <c r="E282" s="11" t="s">
        <v>1155</v>
      </c>
      <c r="F282" s="11" t="s">
        <v>250</v>
      </c>
      <c r="G282" s="11" t="s">
        <v>128</v>
      </c>
      <c r="H282" s="11">
        <v>4</v>
      </c>
      <c r="I282" s="11" t="s">
        <v>3329</v>
      </c>
      <c r="J282" s="11">
        <v>4</v>
      </c>
      <c r="K282" s="11">
        <v>100</v>
      </c>
      <c r="L282" s="11" t="s">
        <v>128</v>
      </c>
      <c r="M282" s="11">
        <v>8</v>
      </c>
      <c r="N282" s="11">
        <v>0</v>
      </c>
      <c r="O282" s="11" t="s">
        <v>45</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0</v>
      </c>
      <c r="AH282" s="11">
        <v>25</v>
      </c>
      <c r="AI282" s="11"/>
      <c r="AJ282" s="11"/>
      <c r="AK282" s="11" t="s">
        <v>1148</v>
      </c>
      <c r="AL282" s="11" t="s">
        <v>47</v>
      </c>
      <c r="AM282" s="11" t="s">
        <v>56</v>
      </c>
      <c r="AN282" s="11" t="s">
        <v>729</v>
      </c>
    </row>
    <row r="283" ht="36" spans="1:40">
      <c r="A283" s="28">
        <v>280</v>
      </c>
      <c r="B283" s="11" t="s">
        <v>151</v>
      </c>
      <c r="C283" s="11" t="s">
        <v>1156</v>
      </c>
      <c r="D283" s="11" t="s">
        <v>1157</v>
      </c>
      <c r="E283" s="11" t="s">
        <v>1158</v>
      </c>
      <c r="F283" s="11" t="s">
        <v>155</v>
      </c>
      <c r="G283" s="11" t="s">
        <v>962</v>
      </c>
      <c r="H283" s="11">
        <v>4</v>
      </c>
      <c r="I283" s="11" t="s">
        <v>3328</v>
      </c>
      <c r="J283" s="11">
        <v>4</v>
      </c>
      <c r="K283" s="11">
        <v>100</v>
      </c>
      <c r="L283" s="11" t="s">
        <v>962</v>
      </c>
      <c r="M283" s="11">
        <v>0</v>
      </c>
      <c r="N283" s="11">
        <v>0</v>
      </c>
      <c r="O283" s="11">
        <v>0</v>
      </c>
      <c r="P283" s="11">
        <v>0</v>
      </c>
      <c r="Q283" s="11">
        <v>0</v>
      </c>
      <c r="R283" s="11">
        <v>0</v>
      </c>
      <c r="S283" s="11">
        <v>0</v>
      </c>
      <c r="T283" s="11">
        <v>0</v>
      </c>
      <c r="U283" s="11">
        <v>0</v>
      </c>
      <c r="V283" s="11">
        <v>0</v>
      </c>
      <c r="W283" s="11">
        <v>0</v>
      </c>
      <c r="X283" s="11">
        <v>0</v>
      </c>
      <c r="Y283" s="11">
        <v>0</v>
      </c>
      <c r="Z283" s="11">
        <v>0</v>
      </c>
      <c r="AA283" s="11">
        <v>0</v>
      </c>
      <c r="AB283" s="11">
        <v>0</v>
      </c>
      <c r="AC283" s="11">
        <v>0</v>
      </c>
      <c r="AD283" s="11">
        <v>0</v>
      </c>
      <c r="AE283" s="11">
        <v>0</v>
      </c>
      <c r="AF283" s="11">
        <v>0</v>
      </c>
      <c r="AG283" s="11">
        <v>0</v>
      </c>
      <c r="AH283" s="11">
        <v>25</v>
      </c>
      <c r="AI283" s="11"/>
      <c r="AJ283" s="11"/>
      <c r="AK283" s="11" t="s">
        <v>1148</v>
      </c>
      <c r="AL283" s="11" t="s">
        <v>47</v>
      </c>
      <c r="AM283" s="11" t="s">
        <v>56</v>
      </c>
      <c r="AN283" s="11" t="s">
        <v>729</v>
      </c>
    </row>
    <row r="284" ht="48" spans="1:40">
      <c r="A284" s="28">
        <v>281</v>
      </c>
      <c r="B284" s="11" t="s">
        <v>151</v>
      </c>
      <c r="C284" s="11" t="s">
        <v>1159</v>
      </c>
      <c r="D284" s="11" t="s">
        <v>1160</v>
      </c>
      <c r="E284" s="11" t="s">
        <v>1161</v>
      </c>
      <c r="F284" s="11" t="s">
        <v>196</v>
      </c>
      <c r="G284" s="11" t="s">
        <v>384</v>
      </c>
      <c r="H284" s="11">
        <v>3</v>
      </c>
      <c r="I284" s="11" t="s">
        <v>3328</v>
      </c>
      <c r="J284" s="11">
        <v>3</v>
      </c>
      <c r="K284" s="11">
        <v>100</v>
      </c>
      <c r="L284" s="11" t="s">
        <v>384</v>
      </c>
      <c r="M284" s="11">
        <v>0</v>
      </c>
      <c r="N284" s="11">
        <v>0</v>
      </c>
      <c r="O284" s="11">
        <v>0</v>
      </c>
      <c r="P284" s="11">
        <v>0</v>
      </c>
      <c r="Q284" s="11">
        <v>0</v>
      </c>
      <c r="R284" s="11">
        <v>0</v>
      </c>
      <c r="S284" s="11">
        <v>0</v>
      </c>
      <c r="T284" s="11">
        <v>0</v>
      </c>
      <c r="U284" s="11">
        <v>0</v>
      </c>
      <c r="V284" s="11">
        <v>0</v>
      </c>
      <c r="W284" s="11">
        <v>0</v>
      </c>
      <c r="X284" s="11">
        <v>0</v>
      </c>
      <c r="Y284" s="11">
        <v>0</v>
      </c>
      <c r="Z284" s="11">
        <v>0</v>
      </c>
      <c r="AA284" s="11">
        <v>0</v>
      </c>
      <c r="AB284" s="11">
        <v>0</v>
      </c>
      <c r="AC284" s="11">
        <v>0</v>
      </c>
      <c r="AD284" s="11">
        <v>0</v>
      </c>
      <c r="AE284" s="11">
        <v>0</v>
      </c>
      <c r="AF284" s="11">
        <v>0</v>
      </c>
      <c r="AG284" s="11">
        <v>0</v>
      </c>
      <c r="AH284" s="11">
        <v>50</v>
      </c>
      <c r="AI284" s="11"/>
      <c r="AJ284" s="11"/>
      <c r="AK284" s="11" t="s">
        <v>1148</v>
      </c>
      <c r="AL284" s="11" t="s">
        <v>47</v>
      </c>
      <c r="AM284" s="11" t="s">
        <v>48</v>
      </c>
      <c r="AN284" s="11" t="s">
        <v>729</v>
      </c>
    </row>
    <row r="285" ht="36" spans="1:40">
      <c r="A285" s="28">
        <v>282</v>
      </c>
      <c r="B285" s="11" t="s">
        <v>151</v>
      </c>
      <c r="C285" s="11" t="s">
        <v>1162</v>
      </c>
      <c r="D285" s="11" t="s">
        <v>1163</v>
      </c>
      <c r="E285" s="11" t="s">
        <v>1164</v>
      </c>
      <c r="F285" s="11" t="s">
        <v>228</v>
      </c>
      <c r="G285" s="11" t="s">
        <v>815</v>
      </c>
      <c r="H285" s="11">
        <v>2</v>
      </c>
      <c r="I285" s="11" t="s">
        <v>3328</v>
      </c>
      <c r="J285" s="11">
        <v>2</v>
      </c>
      <c r="K285" s="11">
        <v>100</v>
      </c>
      <c r="L285" s="11" t="s">
        <v>815</v>
      </c>
      <c r="M285" s="11">
        <v>0</v>
      </c>
      <c r="N285" s="11">
        <v>0</v>
      </c>
      <c r="O285" s="11">
        <v>0</v>
      </c>
      <c r="P285" s="11">
        <v>0</v>
      </c>
      <c r="Q285" s="11">
        <v>0</v>
      </c>
      <c r="R285" s="11">
        <v>0</v>
      </c>
      <c r="S285" s="11">
        <v>0</v>
      </c>
      <c r="T285" s="11">
        <v>0</v>
      </c>
      <c r="U285" s="11">
        <v>0</v>
      </c>
      <c r="V285" s="11">
        <v>0</v>
      </c>
      <c r="W285" s="11">
        <v>0</v>
      </c>
      <c r="X285" s="11">
        <v>0</v>
      </c>
      <c r="Y285" s="11">
        <v>0</v>
      </c>
      <c r="Z285" s="11">
        <v>0</v>
      </c>
      <c r="AA285" s="11">
        <v>0</v>
      </c>
      <c r="AB285" s="11">
        <v>0</v>
      </c>
      <c r="AC285" s="11">
        <v>0</v>
      </c>
      <c r="AD285" s="11">
        <v>0</v>
      </c>
      <c r="AE285" s="11">
        <v>0</v>
      </c>
      <c r="AF285" s="11">
        <v>0</v>
      </c>
      <c r="AG285" s="11">
        <v>0</v>
      </c>
      <c r="AH285" s="11">
        <v>20</v>
      </c>
      <c r="AI285" s="11"/>
      <c r="AJ285" s="11"/>
      <c r="AK285" s="11" t="s">
        <v>1148</v>
      </c>
      <c r="AL285" s="11" t="s">
        <v>105</v>
      </c>
      <c r="AM285" s="11" t="s">
        <v>48</v>
      </c>
      <c r="AN285" s="11" t="s">
        <v>729</v>
      </c>
    </row>
    <row r="286" ht="24" spans="1:40">
      <c r="A286" s="28">
        <v>283</v>
      </c>
      <c r="B286" s="11" t="s">
        <v>151</v>
      </c>
      <c r="C286" s="11" t="s">
        <v>1165</v>
      </c>
      <c r="D286" s="11" t="s">
        <v>1166</v>
      </c>
      <c r="E286" s="11" t="s">
        <v>1167</v>
      </c>
      <c r="F286" s="11" t="s">
        <v>196</v>
      </c>
      <c r="G286" s="11" t="s">
        <v>1168</v>
      </c>
      <c r="H286" s="11">
        <v>6</v>
      </c>
      <c r="I286" s="11" t="s">
        <v>3328</v>
      </c>
      <c r="J286" s="11">
        <v>6</v>
      </c>
      <c r="K286" s="11">
        <v>100</v>
      </c>
      <c r="L286" s="11" t="s">
        <v>1168</v>
      </c>
      <c r="M286" s="11">
        <v>0</v>
      </c>
      <c r="N286" s="11">
        <v>0</v>
      </c>
      <c r="O286" s="11">
        <v>0</v>
      </c>
      <c r="P286" s="11">
        <v>0</v>
      </c>
      <c r="Q286" s="11">
        <v>0</v>
      </c>
      <c r="R286" s="11">
        <v>0</v>
      </c>
      <c r="S286" s="11">
        <v>0</v>
      </c>
      <c r="T286" s="11">
        <v>0</v>
      </c>
      <c r="U286" s="11">
        <v>0</v>
      </c>
      <c r="V286" s="11">
        <v>0</v>
      </c>
      <c r="W286" s="11">
        <v>0</v>
      </c>
      <c r="X286" s="11">
        <v>0</v>
      </c>
      <c r="Y286" s="11">
        <v>0</v>
      </c>
      <c r="Z286" s="11">
        <v>0</v>
      </c>
      <c r="AA286" s="11">
        <v>0</v>
      </c>
      <c r="AB286" s="11">
        <v>0</v>
      </c>
      <c r="AC286" s="11">
        <v>0</v>
      </c>
      <c r="AD286" s="11">
        <v>0</v>
      </c>
      <c r="AE286" s="11">
        <v>0</v>
      </c>
      <c r="AF286" s="11">
        <v>0</v>
      </c>
      <c r="AG286" s="11">
        <v>0</v>
      </c>
      <c r="AH286" s="11">
        <v>25</v>
      </c>
      <c r="AI286" s="11"/>
      <c r="AJ286" s="11"/>
      <c r="AK286" s="11" t="s">
        <v>1148</v>
      </c>
      <c r="AL286" s="11" t="s">
        <v>47</v>
      </c>
      <c r="AM286" s="11" t="s">
        <v>56</v>
      </c>
      <c r="AN286" s="11" t="s">
        <v>729</v>
      </c>
    </row>
    <row r="287" ht="36" spans="1:40">
      <c r="A287" s="28">
        <v>284</v>
      </c>
      <c r="B287" s="11" t="s">
        <v>151</v>
      </c>
      <c r="C287" s="11" t="s">
        <v>1169</v>
      </c>
      <c r="D287" s="11" t="s">
        <v>1170</v>
      </c>
      <c r="E287" s="11" t="s">
        <v>1171</v>
      </c>
      <c r="F287" s="11" t="s">
        <v>228</v>
      </c>
      <c r="G287" s="11" t="s">
        <v>1144</v>
      </c>
      <c r="H287" s="11">
        <v>2</v>
      </c>
      <c r="I287" s="11" t="s">
        <v>3328</v>
      </c>
      <c r="J287" s="11">
        <v>2</v>
      </c>
      <c r="K287" s="11">
        <v>100</v>
      </c>
      <c r="L287" s="11" t="s">
        <v>1144</v>
      </c>
      <c r="M287" s="11">
        <v>0</v>
      </c>
      <c r="N287" s="11">
        <v>0</v>
      </c>
      <c r="O287" s="11">
        <v>0</v>
      </c>
      <c r="P287" s="11">
        <v>0</v>
      </c>
      <c r="Q287" s="11">
        <v>0</v>
      </c>
      <c r="R287" s="11">
        <v>0</v>
      </c>
      <c r="S287" s="11">
        <v>0</v>
      </c>
      <c r="T287" s="11">
        <v>0</v>
      </c>
      <c r="U287" s="11">
        <v>0</v>
      </c>
      <c r="V287" s="11">
        <v>0</v>
      </c>
      <c r="W287" s="11">
        <v>0</v>
      </c>
      <c r="X287" s="11">
        <v>0</v>
      </c>
      <c r="Y287" s="11">
        <v>0</v>
      </c>
      <c r="Z287" s="11">
        <v>0</v>
      </c>
      <c r="AA287" s="11">
        <v>0</v>
      </c>
      <c r="AB287" s="11">
        <v>0</v>
      </c>
      <c r="AC287" s="11">
        <v>0</v>
      </c>
      <c r="AD287" s="11">
        <v>0</v>
      </c>
      <c r="AE287" s="11">
        <v>0</v>
      </c>
      <c r="AF287" s="11">
        <v>0</v>
      </c>
      <c r="AG287" s="11">
        <v>0</v>
      </c>
      <c r="AH287" s="11">
        <v>50</v>
      </c>
      <c r="AI287" s="11"/>
      <c r="AJ287" s="11"/>
      <c r="AK287" s="11" t="s">
        <v>1148</v>
      </c>
      <c r="AL287" s="11" t="s">
        <v>47</v>
      </c>
      <c r="AM287" s="11" t="s">
        <v>48</v>
      </c>
      <c r="AN287" s="11" t="s">
        <v>729</v>
      </c>
    </row>
    <row r="288" ht="48" spans="1:40">
      <c r="A288" s="28">
        <v>285</v>
      </c>
      <c r="B288" s="11" t="s">
        <v>151</v>
      </c>
      <c r="C288" s="11" t="s">
        <v>1172</v>
      </c>
      <c r="D288" s="11" t="s">
        <v>1173</v>
      </c>
      <c r="E288" s="11" t="s">
        <v>1174</v>
      </c>
      <c r="F288" s="11" t="s">
        <v>250</v>
      </c>
      <c r="G288" s="11" t="s">
        <v>976</v>
      </c>
      <c r="H288" s="11">
        <v>2</v>
      </c>
      <c r="I288" s="11" t="s">
        <v>3329</v>
      </c>
      <c r="J288" s="11">
        <v>2</v>
      </c>
      <c r="K288" s="11">
        <v>42.5</v>
      </c>
      <c r="L288" s="11" t="s">
        <v>976</v>
      </c>
      <c r="M288" s="11">
        <v>3</v>
      </c>
      <c r="N288" s="11">
        <v>30</v>
      </c>
      <c r="O288" s="11" t="s">
        <v>3400</v>
      </c>
      <c r="P288" s="11">
        <v>7</v>
      </c>
      <c r="Q288" s="11">
        <v>15</v>
      </c>
      <c r="R288" s="11" t="s">
        <v>1023</v>
      </c>
      <c r="S288" s="11">
        <v>8</v>
      </c>
      <c r="T288" s="11">
        <v>12.5</v>
      </c>
      <c r="U288" s="11" t="s">
        <v>1194</v>
      </c>
      <c r="V288" s="11">
        <v>0</v>
      </c>
      <c r="W288" s="11">
        <v>0</v>
      </c>
      <c r="X288" s="11">
        <v>0</v>
      </c>
      <c r="Y288" s="11">
        <v>0</v>
      </c>
      <c r="Z288" s="11">
        <v>0</v>
      </c>
      <c r="AA288" s="11">
        <v>0</v>
      </c>
      <c r="AB288" s="11">
        <v>0</v>
      </c>
      <c r="AC288" s="11">
        <v>0</v>
      </c>
      <c r="AD288" s="11">
        <v>0</v>
      </c>
      <c r="AE288" s="11">
        <v>0</v>
      </c>
      <c r="AF288" s="11">
        <v>0</v>
      </c>
      <c r="AG288" s="11">
        <v>0</v>
      </c>
      <c r="AH288" s="11">
        <v>50</v>
      </c>
      <c r="AI288" s="11"/>
      <c r="AJ288" s="11"/>
      <c r="AK288" s="11" t="s">
        <v>1148</v>
      </c>
      <c r="AL288" s="11" t="s">
        <v>47</v>
      </c>
      <c r="AM288" s="11" t="s">
        <v>48</v>
      </c>
      <c r="AN288" s="11" t="s">
        <v>729</v>
      </c>
    </row>
    <row r="289" ht="60" spans="1:40">
      <c r="A289" s="28">
        <v>286</v>
      </c>
      <c r="B289" s="11" t="s">
        <v>151</v>
      </c>
      <c r="C289" s="11" t="s">
        <v>1175</v>
      </c>
      <c r="D289" s="11" t="s">
        <v>1176</v>
      </c>
      <c r="E289" s="11" t="s">
        <v>1177</v>
      </c>
      <c r="F289" s="11" t="s">
        <v>207</v>
      </c>
      <c r="G289" s="11" t="s">
        <v>1178</v>
      </c>
      <c r="H289" s="11">
        <v>2</v>
      </c>
      <c r="I289" s="11" t="s">
        <v>3328</v>
      </c>
      <c r="J289" s="11">
        <v>2</v>
      </c>
      <c r="K289" s="11">
        <v>100</v>
      </c>
      <c r="L289" s="11" t="s">
        <v>1178</v>
      </c>
      <c r="M289" s="11">
        <v>0</v>
      </c>
      <c r="N289" s="11">
        <v>0</v>
      </c>
      <c r="O289" s="11">
        <v>0</v>
      </c>
      <c r="P289" s="11">
        <v>0</v>
      </c>
      <c r="Q289" s="11">
        <v>0</v>
      </c>
      <c r="R289" s="11">
        <v>0</v>
      </c>
      <c r="S289" s="11">
        <v>0</v>
      </c>
      <c r="T289" s="11">
        <v>0</v>
      </c>
      <c r="U289" s="11">
        <v>0</v>
      </c>
      <c r="V289" s="11">
        <v>0</v>
      </c>
      <c r="W289" s="11">
        <v>0</v>
      </c>
      <c r="X289" s="11">
        <v>0</v>
      </c>
      <c r="Y289" s="11">
        <v>0</v>
      </c>
      <c r="Z289" s="11">
        <v>0</v>
      </c>
      <c r="AA289" s="11">
        <v>0</v>
      </c>
      <c r="AB289" s="11">
        <v>0</v>
      </c>
      <c r="AC289" s="11">
        <v>0</v>
      </c>
      <c r="AD289" s="11">
        <v>0</v>
      </c>
      <c r="AE289" s="11">
        <v>0</v>
      </c>
      <c r="AF289" s="11">
        <v>0</v>
      </c>
      <c r="AG289" s="11">
        <v>0</v>
      </c>
      <c r="AH289" s="11">
        <v>20</v>
      </c>
      <c r="AI289" s="11" t="s">
        <v>1400</v>
      </c>
      <c r="AJ289" s="11">
        <v>4</v>
      </c>
      <c r="AK289" s="11" t="s">
        <v>1148</v>
      </c>
      <c r="AL289" s="11" t="s">
        <v>105</v>
      </c>
      <c r="AM289" s="11" t="s">
        <v>48</v>
      </c>
      <c r="AN289" s="11" t="s">
        <v>729</v>
      </c>
    </row>
    <row r="290" ht="48" spans="1:40">
      <c r="A290" s="28">
        <v>287</v>
      </c>
      <c r="B290" s="11" t="s">
        <v>151</v>
      </c>
      <c r="C290" s="11" t="s">
        <v>1179</v>
      </c>
      <c r="D290" s="11" t="s">
        <v>1180</v>
      </c>
      <c r="E290" s="11" t="s">
        <v>1181</v>
      </c>
      <c r="F290" s="11" t="s">
        <v>295</v>
      </c>
      <c r="G290" s="11" t="s">
        <v>384</v>
      </c>
      <c r="H290" s="11">
        <v>5</v>
      </c>
      <c r="I290" s="11" t="s">
        <v>3329</v>
      </c>
      <c r="J290" s="11">
        <v>3</v>
      </c>
      <c r="K290" s="11">
        <v>40</v>
      </c>
      <c r="L290" s="11" t="s">
        <v>45</v>
      </c>
      <c r="M290" s="11">
        <v>5</v>
      </c>
      <c r="N290" s="11">
        <v>60</v>
      </c>
      <c r="O290" s="11" t="s">
        <v>384</v>
      </c>
      <c r="P290" s="11">
        <v>7</v>
      </c>
      <c r="Q290" s="11">
        <v>0</v>
      </c>
      <c r="R290" s="11" t="s">
        <v>3330</v>
      </c>
      <c r="S290" s="11">
        <v>0</v>
      </c>
      <c r="T290" s="11">
        <v>0</v>
      </c>
      <c r="U290" s="11">
        <v>0</v>
      </c>
      <c r="V290" s="11">
        <v>0</v>
      </c>
      <c r="W290" s="11">
        <v>0</v>
      </c>
      <c r="X290" s="11">
        <v>0</v>
      </c>
      <c r="Y290" s="11">
        <v>0</v>
      </c>
      <c r="Z290" s="11">
        <v>0</v>
      </c>
      <c r="AA290" s="11">
        <v>0</v>
      </c>
      <c r="AB290" s="11">
        <v>0</v>
      </c>
      <c r="AC290" s="11">
        <v>0</v>
      </c>
      <c r="AD290" s="11">
        <v>0</v>
      </c>
      <c r="AE290" s="11">
        <v>0</v>
      </c>
      <c r="AF290" s="11">
        <v>0</v>
      </c>
      <c r="AG290" s="11">
        <v>0</v>
      </c>
      <c r="AH290" s="11">
        <v>25</v>
      </c>
      <c r="AI290" s="11" t="s">
        <v>1400</v>
      </c>
      <c r="AJ290" s="11">
        <v>3</v>
      </c>
      <c r="AK290" s="11" t="s">
        <v>771</v>
      </c>
      <c r="AL290" s="11" t="s">
        <v>47</v>
      </c>
      <c r="AM290" s="11" t="s">
        <v>56</v>
      </c>
      <c r="AN290" s="11" t="s">
        <v>729</v>
      </c>
    </row>
    <row r="291" ht="36" spans="1:40">
      <c r="A291" s="28">
        <v>288</v>
      </c>
      <c r="B291" s="11" t="s">
        <v>151</v>
      </c>
      <c r="C291" s="11" t="s">
        <v>1182</v>
      </c>
      <c r="D291" s="11" t="s">
        <v>1183</v>
      </c>
      <c r="E291" s="11" t="s">
        <v>1184</v>
      </c>
      <c r="F291" s="11" t="s">
        <v>196</v>
      </c>
      <c r="G291" s="11" t="s">
        <v>384</v>
      </c>
      <c r="H291" s="11">
        <v>4</v>
      </c>
      <c r="I291" s="11" t="s">
        <v>3328</v>
      </c>
      <c r="J291" s="11">
        <v>4</v>
      </c>
      <c r="K291" s="11">
        <v>100</v>
      </c>
      <c r="L291" s="11" t="s">
        <v>384</v>
      </c>
      <c r="M291" s="11">
        <v>0</v>
      </c>
      <c r="N291" s="11">
        <v>0</v>
      </c>
      <c r="O291" s="11">
        <v>0</v>
      </c>
      <c r="P291" s="11">
        <v>0</v>
      </c>
      <c r="Q291" s="11">
        <v>0</v>
      </c>
      <c r="R291" s="11">
        <v>0</v>
      </c>
      <c r="S291" s="11">
        <v>0</v>
      </c>
      <c r="T291" s="11">
        <v>0</v>
      </c>
      <c r="U291" s="11">
        <v>0</v>
      </c>
      <c r="V291" s="11">
        <v>0</v>
      </c>
      <c r="W291" s="11">
        <v>0</v>
      </c>
      <c r="X291" s="11">
        <v>0</v>
      </c>
      <c r="Y291" s="11">
        <v>0</v>
      </c>
      <c r="Z291" s="11">
        <v>0</v>
      </c>
      <c r="AA291" s="11">
        <v>0</v>
      </c>
      <c r="AB291" s="11">
        <v>0</v>
      </c>
      <c r="AC291" s="11">
        <v>0</v>
      </c>
      <c r="AD291" s="11">
        <v>0</v>
      </c>
      <c r="AE291" s="11">
        <v>0</v>
      </c>
      <c r="AF291" s="11">
        <v>0</v>
      </c>
      <c r="AG291" s="11">
        <v>0</v>
      </c>
      <c r="AH291" s="11">
        <v>10</v>
      </c>
      <c r="AI291" s="11"/>
      <c r="AJ291" s="11"/>
      <c r="AK291" s="11" t="s">
        <v>771</v>
      </c>
      <c r="AL291" s="11" t="s">
        <v>105</v>
      </c>
      <c r="AM291" s="11" t="s">
        <v>56</v>
      </c>
      <c r="AN291" s="11" t="s">
        <v>729</v>
      </c>
    </row>
    <row r="292" ht="36" spans="1:40">
      <c r="A292" s="28">
        <v>289</v>
      </c>
      <c r="B292" s="11" t="s">
        <v>151</v>
      </c>
      <c r="C292" s="11" t="s">
        <v>1185</v>
      </c>
      <c r="D292" s="11" t="s">
        <v>1186</v>
      </c>
      <c r="E292" s="11" t="s">
        <v>1187</v>
      </c>
      <c r="F292" s="11" t="s">
        <v>228</v>
      </c>
      <c r="G292" s="11" t="s">
        <v>384</v>
      </c>
      <c r="H292" s="11">
        <v>3</v>
      </c>
      <c r="I292" s="11" t="s">
        <v>3328</v>
      </c>
      <c r="J292" s="11">
        <v>3</v>
      </c>
      <c r="K292" s="11">
        <v>100</v>
      </c>
      <c r="L292" s="11" t="s">
        <v>384</v>
      </c>
      <c r="M292" s="11">
        <v>0</v>
      </c>
      <c r="N292" s="11">
        <v>0</v>
      </c>
      <c r="O292" s="11">
        <v>0</v>
      </c>
      <c r="P292" s="11">
        <v>0</v>
      </c>
      <c r="Q292" s="11">
        <v>0</v>
      </c>
      <c r="R292" s="11">
        <v>0</v>
      </c>
      <c r="S292" s="11">
        <v>0</v>
      </c>
      <c r="T292" s="11">
        <v>0</v>
      </c>
      <c r="U292" s="11">
        <v>0</v>
      </c>
      <c r="V292" s="11">
        <v>0</v>
      </c>
      <c r="W292" s="11">
        <v>0</v>
      </c>
      <c r="X292" s="11">
        <v>0</v>
      </c>
      <c r="Y292" s="11">
        <v>0</v>
      </c>
      <c r="Z292" s="11">
        <v>0</v>
      </c>
      <c r="AA292" s="11">
        <v>0</v>
      </c>
      <c r="AB292" s="11">
        <v>0</v>
      </c>
      <c r="AC292" s="11">
        <v>0</v>
      </c>
      <c r="AD292" s="11">
        <v>0</v>
      </c>
      <c r="AE292" s="11">
        <v>0</v>
      </c>
      <c r="AF292" s="11">
        <v>0</v>
      </c>
      <c r="AG292" s="11">
        <v>0</v>
      </c>
      <c r="AH292" s="11">
        <v>50</v>
      </c>
      <c r="AI292" s="11"/>
      <c r="AJ292" s="11"/>
      <c r="AK292" s="11" t="s">
        <v>771</v>
      </c>
      <c r="AL292" s="11" t="s">
        <v>47</v>
      </c>
      <c r="AM292" s="11" t="s">
        <v>48</v>
      </c>
      <c r="AN292" s="11" t="s">
        <v>729</v>
      </c>
    </row>
    <row r="293" ht="48" spans="1:40">
      <c r="A293" s="28">
        <v>290</v>
      </c>
      <c r="B293" s="11" t="s">
        <v>151</v>
      </c>
      <c r="C293" s="11" t="s">
        <v>1188</v>
      </c>
      <c r="D293" s="11" t="s">
        <v>1189</v>
      </c>
      <c r="E293" s="11" t="s">
        <v>1190</v>
      </c>
      <c r="F293" s="11" t="s">
        <v>155</v>
      </c>
      <c r="G293" s="11" t="s">
        <v>407</v>
      </c>
      <c r="H293" s="11">
        <v>2</v>
      </c>
      <c r="I293" s="11" t="s">
        <v>3328</v>
      </c>
      <c r="J293" s="11">
        <v>2</v>
      </c>
      <c r="K293" s="11">
        <v>100</v>
      </c>
      <c r="L293" s="11" t="s">
        <v>407</v>
      </c>
      <c r="M293" s="11">
        <v>0</v>
      </c>
      <c r="N293" s="11">
        <v>0</v>
      </c>
      <c r="O293" s="11">
        <v>0</v>
      </c>
      <c r="P293" s="11">
        <v>0</v>
      </c>
      <c r="Q293" s="11">
        <v>0</v>
      </c>
      <c r="R293" s="11">
        <v>0</v>
      </c>
      <c r="S293" s="11">
        <v>0</v>
      </c>
      <c r="T293" s="11">
        <v>0</v>
      </c>
      <c r="U293" s="11">
        <v>0</v>
      </c>
      <c r="V293" s="11">
        <v>0</v>
      </c>
      <c r="W293" s="11">
        <v>0</v>
      </c>
      <c r="X293" s="11">
        <v>0</v>
      </c>
      <c r="Y293" s="11">
        <v>0</v>
      </c>
      <c r="Z293" s="11">
        <v>0</v>
      </c>
      <c r="AA293" s="11">
        <v>0</v>
      </c>
      <c r="AB293" s="11">
        <v>0</v>
      </c>
      <c r="AC293" s="11">
        <v>0</v>
      </c>
      <c r="AD293" s="11">
        <v>0</v>
      </c>
      <c r="AE293" s="11">
        <v>0</v>
      </c>
      <c r="AF293" s="11">
        <v>0</v>
      </c>
      <c r="AG293" s="11">
        <v>0</v>
      </c>
      <c r="AH293" s="11">
        <v>20</v>
      </c>
      <c r="AI293" s="11" t="s">
        <v>1400</v>
      </c>
      <c r="AJ293" s="11">
        <v>8</v>
      </c>
      <c r="AK293" s="11" t="s">
        <v>771</v>
      </c>
      <c r="AL293" s="11" t="s">
        <v>105</v>
      </c>
      <c r="AM293" s="11" t="s">
        <v>48</v>
      </c>
      <c r="AN293" s="11" t="s">
        <v>729</v>
      </c>
    </row>
    <row r="294" ht="48" spans="1:40">
      <c r="A294" s="28">
        <v>291</v>
      </c>
      <c r="B294" s="11" t="s">
        <v>151</v>
      </c>
      <c r="C294" s="11" t="s">
        <v>1191</v>
      </c>
      <c r="D294" s="11" t="s">
        <v>1192</v>
      </c>
      <c r="E294" s="11" t="s">
        <v>1193</v>
      </c>
      <c r="F294" s="11" t="s">
        <v>228</v>
      </c>
      <c r="G294" s="11" t="s">
        <v>1194</v>
      </c>
      <c r="H294" s="11">
        <v>2</v>
      </c>
      <c r="I294" s="11" t="s">
        <v>3329</v>
      </c>
      <c r="J294" s="11">
        <v>2</v>
      </c>
      <c r="K294" s="11">
        <v>69</v>
      </c>
      <c r="L294" s="11" t="s">
        <v>1194</v>
      </c>
      <c r="M294" s="11">
        <v>5</v>
      </c>
      <c r="N294" s="11">
        <v>31</v>
      </c>
      <c r="O294" s="11" t="s">
        <v>3415</v>
      </c>
      <c r="P294" s="11">
        <v>7</v>
      </c>
      <c r="Q294" s="11">
        <v>0</v>
      </c>
      <c r="R294" s="11" t="s">
        <v>3365</v>
      </c>
      <c r="S294" s="11">
        <v>0</v>
      </c>
      <c r="T294" s="11">
        <v>0</v>
      </c>
      <c r="U294" s="11">
        <v>0</v>
      </c>
      <c r="V294" s="11">
        <v>0</v>
      </c>
      <c r="W294" s="11">
        <v>0</v>
      </c>
      <c r="X294" s="11">
        <v>0</v>
      </c>
      <c r="Y294" s="11">
        <v>0</v>
      </c>
      <c r="Z294" s="11">
        <v>0</v>
      </c>
      <c r="AA294" s="11">
        <v>0</v>
      </c>
      <c r="AB294" s="11">
        <v>0</v>
      </c>
      <c r="AC294" s="11">
        <v>0</v>
      </c>
      <c r="AD294" s="11">
        <v>0</v>
      </c>
      <c r="AE294" s="11">
        <v>0</v>
      </c>
      <c r="AF294" s="11">
        <v>0</v>
      </c>
      <c r="AG294" s="11">
        <v>0</v>
      </c>
      <c r="AH294" s="11">
        <v>50</v>
      </c>
      <c r="AI294" s="11" t="s">
        <v>1400</v>
      </c>
      <c r="AJ294" s="11">
        <v>10</v>
      </c>
      <c r="AK294" s="11" t="s">
        <v>771</v>
      </c>
      <c r="AL294" s="11" t="s">
        <v>47</v>
      </c>
      <c r="AM294" s="11" t="s">
        <v>48</v>
      </c>
      <c r="AN294" s="11" t="s">
        <v>729</v>
      </c>
    </row>
    <row r="295" ht="60" spans="1:40">
      <c r="A295" s="28">
        <v>292</v>
      </c>
      <c r="B295" s="11" t="s">
        <v>151</v>
      </c>
      <c r="C295" s="11" t="s">
        <v>1195</v>
      </c>
      <c r="D295" s="11" t="s">
        <v>1196</v>
      </c>
      <c r="E295" s="11" t="s">
        <v>1197</v>
      </c>
      <c r="F295" s="11" t="s">
        <v>155</v>
      </c>
      <c r="G295" s="11" t="s">
        <v>380</v>
      </c>
      <c r="H295" s="11">
        <v>2</v>
      </c>
      <c r="I295" s="11" t="s">
        <v>3328</v>
      </c>
      <c r="J295" s="11">
        <v>2</v>
      </c>
      <c r="K295" s="11">
        <v>100</v>
      </c>
      <c r="L295" s="11" t="s">
        <v>380</v>
      </c>
      <c r="M295" s="11">
        <v>0</v>
      </c>
      <c r="N295" s="11">
        <v>0</v>
      </c>
      <c r="O295" s="11">
        <v>0</v>
      </c>
      <c r="P295" s="11">
        <v>0</v>
      </c>
      <c r="Q295" s="11">
        <v>0</v>
      </c>
      <c r="R295" s="11">
        <v>0</v>
      </c>
      <c r="S295" s="11">
        <v>0</v>
      </c>
      <c r="T295" s="11">
        <v>0</v>
      </c>
      <c r="U295" s="11">
        <v>0</v>
      </c>
      <c r="V295" s="11">
        <v>0</v>
      </c>
      <c r="W295" s="11">
        <v>0</v>
      </c>
      <c r="X295" s="11">
        <v>0</v>
      </c>
      <c r="Y295" s="11">
        <v>0</v>
      </c>
      <c r="Z295" s="11">
        <v>0</v>
      </c>
      <c r="AA295" s="11">
        <v>0</v>
      </c>
      <c r="AB295" s="11">
        <v>0</v>
      </c>
      <c r="AC295" s="11">
        <v>0</v>
      </c>
      <c r="AD295" s="11">
        <v>0</v>
      </c>
      <c r="AE295" s="11">
        <v>0</v>
      </c>
      <c r="AF295" s="11">
        <v>0</v>
      </c>
      <c r="AG295" s="11">
        <v>0</v>
      </c>
      <c r="AH295" s="11">
        <v>20</v>
      </c>
      <c r="AI295" s="11"/>
      <c r="AJ295" s="11"/>
      <c r="AK295" s="11" t="s">
        <v>771</v>
      </c>
      <c r="AL295" s="11" t="s">
        <v>105</v>
      </c>
      <c r="AM295" s="11" t="s">
        <v>48</v>
      </c>
      <c r="AN295" s="11" t="s">
        <v>729</v>
      </c>
    </row>
    <row r="296" ht="36" spans="1:40">
      <c r="A296" s="28">
        <v>293</v>
      </c>
      <c r="B296" s="11" t="s">
        <v>151</v>
      </c>
      <c r="C296" s="11" t="s">
        <v>1198</v>
      </c>
      <c r="D296" s="11" t="s">
        <v>1199</v>
      </c>
      <c r="E296" s="11" t="s">
        <v>1200</v>
      </c>
      <c r="F296" s="11" t="s">
        <v>196</v>
      </c>
      <c r="G296" s="11" t="s">
        <v>825</v>
      </c>
      <c r="H296" s="11">
        <v>2</v>
      </c>
      <c r="I296" s="11" t="s">
        <v>3328</v>
      </c>
      <c r="J296" s="11">
        <v>2</v>
      </c>
      <c r="K296" s="11">
        <v>100</v>
      </c>
      <c r="L296" s="11" t="s">
        <v>825</v>
      </c>
      <c r="M296" s="11">
        <v>0</v>
      </c>
      <c r="N296" s="11">
        <v>0</v>
      </c>
      <c r="O296" s="11">
        <v>0</v>
      </c>
      <c r="P296" s="11">
        <v>0</v>
      </c>
      <c r="Q296" s="11">
        <v>0</v>
      </c>
      <c r="R296" s="11">
        <v>0</v>
      </c>
      <c r="S296" s="11">
        <v>0</v>
      </c>
      <c r="T296" s="11">
        <v>0</v>
      </c>
      <c r="U296" s="11">
        <v>0</v>
      </c>
      <c r="V296" s="11">
        <v>0</v>
      </c>
      <c r="W296" s="11">
        <v>0</v>
      </c>
      <c r="X296" s="11">
        <v>0</v>
      </c>
      <c r="Y296" s="11">
        <v>0</v>
      </c>
      <c r="Z296" s="11">
        <v>0</v>
      </c>
      <c r="AA296" s="11">
        <v>0</v>
      </c>
      <c r="AB296" s="11">
        <v>0</v>
      </c>
      <c r="AC296" s="11">
        <v>0</v>
      </c>
      <c r="AD296" s="11">
        <v>0</v>
      </c>
      <c r="AE296" s="11">
        <v>0</v>
      </c>
      <c r="AF296" s="11">
        <v>0</v>
      </c>
      <c r="AG296" s="11">
        <v>0</v>
      </c>
      <c r="AH296" s="11">
        <v>50</v>
      </c>
      <c r="AI296" s="11" t="s">
        <v>1400</v>
      </c>
      <c r="AJ296" s="11">
        <v>5</v>
      </c>
      <c r="AK296" s="11" t="s">
        <v>771</v>
      </c>
      <c r="AL296" s="11" t="s">
        <v>47</v>
      </c>
      <c r="AM296" s="11" t="s">
        <v>48</v>
      </c>
      <c r="AN296" s="11" t="s">
        <v>729</v>
      </c>
    </row>
    <row r="297" ht="48" spans="1:40">
      <c r="A297" s="28">
        <v>294</v>
      </c>
      <c r="B297" s="11" t="s">
        <v>151</v>
      </c>
      <c r="C297" s="11" t="s">
        <v>1201</v>
      </c>
      <c r="D297" s="11" t="s">
        <v>1202</v>
      </c>
      <c r="E297" s="11" t="s">
        <v>1203</v>
      </c>
      <c r="F297" s="11" t="s">
        <v>196</v>
      </c>
      <c r="G297" s="11" t="s">
        <v>1204</v>
      </c>
      <c r="H297" s="11">
        <v>2</v>
      </c>
      <c r="I297" s="11" t="s">
        <v>3328</v>
      </c>
      <c r="J297" s="11">
        <v>2</v>
      </c>
      <c r="K297" s="11">
        <v>100</v>
      </c>
      <c r="L297" s="11" t="s">
        <v>1204</v>
      </c>
      <c r="M297" s="11">
        <v>0</v>
      </c>
      <c r="N297" s="11">
        <v>0</v>
      </c>
      <c r="O297" s="11">
        <v>0</v>
      </c>
      <c r="P297" s="11">
        <v>0</v>
      </c>
      <c r="Q297" s="11">
        <v>0</v>
      </c>
      <c r="R297" s="11">
        <v>0</v>
      </c>
      <c r="S297" s="11">
        <v>0</v>
      </c>
      <c r="T297" s="11">
        <v>0</v>
      </c>
      <c r="U297" s="11">
        <v>0</v>
      </c>
      <c r="V297" s="11">
        <v>0</v>
      </c>
      <c r="W297" s="11">
        <v>0</v>
      </c>
      <c r="X297" s="11">
        <v>0</v>
      </c>
      <c r="Y297" s="11">
        <v>0</v>
      </c>
      <c r="Z297" s="11">
        <v>0</v>
      </c>
      <c r="AA297" s="11">
        <v>0</v>
      </c>
      <c r="AB297" s="11">
        <v>0</v>
      </c>
      <c r="AC297" s="11">
        <v>0</v>
      </c>
      <c r="AD297" s="11">
        <v>0</v>
      </c>
      <c r="AE297" s="11">
        <v>0</v>
      </c>
      <c r="AF297" s="11">
        <v>0</v>
      </c>
      <c r="AG297" s="11">
        <v>0</v>
      </c>
      <c r="AH297" s="11">
        <v>50</v>
      </c>
      <c r="AI297" s="11" t="s">
        <v>1400</v>
      </c>
      <c r="AJ297" s="11">
        <v>10</v>
      </c>
      <c r="AK297" s="11" t="s">
        <v>771</v>
      </c>
      <c r="AL297" s="11" t="s">
        <v>47</v>
      </c>
      <c r="AM297" s="11" t="s">
        <v>48</v>
      </c>
      <c r="AN297" s="11" t="s">
        <v>729</v>
      </c>
    </row>
    <row r="298" ht="60" spans="1:40">
      <c r="A298" s="28">
        <v>295</v>
      </c>
      <c r="B298" s="11" t="s">
        <v>151</v>
      </c>
      <c r="C298" s="11" t="s">
        <v>1205</v>
      </c>
      <c r="D298" s="11" t="s">
        <v>1206</v>
      </c>
      <c r="E298" s="11" t="s">
        <v>1207</v>
      </c>
      <c r="F298" s="11" t="s">
        <v>155</v>
      </c>
      <c r="G298" s="11" t="s">
        <v>429</v>
      </c>
      <c r="H298" s="11">
        <v>2</v>
      </c>
      <c r="I298" s="11" t="s">
        <v>3329</v>
      </c>
      <c r="J298" s="11">
        <v>2</v>
      </c>
      <c r="K298" s="11">
        <v>74.07</v>
      </c>
      <c r="L298" s="11" t="s">
        <v>429</v>
      </c>
      <c r="M298" s="11">
        <v>7</v>
      </c>
      <c r="N298" s="11">
        <v>25.92</v>
      </c>
      <c r="O298" s="11" t="s">
        <v>829</v>
      </c>
      <c r="P298" s="11">
        <v>0</v>
      </c>
      <c r="Q298" s="11">
        <v>0</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0</v>
      </c>
      <c r="AH298" s="11">
        <v>20</v>
      </c>
      <c r="AI298" s="11" t="s">
        <v>1400</v>
      </c>
      <c r="AJ298" s="11">
        <v>3</v>
      </c>
      <c r="AK298" s="11" t="s">
        <v>1208</v>
      </c>
      <c r="AL298" s="11" t="s">
        <v>105</v>
      </c>
      <c r="AM298" s="11" t="s">
        <v>48</v>
      </c>
      <c r="AN298" s="11" t="s">
        <v>729</v>
      </c>
    </row>
    <row r="299" ht="24" spans="1:40">
      <c r="A299" s="28">
        <v>296</v>
      </c>
      <c r="B299" s="11" t="s">
        <v>151</v>
      </c>
      <c r="C299" s="11" t="s">
        <v>1209</v>
      </c>
      <c r="D299" s="11" t="s">
        <v>1210</v>
      </c>
      <c r="E299" s="11" t="s">
        <v>1211</v>
      </c>
      <c r="F299" s="11" t="s">
        <v>317</v>
      </c>
      <c r="G299" s="11" t="s">
        <v>394</v>
      </c>
      <c r="H299" s="11">
        <v>1</v>
      </c>
      <c r="I299" s="11" t="s">
        <v>3329</v>
      </c>
      <c r="J299" s="11">
        <v>1</v>
      </c>
      <c r="K299" s="11">
        <v>100</v>
      </c>
      <c r="L299" s="11" t="s">
        <v>394</v>
      </c>
      <c r="M299" s="11">
        <v>0</v>
      </c>
      <c r="N299" s="11">
        <v>0</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0</v>
      </c>
      <c r="AH299" s="11">
        <v>20</v>
      </c>
      <c r="AI299" s="11"/>
      <c r="AJ299" s="11"/>
      <c r="AK299" s="11" t="s">
        <v>1208</v>
      </c>
      <c r="AL299" s="11" t="s">
        <v>105</v>
      </c>
      <c r="AM299" s="11" t="s">
        <v>48</v>
      </c>
      <c r="AN299" s="11" t="s">
        <v>729</v>
      </c>
    </row>
    <row r="300" ht="36" spans="1:40">
      <c r="A300" s="28">
        <v>297</v>
      </c>
      <c r="B300" s="11" t="s">
        <v>151</v>
      </c>
      <c r="C300" s="11" t="s">
        <v>1212</v>
      </c>
      <c r="D300" s="11" t="s">
        <v>1213</v>
      </c>
      <c r="E300" s="11" t="s">
        <v>1214</v>
      </c>
      <c r="F300" s="11" t="s">
        <v>250</v>
      </c>
      <c r="G300" s="11" t="s">
        <v>918</v>
      </c>
      <c r="H300" s="11">
        <v>4</v>
      </c>
      <c r="I300" s="11" t="s">
        <v>3329</v>
      </c>
      <c r="J300" s="11">
        <v>4</v>
      </c>
      <c r="K300" s="11">
        <v>64</v>
      </c>
      <c r="L300" s="11" t="s">
        <v>918</v>
      </c>
      <c r="M300" s="11">
        <v>6</v>
      </c>
      <c r="N300" s="11">
        <v>36</v>
      </c>
      <c r="O300" s="11" t="s">
        <v>802</v>
      </c>
      <c r="P300" s="11">
        <v>0</v>
      </c>
      <c r="Q300" s="11">
        <v>0</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0</v>
      </c>
      <c r="AH300" s="11">
        <v>25</v>
      </c>
      <c r="AI300" s="11"/>
      <c r="AJ300" s="11"/>
      <c r="AK300" s="11" t="s">
        <v>1208</v>
      </c>
      <c r="AL300" s="11" t="s">
        <v>47</v>
      </c>
      <c r="AM300" s="11" t="s">
        <v>56</v>
      </c>
      <c r="AN300" s="11" t="s">
        <v>729</v>
      </c>
    </row>
    <row r="301" ht="36" spans="1:40">
      <c r="A301" s="28">
        <v>298</v>
      </c>
      <c r="B301" s="11" t="s">
        <v>151</v>
      </c>
      <c r="C301" s="11" t="s">
        <v>1215</v>
      </c>
      <c r="D301" s="11" t="s">
        <v>1216</v>
      </c>
      <c r="E301" s="11" t="s">
        <v>1217</v>
      </c>
      <c r="F301" s="11" t="s">
        <v>172</v>
      </c>
      <c r="G301" s="11" t="s">
        <v>1218</v>
      </c>
      <c r="H301" s="11">
        <v>1</v>
      </c>
      <c r="I301" s="11" t="s">
        <v>3328</v>
      </c>
      <c r="J301" s="11">
        <v>1</v>
      </c>
      <c r="K301" s="11">
        <v>100</v>
      </c>
      <c r="L301" s="11" t="s">
        <v>1218</v>
      </c>
      <c r="M301" s="11">
        <v>0</v>
      </c>
      <c r="N301" s="11">
        <v>0</v>
      </c>
      <c r="O301" s="11">
        <v>0</v>
      </c>
      <c r="P301" s="11">
        <v>0</v>
      </c>
      <c r="Q301" s="11">
        <v>0</v>
      </c>
      <c r="R301" s="11">
        <v>0</v>
      </c>
      <c r="S301" s="11">
        <v>0</v>
      </c>
      <c r="T301" s="11">
        <v>0</v>
      </c>
      <c r="U301" s="11">
        <v>0</v>
      </c>
      <c r="V301" s="11">
        <v>0</v>
      </c>
      <c r="W301" s="11">
        <v>0</v>
      </c>
      <c r="X301" s="11">
        <v>0</v>
      </c>
      <c r="Y301" s="11">
        <v>0</v>
      </c>
      <c r="Z301" s="11">
        <v>0</v>
      </c>
      <c r="AA301" s="11">
        <v>0</v>
      </c>
      <c r="AB301" s="11">
        <v>0</v>
      </c>
      <c r="AC301" s="11">
        <v>0</v>
      </c>
      <c r="AD301" s="11">
        <v>0</v>
      </c>
      <c r="AE301" s="11">
        <v>0</v>
      </c>
      <c r="AF301" s="11">
        <v>0</v>
      </c>
      <c r="AG301" s="11">
        <v>0</v>
      </c>
      <c r="AH301" s="11">
        <v>20</v>
      </c>
      <c r="AI301" s="11" t="s">
        <v>1400</v>
      </c>
      <c r="AJ301" s="11">
        <v>19</v>
      </c>
      <c r="AK301" s="11" t="s">
        <v>775</v>
      </c>
      <c r="AL301" s="11" t="s">
        <v>105</v>
      </c>
      <c r="AM301" s="11" t="s">
        <v>48</v>
      </c>
      <c r="AN301" s="11" t="s">
        <v>729</v>
      </c>
    </row>
    <row r="302" ht="24" spans="1:40">
      <c r="A302" s="28">
        <v>299</v>
      </c>
      <c r="B302" s="11" t="s">
        <v>151</v>
      </c>
      <c r="C302" s="11" t="s">
        <v>1219</v>
      </c>
      <c r="D302" s="11" t="s">
        <v>1220</v>
      </c>
      <c r="E302" s="11" t="s">
        <v>1221</v>
      </c>
      <c r="F302" s="11" t="s">
        <v>155</v>
      </c>
      <c r="G302" s="11" t="s">
        <v>128</v>
      </c>
      <c r="H302" s="11">
        <v>2</v>
      </c>
      <c r="I302" s="11" t="s">
        <v>3328</v>
      </c>
      <c r="J302" s="11">
        <v>2</v>
      </c>
      <c r="K302" s="11">
        <v>100</v>
      </c>
      <c r="L302" s="11" t="s">
        <v>128</v>
      </c>
      <c r="M302" s="11">
        <v>0</v>
      </c>
      <c r="N302" s="11">
        <v>0</v>
      </c>
      <c r="O302" s="11">
        <v>0</v>
      </c>
      <c r="P302" s="11">
        <v>0</v>
      </c>
      <c r="Q302" s="11">
        <v>0</v>
      </c>
      <c r="R302" s="11">
        <v>0</v>
      </c>
      <c r="S302" s="11">
        <v>0</v>
      </c>
      <c r="T302" s="11">
        <v>0</v>
      </c>
      <c r="U302" s="11">
        <v>0</v>
      </c>
      <c r="V302" s="11">
        <v>0</v>
      </c>
      <c r="W302" s="11">
        <v>0</v>
      </c>
      <c r="X302" s="11">
        <v>0</v>
      </c>
      <c r="Y302" s="11">
        <v>0</v>
      </c>
      <c r="Z302" s="11">
        <v>0</v>
      </c>
      <c r="AA302" s="11">
        <v>0</v>
      </c>
      <c r="AB302" s="11">
        <v>0</v>
      </c>
      <c r="AC302" s="11">
        <v>0</v>
      </c>
      <c r="AD302" s="11">
        <v>0</v>
      </c>
      <c r="AE302" s="11">
        <v>0</v>
      </c>
      <c r="AF302" s="11">
        <v>0</v>
      </c>
      <c r="AG302" s="11">
        <v>0</v>
      </c>
      <c r="AH302" s="11">
        <v>50</v>
      </c>
      <c r="AI302" s="11"/>
      <c r="AJ302" s="11"/>
      <c r="AK302" s="11" t="s">
        <v>775</v>
      </c>
      <c r="AL302" s="11" t="s">
        <v>47</v>
      </c>
      <c r="AM302" s="11" t="s">
        <v>48</v>
      </c>
      <c r="AN302" s="11" t="s">
        <v>729</v>
      </c>
    </row>
    <row r="303" ht="36" spans="1:40">
      <c r="A303" s="28">
        <v>300</v>
      </c>
      <c r="B303" s="11" t="s">
        <v>151</v>
      </c>
      <c r="C303" s="11" t="s">
        <v>1222</v>
      </c>
      <c r="D303" s="11" t="s">
        <v>1223</v>
      </c>
      <c r="E303" s="11" t="s">
        <v>1224</v>
      </c>
      <c r="F303" s="11" t="s">
        <v>196</v>
      </c>
      <c r="G303" s="11" t="s">
        <v>417</v>
      </c>
      <c r="H303" s="11">
        <v>2</v>
      </c>
      <c r="I303" s="11" t="s">
        <v>3328</v>
      </c>
      <c r="J303" s="11">
        <v>1</v>
      </c>
      <c r="K303" s="11">
        <v>100</v>
      </c>
      <c r="L303" s="11" t="s">
        <v>417</v>
      </c>
      <c r="M303" s="11">
        <v>0</v>
      </c>
      <c r="N303" s="11">
        <v>0</v>
      </c>
      <c r="O303" s="11">
        <v>0</v>
      </c>
      <c r="P303" s="11">
        <v>0</v>
      </c>
      <c r="Q303" s="11">
        <v>0</v>
      </c>
      <c r="R303" s="11">
        <v>0</v>
      </c>
      <c r="S303" s="11">
        <v>0</v>
      </c>
      <c r="T303" s="11">
        <v>0</v>
      </c>
      <c r="U303" s="11">
        <v>0</v>
      </c>
      <c r="V303" s="11">
        <v>0</v>
      </c>
      <c r="W303" s="11">
        <v>0</v>
      </c>
      <c r="X303" s="11">
        <v>0</v>
      </c>
      <c r="Y303" s="11">
        <v>0</v>
      </c>
      <c r="Z303" s="11">
        <v>0</v>
      </c>
      <c r="AA303" s="11">
        <v>0</v>
      </c>
      <c r="AB303" s="11">
        <v>0</v>
      </c>
      <c r="AC303" s="11">
        <v>0</v>
      </c>
      <c r="AD303" s="11">
        <v>0</v>
      </c>
      <c r="AE303" s="11">
        <v>0</v>
      </c>
      <c r="AF303" s="11">
        <v>0</v>
      </c>
      <c r="AG303" s="11">
        <v>0</v>
      </c>
      <c r="AH303" s="11">
        <v>50</v>
      </c>
      <c r="AI303" s="11"/>
      <c r="AJ303" s="11"/>
      <c r="AK303" s="11" t="s">
        <v>775</v>
      </c>
      <c r="AL303" s="11" t="s">
        <v>47</v>
      </c>
      <c r="AM303" s="11" t="s">
        <v>48</v>
      </c>
      <c r="AN303" s="11" t="s">
        <v>729</v>
      </c>
    </row>
    <row r="304" ht="36" spans="1:40">
      <c r="A304" s="28">
        <v>301</v>
      </c>
      <c r="B304" s="11" t="s">
        <v>151</v>
      </c>
      <c r="C304" s="11" t="s">
        <v>1225</v>
      </c>
      <c r="D304" s="11" t="s">
        <v>1226</v>
      </c>
      <c r="E304" s="11" t="s">
        <v>1227</v>
      </c>
      <c r="F304" s="11" t="s">
        <v>957</v>
      </c>
      <c r="G304" s="11" t="s">
        <v>578</v>
      </c>
      <c r="H304" s="11">
        <v>6</v>
      </c>
      <c r="I304" s="11" t="s">
        <v>3328</v>
      </c>
      <c r="J304" s="11">
        <v>6</v>
      </c>
      <c r="K304" s="11">
        <v>100</v>
      </c>
      <c r="L304" s="11" t="s">
        <v>578</v>
      </c>
      <c r="M304" s="11">
        <v>0</v>
      </c>
      <c r="N304" s="11">
        <v>0</v>
      </c>
      <c r="O304" s="11">
        <v>0</v>
      </c>
      <c r="P304" s="11">
        <v>0</v>
      </c>
      <c r="Q304" s="11">
        <v>0</v>
      </c>
      <c r="R304" s="11">
        <v>0</v>
      </c>
      <c r="S304" s="11">
        <v>0</v>
      </c>
      <c r="T304" s="11">
        <v>0</v>
      </c>
      <c r="U304" s="11">
        <v>0</v>
      </c>
      <c r="V304" s="11">
        <v>0</v>
      </c>
      <c r="W304" s="11">
        <v>0</v>
      </c>
      <c r="X304" s="11">
        <v>0</v>
      </c>
      <c r="Y304" s="11">
        <v>0</v>
      </c>
      <c r="Z304" s="11">
        <v>0</v>
      </c>
      <c r="AA304" s="11">
        <v>0</v>
      </c>
      <c r="AB304" s="11">
        <v>0</v>
      </c>
      <c r="AC304" s="11">
        <v>0</v>
      </c>
      <c r="AD304" s="11">
        <v>0</v>
      </c>
      <c r="AE304" s="11">
        <v>0</v>
      </c>
      <c r="AF304" s="11">
        <v>0</v>
      </c>
      <c r="AG304" s="11">
        <v>0</v>
      </c>
      <c r="AH304" s="11">
        <v>25</v>
      </c>
      <c r="AI304" s="11"/>
      <c r="AJ304" s="11"/>
      <c r="AK304" s="11" t="s">
        <v>775</v>
      </c>
      <c r="AL304" s="11" t="s">
        <v>47</v>
      </c>
      <c r="AM304" s="11" t="s">
        <v>56</v>
      </c>
      <c r="AN304" s="11" t="s">
        <v>729</v>
      </c>
    </row>
    <row r="305" ht="36" spans="1:40">
      <c r="A305" s="28">
        <v>302</v>
      </c>
      <c r="B305" s="11" t="s">
        <v>151</v>
      </c>
      <c r="C305" s="11" t="s">
        <v>1228</v>
      </c>
      <c r="D305" s="11" t="s">
        <v>1229</v>
      </c>
      <c r="E305" s="11" t="s">
        <v>1230</v>
      </c>
      <c r="F305" s="11" t="s">
        <v>228</v>
      </c>
      <c r="G305" s="11" t="s">
        <v>1144</v>
      </c>
      <c r="H305" s="11">
        <v>4</v>
      </c>
      <c r="I305" s="11" t="s">
        <v>3328</v>
      </c>
      <c r="J305" s="11">
        <v>4</v>
      </c>
      <c r="K305" s="11">
        <v>100</v>
      </c>
      <c r="L305" s="11" t="s">
        <v>1144</v>
      </c>
      <c r="M305" s="11">
        <v>0</v>
      </c>
      <c r="N305" s="11">
        <v>0</v>
      </c>
      <c r="O305" s="11">
        <v>0</v>
      </c>
      <c r="P305" s="11">
        <v>0</v>
      </c>
      <c r="Q305" s="11">
        <v>0</v>
      </c>
      <c r="R305" s="11">
        <v>0</v>
      </c>
      <c r="S305" s="11">
        <v>0</v>
      </c>
      <c r="T305" s="11">
        <v>0</v>
      </c>
      <c r="U305" s="11">
        <v>0</v>
      </c>
      <c r="V305" s="11">
        <v>0</v>
      </c>
      <c r="W305" s="11">
        <v>0</v>
      </c>
      <c r="X305" s="11">
        <v>0</v>
      </c>
      <c r="Y305" s="11">
        <v>0</v>
      </c>
      <c r="Z305" s="11">
        <v>0</v>
      </c>
      <c r="AA305" s="11">
        <v>0</v>
      </c>
      <c r="AB305" s="11">
        <v>0</v>
      </c>
      <c r="AC305" s="11">
        <v>0</v>
      </c>
      <c r="AD305" s="11">
        <v>0</v>
      </c>
      <c r="AE305" s="11">
        <v>0</v>
      </c>
      <c r="AF305" s="11">
        <v>0</v>
      </c>
      <c r="AG305" s="11">
        <v>0</v>
      </c>
      <c r="AH305" s="11">
        <v>25</v>
      </c>
      <c r="AI305" s="11"/>
      <c r="AJ305" s="11"/>
      <c r="AK305" s="11" t="s">
        <v>775</v>
      </c>
      <c r="AL305" s="11" t="s">
        <v>47</v>
      </c>
      <c r="AM305" s="11" t="s">
        <v>56</v>
      </c>
      <c r="AN305" s="11" t="s">
        <v>729</v>
      </c>
    </row>
    <row r="306" ht="24" spans="1:40">
      <c r="A306" s="28">
        <v>303</v>
      </c>
      <c r="B306" s="11" t="s">
        <v>151</v>
      </c>
      <c r="C306" s="11" t="s">
        <v>1231</v>
      </c>
      <c r="D306" s="11" t="s">
        <v>1232</v>
      </c>
      <c r="E306" s="11" t="s">
        <v>1233</v>
      </c>
      <c r="F306" s="11" t="s">
        <v>1234</v>
      </c>
      <c r="G306" s="11" t="s">
        <v>1235</v>
      </c>
      <c r="H306" s="11">
        <v>5</v>
      </c>
      <c r="I306" s="11" t="s">
        <v>3328</v>
      </c>
      <c r="J306" s="11">
        <v>5</v>
      </c>
      <c r="K306" s="11">
        <v>100</v>
      </c>
      <c r="L306" s="11" t="s">
        <v>1235</v>
      </c>
      <c r="M306" s="11">
        <v>0</v>
      </c>
      <c r="N306" s="11">
        <v>0</v>
      </c>
      <c r="O306" s="11">
        <v>0</v>
      </c>
      <c r="P306" s="11">
        <v>0</v>
      </c>
      <c r="Q306" s="11">
        <v>0</v>
      </c>
      <c r="R306" s="11">
        <v>0</v>
      </c>
      <c r="S306" s="11">
        <v>0</v>
      </c>
      <c r="T306" s="11">
        <v>0</v>
      </c>
      <c r="U306" s="11">
        <v>0</v>
      </c>
      <c r="V306" s="11">
        <v>0</v>
      </c>
      <c r="W306" s="11">
        <v>0</v>
      </c>
      <c r="X306" s="11">
        <v>0</v>
      </c>
      <c r="Y306" s="11">
        <v>0</v>
      </c>
      <c r="Z306" s="11">
        <v>0</v>
      </c>
      <c r="AA306" s="11">
        <v>0</v>
      </c>
      <c r="AB306" s="11">
        <v>0</v>
      </c>
      <c r="AC306" s="11">
        <v>0</v>
      </c>
      <c r="AD306" s="11">
        <v>0</v>
      </c>
      <c r="AE306" s="11">
        <v>0</v>
      </c>
      <c r="AF306" s="11">
        <v>0</v>
      </c>
      <c r="AG306" s="11">
        <v>0</v>
      </c>
      <c r="AH306" s="11">
        <v>10</v>
      </c>
      <c r="AI306" s="11"/>
      <c r="AJ306" s="11"/>
      <c r="AK306" s="11" t="s">
        <v>775</v>
      </c>
      <c r="AL306" s="11" t="s">
        <v>105</v>
      </c>
      <c r="AM306" s="11" t="s">
        <v>56</v>
      </c>
      <c r="AN306" s="11" t="s">
        <v>729</v>
      </c>
    </row>
    <row r="307" ht="36" spans="1:40">
      <c r="A307" s="28">
        <v>304</v>
      </c>
      <c r="B307" s="11" t="s">
        <v>151</v>
      </c>
      <c r="C307" s="11" t="s">
        <v>1236</v>
      </c>
      <c r="D307" s="11" t="s">
        <v>1237</v>
      </c>
      <c r="E307" s="11" t="s">
        <v>1238</v>
      </c>
      <c r="F307" s="11" t="s">
        <v>202</v>
      </c>
      <c r="G307" s="11" t="s">
        <v>1239</v>
      </c>
      <c r="H307" s="11">
        <v>5</v>
      </c>
      <c r="I307" s="11" t="s">
        <v>3328</v>
      </c>
      <c r="J307" s="11">
        <v>5</v>
      </c>
      <c r="K307" s="11">
        <v>100</v>
      </c>
      <c r="L307" s="11" t="s">
        <v>1239</v>
      </c>
      <c r="M307" s="11">
        <v>0</v>
      </c>
      <c r="N307" s="11">
        <v>0</v>
      </c>
      <c r="O307" s="11">
        <v>0</v>
      </c>
      <c r="P307" s="11">
        <v>0</v>
      </c>
      <c r="Q307" s="11">
        <v>0</v>
      </c>
      <c r="R307" s="11">
        <v>0</v>
      </c>
      <c r="S307" s="11">
        <v>0</v>
      </c>
      <c r="T307" s="11">
        <v>0</v>
      </c>
      <c r="U307" s="11">
        <v>0</v>
      </c>
      <c r="V307" s="11">
        <v>0</v>
      </c>
      <c r="W307" s="11">
        <v>0</v>
      </c>
      <c r="X307" s="11">
        <v>0</v>
      </c>
      <c r="Y307" s="11">
        <v>0</v>
      </c>
      <c r="Z307" s="11">
        <v>0</v>
      </c>
      <c r="AA307" s="11">
        <v>0</v>
      </c>
      <c r="AB307" s="11">
        <v>0</v>
      </c>
      <c r="AC307" s="11">
        <v>0</v>
      </c>
      <c r="AD307" s="11">
        <v>0</v>
      </c>
      <c r="AE307" s="11">
        <v>0</v>
      </c>
      <c r="AF307" s="11">
        <v>0</v>
      </c>
      <c r="AG307" s="11">
        <v>0</v>
      </c>
      <c r="AH307" s="11">
        <v>25</v>
      </c>
      <c r="AI307" s="11"/>
      <c r="AJ307" s="11"/>
      <c r="AK307" s="11" t="s">
        <v>775</v>
      </c>
      <c r="AL307" s="11" t="s">
        <v>47</v>
      </c>
      <c r="AM307" s="11" t="s">
        <v>56</v>
      </c>
      <c r="AN307" s="11" t="s">
        <v>729</v>
      </c>
    </row>
    <row r="308" ht="48" spans="1:40">
      <c r="A308" s="28">
        <v>305</v>
      </c>
      <c r="B308" s="11" t="s">
        <v>151</v>
      </c>
      <c r="C308" s="11" t="s">
        <v>1240</v>
      </c>
      <c r="D308" s="11" t="s">
        <v>1241</v>
      </c>
      <c r="E308" s="11" t="s">
        <v>1242</v>
      </c>
      <c r="F308" s="11" t="s">
        <v>207</v>
      </c>
      <c r="G308" s="11" t="s">
        <v>1178</v>
      </c>
      <c r="H308" s="11">
        <v>2</v>
      </c>
      <c r="I308" s="11" t="s">
        <v>3328</v>
      </c>
      <c r="J308" s="11">
        <v>2</v>
      </c>
      <c r="K308" s="11">
        <v>100</v>
      </c>
      <c r="L308" s="11" t="s">
        <v>1178</v>
      </c>
      <c r="M308" s="11">
        <v>0</v>
      </c>
      <c r="N308" s="11">
        <v>0</v>
      </c>
      <c r="O308" s="11">
        <v>0</v>
      </c>
      <c r="P308" s="11">
        <v>0</v>
      </c>
      <c r="Q308" s="11">
        <v>0</v>
      </c>
      <c r="R308" s="11">
        <v>0</v>
      </c>
      <c r="S308" s="11">
        <v>0</v>
      </c>
      <c r="T308" s="11">
        <v>0</v>
      </c>
      <c r="U308" s="11">
        <v>0</v>
      </c>
      <c r="V308" s="11">
        <v>0</v>
      </c>
      <c r="W308" s="11">
        <v>0</v>
      </c>
      <c r="X308" s="11">
        <v>0</v>
      </c>
      <c r="Y308" s="11">
        <v>0</v>
      </c>
      <c r="Z308" s="11">
        <v>0</v>
      </c>
      <c r="AA308" s="11">
        <v>0</v>
      </c>
      <c r="AB308" s="11">
        <v>0</v>
      </c>
      <c r="AC308" s="11">
        <v>0</v>
      </c>
      <c r="AD308" s="11">
        <v>0</v>
      </c>
      <c r="AE308" s="11">
        <v>0</v>
      </c>
      <c r="AF308" s="11">
        <v>0</v>
      </c>
      <c r="AG308" s="11">
        <v>0</v>
      </c>
      <c r="AH308" s="11">
        <v>20</v>
      </c>
      <c r="AI308" s="11" t="s">
        <v>1400</v>
      </c>
      <c r="AJ308" s="11">
        <v>4</v>
      </c>
      <c r="AK308" s="11" t="s">
        <v>775</v>
      </c>
      <c r="AL308" s="11" t="s">
        <v>105</v>
      </c>
      <c r="AM308" s="11" t="s">
        <v>48</v>
      </c>
      <c r="AN308" s="11" t="s">
        <v>729</v>
      </c>
    </row>
    <row r="309" ht="60" spans="1:40">
      <c r="A309" s="28">
        <v>306</v>
      </c>
      <c r="B309" s="11" t="s">
        <v>151</v>
      </c>
      <c r="C309" s="11" t="s">
        <v>1243</v>
      </c>
      <c r="D309" s="11" t="s">
        <v>1244</v>
      </c>
      <c r="E309" s="11" t="s">
        <v>1245</v>
      </c>
      <c r="F309" s="11" t="s">
        <v>277</v>
      </c>
      <c r="G309" s="11" t="s">
        <v>380</v>
      </c>
      <c r="H309" s="11">
        <v>2</v>
      </c>
      <c r="I309" s="11" t="s">
        <v>3328</v>
      </c>
      <c r="J309" s="11">
        <v>2</v>
      </c>
      <c r="K309" s="11">
        <v>100</v>
      </c>
      <c r="L309" s="11" t="s">
        <v>380</v>
      </c>
      <c r="M309" s="11">
        <v>0</v>
      </c>
      <c r="N309" s="11">
        <v>0</v>
      </c>
      <c r="O309" s="11">
        <v>0</v>
      </c>
      <c r="P309" s="11">
        <v>0</v>
      </c>
      <c r="Q309" s="11">
        <v>0</v>
      </c>
      <c r="R309" s="11">
        <v>0</v>
      </c>
      <c r="S309" s="11">
        <v>0</v>
      </c>
      <c r="T309" s="11">
        <v>0</v>
      </c>
      <c r="U309" s="11">
        <v>0</v>
      </c>
      <c r="V309" s="11">
        <v>0</v>
      </c>
      <c r="W309" s="11">
        <v>0</v>
      </c>
      <c r="X309" s="11">
        <v>0</v>
      </c>
      <c r="Y309" s="11">
        <v>0</v>
      </c>
      <c r="Z309" s="11">
        <v>0</v>
      </c>
      <c r="AA309" s="11">
        <v>0</v>
      </c>
      <c r="AB309" s="11">
        <v>0</v>
      </c>
      <c r="AC309" s="11">
        <v>0</v>
      </c>
      <c r="AD309" s="11">
        <v>0</v>
      </c>
      <c r="AE309" s="11">
        <v>0</v>
      </c>
      <c r="AF309" s="11">
        <v>0</v>
      </c>
      <c r="AG309" s="11">
        <v>0</v>
      </c>
      <c r="AH309" s="11">
        <v>20</v>
      </c>
      <c r="AI309" s="11" t="s">
        <v>1400</v>
      </c>
      <c r="AJ309" s="11">
        <v>2</v>
      </c>
      <c r="AK309" s="11" t="s">
        <v>1246</v>
      </c>
      <c r="AL309" s="11" t="s">
        <v>105</v>
      </c>
      <c r="AM309" s="11" t="s">
        <v>48</v>
      </c>
      <c r="AN309" s="11" t="s">
        <v>729</v>
      </c>
    </row>
    <row r="310" ht="24" spans="1:40">
      <c r="A310" s="28">
        <v>307</v>
      </c>
      <c r="B310" s="11" t="s">
        <v>151</v>
      </c>
      <c r="C310" s="11" t="s">
        <v>1247</v>
      </c>
      <c r="D310" s="11" t="s">
        <v>1248</v>
      </c>
      <c r="E310" s="11" t="s">
        <v>1249</v>
      </c>
      <c r="F310" s="11" t="s">
        <v>402</v>
      </c>
      <c r="G310" s="11" t="s">
        <v>403</v>
      </c>
      <c r="H310" s="11">
        <v>4</v>
      </c>
      <c r="I310" s="11" t="s">
        <v>3328</v>
      </c>
      <c r="J310" s="11">
        <v>1</v>
      </c>
      <c r="K310" s="11">
        <v>100</v>
      </c>
      <c r="L310" s="11" t="s">
        <v>403</v>
      </c>
      <c r="M310" s="11">
        <v>0</v>
      </c>
      <c r="N310" s="11">
        <v>0</v>
      </c>
      <c r="O310" s="11">
        <v>0</v>
      </c>
      <c r="P310" s="11">
        <v>0</v>
      </c>
      <c r="Q310" s="11">
        <v>0</v>
      </c>
      <c r="R310" s="11">
        <v>0</v>
      </c>
      <c r="S310" s="11">
        <v>0</v>
      </c>
      <c r="T310" s="11">
        <v>0</v>
      </c>
      <c r="U310" s="11">
        <v>0</v>
      </c>
      <c r="V310" s="11">
        <v>0</v>
      </c>
      <c r="W310" s="11">
        <v>0</v>
      </c>
      <c r="X310" s="11">
        <v>0</v>
      </c>
      <c r="Y310" s="11">
        <v>0</v>
      </c>
      <c r="Z310" s="11">
        <v>0</v>
      </c>
      <c r="AA310" s="11">
        <v>0</v>
      </c>
      <c r="AB310" s="11">
        <v>0</v>
      </c>
      <c r="AC310" s="11">
        <v>0</v>
      </c>
      <c r="AD310" s="11">
        <v>0</v>
      </c>
      <c r="AE310" s="11">
        <v>0</v>
      </c>
      <c r="AF310" s="11">
        <v>0</v>
      </c>
      <c r="AG310" s="11">
        <v>0</v>
      </c>
      <c r="AH310" s="11">
        <v>25</v>
      </c>
      <c r="AI310" s="11"/>
      <c r="AJ310" s="11"/>
      <c r="AK310" s="11" t="s">
        <v>1246</v>
      </c>
      <c r="AL310" s="11" t="s">
        <v>47</v>
      </c>
      <c r="AM310" s="11" t="s">
        <v>56</v>
      </c>
      <c r="AN310" s="11" t="s">
        <v>729</v>
      </c>
    </row>
    <row r="311" ht="24" spans="1:40">
      <c r="A311" s="28">
        <v>308</v>
      </c>
      <c r="B311" s="11" t="s">
        <v>151</v>
      </c>
      <c r="C311" s="11" t="s">
        <v>1250</v>
      </c>
      <c r="D311" s="11" t="s">
        <v>1251</v>
      </c>
      <c r="E311" s="11" t="s">
        <v>1252</v>
      </c>
      <c r="F311" s="11" t="s">
        <v>814</v>
      </c>
      <c r="G311" s="11" t="s">
        <v>1079</v>
      </c>
      <c r="H311" s="11">
        <v>2</v>
      </c>
      <c r="I311" s="11" t="s">
        <v>3328</v>
      </c>
      <c r="J311" s="11">
        <v>2</v>
      </c>
      <c r="K311" s="11">
        <v>100</v>
      </c>
      <c r="L311" s="11" t="s">
        <v>1079</v>
      </c>
      <c r="M311" s="11">
        <v>0</v>
      </c>
      <c r="N311" s="11">
        <v>0</v>
      </c>
      <c r="O311" s="11">
        <v>0</v>
      </c>
      <c r="P311" s="11">
        <v>0</v>
      </c>
      <c r="Q311" s="11">
        <v>0</v>
      </c>
      <c r="R311" s="11">
        <v>0</v>
      </c>
      <c r="S311" s="11">
        <v>0</v>
      </c>
      <c r="T311" s="11">
        <v>0</v>
      </c>
      <c r="U311" s="11">
        <v>0</v>
      </c>
      <c r="V311" s="11">
        <v>0</v>
      </c>
      <c r="W311" s="11">
        <v>0</v>
      </c>
      <c r="X311" s="11">
        <v>0</v>
      </c>
      <c r="Y311" s="11">
        <v>0</v>
      </c>
      <c r="Z311" s="11">
        <v>0</v>
      </c>
      <c r="AA311" s="11">
        <v>0</v>
      </c>
      <c r="AB311" s="11">
        <v>0</v>
      </c>
      <c r="AC311" s="11">
        <v>0</v>
      </c>
      <c r="AD311" s="11">
        <v>0</v>
      </c>
      <c r="AE311" s="11">
        <v>0</v>
      </c>
      <c r="AF311" s="11">
        <v>0</v>
      </c>
      <c r="AG311" s="11">
        <v>0</v>
      </c>
      <c r="AH311" s="11">
        <v>50</v>
      </c>
      <c r="AI311" s="11"/>
      <c r="AJ311" s="11"/>
      <c r="AK311" s="11" t="s">
        <v>1246</v>
      </c>
      <c r="AL311" s="11" t="s">
        <v>47</v>
      </c>
      <c r="AM311" s="11" t="s">
        <v>48</v>
      </c>
      <c r="AN311" s="11" t="s">
        <v>729</v>
      </c>
    </row>
    <row r="312" ht="36" spans="1:40">
      <c r="A312" s="28">
        <v>309</v>
      </c>
      <c r="B312" s="11" t="s">
        <v>151</v>
      </c>
      <c r="C312" s="11" t="s">
        <v>1253</v>
      </c>
      <c r="D312" s="11" t="s">
        <v>1254</v>
      </c>
      <c r="E312" s="11" t="s">
        <v>1255</v>
      </c>
      <c r="F312" s="11" t="s">
        <v>155</v>
      </c>
      <c r="G312" s="11" t="s">
        <v>825</v>
      </c>
      <c r="H312" s="11">
        <v>3</v>
      </c>
      <c r="I312" s="11" t="s">
        <v>3328</v>
      </c>
      <c r="J312" s="11">
        <v>3</v>
      </c>
      <c r="K312" s="11">
        <v>100</v>
      </c>
      <c r="L312" s="11" t="s">
        <v>825</v>
      </c>
      <c r="M312" s="11">
        <v>0</v>
      </c>
      <c r="N312" s="11">
        <v>0</v>
      </c>
      <c r="O312" s="11">
        <v>0</v>
      </c>
      <c r="P312" s="11">
        <v>0</v>
      </c>
      <c r="Q312" s="11">
        <v>0</v>
      </c>
      <c r="R312" s="11">
        <v>0</v>
      </c>
      <c r="S312" s="11">
        <v>0</v>
      </c>
      <c r="T312" s="11">
        <v>0</v>
      </c>
      <c r="U312" s="11">
        <v>0</v>
      </c>
      <c r="V312" s="11">
        <v>0</v>
      </c>
      <c r="W312" s="11">
        <v>0</v>
      </c>
      <c r="X312" s="11">
        <v>0</v>
      </c>
      <c r="Y312" s="11">
        <v>0</v>
      </c>
      <c r="Z312" s="11">
        <v>0</v>
      </c>
      <c r="AA312" s="11">
        <v>0</v>
      </c>
      <c r="AB312" s="11">
        <v>0</v>
      </c>
      <c r="AC312" s="11">
        <v>0</v>
      </c>
      <c r="AD312" s="11">
        <v>0</v>
      </c>
      <c r="AE312" s="11">
        <v>0</v>
      </c>
      <c r="AF312" s="11">
        <v>0</v>
      </c>
      <c r="AG312" s="11">
        <v>0</v>
      </c>
      <c r="AH312" s="11">
        <v>20</v>
      </c>
      <c r="AI312" s="11"/>
      <c r="AJ312" s="11"/>
      <c r="AK312" s="11" t="s">
        <v>1246</v>
      </c>
      <c r="AL312" s="11" t="s">
        <v>105</v>
      </c>
      <c r="AM312" s="11" t="s">
        <v>48</v>
      </c>
      <c r="AN312" s="11" t="s">
        <v>729</v>
      </c>
    </row>
    <row r="313" ht="24" spans="1:40">
      <c r="A313" s="28">
        <v>310</v>
      </c>
      <c r="B313" s="11" t="s">
        <v>151</v>
      </c>
      <c r="C313" s="11" t="s">
        <v>1256</v>
      </c>
      <c r="D313" s="11" t="s">
        <v>1257</v>
      </c>
      <c r="E313" s="11" t="s">
        <v>1258</v>
      </c>
      <c r="F313" s="11" t="s">
        <v>814</v>
      </c>
      <c r="G313" s="11" t="s">
        <v>1079</v>
      </c>
      <c r="H313" s="11">
        <v>2</v>
      </c>
      <c r="I313" s="11" t="s">
        <v>3328</v>
      </c>
      <c r="J313" s="11">
        <v>2</v>
      </c>
      <c r="K313" s="11">
        <v>100</v>
      </c>
      <c r="L313" s="11" t="s">
        <v>1079</v>
      </c>
      <c r="M313" s="11">
        <v>0</v>
      </c>
      <c r="N313" s="11">
        <v>0</v>
      </c>
      <c r="O313" s="11">
        <v>0</v>
      </c>
      <c r="P313" s="11">
        <v>0</v>
      </c>
      <c r="Q313" s="11">
        <v>0</v>
      </c>
      <c r="R313" s="11">
        <v>0</v>
      </c>
      <c r="S313" s="11">
        <v>0</v>
      </c>
      <c r="T313" s="11">
        <v>0</v>
      </c>
      <c r="U313" s="11">
        <v>0</v>
      </c>
      <c r="V313" s="11">
        <v>0</v>
      </c>
      <c r="W313" s="11">
        <v>0</v>
      </c>
      <c r="X313" s="11">
        <v>0</v>
      </c>
      <c r="Y313" s="11">
        <v>0</v>
      </c>
      <c r="Z313" s="11">
        <v>0</v>
      </c>
      <c r="AA313" s="11">
        <v>0</v>
      </c>
      <c r="AB313" s="11">
        <v>0</v>
      </c>
      <c r="AC313" s="11">
        <v>0</v>
      </c>
      <c r="AD313" s="11">
        <v>0</v>
      </c>
      <c r="AE313" s="11">
        <v>0</v>
      </c>
      <c r="AF313" s="11">
        <v>0</v>
      </c>
      <c r="AG313" s="11">
        <v>0</v>
      </c>
      <c r="AH313" s="11">
        <v>50</v>
      </c>
      <c r="AI313" s="11"/>
      <c r="AJ313" s="11"/>
      <c r="AK313" s="11" t="s">
        <v>1246</v>
      </c>
      <c r="AL313" s="11" t="s">
        <v>47</v>
      </c>
      <c r="AM313" s="11" t="s">
        <v>48</v>
      </c>
      <c r="AN313" s="11" t="s">
        <v>729</v>
      </c>
    </row>
    <row r="314" ht="24" spans="1:40">
      <c r="A314" s="28">
        <v>311</v>
      </c>
      <c r="B314" s="11" t="s">
        <v>151</v>
      </c>
      <c r="C314" s="11" t="s">
        <v>1259</v>
      </c>
      <c r="D314" s="11" t="s">
        <v>1260</v>
      </c>
      <c r="E314" s="11" t="s">
        <v>1261</v>
      </c>
      <c r="F314" s="11" t="s">
        <v>167</v>
      </c>
      <c r="G314" s="11" t="s">
        <v>242</v>
      </c>
      <c r="H314" s="11">
        <v>5</v>
      </c>
      <c r="I314" s="11" t="s">
        <v>3328</v>
      </c>
      <c r="J314" s="11">
        <v>5</v>
      </c>
      <c r="K314" s="11">
        <v>100</v>
      </c>
      <c r="L314" s="11" t="s">
        <v>242</v>
      </c>
      <c r="M314" s="11">
        <v>0</v>
      </c>
      <c r="N314" s="11">
        <v>0</v>
      </c>
      <c r="O314" s="11">
        <v>0</v>
      </c>
      <c r="P314" s="11">
        <v>0</v>
      </c>
      <c r="Q314" s="11">
        <v>0</v>
      </c>
      <c r="R314" s="11">
        <v>0</v>
      </c>
      <c r="S314" s="11">
        <v>0</v>
      </c>
      <c r="T314" s="11">
        <v>0</v>
      </c>
      <c r="U314" s="11">
        <v>0</v>
      </c>
      <c r="V314" s="11">
        <v>0</v>
      </c>
      <c r="W314" s="11">
        <v>0</v>
      </c>
      <c r="X314" s="11">
        <v>0</v>
      </c>
      <c r="Y314" s="11">
        <v>0</v>
      </c>
      <c r="Z314" s="11">
        <v>0</v>
      </c>
      <c r="AA314" s="11">
        <v>0</v>
      </c>
      <c r="AB314" s="11">
        <v>0</v>
      </c>
      <c r="AC314" s="11">
        <v>0</v>
      </c>
      <c r="AD314" s="11">
        <v>0</v>
      </c>
      <c r="AE314" s="11">
        <v>0</v>
      </c>
      <c r="AF314" s="11">
        <v>0</v>
      </c>
      <c r="AG314" s="11">
        <v>0</v>
      </c>
      <c r="AH314" s="11">
        <v>25</v>
      </c>
      <c r="AI314" s="11"/>
      <c r="AJ314" s="11"/>
      <c r="AK314" s="11" t="s">
        <v>1246</v>
      </c>
      <c r="AL314" s="11" t="s">
        <v>47</v>
      </c>
      <c r="AM314" s="11" t="s">
        <v>56</v>
      </c>
      <c r="AN314" s="11" t="s">
        <v>729</v>
      </c>
    </row>
    <row r="315" ht="36" spans="1:40">
      <c r="A315" s="28">
        <v>312</v>
      </c>
      <c r="B315" s="11" t="s">
        <v>151</v>
      </c>
      <c r="C315" s="11" t="s">
        <v>1262</v>
      </c>
      <c r="D315" s="11" t="s">
        <v>1263</v>
      </c>
      <c r="E315" s="11" t="s">
        <v>1264</v>
      </c>
      <c r="F315" s="11" t="s">
        <v>172</v>
      </c>
      <c r="G315" s="11" t="s">
        <v>1152</v>
      </c>
      <c r="H315" s="11">
        <v>2</v>
      </c>
      <c r="I315" s="11" t="s">
        <v>3328</v>
      </c>
      <c r="J315" s="11">
        <v>2</v>
      </c>
      <c r="K315" s="11">
        <v>100</v>
      </c>
      <c r="L315" s="11" t="s">
        <v>1152</v>
      </c>
      <c r="M315" s="11">
        <v>0</v>
      </c>
      <c r="N315" s="11">
        <v>0</v>
      </c>
      <c r="O315" s="11">
        <v>0</v>
      </c>
      <c r="P315" s="11">
        <v>0</v>
      </c>
      <c r="Q315" s="11">
        <v>0</v>
      </c>
      <c r="R315" s="11">
        <v>0</v>
      </c>
      <c r="S315" s="11">
        <v>0</v>
      </c>
      <c r="T315" s="11">
        <v>0</v>
      </c>
      <c r="U315" s="11">
        <v>0</v>
      </c>
      <c r="V315" s="11">
        <v>0</v>
      </c>
      <c r="W315" s="11">
        <v>0</v>
      </c>
      <c r="X315" s="11">
        <v>0</v>
      </c>
      <c r="Y315" s="11">
        <v>0</v>
      </c>
      <c r="Z315" s="11">
        <v>0</v>
      </c>
      <c r="AA315" s="11">
        <v>0</v>
      </c>
      <c r="AB315" s="11">
        <v>0</v>
      </c>
      <c r="AC315" s="11">
        <v>0</v>
      </c>
      <c r="AD315" s="11">
        <v>0</v>
      </c>
      <c r="AE315" s="11">
        <v>0</v>
      </c>
      <c r="AF315" s="11">
        <v>0</v>
      </c>
      <c r="AG315" s="11">
        <v>0</v>
      </c>
      <c r="AH315" s="11">
        <v>20</v>
      </c>
      <c r="AI315" s="11"/>
      <c r="AJ315" s="11"/>
      <c r="AK315" s="11" t="s">
        <v>779</v>
      </c>
      <c r="AL315" s="11" t="s">
        <v>105</v>
      </c>
      <c r="AM315" s="11" t="s">
        <v>48</v>
      </c>
      <c r="AN315" s="11" t="s">
        <v>729</v>
      </c>
    </row>
    <row r="316" ht="48" spans="1:40">
      <c r="A316" s="28">
        <v>313</v>
      </c>
      <c r="B316" s="11" t="s">
        <v>151</v>
      </c>
      <c r="C316" s="11" t="s">
        <v>1265</v>
      </c>
      <c r="D316" s="11" t="s">
        <v>1266</v>
      </c>
      <c r="E316" s="11" t="s">
        <v>1267</v>
      </c>
      <c r="F316" s="11" t="s">
        <v>155</v>
      </c>
      <c r="G316" s="11" t="s">
        <v>128</v>
      </c>
      <c r="H316" s="11">
        <v>6</v>
      </c>
      <c r="I316" s="11" t="s">
        <v>3329</v>
      </c>
      <c r="J316" s="11">
        <v>6</v>
      </c>
      <c r="K316" s="11">
        <v>60</v>
      </c>
      <c r="L316" s="11" t="s">
        <v>128</v>
      </c>
      <c r="M316" s="11">
        <v>7</v>
      </c>
      <c r="N316" s="11">
        <v>40</v>
      </c>
      <c r="O316" s="11" t="s">
        <v>407</v>
      </c>
      <c r="P316" s="11">
        <v>0</v>
      </c>
      <c r="Q316" s="11">
        <v>0</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0</v>
      </c>
      <c r="AH316" s="11">
        <v>25</v>
      </c>
      <c r="AI316" s="11"/>
      <c r="AJ316" s="11"/>
      <c r="AK316" s="11" t="s">
        <v>779</v>
      </c>
      <c r="AL316" s="11" t="s">
        <v>47</v>
      </c>
      <c r="AM316" s="11" t="s">
        <v>56</v>
      </c>
      <c r="AN316" s="11" t="s">
        <v>729</v>
      </c>
    </row>
    <row r="317" ht="48" spans="1:40">
      <c r="A317" s="28">
        <v>314</v>
      </c>
      <c r="B317" s="11" t="s">
        <v>151</v>
      </c>
      <c r="C317" s="11" t="s">
        <v>1268</v>
      </c>
      <c r="D317" s="11" t="s">
        <v>1269</v>
      </c>
      <c r="E317" s="11" t="s">
        <v>1270</v>
      </c>
      <c r="F317" s="11" t="s">
        <v>228</v>
      </c>
      <c r="G317" s="11" t="s">
        <v>1271</v>
      </c>
      <c r="H317" s="11" t="s">
        <v>3416</v>
      </c>
      <c r="I317" s="11" t="s">
        <v>3329</v>
      </c>
      <c r="J317" s="11">
        <v>4</v>
      </c>
      <c r="K317" s="11">
        <v>32.25</v>
      </c>
      <c r="L317" s="11" t="s">
        <v>1271</v>
      </c>
      <c r="M317" s="11">
        <v>6</v>
      </c>
      <c r="N317" s="11">
        <v>25.8</v>
      </c>
      <c r="O317" s="11" t="s">
        <v>429</v>
      </c>
      <c r="P317" s="11">
        <v>7</v>
      </c>
      <c r="Q317" s="11">
        <v>22.58</v>
      </c>
      <c r="R317" s="11" t="s">
        <v>3417</v>
      </c>
      <c r="S317" s="11">
        <v>8</v>
      </c>
      <c r="T317" s="11">
        <v>19.35</v>
      </c>
      <c r="U317" s="11" t="s">
        <v>829</v>
      </c>
      <c r="V317" s="11">
        <v>0</v>
      </c>
      <c r="W317" s="11">
        <v>0</v>
      </c>
      <c r="X317" s="11">
        <v>0</v>
      </c>
      <c r="Y317" s="11">
        <v>0</v>
      </c>
      <c r="Z317" s="11">
        <v>0</v>
      </c>
      <c r="AA317" s="11">
        <v>0</v>
      </c>
      <c r="AB317" s="11">
        <v>0</v>
      </c>
      <c r="AC317" s="11">
        <v>0</v>
      </c>
      <c r="AD317" s="11">
        <v>0</v>
      </c>
      <c r="AE317" s="11">
        <v>0</v>
      </c>
      <c r="AF317" s="11">
        <v>0</v>
      </c>
      <c r="AG317" s="11">
        <v>0</v>
      </c>
      <c r="AH317" s="11">
        <v>10</v>
      </c>
      <c r="AI317" s="11" t="s">
        <v>1400</v>
      </c>
      <c r="AJ317" s="11">
        <v>12</v>
      </c>
      <c r="AK317" s="11" t="s">
        <v>779</v>
      </c>
      <c r="AL317" s="11" t="s">
        <v>105</v>
      </c>
      <c r="AM317" s="11" t="s">
        <v>56</v>
      </c>
      <c r="AN317" s="11" t="s">
        <v>729</v>
      </c>
    </row>
    <row r="318" ht="36" spans="1:40">
      <c r="A318" s="28">
        <v>315</v>
      </c>
      <c r="B318" s="11" t="s">
        <v>151</v>
      </c>
      <c r="C318" s="11" t="s">
        <v>1272</v>
      </c>
      <c r="D318" s="11" t="s">
        <v>1273</v>
      </c>
      <c r="E318" s="11" t="s">
        <v>1274</v>
      </c>
      <c r="F318" s="11" t="s">
        <v>155</v>
      </c>
      <c r="G318" s="11" t="s">
        <v>1275</v>
      </c>
      <c r="H318" s="11">
        <v>3</v>
      </c>
      <c r="I318" s="11" t="s">
        <v>3328</v>
      </c>
      <c r="J318" s="11">
        <v>3</v>
      </c>
      <c r="K318" s="11">
        <v>100</v>
      </c>
      <c r="L318" s="11" t="s">
        <v>1275</v>
      </c>
      <c r="M318" s="11">
        <v>0</v>
      </c>
      <c r="N318" s="11">
        <v>0</v>
      </c>
      <c r="O318" s="11">
        <v>0</v>
      </c>
      <c r="P318" s="11">
        <v>0</v>
      </c>
      <c r="Q318" s="11">
        <v>0</v>
      </c>
      <c r="R318" s="11">
        <v>0</v>
      </c>
      <c r="S318" s="11">
        <v>0</v>
      </c>
      <c r="T318" s="11">
        <v>0</v>
      </c>
      <c r="U318" s="11">
        <v>0</v>
      </c>
      <c r="V318" s="11">
        <v>0</v>
      </c>
      <c r="W318" s="11">
        <v>0</v>
      </c>
      <c r="X318" s="11">
        <v>0</v>
      </c>
      <c r="Y318" s="11">
        <v>0</v>
      </c>
      <c r="Z318" s="11">
        <v>0</v>
      </c>
      <c r="AA318" s="11">
        <v>0</v>
      </c>
      <c r="AB318" s="11">
        <v>0</v>
      </c>
      <c r="AC318" s="11">
        <v>0</v>
      </c>
      <c r="AD318" s="11">
        <v>0</v>
      </c>
      <c r="AE318" s="11">
        <v>0</v>
      </c>
      <c r="AF318" s="11">
        <v>0</v>
      </c>
      <c r="AG318" s="11">
        <v>0</v>
      </c>
      <c r="AH318" s="11">
        <v>20</v>
      </c>
      <c r="AI318" s="11"/>
      <c r="AJ318" s="11"/>
      <c r="AK318" s="11" t="s">
        <v>779</v>
      </c>
      <c r="AL318" s="11" t="s">
        <v>105</v>
      </c>
      <c r="AM318" s="11" t="s">
        <v>48</v>
      </c>
      <c r="AN318" s="11" t="s">
        <v>729</v>
      </c>
    </row>
    <row r="319" ht="48" spans="1:40">
      <c r="A319" s="28">
        <v>316</v>
      </c>
      <c r="B319" s="11" t="s">
        <v>151</v>
      </c>
      <c r="C319" s="11" t="s">
        <v>1276</v>
      </c>
      <c r="D319" s="11" t="s">
        <v>1277</v>
      </c>
      <c r="E319" s="11" t="s">
        <v>1278</v>
      </c>
      <c r="F319" s="11" t="s">
        <v>228</v>
      </c>
      <c r="G319" s="11" t="s">
        <v>829</v>
      </c>
      <c r="H319" s="11">
        <v>4</v>
      </c>
      <c r="I319" s="11" t="s">
        <v>3329</v>
      </c>
      <c r="J319" s="11">
        <v>4</v>
      </c>
      <c r="K319" s="11">
        <v>40</v>
      </c>
      <c r="L319" s="11" t="s">
        <v>829</v>
      </c>
      <c r="M319" s="11">
        <v>6</v>
      </c>
      <c r="N319" s="11">
        <v>32</v>
      </c>
      <c r="O319" s="11" t="s">
        <v>1271</v>
      </c>
      <c r="P319" s="11">
        <v>7</v>
      </c>
      <c r="Q319" s="11">
        <v>28</v>
      </c>
      <c r="R319" s="11" t="s">
        <v>3417</v>
      </c>
      <c r="S319" s="11">
        <v>0</v>
      </c>
      <c r="T319" s="11">
        <v>0</v>
      </c>
      <c r="U319" s="11">
        <v>0</v>
      </c>
      <c r="V319" s="11">
        <v>0</v>
      </c>
      <c r="W319" s="11">
        <v>0</v>
      </c>
      <c r="X319" s="11">
        <v>0</v>
      </c>
      <c r="Y319" s="11">
        <v>0</v>
      </c>
      <c r="Z319" s="11">
        <v>0</v>
      </c>
      <c r="AA319" s="11">
        <v>0</v>
      </c>
      <c r="AB319" s="11">
        <v>0</v>
      </c>
      <c r="AC319" s="11">
        <v>0</v>
      </c>
      <c r="AD319" s="11">
        <v>0</v>
      </c>
      <c r="AE319" s="11">
        <v>0</v>
      </c>
      <c r="AF319" s="11">
        <v>0</v>
      </c>
      <c r="AG319" s="11">
        <v>0</v>
      </c>
      <c r="AH319" s="11">
        <v>10</v>
      </c>
      <c r="AI319" s="11" t="s">
        <v>1400</v>
      </c>
      <c r="AJ319" s="11">
        <v>12</v>
      </c>
      <c r="AK319" s="11" t="s">
        <v>779</v>
      </c>
      <c r="AL319" s="11" t="s">
        <v>105</v>
      </c>
      <c r="AM319" s="11" t="s">
        <v>56</v>
      </c>
      <c r="AN319" s="11" t="s">
        <v>729</v>
      </c>
    </row>
    <row r="320" ht="24" spans="1:40">
      <c r="A320" s="28">
        <v>317</v>
      </c>
      <c r="B320" s="11" t="s">
        <v>151</v>
      </c>
      <c r="C320" s="11" t="s">
        <v>1279</v>
      </c>
      <c r="D320" s="11" t="s">
        <v>1280</v>
      </c>
      <c r="E320" s="11" t="s">
        <v>1281</v>
      </c>
      <c r="F320" s="11" t="s">
        <v>228</v>
      </c>
      <c r="G320" s="11" t="s">
        <v>833</v>
      </c>
      <c r="H320" s="11">
        <v>4</v>
      </c>
      <c r="I320" s="11" t="s">
        <v>3328</v>
      </c>
      <c r="J320" s="11">
        <v>4</v>
      </c>
      <c r="K320" s="11">
        <v>100</v>
      </c>
      <c r="L320" s="11" t="s">
        <v>833</v>
      </c>
      <c r="M320" s="11">
        <v>0</v>
      </c>
      <c r="N320" s="11">
        <v>0</v>
      </c>
      <c r="O320" s="11">
        <v>0</v>
      </c>
      <c r="P320" s="11">
        <v>0</v>
      </c>
      <c r="Q320" s="11">
        <v>0</v>
      </c>
      <c r="R320" s="11">
        <v>0</v>
      </c>
      <c r="S320" s="11">
        <v>0</v>
      </c>
      <c r="T320" s="11">
        <v>0</v>
      </c>
      <c r="U320" s="11">
        <v>0</v>
      </c>
      <c r="V320" s="11">
        <v>0</v>
      </c>
      <c r="W320" s="11">
        <v>0</v>
      </c>
      <c r="X320" s="11">
        <v>0</v>
      </c>
      <c r="Y320" s="11">
        <v>0</v>
      </c>
      <c r="Z320" s="11">
        <v>0</v>
      </c>
      <c r="AA320" s="11">
        <v>0</v>
      </c>
      <c r="AB320" s="11">
        <v>0</v>
      </c>
      <c r="AC320" s="11">
        <v>0</v>
      </c>
      <c r="AD320" s="11">
        <v>0</v>
      </c>
      <c r="AE320" s="11">
        <v>0</v>
      </c>
      <c r="AF320" s="11">
        <v>0</v>
      </c>
      <c r="AG320" s="11">
        <v>0</v>
      </c>
      <c r="AH320" s="11">
        <v>10</v>
      </c>
      <c r="AI320" s="11" t="s">
        <v>1400</v>
      </c>
      <c r="AJ320" s="11">
        <v>6</v>
      </c>
      <c r="AK320" s="11" t="s">
        <v>779</v>
      </c>
      <c r="AL320" s="11" t="s">
        <v>105</v>
      </c>
      <c r="AM320" s="11" t="s">
        <v>56</v>
      </c>
      <c r="AN320" s="11" t="s">
        <v>729</v>
      </c>
    </row>
    <row r="321" ht="36" spans="1:40">
      <c r="A321" s="28">
        <v>318</v>
      </c>
      <c r="B321" s="11" t="s">
        <v>151</v>
      </c>
      <c r="C321" s="11" t="s">
        <v>1282</v>
      </c>
      <c r="D321" s="11" t="s">
        <v>1283</v>
      </c>
      <c r="E321" s="11" t="s">
        <v>1284</v>
      </c>
      <c r="F321" s="11" t="s">
        <v>228</v>
      </c>
      <c r="G321" s="11" t="s">
        <v>1285</v>
      </c>
      <c r="H321" s="11">
        <v>4</v>
      </c>
      <c r="I321" s="11" t="s">
        <v>3328</v>
      </c>
      <c r="J321" s="11">
        <v>4</v>
      </c>
      <c r="K321" s="11">
        <v>100</v>
      </c>
      <c r="L321" s="11" t="s">
        <v>1285</v>
      </c>
      <c r="M321" s="11">
        <v>0</v>
      </c>
      <c r="N321" s="11">
        <v>0</v>
      </c>
      <c r="O321" s="11">
        <v>0</v>
      </c>
      <c r="P321" s="11">
        <v>0</v>
      </c>
      <c r="Q321" s="11">
        <v>0</v>
      </c>
      <c r="R321" s="11">
        <v>0</v>
      </c>
      <c r="S321" s="11">
        <v>0</v>
      </c>
      <c r="T321" s="11">
        <v>0</v>
      </c>
      <c r="U321" s="11">
        <v>0</v>
      </c>
      <c r="V321" s="11">
        <v>0</v>
      </c>
      <c r="W321" s="11">
        <v>0</v>
      </c>
      <c r="X321" s="11">
        <v>0</v>
      </c>
      <c r="Y321" s="11">
        <v>0</v>
      </c>
      <c r="Z321" s="11">
        <v>0</v>
      </c>
      <c r="AA321" s="11">
        <v>0</v>
      </c>
      <c r="AB321" s="11">
        <v>0</v>
      </c>
      <c r="AC321" s="11">
        <v>0</v>
      </c>
      <c r="AD321" s="11">
        <v>0</v>
      </c>
      <c r="AE321" s="11">
        <v>0</v>
      </c>
      <c r="AF321" s="11">
        <v>0</v>
      </c>
      <c r="AG321" s="11">
        <v>0</v>
      </c>
      <c r="AH321" s="11">
        <v>25</v>
      </c>
      <c r="AI321" s="11" t="s">
        <v>1400</v>
      </c>
      <c r="AJ321" s="11">
        <v>13</v>
      </c>
      <c r="AK321" s="11" t="s">
        <v>779</v>
      </c>
      <c r="AL321" s="11" t="s">
        <v>47</v>
      </c>
      <c r="AM321" s="11" t="s">
        <v>56</v>
      </c>
      <c r="AN321" s="11" t="s">
        <v>729</v>
      </c>
    </row>
    <row r="322" ht="48" spans="1:40">
      <c r="A322" s="28">
        <v>319</v>
      </c>
      <c r="B322" s="11" t="s">
        <v>151</v>
      </c>
      <c r="C322" s="11" t="s">
        <v>1286</v>
      </c>
      <c r="D322" s="11" t="s">
        <v>1287</v>
      </c>
      <c r="E322" s="11" t="s">
        <v>1288</v>
      </c>
      <c r="F322" s="11" t="s">
        <v>1289</v>
      </c>
      <c r="G322" s="11" t="s">
        <v>829</v>
      </c>
      <c r="H322" s="11">
        <v>5</v>
      </c>
      <c r="I322" s="11" t="s">
        <v>3328</v>
      </c>
      <c r="J322" s="11">
        <v>5</v>
      </c>
      <c r="K322" s="11">
        <v>100</v>
      </c>
      <c r="L322" s="11" t="s">
        <v>829</v>
      </c>
      <c r="M322" s="11">
        <v>0</v>
      </c>
      <c r="N322" s="11">
        <v>0</v>
      </c>
      <c r="O322" s="11">
        <v>0</v>
      </c>
      <c r="P322" s="11">
        <v>0</v>
      </c>
      <c r="Q322" s="11">
        <v>0</v>
      </c>
      <c r="R322" s="11">
        <v>0</v>
      </c>
      <c r="S322" s="11">
        <v>0</v>
      </c>
      <c r="T322" s="11">
        <v>0</v>
      </c>
      <c r="U322" s="11">
        <v>0</v>
      </c>
      <c r="V322" s="11">
        <v>0</v>
      </c>
      <c r="W322" s="11">
        <v>0</v>
      </c>
      <c r="X322" s="11">
        <v>0</v>
      </c>
      <c r="Y322" s="11">
        <v>0</v>
      </c>
      <c r="Z322" s="11">
        <v>0</v>
      </c>
      <c r="AA322" s="11">
        <v>0</v>
      </c>
      <c r="AB322" s="11">
        <v>0</v>
      </c>
      <c r="AC322" s="11">
        <v>0</v>
      </c>
      <c r="AD322" s="11">
        <v>0</v>
      </c>
      <c r="AE322" s="11">
        <v>0</v>
      </c>
      <c r="AF322" s="11">
        <v>0</v>
      </c>
      <c r="AG322" s="11">
        <v>0</v>
      </c>
      <c r="AH322" s="11">
        <v>25</v>
      </c>
      <c r="AI322" s="11" t="s">
        <v>1400</v>
      </c>
      <c r="AJ322" s="11">
        <v>10</v>
      </c>
      <c r="AK322" s="11" t="s">
        <v>783</v>
      </c>
      <c r="AL322" s="11" t="s">
        <v>47</v>
      </c>
      <c r="AM322" s="11" t="s">
        <v>56</v>
      </c>
      <c r="AN322" s="11" t="s">
        <v>729</v>
      </c>
    </row>
    <row r="323" ht="36" spans="1:40">
      <c r="A323" s="28">
        <v>320</v>
      </c>
      <c r="B323" s="11" t="s">
        <v>151</v>
      </c>
      <c r="C323" s="11" t="s">
        <v>1290</v>
      </c>
      <c r="D323" s="11" t="s">
        <v>1291</v>
      </c>
      <c r="E323" s="11" t="s">
        <v>1292</v>
      </c>
      <c r="F323" s="11" t="s">
        <v>155</v>
      </c>
      <c r="G323" s="11" t="s">
        <v>1275</v>
      </c>
      <c r="H323" s="11">
        <v>3</v>
      </c>
      <c r="I323" s="11" t="s">
        <v>3328</v>
      </c>
      <c r="J323" s="11">
        <v>3</v>
      </c>
      <c r="K323" s="11">
        <v>100</v>
      </c>
      <c r="L323" s="11" t="s">
        <v>1275</v>
      </c>
      <c r="M323" s="11">
        <v>0</v>
      </c>
      <c r="N323" s="11">
        <v>0</v>
      </c>
      <c r="O323" s="11">
        <v>0</v>
      </c>
      <c r="P323" s="11">
        <v>0</v>
      </c>
      <c r="Q323" s="11">
        <v>0</v>
      </c>
      <c r="R323" s="11">
        <v>0</v>
      </c>
      <c r="S323" s="11">
        <v>0</v>
      </c>
      <c r="T323" s="11">
        <v>0</v>
      </c>
      <c r="U323" s="11">
        <v>0</v>
      </c>
      <c r="V323" s="11">
        <v>0</v>
      </c>
      <c r="W323" s="11">
        <v>0</v>
      </c>
      <c r="X323" s="11">
        <v>0</v>
      </c>
      <c r="Y323" s="11">
        <v>0</v>
      </c>
      <c r="Z323" s="11">
        <v>0</v>
      </c>
      <c r="AA323" s="11">
        <v>0</v>
      </c>
      <c r="AB323" s="11">
        <v>0</v>
      </c>
      <c r="AC323" s="11">
        <v>0</v>
      </c>
      <c r="AD323" s="11">
        <v>0</v>
      </c>
      <c r="AE323" s="11">
        <v>0</v>
      </c>
      <c r="AF323" s="11">
        <v>0</v>
      </c>
      <c r="AG323" s="11">
        <v>0</v>
      </c>
      <c r="AH323" s="11">
        <v>20</v>
      </c>
      <c r="AI323" s="11"/>
      <c r="AJ323" s="11"/>
      <c r="AK323" s="11" t="s">
        <v>783</v>
      </c>
      <c r="AL323" s="11" t="s">
        <v>105</v>
      </c>
      <c r="AM323" s="11" t="s">
        <v>48</v>
      </c>
      <c r="AN323" s="11" t="s">
        <v>729</v>
      </c>
    </row>
    <row r="324" ht="36" spans="1:40">
      <c r="A324" s="28">
        <v>321</v>
      </c>
      <c r="B324" s="11" t="s">
        <v>151</v>
      </c>
      <c r="C324" s="11" t="s">
        <v>1293</v>
      </c>
      <c r="D324" s="11" t="s">
        <v>1294</v>
      </c>
      <c r="E324" s="11" t="s">
        <v>1295</v>
      </c>
      <c r="F324" s="11" t="s">
        <v>155</v>
      </c>
      <c r="G324" s="11" t="s">
        <v>1075</v>
      </c>
      <c r="H324" s="11">
        <v>7</v>
      </c>
      <c r="I324" s="11" t="s">
        <v>3328</v>
      </c>
      <c r="J324" s="11">
        <v>7</v>
      </c>
      <c r="K324" s="11">
        <v>100</v>
      </c>
      <c r="L324" s="11" t="s">
        <v>1075</v>
      </c>
      <c r="M324" s="11">
        <v>0</v>
      </c>
      <c r="N324" s="11">
        <v>0</v>
      </c>
      <c r="O324" s="11">
        <v>0</v>
      </c>
      <c r="P324" s="11">
        <v>0</v>
      </c>
      <c r="Q324" s="11">
        <v>0</v>
      </c>
      <c r="R324" s="11">
        <v>0</v>
      </c>
      <c r="S324" s="11">
        <v>0</v>
      </c>
      <c r="T324" s="11">
        <v>0</v>
      </c>
      <c r="U324" s="11">
        <v>0</v>
      </c>
      <c r="V324" s="11">
        <v>0</v>
      </c>
      <c r="W324" s="11">
        <v>0</v>
      </c>
      <c r="X324" s="11">
        <v>0</v>
      </c>
      <c r="Y324" s="11">
        <v>0</v>
      </c>
      <c r="Z324" s="11">
        <v>0</v>
      </c>
      <c r="AA324" s="11">
        <v>0</v>
      </c>
      <c r="AB324" s="11">
        <v>0</v>
      </c>
      <c r="AC324" s="11">
        <v>0</v>
      </c>
      <c r="AD324" s="11">
        <v>0</v>
      </c>
      <c r="AE324" s="11">
        <v>0</v>
      </c>
      <c r="AF324" s="11">
        <v>0</v>
      </c>
      <c r="AG324" s="11">
        <v>0</v>
      </c>
      <c r="AH324" s="11">
        <v>25</v>
      </c>
      <c r="AI324" s="11"/>
      <c r="AJ324" s="11"/>
      <c r="AK324" s="11" t="s">
        <v>783</v>
      </c>
      <c r="AL324" s="11" t="s">
        <v>47</v>
      </c>
      <c r="AM324" s="11" t="s">
        <v>56</v>
      </c>
      <c r="AN324" s="11" t="s">
        <v>729</v>
      </c>
    </row>
    <row r="325" ht="36" spans="1:40">
      <c r="A325" s="28">
        <v>322</v>
      </c>
      <c r="B325" s="11" t="s">
        <v>151</v>
      </c>
      <c r="C325" s="11" t="s">
        <v>1296</v>
      </c>
      <c r="D325" s="11" t="s">
        <v>1297</v>
      </c>
      <c r="E325" s="11" t="s">
        <v>1298</v>
      </c>
      <c r="F325" s="11" t="s">
        <v>814</v>
      </c>
      <c r="G325" s="11" t="s">
        <v>1299</v>
      </c>
      <c r="H325" s="11">
        <v>3</v>
      </c>
      <c r="I325" s="11" t="s">
        <v>3328</v>
      </c>
      <c r="J325" s="11">
        <v>3</v>
      </c>
      <c r="K325" s="11">
        <v>100</v>
      </c>
      <c r="L325" s="11" t="s">
        <v>1299</v>
      </c>
      <c r="M325" s="11">
        <v>0</v>
      </c>
      <c r="N325" s="11">
        <v>0</v>
      </c>
      <c r="O325" s="11">
        <v>0</v>
      </c>
      <c r="P325" s="11">
        <v>0</v>
      </c>
      <c r="Q325" s="11">
        <v>0</v>
      </c>
      <c r="R325" s="11">
        <v>0</v>
      </c>
      <c r="S325" s="11">
        <v>0</v>
      </c>
      <c r="T325" s="11">
        <v>0</v>
      </c>
      <c r="U325" s="11">
        <v>0</v>
      </c>
      <c r="V325" s="11">
        <v>0</v>
      </c>
      <c r="W325" s="11">
        <v>0</v>
      </c>
      <c r="X325" s="11">
        <v>0</v>
      </c>
      <c r="Y325" s="11">
        <v>0</v>
      </c>
      <c r="Z325" s="11">
        <v>0</v>
      </c>
      <c r="AA325" s="11">
        <v>0</v>
      </c>
      <c r="AB325" s="11">
        <v>0</v>
      </c>
      <c r="AC325" s="11">
        <v>0</v>
      </c>
      <c r="AD325" s="11">
        <v>0</v>
      </c>
      <c r="AE325" s="11">
        <v>0</v>
      </c>
      <c r="AF325" s="11">
        <v>0</v>
      </c>
      <c r="AG325" s="11">
        <v>0</v>
      </c>
      <c r="AH325" s="11">
        <v>20</v>
      </c>
      <c r="AI325" s="11"/>
      <c r="AJ325" s="11"/>
      <c r="AK325" s="11" t="s">
        <v>783</v>
      </c>
      <c r="AL325" s="11" t="s">
        <v>105</v>
      </c>
      <c r="AM325" s="11" t="s">
        <v>48</v>
      </c>
      <c r="AN325" s="11" t="s">
        <v>729</v>
      </c>
    </row>
    <row r="326" ht="36" spans="1:40">
      <c r="A326" s="28">
        <v>323</v>
      </c>
      <c r="B326" s="11" t="s">
        <v>151</v>
      </c>
      <c r="C326" s="11" t="s">
        <v>1300</v>
      </c>
      <c r="D326" s="11" t="s">
        <v>1301</v>
      </c>
      <c r="E326" s="11" t="s">
        <v>1302</v>
      </c>
      <c r="F326" s="11" t="s">
        <v>317</v>
      </c>
      <c r="G326" s="11" t="s">
        <v>1133</v>
      </c>
      <c r="H326" s="11">
        <v>4</v>
      </c>
      <c r="I326" s="11" t="s">
        <v>3328</v>
      </c>
      <c r="J326" s="11">
        <v>4</v>
      </c>
      <c r="K326" s="11">
        <v>100</v>
      </c>
      <c r="L326" s="11" t="s">
        <v>1133</v>
      </c>
      <c r="M326" s="11">
        <v>0</v>
      </c>
      <c r="N326" s="11">
        <v>0</v>
      </c>
      <c r="O326" s="11">
        <v>0</v>
      </c>
      <c r="P326" s="11">
        <v>0</v>
      </c>
      <c r="Q326" s="11">
        <v>0</v>
      </c>
      <c r="R326" s="11">
        <v>0</v>
      </c>
      <c r="S326" s="11">
        <v>0</v>
      </c>
      <c r="T326" s="11">
        <v>0</v>
      </c>
      <c r="U326" s="11">
        <v>0</v>
      </c>
      <c r="V326" s="11">
        <v>0</v>
      </c>
      <c r="W326" s="11">
        <v>0</v>
      </c>
      <c r="X326" s="11">
        <v>0</v>
      </c>
      <c r="Y326" s="11">
        <v>0</v>
      </c>
      <c r="Z326" s="11">
        <v>0</v>
      </c>
      <c r="AA326" s="11">
        <v>0</v>
      </c>
      <c r="AB326" s="11">
        <v>0</v>
      </c>
      <c r="AC326" s="11">
        <v>0</v>
      </c>
      <c r="AD326" s="11">
        <v>0</v>
      </c>
      <c r="AE326" s="11">
        <v>0</v>
      </c>
      <c r="AF326" s="11">
        <v>0</v>
      </c>
      <c r="AG326" s="11">
        <v>0</v>
      </c>
      <c r="AH326" s="11">
        <v>25</v>
      </c>
      <c r="AI326" s="11"/>
      <c r="AJ326" s="11"/>
      <c r="AK326" s="11" t="s">
        <v>783</v>
      </c>
      <c r="AL326" s="11" t="s">
        <v>47</v>
      </c>
      <c r="AM326" s="11" t="s">
        <v>56</v>
      </c>
      <c r="AN326" s="11" t="s">
        <v>729</v>
      </c>
    </row>
    <row r="327" ht="72" spans="1:40">
      <c r="A327" s="28">
        <v>324</v>
      </c>
      <c r="B327" s="11" t="s">
        <v>151</v>
      </c>
      <c r="C327" s="11" t="s">
        <v>1303</v>
      </c>
      <c r="D327" s="11" t="s">
        <v>1304</v>
      </c>
      <c r="E327" s="11" t="s">
        <v>1305</v>
      </c>
      <c r="F327" s="11" t="s">
        <v>228</v>
      </c>
      <c r="G327" s="11" t="s">
        <v>1306</v>
      </c>
      <c r="H327" s="11">
        <v>5</v>
      </c>
      <c r="I327" s="11" t="s">
        <v>3328</v>
      </c>
      <c r="J327" s="11">
        <v>5</v>
      </c>
      <c r="K327" s="11">
        <v>100</v>
      </c>
      <c r="L327" s="11" t="s">
        <v>1306</v>
      </c>
      <c r="M327" s="11">
        <v>0</v>
      </c>
      <c r="N327" s="11">
        <v>0</v>
      </c>
      <c r="O327" s="11">
        <v>0</v>
      </c>
      <c r="P327" s="11">
        <v>0</v>
      </c>
      <c r="Q327" s="11">
        <v>0</v>
      </c>
      <c r="R327" s="11">
        <v>0</v>
      </c>
      <c r="S327" s="11">
        <v>0</v>
      </c>
      <c r="T327" s="11">
        <v>0</v>
      </c>
      <c r="U327" s="11">
        <v>0</v>
      </c>
      <c r="V327" s="11">
        <v>0</v>
      </c>
      <c r="W327" s="11">
        <v>0</v>
      </c>
      <c r="X327" s="11">
        <v>0</v>
      </c>
      <c r="Y327" s="11">
        <v>0</v>
      </c>
      <c r="Z327" s="11">
        <v>0</v>
      </c>
      <c r="AA327" s="11">
        <v>0</v>
      </c>
      <c r="AB327" s="11">
        <v>0</v>
      </c>
      <c r="AC327" s="11">
        <v>0</v>
      </c>
      <c r="AD327" s="11">
        <v>0</v>
      </c>
      <c r="AE327" s="11">
        <v>0</v>
      </c>
      <c r="AF327" s="11">
        <v>0</v>
      </c>
      <c r="AG327" s="11">
        <v>0</v>
      </c>
      <c r="AH327" s="11">
        <v>10</v>
      </c>
      <c r="AI327" s="11" t="s">
        <v>1400</v>
      </c>
      <c r="AJ327" s="11">
        <v>21</v>
      </c>
      <c r="AK327" s="11" t="s">
        <v>783</v>
      </c>
      <c r="AL327" s="11" t="s">
        <v>105</v>
      </c>
      <c r="AM327" s="11" t="s">
        <v>56</v>
      </c>
      <c r="AN327" s="11" t="s">
        <v>729</v>
      </c>
    </row>
    <row r="328" ht="36" spans="1:40">
      <c r="A328" s="28">
        <v>325</v>
      </c>
      <c r="B328" s="11" t="s">
        <v>151</v>
      </c>
      <c r="C328" s="11" t="s">
        <v>1307</v>
      </c>
      <c r="D328" s="11" t="s">
        <v>1308</v>
      </c>
      <c r="E328" s="11" t="s">
        <v>1309</v>
      </c>
      <c r="F328" s="11" t="s">
        <v>191</v>
      </c>
      <c r="G328" s="11" t="s">
        <v>347</v>
      </c>
      <c r="H328" s="11">
        <v>2</v>
      </c>
      <c r="I328" s="11" t="s">
        <v>3328</v>
      </c>
      <c r="J328" s="11">
        <v>2</v>
      </c>
      <c r="K328" s="11">
        <v>100</v>
      </c>
      <c r="L328" s="11" t="s">
        <v>347</v>
      </c>
      <c r="M328" s="11">
        <v>0</v>
      </c>
      <c r="N328" s="11">
        <v>0</v>
      </c>
      <c r="O328" s="11">
        <v>0</v>
      </c>
      <c r="P328" s="11">
        <v>0</v>
      </c>
      <c r="Q328" s="11">
        <v>0</v>
      </c>
      <c r="R328" s="11">
        <v>0</v>
      </c>
      <c r="S328" s="11">
        <v>0</v>
      </c>
      <c r="T328" s="11">
        <v>0</v>
      </c>
      <c r="U328" s="11">
        <v>0</v>
      </c>
      <c r="V328" s="11">
        <v>0</v>
      </c>
      <c r="W328" s="11">
        <v>0</v>
      </c>
      <c r="X328" s="11">
        <v>0</v>
      </c>
      <c r="Y328" s="11">
        <v>0</v>
      </c>
      <c r="Z328" s="11">
        <v>0</v>
      </c>
      <c r="AA328" s="11">
        <v>0</v>
      </c>
      <c r="AB328" s="11">
        <v>0</v>
      </c>
      <c r="AC328" s="11">
        <v>0</v>
      </c>
      <c r="AD328" s="11">
        <v>0</v>
      </c>
      <c r="AE328" s="11">
        <v>0</v>
      </c>
      <c r="AF328" s="11">
        <v>0</v>
      </c>
      <c r="AG328" s="11">
        <v>0</v>
      </c>
      <c r="AH328" s="11">
        <v>50</v>
      </c>
      <c r="AI328" s="11"/>
      <c r="AJ328" s="11"/>
      <c r="AK328" s="11" t="s">
        <v>783</v>
      </c>
      <c r="AL328" s="11" t="s">
        <v>47</v>
      </c>
      <c r="AM328" s="11" t="s">
        <v>48</v>
      </c>
      <c r="AN328" s="11" t="s">
        <v>729</v>
      </c>
    </row>
    <row r="329" ht="48" spans="1:40">
      <c r="A329" s="28">
        <v>326</v>
      </c>
      <c r="B329" s="11" t="s">
        <v>151</v>
      </c>
      <c r="C329" s="11" t="s">
        <v>1310</v>
      </c>
      <c r="D329" s="11" t="s">
        <v>1311</v>
      </c>
      <c r="E329" s="11" t="s">
        <v>1312</v>
      </c>
      <c r="F329" s="11" t="s">
        <v>196</v>
      </c>
      <c r="G329" s="11" t="s">
        <v>1313</v>
      </c>
      <c r="H329" s="11">
        <v>3</v>
      </c>
      <c r="I329" s="11" t="s">
        <v>3329</v>
      </c>
      <c r="J329" s="11">
        <v>1</v>
      </c>
      <c r="K329" s="11">
        <v>0</v>
      </c>
      <c r="L329" s="11" t="s">
        <v>128</v>
      </c>
      <c r="M329" s="11">
        <v>3</v>
      </c>
      <c r="N329" s="11">
        <v>100</v>
      </c>
      <c r="O329" s="11" t="s">
        <v>1313</v>
      </c>
      <c r="P329" s="11">
        <v>4</v>
      </c>
      <c r="Q329" s="11">
        <v>0</v>
      </c>
      <c r="R329" s="11" t="s">
        <v>3330</v>
      </c>
      <c r="S329" s="11">
        <v>5</v>
      </c>
      <c r="T329" s="11">
        <v>0</v>
      </c>
      <c r="U329" s="11" t="s">
        <v>331</v>
      </c>
      <c r="V329" s="11">
        <v>0</v>
      </c>
      <c r="W329" s="11">
        <v>0</v>
      </c>
      <c r="X329" s="11">
        <v>0</v>
      </c>
      <c r="Y329" s="11">
        <v>0</v>
      </c>
      <c r="Z329" s="11">
        <v>0</v>
      </c>
      <c r="AA329" s="11">
        <v>0</v>
      </c>
      <c r="AB329" s="11">
        <v>0</v>
      </c>
      <c r="AC329" s="11">
        <v>0</v>
      </c>
      <c r="AD329" s="11">
        <v>0</v>
      </c>
      <c r="AE329" s="11">
        <v>0</v>
      </c>
      <c r="AF329" s="11">
        <v>0</v>
      </c>
      <c r="AG329" s="11">
        <v>0</v>
      </c>
      <c r="AH329" s="11">
        <v>50</v>
      </c>
      <c r="AI329" s="11"/>
      <c r="AJ329" s="11"/>
      <c r="AK329" s="11" t="s">
        <v>783</v>
      </c>
      <c r="AL329" s="11" t="s">
        <v>47</v>
      </c>
      <c r="AM329" s="11" t="s">
        <v>48</v>
      </c>
      <c r="AN329" s="11" t="s">
        <v>729</v>
      </c>
    </row>
    <row r="330" ht="36" spans="1:40">
      <c r="A330" s="28">
        <v>327</v>
      </c>
      <c r="B330" s="11" t="s">
        <v>151</v>
      </c>
      <c r="C330" s="11" t="s">
        <v>1314</v>
      </c>
      <c r="D330" s="11" t="s">
        <v>1315</v>
      </c>
      <c r="E330" s="11" t="s">
        <v>1316</v>
      </c>
      <c r="F330" s="11" t="s">
        <v>167</v>
      </c>
      <c r="G330" s="11" t="s">
        <v>1317</v>
      </c>
      <c r="H330" s="11">
        <v>4</v>
      </c>
      <c r="I330" s="11" t="s">
        <v>3328</v>
      </c>
      <c r="J330" s="11">
        <v>4</v>
      </c>
      <c r="K330" s="11">
        <v>100</v>
      </c>
      <c r="L330" s="11" t="s">
        <v>1317</v>
      </c>
      <c r="M330" s="11">
        <v>0</v>
      </c>
      <c r="N330" s="11">
        <v>0</v>
      </c>
      <c r="O330" s="11">
        <v>0</v>
      </c>
      <c r="P330" s="11">
        <v>0</v>
      </c>
      <c r="Q330" s="11">
        <v>0</v>
      </c>
      <c r="R330" s="11">
        <v>0</v>
      </c>
      <c r="S330" s="11">
        <v>0</v>
      </c>
      <c r="T330" s="11">
        <v>0</v>
      </c>
      <c r="U330" s="11">
        <v>0</v>
      </c>
      <c r="V330" s="11">
        <v>0</v>
      </c>
      <c r="W330" s="11">
        <v>0</v>
      </c>
      <c r="X330" s="11">
        <v>0</v>
      </c>
      <c r="Y330" s="11">
        <v>0</v>
      </c>
      <c r="Z330" s="11">
        <v>0</v>
      </c>
      <c r="AA330" s="11">
        <v>0</v>
      </c>
      <c r="AB330" s="11">
        <v>0</v>
      </c>
      <c r="AC330" s="11">
        <v>0</v>
      </c>
      <c r="AD330" s="11">
        <v>0</v>
      </c>
      <c r="AE330" s="11">
        <v>0</v>
      </c>
      <c r="AF330" s="11">
        <v>0</v>
      </c>
      <c r="AG330" s="11">
        <v>0</v>
      </c>
      <c r="AH330" s="11">
        <v>25</v>
      </c>
      <c r="AI330" s="11"/>
      <c r="AJ330" s="11"/>
      <c r="AK330" s="11" t="s">
        <v>783</v>
      </c>
      <c r="AL330" s="11" t="s">
        <v>47</v>
      </c>
      <c r="AM330" s="11" t="s">
        <v>56</v>
      </c>
      <c r="AN330" s="11" t="s">
        <v>729</v>
      </c>
    </row>
    <row r="331" ht="48" spans="1:40">
      <c r="A331" s="28">
        <v>328</v>
      </c>
      <c r="B331" s="11" t="s">
        <v>151</v>
      </c>
      <c r="C331" s="11" t="s">
        <v>1318</v>
      </c>
      <c r="D331" s="11" t="s">
        <v>1319</v>
      </c>
      <c r="E331" s="11" t="s">
        <v>1320</v>
      </c>
      <c r="F331" s="11" t="s">
        <v>167</v>
      </c>
      <c r="G331" s="11" t="s">
        <v>384</v>
      </c>
      <c r="H331" s="11">
        <v>4</v>
      </c>
      <c r="I331" s="11" t="s">
        <v>3328</v>
      </c>
      <c r="J331" s="11">
        <v>4</v>
      </c>
      <c r="K331" s="11">
        <v>100</v>
      </c>
      <c r="L331" s="11" t="s">
        <v>384</v>
      </c>
      <c r="M331" s="11">
        <v>0</v>
      </c>
      <c r="N331" s="11">
        <v>0</v>
      </c>
      <c r="O331" s="11">
        <v>0</v>
      </c>
      <c r="P331" s="11">
        <v>0</v>
      </c>
      <c r="Q331" s="11">
        <v>0</v>
      </c>
      <c r="R331" s="11">
        <v>0</v>
      </c>
      <c r="S331" s="11">
        <v>0</v>
      </c>
      <c r="T331" s="11">
        <v>0</v>
      </c>
      <c r="U331" s="11">
        <v>0</v>
      </c>
      <c r="V331" s="11">
        <v>0</v>
      </c>
      <c r="W331" s="11">
        <v>0</v>
      </c>
      <c r="X331" s="11">
        <v>0</v>
      </c>
      <c r="Y331" s="11">
        <v>0</v>
      </c>
      <c r="Z331" s="11">
        <v>0</v>
      </c>
      <c r="AA331" s="11">
        <v>0</v>
      </c>
      <c r="AB331" s="11">
        <v>0</v>
      </c>
      <c r="AC331" s="11">
        <v>0</v>
      </c>
      <c r="AD331" s="11">
        <v>0</v>
      </c>
      <c r="AE331" s="11">
        <v>0</v>
      </c>
      <c r="AF331" s="11">
        <v>0</v>
      </c>
      <c r="AG331" s="11">
        <v>0</v>
      </c>
      <c r="AH331" s="11">
        <v>25</v>
      </c>
      <c r="AI331" s="11" t="s">
        <v>1400</v>
      </c>
      <c r="AJ331" s="11">
        <v>28</v>
      </c>
      <c r="AK331" s="11" t="s">
        <v>783</v>
      </c>
      <c r="AL331" s="11" t="s">
        <v>47</v>
      </c>
      <c r="AM331" s="11" t="s">
        <v>56</v>
      </c>
      <c r="AN331" s="11" t="s">
        <v>729</v>
      </c>
    </row>
    <row r="332" ht="24" spans="1:40">
      <c r="A332" s="28">
        <v>329</v>
      </c>
      <c r="B332" s="11" t="s">
        <v>151</v>
      </c>
      <c r="C332" s="11" t="s">
        <v>1321</v>
      </c>
      <c r="D332" s="11" t="s">
        <v>1322</v>
      </c>
      <c r="E332" s="11" t="s">
        <v>1323</v>
      </c>
      <c r="F332" s="11" t="s">
        <v>322</v>
      </c>
      <c r="G332" s="11" t="s">
        <v>1324</v>
      </c>
      <c r="H332" s="11">
        <v>4</v>
      </c>
      <c r="I332" s="11" t="s">
        <v>3328</v>
      </c>
      <c r="J332" s="11">
        <v>4</v>
      </c>
      <c r="K332" s="11">
        <v>100</v>
      </c>
      <c r="L332" s="11" t="s">
        <v>1324</v>
      </c>
      <c r="M332" s="11">
        <v>0</v>
      </c>
      <c r="N332" s="11">
        <v>0</v>
      </c>
      <c r="O332" s="11">
        <v>0</v>
      </c>
      <c r="P332" s="11">
        <v>0</v>
      </c>
      <c r="Q332" s="11">
        <v>0</v>
      </c>
      <c r="R332" s="11">
        <v>0</v>
      </c>
      <c r="S332" s="11">
        <v>0</v>
      </c>
      <c r="T332" s="11">
        <v>0</v>
      </c>
      <c r="U332" s="11">
        <v>0</v>
      </c>
      <c r="V332" s="11">
        <v>0</v>
      </c>
      <c r="W332" s="11">
        <v>0</v>
      </c>
      <c r="X332" s="11">
        <v>0</v>
      </c>
      <c r="Y332" s="11">
        <v>0</v>
      </c>
      <c r="Z332" s="11">
        <v>0</v>
      </c>
      <c r="AA332" s="11">
        <v>0</v>
      </c>
      <c r="AB332" s="11">
        <v>0</v>
      </c>
      <c r="AC332" s="11">
        <v>0</v>
      </c>
      <c r="AD332" s="11">
        <v>0</v>
      </c>
      <c r="AE332" s="11">
        <v>0</v>
      </c>
      <c r="AF332" s="11">
        <v>0</v>
      </c>
      <c r="AG332" s="11">
        <v>0</v>
      </c>
      <c r="AH332" s="11">
        <v>25</v>
      </c>
      <c r="AI332" s="11"/>
      <c r="AJ332" s="11"/>
      <c r="AK332" s="11" t="s">
        <v>783</v>
      </c>
      <c r="AL332" s="11" t="s">
        <v>47</v>
      </c>
      <c r="AM332" s="11" t="s">
        <v>56</v>
      </c>
      <c r="AN332" s="11" t="s">
        <v>729</v>
      </c>
    </row>
    <row r="333" ht="24" spans="1:40">
      <c r="A333" s="28">
        <v>330</v>
      </c>
      <c r="B333" s="11" t="s">
        <v>151</v>
      </c>
      <c r="C333" s="11" t="s">
        <v>1325</v>
      </c>
      <c r="D333" s="11" t="s">
        <v>1326</v>
      </c>
      <c r="E333" s="11" t="s">
        <v>1327</v>
      </c>
      <c r="F333" s="11" t="s">
        <v>1128</v>
      </c>
      <c r="G333" s="11" t="s">
        <v>403</v>
      </c>
      <c r="H333" s="11">
        <v>4</v>
      </c>
      <c r="I333" s="11" t="s">
        <v>3328</v>
      </c>
      <c r="J333" s="11">
        <v>1</v>
      </c>
      <c r="K333" s="11">
        <v>100</v>
      </c>
      <c r="L333" s="11" t="s">
        <v>403</v>
      </c>
      <c r="M333" s="11">
        <v>0</v>
      </c>
      <c r="N333" s="11">
        <v>0</v>
      </c>
      <c r="O333" s="11">
        <v>0</v>
      </c>
      <c r="P333" s="11">
        <v>0</v>
      </c>
      <c r="Q333" s="11">
        <v>0</v>
      </c>
      <c r="R333" s="11">
        <v>0</v>
      </c>
      <c r="S333" s="11">
        <v>0</v>
      </c>
      <c r="T333" s="11">
        <v>0</v>
      </c>
      <c r="U333" s="11">
        <v>0</v>
      </c>
      <c r="V333" s="11">
        <v>0</v>
      </c>
      <c r="W333" s="11">
        <v>0</v>
      </c>
      <c r="X333" s="11">
        <v>0</v>
      </c>
      <c r="Y333" s="11">
        <v>0</v>
      </c>
      <c r="Z333" s="11">
        <v>0</v>
      </c>
      <c r="AA333" s="11">
        <v>0</v>
      </c>
      <c r="AB333" s="11">
        <v>0</v>
      </c>
      <c r="AC333" s="11">
        <v>0</v>
      </c>
      <c r="AD333" s="11">
        <v>0</v>
      </c>
      <c r="AE333" s="11">
        <v>0</v>
      </c>
      <c r="AF333" s="11">
        <v>0</v>
      </c>
      <c r="AG333" s="11">
        <v>0</v>
      </c>
      <c r="AH333" s="11">
        <v>25</v>
      </c>
      <c r="AI333" s="11"/>
      <c r="AJ333" s="11"/>
      <c r="AK333" s="11" t="s">
        <v>787</v>
      </c>
      <c r="AL333" s="11" t="s">
        <v>47</v>
      </c>
      <c r="AM333" s="11" t="s">
        <v>56</v>
      </c>
      <c r="AN333" s="11" t="s">
        <v>729</v>
      </c>
    </row>
    <row r="334" ht="48" spans="1:40">
      <c r="A334" s="28">
        <v>331</v>
      </c>
      <c r="B334" s="11" t="s">
        <v>151</v>
      </c>
      <c r="C334" s="11" t="s">
        <v>1328</v>
      </c>
      <c r="D334" s="11" t="s">
        <v>827</v>
      </c>
      <c r="E334" s="11" t="s">
        <v>1329</v>
      </c>
      <c r="F334" s="11" t="s">
        <v>228</v>
      </c>
      <c r="G334" s="11" t="s">
        <v>429</v>
      </c>
      <c r="H334" s="11">
        <v>4</v>
      </c>
      <c r="I334" s="11" t="s">
        <v>3329</v>
      </c>
      <c r="J334" s="11">
        <v>2</v>
      </c>
      <c r="K334" s="11">
        <v>66.66</v>
      </c>
      <c r="L334" s="11" t="s">
        <v>829</v>
      </c>
      <c r="M334" s="11">
        <v>4</v>
      </c>
      <c r="N334" s="11">
        <v>33.33</v>
      </c>
      <c r="O334" s="11" t="s">
        <v>429</v>
      </c>
      <c r="P334" s="11">
        <v>0</v>
      </c>
      <c r="Q334" s="11">
        <v>0</v>
      </c>
      <c r="R334" s="11">
        <v>0</v>
      </c>
      <c r="S334" s="11">
        <v>0</v>
      </c>
      <c r="T334" s="11">
        <v>0</v>
      </c>
      <c r="U334" s="11">
        <v>0</v>
      </c>
      <c r="V334" s="11">
        <v>0</v>
      </c>
      <c r="W334" s="11">
        <v>0</v>
      </c>
      <c r="X334" s="11">
        <v>0</v>
      </c>
      <c r="Y334" s="11">
        <v>0</v>
      </c>
      <c r="Z334" s="11">
        <v>0</v>
      </c>
      <c r="AA334" s="11">
        <v>0</v>
      </c>
      <c r="AB334" s="11">
        <v>0</v>
      </c>
      <c r="AC334" s="11">
        <v>0</v>
      </c>
      <c r="AD334" s="11">
        <v>0</v>
      </c>
      <c r="AE334" s="11">
        <v>0</v>
      </c>
      <c r="AF334" s="11">
        <v>0</v>
      </c>
      <c r="AG334" s="11">
        <v>0</v>
      </c>
      <c r="AH334" s="11">
        <v>25</v>
      </c>
      <c r="AI334" s="11" t="s">
        <v>1400</v>
      </c>
      <c r="AJ334" s="11">
        <v>12</v>
      </c>
      <c r="AK334" s="11" t="s">
        <v>787</v>
      </c>
      <c r="AL334" s="11" t="s">
        <v>47</v>
      </c>
      <c r="AM334" s="11" t="s">
        <v>56</v>
      </c>
      <c r="AN334" s="11" t="s">
        <v>729</v>
      </c>
    </row>
    <row r="335" ht="48" spans="1:40">
      <c r="A335" s="28">
        <v>332</v>
      </c>
      <c r="B335" s="11" t="s">
        <v>151</v>
      </c>
      <c r="C335" s="11" t="s">
        <v>1330</v>
      </c>
      <c r="D335" s="11" t="s">
        <v>1331</v>
      </c>
      <c r="E335" s="11" t="s">
        <v>1332</v>
      </c>
      <c r="F335" s="11" t="s">
        <v>228</v>
      </c>
      <c r="G335" s="11" t="s">
        <v>1058</v>
      </c>
      <c r="H335" s="11">
        <v>2</v>
      </c>
      <c r="I335" s="11" t="s">
        <v>3328</v>
      </c>
      <c r="J335" s="11">
        <v>2</v>
      </c>
      <c r="K335" s="11">
        <v>100</v>
      </c>
      <c r="L335" s="11" t="s">
        <v>1058</v>
      </c>
      <c r="M335" s="11">
        <v>0</v>
      </c>
      <c r="N335" s="11">
        <v>0</v>
      </c>
      <c r="O335" s="11">
        <v>0</v>
      </c>
      <c r="P335" s="11">
        <v>0</v>
      </c>
      <c r="Q335" s="11">
        <v>0</v>
      </c>
      <c r="R335" s="11">
        <v>0</v>
      </c>
      <c r="S335" s="11">
        <v>0</v>
      </c>
      <c r="T335" s="11">
        <v>0</v>
      </c>
      <c r="U335" s="11">
        <v>0</v>
      </c>
      <c r="V335" s="11">
        <v>0</v>
      </c>
      <c r="W335" s="11">
        <v>0</v>
      </c>
      <c r="X335" s="11">
        <v>0</v>
      </c>
      <c r="Y335" s="11">
        <v>0</v>
      </c>
      <c r="Z335" s="11">
        <v>0</v>
      </c>
      <c r="AA335" s="11">
        <v>0</v>
      </c>
      <c r="AB335" s="11">
        <v>0</v>
      </c>
      <c r="AC335" s="11">
        <v>0</v>
      </c>
      <c r="AD335" s="11">
        <v>0</v>
      </c>
      <c r="AE335" s="11">
        <v>0</v>
      </c>
      <c r="AF335" s="11">
        <v>0</v>
      </c>
      <c r="AG335" s="11">
        <v>0</v>
      </c>
      <c r="AH335" s="11">
        <v>20</v>
      </c>
      <c r="AI335" s="11"/>
      <c r="AJ335" s="11"/>
      <c r="AK335" s="11" t="s">
        <v>787</v>
      </c>
      <c r="AL335" s="11" t="s">
        <v>105</v>
      </c>
      <c r="AM335" s="11" t="s">
        <v>48</v>
      </c>
      <c r="AN335" s="11" t="s">
        <v>729</v>
      </c>
    </row>
    <row r="336" ht="48" spans="1:40">
      <c r="A336" s="28">
        <v>333</v>
      </c>
      <c r="B336" s="11" t="s">
        <v>151</v>
      </c>
      <c r="C336" s="11" t="s">
        <v>1333</v>
      </c>
      <c r="D336" s="11" t="s">
        <v>1334</v>
      </c>
      <c r="E336" s="11" t="s">
        <v>1335</v>
      </c>
      <c r="F336" s="11" t="s">
        <v>428</v>
      </c>
      <c r="G336" s="11" t="s">
        <v>128</v>
      </c>
      <c r="H336" s="11">
        <v>6</v>
      </c>
      <c r="I336" s="11" t="s">
        <v>3328</v>
      </c>
      <c r="J336" s="11">
        <v>6</v>
      </c>
      <c r="K336" s="11">
        <v>100</v>
      </c>
      <c r="L336" s="11" t="s">
        <v>128</v>
      </c>
      <c r="M336" s="11">
        <v>0</v>
      </c>
      <c r="N336" s="11">
        <v>0</v>
      </c>
      <c r="O336" s="11">
        <v>0</v>
      </c>
      <c r="P336" s="11">
        <v>0</v>
      </c>
      <c r="Q336" s="11">
        <v>0</v>
      </c>
      <c r="R336" s="11">
        <v>0</v>
      </c>
      <c r="S336" s="11">
        <v>0</v>
      </c>
      <c r="T336" s="11">
        <v>0</v>
      </c>
      <c r="U336" s="11">
        <v>0</v>
      </c>
      <c r="V336" s="11">
        <v>0</v>
      </c>
      <c r="W336" s="11">
        <v>0</v>
      </c>
      <c r="X336" s="11">
        <v>0</v>
      </c>
      <c r="Y336" s="11">
        <v>0</v>
      </c>
      <c r="Z336" s="11">
        <v>0</v>
      </c>
      <c r="AA336" s="11">
        <v>0</v>
      </c>
      <c r="AB336" s="11">
        <v>0</v>
      </c>
      <c r="AC336" s="11">
        <v>0</v>
      </c>
      <c r="AD336" s="11">
        <v>0</v>
      </c>
      <c r="AE336" s="11">
        <v>0</v>
      </c>
      <c r="AF336" s="11">
        <v>0</v>
      </c>
      <c r="AG336" s="11">
        <v>0</v>
      </c>
      <c r="AH336" s="11">
        <v>25</v>
      </c>
      <c r="AI336" s="11" t="s">
        <v>1400</v>
      </c>
      <c r="AJ336" s="11">
        <v>4</v>
      </c>
      <c r="AK336" s="11" t="s">
        <v>787</v>
      </c>
      <c r="AL336" s="11" t="s">
        <v>47</v>
      </c>
      <c r="AM336" s="11" t="s">
        <v>56</v>
      </c>
      <c r="AN336" s="11" t="s">
        <v>729</v>
      </c>
    </row>
    <row r="337" ht="24" spans="1:40">
      <c r="A337" s="28">
        <v>334</v>
      </c>
      <c r="B337" s="11" t="s">
        <v>151</v>
      </c>
      <c r="C337" s="11" t="s">
        <v>1336</v>
      </c>
      <c r="D337" s="11" t="s">
        <v>1337</v>
      </c>
      <c r="E337" s="11" t="s">
        <v>1338</v>
      </c>
      <c r="F337" s="11" t="s">
        <v>191</v>
      </c>
      <c r="G337" s="11" t="s">
        <v>1339</v>
      </c>
      <c r="H337" s="11">
        <v>3</v>
      </c>
      <c r="I337" s="11" t="s">
        <v>3328</v>
      </c>
      <c r="J337" s="11">
        <v>3</v>
      </c>
      <c r="K337" s="11">
        <v>100</v>
      </c>
      <c r="L337" s="11" t="s">
        <v>1339</v>
      </c>
      <c r="M337" s="11">
        <v>0</v>
      </c>
      <c r="N337" s="11">
        <v>0</v>
      </c>
      <c r="O337" s="11">
        <v>0</v>
      </c>
      <c r="P337" s="11">
        <v>0</v>
      </c>
      <c r="Q337" s="11">
        <v>0</v>
      </c>
      <c r="R337" s="11">
        <v>0</v>
      </c>
      <c r="S337" s="11">
        <v>0</v>
      </c>
      <c r="T337" s="11">
        <v>0</v>
      </c>
      <c r="U337" s="11">
        <v>0</v>
      </c>
      <c r="V337" s="11">
        <v>0</v>
      </c>
      <c r="W337" s="11">
        <v>0</v>
      </c>
      <c r="X337" s="11">
        <v>0</v>
      </c>
      <c r="Y337" s="11">
        <v>0</v>
      </c>
      <c r="Z337" s="11">
        <v>0</v>
      </c>
      <c r="AA337" s="11">
        <v>0</v>
      </c>
      <c r="AB337" s="11">
        <v>0</v>
      </c>
      <c r="AC337" s="11">
        <v>0</v>
      </c>
      <c r="AD337" s="11">
        <v>0</v>
      </c>
      <c r="AE337" s="11">
        <v>0</v>
      </c>
      <c r="AF337" s="11">
        <v>0</v>
      </c>
      <c r="AG337" s="11">
        <v>0</v>
      </c>
      <c r="AH337" s="11">
        <v>20</v>
      </c>
      <c r="AI337" s="11"/>
      <c r="AJ337" s="11"/>
      <c r="AK337" s="11" t="s">
        <v>787</v>
      </c>
      <c r="AL337" s="11" t="s">
        <v>105</v>
      </c>
      <c r="AM337" s="11" t="s">
        <v>48</v>
      </c>
      <c r="AN337" s="11" t="s">
        <v>729</v>
      </c>
    </row>
    <row r="338" ht="36" spans="1:40">
      <c r="A338" s="28">
        <v>335</v>
      </c>
      <c r="B338" s="11" t="s">
        <v>151</v>
      </c>
      <c r="C338" s="11" t="s">
        <v>1340</v>
      </c>
      <c r="D338" s="11" t="s">
        <v>1341</v>
      </c>
      <c r="E338" s="11" t="s">
        <v>1342</v>
      </c>
      <c r="F338" s="11" t="s">
        <v>317</v>
      </c>
      <c r="G338" s="11" t="s">
        <v>1343</v>
      </c>
      <c r="H338" s="11">
        <v>3</v>
      </c>
      <c r="I338" s="11" t="s">
        <v>3329</v>
      </c>
      <c r="J338" s="11">
        <v>3</v>
      </c>
      <c r="K338" s="11">
        <v>70</v>
      </c>
      <c r="L338" s="11" t="s">
        <v>1343</v>
      </c>
      <c r="M338" s="11">
        <v>8</v>
      </c>
      <c r="N338" s="11">
        <v>30</v>
      </c>
      <c r="O338" s="11" t="s">
        <v>3418</v>
      </c>
      <c r="P338" s="11">
        <v>0</v>
      </c>
      <c r="Q338" s="11">
        <v>0</v>
      </c>
      <c r="R338" s="11">
        <v>0</v>
      </c>
      <c r="S338" s="11">
        <v>0</v>
      </c>
      <c r="T338" s="11">
        <v>0</v>
      </c>
      <c r="U338" s="11">
        <v>0</v>
      </c>
      <c r="V338" s="11">
        <v>0</v>
      </c>
      <c r="W338" s="11">
        <v>0</v>
      </c>
      <c r="X338" s="11">
        <v>0</v>
      </c>
      <c r="Y338" s="11">
        <v>0</v>
      </c>
      <c r="Z338" s="11">
        <v>0</v>
      </c>
      <c r="AA338" s="11">
        <v>0</v>
      </c>
      <c r="AB338" s="11">
        <v>0</v>
      </c>
      <c r="AC338" s="11">
        <v>0</v>
      </c>
      <c r="AD338" s="11">
        <v>0</v>
      </c>
      <c r="AE338" s="11">
        <v>0</v>
      </c>
      <c r="AF338" s="11">
        <v>0</v>
      </c>
      <c r="AG338" s="11">
        <v>0</v>
      </c>
      <c r="AH338" s="11">
        <v>20</v>
      </c>
      <c r="AI338" s="11"/>
      <c r="AJ338" s="11"/>
      <c r="AK338" s="11" t="s">
        <v>787</v>
      </c>
      <c r="AL338" s="11" t="s">
        <v>105</v>
      </c>
      <c r="AM338" s="11" t="s">
        <v>48</v>
      </c>
      <c r="AN338" s="11" t="s">
        <v>729</v>
      </c>
    </row>
    <row r="339" ht="36" spans="1:40">
      <c r="A339" s="28">
        <v>336</v>
      </c>
      <c r="B339" s="11" t="s">
        <v>151</v>
      </c>
      <c r="C339" s="11" t="s">
        <v>1344</v>
      </c>
      <c r="D339" s="11" t="s">
        <v>1345</v>
      </c>
      <c r="E339" s="11" t="s">
        <v>1346</v>
      </c>
      <c r="F339" s="11" t="s">
        <v>228</v>
      </c>
      <c r="G339" s="11" t="s">
        <v>446</v>
      </c>
      <c r="H339" s="11">
        <v>7</v>
      </c>
      <c r="I339" s="11" t="s">
        <v>3329</v>
      </c>
      <c r="J339" s="11">
        <v>1</v>
      </c>
      <c r="K339" s="11">
        <v>100</v>
      </c>
      <c r="L339" s="11" t="s">
        <v>446</v>
      </c>
      <c r="M339" s="11">
        <v>0</v>
      </c>
      <c r="N339" s="11">
        <v>0</v>
      </c>
      <c r="O339" s="11">
        <v>0</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0</v>
      </c>
      <c r="AH339" s="11">
        <v>25</v>
      </c>
      <c r="AI339" s="11"/>
      <c r="AJ339" s="11"/>
      <c r="AK339" s="11" t="s">
        <v>787</v>
      </c>
      <c r="AL339" s="11" t="s">
        <v>47</v>
      </c>
      <c r="AM339" s="11" t="s">
        <v>56</v>
      </c>
      <c r="AN339" s="11" t="s">
        <v>729</v>
      </c>
    </row>
    <row r="340" ht="48" spans="1:40">
      <c r="A340" s="28">
        <v>337</v>
      </c>
      <c r="B340" s="11" t="s">
        <v>151</v>
      </c>
      <c r="C340" s="11" t="s">
        <v>1347</v>
      </c>
      <c r="D340" s="11" t="s">
        <v>1348</v>
      </c>
      <c r="E340" s="11" t="s">
        <v>1349</v>
      </c>
      <c r="F340" s="11" t="s">
        <v>155</v>
      </c>
      <c r="G340" s="11" t="s">
        <v>1350</v>
      </c>
      <c r="H340" s="11">
        <v>4</v>
      </c>
      <c r="I340" s="11" t="s">
        <v>3329</v>
      </c>
      <c r="J340" s="11">
        <v>3</v>
      </c>
      <c r="K340" s="11">
        <v>60</v>
      </c>
      <c r="L340" s="11" t="s">
        <v>3419</v>
      </c>
      <c r="M340" s="11">
        <v>4</v>
      </c>
      <c r="N340" s="11">
        <v>40</v>
      </c>
      <c r="O340" s="11" t="s">
        <v>1350</v>
      </c>
      <c r="P340" s="11">
        <v>0</v>
      </c>
      <c r="Q340" s="11">
        <v>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0</v>
      </c>
      <c r="AH340" s="11">
        <v>25</v>
      </c>
      <c r="AI340" s="11" t="s">
        <v>1400</v>
      </c>
      <c r="AJ340" s="11">
        <v>5</v>
      </c>
      <c r="AK340" s="11" t="s">
        <v>787</v>
      </c>
      <c r="AL340" s="11" t="s">
        <v>47</v>
      </c>
      <c r="AM340" s="11" t="s">
        <v>56</v>
      </c>
      <c r="AN340" s="11" t="s">
        <v>729</v>
      </c>
    </row>
    <row r="341" ht="36" spans="1:40">
      <c r="A341" s="28">
        <v>338</v>
      </c>
      <c r="B341" s="11" t="s">
        <v>151</v>
      </c>
      <c r="C341" s="11" t="s">
        <v>1351</v>
      </c>
      <c r="D341" s="11" t="s">
        <v>1352</v>
      </c>
      <c r="E341" s="11" t="s">
        <v>1353</v>
      </c>
      <c r="F341" s="11" t="s">
        <v>196</v>
      </c>
      <c r="G341" s="11" t="s">
        <v>825</v>
      </c>
      <c r="H341" s="11">
        <v>3</v>
      </c>
      <c r="I341" s="11" t="s">
        <v>3328</v>
      </c>
      <c r="J341" s="11">
        <v>3</v>
      </c>
      <c r="K341" s="11">
        <v>100</v>
      </c>
      <c r="L341" s="11" t="s">
        <v>825</v>
      </c>
      <c r="M341" s="11">
        <v>0</v>
      </c>
      <c r="N341" s="11">
        <v>0</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0</v>
      </c>
      <c r="AH341" s="11">
        <v>20</v>
      </c>
      <c r="AI341" s="11"/>
      <c r="AJ341" s="11"/>
      <c r="AK341" s="11" t="s">
        <v>787</v>
      </c>
      <c r="AL341" s="11" t="s">
        <v>105</v>
      </c>
      <c r="AM341" s="11" t="s">
        <v>48</v>
      </c>
      <c r="AN341" s="11" t="s">
        <v>729</v>
      </c>
    </row>
    <row r="342" ht="48" spans="1:40">
      <c r="A342" s="28">
        <v>339</v>
      </c>
      <c r="B342" s="11" t="s">
        <v>151</v>
      </c>
      <c r="C342" s="11" t="s">
        <v>1354</v>
      </c>
      <c r="D342" s="11" t="s">
        <v>1355</v>
      </c>
      <c r="E342" s="11" t="s">
        <v>1356</v>
      </c>
      <c r="F342" s="11" t="s">
        <v>228</v>
      </c>
      <c r="G342" s="11" t="s">
        <v>1357</v>
      </c>
      <c r="H342" s="11">
        <v>5</v>
      </c>
      <c r="I342" s="11" t="s">
        <v>3329</v>
      </c>
      <c r="J342" s="11">
        <v>1</v>
      </c>
      <c r="K342" s="11">
        <v>55</v>
      </c>
      <c r="L342" s="11" t="s">
        <v>861</v>
      </c>
      <c r="M342" s="11">
        <v>2</v>
      </c>
      <c r="N342" s="11">
        <v>45</v>
      </c>
      <c r="O342" s="11" t="s">
        <v>1357</v>
      </c>
      <c r="P342" s="11">
        <v>0</v>
      </c>
      <c r="Q342" s="11">
        <v>0</v>
      </c>
      <c r="R342" s="11">
        <v>0</v>
      </c>
      <c r="S342" s="11">
        <v>0</v>
      </c>
      <c r="T342" s="11">
        <v>0</v>
      </c>
      <c r="U342" s="11">
        <v>0</v>
      </c>
      <c r="V342" s="11">
        <v>0</v>
      </c>
      <c r="W342" s="11">
        <v>0</v>
      </c>
      <c r="X342" s="11">
        <v>0</v>
      </c>
      <c r="Y342" s="11">
        <v>0</v>
      </c>
      <c r="Z342" s="11">
        <v>0</v>
      </c>
      <c r="AA342" s="11">
        <v>0</v>
      </c>
      <c r="AB342" s="11">
        <v>0</v>
      </c>
      <c r="AC342" s="11">
        <v>0</v>
      </c>
      <c r="AD342" s="11">
        <v>0</v>
      </c>
      <c r="AE342" s="11">
        <v>0</v>
      </c>
      <c r="AF342" s="11">
        <v>0</v>
      </c>
      <c r="AG342" s="11">
        <v>0</v>
      </c>
      <c r="AH342" s="11">
        <v>25</v>
      </c>
      <c r="AI342" s="11"/>
      <c r="AJ342" s="11"/>
      <c r="AK342" s="11" t="s">
        <v>1358</v>
      </c>
      <c r="AL342" s="11" t="s">
        <v>47</v>
      </c>
      <c r="AM342" s="11" t="s">
        <v>56</v>
      </c>
      <c r="AN342" s="11" t="s">
        <v>729</v>
      </c>
    </row>
    <row r="343" ht="36" spans="1:40">
      <c r="A343" s="28">
        <v>340</v>
      </c>
      <c r="B343" s="11" t="s">
        <v>151</v>
      </c>
      <c r="C343" s="11" t="s">
        <v>1359</v>
      </c>
      <c r="D343" s="11" t="s">
        <v>1360</v>
      </c>
      <c r="E343" s="11" t="s">
        <v>1361</v>
      </c>
      <c r="F343" s="11" t="s">
        <v>155</v>
      </c>
      <c r="G343" s="11" t="s">
        <v>1362</v>
      </c>
      <c r="H343" s="11">
        <v>2</v>
      </c>
      <c r="I343" s="11" t="s">
        <v>3328</v>
      </c>
      <c r="J343" s="11">
        <v>2</v>
      </c>
      <c r="K343" s="11">
        <v>100</v>
      </c>
      <c r="L343" s="11" t="s">
        <v>1362</v>
      </c>
      <c r="M343" s="11">
        <v>0</v>
      </c>
      <c r="N343" s="11">
        <v>0</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0</v>
      </c>
      <c r="AH343" s="11">
        <v>50</v>
      </c>
      <c r="AI343" s="11" t="s">
        <v>1400</v>
      </c>
      <c r="AJ343" s="11">
        <v>9</v>
      </c>
      <c r="AK343" s="11" t="s">
        <v>1358</v>
      </c>
      <c r="AL343" s="11" t="s">
        <v>47</v>
      </c>
      <c r="AM343" s="11" t="s">
        <v>48</v>
      </c>
      <c r="AN343" s="11" t="s">
        <v>729</v>
      </c>
    </row>
    <row r="344" ht="36" spans="1:40">
      <c r="A344" s="28">
        <v>341</v>
      </c>
      <c r="B344" s="11" t="s">
        <v>151</v>
      </c>
      <c r="C344" s="11" t="s">
        <v>1363</v>
      </c>
      <c r="D344" s="11" t="s">
        <v>1364</v>
      </c>
      <c r="E344" s="11" t="s">
        <v>1365</v>
      </c>
      <c r="F344" s="11" t="s">
        <v>228</v>
      </c>
      <c r="G344" s="11" t="s">
        <v>1366</v>
      </c>
      <c r="H344" s="11">
        <v>6</v>
      </c>
      <c r="I344" s="11" t="s">
        <v>3328</v>
      </c>
      <c r="J344" s="11">
        <v>6</v>
      </c>
      <c r="K344" s="11">
        <v>100</v>
      </c>
      <c r="L344" s="11" t="s">
        <v>1366</v>
      </c>
      <c r="M344" s="11">
        <v>0</v>
      </c>
      <c r="N344" s="11">
        <v>0</v>
      </c>
      <c r="O344" s="11">
        <v>0</v>
      </c>
      <c r="P344" s="11">
        <v>0</v>
      </c>
      <c r="Q344" s="11">
        <v>0</v>
      </c>
      <c r="R344" s="11">
        <v>0</v>
      </c>
      <c r="S344" s="11">
        <v>0</v>
      </c>
      <c r="T344" s="11">
        <v>0</v>
      </c>
      <c r="U344" s="11">
        <v>0</v>
      </c>
      <c r="V344" s="11">
        <v>0</v>
      </c>
      <c r="W344" s="11">
        <v>0</v>
      </c>
      <c r="X344" s="11">
        <v>0</v>
      </c>
      <c r="Y344" s="11">
        <v>0</v>
      </c>
      <c r="Z344" s="11">
        <v>0</v>
      </c>
      <c r="AA344" s="11">
        <v>0</v>
      </c>
      <c r="AB344" s="11">
        <v>0</v>
      </c>
      <c r="AC344" s="11">
        <v>0</v>
      </c>
      <c r="AD344" s="11">
        <v>0</v>
      </c>
      <c r="AE344" s="11">
        <v>0</v>
      </c>
      <c r="AF344" s="11">
        <v>0</v>
      </c>
      <c r="AG344" s="11">
        <v>0</v>
      </c>
      <c r="AH344" s="11">
        <v>25</v>
      </c>
      <c r="AI344" s="11"/>
      <c r="AJ344" s="11"/>
      <c r="AK344" s="11" t="s">
        <v>1358</v>
      </c>
      <c r="AL344" s="11" t="s">
        <v>47</v>
      </c>
      <c r="AM344" s="11" t="s">
        <v>56</v>
      </c>
      <c r="AN344" s="11" t="s">
        <v>729</v>
      </c>
    </row>
    <row r="345" ht="36" spans="1:40">
      <c r="A345" s="28">
        <v>342</v>
      </c>
      <c r="B345" s="11" t="s">
        <v>151</v>
      </c>
      <c r="C345" s="11" t="s">
        <v>1367</v>
      </c>
      <c r="D345" s="11" t="s">
        <v>1368</v>
      </c>
      <c r="E345" s="11" t="s">
        <v>1369</v>
      </c>
      <c r="F345" s="11" t="s">
        <v>196</v>
      </c>
      <c r="G345" s="11" t="s">
        <v>825</v>
      </c>
      <c r="H345" s="11">
        <v>2</v>
      </c>
      <c r="I345" s="11" t="s">
        <v>3328</v>
      </c>
      <c r="J345" s="11">
        <v>2</v>
      </c>
      <c r="K345" s="11">
        <v>100</v>
      </c>
      <c r="L345" s="11" t="s">
        <v>825</v>
      </c>
      <c r="M345" s="11">
        <v>0</v>
      </c>
      <c r="N345" s="11">
        <v>0</v>
      </c>
      <c r="O345" s="11">
        <v>0</v>
      </c>
      <c r="P345" s="11">
        <v>0</v>
      </c>
      <c r="Q345" s="11">
        <v>0</v>
      </c>
      <c r="R345" s="11">
        <v>0</v>
      </c>
      <c r="S345" s="11">
        <v>0</v>
      </c>
      <c r="T345" s="11">
        <v>0</v>
      </c>
      <c r="U345" s="11">
        <v>0</v>
      </c>
      <c r="V345" s="11">
        <v>0</v>
      </c>
      <c r="W345" s="11">
        <v>0</v>
      </c>
      <c r="X345" s="11">
        <v>0</v>
      </c>
      <c r="Y345" s="11">
        <v>0</v>
      </c>
      <c r="Z345" s="11">
        <v>0</v>
      </c>
      <c r="AA345" s="11">
        <v>0</v>
      </c>
      <c r="AB345" s="11">
        <v>0</v>
      </c>
      <c r="AC345" s="11">
        <v>0</v>
      </c>
      <c r="AD345" s="11">
        <v>0</v>
      </c>
      <c r="AE345" s="11">
        <v>0</v>
      </c>
      <c r="AF345" s="11">
        <v>0</v>
      </c>
      <c r="AG345" s="11">
        <v>0</v>
      </c>
      <c r="AH345" s="11">
        <v>50</v>
      </c>
      <c r="AI345" s="11"/>
      <c r="AJ345" s="11"/>
      <c r="AK345" s="11" t="s">
        <v>1358</v>
      </c>
      <c r="AL345" s="11" t="s">
        <v>47</v>
      </c>
      <c r="AM345" s="11" t="s">
        <v>48</v>
      </c>
      <c r="AN345" s="11" t="s">
        <v>729</v>
      </c>
    </row>
    <row r="346" ht="36" spans="1:40">
      <c r="A346" s="28">
        <v>343</v>
      </c>
      <c r="B346" s="11" t="s">
        <v>151</v>
      </c>
      <c r="C346" s="11" t="s">
        <v>1370</v>
      </c>
      <c r="D346" s="11" t="s">
        <v>1371</v>
      </c>
      <c r="E346" s="11" t="s">
        <v>1372</v>
      </c>
      <c r="F346" s="11" t="s">
        <v>317</v>
      </c>
      <c r="G346" s="11" t="s">
        <v>1373</v>
      </c>
      <c r="H346" s="11">
        <v>7</v>
      </c>
      <c r="I346" s="11" t="s">
        <v>3328</v>
      </c>
      <c r="J346" s="11">
        <v>1</v>
      </c>
      <c r="K346" s="11">
        <v>100</v>
      </c>
      <c r="L346" s="11" t="s">
        <v>1373</v>
      </c>
      <c r="M346" s="11">
        <v>0</v>
      </c>
      <c r="N346" s="11">
        <v>0</v>
      </c>
      <c r="O346" s="11">
        <v>0</v>
      </c>
      <c r="P346" s="11">
        <v>0</v>
      </c>
      <c r="Q346" s="11">
        <v>0</v>
      </c>
      <c r="R346" s="11">
        <v>0</v>
      </c>
      <c r="S346" s="11">
        <v>0</v>
      </c>
      <c r="T346" s="11">
        <v>0</v>
      </c>
      <c r="U346" s="11">
        <v>0</v>
      </c>
      <c r="V346" s="11">
        <v>0</v>
      </c>
      <c r="W346" s="11">
        <v>0</v>
      </c>
      <c r="X346" s="11">
        <v>0</v>
      </c>
      <c r="Y346" s="11">
        <v>0</v>
      </c>
      <c r="Z346" s="11">
        <v>0</v>
      </c>
      <c r="AA346" s="11">
        <v>0</v>
      </c>
      <c r="AB346" s="11">
        <v>0</v>
      </c>
      <c r="AC346" s="11">
        <v>0</v>
      </c>
      <c r="AD346" s="11">
        <v>0</v>
      </c>
      <c r="AE346" s="11">
        <v>0</v>
      </c>
      <c r="AF346" s="11">
        <v>0</v>
      </c>
      <c r="AG346" s="11">
        <v>0</v>
      </c>
      <c r="AH346" s="11">
        <v>25</v>
      </c>
      <c r="AI346" s="11"/>
      <c r="AJ346" s="11"/>
      <c r="AK346" s="11" t="s">
        <v>1358</v>
      </c>
      <c r="AL346" s="11" t="s">
        <v>47</v>
      </c>
      <c r="AM346" s="11" t="s">
        <v>56</v>
      </c>
      <c r="AN346" s="11" t="s">
        <v>729</v>
      </c>
    </row>
    <row r="347" ht="36" spans="1:40">
      <c r="A347" s="28">
        <v>344</v>
      </c>
      <c r="B347" s="11" t="s">
        <v>151</v>
      </c>
      <c r="C347" s="11" t="s">
        <v>1374</v>
      </c>
      <c r="D347" s="11" t="s">
        <v>1375</v>
      </c>
      <c r="E347" s="11" t="s">
        <v>1376</v>
      </c>
      <c r="F347" s="11" t="s">
        <v>277</v>
      </c>
      <c r="G347" s="11" t="s">
        <v>1377</v>
      </c>
      <c r="H347" s="11">
        <v>7</v>
      </c>
      <c r="I347" s="11" t="s">
        <v>3329</v>
      </c>
      <c r="J347" s="11">
        <v>5</v>
      </c>
      <c r="K347" s="11">
        <v>0</v>
      </c>
      <c r="L347" s="11" t="s">
        <v>3420</v>
      </c>
      <c r="M347" s="11">
        <v>7</v>
      </c>
      <c r="N347" s="11">
        <v>100</v>
      </c>
      <c r="O347" s="11" t="s">
        <v>1377</v>
      </c>
      <c r="P347" s="11">
        <v>0</v>
      </c>
      <c r="Q347" s="11">
        <v>0</v>
      </c>
      <c r="R347" s="11">
        <v>0</v>
      </c>
      <c r="S347" s="11">
        <v>0</v>
      </c>
      <c r="T347" s="11">
        <v>0</v>
      </c>
      <c r="U347" s="11">
        <v>0</v>
      </c>
      <c r="V347" s="11">
        <v>0</v>
      </c>
      <c r="W347" s="11">
        <v>0</v>
      </c>
      <c r="X347" s="11">
        <v>0</v>
      </c>
      <c r="Y347" s="11">
        <v>0</v>
      </c>
      <c r="Z347" s="11">
        <v>0</v>
      </c>
      <c r="AA347" s="11">
        <v>0</v>
      </c>
      <c r="AB347" s="11">
        <v>0</v>
      </c>
      <c r="AC347" s="11">
        <v>0</v>
      </c>
      <c r="AD347" s="11">
        <v>0</v>
      </c>
      <c r="AE347" s="11">
        <v>0</v>
      </c>
      <c r="AF347" s="11">
        <v>0</v>
      </c>
      <c r="AG347" s="11">
        <v>0</v>
      </c>
      <c r="AH347" s="11">
        <v>25</v>
      </c>
      <c r="AI347" s="11"/>
      <c r="AJ347" s="11"/>
      <c r="AK347" s="11" t="s">
        <v>1358</v>
      </c>
      <c r="AL347" s="11" t="s">
        <v>47</v>
      </c>
      <c r="AM347" s="11" t="s">
        <v>56</v>
      </c>
      <c r="AN347" s="11" t="s">
        <v>729</v>
      </c>
    </row>
    <row r="348" ht="36" spans="1:40">
      <c r="A348" s="28">
        <v>345</v>
      </c>
      <c r="B348" s="11" t="s">
        <v>151</v>
      </c>
      <c r="C348" s="11" t="s">
        <v>1378</v>
      </c>
      <c r="D348" s="11" t="s">
        <v>1379</v>
      </c>
      <c r="E348" s="11" t="s">
        <v>1380</v>
      </c>
      <c r="F348" s="11" t="s">
        <v>172</v>
      </c>
      <c r="G348" s="11" t="s">
        <v>1381</v>
      </c>
      <c r="H348" s="11">
        <v>2</v>
      </c>
      <c r="I348" s="11" t="s">
        <v>3328</v>
      </c>
      <c r="J348" s="11">
        <v>2</v>
      </c>
      <c r="K348" s="11">
        <v>100</v>
      </c>
      <c r="L348" s="11" t="s">
        <v>1381</v>
      </c>
      <c r="M348" s="11">
        <v>0</v>
      </c>
      <c r="N348" s="11">
        <v>0</v>
      </c>
      <c r="O348" s="11">
        <v>0</v>
      </c>
      <c r="P348" s="11">
        <v>0</v>
      </c>
      <c r="Q348" s="11">
        <v>0</v>
      </c>
      <c r="R348" s="11">
        <v>0</v>
      </c>
      <c r="S348" s="11">
        <v>0</v>
      </c>
      <c r="T348" s="11">
        <v>0</v>
      </c>
      <c r="U348" s="11">
        <v>0</v>
      </c>
      <c r="V348" s="11">
        <v>0</v>
      </c>
      <c r="W348" s="11">
        <v>0</v>
      </c>
      <c r="X348" s="11">
        <v>0</v>
      </c>
      <c r="Y348" s="11">
        <v>0</v>
      </c>
      <c r="Z348" s="11">
        <v>0</v>
      </c>
      <c r="AA348" s="11">
        <v>0</v>
      </c>
      <c r="AB348" s="11">
        <v>0</v>
      </c>
      <c r="AC348" s="11">
        <v>0</v>
      </c>
      <c r="AD348" s="11">
        <v>0</v>
      </c>
      <c r="AE348" s="11">
        <v>0</v>
      </c>
      <c r="AF348" s="11">
        <v>0</v>
      </c>
      <c r="AG348" s="11">
        <v>0</v>
      </c>
      <c r="AH348" s="11">
        <v>50</v>
      </c>
      <c r="AI348" s="11"/>
      <c r="AJ348" s="11"/>
      <c r="AK348" s="11" t="s">
        <v>1358</v>
      </c>
      <c r="AL348" s="11" t="s">
        <v>47</v>
      </c>
      <c r="AM348" s="11" t="s">
        <v>48</v>
      </c>
      <c r="AN348" s="11" t="s">
        <v>729</v>
      </c>
    </row>
    <row r="349" ht="36" spans="1:40">
      <c r="A349" s="28">
        <v>346</v>
      </c>
      <c r="B349" s="11" t="s">
        <v>151</v>
      </c>
      <c r="C349" s="11" t="s">
        <v>1382</v>
      </c>
      <c r="D349" s="11" t="s">
        <v>1383</v>
      </c>
      <c r="E349" s="11" t="s">
        <v>1384</v>
      </c>
      <c r="F349" s="11" t="s">
        <v>178</v>
      </c>
      <c r="G349" s="11" t="s">
        <v>1385</v>
      </c>
      <c r="H349" s="11">
        <v>2</v>
      </c>
      <c r="I349" s="11" t="s">
        <v>3328</v>
      </c>
      <c r="J349" s="11">
        <v>2</v>
      </c>
      <c r="K349" s="11">
        <v>100</v>
      </c>
      <c r="L349" s="11" t="s">
        <v>1385</v>
      </c>
      <c r="M349" s="11">
        <v>0</v>
      </c>
      <c r="N349" s="11">
        <v>0</v>
      </c>
      <c r="O349" s="11">
        <v>0</v>
      </c>
      <c r="P349" s="11">
        <v>0</v>
      </c>
      <c r="Q349" s="11">
        <v>0</v>
      </c>
      <c r="R349" s="11">
        <v>0</v>
      </c>
      <c r="S349" s="11">
        <v>0</v>
      </c>
      <c r="T349" s="11">
        <v>0</v>
      </c>
      <c r="U349" s="11">
        <v>0</v>
      </c>
      <c r="V349" s="11">
        <v>0</v>
      </c>
      <c r="W349" s="11">
        <v>0</v>
      </c>
      <c r="X349" s="11">
        <v>0</v>
      </c>
      <c r="Y349" s="11">
        <v>0</v>
      </c>
      <c r="Z349" s="11">
        <v>0</v>
      </c>
      <c r="AA349" s="11">
        <v>0</v>
      </c>
      <c r="AB349" s="11">
        <v>0</v>
      </c>
      <c r="AC349" s="11">
        <v>0</v>
      </c>
      <c r="AD349" s="11">
        <v>0</v>
      </c>
      <c r="AE349" s="11">
        <v>0</v>
      </c>
      <c r="AF349" s="11">
        <v>0</v>
      </c>
      <c r="AG349" s="11">
        <v>0</v>
      </c>
      <c r="AH349" s="11">
        <v>20</v>
      </c>
      <c r="AI349" s="11" t="s">
        <v>1400</v>
      </c>
      <c r="AJ349" s="11">
        <v>2</v>
      </c>
      <c r="AK349" s="11" t="s">
        <v>1358</v>
      </c>
      <c r="AL349" s="11" t="s">
        <v>105</v>
      </c>
      <c r="AM349" s="11" t="s">
        <v>48</v>
      </c>
      <c r="AN349" s="11" t="s">
        <v>729</v>
      </c>
    </row>
    <row r="350" ht="36" spans="1:40">
      <c r="A350" s="28">
        <v>347</v>
      </c>
      <c r="B350" s="11" t="s">
        <v>151</v>
      </c>
      <c r="C350" s="11" t="s">
        <v>1386</v>
      </c>
      <c r="D350" s="11" t="s">
        <v>1387</v>
      </c>
      <c r="E350" s="11" t="s">
        <v>1388</v>
      </c>
      <c r="F350" s="11" t="s">
        <v>178</v>
      </c>
      <c r="G350" s="11" t="s">
        <v>1389</v>
      </c>
      <c r="H350" s="11">
        <v>3</v>
      </c>
      <c r="I350" s="11" t="s">
        <v>3328</v>
      </c>
      <c r="J350" s="11">
        <v>3</v>
      </c>
      <c r="K350" s="11">
        <v>100</v>
      </c>
      <c r="L350" s="11" t="s">
        <v>1389</v>
      </c>
      <c r="M350" s="11">
        <v>0</v>
      </c>
      <c r="N350" s="11">
        <v>0</v>
      </c>
      <c r="O350" s="11">
        <v>0</v>
      </c>
      <c r="P350" s="11">
        <v>0</v>
      </c>
      <c r="Q350" s="11">
        <v>0</v>
      </c>
      <c r="R350" s="11">
        <v>0</v>
      </c>
      <c r="S350" s="11">
        <v>0</v>
      </c>
      <c r="T350" s="11">
        <v>0</v>
      </c>
      <c r="U350" s="11">
        <v>0</v>
      </c>
      <c r="V350" s="11">
        <v>0</v>
      </c>
      <c r="W350" s="11">
        <v>0</v>
      </c>
      <c r="X350" s="11">
        <v>0</v>
      </c>
      <c r="Y350" s="11">
        <v>0</v>
      </c>
      <c r="Z350" s="11">
        <v>0</v>
      </c>
      <c r="AA350" s="11">
        <v>0</v>
      </c>
      <c r="AB350" s="11">
        <v>0</v>
      </c>
      <c r="AC350" s="11">
        <v>0</v>
      </c>
      <c r="AD350" s="11">
        <v>0</v>
      </c>
      <c r="AE350" s="11">
        <v>0</v>
      </c>
      <c r="AF350" s="11">
        <v>0</v>
      </c>
      <c r="AG350" s="11">
        <v>0</v>
      </c>
      <c r="AH350" s="11">
        <v>50</v>
      </c>
      <c r="AI350" s="11"/>
      <c r="AJ350" s="11"/>
      <c r="AK350" s="11" t="s">
        <v>1358</v>
      </c>
      <c r="AL350" s="11" t="s">
        <v>47</v>
      </c>
      <c r="AM350" s="11" t="s">
        <v>48</v>
      </c>
      <c r="AN350" s="11" t="s">
        <v>729</v>
      </c>
    </row>
    <row r="351" ht="36" spans="1:40">
      <c r="A351" s="28">
        <v>348</v>
      </c>
      <c r="B351" s="11" t="s">
        <v>151</v>
      </c>
      <c r="C351" s="11" t="s">
        <v>1390</v>
      </c>
      <c r="D351" s="11" t="s">
        <v>1391</v>
      </c>
      <c r="E351" s="11" t="s">
        <v>1392</v>
      </c>
      <c r="F351" s="11" t="s">
        <v>155</v>
      </c>
      <c r="G351" s="11" t="s">
        <v>407</v>
      </c>
      <c r="H351" s="11">
        <v>5</v>
      </c>
      <c r="I351" s="11" t="s">
        <v>3328</v>
      </c>
      <c r="J351" s="11">
        <v>5</v>
      </c>
      <c r="K351" s="11">
        <v>100</v>
      </c>
      <c r="L351" s="11" t="s">
        <v>407</v>
      </c>
      <c r="M351" s="11">
        <v>0</v>
      </c>
      <c r="N351" s="11">
        <v>0</v>
      </c>
      <c r="O351" s="11">
        <v>0</v>
      </c>
      <c r="P351" s="11">
        <v>0</v>
      </c>
      <c r="Q351" s="11">
        <v>0</v>
      </c>
      <c r="R351" s="11">
        <v>0</v>
      </c>
      <c r="S351" s="11">
        <v>0</v>
      </c>
      <c r="T351" s="11">
        <v>0</v>
      </c>
      <c r="U351" s="11">
        <v>0</v>
      </c>
      <c r="V351" s="11">
        <v>0</v>
      </c>
      <c r="W351" s="11">
        <v>0</v>
      </c>
      <c r="X351" s="11">
        <v>0</v>
      </c>
      <c r="Y351" s="11">
        <v>0</v>
      </c>
      <c r="Z351" s="11">
        <v>0</v>
      </c>
      <c r="AA351" s="11">
        <v>0</v>
      </c>
      <c r="AB351" s="11">
        <v>0</v>
      </c>
      <c r="AC351" s="11">
        <v>0</v>
      </c>
      <c r="AD351" s="11">
        <v>0</v>
      </c>
      <c r="AE351" s="11">
        <v>0</v>
      </c>
      <c r="AF351" s="11">
        <v>0</v>
      </c>
      <c r="AG351" s="11">
        <v>0</v>
      </c>
      <c r="AH351" s="11">
        <v>25</v>
      </c>
      <c r="AI351" s="11"/>
      <c r="AJ351" s="11"/>
      <c r="AK351" s="11" t="s">
        <v>1393</v>
      </c>
      <c r="AL351" s="11" t="s">
        <v>47</v>
      </c>
      <c r="AM351" s="11" t="s">
        <v>56</v>
      </c>
      <c r="AN351" s="11" t="s">
        <v>729</v>
      </c>
    </row>
    <row r="352" ht="36" spans="1:40">
      <c r="A352" s="28">
        <v>349</v>
      </c>
      <c r="B352" s="11" t="s">
        <v>151</v>
      </c>
      <c r="C352" s="11" t="s">
        <v>1394</v>
      </c>
      <c r="D352" s="11" t="s">
        <v>1395</v>
      </c>
      <c r="E352" s="11" t="s">
        <v>1396</v>
      </c>
      <c r="F352" s="11" t="s">
        <v>202</v>
      </c>
      <c r="G352" s="11" t="s">
        <v>1152</v>
      </c>
      <c r="H352" s="11">
        <v>3</v>
      </c>
      <c r="I352" s="11" t="s">
        <v>3328</v>
      </c>
      <c r="J352" s="11">
        <v>3</v>
      </c>
      <c r="K352" s="11">
        <v>100</v>
      </c>
      <c r="L352" s="11" t="s">
        <v>1152</v>
      </c>
      <c r="M352" s="11">
        <v>0</v>
      </c>
      <c r="N352" s="11">
        <v>0</v>
      </c>
      <c r="O352" s="11">
        <v>0</v>
      </c>
      <c r="P352" s="11">
        <v>0</v>
      </c>
      <c r="Q352" s="11">
        <v>0</v>
      </c>
      <c r="R352" s="11">
        <v>0</v>
      </c>
      <c r="S352" s="11">
        <v>0</v>
      </c>
      <c r="T352" s="11">
        <v>0</v>
      </c>
      <c r="U352" s="11">
        <v>0</v>
      </c>
      <c r="V352" s="11">
        <v>0</v>
      </c>
      <c r="W352" s="11">
        <v>0</v>
      </c>
      <c r="X352" s="11">
        <v>0</v>
      </c>
      <c r="Y352" s="11">
        <v>0</v>
      </c>
      <c r="Z352" s="11">
        <v>0</v>
      </c>
      <c r="AA352" s="11">
        <v>0</v>
      </c>
      <c r="AB352" s="11">
        <v>0</v>
      </c>
      <c r="AC352" s="11">
        <v>0</v>
      </c>
      <c r="AD352" s="11">
        <v>0</v>
      </c>
      <c r="AE352" s="11">
        <v>0</v>
      </c>
      <c r="AF352" s="11">
        <v>0</v>
      </c>
      <c r="AG352" s="11">
        <v>0</v>
      </c>
      <c r="AH352" s="11">
        <v>20</v>
      </c>
      <c r="AI352" s="11"/>
      <c r="AJ352" s="11"/>
      <c r="AK352" s="11" t="s">
        <v>1393</v>
      </c>
      <c r="AL352" s="11" t="s">
        <v>105</v>
      </c>
      <c r="AM352" s="11" t="s">
        <v>48</v>
      </c>
      <c r="AN352" s="11" t="s">
        <v>729</v>
      </c>
    </row>
    <row r="353" s="69" customFormat="1" ht="36" spans="1:40">
      <c r="A353" s="93">
        <v>350</v>
      </c>
      <c r="B353" s="87" t="s">
        <v>151</v>
      </c>
      <c r="C353" s="87" t="s">
        <v>1397</v>
      </c>
      <c r="D353" s="87" t="s">
        <v>1398</v>
      </c>
      <c r="E353" s="87" t="s">
        <v>1399</v>
      </c>
      <c r="F353" s="87" t="s">
        <v>228</v>
      </c>
      <c r="G353" s="87" t="s">
        <v>1194</v>
      </c>
      <c r="H353" s="87">
        <v>2</v>
      </c>
      <c r="I353" s="87" t="s">
        <v>3329</v>
      </c>
      <c r="J353" s="87">
        <v>2</v>
      </c>
      <c r="K353" s="87">
        <v>66.66</v>
      </c>
      <c r="L353" s="87" t="s">
        <v>1194</v>
      </c>
      <c r="M353" s="11">
        <v>4</v>
      </c>
      <c r="N353" s="11">
        <v>33.33</v>
      </c>
      <c r="O353" s="11" t="s">
        <v>3421</v>
      </c>
      <c r="P353" s="11">
        <v>7</v>
      </c>
      <c r="Q353" s="11">
        <v>19</v>
      </c>
      <c r="R353" s="11" t="s">
        <v>833</v>
      </c>
      <c r="S353" s="11">
        <v>0</v>
      </c>
      <c r="T353" s="11">
        <v>0</v>
      </c>
      <c r="U353" s="11">
        <v>0</v>
      </c>
      <c r="V353" s="11">
        <v>0</v>
      </c>
      <c r="W353" s="11">
        <v>0</v>
      </c>
      <c r="X353" s="11">
        <v>0</v>
      </c>
      <c r="Y353" s="11">
        <v>0</v>
      </c>
      <c r="Z353" s="11">
        <v>0</v>
      </c>
      <c r="AA353" s="11">
        <v>0</v>
      </c>
      <c r="AB353" s="11">
        <v>0</v>
      </c>
      <c r="AC353" s="11">
        <v>0</v>
      </c>
      <c r="AD353" s="11">
        <v>0</v>
      </c>
      <c r="AE353" s="11">
        <v>0</v>
      </c>
      <c r="AF353" s="11">
        <v>0</v>
      </c>
      <c r="AG353" s="11">
        <v>0</v>
      </c>
      <c r="AH353" s="87">
        <v>20</v>
      </c>
      <c r="AI353" s="94" t="s">
        <v>1400</v>
      </c>
      <c r="AJ353" s="87">
        <v>6</v>
      </c>
      <c r="AK353" s="87" t="s">
        <v>1393</v>
      </c>
      <c r="AL353" s="87" t="s">
        <v>105</v>
      </c>
      <c r="AM353" s="87" t="s">
        <v>48</v>
      </c>
      <c r="AN353" s="87" t="s">
        <v>729</v>
      </c>
    </row>
    <row r="354" ht="24" spans="1:40">
      <c r="A354" s="28">
        <v>351</v>
      </c>
      <c r="B354" s="11" t="s">
        <v>151</v>
      </c>
      <c r="C354" s="11" t="s">
        <v>1401</v>
      </c>
      <c r="D354" s="11" t="s">
        <v>1402</v>
      </c>
      <c r="E354" s="11" t="s">
        <v>1403</v>
      </c>
      <c r="F354" s="11" t="s">
        <v>277</v>
      </c>
      <c r="G354" s="11" t="s">
        <v>1023</v>
      </c>
      <c r="H354" s="11">
        <v>4</v>
      </c>
      <c r="I354" s="11" t="s">
        <v>3328</v>
      </c>
      <c r="J354" s="11">
        <v>4</v>
      </c>
      <c r="K354" s="11">
        <v>100</v>
      </c>
      <c r="L354" s="11" t="s">
        <v>1023</v>
      </c>
      <c r="M354" s="11">
        <v>0</v>
      </c>
      <c r="N354" s="11">
        <v>0</v>
      </c>
      <c r="O354" s="11">
        <v>0</v>
      </c>
      <c r="P354" s="11">
        <v>0</v>
      </c>
      <c r="Q354" s="11">
        <v>0</v>
      </c>
      <c r="R354" s="11">
        <v>0</v>
      </c>
      <c r="S354" s="11">
        <v>0</v>
      </c>
      <c r="T354" s="11">
        <v>0</v>
      </c>
      <c r="U354" s="11">
        <v>0</v>
      </c>
      <c r="V354" s="11">
        <v>0</v>
      </c>
      <c r="W354" s="11">
        <v>0</v>
      </c>
      <c r="X354" s="11">
        <v>0</v>
      </c>
      <c r="Y354" s="11">
        <v>0</v>
      </c>
      <c r="Z354" s="11">
        <v>0</v>
      </c>
      <c r="AA354" s="11">
        <v>0</v>
      </c>
      <c r="AB354" s="11">
        <v>0</v>
      </c>
      <c r="AC354" s="11">
        <v>0</v>
      </c>
      <c r="AD354" s="11">
        <v>0</v>
      </c>
      <c r="AE354" s="11">
        <v>0</v>
      </c>
      <c r="AF354" s="11">
        <v>0</v>
      </c>
      <c r="AG354" s="11">
        <v>0</v>
      </c>
      <c r="AH354" s="11">
        <v>25</v>
      </c>
      <c r="AI354" s="11"/>
      <c r="AJ354" s="11"/>
      <c r="AK354" s="11" t="s">
        <v>1393</v>
      </c>
      <c r="AL354" s="11" t="s">
        <v>47</v>
      </c>
      <c r="AM354" s="11" t="s">
        <v>56</v>
      </c>
      <c r="AN354" s="11" t="s">
        <v>729</v>
      </c>
    </row>
    <row r="355" ht="36" spans="1:40">
      <c r="A355" s="28">
        <v>352</v>
      </c>
      <c r="B355" s="11" t="s">
        <v>151</v>
      </c>
      <c r="C355" s="11" t="s">
        <v>1404</v>
      </c>
      <c r="D355" s="11" t="s">
        <v>1405</v>
      </c>
      <c r="E355" s="11" t="s">
        <v>1406</v>
      </c>
      <c r="F355" s="11" t="s">
        <v>1407</v>
      </c>
      <c r="G355" s="11" t="s">
        <v>825</v>
      </c>
      <c r="H355" s="11">
        <v>1</v>
      </c>
      <c r="I355" s="11" t="s">
        <v>3328</v>
      </c>
      <c r="J355" s="11">
        <v>1</v>
      </c>
      <c r="K355" s="11">
        <v>100</v>
      </c>
      <c r="L355" s="11" t="s">
        <v>825</v>
      </c>
      <c r="M355" s="11">
        <v>0</v>
      </c>
      <c r="N355" s="11">
        <v>0</v>
      </c>
      <c r="O355" s="11">
        <v>0</v>
      </c>
      <c r="P355" s="11">
        <v>0</v>
      </c>
      <c r="Q355" s="11">
        <v>0</v>
      </c>
      <c r="R355" s="11">
        <v>0</v>
      </c>
      <c r="S355" s="11">
        <v>0</v>
      </c>
      <c r="T355" s="11">
        <v>0</v>
      </c>
      <c r="U355" s="11">
        <v>0</v>
      </c>
      <c r="V355" s="11">
        <v>0</v>
      </c>
      <c r="W355" s="11">
        <v>0</v>
      </c>
      <c r="X355" s="11">
        <v>0</v>
      </c>
      <c r="Y355" s="11">
        <v>0</v>
      </c>
      <c r="Z355" s="11">
        <v>0</v>
      </c>
      <c r="AA355" s="11">
        <v>0</v>
      </c>
      <c r="AB355" s="11">
        <v>0</v>
      </c>
      <c r="AC355" s="11">
        <v>0</v>
      </c>
      <c r="AD355" s="11">
        <v>0</v>
      </c>
      <c r="AE355" s="11">
        <v>0</v>
      </c>
      <c r="AF355" s="11">
        <v>0</v>
      </c>
      <c r="AG355" s="11">
        <v>0</v>
      </c>
      <c r="AH355" s="11">
        <v>50</v>
      </c>
      <c r="AI355" s="11"/>
      <c r="AJ355" s="11"/>
      <c r="AK355" s="11" t="s">
        <v>1393</v>
      </c>
      <c r="AL355" s="11" t="s">
        <v>47</v>
      </c>
      <c r="AM355" s="11" t="s">
        <v>48</v>
      </c>
      <c r="AN355" s="11" t="s">
        <v>729</v>
      </c>
    </row>
    <row r="356" ht="36" spans="1:40">
      <c r="A356" s="28">
        <v>353</v>
      </c>
      <c r="B356" s="11" t="s">
        <v>151</v>
      </c>
      <c r="C356" s="11" t="s">
        <v>1408</v>
      </c>
      <c r="D356" s="11" t="s">
        <v>1409</v>
      </c>
      <c r="E356" s="11" t="s">
        <v>1410</v>
      </c>
      <c r="F356" s="11" t="s">
        <v>1289</v>
      </c>
      <c r="G356" s="11" t="s">
        <v>1048</v>
      </c>
      <c r="H356" s="11">
        <v>5</v>
      </c>
      <c r="I356" s="11" t="s">
        <v>3328</v>
      </c>
      <c r="J356" s="11">
        <v>5</v>
      </c>
      <c r="K356" s="11">
        <v>100</v>
      </c>
      <c r="L356" s="11" t="s">
        <v>1048</v>
      </c>
      <c r="M356" s="11">
        <v>0</v>
      </c>
      <c r="N356" s="11">
        <v>0</v>
      </c>
      <c r="O356" s="11">
        <v>0</v>
      </c>
      <c r="P356" s="11">
        <v>0</v>
      </c>
      <c r="Q356" s="11">
        <v>0</v>
      </c>
      <c r="R356" s="11">
        <v>0</v>
      </c>
      <c r="S356" s="11">
        <v>0</v>
      </c>
      <c r="T356" s="11">
        <v>0</v>
      </c>
      <c r="U356" s="11">
        <v>0</v>
      </c>
      <c r="V356" s="11">
        <v>0</v>
      </c>
      <c r="W356" s="11">
        <v>0</v>
      </c>
      <c r="X356" s="11">
        <v>0</v>
      </c>
      <c r="Y356" s="11">
        <v>0</v>
      </c>
      <c r="Z356" s="11">
        <v>0</v>
      </c>
      <c r="AA356" s="11">
        <v>0</v>
      </c>
      <c r="AB356" s="11">
        <v>0</v>
      </c>
      <c r="AC356" s="11">
        <v>0</v>
      </c>
      <c r="AD356" s="11">
        <v>0</v>
      </c>
      <c r="AE356" s="11">
        <v>0</v>
      </c>
      <c r="AF356" s="11">
        <v>0</v>
      </c>
      <c r="AG356" s="11">
        <v>0</v>
      </c>
      <c r="AH356" s="11">
        <v>25</v>
      </c>
      <c r="AI356" s="11"/>
      <c r="AJ356" s="11"/>
      <c r="AK356" s="11" t="s">
        <v>1393</v>
      </c>
      <c r="AL356" s="11" t="s">
        <v>47</v>
      </c>
      <c r="AM356" s="11" t="s">
        <v>56</v>
      </c>
      <c r="AN356" s="11" t="s">
        <v>729</v>
      </c>
    </row>
    <row r="357" ht="36" spans="1:40">
      <c r="A357" s="28">
        <v>354</v>
      </c>
      <c r="B357" s="11" t="s">
        <v>151</v>
      </c>
      <c r="C357" s="11" t="s">
        <v>1411</v>
      </c>
      <c r="D357" s="11" t="s">
        <v>1412</v>
      </c>
      <c r="E357" s="11" t="s">
        <v>1413</v>
      </c>
      <c r="F357" s="11" t="s">
        <v>1407</v>
      </c>
      <c r="G357" s="11" t="s">
        <v>825</v>
      </c>
      <c r="H357" s="11">
        <v>5</v>
      </c>
      <c r="I357" s="11" t="s">
        <v>3328</v>
      </c>
      <c r="J357" s="11">
        <v>5</v>
      </c>
      <c r="K357" s="11">
        <v>100</v>
      </c>
      <c r="L357" s="11" t="s">
        <v>825</v>
      </c>
      <c r="M357" s="11">
        <v>0</v>
      </c>
      <c r="N357" s="11">
        <v>0</v>
      </c>
      <c r="O357" s="11">
        <v>0</v>
      </c>
      <c r="P357" s="11">
        <v>0</v>
      </c>
      <c r="Q357" s="11">
        <v>0</v>
      </c>
      <c r="R357" s="11">
        <v>0</v>
      </c>
      <c r="S357" s="11">
        <v>0</v>
      </c>
      <c r="T357" s="11">
        <v>0</v>
      </c>
      <c r="U357" s="11">
        <v>0</v>
      </c>
      <c r="V357" s="11">
        <v>0</v>
      </c>
      <c r="W357" s="11">
        <v>0</v>
      </c>
      <c r="X357" s="11">
        <v>0</v>
      </c>
      <c r="Y357" s="11">
        <v>0</v>
      </c>
      <c r="Z357" s="11">
        <v>0</v>
      </c>
      <c r="AA357" s="11">
        <v>0</v>
      </c>
      <c r="AB357" s="11">
        <v>0</v>
      </c>
      <c r="AC357" s="11">
        <v>0</v>
      </c>
      <c r="AD357" s="11">
        <v>0</v>
      </c>
      <c r="AE357" s="11">
        <v>0</v>
      </c>
      <c r="AF357" s="11">
        <v>0</v>
      </c>
      <c r="AG357" s="11">
        <v>0</v>
      </c>
      <c r="AH357" s="11">
        <v>25</v>
      </c>
      <c r="AI357" s="11" t="s">
        <v>1400</v>
      </c>
      <c r="AJ357" s="11">
        <v>13</v>
      </c>
      <c r="AK357" s="11" t="s">
        <v>1393</v>
      </c>
      <c r="AL357" s="11" t="s">
        <v>47</v>
      </c>
      <c r="AM357" s="11" t="s">
        <v>56</v>
      </c>
      <c r="AN357" s="11" t="s">
        <v>729</v>
      </c>
    </row>
    <row r="358" ht="24" spans="1:40">
      <c r="A358" s="28">
        <v>355</v>
      </c>
      <c r="B358" s="11" t="s">
        <v>151</v>
      </c>
      <c r="C358" s="11" t="s">
        <v>1414</v>
      </c>
      <c r="D358" s="11" t="s">
        <v>1415</v>
      </c>
      <c r="E358" s="11" t="s">
        <v>1416</v>
      </c>
      <c r="F358" s="11" t="s">
        <v>196</v>
      </c>
      <c r="G358" s="11" t="s">
        <v>339</v>
      </c>
      <c r="H358" s="11">
        <v>6</v>
      </c>
      <c r="I358" s="11" t="s">
        <v>3328</v>
      </c>
      <c r="J358" s="11">
        <v>6</v>
      </c>
      <c r="K358" s="11">
        <v>100</v>
      </c>
      <c r="L358" s="11" t="s">
        <v>339</v>
      </c>
      <c r="M358" s="11">
        <v>0</v>
      </c>
      <c r="N358" s="11">
        <v>0</v>
      </c>
      <c r="O358" s="11">
        <v>0</v>
      </c>
      <c r="P358" s="11">
        <v>0</v>
      </c>
      <c r="Q358" s="11">
        <v>0</v>
      </c>
      <c r="R358" s="11">
        <v>0</v>
      </c>
      <c r="S358" s="11">
        <v>0</v>
      </c>
      <c r="T358" s="11">
        <v>0</v>
      </c>
      <c r="U358" s="11">
        <v>0</v>
      </c>
      <c r="V358" s="11">
        <v>0</v>
      </c>
      <c r="W358" s="11">
        <v>0</v>
      </c>
      <c r="X358" s="11">
        <v>0</v>
      </c>
      <c r="Y358" s="11">
        <v>0</v>
      </c>
      <c r="Z358" s="11">
        <v>0</v>
      </c>
      <c r="AA358" s="11">
        <v>0</v>
      </c>
      <c r="AB358" s="11">
        <v>0</v>
      </c>
      <c r="AC358" s="11">
        <v>0</v>
      </c>
      <c r="AD358" s="11">
        <v>0</v>
      </c>
      <c r="AE358" s="11">
        <v>0</v>
      </c>
      <c r="AF358" s="11">
        <v>0</v>
      </c>
      <c r="AG358" s="11">
        <v>0</v>
      </c>
      <c r="AH358" s="11">
        <v>25</v>
      </c>
      <c r="AI358" s="11"/>
      <c r="AJ358" s="11"/>
      <c r="AK358" s="11" t="s">
        <v>1417</v>
      </c>
      <c r="AL358" s="11" t="s">
        <v>47</v>
      </c>
      <c r="AM358" s="11" t="s">
        <v>56</v>
      </c>
      <c r="AN358" s="11" t="s">
        <v>729</v>
      </c>
    </row>
    <row r="359" ht="36" spans="1:40">
      <c r="A359" s="28">
        <v>356</v>
      </c>
      <c r="B359" s="11" t="s">
        <v>151</v>
      </c>
      <c r="C359" s="11" t="s">
        <v>1418</v>
      </c>
      <c r="D359" s="11" t="s">
        <v>1419</v>
      </c>
      <c r="E359" s="11" t="s">
        <v>1420</v>
      </c>
      <c r="F359" s="11" t="s">
        <v>196</v>
      </c>
      <c r="G359" s="11" t="s">
        <v>1421</v>
      </c>
      <c r="H359" s="11">
        <v>1</v>
      </c>
      <c r="I359" s="11" t="s">
        <v>3328</v>
      </c>
      <c r="J359" s="11">
        <v>1</v>
      </c>
      <c r="K359" s="11">
        <v>100</v>
      </c>
      <c r="L359" s="11" t="s">
        <v>1421</v>
      </c>
      <c r="M359" s="11">
        <v>0</v>
      </c>
      <c r="N359" s="11">
        <v>0</v>
      </c>
      <c r="O359" s="11">
        <v>0</v>
      </c>
      <c r="P359" s="11">
        <v>0</v>
      </c>
      <c r="Q359" s="11">
        <v>0</v>
      </c>
      <c r="R359" s="11">
        <v>0</v>
      </c>
      <c r="S359" s="11">
        <v>0</v>
      </c>
      <c r="T359" s="11">
        <v>0</v>
      </c>
      <c r="U359" s="11">
        <v>0</v>
      </c>
      <c r="V359" s="11">
        <v>0</v>
      </c>
      <c r="W359" s="11">
        <v>0</v>
      </c>
      <c r="X359" s="11">
        <v>0</v>
      </c>
      <c r="Y359" s="11">
        <v>0</v>
      </c>
      <c r="Z359" s="11">
        <v>0</v>
      </c>
      <c r="AA359" s="11">
        <v>0</v>
      </c>
      <c r="AB359" s="11">
        <v>0</v>
      </c>
      <c r="AC359" s="11">
        <v>0</v>
      </c>
      <c r="AD359" s="11">
        <v>0</v>
      </c>
      <c r="AE359" s="11">
        <v>0</v>
      </c>
      <c r="AF359" s="11">
        <v>0</v>
      </c>
      <c r="AG359" s="11">
        <v>0</v>
      </c>
      <c r="AH359" s="11">
        <v>20</v>
      </c>
      <c r="AI359" s="11"/>
      <c r="AJ359" s="11"/>
      <c r="AK359" s="11" t="s">
        <v>1417</v>
      </c>
      <c r="AL359" s="11" t="s">
        <v>105</v>
      </c>
      <c r="AM359" s="11" t="s">
        <v>48</v>
      </c>
      <c r="AN359" s="11" t="s">
        <v>729</v>
      </c>
    </row>
    <row r="360" ht="60" spans="1:40">
      <c r="A360" s="28">
        <v>357</v>
      </c>
      <c r="B360" s="11" t="s">
        <v>151</v>
      </c>
      <c r="C360" s="11" t="s">
        <v>1422</v>
      </c>
      <c r="D360" s="11" t="s">
        <v>1423</v>
      </c>
      <c r="E360" s="11" t="s">
        <v>1424</v>
      </c>
      <c r="F360" s="11" t="s">
        <v>250</v>
      </c>
      <c r="G360" s="11" t="s">
        <v>380</v>
      </c>
      <c r="H360" s="11">
        <v>3</v>
      </c>
      <c r="I360" s="11" t="s">
        <v>3328</v>
      </c>
      <c r="J360" s="11">
        <v>1</v>
      </c>
      <c r="K360" s="11">
        <v>100</v>
      </c>
      <c r="L360" s="11" t="s">
        <v>380</v>
      </c>
      <c r="M360" s="11">
        <v>0</v>
      </c>
      <c r="N360" s="11">
        <v>0</v>
      </c>
      <c r="O360" s="11">
        <v>0</v>
      </c>
      <c r="P360" s="11">
        <v>0</v>
      </c>
      <c r="Q360" s="11">
        <v>0</v>
      </c>
      <c r="R360" s="11">
        <v>0</v>
      </c>
      <c r="S360" s="11">
        <v>0</v>
      </c>
      <c r="T360" s="11">
        <v>0</v>
      </c>
      <c r="U360" s="11">
        <v>0</v>
      </c>
      <c r="V360" s="11">
        <v>0</v>
      </c>
      <c r="W360" s="11">
        <v>0</v>
      </c>
      <c r="X360" s="11">
        <v>0</v>
      </c>
      <c r="Y360" s="11">
        <v>0</v>
      </c>
      <c r="Z360" s="11">
        <v>0</v>
      </c>
      <c r="AA360" s="11">
        <v>0</v>
      </c>
      <c r="AB360" s="11">
        <v>0</v>
      </c>
      <c r="AC360" s="11">
        <v>0</v>
      </c>
      <c r="AD360" s="11">
        <v>0</v>
      </c>
      <c r="AE360" s="11">
        <v>0</v>
      </c>
      <c r="AF360" s="11">
        <v>0</v>
      </c>
      <c r="AG360" s="11">
        <v>0</v>
      </c>
      <c r="AH360" s="11">
        <v>20</v>
      </c>
      <c r="AI360" s="11" t="s">
        <v>1400</v>
      </c>
      <c r="AJ360" s="11">
        <v>3</v>
      </c>
      <c r="AK360" s="11" t="s">
        <v>1417</v>
      </c>
      <c r="AL360" s="11" t="s">
        <v>105</v>
      </c>
      <c r="AM360" s="11" t="s">
        <v>48</v>
      </c>
      <c r="AN360" s="11" t="s">
        <v>729</v>
      </c>
    </row>
    <row r="361" ht="36" spans="1:40">
      <c r="A361" s="28">
        <v>358</v>
      </c>
      <c r="B361" s="11" t="s">
        <v>151</v>
      </c>
      <c r="C361" s="11" t="s">
        <v>1425</v>
      </c>
      <c r="D361" s="11" t="s">
        <v>1426</v>
      </c>
      <c r="E361" s="11" t="s">
        <v>1427</v>
      </c>
      <c r="F361" s="11" t="s">
        <v>172</v>
      </c>
      <c r="G361" s="11" t="s">
        <v>1152</v>
      </c>
      <c r="H361" s="11">
        <v>3</v>
      </c>
      <c r="I361" s="11" t="s">
        <v>3328</v>
      </c>
      <c r="J361" s="11">
        <v>3</v>
      </c>
      <c r="K361" s="11">
        <v>100</v>
      </c>
      <c r="L361" s="11" t="s">
        <v>1152</v>
      </c>
      <c r="M361" s="11">
        <v>0</v>
      </c>
      <c r="N361" s="11">
        <v>0</v>
      </c>
      <c r="O361" s="11">
        <v>0</v>
      </c>
      <c r="P361" s="11">
        <v>0</v>
      </c>
      <c r="Q361" s="11">
        <v>0</v>
      </c>
      <c r="R361" s="11">
        <v>0</v>
      </c>
      <c r="S361" s="11">
        <v>0</v>
      </c>
      <c r="T361" s="11">
        <v>0</v>
      </c>
      <c r="U361" s="11">
        <v>0</v>
      </c>
      <c r="V361" s="11">
        <v>0</v>
      </c>
      <c r="W361" s="11">
        <v>0</v>
      </c>
      <c r="X361" s="11">
        <v>0</v>
      </c>
      <c r="Y361" s="11">
        <v>0</v>
      </c>
      <c r="Z361" s="11">
        <v>0</v>
      </c>
      <c r="AA361" s="11">
        <v>0</v>
      </c>
      <c r="AB361" s="11">
        <v>0</v>
      </c>
      <c r="AC361" s="11">
        <v>0</v>
      </c>
      <c r="AD361" s="11">
        <v>0</v>
      </c>
      <c r="AE361" s="11">
        <v>0</v>
      </c>
      <c r="AF361" s="11">
        <v>0</v>
      </c>
      <c r="AG361" s="11">
        <v>0</v>
      </c>
      <c r="AH361" s="11">
        <v>50</v>
      </c>
      <c r="AI361" s="11"/>
      <c r="AJ361" s="11"/>
      <c r="AK361" s="11" t="s">
        <v>1417</v>
      </c>
      <c r="AL361" s="11" t="s">
        <v>47</v>
      </c>
      <c r="AM361" s="11" t="s">
        <v>48</v>
      </c>
      <c r="AN361" s="11" t="s">
        <v>729</v>
      </c>
    </row>
    <row r="362" ht="24" spans="1:40">
      <c r="A362" s="28">
        <v>359</v>
      </c>
      <c r="B362" s="11" t="s">
        <v>151</v>
      </c>
      <c r="C362" s="11" t="s">
        <v>1428</v>
      </c>
      <c r="D362" s="11" t="s">
        <v>1429</v>
      </c>
      <c r="E362" s="11" t="s">
        <v>1430</v>
      </c>
      <c r="F362" s="11" t="s">
        <v>402</v>
      </c>
      <c r="G362" s="11" t="s">
        <v>403</v>
      </c>
      <c r="H362" s="11">
        <v>5</v>
      </c>
      <c r="I362" s="11" t="s">
        <v>3328</v>
      </c>
      <c r="J362" s="11">
        <v>5</v>
      </c>
      <c r="K362" s="11">
        <v>100</v>
      </c>
      <c r="L362" s="11" t="s">
        <v>403</v>
      </c>
      <c r="M362" s="11">
        <v>0</v>
      </c>
      <c r="N362" s="11">
        <v>0</v>
      </c>
      <c r="O362" s="11">
        <v>0</v>
      </c>
      <c r="P362" s="11">
        <v>0</v>
      </c>
      <c r="Q362" s="11">
        <v>0</v>
      </c>
      <c r="R362" s="11">
        <v>0</v>
      </c>
      <c r="S362" s="11">
        <v>0</v>
      </c>
      <c r="T362" s="11">
        <v>0</v>
      </c>
      <c r="U362" s="11">
        <v>0</v>
      </c>
      <c r="V362" s="11">
        <v>0</v>
      </c>
      <c r="W362" s="11">
        <v>0</v>
      </c>
      <c r="X362" s="11">
        <v>0</v>
      </c>
      <c r="Y362" s="11">
        <v>0</v>
      </c>
      <c r="Z362" s="11">
        <v>0</v>
      </c>
      <c r="AA362" s="11">
        <v>0</v>
      </c>
      <c r="AB362" s="11">
        <v>0</v>
      </c>
      <c r="AC362" s="11">
        <v>0</v>
      </c>
      <c r="AD362" s="11">
        <v>0</v>
      </c>
      <c r="AE362" s="11">
        <v>0</v>
      </c>
      <c r="AF362" s="11">
        <v>0</v>
      </c>
      <c r="AG362" s="11">
        <v>0</v>
      </c>
      <c r="AH362" s="11">
        <v>25</v>
      </c>
      <c r="AI362" s="11"/>
      <c r="AJ362" s="11"/>
      <c r="AK362" s="11" t="s">
        <v>1417</v>
      </c>
      <c r="AL362" s="11" t="s">
        <v>47</v>
      </c>
      <c r="AM362" s="11" t="s">
        <v>56</v>
      </c>
      <c r="AN362" s="11" t="s">
        <v>729</v>
      </c>
    </row>
    <row r="363" ht="36" spans="1:40">
      <c r="A363" s="28">
        <v>360</v>
      </c>
      <c r="B363" s="11" t="s">
        <v>151</v>
      </c>
      <c r="C363" s="11" t="s">
        <v>1431</v>
      </c>
      <c r="D363" s="11" t="s">
        <v>1432</v>
      </c>
      <c r="E363" s="11" t="s">
        <v>1433</v>
      </c>
      <c r="F363" s="11" t="s">
        <v>228</v>
      </c>
      <c r="G363" s="11" t="s">
        <v>815</v>
      </c>
      <c r="H363" s="11">
        <v>5</v>
      </c>
      <c r="I363" s="11" t="s">
        <v>3328</v>
      </c>
      <c r="J363" s="11">
        <v>5</v>
      </c>
      <c r="K363" s="11">
        <v>100</v>
      </c>
      <c r="L363" s="11" t="s">
        <v>815</v>
      </c>
      <c r="M363" s="11">
        <v>0</v>
      </c>
      <c r="N363" s="11">
        <v>0</v>
      </c>
      <c r="O363" s="11">
        <v>0</v>
      </c>
      <c r="P363" s="11">
        <v>0</v>
      </c>
      <c r="Q363" s="11">
        <v>0</v>
      </c>
      <c r="R363" s="11">
        <v>0</v>
      </c>
      <c r="S363" s="11">
        <v>0</v>
      </c>
      <c r="T363" s="11">
        <v>0</v>
      </c>
      <c r="U363" s="11">
        <v>0</v>
      </c>
      <c r="V363" s="11">
        <v>0</v>
      </c>
      <c r="W363" s="11">
        <v>0</v>
      </c>
      <c r="X363" s="11">
        <v>0</v>
      </c>
      <c r="Y363" s="11">
        <v>0</v>
      </c>
      <c r="Z363" s="11">
        <v>0</v>
      </c>
      <c r="AA363" s="11">
        <v>0</v>
      </c>
      <c r="AB363" s="11">
        <v>0</v>
      </c>
      <c r="AC363" s="11">
        <v>0</v>
      </c>
      <c r="AD363" s="11">
        <v>0</v>
      </c>
      <c r="AE363" s="11">
        <v>0</v>
      </c>
      <c r="AF363" s="11">
        <v>0</v>
      </c>
      <c r="AG363" s="11">
        <v>0</v>
      </c>
      <c r="AH363" s="11">
        <v>25</v>
      </c>
      <c r="AI363" s="11"/>
      <c r="AJ363" s="11"/>
      <c r="AK363" s="11" t="s">
        <v>1417</v>
      </c>
      <c r="AL363" s="11" t="s">
        <v>47</v>
      </c>
      <c r="AM363" s="11" t="s">
        <v>56</v>
      </c>
      <c r="AN363" s="11" t="s">
        <v>729</v>
      </c>
    </row>
    <row r="364" ht="36" spans="1:40">
      <c r="A364" s="28">
        <v>361</v>
      </c>
      <c r="B364" s="11" t="s">
        <v>151</v>
      </c>
      <c r="C364" s="11" t="s">
        <v>1434</v>
      </c>
      <c r="D364" s="11" t="s">
        <v>1435</v>
      </c>
      <c r="E364" s="11" t="s">
        <v>1436</v>
      </c>
      <c r="F364" s="11" t="s">
        <v>428</v>
      </c>
      <c r="G364" s="11" t="s">
        <v>1437</v>
      </c>
      <c r="H364" s="11">
        <v>7</v>
      </c>
      <c r="I364" s="11" t="s">
        <v>3329</v>
      </c>
      <c r="J364" s="11">
        <v>6</v>
      </c>
      <c r="K364" s="11">
        <v>53.33</v>
      </c>
      <c r="L364" s="11" t="s">
        <v>3422</v>
      </c>
      <c r="M364" s="11">
        <v>7</v>
      </c>
      <c r="N364" s="11">
        <v>46.66</v>
      </c>
      <c r="O364" s="11" t="s">
        <v>1437</v>
      </c>
      <c r="P364" s="11">
        <v>0</v>
      </c>
      <c r="Q364" s="11">
        <v>0</v>
      </c>
      <c r="R364" s="11">
        <v>0</v>
      </c>
      <c r="S364" s="11">
        <v>0</v>
      </c>
      <c r="T364" s="11">
        <v>0</v>
      </c>
      <c r="U364" s="11">
        <v>0</v>
      </c>
      <c r="V364" s="11">
        <v>0</v>
      </c>
      <c r="W364" s="11">
        <v>0</v>
      </c>
      <c r="X364" s="11">
        <v>0</v>
      </c>
      <c r="Y364" s="11">
        <v>0</v>
      </c>
      <c r="Z364" s="11">
        <v>0</v>
      </c>
      <c r="AA364" s="11">
        <v>0</v>
      </c>
      <c r="AB364" s="11">
        <v>0</v>
      </c>
      <c r="AC364" s="11">
        <v>0</v>
      </c>
      <c r="AD364" s="11">
        <v>0</v>
      </c>
      <c r="AE364" s="11">
        <v>0</v>
      </c>
      <c r="AF364" s="11">
        <v>0</v>
      </c>
      <c r="AG364" s="11">
        <v>0</v>
      </c>
      <c r="AH364" s="11">
        <v>25</v>
      </c>
      <c r="AI364" s="11"/>
      <c r="AJ364" s="11"/>
      <c r="AK364" s="11" t="s">
        <v>1417</v>
      </c>
      <c r="AL364" s="11" t="s">
        <v>47</v>
      </c>
      <c r="AM364" s="11" t="s">
        <v>56</v>
      </c>
      <c r="AN364" s="11" t="s">
        <v>729</v>
      </c>
    </row>
    <row r="365" ht="24" spans="1:40">
      <c r="A365" s="28">
        <v>362</v>
      </c>
      <c r="B365" s="11" t="s">
        <v>151</v>
      </c>
      <c r="C365" s="11" t="s">
        <v>1438</v>
      </c>
      <c r="D365" s="11" t="s">
        <v>1439</v>
      </c>
      <c r="E365" s="11" t="s">
        <v>1440</v>
      </c>
      <c r="F365" s="11" t="s">
        <v>155</v>
      </c>
      <c r="G365" s="11" t="s">
        <v>128</v>
      </c>
      <c r="H365" s="11">
        <v>5</v>
      </c>
      <c r="I365" s="11" t="s">
        <v>3328</v>
      </c>
      <c r="J365" s="11">
        <v>5</v>
      </c>
      <c r="K365" s="11">
        <v>100</v>
      </c>
      <c r="L365" s="11" t="s">
        <v>128</v>
      </c>
      <c r="M365" s="11">
        <v>0</v>
      </c>
      <c r="N365" s="11">
        <v>0</v>
      </c>
      <c r="O365" s="11">
        <v>0</v>
      </c>
      <c r="P365" s="11">
        <v>0</v>
      </c>
      <c r="Q365" s="11">
        <v>0</v>
      </c>
      <c r="R365" s="11">
        <v>0</v>
      </c>
      <c r="S365" s="11">
        <v>0</v>
      </c>
      <c r="T365" s="11">
        <v>0</v>
      </c>
      <c r="U365" s="11">
        <v>0</v>
      </c>
      <c r="V365" s="11">
        <v>0</v>
      </c>
      <c r="W365" s="11">
        <v>0</v>
      </c>
      <c r="X365" s="11">
        <v>0</v>
      </c>
      <c r="Y365" s="11">
        <v>0</v>
      </c>
      <c r="Z365" s="11">
        <v>0</v>
      </c>
      <c r="AA365" s="11">
        <v>0</v>
      </c>
      <c r="AB365" s="11">
        <v>0</v>
      </c>
      <c r="AC365" s="11">
        <v>0</v>
      </c>
      <c r="AD365" s="11">
        <v>0</v>
      </c>
      <c r="AE365" s="11">
        <v>0</v>
      </c>
      <c r="AF365" s="11">
        <v>0</v>
      </c>
      <c r="AG365" s="11">
        <v>0</v>
      </c>
      <c r="AH365" s="11">
        <v>25</v>
      </c>
      <c r="AI365" s="11"/>
      <c r="AJ365" s="11"/>
      <c r="AK365" s="11" t="s">
        <v>1441</v>
      </c>
      <c r="AL365" s="11" t="s">
        <v>47</v>
      </c>
      <c r="AM365" s="11" t="s">
        <v>56</v>
      </c>
      <c r="AN365" s="11" t="s">
        <v>729</v>
      </c>
    </row>
    <row r="366" ht="48" spans="1:40">
      <c r="A366" s="28">
        <v>363</v>
      </c>
      <c r="B366" s="11" t="s">
        <v>151</v>
      </c>
      <c r="C366" s="11" t="s">
        <v>1442</v>
      </c>
      <c r="D366" s="11" t="s">
        <v>1443</v>
      </c>
      <c r="E366" s="11" t="s">
        <v>1444</v>
      </c>
      <c r="F366" s="11" t="s">
        <v>155</v>
      </c>
      <c r="G366" s="11" t="s">
        <v>1445</v>
      </c>
      <c r="H366" s="11">
        <v>4</v>
      </c>
      <c r="I366" s="11" t="s">
        <v>3328</v>
      </c>
      <c r="J366" s="11">
        <v>4</v>
      </c>
      <c r="K366" s="11">
        <v>100</v>
      </c>
      <c r="L366" s="11" t="s">
        <v>1445</v>
      </c>
      <c r="M366" s="11">
        <v>0</v>
      </c>
      <c r="N366" s="11">
        <v>0</v>
      </c>
      <c r="O366" s="11">
        <v>0</v>
      </c>
      <c r="P366" s="11">
        <v>0</v>
      </c>
      <c r="Q366" s="11">
        <v>0</v>
      </c>
      <c r="R366" s="11">
        <v>0</v>
      </c>
      <c r="S366" s="11">
        <v>0</v>
      </c>
      <c r="T366" s="11">
        <v>0</v>
      </c>
      <c r="U366" s="11">
        <v>0</v>
      </c>
      <c r="V366" s="11">
        <v>0</v>
      </c>
      <c r="W366" s="11">
        <v>0</v>
      </c>
      <c r="X366" s="11">
        <v>0</v>
      </c>
      <c r="Y366" s="11">
        <v>0</v>
      </c>
      <c r="Z366" s="11">
        <v>0</v>
      </c>
      <c r="AA366" s="11">
        <v>0</v>
      </c>
      <c r="AB366" s="11">
        <v>0</v>
      </c>
      <c r="AC366" s="11">
        <v>0</v>
      </c>
      <c r="AD366" s="11">
        <v>0</v>
      </c>
      <c r="AE366" s="11">
        <v>0</v>
      </c>
      <c r="AF366" s="11">
        <v>0</v>
      </c>
      <c r="AG366" s="11">
        <v>0</v>
      </c>
      <c r="AH366" s="11">
        <v>25</v>
      </c>
      <c r="AI366" s="11" t="s">
        <v>1400</v>
      </c>
      <c r="AJ366" s="11">
        <v>4</v>
      </c>
      <c r="AK366" s="11" t="s">
        <v>1441</v>
      </c>
      <c r="AL366" s="11" t="s">
        <v>47</v>
      </c>
      <c r="AM366" s="11" t="s">
        <v>56</v>
      </c>
      <c r="AN366" s="11" t="s">
        <v>729</v>
      </c>
    </row>
    <row r="367" ht="36" spans="1:40">
      <c r="A367" s="28">
        <v>364</v>
      </c>
      <c r="B367" s="11" t="s">
        <v>151</v>
      </c>
      <c r="C367" s="11" t="s">
        <v>1446</v>
      </c>
      <c r="D367" s="11" t="s">
        <v>1447</v>
      </c>
      <c r="E367" s="11" t="s">
        <v>1448</v>
      </c>
      <c r="F367" s="11" t="s">
        <v>1407</v>
      </c>
      <c r="G367" s="11" t="s">
        <v>825</v>
      </c>
      <c r="H367" s="11">
        <v>5</v>
      </c>
      <c r="I367" s="11" t="s">
        <v>3328</v>
      </c>
      <c r="J367" s="11">
        <v>5</v>
      </c>
      <c r="K367" s="11">
        <v>100</v>
      </c>
      <c r="L367" s="11" t="s">
        <v>825</v>
      </c>
      <c r="M367" s="11">
        <v>0</v>
      </c>
      <c r="N367" s="11">
        <v>0</v>
      </c>
      <c r="O367" s="11">
        <v>0</v>
      </c>
      <c r="P367" s="11">
        <v>0</v>
      </c>
      <c r="Q367" s="11">
        <v>0</v>
      </c>
      <c r="R367" s="11">
        <v>0</v>
      </c>
      <c r="S367" s="11">
        <v>0</v>
      </c>
      <c r="T367" s="11">
        <v>0</v>
      </c>
      <c r="U367" s="11">
        <v>0</v>
      </c>
      <c r="V367" s="11">
        <v>0</v>
      </c>
      <c r="W367" s="11">
        <v>0</v>
      </c>
      <c r="X367" s="11">
        <v>0</v>
      </c>
      <c r="Y367" s="11">
        <v>0</v>
      </c>
      <c r="Z367" s="11">
        <v>0</v>
      </c>
      <c r="AA367" s="11">
        <v>0</v>
      </c>
      <c r="AB367" s="11">
        <v>0</v>
      </c>
      <c r="AC367" s="11">
        <v>0</v>
      </c>
      <c r="AD367" s="11">
        <v>0</v>
      </c>
      <c r="AE367" s="11">
        <v>0</v>
      </c>
      <c r="AF367" s="11">
        <v>0</v>
      </c>
      <c r="AG367" s="11">
        <v>0</v>
      </c>
      <c r="AH367" s="11">
        <v>25</v>
      </c>
      <c r="AI367" s="11" t="s">
        <v>1400</v>
      </c>
      <c r="AJ367" s="11">
        <v>13</v>
      </c>
      <c r="AK367" s="11" t="s">
        <v>1441</v>
      </c>
      <c r="AL367" s="11" t="s">
        <v>47</v>
      </c>
      <c r="AM367" s="11" t="s">
        <v>56</v>
      </c>
      <c r="AN367" s="11" t="s">
        <v>729</v>
      </c>
    </row>
    <row r="368" ht="48" spans="1:40">
      <c r="A368" s="28">
        <v>365</v>
      </c>
      <c r="B368" s="11" t="s">
        <v>151</v>
      </c>
      <c r="C368" s="11" t="s">
        <v>1449</v>
      </c>
      <c r="D368" s="11" t="s">
        <v>1450</v>
      </c>
      <c r="E368" s="11" t="s">
        <v>1451</v>
      </c>
      <c r="F368" s="11" t="s">
        <v>172</v>
      </c>
      <c r="G368" s="11" t="s">
        <v>1452</v>
      </c>
      <c r="H368" s="11">
        <v>8</v>
      </c>
      <c r="I368" s="11" t="s">
        <v>3328</v>
      </c>
      <c r="J368" s="11">
        <v>8</v>
      </c>
      <c r="K368" s="11">
        <v>100</v>
      </c>
      <c r="L368" s="11" t="s">
        <v>1452</v>
      </c>
      <c r="M368" s="11">
        <v>0</v>
      </c>
      <c r="N368" s="11">
        <v>0</v>
      </c>
      <c r="O368" s="11">
        <v>0</v>
      </c>
      <c r="P368" s="11">
        <v>0</v>
      </c>
      <c r="Q368" s="11">
        <v>0</v>
      </c>
      <c r="R368" s="11">
        <v>0</v>
      </c>
      <c r="S368" s="11">
        <v>0</v>
      </c>
      <c r="T368" s="11">
        <v>0</v>
      </c>
      <c r="U368" s="11">
        <v>0</v>
      </c>
      <c r="V368" s="11">
        <v>0</v>
      </c>
      <c r="W368" s="11">
        <v>0</v>
      </c>
      <c r="X368" s="11">
        <v>0</v>
      </c>
      <c r="Y368" s="11">
        <v>0</v>
      </c>
      <c r="Z368" s="11">
        <v>0</v>
      </c>
      <c r="AA368" s="11">
        <v>0</v>
      </c>
      <c r="AB368" s="11">
        <v>0</v>
      </c>
      <c r="AC368" s="11">
        <v>0</v>
      </c>
      <c r="AD368" s="11">
        <v>0</v>
      </c>
      <c r="AE368" s="11">
        <v>0</v>
      </c>
      <c r="AF368" s="11">
        <v>0</v>
      </c>
      <c r="AG368" s="11">
        <v>0</v>
      </c>
      <c r="AH368" s="11">
        <v>10</v>
      </c>
      <c r="AI368" s="11"/>
      <c r="AJ368" s="11"/>
      <c r="AK368" s="11" t="s">
        <v>1453</v>
      </c>
      <c r="AL368" s="11" t="s">
        <v>105</v>
      </c>
      <c r="AM368" s="11" t="s">
        <v>56</v>
      </c>
      <c r="AN368" s="11" t="s">
        <v>729</v>
      </c>
    </row>
    <row r="369" ht="48" spans="1:40">
      <c r="A369" s="28">
        <v>366</v>
      </c>
      <c r="B369" s="11" t="s">
        <v>151</v>
      </c>
      <c r="C369" s="11" t="s">
        <v>1454</v>
      </c>
      <c r="D369" s="11" t="s">
        <v>1455</v>
      </c>
      <c r="E369" s="11" t="s">
        <v>1456</v>
      </c>
      <c r="F369" s="11" t="s">
        <v>207</v>
      </c>
      <c r="G369" s="11" t="s">
        <v>1178</v>
      </c>
      <c r="H369" s="11">
        <v>4</v>
      </c>
      <c r="I369" s="11" t="s">
        <v>3328</v>
      </c>
      <c r="J369" s="11">
        <v>4</v>
      </c>
      <c r="K369" s="11">
        <v>100</v>
      </c>
      <c r="L369" s="11" t="s">
        <v>1178</v>
      </c>
      <c r="M369" s="11">
        <v>0</v>
      </c>
      <c r="N369" s="11">
        <v>0</v>
      </c>
      <c r="O369" s="11">
        <v>0</v>
      </c>
      <c r="P369" s="11">
        <v>0</v>
      </c>
      <c r="Q369" s="11">
        <v>0</v>
      </c>
      <c r="R369" s="11">
        <v>0</v>
      </c>
      <c r="S369" s="11">
        <v>0</v>
      </c>
      <c r="T369" s="11">
        <v>0</v>
      </c>
      <c r="U369" s="11">
        <v>0</v>
      </c>
      <c r="V369" s="11">
        <v>0</v>
      </c>
      <c r="W369" s="11">
        <v>0</v>
      </c>
      <c r="X369" s="11">
        <v>0</v>
      </c>
      <c r="Y369" s="11">
        <v>0</v>
      </c>
      <c r="Z369" s="11">
        <v>0</v>
      </c>
      <c r="AA369" s="11">
        <v>0</v>
      </c>
      <c r="AB369" s="11">
        <v>0</v>
      </c>
      <c r="AC369" s="11">
        <v>0</v>
      </c>
      <c r="AD369" s="11">
        <v>0</v>
      </c>
      <c r="AE369" s="11">
        <v>0</v>
      </c>
      <c r="AF369" s="11">
        <v>0</v>
      </c>
      <c r="AG369" s="11">
        <v>0</v>
      </c>
      <c r="AH369" s="11">
        <v>10</v>
      </c>
      <c r="AI369" s="11" t="s">
        <v>1400</v>
      </c>
      <c r="AJ369" s="11">
        <v>4</v>
      </c>
      <c r="AK369" s="11" t="s">
        <v>1453</v>
      </c>
      <c r="AL369" s="11" t="s">
        <v>105</v>
      </c>
      <c r="AM369" s="11" t="s">
        <v>56</v>
      </c>
      <c r="AN369" s="11" t="s">
        <v>729</v>
      </c>
    </row>
    <row r="370" ht="24" spans="1:40">
      <c r="A370" s="28">
        <v>367</v>
      </c>
      <c r="B370" s="11" t="s">
        <v>151</v>
      </c>
      <c r="C370" s="11" t="s">
        <v>1457</v>
      </c>
      <c r="D370" s="11" t="s">
        <v>1458</v>
      </c>
      <c r="E370" s="11" t="s">
        <v>1459</v>
      </c>
      <c r="F370" s="11" t="s">
        <v>167</v>
      </c>
      <c r="G370" s="11" t="s">
        <v>651</v>
      </c>
      <c r="H370" s="11">
        <v>4</v>
      </c>
      <c r="I370" s="11" t="s">
        <v>3328</v>
      </c>
      <c r="J370" s="11">
        <v>4</v>
      </c>
      <c r="K370" s="11">
        <v>100</v>
      </c>
      <c r="L370" s="11" t="s">
        <v>651</v>
      </c>
      <c r="M370" s="11">
        <v>0</v>
      </c>
      <c r="N370" s="11">
        <v>0</v>
      </c>
      <c r="O370" s="11">
        <v>0</v>
      </c>
      <c r="P370" s="11">
        <v>0</v>
      </c>
      <c r="Q370" s="11">
        <v>0</v>
      </c>
      <c r="R370" s="11">
        <v>0</v>
      </c>
      <c r="S370" s="11">
        <v>0</v>
      </c>
      <c r="T370" s="11">
        <v>0</v>
      </c>
      <c r="U370" s="11">
        <v>0</v>
      </c>
      <c r="V370" s="11">
        <v>0</v>
      </c>
      <c r="W370" s="11">
        <v>0</v>
      </c>
      <c r="X370" s="11">
        <v>0</v>
      </c>
      <c r="Y370" s="11">
        <v>0</v>
      </c>
      <c r="Z370" s="11">
        <v>0</v>
      </c>
      <c r="AA370" s="11">
        <v>0</v>
      </c>
      <c r="AB370" s="11">
        <v>0</v>
      </c>
      <c r="AC370" s="11">
        <v>0</v>
      </c>
      <c r="AD370" s="11">
        <v>0</v>
      </c>
      <c r="AE370" s="11">
        <v>0</v>
      </c>
      <c r="AF370" s="11">
        <v>0</v>
      </c>
      <c r="AG370" s="11">
        <v>0</v>
      </c>
      <c r="AH370" s="11">
        <v>25</v>
      </c>
      <c r="AI370" s="11"/>
      <c r="AJ370" s="11"/>
      <c r="AK370" s="11" t="s">
        <v>1453</v>
      </c>
      <c r="AL370" s="11" t="s">
        <v>47</v>
      </c>
      <c r="AM370" s="11" t="s">
        <v>56</v>
      </c>
      <c r="AN370" s="11" t="s">
        <v>729</v>
      </c>
    </row>
    <row r="371" ht="48" spans="1:40">
      <c r="A371" s="28">
        <v>368</v>
      </c>
      <c r="B371" s="11" t="s">
        <v>151</v>
      </c>
      <c r="C371" s="11" t="s">
        <v>1460</v>
      </c>
      <c r="D371" s="11" t="s">
        <v>1461</v>
      </c>
      <c r="E371" s="11" t="s">
        <v>1462</v>
      </c>
      <c r="F371" s="11" t="s">
        <v>155</v>
      </c>
      <c r="G371" s="11" t="s">
        <v>554</v>
      </c>
      <c r="H371" s="11">
        <v>6</v>
      </c>
      <c r="I371" s="11" t="s">
        <v>3328</v>
      </c>
      <c r="J371" s="11">
        <v>6</v>
      </c>
      <c r="K371" s="11">
        <v>100</v>
      </c>
      <c r="L371" s="11" t="s">
        <v>554</v>
      </c>
      <c r="M371" s="11">
        <v>0</v>
      </c>
      <c r="N371" s="11">
        <v>0</v>
      </c>
      <c r="O371" s="11">
        <v>0</v>
      </c>
      <c r="P371" s="11">
        <v>0</v>
      </c>
      <c r="Q371" s="11">
        <v>0</v>
      </c>
      <c r="R371" s="11">
        <v>0</v>
      </c>
      <c r="S371" s="11">
        <v>0</v>
      </c>
      <c r="T371" s="11">
        <v>0</v>
      </c>
      <c r="U371" s="11">
        <v>0</v>
      </c>
      <c r="V371" s="11">
        <v>0</v>
      </c>
      <c r="W371" s="11">
        <v>0</v>
      </c>
      <c r="X371" s="11">
        <v>0</v>
      </c>
      <c r="Y371" s="11">
        <v>0</v>
      </c>
      <c r="Z371" s="11">
        <v>0</v>
      </c>
      <c r="AA371" s="11">
        <v>0</v>
      </c>
      <c r="AB371" s="11">
        <v>0</v>
      </c>
      <c r="AC371" s="11">
        <v>0</v>
      </c>
      <c r="AD371" s="11">
        <v>0</v>
      </c>
      <c r="AE371" s="11">
        <v>0</v>
      </c>
      <c r="AF371" s="11">
        <v>0</v>
      </c>
      <c r="AG371" s="11">
        <v>0</v>
      </c>
      <c r="AH371" s="11">
        <v>10</v>
      </c>
      <c r="AI371" s="11" t="s">
        <v>1400</v>
      </c>
      <c r="AJ371" s="11">
        <v>3</v>
      </c>
      <c r="AK371" s="11" t="s">
        <v>1463</v>
      </c>
      <c r="AL371" s="11" t="s">
        <v>105</v>
      </c>
      <c r="AM371" s="11" t="s">
        <v>56</v>
      </c>
      <c r="AN371" s="11" t="s">
        <v>729</v>
      </c>
    </row>
    <row r="372" ht="36" spans="1:40">
      <c r="A372" s="28">
        <v>369</v>
      </c>
      <c r="B372" s="11" t="s">
        <v>151</v>
      </c>
      <c r="C372" s="11" t="s">
        <v>1464</v>
      </c>
      <c r="D372" s="11" t="s">
        <v>1465</v>
      </c>
      <c r="E372" s="11" t="s">
        <v>1466</v>
      </c>
      <c r="F372" s="11" t="s">
        <v>172</v>
      </c>
      <c r="G372" s="11" t="s">
        <v>1152</v>
      </c>
      <c r="H372" s="11">
        <v>2</v>
      </c>
      <c r="I372" s="11" t="s">
        <v>3328</v>
      </c>
      <c r="J372" s="11">
        <v>2</v>
      </c>
      <c r="K372" s="11">
        <v>100</v>
      </c>
      <c r="L372" s="11" t="s">
        <v>1152</v>
      </c>
      <c r="M372" s="11">
        <v>0</v>
      </c>
      <c r="N372" s="11">
        <v>0</v>
      </c>
      <c r="O372" s="11">
        <v>0</v>
      </c>
      <c r="P372" s="11">
        <v>0</v>
      </c>
      <c r="Q372" s="11">
        <v>0</v>
      </c>
      <c r="R372" s="11">
        <v>0</v>
      </c>
      <c r="S372" s="11">
        <v>0</v>
      </c>
      <c r="T372" s="11">
        <v>0</v>
      </c>
      <c r="U372" s="11">
        <v>0</v>
      </c>
      <c r="V372" s="11">
        <v>0</v>
      </c>
      <c r="W372" s="11">
        <v>0</v>
      </c>
      <c r="X372" s="11">
        <v>0</v>
      </c>
      <c r="Y372" s="11">
        <v>0</v>
      </c>
      <c r="Z372" s="11">
        <v>0</v>
      </c>
      <c r="AA372" s="11">
        <v>0</v>
      </c>
      <c r="AB372" s="11">
        <v>0</v>
      </c>
      <c r="AC372" s="11">
        <v>0</v>
      </c>
      <c r="AD372" s="11">
        <v>0</v>
      </c>
      <c r="AE372" s="11">
        <v>0</v>
      </c>
      <c r="AF372" s="11">
        <v>0</v>
      </c>
      <c r="AG372" s="11">
        <v>0</v>
      </c>
      <c r="AH372" s="11">
        <v>20</v>
      </c>
      <c r="AI372" s="11"/>
      <c r="AJ372" s="11"/>
      <c r="AK372" s="11" t="s">
        <v>1463</v>
      </c>
      <c r="AL372" s="11" t="s">
        <v>105</v>
      </c>
      <c r="AM372" s="11" t="s">
        <v>48</v>
      </c>
      <c r="AN372" s="11" t="s">
        <v>729</v>
      </c>
    </row>
    <row r="373" ht="48" spans="1:40">
      <c r="A373" s="28">
        <v>370</v>
      </c>
      <c r="B373" s="11" t="s">
        <v>151</v>
      </c>
      <c r="C373" s="11" t="s">
        <v>1467</v>
      </c>
      <c r="D373" s="11" t="s">
        <v>1468</v>
      </c>
      <c r="E373" s="11" t="s">
        <v>1469</v>
      </c>
      <c r="F373" s="11" t="s">
        <v>228</v>
      </c>
      <c r="G373" s="11" t="s">
        <v>829</v>
      </c>
      <c r="H373" s="11">
        <v>4</v>
      </c>
      <c r="I373" s="11" t="s">
        <v>3329</v>
      </c>
      <c r="J373" s="11">
        <v>4</v>
      </c>
      <c r="K373" s="11">
        <v>55.55</v>
      </c>
      <c r="L373" s="11" t="s">
        <v>829</v>
      </c>
      <c r="M373" s="11">
        <v>6</v>
      </c>
      <c r="N373" s="11">
        <v>44.44</v>
      </c>
      <c r="O373" s="11" t="s">
        <v>429</v>
      </c>
      <c r="P373" s="11">
        <v>0</v>
      </c>
      <c r="Q373" s="11">
        <v>0</v>
      </c>
      <c r="R373" s="11">
        <v>0</v>
      </c>
      <c r="S373" s="11">
        <v>0</v>
      </c>
      <c r="T373" s="11">
        <v>0</v>
      </c>
      <c r="U373" s="11">
        <v>0</v>
      </c>
      <c r="V373" s="11">
        <v>0</v>
      </c>
      <c r="W373" s="11">
        <v>0</v>
      </c>
      <c r="X373" s="11">
        <v>0</v>
      </c>
      <c r="Y373" s="11">
        <v>0</v>
      </c>
      <c r="Z373" s="11">
        <v>0</v>
      </c>
      <c r="AA373" s="11">
        <v>0</v>
      </c>
      <c r="AB373" s="11">
        <v>0</v>
      </c>
      <c r="AC373" s="11">
        <v>0</v>
      </c>
      <c r="AD373" s="11">
        <v>0</v>
      </c>
      <c r="AE373" s="11">
        <v>0</v>
      </c>
      <c r="AF373" s="11">
        <v>0</v>
      </c>
      <c r="AG373" s="11">
        <v>0</v>
      </c>
      <c r="AH373" s="11">
        <v>10</v>
      </c>
      <c r="AI373" s="11" t="s">
        <v>1400</v>
      </c>
      <c r="AJ373" s="11">
        <v>12</v>
      </c>
      <c r="AK373" s="11" t="s">
        <v>1463</v>
      </c>
      <c r="AL373" s="11" t="s">
        <v>105</v>
      </c>
      <c r="AM373" s="11" t="s">
        <v>56</v>
      </c>
      <c r="AN373" s="11" t="s">
        <v>729</v>
      </c>
    </row>
    <row r="374" ht="48" spans="1:40">
      <c r="A374" s="28">
        <v>371</v>
      </c>
      <c r="B374" s="11" t="s">
        <v>151</v>
      </c>
      <c r="C374" s="11" t="s">
        <v>1470</v>
      </c>
      <c r="D374" s="11" t="s">
        <v>1471</v>
      </c>
      <c r="E374" s="11" t="s">
        <v>1472</v>
      </c>
      <c r="F374" s="11" t="s">
        <v>202</v>
      </c>
      <c r="G374" s="11" t="s">
        <v>554</v>
      </c>
      <c r="H374" s="11">
        <v>8</v>
      </c>
      <c r="I374" s="11" t="s">
        <v>3328</v>
      </c>
      <c r="J374" s="11">
        <v>8</v>
      </c>
      <c r="K374" s="11">
        <v>100</v>
      </c>
      <c r="L374" s="11" t="s">
        <v>554</v>
      </c>
      <c r="M374" s="11">
        <v>0</v>
      </c>
      <c r="N374" s="11">
        <v>0</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0</v>
      </c>
      <c r="AH374" s="11">
        <v>25</v>
      </c>
      <c r="AI374" s="11"/>
      <c r="AJ374" s="11"/>
      <c r="AK374" s="11" t="s">
        <v>1463</v>
      </c>
      <c r="AL374" s="11" t="s">
        <v>47</v>
      </c>
      <c r="AM374" s="11" t="s">
        <v>56</v>
      </c>
      <c r="AN374" s="11" t="s">
        <v>729</v>
      </c>
    </row>
    <row r="375" ht="24" spans="1:40">
      <c r="A375" s="28">
        <v>372</v>
      </c>
      <c r="B375" s="11" t="s">
        <v>151</v>
      </c>
      <c r="C375" s="11" t="s">
        <v>1473</v>
      </c>
      <c r="D375" s="11" t="s">
        <v>1474</v>
      </c>
      <c r="E375" s="11" t="s">
        <v>1475</v>
      </c>
      <c r="F375" s="11" t="s">
        <v>228</v>
      </c>
      <c r="G375" s="11" t="s">
        <v>1339</v>
      </c>
      <c r="H375" s="11">
        <v>3</v>
      </c>
      <c r="I375" s="11" t="s">
        <v>3328</v>
      </c>
      <c r="J375" s="11">
        <v>3</v>
      </c>
      <c r="K375" s="11">
        <v>100</v>
      </c>
      <c r="L375" s="11" t="s">
        <v>1339</v>
      </c>
      <c r="M375" s="11">
        <v>0</v>
      </c>
      <c r="N375" s="11">
        <v>0</v>
      </c>
      <c r="O375" s="11">
        <v>0</v>
      </c>
      <c r="P375" s="11">
        <v>0</v>
      </c>
      <c r="Q375" s="11">
        <v>0</v>
      </c>
      <c r="R375" s="11">
        <v>0</v>
      </c>
      <c r="S375" s="11">
        <v>0</v>
      </c>
      <c r="T375" s="11">
        <v>0</v>
      </c>
      <c r="U375" s="11">
        <v>0</v>
      </c>
      <c r="V375" s="11">
        <v>0</v>
      </c>
      <c r="W375" s="11">
        <v>0</v>
      </c>
      <c r="X375" s="11">
        <v>0</v>
      </c>
      <c r="Y375" s="11">
        <v>0</v>
      </c>
      <c r="Z375" s="11">
        <v>0</v>
      </c>
      <c r="AA375" s="11">
        <v>0</v>
      </c>
      <c r="AB375" s="11">
        <v>0</v>
      </c>
      <c r="AC375" s="11">
        <v>0</v>
      </c>
      <c r="AD375" s="11">
        <v>0</v>
      </c>
      <c r="AE375" s="11">
        <v>0</v>
      </c>
      <c r="AF375" s="11">
        <v>0</v>
      </c>
      <c r="AG375" s="11">
        <v>0</v>
      </c>
      <c r="AH375" s="11">
        <v>20</v>
      </c>
      <c r="AI375" s="11"/>
      <c r="AJ375" s="11"/>
      <c r="AK375" s="11" t="s">
        <v>1463</v>
      </c>
      <c r="AL375" s="11" t="s">
        <v>105</v>
      </c>
      <c r="AM375" s="11" t="s">
        <v>48</v>
      </c>
      <c r="AN375" s="11" t="s">
        <v>729</v>
      </c>
    </row>
    <row r="376" ht="24" spans="1:40">
      <c r="A376" s="28">
        <v>373</v>
      </c>
      <c r="B376" s="11" t="s">
        <v>151</v>
      </c>
      <c r="C376" s="11" t="s">
        <v>1476</v>
      </c>
      <c r="D376" s="11" t="s">
        <v>1477</v>
      </c>
      <c r="E376" s="11" t="s">
        <v>1478</v>
      </c>
      <c r="F376" s="11" t="s">
        <v>228</v>
      </c>
      <c r="G376" s="11" t="s">
        <v>833</v>
      </c>
      <c r="H376" s="11">
        <v>7</v>
      </c>
      <c r="I376" s="11" t="s">
        <v>3328</v>
      </c>
      <c r="J376" s="11">
        <v>7</v>
      </c>
      <c r="K376" s="11">
        <v>100</v>
      </c>
      <c r="L376" s="11" t="s">
        <v>833</v>
      </c>
      <c r="M376" s="11">
        <v>0</v>
      </c>
      <c r="N376" s="11">
        <v>0</v>
      </c>
      <c r="O376" s="11">
        <v>0</v>
      </c>
      <c r="P376" s="11">
        <v>0</v>
      </c>
      <c r="Q376" s="11">
        <v>0</v>
      </c>
      <c r="R376" s="11">
        <v>0</v>
      </c>
      <c r="S376" s="11">
        <v>0</v>
      </c>
      <c r="T376" s="11">
        <v>0</v>
      </c>
      <c r="U376" s="11">
        <v>0</v>
      </c>
      <c r="V376" s="11">
        <v>0</v>
      </c>
      <c r="W376" s="11">
        <v>0</v>
      </c>
      <c r="X376" s="11">
        <v>0</v>
      </c>
      <c r="Y376" s="11">
        <v>0</v>
      </c>
      <c r="Z376" s="11">
        <v>0</v>
      </c>
      <c r="AA376" s="11">
        <v>0</v>
      </c>
      <c r="AB376" s="11">
        <v>0</v>
      </c>
      <c r="AC376" s="11">
        <v>0</v>
      </c>
      <c r="AD376" s="11">
        <v>0</v>
      </c>
      <c r="AE376" s="11">
        <v>0</v>
      </c>
      <c r="AF376" s="11">
        <v>0</v>
      </c>
      <c r="AG376" s="11">
        <v>0</v>
      </c>
      <c r="AH376" s="11">
        <v>10</v>
      </c>
      <c r="AI376" s="11" t="s">
        <v>1400</v>
      </c>
      <c r="AJ376" s="11">
        <v>6</v>
      </c>
      <c r="AK376" s="11" t="s">
        <v>1463</v>
      </c>
      <c r="AL376" s="11" t="s">
        <v>105</v>
      </c>
      <c r="AM376" s="11" t="s">
        <v>56</v>
      </c>
      <c r="AN376" s="11" t="s">
        <v>729</v>
      </c>
    </row>
    <row r="377" ht="36" spans="1:40">
      <c r="A377" s="28">
        <v>374</v>
      </c>
      <c r="B377" s="11" t="s">
        <v>151</v>
      </c>
      <c r="C377" s="11" t="s">
        <v>1479</v>
      </c>
      <c r="D377" s="11" t="s">
        <v>1480</v>
      </c>
      <c r="E377" s="11" t="s">
        <v>1481</v>
      </c>
      <c r="F377" s="11" t="s">
        <v>228</v>
      </c>
      <c r="G377" s="11" t="s">
        <v>1482</v>
      </c>
      <c r="H377" s="11">
        <v>6</v>
      </c>
      <c r="I377" s="11" t="s">
        <v>3328</v>
      </c>
      <c r="J377" s="11">
        <v>6</v>
      </c>
      <c r="K377" s="11">
        <v>100</v>
      </c>
      <c r="L377" s="11" t="s">
        <v>1482</v>
      </c>
      <c r="M377" s="11">
        <v>0</v>
      </c>
      <c r="N377" s="11">
        <v>0</v>
      </c>
      <c r="O377" s="11">
        <v>0</v>
      </c>
      <c r="P377" s="11">
        <v>0</v>
      </c>
      <c r="Q377" s="11">
        <v>0</v>
      </c>
      <c r="R377" s="11">
        <v>0</v>
      </c>
      <c r="S377" s="11">
        <v>0</v>
      </c>
      <c r="T377" s="11">
        <v>0</v>
      </c>
      <c r="U377" s="11">
        <v>0</v>
      </c>
      <c r="V377" s="11">
        <v>0</v>
      </c>
      <c r="W377" s="11">
        <v>0</v>
      </c>
      <c r="X377" s="11">
        <v>0</v>
      </c>
      <c r="Y377" s="11">
        <v>0</v>
      </c>
      <c r="Z377" s="11">
        <v>0</v>
      </c>
      <c r="AA377" s="11">
        <v>0</v>
      </c>
      <c r="AB377" s="11">
        <v>0</v>
      </c>
      <c r="AC377" s="11">
        <v>0</v>
      </c>
      <c r="AD377" s="11">
        <v>0</v>
      </c>
      <c r="AE377" s="11">
        <v>0</v>
      </c>
      <c r="AF377" s="11">
        <v>0</v>
      </c>
      <c r="AG377" s="11">
        <v>0</v>
      </c>
      <c r="AH377" s="11">
        <v>25</v>
      </c>
      <c r="AI377" s="11"/>
      <c r="AJ377" s="11"/>
      <c r="AK377" s="11" t="s">
        <v>1463</v>
      </c>
      <c r="AL377" s="11" t="s">
        <v>47</v>
      </c>
      <c r="AM377" s="11" t="s">
        <v>56</v>
      </c>
      <c r="AN377" s="11" t="s">
        <v>729</v>
      </c>
    </row>
    <row r="378" ht="48" spans="1:40">
      <c r="A378" s="28">
        <v>375</v>
      </c>
      <c r="B378" s="11" t="s">
        <v>151</v>
      </c>
      <c r="C378" s="11" t="s">
        <v>1483</v>
      </c>
      <c r="D378" s="11" t="s">
        <v>1484</v>
      </c>
      <c r="E378" s="11" t="s">
        <v>1485</v>
      </c>
      <c r="F378" s="11" t="s">
        <v>196</v>
      </c>
      <c r="G378" s="11" t="s">
        <v>104</v>
      </c>
      <c r="H378" s="11">
        <v>5</v>
      </c>
      <c r="I378" s="11" t="s">
        <v>3329</v>
      </c>
      <c r="J378" s="11">
        <v>5</v>
      </c>
      <c r="K378" s="11">
        <v>50</v>
      </c>
      <c r="L378" s="11" t="s">
        <v>104</v>
      </c>
      <c r="M378" s="11">
        <v>7</v>
      </c>
      <c r="N378" s="11">
        <v>30</v>
      </c>
      <c r="O378" s="11" t="s">
        <v>3398</v>
      </c>
      <c r="P378" s="11">
        <v>8</v>
      </c>
      <c r="Q378" s="11">
        <v>20</v>
      </c>
      <c r="R378" s="11" t="s">
        <v>802</v>
      </c>
      <c r="S378" s="11">
        <v>0</v>
      </c>
      <c r="T378" s="11">
        <v>0</v>
      </c>
      <c r="U378" s="11">
        <v>0</v>
      </c>
      <c r="V378" s="11">
        <v>0</v>
      </c>
      <c r="W378" s="11">
        <v>0</v>
      </c>
      <c r="X378" s="11">
        <v>0</v>
      </c>
      <c r="Y378" s="11">
        <v>0</v>
      </c>
      <c r="Z378" s="11">
        <v>0</v>
      </c>
      <c r="AA378" s="11">
        <v>0</v>
      </c>
      <c r="AB378" s="11">
        <v>0</v>
      </c>
      <c r="AC378" s="11">
        <v>0</v>
      </c>
      <c r="AD378" s="11">
        <v>0</v>
      </c>
      <c r="AE378" s="11">
        <v>0</v>
      </c>
      <c r="AF378" s="11">
        <v>0</v>
      </c>
      <c r="AG378" s="11">
        <v>0</v>
      </c>
      <c r="AH378" s="11">
        <v>25</v>
      </c>
      <c r="AI378" s="11"/>
      <c r="AJ378" s="11"/>
      <c r="AK378" s="11" t="s">
        <v>1463</v>
      </c>
      <c r="AL378" s="11" t="s">
        <v>47</v>
      </c>
      <c r="AM378" s="11" t="s">
        <v>56</v>
      </c>
      <c r="AN378" s="11" t="s">
        <v>729</v>
      </c>
    </row>
    <row r="379" ht="24" spans="1:40">
      <c r="A379" s="28">
        <v>376</v>
      </c>
      <c r="B379" s="11" t="s">
        <v>151</v>
      </c>
      <c r="C379" s="11" t="s">
        <v>1486</v>
      </c>
      <c r="D379" s="11" t="s">
        <v>1487</v>
      </c>
      <c r="E379" s="11" t="s">
        <v>1488</v>
      </c>
      <c r="F379" s="11" t="s">
        <v>172</v>
      </c>
      <c r="G379" s="11" t="s">
        <v>128</v>
      </c>
      <c r="H379" s="11">
        <v>4</v>
      </c>
      <c r="I379" s="11" t="s">
        <v>3328</v>
      </c>
      <c r="J379" s="11">
        <v>1</v>
      </c>
      <c r="K379" s="11">
        <v>100</v>
      </c>
      <c r="L379" s="11" t="s">
        <v>128</v>
      </c>
      <c r="M379" s="11">
        <v>2</v>
      </c>
      <c r="N379" s="11">
        <v>0</v>
      </c>
      <c r="O379" s="11">
        <v>0</v>
      </c>
      <c r="P379" s="11">
        <v>0</v>
      </c>
      <c r="Q379" s="11">
        <v>0</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0</v>
      </c>
      <c r="AH379" s="11">
        <v>25</v>
      </c>
      <c r="AI379" s="11"/>
      <c r="AJ379" s="11"/>
      <c r="AK379" s="11" t="s">
        <v>1489</v>
      </c>
      <c r="AL379" s="11" t="s">
        <v>47</v>
      </c>
      <c r="AM379" s="11" t="s">
        <v>56</v>
      </c>
      <c r="AN379" s="11" t="s">
        <v>729</v>
      </c>
    </row>
    <row r="380" ht="24" spans="1:40">
      <c r="A380" s="28">
        <v>377</v>
      </c>
      <c r="B380" s="11" t="s">
        <v>151</v>
      </c>
      <c r="C380" s="11" t="s">
        <v>1490</v>
      </c>
      <c r="D380" s="11" t="s">
        <v>1491</v>
      </c>
      <c r="E380" s="11" t="s">
        <v>1492</v>
      </c>
      <c r="F380" s="11" t="s">
        <v>196</v>
      </c>
      <c r="G380" s="11" t="s">
        <v>1421</v>
      </c>
      <c r="H380" s="11">
        <v>1</v>
      </c>
      <c r="I380" s="11" t="s">
        <v>3328</v>
      </c>
      <c r="J380" s="11">
        <v>1</v>
      </c>
      <c r="K380" s="11">
        <v>100</v>
      </c>
      <c r="L380" s="11" t="s">
        <v>1421</v>
      </c>
      <c r="M380" s="11">
        <v>0</v>
      </c>
      <c r="N380" s="11">
        <v>0</v>
      </c>
      <c r="O380" s="11">
        <v>0</v>
      </c>
      <c r="P380" s="11">
        <v>0</v>
      </c>
      <c r="Q380" s="11">
        <v>0</v>
      </c>
      <c r="R380" s="11">
        <v>0</v>
      </c>
      <c r="S380" s="11">
        <v>0</v>
      </c>
      <c r="T380" s="11">
        <v>0</v>
      </c>
      <c r="U380" s="11">
        <v>0</v>
      </c>
      <c r="V380" s="11">
        <v>0</v>
      </c>
      <c r="W380" s="11">
        <v>0</v>
      </c>
      <c r="X380" s="11">
        <v>0</v>
      </c>
      <c r="Y380" s="11">
        <v>0</v>
      </c>
      <c r="Z380" s="11">
        <v>0</v>
      </c>
      <c r="AA380" s="11">
        <v>0</v>
      </c>
      <c r="AB380" s="11">
        <v>0</v>
      </c>
      <c r="AC380" s="11">
        <v>0</v>
      </c>
      <c r="AD380" s="11">
        <v>0</v>
      </c>
      <c r="AE380" s="11">
        <v>0</v>
      </c>
      <c r="AF380" s="11">
        <v>0</v>
      </c>
      <c r="AG380" s="11">
        <v>0</v>
      </c>
      <c r="AH380" s="11">
        <v>20</v>
      </c>
      <c r="AI380" s="11"/>
      <c r="AJ380" s="11"/>
      <c r="AK380" s="11" t="s">
        <v>1489</v>
      </c>
      <c r="AL380" s="11" t="s">
        <v>105</v>
      </c>
      <c r="AM380" s="11" t="s">
        <v>48</v>
      </c>
      <c r="AN380" s="11" t="s">
        <v>729</v>
      </c>
    </row>
    <row r="381" ht="36" spans="1:40">
      <c r="A381" s="28">
        <v>378</v>
      </c>
      <c r="B381" s="11" t="s">
        <v>151</v>
      </c>
      <c r="C381" s="11" t="s">
        <v>1493</v>
      </c>
      <c r="D381" s="11" t="s">
        <v>1494</v>
      </c>
      <c r="E381" s="11" t="s">
        <v>1495</v>
      </c>
      <c r="F381" s="11" t="s">
        <v>155</v>
      </c>
      <c r="G381" s="11" t="s">
        <v>987</v>
      </c>
      <c r="H381" s="11">
        <v>4</v>
      </c>
      <c r="I381" s="11" t="s">
        <v>3328</v>
      </c>
      <c r="J381" s="11">
        <v>4</v>
      </c>
      <c r="K381" s="11">
        <v>100</v>
      </c>
      <c r="L381" s="11" t="s">
        <v>987</v>
      </c>
      <c r="M381" s="11">
        <v>0</v>
      </c>
      <c r="N381" s="11">
        <v>0</v>
      </c>
      <c r="O381" s="11">
        <v>0</v>
      </c>
      <c r="P381" s="11">
        <v>0</v>
      </c>
      <c r="Q381" s="11">
        <v>0</v>
      </c>
      <c r="R381" s="11">
        <v>0</v>
      </c>
      <c r="S381" s="11">
        <v>0</v>
      </c>
      <c r="T381" s="11">
        <v>0</v>
      </c>
      <c r="U381" s="11">
        <v>0</v>
      </c>
      <c r="V381" s="11">
        <v>0</v>
      </c>
      <c r="W381" s="11">
        <v>0</v>
      </c>
      <c r="X381" s="11">
        <v>0</v>
      </c>
      <c r="Y381" s="11">
        <v>0</v>
      </c>
      <c r="Z381" s="11">
        <v>0</v>
      </c>
      <c r="AA381" s="11">
        <v>0</v>
      </c>
      <c r="AB381" s="11">
        <v>0</v>
      </c>
      <c r="AC381" s="11">
        <v>0</v>
      </c>
      <c r="AD381" s="11">
        <v>0</v>
      </c>
      <c r="AE381" s="11">
        <v>0</v>
      </c>
      <c r="AF381" s="11">
        <v>0</v>
      </c>
      <c r="AG381" s="11">
        <v>0</v>
      </c>
      <c r="AH381" s="11">
        <v>25</v>
      </c>
      <c r="AI381" s="11"/>
      <c r="AJ381" s="11"/>
      <c r="AK381" s="11" t="s">
        <v>1489</v>
      </c>
      <c r="AL381" s="11" t="s">
        <v>47</v>
      </c>
      <c r="AM381" s="11" t="s">
        <v>56</v>
      </c>
      <c r="AN381" s="11" t="s">
        <v>729</v>
      </c>
    </row>
    <row r="382" ht="48" spans="1:40">
      <c r="A382" s="28">
        <v>379</v>
      </c>
      <c r="B382" s="11" t="s">
        <v>151</v>
      </c>
      <c r="C382" s="11" t="s">
        <v>1496</v>
      </c>
      <c r="D382" s="11" t="s">
        <v>1497</v>
      </c>
      <c r="E382" s="11" t="s">
        <v>1498</v>
      </c>
      <c r="F382" s="11" t="s">
        <v>957</v>
      </c>
      <c r="G382" s="11" t="s">
        <v>825</v>
      </c>
      <c r="H382" s="11">
        <v>3</v>
      </c>
      <c r="I382" s="11" t="s">
        <v>3328</v>
      </c>
      <c r="J382" s="11">
        <v>3</v>
      </c>
      <c r="K382" s="11">
        <v>100</v>
      </c>
      <c r="L382" s="11" t="s">
        <v>825</v>
      </c>
      <c r="M382" s="11">
        <v>0</v>
      </c>
      <c r="N382" s="11">
        <v>0</v>
      </c>
      <c r="O382" s="11">
        <v>0</v>
      </c>
      <c r="P382" s="11">
        <v>0</v>
      </c>
      <c r="Q382" s="11">
        <v>0</v>
      </c>
      <c r="R382" s="11">
        <v>0</v>
      </c>
      <c r="S382" s="11">
        <v>0</v>
      </c>
      <c r="T382" s="11">
        <v>0</v>
      </c>
      <c r="U382" s="11">
        <v>0</v>
      </c>
      <c r="V382" s="11">
        <v>0</v>
      </c>
      <c r="W382" s="11">
        <v>0</v>
      </c>
      <c r="X382" s="11">
        <v>0</v>
      </c>
      <c r="Y382" s="11">
        <v>0</v>
      </c>
      <c r="Z382" s="11">
        <v>0</v>
      </c>
      <c r="AA382" s="11">
        <v>0</v>
      </c>
      <c r="AB382" s="11">
        <v>0</v>
      </c>
      <c r="AC382" s="11">
        <v>0</v>
      </c>
      <c r="AD382" s="11">
        <v>0</v>
      </c>
      <c r="AE382" s="11">
        <v>0</v>
      </c>
      <c r="AF382" s="11">
        <v>0</v>
      </c>
      <c r="AG382" s="11">
        <v>0</v>
      </c>
      <c r="AH382" s="11">
        <v>20</v>
      </c>
      <c r="AI382" s="11" t="s">
        <v>1400</v>
      </c>
      <c r="AJ382" s="11">
        <v>6</v>
      </c>
      <c r="AK382" s="11" t="s">
        <v>1489</v>
      </c>
      <c r="AL382" s="11" t="s">
        <v>105</v>
      </c>
      <c r="AM382" s="11" t="s">
        <v>48</v>
      </c>
      <c r="AN382" s="11" t="s">
        <v>729</v>
      </c>
    </row>
    <row r="383" ht="24" spans="1:40">
      <c r="A383" s="28">
        <v>380</v>
      </c>
      <c r="B383" s="11" t="s">
        <v>151</v>
      </c>
      <c r="C383" s="11" t="s">
        <v>1499</v>
      </c>
      <c r="D383" s="11" t="s">
        <v>1500</v>
      </c>
      <c r="E383" s="11" t="s">
        <v>1501</v>
      </c>
      <c r="F383" s="11" t="s">
        <v>172</v>
      </c>
      <c r="G383" s="11" t="s">
        <v>922</v>
      </c>
      <c r="H383" s="11">
        <v>5</v>
      </c>
      <c r="I383" s="11" t="s">
        <v>3328</v>
      </c>
      <c r="J383" s="11">
        <v>5</v>
      </c>
      <c r="K383" s="11">
        <v>100</v>
      </c>
      <c r="L383" s="11" t="s">
        <v>922</v>
      </c>
      <c r="M383" s="11">
        <v>0</v>
      </c>
      <c r="N383" s="11">
        <v>0</v>
      </c>
      <c r="O383" s="11">
        <v>0</v>
      </c>
      <c r="P383" s="11">
        <v>0</v>
      </c>
      <c r="Q383" s="11">
        <v>0</v>
      </c>
      <c r="R383" s="11">
        <v>0</v>
      </c>
      <c r="S383" s="11">
        <v>0</v>
      </c>
      <c r="T383" s="11">
        <v>0</v>
      </c>
      <c r="U383" s="11">
        <v>0</v>
      </c>
      <c r="V383" s="11">
        <v>0</v>
      </c>
      <c r="W383" s="11">
        <v>0</v>
      </c>
      <c r="X383" s="11">
        <v>0</v>
      </c>
      <c r="Y383" s="11">
        <v>0</v>
      </c>
      <c r="Z383" s="11">
        <v>0</v>
      </c>
      <c r="AA383" s="11">
        <v>0</v>
      </c>
      <c r="AB383" s="11">
        <v>0</v>
      </c>
      <c r="AC383" s="11">
        <v>0</v>
      </c>
      <c r="AD383" s="11">
        <v>0</v>
      </c>
      <c r="AE383" s="11">
        <v>0</v>
      </c>
      <c r="AF383" s="11">
        <v>0</v>
      </c>
      <c r="AG383" s="11">
        <v>0</v>
      </c>
      <c r="AH383" s="11">
        <v>25</v>
      </c>
      <c r="AI383" s="11"/>
      <c r="AJ383" s="11"/>
      <c r="AK383" s="11" t="s">
        <v>1489</v>
      </c>
      <c r="AL383" s="11" t="s">
        <v>47</v>
      </c>
      <c r="AM383" s="11" t="s">
        <v>56</v>
      </c>
      <c r="AN383" s="11" t="s">
        <v>729</v>
      </c>
    </row>
    <row r="384" ht="36" spans="1:40">
      <c r="A384" s="28">
        <v>381</v>
      </c>
      <c r="B384" s="11" t="s">
        <v>151</v>
      </c>
      <c r="C384" s="11" t="s">
        <v>1502</v>
      </c>
      <c r="D384" s="11" t="s">
        <v>1503</v>
      </c>
      <c r="E384" s="11" t="s">
        <v>1504</v>
      </c>
      <c r="F384" s="11" t="s">
        <v>402</v>
      </c>
      <c r="G384" s="11" t="s">
        <v>1343</v>
      </c>
      <c r="H384" s="11">
        <v>3</v>
      </c>
      <c r="I384" s="11" t="s">
        <v>3329</v>
      </c>
      <c r="J384" s="11">
        <v>3</v>
      </c>
      <c r="K384" s="11">
        <v>70</v>
      </c>
      <c r="L384" s="11" t="s">
        <v>1343</v>
      </c>
      <c r="M384" s="11">
        <v>8</v>
      </c>
      <c r="N384" s="11">
        <v>30</v>
      </c>
      <c r="O384" s="11" t="s">
        <v>3418</v>
      </c>
      <c r="P384" s="11">
        <v>0</v>
      </c>
      <c r="Q384" s="11">
        <v>0</v>
      </c>
      <c r="R384" s="11">
        <v>0</v>
      </c>
      <c r="S384" s="11">
        <v>0</v>
      </c>
      <c r="T384" s="11">
        <v>0</v>
      </c>
      <c r="U384" s="11">
        <v>0</v>
      </c>
      <c r="V384" s="11">
        <v>0</v>
      </c>
      <c r="W384" s="11">
        <v>0</v>
      </c>
      <c r="X384" s="11">
        <v>0</v>
      </c>
      <c r="Y384" s="11">
        <v>0</v>
      </c>
      <c r="Z384" s="11">
        <v>0</v>
      </c>
      <c r="AA384" s="11">
        <v>0</v>
      </c>
      <c r="AB384" s="11">
        <v>0</v>
      </c>
      <c r="AC384" s="11">
        <v>0</v>
      </c>
      <c r="AD384" s="11">
        <v>0</v>
      </c>
      <c r="AE384" s="11">
        <v>0</v>
      </c>
      <c r="AF384" s="11">
        <v>0</v>
      </c>
      <c r="AG384" s="11">
        <v>0</v>
      </c>
      <c r="AH384" s="11">
        <v>50</v>
      </c>
      <c r="AI384" s="11"/>
      <c r="AJ384" s="11"/>
      <c r="AK384" s="11" t="s">
        <v>1489</v>
      </c>
      <c r="AL384" s="11" t="s">
        <v>47</v>
      </c>
      <c r="AM384" s="11" t="s">
        <v>48</v>
      </c>
      <c r="AN384" s="11" t="s">
        <v>729</v>
      </c>
    </row>
    <row r="385" ht="48" spans="1:40">
      <c r="A385" s="28">
        <v>382</v>
      </c>
      <c r="B385" s="11" t="s">
        <v>151</v>
      </c>
      <c r="C385" s="11" t="s">
        <v>1505</v>
      </c>
      <c r="D385" s="11" t="s">
        <v>1506</v>
      </c>
      <c r="E385" s="11" t="s">
        <v>1507</v>
      </c>
      <c r="F385" s="11" t="s">
        <v>167</v>
      </c>
      <c r="G385" s="11" t="s">
        <v>1324</v>
      </c>
      <c r="H385" s="11">
        <v>5</v>
      </c>
      <c r="I385" s="11" t="s">
        <v>3328</v>
      </c>
      <c r="J385" s="11">
        <v>5</v>
      </c>
      <c r="K385" s="11">
        <v>100</v>
      </c>
      <c r="L385" s="11" t="s">
        <v>1324</v>
      </c>
      <c r="M385" s="11">
        <v>0</v>
      </c>
      <c r="N385" s="11">
        <v>0</v>
      </c>
      <c r="O385" s="11">
        <v>0</v>
      </c>
      <c r="P385" s="11">
        <v>0</v>
      </c>
      <c r="Q385" s="11">
        <v>0</v>
      </c>
      <c r="R385" s="11">
        <v>0</v>
      </c>
      <c r="S385" s="11">
        <v>0</v>
      </c>
      <c r="T385" s="11">
        <v>0</v>
      </c>
      <c r="U385" s="11">
        <v>0</v>
      </c>
      <c r="V385" s="11">
        <v>0</v>
      </c>
      <c r="W385" s="11">
        <v>0</v>
      </c>
      <c r="X385" s="11">
        <v>0</v>
      </c>
      <c r="Y385" s="11">
        <v>0</v>
      </c>
      <c r="Z385" s="11">
        <v>0</v>
      </c>
      <c r="AA385" s="11">
        <v>0</v>
      </c>
      <c r="AB385" s="11">
        <v>0</v>
      </c>
      <c r="AC385" s="11">
        <v>0</v>
      </c>
      <c r="AD385" s="11">
        <v>0</v>
      </c>
      <c r="AE385" s="11">
        <v>0</v>
      </c>
      <c r="AF385" s="11">
        <v>0</v>
      </c>
      <c r="AG385" s="11">
        <v>0</v>
      </c>
      <c r="AH385" s="11">
        <v>25</v>
      </c>
      <c r="AI385" s="11" t="s">
        <v>1400</v>
      </c>
      <c r="AJ385" s="11">
        <v>21</v>
      </c>
      <c r="AK385" s="11" t="s">
        <v>1489</v>
      </c>
      <c r="AL385" s="11" t="s">
        <v>47</v>
      </c>
      <c r="AM385" s="11" t="s">
        <v>56</v>
      </c>
      <c r="AN385" s="11" t="s">
        <v>729</v>
      </c>
    </row>
    <row r="386" ht="36" spans="1:40">
      <c r="A386" s="28">
        <v>383</v>
      </c>
      <c r="B386" s="11" t="s">
        <v>151</v>
      </c>
      <c r="C386" s="11" t="s">
        <v>1508</v>
      </c>
      <c r="D386" s="11" t="s">
        <v>1509</v>
      </c>
      <c r="E386" s="11" t="s">
        <v>1510</v>
      </c>
      <c r="F386" s="11" t="s">
        <v>196</v>
      </c>
      <c r="G386" s="11" t="s">
        <v>417</v>
      </c>
      <c r="H386" s="11">
        <v>4</v>
      </c>
      <c r="I386" s="11" t="s">
        <v>3328</v>
      </c>
      <c r="J386" s="11">
        <v>4</v>
      </c>
      <c r="K386" s="11">
        <v>100</v>
      </c>
      <c r="L386" s="11" t="s">
        <v>417</v>
      </c>
      <c r="M386" s="11">
        <v>0</v>
      </c>
      <c r="N386" s="11">
        <v>0</v>
      </c>
      <c r="O386" s="11">
        <v>0</v>
      </c>
      <c r="P386" s="11">
        <v>0</v>
      </c>
      <c r="Q386" s="11">
        <v>0</v>
      </c>
      <c r="R386" s="11">
        <v>0</v>
      </c>
      <c r="S386" s="11">
        <v>0</v>
      </c>
      <c r="T386" s="11">
        <v>0</v>
      </c>
      <c r="U386" s="11">
        <v>0</v>
      </c>
      <c r="V386" s="11">
        <v>0</v>
      </c>
      <c r="W386" s="11">
        <v>0</v>
      </c>
      <c r="X386" s="11">
        <v>0</v>
      </c>
      <c r="Y386" s="11">
        <v>0</v>
      </c>
      <c r="Z386" s="11">
        <v>0</v>
      </c>
      <c r="AA386" s="11">
        <v>0</v>
      </c>
      <c r="AB386" s="11">
        <v>0</v>
      </c>
      <c r="AC386" s="11">
        <v>0</v>
      </c>
      <c r="AD386" s="11">
        <v>0</v>
      </c>
      <c r="AE386" s="11">
        <v>0</v>
      </c>
      <c r="AF386" s="11">
        <v>0</v>
      </c>
      <c r="AG386" s="11">
        <v>0</v>
      </c>
      <c r="AH386" s="11">
        <v>25</v>
      </c>
      <c r="AI386" s="11"/>
      <c r="AJ386" s="11"/>
      <c r="AK386" s="11" t="s">
        <v>1511</v>
      </c>
      <c r="AL386" s="11" t="s">
        <v>47</v>
      </c>
      <c r="AM386" s="11" t="s">
        <v>56</v>
      </c>
      <c r="AN386" s="11" t="s">
        <v>729</v>
      </c>
    </row>
    <row r="387" ht="24" spans="1:40">
      <c r="A387" s="28">
        <v>384</v>
      </c>
      <c r="B387" s="11" t="s">
        <v>151</v>
      </c>
      <c r="C387" s="11" t="s">
        <v>1512</v>
      </c>
      <c r="D387" s="11" t="s">
        <v>1513</v>
      </c>
      <c r="E387" s="11" t="s">
        <v>1514</v>
      </c>
      <c r="F387" s="11" t="s">
        <v>196</v>
      </c>
      <c r="G387" s="11" t="s">
        <v>384</v>
      </c>
      <c r="H387" s="11">
        <v>4</v>
      </c>
      <c r="I387" s="11" t="s">
        <v>3328</v>
      </c>
      <c r="J387" s="11">
        <v>4</v>
      </c>
      <c r="K387" s="11">
        <v>100</v>
      </c>
      <c r="L387" s="11" t="s">
        <v>384</v>
      </c>
      <c r="M387" s="11">
        <v>0</v>
      </c>
      <c r="N387" s="11">
        <v>0</v>
      </c>
      <c r="O387" s="11">
        <v>0</v>
      </c>
      <c r="P387" s="11">
        <v>0</v>
      </c>
      <c r="Q387" s="11">
        <v>0</v>
      </c>
      <c r="R387" s="11">
        <v>0</v>
      </c>
      <c r="S387" s="11">
        <v>0</v>
      </c>
      <c r="T387" s="11">
        <v>0</v>
      </c>
      <c r="U387" s="11">
        <v>0</v>
      </c>
      <c r="V387" s="11">
        <v>0</v>
      </c>
      <c r="W387" s="11">
        <v>0</v>
      </c>
      <c r="X387" s="11">
        <v>0</v>
      </c>
      <c r="Y387" s="11">
        <v>0</v>
      </c>
      <c r="Z387" s="11">
        <v>0</v>
      </c>
      <c r="AA387" s="11">
        <v>0</v>
      </c>
      <c r="AB387" s="11">
        <v>0</v>
      </c>
      <c r="AC387" s="11">
        <v>0</v>
      </c>
      <c r="AD387" s="11">
        <v>0</v>
      </c>
      <c r="AE387" s="11">
        <v>0</v>
      </c>
      <c r="AF387" s="11">
        <v>0</v>
      </c>
      <c r="AG387" s="11">
        <v>0</v>
      </c>
      <c r="AH387" s="11">
        <v>25</v>
      </c>
      <c r="AI387" s="11"/>
      <c r="AJ387" s="11"/>
      <c r="AK387" s="11" t="s">
        <v>1511</v>
      </c>
      <c r="AL387" s="11" t="s">
        <v>47</v>
      </c>
      <c r="AM387" s="11" t="s">
        <v>56</v>
      </c>
      <c r="AN387" s="11" t="s">
        <v>729</v>
      </c>
    </row>
    <row r="388" ht="48" spans="1:40">
      <c r="A388" s="28">
        <v>385</v>
      </c>
      <c r="B388" s="11" t="s">
        <v>151</v>
      </c>
      <c r="C388" s="11" t="s">
        <v>1515</v>
      </c>
      <c r="D388" s="11" t="s">
        <v>1516</v>
      </c>
      <c r="E388" s="11" t="s">
        <v>1517</v>
      </c>
      <c r="F388" s="11" t="s">
        <v>202</v>
      </c>
      <c r="G388" s="11" t="s">
        <v>1152</v>
      </c>
      <c r="H388" s="11">
        <v>2</v>
      </c>
      <c r="I388" s="11" t="s">
        <v>3328</v>
      </c>
      <c r="J388" s="11">
        <v>2</v>
      </c>
      <c r="K388" s="11">
        <v>100</v>
      </c>
      <c r="L388" s="11" t="s">
        <v>1152</v>
      </c>
      <c r="M388" s="11">
        <v>0</v>
      </c>
      <c r="N388" s="11">
        <v>0</v>
      </c>
      <c r="O388" s="11">
        <v>0</v>
      </c>
      <c r="P388" s="11">
        <v>0</v>
      </c>
      <c r="Q388" s="11">
        <v>0</v>
      </c>
      <c r="R388" s="11">
        <v>0</v>
      </c>
      <c r="S388" s="11">
        <v>0</v>
      </c>
      <c r="T388" s="11">
        <v>0</v>
      </c>
      <c r="U388" s="11">
        <v>0</v>
      </c>
      <c r="V388" s="11">
        <v>0</v>
      </c>
      <c r="W388" s="11">
        <v>0</v>
      </c>
      <c r="X388" s="11">
        <v>0</v>
      </c>
      <c r="Y388" s="11">
        <v>0</v>
      </c>
      <c r="Z388" s="11">
        <v>0</v>
      </c>
      <c r="AA388" s="11">
        <v>0</v>
      </c>
      <c r="AB388" s="11">
        <v>0</v>
      </c>
      <c r="AC388" s="11">
        <v>0</v>
      </c>
      <c r="AD388" s="11">
        <v>0</v>
      </c>
      <c r="AE388" s="11">
        <v>0</v>
      </c>
      <c r="AF388" s="11">
        <v>0</v>
      </c>
      <c r="AG388" s="11">
        <v>0</v>
      </c>
      <c r="AH388" s="11">
        <v>20</v>
      </c>
      <c r="AI388" s="11" t="s">
        <v>1400</v>
      </c>
      <c r="AJ388" s="11">
        <v>4</v>
      </c>
      <c r="AK388" s="11" t="s">
        <v>1511</v>
      </c>
      <c r="AL388" s="11" t="s">
        <v>105</v>
      </c>
      <c r="AM388" s="11" t="s">
        <v>48</v>
      </c>
      <c r="AN388" s="11" t="s">
        <v>729</v>
      </c>
    </row>
    <row r="389" ht="36" spans="1:40">
      <c r="A389" s="28">
        <v>386</v>
      </c>
      <c r="B389" s="11" t="s">
        <v>151</v>
      </c>
      <c r="C389" s="11" t="s">
        <v>1518</v>
      </c>
      <c r="D389" s="11" t="s">
        <v>1519</v>
      </c>
      <c r="E389" s="11" t="s">
        <v>1520</v>
      </c>
      <c r="F389" s="11" t="s">
        <v>317</v>
      </c>
      <c r="G389" s="11" t="s">
        <v>651</v>
      </c>
      <c r="H389" s="11">
        <v>5</v>
      </c>
      <c r="I389" s="11" t="s">
        <v>3328</v>
      </c>
      <c r="J389" s="11">
        <v>5</v>
      </c>
      <c r="K389" s="11">
        <v>100</v>
      </c>
      <c r="L389" s="11" t="s">
        <v>651</v>
      </c>
      <c r="M389" s="11">
        <v>0</v>
      </c>
      <c r="N389" s="11">
        <v>0</v>
      </c>
      <c r="O389" s="11">
        <v>0</v>
      </c>
      <c r="P389" s="11">
        <v>0</v>
      </c>
      <c r="Q389" s="11">
        <v>0</v>
      </c>
      <c r="R389" s="11">
        <v>0</v>
      </c>
      <c r="S389" s="11">
        <v>0</v>
      </c>
      <c r="T389" s="11">
        <v>0</v>
      </c>
      <c r="U389" s="11">
        <v>0</v>
      </c>
      <c r="V389" s="11">
        <v>0</v>
      </c>
      <c r="W389" s="11">
        <v>0</v>
      </c>
      <c r="X389" s="11">
        <v>0</v>
      </c>
      <c r="Y389" s="11">
        <v>0</v>
      </c>
      <c r="Z389" s="11">
        <v>0</v>
      </c>
      <c r="AA389" s="11">
        <v>0</v>
      </c>
      <c r="AB389" s="11">
        <v>0</v>
      </c>
      <c r="AC389" s="11">
        <v>0</v>
      </c>
      <c r="AD389" s="11">
        <v>0</v>
      </c>
      <c r="AE389" s="11">
        <v>0</v>
      </c>
      <c r="AF389" s="11">
        <v>0</v>
      </c>
      <c r="AG389" s="11">
        <v>0</v>
      </c>
      <c r="AH389" s="11">
        <v>25</v>
      </c>
      <c r="AI389" s="11"/>
      <c r="AJ389" s="11"/>
      <c r="AK389" s="11" t="s">
        <v>1511</v>
      </c>
      <c r="AL389" s="11" t="s">
        <v>47</v>
      </c>
      <c r="AM389" s="11" t="s">
        <v>56</v>
      </c>
      <c r="AN389" s="11" t="s">
        <v>729</v>
      </c>
    </row>
    <row r="390" ht="36" spans="1:40">
      <c r="A390" s="28">
        <v>387</v>
      </c>
      <c r="B390" s="11" t="s">
        <v>151</v>
      </c>
      <c r="C390" s="11" t="s">
        <v>1521</v>
      </c>
      <c r="D390" s="11" t="s">
        <v>1522</v>
      </c>
      <c r="E390" s="11" t="s">
        <v>1523</v>
      </c>
      <c r="F390" s="11" t="s">
        <v>172</v>
      </c>
      <c r="G390" s="11" t="s">
        <v>1381</v>
      </c>
      <c r="H390" s="11">
        <v>3</v>
      </c>
      <c r="I390" s="11" t="s">
        <v>3328</v>
      </c>
      <c r="J390" s="11">
        <v>3</v>
      </c>
      <c r="K390" s="11">
        <v>100</v>
      </c>
      <c r="L390" s="11" t="s">
        <v>1381</v>
      </c>
      <c r="M390" s="11">
        <v>0</v>
      </c>
      <c r="N390" s="11">
        <v>0</v>
      </c>
      <c r="O390" s="11">
        <v>0</v>
      </c>
      <c r="P390" s="11">
        <v>0</v>
      </c>
      <c r="Q390" s="11">
        <v>0</v>
      </c>
      <c r="R390" s="11">
        <v>0</v>
      </c>
      <c r="S390" s="11">
        <v>0</v>
      </c>
      <c r="T390" s="11">
        <v>0</v>
      </c>
      <c r="U390" s="11">
        <v>0</v>
      </c>
      <c r="V390" s="11">
        <v>0</v>
      </c>
      <c r="W390" s="11">
        <v>0</v>
      </c>
      <c r="X390" s="11">
        <v>0</v>
      </c>
      <c r="Y390" s="11">
        <v>0</v>
      </c>
      <c r="Z390" s="11">
        <v>0</v>
      </c>
      <c r="AA390" s="11">
        <v>0</v>
      </c>
      <c r="AB390" s="11">
        <v>0</v>
      </c>
      <c r="AC390" s="11">
        <v>0</v>
      </c>
      <c r="AD390" s="11">
        <v>0</v>
      </c>
      <c r="AE390" s="11">
        <v>0</v>
      </c>
      <c r="AF390" s="11">
        <v>0</v>
      </c>
      <c r="AG390" s="11">
        <v>0</v>
      </c>
      <c r="AH390" s="11">
        <v>50</v>
      </c>
      <c r="AI390" s="11"/>
      <c r="AJ390" s="11"/>
      <c r="AK390" s="11" t="s">
        <v>1511</v>
      </c>
      <c r="AL390" s="11" t="s">
        <v>47</v>
      </c>
      <c r="AM390" s="11" t="s">
        <v>48</v>
      </c>
      <c r="AN390" s="11" t="s">
        <v>729</v>
      </c>
    </row>
    <row r="391" ht="24" spans="1:40">
      <c r="A391" s="28">
        <v>388</v>
      </c>
      <c r="B391" s="11" t="s">
        <v>151</v>
      </c>
      <c r="C391" s="11" t="s">
        <v>1524</v>
      </c>
      <c r="D391" s="11" t="s">
        <v>1525</v>
      </c>
      <c r="E391" s="11" t="s">
        <v>1526</v>
      </c>
      <c r="F391" s="11" t="s">
        <v>167</v>
      </c>
      <c r="G391" s="11" t="s">
        <v>291</v>
      </c>
      <c r="H391" s="11">
        <v>5</v>
      </c>
      <c r="I391" s="11" t="s">
        <v>3328</v>
      </c>
      <c r="J391" s="11">
        <v>1</v>
      </c>
      <c r="K391" s="11">
        <v>100</v>
      </c>
      <c r="L391" s="11" t="s">
        <v>291</v>
      </c>
      <c r="M391" s="11">
        <v>0</v>
      </c>
      <c r="N391" s="11">
        <v>0</v>
      </c>
      <c r="O391" s="11">
        <v>0</v>
      </c>
      <c r="P391" s="11">
        <v>0</v>
      </c>
      <c r="Q391" s="11">
        <v>0</v>
      </c>
      <c r="R391" s="11">
        <v>0</v>
      </c>
      <c r="S391" s="11">
        <v>0</v>
      </c>
      <c r="T391" s="11">
        <v>0</v>
      </c>
      <c r="U391" s="11">
        <v>0</v>
      </c>
      <c r="V391" s="11">
        <v>0</v>
      </c>
      <c r="W391" s="11">
        <v>0</v>
      </c>
      <c r="X391" s="11">
        <v>0</v>
      </c>
      <c r="Y391" s="11">
        <v>0</v>
      </c>
      <c r="Z391" s="11">
        <v>0</v>
      </c>
      <c r="AA391" s="11">
        <v>0</v>
      </c>
      <c r="AB391" s="11">
        <v>0</v>
      </c>
      <c r="AC391" s="11">
        <v>0</v>
      </c>
      <c r="AD391" s="11">
        <v>0</v>
      </c>
      <c r="AE391" s="11">
        <v>0</v>
      </c>
      <c r="AF391" s="11">
        <v>0</v>
      </c>
      <c r="AG391" s="11">
        <v>0</v>
      </c>
      <c r="AH391" s="11">
        <v>25</v>
      </c>
      <c r="AI391" s="11"/>
      <c r="AJ391" s="11"/>
      <c r="AK391" s="11" t="s">
        <v>1511</v>
      </c>
      <c r="AL391" s="11" t="s">
        <v>47</v>
      </c>
      <c r="AM391" s="11" t="s">
        <v>56</v>
      </c>
      <c r="AN391" s="11" t="s">
        <v>729</v>
      </c>
    </row>
    <row r="392" ht="36" spans="1:40">
      <c r="A392" s="28">
        <v>389</v>
      </c>
      <c r="B392" s="11" t="s">
        <v>151</v>
      </c>
      <c r="C392" s="11" t="s">
        <v>1527</v>
      </c>
      <c r="D392" s="11" t="s">
        <v>1528</v>
      </c>
      <c r="E392" s="11" t="s">
        <v>1529</v>
      </c>
      <c r="F392" s="11" t="s">
        <v>202</v>
      </c>
      <c r="G392" s="11" t="s">
        <v>554</v>
      </c>
      <c r="H392" s="11">
        <v>8</v>
      </c>
      <c r="I392" s="11" t="s">
        <v>3328</v>
      </c>
      <c r="J392" s="11">
        <v>8</v>
      </c>
      <c r="K392" s="11">
        <v>100</v>
      </c>
      <c r="L392" s="11" t="s">
        <v>554</v>
      </c>
      <c r="M392" s="11">
        <v>0</v>
      </c>
      <c r="N392" s="11">
        <v>0</v>
      </c>
      <c r="O392" s="11">
        <v>0</v>
      </c>
      <c r="P392" s="11">
        <v>0</v>
      </c>
      <c r="Q392" s="11">
        <v>0</v>
      </c>
      <c r="R392" s="11">
        <v>0</v>
      </c>
      <c r="S392" s="11">
        <v>0</v>
      </c>
      <c r="T392" s="11">
        <v>0</v>
      </c>
      <c r="U392" s="11">
        <v>0</v>
      </c>
      <c r="V392" s="11">
        <v>0</v>
      </c>
      <c r="W392" s="11">
        <v>0</v>
      </c>
      <c r="X392" s="11">
        <v>0</v>
      </c>
      <c r="Y392" s="11">
        <v>0</v>
      </c>
      <c r="Z392" s="11">
        <v>0</v>
      </c>
      <c r="AA392" s="11">
        <v>0</v>
      </c>
      <c r="AB392" s="11">
        <v>0</v>
      </c>
      <c r="AC392" s="11">
        <v>0</v>
      </c>
      <c r="AD392" s="11">
        <v>0</v>
      </c>
      <c r="AE392" s="11">
        <v>0</v>
      </c>
      <c r="AF392" s="11">
        <v>0</v>
      </c>
      <c r="AG392" s="11">
        <v>0</v>
      </c>
      <c r="AH392" s="11">
        <v>25</v>
      </c>
      <c r="AI392" s="11" t="s">
        <v>1400</v>
      </c>
      <c r="AJ392" s="11">
        <v>2</v>
      </c>
      <c r="AK392" s="11" t="s">
        <v>1530</v>
      </c>
      <c r="AL392" s="11" t="s">
        <v>47</v>
      </c>
      <c r="AM392" s="11" t="s">
        <v>56</v>
      </c>
      <c r="AN392" s="11" t="s">
        <v>729</v>
      </c>
    </row>
    <row r="393" ht="36" spans="1:40">
      <c r="A393" s="28">
        <v>390</v>
      </c>
      <c r="B393" s="11" t="s">
        <v>151</v>
      </c>
      <c r="C393" s="11" t="s">
        <v>1531</v>
      </c>
      <c r="D393" s="11" t="s">
        <v>1532</v>
      </c>
      <c r="E393" s="11" t="s">
        <v>1533</v>
      </c>
      <c r="F393" s="11" t="s">
        <v>202</v>
      </c>
      <c r="G393" s="11" t="s">
        <v>1152</v>
      </c>
      <c r="H393" s="11">
        <v>3</v>
      </c>
      <c r="I393" s="11" t="s">
        <v>3328</v>
      </c>
      <c r="J393" s="11">
        <v>3</v>
      </c>
      <c r="K393" s="11">
        <v>100</v>
      </c>
      <c r="L393" s="11" t="s">
        <v>1152</v>
      </c>
      <c r="M393" s="11">
        <v>0</v>
      </c>
      <c r="N393" s="11">
        <v>0</v>
      </c>
      <c r="O393" s="11">
        <v>0</v>
      </c>
      <c r="P393" s="11">
        <v>0</v>
      </c>
      <c r="Q393" s="11">
        <v>0</v>
      </c>
      <c r="R393" s="11">
        <v>0</v>
      </c>
      <c r="S393" s="11">
        <v>0</v>
      </c>
      <c r="T393" s="11">
        <v>0</v>
      </c>
      <c r="U393" s="11">
        <v>0</v>
      </c>
      <c r="V393" s="11">
        <v>0</v>
      </c>
      <c r="W393" s="11">
        <v>0</v>
      </c>
      <c r="X393" s="11">
        <v>0</v>
      </c>
      <c r="Y393" s="11">
        <v>0</v>
      </c>
      <c r="Z393" s="11">
        <v>0</v>
      </c>
      <c r="AA393" s="11">
        <v>0</v>
      </c>
      <c r="AB393" s="11">
        <v>0</v>
      </c>
      <c r="AC393" s="11">
        <v>0</v>
      </c>
      <c r="AD393" s="11">
        <v>0</v>
      </c>
      <c r="AE393" s="11">
        <v>0</v>
      </c>
      <c r="AF393" s="11">
        <v>0</v>
      </c>
      <c r="AG393" s="11">
        <v>0</v>
      </c>
      <c r="AH393" s="11">
        <v>20</v>
      </c>
      <c r="AI393" s="11"/>
      <c r="AJ393" s="11"/>
      <c r="AK393" s="11" t="s">
        <v>1530</v>
      </c>
      <c r="AL393" s="11" t="s">
        <v>105</v>
      </c>
      <c r="AM393" s="11" t="s">
        <v>48</v>
      </c>
      <c r="AN393" s="11" t="s">
        <v>729</v>
      </c>
    </row>
    <row r="394" ht="24" spans="1:40">
      <c r="A394" s="28">
        <v>391</v>
      </c>
      <c r="B394" s="11" t="s">
        <v>151</v>
      </c>
      <c r="C394" s="11" t="s">
        <v>1534</v>
      </c>
      <c r="D394" s="11" t="s">
        <v>1535</v>
      </c>
      <c r="E394" s="11" t="s">
        <v>1536</v>
      </c>
      <c r="F394" s="11" t="s">
        <v>155</v>
      </c>
      <c r="G394" s="11" t="s">
        <v>128</v>
      </c>
      <c r="H394" s="11">
        <v>7</v>
      </c>
      <c r="I394" s="11" t="s">
        <v>3328</v>
      </c>
      <c r="J394" s="11">
        <v>7</v>
      </c>
      <c r="K394" s="11">
        <v>100</v>
      </c>
      <c r="L394" s="11" t="s">
        <v>128</v>
      </c>
      <c r="M394" s="11">
        <v>0</v>
      </c>
      <c r="N394" s="11">
        <v>0</v>
      </c>
      <c r="O394" s="11">
        <v>0</v>
      </c>
      <c r="P394" s="11">
        <v>0</v>
      </c>
      <c r="Q394" s="11">
        <v>0</v>
      </c>
      <c r="R394" s="11">
        <v>0</v>
      </c>
      <c r="S394" s="11">
        <v>0</v>
      </c>
      <c r="T394" s="11">
        <v>0</v>
      </c>
      <c r="U394" s="11">
        <v>0</v>
      </c>
      <c r="V394" s="11">
        <v>0</v>
      </c>
      <c r="W394" s="11">
        <v>0</v>
      </c>
      <c r="X394" s="11">
        <v>0</v>
      </c>
      <c r="Y394" s="11">
        <v>0</v>
      </c>
      <c r="Z394" s="11">
        <v>0</v>
      </c>
      <c r="AA394" s="11">
        <v>0</v>
      </c>
      <c r="AB394" s="11">
        <v>0</v>
      </c>
      <c r="AC394" s="11">
        <v>0</v>
      </c>
      <c r="AD394" s="11">
        <v>0</v>
      </c>
      <c r="AE394" s="11">
        <v>0</v>
      </c>
      <c r="AF394" s="11">
        <v>0</v>
      </c>
      <c r="AG394" s="11">
        <v>0</v>
      </c>
      <c r="AH394" s="11">
        <v>25</v>
      </c>
      <c r="AI394" s="11"/>
      <c r="AJ394" s="11"/>
      <c r="AK394" s="11" t="s">
        <v>1530</v>
      </c>
      <c r="AL394" s="11" t="s">
        <v>47</v>
      </c>
      <c r="AM394" s="11" t="s">
        <v>56</v>
      </c>
      <c r="AN394" s="11" t="s">
        <v>729</v>
      </c>
    </row>
    <row r="395" ht="24" spans="1:40">
      <c r="A395" s="28">
        <v>392</v>
      </c>
      <c r="B395" s="11" t="s">
        <v>151</v>
      </c>
      <c r="C395" s="11" t="s">
        <v>1537</v>
      </c>
      <c r="D395" s="11" t="s">
        <v>1538</v>
      </c>
      <c r="E395" s="11" t="s">
        <v>1539</v>
      </c>
      <c r="F395" s="11" t="s">
        <v>155</v>
      </c>
      <c r="G395" s="11" t="s">
        <v>128</v>
      </c>
      <c r="H395" s="11">
        <v>7</v>
      </c>
      <c r="I395" s="11" t="s">
        <v>3328</v>
      </c>
      <c r="J395" s="11">
        <v>7</v>
      </c>
      <c r="K395" s="11">
        <v>100</v>
      </c>
      <c r="L395" s="11" t="s">
        <v>128</v>
      </c>
      <c r="M395" s="11">
        <v>0</v>
      </c>
      <c r="N395" s="11">
        <v>0</v>
      </c>
      <c r="O395" s="11">
        <v>0</v>
      </c>
      <c r="P395" s="11">
        <v>0</v>
      </c>
      <c r="Q395" s="11">
        <v>0</v>
      </c>
      <c r="R395" s="11">
        <v>0</v>
      </c>
      <c r="S395" s="11">
        <v>0</v>
      </c>
      <c r="T395" s="11">
        <v>0</v>
      </c>
      <c r="U395" s="11">
        <v>0</v>
      </c>
      <c r="V395" s="11">
        <v>0</v>
      </c>
      <c r="W395" s="11">
        <v>0</v>
      </c>
      <c r="X395" s="11">
        <v>0</v>
      </c>
      <c r="Y395" s="11">
        <v>0</v>
      </c>
      <c r="Z395" s="11">
        <v>0</v>
      </c>
      <c r="AA395" s="11">
        <v>0</v>
      </c>
      <c r="AB395" s="11">
        <v>0</v>
      </c>
      <c r="AC395" s="11">
        <v>0</v>
      </c>
      <c r="AD395" s="11">
        <v>0</v>
      </c>
      <c r="AE395" s="11">
        <v>0</v>
      </c>
      <c r="AF395" s="11">
        <v>0</v>
      </c>
      <c r="AG395" s="11">
        <v>0</v>
      </c>
      <c r="AH395" s="11">
        <v>25</v>
      </c>
      <c r="AI395" s="11"/>
      <c r="AJ395" s="11"/>
      <c r="AK395" s="11" t="s">
        <v>1530</v>
      </c>
      <c r="AL395" s="11" t="s">
        <v>47</v>
      </c>
      <c r="AM395" s="11" t="s">
        <v>56</v>
      </c>
      <c r="AN395" s="11" t="s">
        <v>729</v>
      </c>
    </row>
    <row r="396" ht="36" spans="1:40">
      <c r="A396" s="28">
        <v>393</v>
      </c>
      <c r="B396" s="11" t="s">
        <v>151</v>
      </c>
      <c r="C396" s="11" t="s">
        <v>1540</v>
      </c>
      <c r="D396" s="11" t="s">
        <v>1541</v>
      </c>
      <c r="E396" s="11" t="s">
        <v>1542</v>
      </c>
      <c r="F396" s="11" t="s">
        <v>202</v>
      </c>
      <c r="G396" s="11" t="s">
        <v>1152</v>
      </c>
      <c r="H396" s="11">
        <v>2</v>
      </c>
      <c r="I396" s="11" t="s">
        <v>3328</v>
      </c>
      <c r="J396" s="11">
        <v>2</v>
      </c>
      <c r="K396" s="11">
        <v>100</v>
      </c>
      <c r="L396" s="11" t="s">
        <v>1152</v>
      </c>
      <c r="M396" s="11">
        <v>0</v>
      </c>
      <c r="N396" s="11">
        <v>0</v>
      </c>
      <c r="O396" s="11">
        <v>0</v>
      </c>
      <c r="P396" s="11">
        <v>0</v>
      </c>
      <c r="Q396" s="11">
        <v>0</v>
      </c>
      <c r="R396" s="11">
        <v>0</v>
      </c>
      <c r="S396" s="11">
        <v>0</v>
      </c>
      <c r="T396" s="11">
        <v>0</v>
      </c>
      <c r="U396" s="11">
        <v>0</v>
      </c>
      <c r="V396" s="11">
        <v>0</v>
      </c>
      <c r="W396" s="11">
        <v>0</v>
      </c>
      <c r="X396" s="11">
        <v>0</v>
      </c>
      <c r="Y396" s="11">
        <v>0</v>
      </c>
      <c r="Z396" s="11">
        <v>0</v>
      </c>
      <c r="AA396" s="11">
        <v>0</v>
      </c>
      <c r="AB396" s="11">
        <v>0</v>
      </c>
      <c r="AC396" s="11">
        <v>0</v>
      </c>
      <c r="AD396" s="11">
        <v>0</v>
      </c>
      <c r="AE396" s="11">
        <v>0</v>
      </c>
      <c r="AF396" s="11">
        <v>0</v>
      </c>
      <c r="AG396" s="11">
        <v>0</v>
      </c>
      <c r="AH396" s="11">
        <v>20</v>
      </c>
      <c r="AI396" s="11" t="s">
        <v>1400</v>
      </c>
      <c r="AJ396" s="11">
        <v>4</v>
      </c>
      <c r="AK396" s="11" t="s">
        <v>1530</v>
      </c>
      <c r="AL396" s="11" t="s">
        <v>105</v>
      </c>
      <c r="AM396" s="11" t="s">
        <v>48</v>
      </c>
      <c r="AN396" s="11" t="s">
        <v>729</v>
      </c>
    </row>
    <row r="397" ht="48" spans="1:40">
      <c r="A397" s="28">
        <v>394</v>
      </c>
      <c r="B397" s="11" t="s">
        <v>151</v>
      </c>
      <c r="C397" s="11" t="s">
        <v>1543</v>
      </c>
      <c r="D397" s="11" t="s">
        <v>1544</v>
      </c>
      <c r="E397" s="11" t="s">
        <v>1545</v>
      </c>
      <c r="F397" s="11" t="s">
        <v>196</v>
      </c>
      <c r="G397" s="11" t="s">
        <v>384</v>
      </c>
      <c r="H397" s="11">
        <v>8</v>
      </c>
      <c r="I397" s="11" t="s">
        <v>3329</v>
      </c>
      <c r="J397" s="11">
        <v>4</v>
      </c>
      <c r="K397" s="11">
        <v>0</v>
      </c>
      <c r="L397" s="11" t="s">
        <v>3330</v>
      </c>
      <c r="M397" s="11">
        <v>7</v>
      </c>
      <c r="N397" s="11">
        <v>15</v>
      </c>
      <c r="O397" s="11" t="s">
        <v>3423</v>
      </c>
      <c r="P397" s="11">
        <v>8</v>
      </c>
      <c r="Q397" s="11">
        <v>85</v>
      </c>
      <c r="R397" s="11" t="s">
        <v>384</v>
      </c>
      <c r="S397" s="11">
        <v>0</v>
      </c>
      <c r="T397" s="11">
        <v>0</v>
      </c>
      <c r="U397" s="11">
        <v>0</v>
      </c>
      <c r="V397" s="11">
        <v>0</v>
      </c>
      <c r="W397" s="11">
        <v>0</v>
      </c>
      <c r="X397" s="11">
        <v>0</v>
      </c>
      <c r="Y397" s="11">
        <v>0</v>
      </c>
      <c r="Z397" s="11">
        <v>0</v>
      </c>
      <c r="AA397" s="11">
        <v>0</v>
      </c>
      <c r="AB397" s="11">
        <v>0</v>
      </c>
      <c r="AC397" s="11">
        <v>0</v>
      </c>
      <c r="AD397" s="11">
        <v>0</v>
      </c>
      <c r="AE397" s="11">
        <v>0</v>
      </c>
      <c r="AF397" s="11">
        <v>0</v>
      </c>
      <c r="AG397" s="11">
        <v>0</v>
      </c>
      <c r="AH397" s="11">
        <v>25</v>
      </c>
      <c r="AI397" s="11" t="s">
        <v>1400</v>
      </c>
      <c r="AJ397" s="11">
        <v>6</v>
      </c>
      <c r="AK397" s="11" t="s">
        <v>1530</v>
      </c>
      <c r="AL397" s="11" t="s">
        <v>47</v>
      </c>
      <c r="AM397" s="11" t="s">
        <v>56</v>
      </c>
      <c r="AN397" s="11" t="s">
        <v>729</v>
      </c>
    </row>
    <row r="398" ht="36" spans="1:40">
      <c r="A398" s="28">
        <v>395</v>
      </c>
      <c r="B398" s="11" t="s">
        <v>151</v>
      </c>
      <c r="C398" s="11" t="s">
        <v>1546</v>
      </c>
      <c r="D398" s="11" t="s">
        <v>1547</v>
      </c>
      <c r="E398" s="11" t="s">
        <v>1548</v>
      </c>
      <c r="F398" s="11" t="s">
        <v>228</v>
      </c>
      <c r="G398" s="11" t="s">
        <v>883</v>
      </c>
      <c r="H398" s="11">
        <v>4</v>
      </c>
      <c r="I398" s="11" t="s">
        <v>3328</v>
      </c>
      <c r="J398" s="11">
        <v>4</v>
      </c>
      <c r="K398" s="11">
        <v>100</v>
      </c>
      <c r="L398" s="11" t="s">
        <v>883</v>
      </c>
      <c r="M398" s="11">
        <v>0</v>
      </c>
      <c r="N398" s="11">
        <v>0</v>
      </c>
      <c r="O398" s="11">
        <v>0</v>
      </c>
      <c r="P398" s="11">
        <v>0</v>
      </c>
      <c r="Q398" s="11">
        <v>0</v>
      </c>
      <c r="R398" s="11">
        <v>0</v>
      </c>
      <c r="S398" s="11">
        <v>0</v>
      </c>
      <c r="T398" s="11">
        <v>0</v>
      </c>
      <c r="U398" s="11">
        <v>0</v>
      </c>
      <c r="V398" s="11">
        <v>0</v>
      </c>
      <c r="W398" s="11">
        <v>0</v>
      </c>
      <c r="X398" s="11">
        <v>0</v>
      </c>
      <c r="Y398" s="11">
        <v>0</v>
      </c>
      <c r="Z398" s="11">
        <v>0</v>
      </c>
      <c r="AA398" s="11">
        <v>0</v>
      </c>
      <c r="AB398" s="11">
        <v>0</v>
      </c>
      <c r="AC398" s="11">
        <v>0</v>
      </c>
      <c r="AD398" s="11">
        <v>0</v>
      </c>
      <c r="AE398" s="11">
        <v>0</v>
      </c>
      <c r="AF398" s="11">
        <v>0</v>
      </c>
      <c r="AG398" s="11">
        <v>0</v>
      </c>
      <c r="AH398" s="11">
        <v>25</v>
      </c>
      <c r="AI398" s="11"/>
      <c r="AJ398" s="11"/>
      <c r="AK398" s="11" t="s">
        <v>1530</v>
      </c>
      <c r="AL398" s="11" t="s">
        <v>47</v>
      </c>
      <c r="AM398" s="11" t="s">
        <v>56</v>
      </c>
      <c r="AN398" s="11" t="s">
        <v>729</v>
      </c>
    </row>
    <row r="399" ht="36" spans="1:40">
      <c r="A399" s="28">
        <v>396</v>
      </c>
      <c r="B399" s="11" t="s">
        <v>151</v>
      </c>
      <c r="C399" s="11" t="s">
        <v>1549</v>
      </c>
      <c r="D399" s="11" t="s">
        <v>1550</v>
      </c>
      <c r="E399" s="11" t="s">
        <v>1551</v>
      </c>
      <c r="F399" s="11" t="s">
        <v>486</v>
      </c>
      <c r="G399" s="11" t="s">
        <v>1152</v>
      </c>
      <c r="H399" s="11">
        <v>2</v>
      </c>
      <c r="I399" s="11" t="s">
        <v>3328</v>
      </c>
      <c r="J399" s="11">
        <v>2</v>
      </c>
      <c r="K399" s="11">
        <v>100</v>
      </c>
      <c r="L399" s="11" t="s">
        <v>1152</v>
      </c>
      <c r="M399" s="11">
        <v>0</v>
      </c>
      <c r="N399" s="11">
        <v>0</v>
      </c>
      <c r="O399" s="11">
        <v>0</v>
      </c>
      <c r="P399" s="11">
        <v>0</v>
      </c>
      <c r="Q399" s="11">
        <v>0</v>
      </c>
      <c r="R399" s="11">
        <v>0</v>
      </c>
      <c r="S399" s="11">
        <v>0</v>
      </c>
      <c r="T399" s="11">
        <v>0</v>
      </c>
      <c r="U399" s="11">
        <v>0</v>
      </c>
      <c r="V399" s="11">
        <v>0</v>
      </c>
      <c r="W399" s="11">
        <v>0</v>
      </c>
      <c r="X399" s="11">
        <v>0</v>
      </c>
      <c r="Y399" s="11">
        <v>0</v>
      </c>
      <c r="Z399" s="11">
        <v>0</v>
      </c>
      <c r="AA399" s="11">
        <v>0</v>
      </c>
      <c r="AB399" s="11">
        <v>0</v>
      </c>
      <c r="AC399" s="11">
        <v>0</v>
      </c>
      <c r="AD399" s="11">
        <v>0</v>
      </c>
      <c r="AE399" s="11">
        <v>0</v>
      </c>
      <c r="AF399" s="11">
        <v>0</v>
      </c>
      <c r="AG399" s="11">
        <v>0</v>
      </c>
      <c r="AH399" s="11">
        <v>20</v>
      </c>
      <c r="AI399" s="11"/>
      <c r="AJ399" s="11"/>
      <c r="AK399" s="11" t="s">
        <v>1530</v>
      </c>
      <c r="AL399" s="11" t="s">
        <v>105</v>
      </c>
      <c r="AM399" s="11" t="s">
        <v>48</v>
      </c>
      <c r="AN399" s="11" t="s">
        <v>729</v>
      </c>
    </row>
    <row r="400" ht="60" spans="1:40">
      <c r="A400" s="28">
        <v>397</v>
      </c>
      <c r="B400" s="11" t="s">
        <v>151</v>
      </c>
      <c r="C400" s="11" t="s">
        <v>1552</v>
      </c>
      <c r="D400" s="11" t="s">
        <v>1553</v>
      </c>
      <c r="E400" s="11" t="s">
        <v>1554</v>
      </c>
      <c r="F400" s="11" t="s">
        <v>402</v>
      </c>
      <c r="G400" s="11" t="s">
        <v>1555</v>
      </c>
      <c r="H400" s="11">
        <v>5</v>
      </c>
      <c r="I400" s="11" t="s">
        <v>3329</v>
      </c>
      <c r="J400" s="11">
        <v>5</v>
      </c>
      <c r="K400" s="11">
        <v>100</v>
      </c>
      <c r="L400" s="11" t="s">
        <v>1555</v>
      </c>
      <c r="M400" s="11">
        <v>0</v>
      </c>
      <c r="N400" s="11">
        <v>0</v>
      </c>
      <c r="O400" s="11">
        <v>0</v>
      </c>
      <c r="P400" s="11">
        <v>0</v>
      </c>
      <c r="Q400" s="11">
        <v>0</v>
      </c>
      <c r="R400" s="11">
        <v>0</v>
      </c>
      <c r="S400" s="11">
        <v>0</v>
      </c>
      <c r="T400" s="11">
        <v>0</v>
      </c>
      <c r="U400" s="11">
        <v>0</v>
      </c>
      <c r="V400" s="11">
        <v>0</v>
      </c>
      <c r="W400" s="11">
        <v>0</v>
      </c>
      <c r="X400" s="11">
        <v>0</v>
      </c>
      <c r="Y400" s="11">
        <v>0</v>
      </c>
      <c r="Z400" s="11">
        <v>0</v>
      </c>
      <c r="AA400" s="11">
        <v>0</v>
      </c>
      <c r="AB400" s="11">
        <v>0</v>
      </c>
      <c r="AC400" s="11">
        <v>0</v>
      </c>
      <c r="AD400" s="11">
        <v>0</v>
      </c>
      <c r="AE400" s="11">
        <v>0</v>
      </c>
      <c r="AF400" s="11">
        <v>0</v>
      </c>
      <c r="AG400" s="11">
        <v>0</v>
      </c>
      <c r="AH400" s="11">
        <v>25</v>
      </c>
      <c r="AI400" s="11" t="s">
        <v>1400</v>
      </c>
      <c r="AJ400" s="11">
        <v>10</v>
      </c>
      <c r="AK400" s="11" t="s">
        <v>1530</v>
      </c>
      <c r="AL400" s="11" t="s">
        <v>47</v>
      </c>
      <c r="AM400" s="11" t="s">
        <v>56</v>
      </c>
      <c r="AN400" s="11" t="s">
        <v>729</v>
      </c>
    </row>
    <row r="401" ht="48" spans="1:40">
      <c r="A401" s="28">
        <v>398</v>
      </c>
      <c r="B401" s="11" t="s">
        <v>151</v>
      </c>
      <c r="C401" s="11" t="s">
        <v>1556</v>
      </c>
      <c r="D401" s="11" t="s">
        <v>1557</v>
      </c>
      <c r="E401" s="11" t="s">
        <v>1558</v>
      </c>
      <c r="F401" s="11" t="s">
        <v>228</v>
      </c>
      <c r="G401" s="11" t="s">
        <v>590</v>
      </c>
      <c r="H401" s="11">
        <v>6</v>
      </c>
      <c r="I401" s="11" t="s">
        <v>3329</v>
      </c>
      <c r="J401" s="11">
        <v>6</v>
      </c>
      <c r="K401" s="11">
        <v>60</v>
      </c>
      <c r="L401" s="11" t="s">
        <v>590</v>
      </c>
      <c r="M401" s="11">
        <v>7</v>
      </c>
      <c r="N401" s="11">
        <v>40</v>
      </c>
      <c r="O401" s="11" t="s">
        <v>3367</v>
      </c>
      <c r="P401" s="11">
        <v>0</v>
      </c>
      <c r="Q401" s="11">
        <v>0</v>
      </c>
      <c r="R401" s="11">
        <v>0</v>
      </c>
      <c r="S401" s="11">
        <v>0</v>
      </c>
      <c r="T401" s="11">
        <v>0</v>
      </c>
      <c r="U401" s="11">
        <v>0</v>
      </c>
      <c r="V401" s="11">
        <v>0</v>
      </c>
      <c r="W401" s="11">
        <v>0</v>
      </c>
      <c r="X401" s="11">
        <v>0</v>
      </c>
      <c r="Y401" s="11">
        <v>0</v>
      </c>
      <c r="Z401" s="11">
        <v>0</v>
      </c>
      <c r="AA401" s="11">
        <v>0</v>
      </c>
      <c r="AB401" s="11">
        <v>0</v>
      </c>
      <c r="AC401" s="11">
        <v>0</v>
      </c>
      <c r="AD401" s="11">
        <v>0</v>
      </c>
      <c r="AE401" s="11">
        <v>0</v>
      </c>
      <c r="AF401" s="11">
        <v>0</v>
      </c>
      <c r="AG401" s="11">
        <v>0</v>
      </c>
      <c r="AH401" s="11">
        <v>25</v>
      </c>
      <c r="AI401" s="11"/>
      <c r="AJ401" s="11"/>
      <c r="AK401" s="11" t="s">
        <v>1530</v>
      </c>
      <c r="AL401" s="11" t="s">
        <v>47</v>
      </c>
      <c r="AM401" s="11" t="s">
        <v>56</v>
      </c>
      <c r="AN401" s="11" t="s">
        <v>729</v>
      </c>
    </row>
    <row r="402" ht="36" spans="1:40">
      <c r="A402" s="28">
        <v>399</v>
      </c>
      <c r="B402" s="11" t="s">
        <v>151</v>
      </c>
      <c r="C402" s="11" t="s">
        <v>1559</v>
      </c>
      <c r="D402" s="11" t="s">
        <v>1560</v>
      </c>
      <c r="E402" s="11" t="s">
        <v>1561</v>
      </c>
      <c r="F402" s="11" t="s">
        <v>250</v>
      </c>
      <c r="G402" s="11" t="s">
        <v>269</v>
      </c>
      <c r="H402" s="11">
        <v>7</v>
      </c>
      <c r="I402" s="11" t="s">
        <v>3328</v>
      </c>
      <c r="J402" s="11">
        <v>1</v>
      </c>
      <c r="K402" s="11">
        <v>100</v>
      </c>
      <c r="L402" s="11" t="s">
        <v>269</v>
      </c>
      <c r="M402" s="11">
        <v>0</v>
      </c>
      <c r="N402" s="11">
        <v>0</v>
      </c>
      <c r="O402" s="11">
        <v>0</v>
      </c>
      <c r="P402" s="11">
        <v>0</v>
      </c>
      <c r="Q402" s="11">
        <v>0</v>
      </c>
      <c r="R402" s="11">
        <v>0</v>
      </c>
      <c r="S402" s="11">
        <v>0</v>
      </c>
      <c r="T402" s="11">
        <v>0</v>
      </c>
      <c r="U402" s="11">
        <v>0</v>
      </c>
      <c r="V402" s="11">
        <v>0</v>
      </c>
      <c r="W402" s="11">
        <v>0</v>
      </c>
      <c r="X402" s="11">
        <v>0</v>
      </c>
      <c r="Y402" s="11">
        <v>0</v>
      </c>
      <c r="Z402" s="11">
        <v>0</v>
      </c>
      <c r="AA402" s="11">
        <v>0</v>
      </c>
      <c r="AB402" s="11">
        <v>0</v>
      </c>
      <c r="AC402" s="11">
        <v>0</v>
      </c>
      <c r="AD402" s="11">
        <v>0</v>
      </c>
      <c r="AE402" s="11">
        <v>0</v>
      </c>
      <c r="AF402" s="11">
        <v>0</v>
      </c>
      <c r="AG402" s="11">
        <v>0</v>
      </c>
      <c r="AH402" s="11">
        <v>25</v>
      </c>
      <c r="AI402" s="11"/>
      <c r="AJ402" s="11"/>
      <c r="AK402" s="11" t="s">
        <v>1530</v>
      </c>
      <c r="AL402" s="11" t="s">
        <v>47</v>
      </c>
      <c r="AM402" s="11" t="s">
        <v>56</v>
      </c>
      <c r="AN402" s="11" t="s">
        <v>729</v>
      </c>
    </row>
    <row r="403" ht="48" spans="1:40">
      <c r="A403" s="28">
        <v>400</v>
      </c>
      <c r="B403" s="11" t="s">
        <v>151</v>
      </c>
      <c r="C403" s="11" t="s">
        <v>1562</v>
      </c>
      <c r="D403" s="11" t="s">
        <v>1563</v>
      </c>
      <c r="E403" s="11" t="s">
        <v>1564</v>
      </c>
      <c r="F403" s="11" t="s">
        <v>207</v>
      </c>
      <c r="G403" s="11" t="s">
        <v>1178</v>
      </c>
      <c r="H403" s="11">
        <v>3</v>
      </c>
      <c r="I403" s="11" t="s">
        <v>3328</v>
      </c>
      <c r="J403" s="11">
        <v>3</v>
      </c>
      <c r="K403" s="11">
        <v>100</v>
      </c>
      <c r="L403" s="11" t="s">
        <v>1178</v>
      </c>
      <c r="M403" s="11">
        <v>0</v>
      </c>
      <c r="N403" s="11">
        <v>0</v>
      </c>
      <c r="O403" s="11">
        <v>0</v>
      </c>
      <c r="P403" s="11">
        <v>0</v>
      </c>
      <c r="Q403" s="11">
        <v>0</v>
      </c>
      <c r="R403" s="11">
        <v>0</v>
      </c>
      <c r="S403" s="11">
        <v>0</v>
      </c>
      <c r="T403" s="11">
        <v>0</v>
      </c>
      <c r="U403" s="11">
        <v>0</v>
      </c>
      <c r="V403" s="11">
        <v>0</v>
      </c>
      <c r="W403" s="11">
        <v>0</v>
      </c>
      <c r="X403" s="11">
        <v>0</v>
      </c>
      <c r="Y403" s="11">
        <v>0</v>
      </c>
      <c r="Z403" s="11">
        <v>0</v>
      </c>
      <c r="AA403" s="11">
        <v>0</v>
      </c>
      <c r="AB403" s="11">
        <v>0</v>
      </c>
      <c r="AC403" s="11">
        <v>0</v>
      </c>
      <c r="AD403" s="11">
        <v>0</v>
      </c>
      <c r="AE403" s="11">
        <v>0</v>
      </c>
      <c r="AF403" s="11">
        <v>0</v>
      </c>
      <c r="AG403" s="11">
        <v>0</v>
      </c>
      <c r="AH403" s="11">
        <v>20</v>
      </c>
      <c r="AI403" s="11" t="s">
        <v>1400</v>
      </c>
      <c r="AJ403" s="11">
        <v>4</v>
      </c>
      <c r="AK403" s="11" t="s">
        <v>1530</v>
      </c>
      <c r="AL403" s="11" t="s">
        <v>105</v>
      </c>
      <c r="AM403" s="11" t="s">
        <v>48</v>
      </c>
      <c r="AN403" s="11" t="s">
        <v>729</v>
      </c>
    </row>
    <row r="404" ht="36" spans="1:40">
      <c r="A404" s="28">
        <v>401</v>
      </c>
      <c r="B404" s="11" t="s">
        <v>151</v>
      </c>
      <c r="C404" s="11" t="s">
        <v>1565</v>
      </c>
      <c r="D404" s="11" t="s">
        <v>1566</v>
      </c>
      <c r="E404" s="11" t="s">
        <v>1567</v>
      </c>
      <c r="F404" s="11" t="s">
        <v>286</v>
      </c>
      <c r="G404" s="11" t="s">
        <v>947</v>
      </c>
      <c r="H404" s="11">
        <v>4</v>
      </c>
      <c r="I404" s="11" t="s">
        <v>3329</v>
      </c>
      <c r="J404" s="11">
        <v>4</v>
      </c>
      <c r="K404" s="11">
        <v>52.63</v>
      </c>
      <c r="L404" s="11" t="s">
        <v>947</v>
      </c>
      <c r="M404" s="11">
        <v>5</v>
      </c>
      <c r="N404" s="11">
        <v>47.36</v>
      </c>
      <c r="O404" s="11" t="s">
        <v>2129</v>
      </c>
      <c r="P404" s="11">
        <v>0</v>
      </c>
      <c r="Q404" s="11">
        <v>0</v>
      </c>
      <c r="R404" s="11">
        <v>0</v>
      </c>
      <c r="S404" s="11">
        <v>0</v>
      </c>
      <c r="T404" s="11">
        <v>0</v>
      </c>
      <c r="U404" s="11">
        <v>0</v>
      </c>
      <c r="V404" s="11">
        <v>0</v>
      </c>
      <c r="W404" s="11">
        <v>0</v>
      </c>
      <c r="X404" s="11">
        <v>0</v>
      </c>
      <c r="Y404" s="11">
        <v>0</v>
      </c>
      <c r="Z404" s="11">
        <v>0</v>
      </c>
      <c r="AA404" s="11">
        <v>0</v>
      </c>
      <c r="AB404" s="11">
        <v>0</v>
      </c>
      <c r="AC404" s="11">
        <v>0</v>
      </c>
      <c r="AD404" s="11">
        <v>0</v>
      </c>
      <c r="AE404" s="11">
        <v>0</v>
      </c>
      <c r="AF404" s="11">
        <v>0</v>
      </c>
      <c r="AG404" s="11">
        <v>0</v>
      </c>
      <c r="AH404" s="11">
        <v>25</v>
      </c>
      <c r="AI404" s="11"/>
      <c r="AJ404" s="11"/>
      <c r="AK404" s="11" t="s">
        <v>1530</v>
      </c>
      <c r="AL404" s="11" t="s">
        <v>47</v>
      </c>
      <c r="AM404" s="11" t="s">
        <v>56</v>
      </c>
      <c r="AN404" s="11" t="s">
        <v>729</v>
      </c>
    </row>
    <row r="405" ht="24" spans="1:40">
      <c r="A405" s="28">
        <v>402</v>
      </c>
      <c r="B405" s="11" t="s">
        <v>151</v>
      </c>
      <c r="C405" s="11" t="s">
        <v>1568</v>
      </c>
      <c r="D405" s="11" t="s">
        <v>1569</v>
      </c>
      <c r="E405" s="11" t="s">
        <v>1570</v>
      </c>
      <c r="F405" s="11" t="s">
        <v>322</v>
      </c>
      <c r="G405" s="11" t="s">
        <v>1324</v>
      </c>
      <c r="H405" s="11">
        <v>6</v>
      </c>
      <c r="I405" s="11" t="s">
        <v>3328</v>
      </c>
      <c r="J405" s="11">
        <v>1</v>
      </c>
      <c r="K405" s="11">
        <v>100</v>
      </c>
      <c r="L405" s="11" t="s">
        <v>1324</v>
      </c>
      <c r="M405" s="11">
        <v>0</v>
      </c>
      <c r="N405" s="11">
        <v>0</v>
      </c>
      <c r="O405" s="11">
        <v>0</v>
      </c>
      <c r="P405" s="11">
        <v>0</v>
      </c>
      <c r="Q405" s="11">
        <v>0</v>
      </c>
      <c r="R405" s="11">
        <v>0</v>
      </c>
      <c r="S405" s="11">
        <v>0</v>
      </c>
      <c r="T405" s="11">
        <v>0</v>
      </c>
      <c r="U405" s="11">
        <v>0</v>
      </c>
      <c r="V405" s="11">
        <v>0</v>
      </c>
      <c r="W405" s="11">
        <v>0</v>
      </c>
      <c r="X405" s="11">
        <v>0</v>
      </c>
      <c r="Y405" s="11">
        <v>0</v>
      </c>
      <c r="Z405" s="11">
        <v>0</v>
      </c>
      <c r="AA405" s="11">
        <v>0</v>
      </c>
      <c r="AB405" s="11">
        <v>0</v>
      </c>
      <c r="AC405" s="11">
        <v>0</v>
      </c>
      <c r="AD405" s="11">
        <v>0</v>
      </c>
      <c r="AE405" s="11">
        <v>0</v>
      </c>
      <c r="AF405" s="11">
        <v>0</v>
      </c>
      <c r="AG405" s="11">
        <v>0</v>
      </c>
      <c r="AH405" s="11">
        <v>25</v>
      </c>
      <c r="AI405" s="11"/>
      <c r="AJ405" s="11"/>
      <c r="AK405" s="11" t="s">
        <v>1530</v>
      </c>
      <c r="AL405" s="11" t="s">
        <v>47</v>
      </c>
      <c r="AM405" s="11" t="s">
        <v>56</v>
      </c>
      <c r="AN405" s="11" t="s">
        <v>729</v>
      </c>
    </row>
    <row r="406" ht="36" spans="1:40">
      <c r="A406" s="28">
        <v>403</v>
      </c>
      <c r="B406" s="11" t="s">
        <v>151</v>
      </c>
      <c r="C406" s="11" t="s">
        <v>1571</v>
      </c>
      <c r="D406" s="11" t="s">
        <v>1572</v>
      </c>
      <c r="E406" s="11" t="s">
        <v>1573</v>
      </c>
      <c r="F406" s="11" t="s">
        <v>228</v>
      </c>
      <c r="G406" s="11" t="s">
        <v>1058</v>
      </c>
      <c r="H406" s="11">
        <v>4</v>
      </c>
      <c r="I406" s="11" t="s">
        <v>3328</v>
      </c>
      <c r="J406" s="11">
        <v>4</v>
      </c>
      <c r="K406" s="11">
        <v>100</v>
      </c>
      <c r="L406" s="11" t="s">
        <v>1058</v>
      </c>
      <c r="M406" s="11">
        <v>0</v>
      </c>
      <c r="N406" s="11">
        <v>0</v>
      </c>
      <c r="O406" s="11">
        <v>0</v>
      </c>
      <c r="P406" s="11">
        <v>0</v>
      </c>
      <c r="Q406" s="11">
        <v>0</v>
      </c>
      <c r="R406" s="11">
        <v>0</v>
      </c>
      <c r="S406" s="11">
        <v>0</v>
      </c>
      <c r="T406" s="11">
        <v>0</v>
      </c>
      <c r="U406" s="11">
        <v>0</v>
      </c>
      <c r="V406" s="11">
        <v>0</v>
      </c>
      <c r="W406" s="11">
        <v>0</v>
      </c>
      <c r="X406" s="11">
        <v>0</v>
      </c>
      <c r="Y406" s="11">
        <v>0</v>
      </c>
      <c r="Z406" s="11">
        <v>0</v>
      </c>
      <c r="AA406" s="11">
        <v>0</v>
      </c>
      <c r="AB406" s="11">
        <v>0</v>
      </c>
      <c r="AC406" s="11">
        <v>0</v>
      </c>
      <c r="AD406" s="11">
        <v>0</v>
      </c>
      <c r="AE406" s="11">
        <v>0</v>
      </c>
      <c r="AF406" s="11">
        <v>0</v>
      </c>
      <c r="AG406" s="11">
        <v>0</v>
      </c>
      <c r="AH406" s="11">
        <v>10</v>
      </c>
      <c r="AI406" s="11"/>
      <c r="AJ406" s="11"/>
      <c r="AK406" s="11" t="s">
        <v>1574</v>
      </c>
      <c r="AL406" s="11" t="s">
        <v>105</v>
      </c>
      <c r="AM406" s="11" t="s">
        <v>56</v>
      </c>
      <c r="AN406" s="11" t="s">
        <v>729</v>
      </c>
    </row>
    <row r="407" ht="48" spans="1:40">
      <c r="A407" s="28">
        <v>404</v>
      </c>
      <c r="B407" s="11" t="s">
        <v>151</v>
      </c>
      <c r="C407" s="11" t="s">
        <v>1575</v>
      </c>
      <c r="D407" s="11" t="s">
        <v>1576</v>
      </c>
      <c r="E407" s="11" t="s">
        <v>1577</v>
      </c>
      <c r="F407" s="11" t="s">
        <v>814</v>
      </c>
      <c r="G407" s="11" t="s">
        <v>1271</v>
      </c>
      <c r="H407" s="11">
        <v>7</v>
      </c>
      <c r="I407" s="11" t="s">
        <v>3329</v>
      </c>
      <c r="J407" s="11">
        <v>4</v>
      </c>
      <c r="K407" s="11">
        <v>58.82</v>
      </c>
      <c r="L407" s="11" t="s">
        <v>3424</v>
      </c>
      <c r="M407" s="11">
        <v>7</v>
      </c>
      <c r="N407" s="11">
        <v>41.17</v>
      </c>
      <c r="O407" s="11" t="s">
        <v>1271</v>
      </c>
      <c r="P407" s="11">
        <v>0</v>
      </c>
      <c r="Q407" s="11">
        <v>0</v>
      </c>
      <c r="R407" s="11">
        <v>0</v>
      </c>
      <c r="S407" s="11">
        <v>0</v>
      </c>
      <c r="T407" s="11">
        <v>0</v>
      </c>
      <c r="U407" s="11">
        <v>0</v>
      </c>
      <c r="V407" s="11">
        <v>0</v>
      </c>
      <c r="W407" s="11">
        <v>0</v>
      </c>
      <c r="X407" s="11">
        <v>0</v>
      </c>
      <c r="Y407" s="11">
        <v>0</v>
      </c>
      <c r="Z407" s="11">
        <v>0</v>
      </c>
      <c r="AA407" s="11">
        <v>0</v>
      </c>
      <c r="AB407" s="11">
        <v>0</v>
      </c>
      <c r="AC407" s="11">
        <v>0</v>
      </c>
      <c r="AD407" s="11">
        <v>0</v>
      </c>
      <c r="AE407" s="11">
        <v>0</v>
      </c>
      <c r="AF407" s="11">
        <v>0</v>
      </c>
      <c r="AG407" s="11">
        <v>0</v>
      </c>
      <c r="AH407" s="11">
        <v>10</v>
      </c>
      <c r="AI407" s="11"/>
      <c r="AJ407" s="11"/>
      <c r="AK407" s="11" t="s">
        <v>1574</v>
      </c>
      <c r="AL407" s="11" t="s">
        <v>105</v>
      </c>
      <c r="AM407" s="11" t="s">
        <v>56</v>
      </c>
      <c r="AN407" s="11" t="s">
        <v>729</v>
      </c>
    </row>
    <row r="408" ht="36" spans="1:40">
      <c r="A408" s="28">
        <v>405</v>
      </c>
      <c r="B408" s="11" t="s">
        <v>151</v>
      </c>
      <c r="C408" s="11" t="s">
        <v>1578</v>
      </c>
      <c r="D408" s="11" t="s">
        <v>1579</v>
      </c>
      <c r="E408" s="11" t="s">
        <v>1580</v>
      </c>
      <c r="F408" s="11" t="s">
        <v>202</v>
      </c>
      <c r="G408" s="11" t="s">
        <v>1152</v>
      </c>
      <c r="H408" s="11">
        <v>3</v>
      </c>
      <c r="I408" s="11" t="s">
        <v>3328</v>
      </c>
      <c r="J408" s="11">
        <v>3</v>
      </c>
      <c r="K408" s="11">
        <v>100</v>
      </c>
      <c r="L408" s="11" t="s">
        <v>1152</v>
      </c>
      <c r="M408" s="11">
        <v>0</v>
      </c>
      <c r="N408" s="11">
        <v>0</v>
      </c>
      <c r="O408" s="11">
        <v>0</v>
      </c>
      <c r="P408" s="11">
        <v>0</v>
      </c>
      <c r="Q408" s="11">
        <v>0</v>
      </c>
      <c r="R408" s="11">
        <v>0</v>
      </c>
      <c r="S408" s="11">
        <v>0</v>
      </c>
      <c r="T408" s="11">
        <v>0</v>
      </c>
      <c r="U408" s="11">
        <v>0</v>
      </c>
      <c r="V408" s="11">
        <v>0</v>
      </c>
      <c r="W408" s="11">
        <v>0</v>
      </c>
      <c r="X408" s="11">
        <v>0</v>
      </c>
      <c r="Y408" s="11">
        <v>0</v>
      </c>
      <c r="Z408" s="11">
        <v>0</v>
      </c>
      <c r="AA408" s="11">
        <v>0</v>
      </c>
      <c r="AB408" s="11">
        <v>0</v>
      </c>
      <c r="AC408" s="11">
        <v>0</v>
      </c>
      <c r="AD408" s="11">
        <v>0</v>
      </c>
      <c r="AE408" s="11">
        <v>0</v>
      </c>
      <c r="AF408" s="11">
        <v>0</v>
      </c>
      <c r="AG408" s="11">
        <v>0</v>
      </c>
      <c r="AH408" s="11">
        <v>20</v>
      </c>
      <c r="AI408" s="11"/>
      <c r="AJ408" s="11"/>
      <c r="AK408" s="11" t="s">
        <v>1574</v>
      </c>
      <c r="AL408" s="11" t="s">
        <v>105</v>
      </c>
      <c r="AM408" s="11" t="s">
        <v>48</v>
      </c>
      <c r="AN408" s="11" t="s">
        <v>729</v>
      </c>
    </row>
    <row r="409" ht="24" spans="1:40">
      <c r="A409" s="28">
        <v>406</v>
      </c>
      <c r="B409" s="11" t="s">
        <v>151</v>
      </c>
      <c r="C409" s="11" t="s">
        <v>1581</v>
      </c>
      <c r="D409" s="11" t="s">
        <v>1582</v>
      </c>
      <c r="E409" s="11" t="s">
        <v>1583</v>
      </c>
      <c r="F409" s="11" t="s">
        <v>402</v>
      </c>
      <c r="G409" s="11" t="s">
        <v>403</v>
      </c>
      <c r="H409" s="11">
        <v>6</v>
      </c>
      <c r="I409" s="11" t="s">
        <v>3328</v>
      </c>
      <c r="J409" s="11">
        <v>1</v>
      </c>
      <c r="K409" s="11">
        <v>100</v>
      </c>
      <c r="L409" s="11" t="s">
        <v>403</v>
      </c>
      <c r="M409" s="11">
        <v>0</v>
      </c>
      <c r="N409" s="11">
        <v>0</v>
      </c>
      <c r="O409" s="11">
        <v>0</v>
      </c>
      <c r="P409" s="11">
        <v>0</v>
      </c>
      <c r="Q409" s="11">
        <v>0</v>
      </c>
      <c r="R409" s="11">
        <v>0</v>
      </c>
      <c r="S409" s="11">
        <v>0</v>
      </c>
      <c r="T409" s="11">
        <v>0</v>
      </c>
      <c r="U409" s="11">
        <v>0</v>
      </c>
      <c r="V409" s="11">
        <v>0</v>
      </c>
      <c r="W409" s="11">
        <v>0</v>
      </c>
      <c r="X409" s="11">
        <v>0</v>
      </c>
      <c r="Y409" s="11">
        <v>0</v>
      </c>
      <c r="Z409" s="11">
        <v>0</v>
      </c>
      <c r="AA409" s="11">
        <v>0</v>
      </c>
      <c r="AB409" s="11">
        <v>0</v>
      </c>
      <c r="AC409" s="11">
        <v>0</v>
      </c>
      <c r="AD409" s="11">
        <v>0</v>
      </c>
      <c r="AE409" s="11">
        <v>0</v>
      </c>
      <c r="AF409" s="11">
        <v>0</v>
      </c>
      <c r="AG409" s="11">
        <v>0</v>
      </c>
      <c r="AH409" s="11">
        <v>25</v>
      </c>
      <c r="AI409" s="11"/>
      <c r="AJ409" s="11"/>
      <c r="AK409" s="11" t="s">
        <v>1574</v>
      </c>
      <c r="AL409" s="11" t="s">
        <v>47</v>
      </c>
      <c r="AM409" s="11" t="s">
        <v>56</v>
      </c>
      <c r="AN409" s="11" t="s">
        <v>729</v>
      </c>
    </row>
    <row r="410" ht="36" spans="1:40">
      <c r="A410" s="28">
        <v>407</v>
      </c>
      <c r="B410" s="11" t="s">
        <v>151</v>
      </c>
      <c r="C410" s="11" t="s">
        <v>1584</v>
      </c>
      <c r="D410" s="11" t="s">
        <v>1585</v>
      </c>
      <c r="E410" s="11" t="s">
        <v>1586</v>
      </c>
      <c r="F410" s="11" t="s">
        <v>228</v>
      </c>
      <c r="G410" s="11" t="s">
        <v>1357</v>
      </c>
      <c r="H410" s="11">
        <v>5</v>
      </c>
      <c r="I410" s="11" t="s">
        <v>3328</v>
      </c>
      <c r="J410" s="11">
        <v>5</v>
      </c>
      <c r="K410" s="11">
        <v>100</v>
      </c>
      <c r="L410" s="11" t="s">
        <v>1357</v>
      </c>
      <c r="M410" s="11">
        <v>0</v>
      </c>
      <c r="N410" s="11">
        <v>0</v>
      </c>
      <c r="O410" s="11">
        <v>0</v>
      </c>
      <c r="P410" s="11">
        <v>0</v>
      </c>
      <c r="Q410" s="11">
        <v>0</v>
      </c>
      <c r="R410" s="11">
        <v>0</v>
      </c>
      <c r="S410" s="11">
        <v>0</v>
      </c>
      <c r="T410" s="11">
        <v>0</v>
      </c>
      <c r="U410" s="11">
        <v>0</v>
      </c>
      <c r="V410" s="11">
        <v>0</v>
      </c>
      <c r="W410" s="11">
        <v>0</v>
      </c>
      <c r="X410" s="11">
        <v>0</v>
      </c>
      <c r="Y410" s="11">
        <v>0</v>
      </c>
      <c r="Z410" s="11">
        <v>0</v>
      </c>
      <c r="AA410" s="11">
        <v>0</v>
      </c>
      <c r="AB410" s="11">
        <v>0</v>
      </c>
      <c r="AC410" s="11">
        <v>0</v>
      </c>
      <c r="AD410" s="11">
        <v>0</v>
      </c>
      <c r="AE410" s="11">
        <v>0</v>
      </c>
      <c r="AF410" s="11">
        <v>0</v>
      </c>
      <c r="AG410" s="11">
        <v>0</v>
      </c>
      <c r="AH410" s="11">
        <v>25</v>
      </c>
      <c r="AI410" s="11"/>
      <c r="AJ410" s="11"/>
      <c r="AK410" s="11" t="s">
        <v>1574</v>
      </c>
      <c r="AL410" s="11" t="s">
        <v>47</v>
      </c>
      <c r="AM410" s="11" t="s">
        <v>56</v>
      </c>
      <c r="AN410" s="11" t="s">
        <v>729</v>
      </c>
    </row>
    <row r="411" ht="24" spans="1:40">
      <c r="A411" s="28">
        <v>408</v>
      </c>
      <c r="B411" s="11" t="s">
        <v>151</v>
      </c>
      <c r="C411" s="11" t="s">
        <v>1587</v>
      </c>
      <c r="D411" s="11" t="s">
        <v>1588</v>
      </c>
      <c r="E411" s="11" t="s">
        <v>1589</v>
      </c>
      <c r="F411" s="11" t="s">
        <v>1234</v>
      </c>
      <c r="G411" s="11" t="s">
        <v>1235</v>
      </c>
      <c r="H411" s="11">
        <v>5</v>
      </c>
      <c r="I411" s="11" t="s">
        <v>3328</v>
      </c>
      <c r="J411" s="11">
        <v>5</v>
      </c>
      <c r="K411" s="11">
        <v>100</v>
      </c>
      <c r="L411" s="11" t="s">
        <v>1235</v>
      </c>
      <c r="M411" s="11">
        <v>0</v>
      </c>
      <c r="N411" s="11">
        <v>0</v>
      </c>
      <c r="O411" s="11">
        <v>0</v>
      </c>
      <c r="P411" s="11">
        <v>0</v>
      </c>
      <c r="Q411" s="11">
        <v>0</v>
      </c>
      <c r="R411" s="11">
        <v>0</v>
      </c>
      <c r="S411" s="11">
        <v>0</v>
      </c>
      <c r="T411" s="11">
        <v>0</v>
      </c>
      <c r="U411" s="11">
        <v>0</v>
      </c>
      <c r="V411" s="11">
        <v>0</v>
      </c>
      <c r="W411" s="11">
        <v>0</v>
      </c>
      <c r="X411" s="11">
        <v>0</v>
      </c>
      <c r="Y411" s="11">
        <v>0</v>
      </c>
      <c r="Z411" s="11">
        <v>0</v>
      </c>
      <c r="AA411" s="11">
        <v>0</v>
      </c>
      <c r="AB411" s="11">
        <v>0</v>
      </c>
      <c r="AC411" s="11">
        <v>0</v>
      </c>
      <c r="AD411" s="11">
        <v>0</v>
      </c>
      <c r="AE411" s="11">
        <v>0</v>
      </c>
      <c r="AF411" s="11">
        <v>0</v>
      </c>
      <c r="AG411" s="11">
        <v>0</v>
      </c>
      <c r="AH411" s="11">
        <v>10</v>
      </c>
      <c r="AI411" s="11"/>
      <c r="AJ411" s="11"/>
      <c r="AK411" s="11" t="s">
        <v>1574</v>
      </c>
      <c r="AL411" s="11" t="s">
        <v>105</v>
      </c>
      <c r="AM411" s="11" t="s">
        <v>56</v>
      </c>
      <c r="AN411" s="11" t="s">
        <v>729</v>
      </c>
    </row>
    <row r="412" ht="36" spans="1:40">
      <c r="A412" s="28">
        <v>409</v>
      </c>
      <c r="B412" s="11" t="s">
        <v>151</v>
      </c>
      <c r="C412" s="11" t="s">
        <v>1590</v>
      </c>
      <c r="D412" s="11" t="s">
        <v>1591</v>
      </c>
      <c r="E412" s="11" t="s">
        <v>1592</v>
      </c>
      <c r="F412" s="11" t="s">
        <v>286</v>
      </c>
      <c r="G412" s="11" t="s">
        <v>1593</v>
      </c>
      <c r="H412" s="11">
        <v>5</v>
      </c>
      <c r="I412" s="11" t="s">
        <v>3328</v>
      </c>
      <c r="J412" s="11">
        <v>5</v>
      </c>
      <c r="K412" s="11">
        <v>100</v>
      </c>
      <c r="L412" s="11" t="s">
        <v>1593</v>
      </c>
      <c r="M412" s="11">
        <v>0</v>
      </c>
      <c r="N412" s="11">
        <v>0</v>
      </c>
      <c r="O412" s="11">
        <v>0</v>
      </c>
      <c r="P412" s="11">
        <v>0</v>
      </c>
      <c r="Q412" s="11">
        <v>0</v>
      </c>
      <c r="R412" s="11">
        <v>0</v>
      </c>
      <c r="S412" s="11">
        <v>0</v>
      </c>
      <c r="T412" s="11">
        <v>0</v>
      </c>
      <c r="U412" s="11">
        <v>0</v>
      </c>
      <c r="V412" s="11">
        <v>0</v>
      </c>
      <c r="W412" s="11">
        <v>0</v>
      </c>
      <c r="X412" s="11">
        <v>0</v>
      </c>
      <c r="Y412" s="11">
        <v>0</v>
      </c>
      <c r="Z412" s="11">
        <v>0</v>
      </c>
      <c r="AA412" s="11">
        <v>0</v>
      </c>
      <c r="AB412" s="11">
        <v>0</v>
      </c>
      <c r="AC412" s="11">
        <v>0</v>
      </c>
      <c r="AD412" s="11">
        <v>0</v>
      </c>
      <c r="AE412" s="11">
        <v>0</v>
      </c>
      <c r="AF412" s="11">
        <v>0</v>
      </c>
      <c r="AG412" s="11">
        <v>0</v>
      </c>
      <c r="AH412" s="11">
        <v>25</v>
      </c>
      <c r="AI412" s="11"/>
      <c r="AJ412" s="11"/>
      <c r="AK412" s="11" t="s">
        <v>1574</v>
      </c>
      <c r="AL412" s="11" t="s">
        <v>47</v>
      </c>
      <c r="AM412" s="11" t="s">
        <v>56</v>
      </c>
      <c r="AN412" s="11" t="s">
        <v>729</v>
      </c>
    </row>
    <row r="413" ht="24" spans="1:40">
      <c r="A413" s="28">
        <v>410</v>
      </c>
      <c r="B413" s="11" t="s">
        <v>151</v>
      </c>
      <c r="C413" s="11" t="s">
        <v>1594</v>
      </c>
      <c r="D413" s="11" t="s">
        <v>1595</v>
      </c>
      <c r="E413" s="11" t="s">
        <v>1596</v>
      </c>
      <c r="F413" s="11" t="s">
        <v>424</v>
      </c>
      <c r="G413" s="11" t="s">
        <v>403</v>
      </c>
      <c r="H413" s="11">
        <v>5</v>
      </c>
      <c r="I413" s="11" t="s">
        <v>3328</v>
      </c>
      <c r="J413" s="11">
        <v>1</v>
      </c>
      <c r="K413" s="11">
        <v>100</v>
      </c>
      <c r="L413" s="11" t="s">
        <v>403</v>
      </c>
      <c r="M413" s="11">
        <v>0</v>
      </c>
      <c r="N413" s="11">
        <v>0</v>
      </c>
      <c r="O413" s="11">
        <v>0</v>
      </c>
      <c r="P413" s="11">
        <v>0</v>
      </c>
      <c r="Q413" s="11">
        <v>0</v>
      </c>
      <c r="R413" s="11">
        <v>0</v>
      </c>
      <c r="S413" s="11">
        <v>0</v>
      </c>
      <c r="T413" s="11">
        <v>0</v>
      </c>
      <c r="U413" s="11">
        <v>0</v>
      </c>
      <c r="V413" s="11">
        <v>0</v>
      </c>
      <c r="W413" s="11">
        <v>0</v>
      </c>
      <c r="X413" s="11">
        <v>0</v>
      </c>
      <c r="Y413" s="11">
        <v>0</v>
      </c>
      <c r="Z413" s="11">
        <v>0</v>
      </c>
      <c r="AA413" s="11">
        <v>0</v>
      </c>
      <c r="AB413" s="11">
        <v>0</v>
      </c>
      <c r="AC413" s="11">
        <v>0</v>
      </c>
      <c r="AD413" s="11">
        <v>0</v>
      </c>
      <c r="AE413" s="11">
        <v>0</v>
      </c>
      <c r="AF413" s="11">
        <v>0</v>
      </c>
      <c r="AG413" s="11">
        <v>0</v>
      </c>
      <c r="AH413" s="11">
        <v>25</v>
      </c>
      <c r="AI413" s="11"/>
      <c r="AJ413" s="11"/>
      <c r="AK413" s="11" t="s">
        <v>1597</v>
      </c>
      <c r="AL413" s="11" t="s">
        <v>47</v>
      </c>
      <c r="AM413" s="11" t="s">
        <v>56</v>
      </c>
      <c r="AN413" s="11" t="s">
        <v>729</v>
      </c>
    </row>
    <row r="414" ht="48" spans="1:40">
      <c r="A414" s="28">
        <v>411</v>
      </c>
      <c r="B414" s="11" t="s">
        <v>151</v>
      </c>
      <c r="C414" s="11" t="s">
        <v>1598</v>
      </c>
      <c r="D414" s="11" t="s">
        <v>1599</v>
      </c>
      <c r="E414" s="11" t="s">
        <v>1600</v>
      </c>
      <c r="F414" s="11" t="s">
        <v>155</v>
      </c>
      <c r="G414" s="11" t="s">
        <v>1271</v>
      </c>
      <c r="H414" s="11">
        <v>8</v>
      </c>
      <c r="I414" s="11" t="s">
        <v>3329</v>
      </c>
      <c r="J414" s="11">
        <v>4</v>
      </c>
      <c r="K414" s="11">
        <v>62.5</v>
      </c>
      <c r="L414" s="11" t="s">
        <v>3425</v>
      </c>
      <c r="M414" s="11">
        <v>8</v>
      </c>
      <c r="N414" s="11">
        <v>37.5</v>
      </c>
      <c r="O414" s="11" t="s">
        <v>1271</v>
      </c>
      <c r="P414" s="11">
        <v>0</v>
      </c>
      <c r="Q414" s="11">
        <v>0</v>
      </c>
      <c r="R414" s="11">
        <v>0</v>
      </c>
      <c r="S414" s="11">
        <v>0</v>
      </c>
      <c r="T414" s="11">
        <v>0</v>
      </c>
      <c r="U414" s="11">
        <v>0</v>
      </c>
      <c r="V414" s="11">
        <v>0</v>
      </c>
      <c r="W414" s="11">
        <v>0</v>
      </c>
      <c r="X414" s="11">
        <v>0</v>
      </c>
      <c r="Y414" s="11">
        <v>0</v>
      </c>
      <c r="Z414" s="11">
        <v>0</v>
      </c>
      <c r="AA414" s="11">
        <v>0</v>
      </c>
      <c r="AB414" s="11">
        <v>0</v>
      </c>
      <c r="AC414" s="11">
        <v>0</v>
      </c>
      <c r="AD414" s="11">
        <v>0</v>
      </c>
      <c r="AE414" s="11">
        <v>0</v>
      </c>
      <c r="AF414" s="11">
        <v>0</v>
      </c>
      <c r="AG414" s="11">
        <v>0</v>
      </c>
      <c r="AH414" s="11">
        <v>10</v>
      </c>
      <c r="AI414" s="11"/>
      <c r="AJ414" s="11"/>
      <c r="AK414" s="11" t="s">
        <v>1597</v>
      </c>
      <c r="AL414" s="11" t="s">
        <v>105</v>
      </c>
      <c r="AM414" s="11" t="s">
        <v>56</v>
      </c>
      <c r="AN414" s="11" t="s">
        <v>729</v>
      </c>
    </row>
    <row r="415" ht="36" spans="1:40">
      <c r="A415" s="28">
        <v>412</v>
      </c>
      <c r="B415" s="11" t="s">
        <v>151</v>
      </c>
      <c r="C415" s="11" t="s">
        <v>1601</v>
      </c>
      <c r="D415" s="11" t="s">
        <v>231</v>
      </c>
      <c r="E415" s="11" t="s">
        <v>232</v>
      </c>
      <c r="F415" s="11" t="s">
        <v>233</v>
      </c>
      <c r="G415" s="11" t="s">
        <v>1602</v>
      </c>
      <c r="H415" s="11">
        <v>6</v>
      </c>
      <c r="I415" s="11" t="s">
        <v>3329</v>
      </c>
      <c r="J415" s="11">
        <v>2</v>
      </c>
      <c r="K415" s="11">
        <v>71.42</v>
      </c>
      <c r="L415" s="11" t="s">
        <v>234</v>
      </c>
      <c r="M415" s="11">
        <v>6</v>
      </c>
      <c r="N415" s="11">
        <v>28.57</v>
      </c>
      <c r="O415" s="11" t="s">
        <v>1602</v>
      </c>
      <c r="P415" s="11">
        <v>0</v>
      </c>
      <c r="Q415" s="11">
        <v>0</v>
      </c>
      <c r="R415" s="11">
        <v>0</v>
      </c>
      <c r="S415" s="11">
        <v>0</v>
      </c>
      <c r="T415" s="11">
        <v>0</v>
      </c>
      <c r="U415" s="11">
        <v>0</v>
      </c>
      <c r="V415" s="11">
        <v>0</v>
      </c>
      <c r="W415" s="11">
        <v>0</v>
      </c>
      <c r="X415" s="11">
        <v>0</v>
      </c>
      <c r="Y415" s="11">
        <v>0</v>
      </c>
      <c r="Z415" s="11">
        <v>0</v>
      </c>
      <c r="AA415" s="11">
        <v>0</v>
      </c>
      <c r="AB415" s="11">
        <v>0</v>
      </c>
      <c r="AC415" s="11">
        <v>0</v>
      </c>
      <c r="AD415" s="11">
        <v>0</v>
      </c>
      <c r="AE415" s="11">
        <v>0</v>
      </c>
      <c r="AF415" s="11">
        <v>0</v>
      </c>
      <c r="AG415" s="11">
        <v>0</v>
      </c>
      <c r="AH415" s="11">
        <v>25</v>
      </c>
      <c r="AI415" s="11"/>
      <c r="AJ415" s="11"/>
      <c r="AK415" s="11" t="s">
        <v>1597</v>
      </c>
      <c r="AL415" s="11" t="s">
        <v>47</v>
      </c>
      <c r="AM415" s="11" t="s">
        <v>56</v>
      </c>
      <c r="AN415" s="11" t="s">
        <v>729</v>
      </c>
    </row>
    <row r="416" ht="36" spans="1:40">
      <c r="A416" s="28">
        <v>413</v>
      </c>
      <c r="B416" s="11" t="s">
        <v>151</v>
      </c>
      <c r="C416" s="11" t="s">
        <v>1603</v>
      </c>
      <c r="D416" s="11" t="s">
        <v>1604</v>
      </c>
      <c r="E416" s="11" t="s">
        <v>1605</v>
      </c>
      <c r="F416" s="11" t="s">
        <v>228</v>
      </c>
      <c r="G416" s="11" t="s">
        <v>987</v>
      </c>
      <c r="H416" s="11">
        <v>4</v>
      </c>
      <c r="I416" s="11" t="s">
        <v>3328</v>
      </c>
      <c r="J416" s="11">
        <v>4</v>
      </c>
      <c r="K416" s="11">
        <v>100</v>
      </c>
      <c r="L416" s="11" t="s">
        <v>987</v>
      </c>
      <c r="M416" s="11">
        <v>0</v>
      </c>
      <c r="N416" s="11">
        <v>0</v>
      </c>
      <c r="O416" s="11">
        <v>0</v>
      </c>
      <c r="P416" s="11">
        <v>0</v>
      </c>
      <c r="Q416" s="11">
        <v>0</v>
      </c>
      <c r="R416" s="11">
        <v>0</v>
      </c>
      <c r="S416" s="11">
        <v>0</v>
      </c>
      <c r="T416" s="11">
        <v>0</v>
      </c>
      <c r="U416" s="11">
        <v>0</v>
      </c>
      <c r="V416" s="11">
        <v>0</v>
      </c>
      <c r="W416" s="11">
        <v>0</v>
      </c>
      <c r="X416" s="11">
        <v>0</v>
      </c>
      <c r="Y416" s="11">
        <v>0</v>
      </c>
      <c r="Z416" s="11">
        <v>0</v>
      </c>
      <c r="AA416" s="11">
        <v>0</v>
      </c>
      <c r="AB416" s="11">
        <v>0</v>
      </c>
      <c r="AC416" s="11">
        <v>0</v>
      </c>
      <c r="AD416" s="11">
        <v>0</v>
      </c>
      <c r="AE416" s="11">
        <v>0</v>
      </c>
      <c r="AF416" s="11">
        <v>0</v>
      </c>
      <c r="AG416" s="11">
        <v>0</v>
      </c>
      <c r="AH416" s="11">
        <v>10</v>
      </c>
      <c r="AI416" s="11"/>
      <c r="AJ416" s="11"/>
      <c r="AK416" s="11" t="s">
        <v>1597</v>
      </c>
      <c r="AL416" s="11" t="s">
        <v>105</v>
      </c>
      <c r="AM416" s="11" t="s">
        <v>56</v>
      </c>
      <c r="AN416" s="11" t="s">
        <v>729</v>
      </c>
    </row>
    <row r="417" ht="36" spans="1:40">
      <c r="A417" s="28">
        <v>414</v>
      </c>
      <c r="B417" s="11" t="s">
        <v>151</v>
      </c>
      <c r="C417" s="11" t="s">
        <v>1606</v>
      </c>
      <c r="D417" s="11" t="s">
        <v>1607</v>
      </c>
      <c r="E417" s="11" t="s">
        <v>1608</v>
      </c>
      <c r="F417" s="11" t="s">
        <v>196</v>
      </c>
      <c r="G417" s="11" t="s">
        <v>825</v>
      </c>
      <c r="H417" s="11">
        <v>3</v>
      </c>
      <c r="I417" s="11" t="s">
        <v>3328</v>
      </c>
      <c r="J417" s="11">
        <v>3</v>
      </c>
      <c r="K417" s="11">
        <v>100</v>
      </c>
      <c r="L417" s="11" t="s">
        <v>825</v>
      </c>
      <c r="M417" s="11">
        <v>0</v>
      </c>
      <c r="N417" s="11">
        <v>0</v>
      </c>
      <c r="O417" s="11">
        <v>0</v>
      </c>
      <c r="P417" s="11">
        <v>0</v>
      </c>
      <c r="Q417" s="11">
        <v>0</v>
      </c>
      <c r="R417" s="11">
        <v>0</v>
      </c>
      <c r="S417" s="11">
        <v>0</v>
      </c>
      <c r="T417" s="11">
        <v>0</v>
      </c>
      <c r="U417" s="11">
        <v>0</v>
      </c>
      <c r="V417" s="11">
        <v>0</v>
      </c>
      <c r="W417" s="11">
        <v>0</v>
      </c>
      <c r="X417" s="11">
        <v>0</v>
      </c>
      <c r="Y417" s="11">
        <v>0</v>
      </c>
      <c r="Z417" s="11">
        <v>0</v>
      </c>
      <c r="AA417" s="11">
        <v>0</v>
      </c>
      <c r="AB417" s="11">
        <v>0</v>
      </c>
      <c r="AC417" s="11">
        <v>0</v>
      </c>
      <c r="AD417" s="11">
        <v>0</v>
      </c>
      <c r="AE417" s="11">
        <v>0</v>
      </c>
      <c r="AF417" s="11">
        <v>0</v>
      </c>
      <c r="AG417" s="11">
        <v>0</v>
      </c>
      <c r="AH417" s="11">
        <v>50</v>
      </c>
      <c r="AI417" s="11" t="s">
        <v>1400</v>
      </c>
      <c r="AJ417" s="11">
        <v>3</v>
      </c>
      <c r="AK417" s="11" t="s">
        <v>1597</v>
      </c>
      <c r="AL417" s="11" t="s">
        <v>47</v>
      </c>
      <c r="AM417" s="11" t="s">
        <v>48</v>
      </c>
      <c r="AN417" s="11" t="s">
        <v>729</v>
      </c>
    </row>
    <row r="418" ht="36" spans="1:40">
      <c r="A418" s="28">
        <v>415</v>
      </c>
      <c r="B418" s="11" t="s">
        <v>151</v>
      </c>
      <c r="C418" s="11" t="s">
        <v>1609</v>
      </c>
      <c r="D418" s="11" t="s">
        <v>1610</v>
      </c>
      <c r="E418" s="11" t="s">
        <v>1611</v>
      </c>
      <c r="F418" s="11" t="s">
        <v>191</v>
      </c>
      <c r="G418" s="11" t="s">
        <v>347</v>
      </c>
      <c r="H418" s="11">
        <v>5</v>
      </c>
      <c r="I418" s="11" t="s">
        <v>3328</v>
      </c>
      <c r="J418" s="11">
        <v>5</v>
      </c>
      <c r="K418" s="11">
        <v>100</v>
      </c>
      <c r="L418" s="11" t="s">
        <v>347</v>
      </c>
      <c r="M418" s="11">
        <v>0</v>
      </c>
      <c r="N418" s="11">
        <v>0</v>
      </c>
      <c r="O418" s="11">
        <v>0</v>
      </c>
      <c r="P418" s="11">
        <v>0</v>
      </c>
      <c r="Q418" s="11">
        <v>0</v>
      </c>
      <c r="R418" s="11">
        <v>0</v>
      </c>
      <c r="S418" s="11">
        <v>0</v>
      </c>
      <c r="T418" s="11">
        <v>0</v>
      </c>
      <c r="U418" s="11">
        <v>0</v>
      </c>
      <c r="V418" s="11">
        <v>0</v>
      </c>
      <c r="W418" s="11">
        <v>0</v>
      </c>
      <c r="X418" s="11">
        <v>0</v>
      </c>
      <c r="Y418" s="11">
        <v>0</v>
      </c>
      <c r="Z418" s="11">
        <v>0</v>
      </c>
      <c r="AA418" s="11">
        <v>0</v>
      </c>
      <c r="AB418" s="11">
        <v>0</v>
      </c>
      <c r="AC418" s="11">
        <v>0</v>
      </c>
      <c r="AD418" s="11">
        <v>0</v>
      </c>
      <c r="AE418" s="11">
        <v>0</v>
      </c>
      <c r="AF418" s="11">
        <v>0</v>
      </c>
      <c r="AG418" s="11">
        <v>0</v>
      </c>
      <c r="AH418" s="11">
        <v>25</v>
      </c>
      <c r="AI418" s="11"/>
      <c r="AJ418" s="11"/>
      <c r="AK418" s="11" t="s">
        <v>1597</v>
      </c>
      <c r="AL418" s="11" t="s">
        <v>47</v>
      </c>
      <c r="AM418" s="11" t="s">
        <v>56</v>
      </c>
      <c r="AN418" s="11" t="s">
        <v>729</v>
      </c>
    </row>
    <row r="419" ht="48" spans="1:40">
      <c r="A419" s="28">
        <v>416</v>
      </c>
      <c r="B419" s="11" t="s">
        <v>151</v>
      </c>
      <c r="C419" s="11" t="s">
        <v>1612</v>
      </c>
      <c r="D419" s="11" t="s">
        <v>1613</v>
      </c>
      <c r="E419" s="11" t="s">
        <v>1614</v>
      </c>
      <c r="F419" s="11" t="s">
        <v>167</v>
      </c>
      <c r="G419" s="11" t="s">
        <v>1615</v>
      </c>
      <c r="H419" s="11">
        <v>4</v>
      </c>
      <c r="I419" s="11" t="s">
        <v>3329</v>
      </c>
      <c r="J419" s="11">
        <v>1</v>
      </c>
      <c r="K419" s="11">
        <v>45.45</v>
      </c>
      <c r="L419" s="11" t="s">
        <v>3426</v>
      </c>
      <c r="M419" s="11">
        <v>2</v>
      </c>
      <c r="N419" s="11">
        <v>36.36</v>
      </c>
      <c r="O419" s="11" t="s">
        <v>3427</v>
      </c>
      <c r="P419" s="11">
        <v>4</v>
      </c>
      <c r="Q419" s="11">
        <v>18.18</v>
      </c>
      <c r="R419" s="11" t="s">
        <v>1615</v>
      </c>
      <c r="S419" s="11">
        <v>0</v>
      </c>
      <c r="T419" s="11">
        <v>0</v>
      </c>
      <c r="U419" s="11">
        <v>0</v>
      </c>
      <c r="V419" s="11">
        <v>0</v>
      </c>
      <c r="W419" s="11">
        <v>0</v>
      </c>
      <c r="X419" s="11">
        <v>0</v>
      </c>
      <c r="Y419" s="11">
        <v>0</v>
      </c>
      <c r="Z419" s="11">
        <v>0</v>
      </c>
      <c r="AA419" s="11">
        <v>0</v>
      </c>
      <c r="AB419" s="11">
        <v>0</v>
      </c>
      <c r="AC419" s="11">
        <v>0</v>
      </c>
      <c r="AD419" s="11">
        <v>0</v>
      </c>
      <c r="AE419" s="11">
        <v>0</v>
      </c>
      <c r="AF419" s="11">
        <v>0</v>
      </c>
      <c r="AG419" s="11">
        <v>0</v>
      </c>
      <c r="AH419" s="11">
        <v>25</v>
      </c>
      <c r="AI419" s="11"/>
      <c r="AJ419" s="11"/>
      <c r="AK419" s="11" t="s">
        <v>1597</v>
      </c>
      <c r="AL419" s="11" t="s">
        <v>47</v>
      </c>
      <c r="AM419" s="11" t="s">
        <v>56</v>
      </c>
      <c r="AN419" s="11" t="s">
        <v>729</v>
      </c>
    </row>
    <row r="420" ht="60" spans="1:40">
      <c r="A420" s="28">
        <v>417</v>
      </c>
      <c r="B420" s="11" t="s">
        <v>151</v>
      </c>
      <c r="C420" s="11" t="s">
        <v>1616</v>
      </c>
      <c r="D420" s="11" t="s">
        <v>1064</v>
      </c>
      <c r="E420" s="11" t="s">
        <v>1065</v>
      </c>
      <c r="F420" s="11" t="s">
        <v>228</v>
      </c>
      <c r="G420" s="11" t="s">
        <v>429</v>
      </c>
      <c r="H420" s="11">
        <v>5</v>
      </c>
      <c r="I420" s="11" t="s">
        <v>3329</v>
      </c>
      <c r="J420" s="11">
        <v>2</v>
      </c>
      <c r="K420" s="11">
        <v>68.96</v>
      </c>
      <c r="L420" s="11" t="s">
        <v>829</v>
      </c>
      <c r="M420" s="11">
        <v>5</v>
      </c>
      <c r="N420" s="11">
        <v>31.03</v>
      </c>
      <c r="O420" s="11" t="s">
        <v>429</v>
      </c>
      <c r="P420" s="11">
        <v>0</v>
      </c>
      <c r="Q420" s="11">
        <v>0</v>
      </c>
      <c r="R420" s="11">
        <v>0</v>
      </c>
      <c r="S420" s="11">
        <v>0</v>
      </c>
      <c r="T420" s="11">
        <v>0</v>
      </c>
      <c r="U420" s="11">
        <v>0</v>
      </c>
      <c r="V420" s="11">
        <v>0</v>
      </c>
      <c r="W420" s="11">
        <v>0</v>
      </c>
      <c r="X420" s="11">
        <v>0</v>
      </c>
      <c r="Y420" s="11">
        <v>0</v>
      </c>
      <c r="Z420" s="11">
        <v>0</v>
      </c>
      <c r="AA420" s="11">
        <v>0</v>
      </c>
      <c r="AB420" s="11">
        <v>0</v>
      </c>
      <c r="AC420" s="11">
        <v>0</v>
      </c>
      <c r="AD420" s="11">
        <v>0</v>
      </c>
      <c r="AE420" s="11">
        <v>0</v>
      </c>
      <c r="AF420" s="11">
        <v>0</v>
      </c>
      <c r="AG420" s="11">
        <v>0</v>
      </c>
      <c r="AH420" s="11">
        <v>25</v>
      </c>
      <c r="AI420" s="11" t="s">
        <v>1400</v>
      </c>
      <c r="AJ420" s="11">
        <v>12</v>
      </c>
      <c r="AK420" s="11" t="s">
        <v>1617</v>
      </c>
      <c r="AL420" s="11" t="s">
        <v>47</v>
      </c>
      <c r="AM420" s="11" t="s">
        <v>56</v>
      </c>
      <c r="AN420" s="11" t="s">
        <v>729</v>
      </c>
    </row>
    <row r="421" ht="60" spans="1:40">
      <c r="A421" s="28">
        <v>418</v>
      </c>
      <c r="B421" s="11" t="s">
        <v>151</v>
      </c>
      <c r="C421" s="11" t="s">
        <v>1618</v>
      </c>
      <c r="D421" s="11" t="s">
        <v>1619</v>
      </c>
      <c r="E421" s="11" t="s">
        <v>1620</v>
      </c>
      <c r="F421" s="11" t="s">
        <v>228</v>
      </c>
      <c r="G421" s="11" t="s">
        <v>829</v>
      </c>
      <c r="H421" s="11">
        <v>8</v>
      </c>
      <c r="I421" s="11" t="s">
        <v>3329</v>
      </c>
      <c r="J421" s="11">
        <v>4</v>
      </c>
      <c r="K421" s="11">
        <v>41.66</v>
      </c>
      <c r="L421" s="11" t="s">
        <v>1271</v>
      </c>
      <c r="M421" s="11">
        <v>6</v>
      </c>
      <c r="N421" s="11">
        <v>33.33</v>
      </c>
      <c r="O421" s="11" t="s">
        <v>429</v>
      </c>
      <c r="P421" s="11">
        <v>8</v>
      </c>
      <c r="Q421" s="11">
        <v>25</v>
      </c>
      <c r="R421" s="11" t="s">
        <v>829</v>
      </c>
      <c r="S421" s="11">
        <v>0</v>
      </c>
      <c r="T421" s="11">
        <v>0</v>
      </c>
      <c r="U421" s="11">
        <v>0</v>
      </c>
      <c r="V421" s="11">
        <v>0</v>
      </c>
      <c r="W421" s="11">
        <v>0</v>
      </c>
      <c r="X421" s="11">
        <v>0</v>
      </c>
      <c r="Y421" s="11">
        <v>0</v>
      </c>
      <c r="Z421" s="11">
        <v>0</v>
      </c>
      <c r="AA421" s="11">
        <v>0</v>
      </c>
      <c r="AB421" s="11">
        <v>0</v>
      </c>
      <c r="AC421" s="11">
        <v>0</v>
      </c>
      <c r="AD421" s="11">
        <v>0</v>
      </c>
      <c r="AE421" s="11">
        <v>0</v>
      </c>
      <c r="AF421" s="11">
        <v>0</v>
      </c>
      <c r="AG421" s="11">
        <v>0</v>
      </c>
      <c r="AH421" s="11">
        <v>10</v>
      </c>
      <c r="AI421" s="11" t="s">
        <v>1400</v>
      </c>
      <c r="AJ421" s="11">
        <v>12</v>
      </c>
      <c r="AK421" s="11" t="s">
        <v>1617</v>
      </c>
      <c r="AL421" s="11" t="s">
        <v>105</v>
      </c>
      <c r="AM421" s="11" t="s">
        <v>56</v>
      </c>
      <c r="AN421" s="11" t="s">
        <v>729</v>
      </c>
    </row>
    <row r="422" ht="24" spans="1:40">
      <c r="A422" s="28">
        <v>419</v>
      </c>
      <c r="B422" s="11" t="s">
        <v>151</v>
      </c>
      <c r="C422" s="11" t="s">
        <v>1621</v>
      </c>
      <c r="D422" s="11" t="s">
        <v>1622</v>
      </c>
      <c r="E422" s="11" t="s">
        <v>1623</v>
      </c>
      <c r="F422" s="11" t="s">
        <v>250</v>
      </c>
      <c r="G422" s="11" t="s">
        <v>1624</v>
      </c>
      <c r="H422" s="11">
        <v>6</v>
      </c>
      <c r="I422" s="11" t="s">
        <v>3328</v>
      </c>
      <c r="J422" s="11">
        <v>6</v>
      </c>
      <c r="K422" s="11">
        <v>100</v>
      </c>
      <c r="L422" s="11" t="s">
        <v>1624</v>
      </c>
      <c r="M422" s="11">
        <v>0</v>
      </c>
      <c r="N422" s="11">
        <v>0</v>
      </c>
      <c r="O422" s="11">
        <v>0</v>
      </c>
      <c r="P422" s="11">
        <v>0</v>
      </c>
      <c r="Q422" s="11">
        <v>0</v>
      </c>
      <c r="R422" s="11">
        <v>0</v>
      </c>
      <c r="S422" s="11">
        <v>0</v>
      </c>
      <c r="T422" s="11">
        <v>0</v>
      </c>
      <c r="U422" s="11">
        <v>0</v>
      </c>
      <c r="V422" s="11">
        <v>0</v>
      </c>
      <c r="W422" s="11">
        <v>0</v>
      </c>
      <c r="X422" s="11">
        <v>0</v>
      </c>
      <c r="Y422" s="11">
        <v>0</v>
      </c>
      <c r="Z422" s="11">
        <v>0</v>
      </c>
      <c r="AA422" s="11">
        <v>0</v>
      </c>
      <c r="AB422" s="11">
        <v>0</v>
      </c>
      <c r="AC422" s="11">
        <v>0</v>
      </c>
      <c r="AD422" s="11">
        <v>0</v>
      </c>
      <c r="AE422" s="11">
        <v>0</v>
      </c>
      <c r="AF422" s="11">
        <v>0</v>
      </c>
      <c r="AG422" s="11">
        <v>0</v>
      </c>
      <c r="AH422" s="11">
        <v>25</v>
      </c>
      <c r="AI422" s="11"/>
      <c r="AJ422" s="11"/>
      <c r="AK422" s="11" t="s">
        <v>1617</v>
      </c>
      <c r="AL422" s="11" t="s">
        <v>47</v>
      </c>
      <c r="AM422" s="11" t="s">
        <v>56</v>
      </c>
      <c r="AN422" s="11" t="s">
        <v>729</v>
      </c>
    </row>
    <row r="423" ht="36" spans="1:40">
      <c r="A423" s="28">
        <v>420</v>
      </c>
      <c r="B423" s="11" t="s">
        <v>151</v>
      </c>
      <c r="C423" s="11" t="s">
        <v>1625</v>
      </c>
      <c r="D423" s="11" t="s">
        <v>1626</v>
      </c>
      <c r="E423" s="11" t="s">
        <v>1627</v>
      </c>
      <c r="F423" s="11" t="s">
        <v>155</v>
      </c>
      <c r="G423" s="11" t="s">
        <v>269</v>
      </c>
      <c r="H423" s="11">
        <v>6</v>
      </c>
      <c r="I423" s="11" t="s">
        <v>3328</v>
      </c>
      <c r="J423" s="11">
        <v>6</v>
      </c>
      <c r="K423" s="11">
        <v>100</v>
      </c>
      <c r="L423" s="11" t="s">
        <v>269</v>
      </c>
      <c r="M423" s="11">
        <v>0</v>
      </c>
      <c r="N423" s="11">
        <v>0</v>
      </c>
      <c r="O423" s="11">
        <v>0</v>
      </c>
      <c r="P423" s="11">
        <v>0</v>
      </c>
      <c r="Q423" s="11">
        <v>0</v>
      </c>
      <c r="R423" s="11">
        <v>0</v>
      </c>
      <c r="S423" s="11">
        <v>0</v>
      </c>
      <c r="T423" s="11">
        <v>0</v>
      </c>
      <c r="U423" s="11">
        <v>0</v>
      </c>
      <c r="V423" s="11">
        <v>0</v>
      </c>
      <c r="W423" s="11">
        <v>0</v>
      </c>
      <c r="X423" s="11">
        <v>0</v>
      </c>
      <c r="Y423" s="11">
        <v>0</v>
      </c>
      <c r="Z423" s="11">
        <v>0</v>
      </c>
      <c r="AA423" s="11">
        <v>0</v>
      </c>
      <c r="AB423" s="11">
        <v>0</v>
      </c>
      <c r="AC423" s="11">
        <v>0</v>
      </c>
      <c r="AD423" s="11">
        <v>0</v>
      </c>
      <c r="AE423" s="11">
        <v>0</v>
      </c>
      <c r="AF423" s="11">
        <v>0</v>
      </c>
      <c r="AG423" s="11">
        <v>0</v>
      </c>
      <c r="AH423" s="11">
        <v>25</v>
      </c>
      <c r="AI423" s="11"/>
      <c r="AJ423" s="11"/>
      <c r="AK423" s="11" t="s">
        <v>1617</v>
      </c>
      <c r="AL423" s="11" t="s">
        <v>47</v>
      </c>
      <c r="AM423" s="11" t="s">
        <v>56</v>
      </c>
      <c r="AN423" s="11" t="s">
        <v>729</v>
      </c>
    </row>
    <row r="424" ht="24" spans="1:40">
      <c r="A424" s="28">
        <v>421</v>
      </c>
      <c r="B424" s="11" t="s">
        <v>151</v>
      </c>
      <c r="C424" s="11" t="s">
        <v>1628</v>
      </c>
      <c r="D424" s="11" t="s">
        <v>1629</v>
      </c>
      <c r="E424" s="11" t="s">
        <v>1630</v>
      </c>
      <c r="F424" s="11" t="s">
        <v>1631</v>
      </c>
      <c r="G424" s="11" t="s">
        <v>1632</v>
      </c>
      <c r="H424" s="11">
        <v>7</v>
      </c>
      <c r="I424" s="11" t="s">
        <v>3328</v>
      </c>
      <c r="J424" s="11">
        <v>7</v>
      </c>
      <c r="K424" s="11">
        <v>100</v>
      </c>
      <c r="L424" s="11" t="s">
        <v>1632</v>
      </c>
      <c r="M424" s="11">
        <v>0</v>
      </c>
      <c r="N424" s="11">
        <v>0</v>
      </c>
      <c r="O424" s="11">
        <v>0</v>
      </c>
      <c r="P424" s="11">
        <v>0</v>
      </c>
      <c r="Q424" s="11">
        <v>0</v>
      </c>
      <c r="R424" s="11">
        <v>0</v>
      </c>
      <c r="S424" s="11">
        <v>0</v>
      </c>
      <c r="T424" s="11">
        <v>0</v>
      </c>
      <c r="U424" s="11">
        <v>0</v>
      </c>
      <c r="V424" s="11">
        <v>0</v>
      </c>
      <c r="W424" s="11">
        <v>0</v>
      </c>
      <c r="X424" s="11">
        <v>0</v>
      </c>
      <c r="Y424" s="11">
        <v>0</v>
      </c>
      <c r="Z424" s="11">
        <v>0</v>
      </c>
      <c r="AA424" s="11">
        <v>0</v>
      </c>
      <c r="AB424" s="11">
        <v>0</v>
      </c>
      <c r="AC424" s="11">
        <v>0</v>
      </c>
      <c r="AD424" s="11">
        <v>0</v>
      </c>
      <c r="AE424" s="11">
        <v>0</v>
      </c>
      <c r="AF424" s="11">
        <v>0</v>
      </c>
      <c r="AG424" s="11">
        <v>0</v>
      </c>
      <c r="AH424" s="11">
        <v>25</v>
      </c>
      <c r="AI424" s="11"/>
      <c r="AJ424" s="11"/>
      <c r="AK424" s="11" t="s">
        <v>1617</v>
      </c>
      <c r="AL424" s="11" t="s">
        <v>47</v>
      </c>
      <c r="AM424" s="11" t="s">
        <v>56</v>
      </c>
      <c r="AN424" s="11" t="s">
        <v>729</v>
      </c>
    </row>
    <row r="425" ht="48" spans="1:40">
      <c r="A425" s="28">
        <v>422</v>
      </c>
      <c r="B425" s="11" t="s">
        <v>151</v>
      </c>
      <c r="C425" s="11" t="s">
        <v>1633</v>
      </c>
      <c r="D425" s="11" t="s">
        <v>1634</v>
      </c>
      <c r="E425" s="11" t="s">
        <v>1635</v>
      </c>
      <c r="F425" s="11" t="s">
        <v>155</v>
      </c>
      <c r="G425" s="11" t="s">
        <v>1636</v>
      </c>
      <c r="H425" s="11">
        <v>6</v>
      </c>
      <c r="I425" s="11" t="s">
        <v>3329</v>
      </c>
      <c r="J425" s="11">
        <v>4</v>
      </c>
      <c r="K425" s="11">
        <v>37.04</v>
      </c>
      <c r="L425" s="11" t="s">
        <v>3428</v>
      </c>
      <c r="M425" s="11">
        <v>5</v>
      </c>
      <c r="N425" s="11">
        <v>33.33</v>
      </c>
      <c r="O425" s="11" t="s">
        <v>3429</v>
      </c>
      <c r="P425" s="11">
        <v>6</v>
      </c>
      <c r="Q425" s="11">
        <v>29.63</v>
      </c>
      <c r="R425" s="11" t="s">
        <v>3430</v>
      </c>
      <c r="S425" s="11">
        <v>0</v>
      </c>
      <c r="T425" s="11">
        <v>0</v>
      </c>
      <c r="U425" s="11">
        <v>0</v>
      </c>
      <c r="V425" s="11">
        <v>0</v>
      </c>
      <c r="W425" s="11">
        <v>0</v>
      </c>
      <c r="X425" s="11">
        <v>0</v>
      </c>
      <c r="Y425" s="11">
        <v>0</v>
      </c>
      <c r="Z425" s="11">
        <v>0</v>
      </c>
      <c r="AA425" s="11">
        <v>0</v>
      </c>
      <c r="AB425" s="11">
        <v>0</v>
      </c>
      <c r="AC425" s="11">
        <v>0</v>
      </c>
      <c r="AD425" s="11">
        <v>0</v>
      </c>
      <c r="AE425" s="11">
        <v>0</v>
      </c>
      <c r="AF425" s="11">
        <v>0</v>
      </c>
      <c r="AG425" s="11">
        <v>0</v>
      </c>
      <c r="AH425" s="11">
        <v>10</v>
      </c>
      <c r="AI425" s="11"/>
      <c r="AJ425" s="11"/>
      <c r="AK425" s="11" t="s">
        <v>1617</v>
      </c>
      <c r="AL425" s="11" t="s">
        <v>105</v>
      </c>
      <c r="AM425" s="11" t="s">
        <v>56</v>
      </c>
      <c r="AN425" s="11" t="s">
        <v>729</v>
      </c>
    </row>
    <row r="426" ht="48" spans="1:40">
      <c r="A426" s="28">
        <v>423</v>
      </c>
      <c r="B426" s="11" t="s">
        <v>151</v>
      </c>
      <c r="C426" s="11" t="s">
        <v>1637</v>
      </c>
      <c r="D426" s="11" t="s">
        <v>1638</v>
      </c>
      <c r="E426" s="11" t="s">
        <v>1639</v>
      </c>
      <c r="F426" s="11" t="s">
        <v>155</v>
      </c>
      <c r="G426" s="11" t="s">
        <v>1271</v>
      </c>
      <c r="H426" s="11">
        <v>8</v>
      </c>
      <c r="I426" s="11" t="s">
        <v>3329</v>
      </c>
      <c r="J426" s="11">
        <v>4</v>
      </c>
      <c r="K426" s="11">
        <v>62.5</v>
      </c>
      <c r="L426" s="11" t="s">
        <v>3425</v>
      </c>
      <c r="M426" s="11">
        <v>8</v>
      </c>
      <c r="N426" s="11">
        <v>37.5</v>
      </c>
      <c r="O426" s="11" t="s">
        <v>1271</v>
      </c>
      <c r="P426" s="11">
        <v>0</v>
      </c>
      <c r="Q426" s="11">
        <v>0</v>
      </c>
      <c r="R426" s="11">
        <v>0</v>
      </c>
      <c r="S426" s="11">
        <v>0</v>
      </c>
      <c r="T426" s="11">
        <v>0</v>
      </c>
      <c r="U426" s="11">
        <v>0</v>
      </c>
      <c r="V426" s="11">
        <v>0</v>
      </c>
      <c r="W426" s="11">
        <v>0</v>
      </c>
      <c r="X426" s="11">
        <v>0</v>
      </c>
      <c r="Y426" s="11">
        <v>0</v>
      </c>
      <c r="Z426" s="11">
        <v>0</v>
      </c>
      <c r="AA426" s="11">
        <v>0</v>
      </c>
      <c r="AB426" s="11">
        <v>0</v>
      </c>
      <c r="AC426" s="11">
        <v>0</v>
      </c>
      <c r="AD426" s="11">
        <v>0</v>
      </c>
      <c r="AE426" s="11">
        <v>0</v>
      </c>
      <c r="AF426" s="11">
        <v>0</v>
      </c>
      <c r="AG426" s="11">
        <v>0</v>
      </c>
      <c r="AH426" s="11">
        <v>10</v>
      </c>
      <c r="AI426" s="11"/>
      <c r="AJ426" s="11"/>
      <c r="AK426" s="11" t="s">
        <v>1640</v>
      </c>
      <c r="AL426" s="11" t="s">
        <v>105</v>
      </c>
      <c r="AM426" s="11" t="s">
        <v>56</v>
      </c>
      <c r="AN426" s="11" t="s">
        <v>729</v>
      </c>
    </row>
    <row r="427" ht="60" spans="1:40">
      <c r="A427" s="28">
        <v>424</v>
      </c>
      <c r="B427" s="11" t="s">
        <v>151</v>
      </c>
      <c r="C427" s="11" t="s">
        <v>1641</v>
      </c>
      <c r="D427" s="11" t="s">
        <v>1095</v>
      </c>
      <c r="E427" s="11" t="s">
        <v>1642</v>
      </c>
      <c r="F427" s="11" t="s">
        <v>228</v>
      </c>
      <c r="G427" s="11" t="s">
        <v>429</v>
      </c>
      <c r="H427" s="11">
        <v>5</v>
      </c>
      <c r="I427" s="11" t="s">
        <v>3329</v>
      </c>
      <c r="J427" s="11">
        <v>3</v>
      </c>
      <c r="K427" s="11">
        <v>62.5</v>
      </c>
      <c r="L427" s="11" t="s">
        <v>829</v>
      </c>
      <c r="M427" s="11">
        <v>5</v>
      </c>
      <c r="N427" s="11">
        <v>37.5</v>
      </c>
      <c r="O427" s="11" t="s">
        <v>429</v>
      </c>
      <c r="P427" s="11">
        <v>0</v>
      </c>
      <c r="Q427" s="11">
        <v>0</v>
      </c>
      <c r="R427" s="11">
        <v>0</v>
      </c>
      <c r="S427" s="11">
        <v>0</v>
      </c>
      <c r="T427" s="11">
        <v>0</v>
      </c>
      <c r="U427" s="11">
        <v>0</v>
      </c>
      <c r="V427" s="11">
        <v>0</v>
      </c>
      <c r="W427" s="11">
        <v>0</v>
      </c>
      <c r="X427" s="11">
        <v>0</v>
      </c>
      <c r="Y427" s="11">
        <v>0</v>
      </c>
      <c r="Z427" s="11">
        <v>0</v>
      </c>
      <c r="AA427" s="11">
        <v>0</v>
      </c>
      <c r="AB427" s="11">
        <v>0</v>
      </c>
      <c r="AC427" s="11">
        <v>0</v>
      </c>
      <c r="AD427" s="11">
        <v>0</v>
      </c>
      <c r="AE427" s="11">
        <v>0</v>
      </c>
      <c r="AF427" s="11">
        <v>0</v>
      </c>
      <c r="AG427" s="11">
        <v>0</v>
      </c>
      <c r="AH427" s="11">
        <v>25</v>
      </c>
      <c r="AI427" s="11" t="s">
        <v>1400</v>
      </c>
      <c r="AJ427" s="11">
        <v>12</v>
      </c>
      <c r="AK427" s="11" t="s">
        <v>1640</v>
      </c>
      <c r="AL427" s="11" t="s">
        <v>47</v>
      </c>
      <c r="AM427" s="11" t="s">
        <v>56</v>
      </c>
      <c r="AN427" s="11" t="s">
        <v>729</v>
      </c>
    </row>
    <row r="428" ht="36" spans="1:40">
      <c r="A428" s="28">
        <v>425</v>
      </c>
      <c r="B428" s="11" t="s">
        <v>151</v>
      </c>
      <c r="C428" s="11" t="s">
        <v>1643</v>
      </c>
      <c r="D428" s="11" t="s">
        <v>1644</v>
      </c>
      <c r="E428" s="11" t="s">
        <v>1645</v>
      </c>
      <c r="F428" s="11" t="s">
        <v>486</v>
      </c>
      <c r="G428" s="11" t="s">
        <v>1218</v>
      </c>
      <c r="H428" s="11">
        <v>6</v>
      </c>
      <c r="I428" s="11" t="s">
        <v>3328</v>
      </c>
      <c r="J428" s="11">
        <v>6</v>
      </c>
      <c r="K428" s="11">
        <v>100</v>
      </c>
      <c r="L428" s="11" t="s">
        <v>1218</v>
      </c>
      <c r="M428" s="11">
        <v>0</v>
      </c>
      <c r="N428" s="11">
        <v>0</v>
      </c>
      <c r="O428" s="11">
        <v>0</v>
      </c>
      <c r="P428" s="11">
        <v>0</v>
      </c>
      <c r="Q428" s="11">
        <v>0</v>
      </c>
      <c r="R428" s="11">
        <v>0</v>
      </c>
      <c r="S428" s="11">
        <v>0</v>
      </c>
      <c r="T428" s="11">
        <v>0</v>
      </c>
      <c r="U428" s="11">
        <v>0</v>
      </c>
      <c r="V428" s="11">
        <v>0</v>
      </c>
      <c r="W428" s="11">
        <v>0</v>
      </c>
      <c r="X428" s="11">
        <v>0</v>
      </c>
      <c r="Y428" s="11">
        <v>0</v>
      </c>
      <c r="Z428" s="11">
        <v>0</v>
      </c>
      <c r="AA428" s="11">
        <v>0</v>
      </c>
      <c r="AB428" s="11">
        <v>0</v>
      </c>
      <c r="AC428" s="11">
        <v>0</v>
      </c>
      <c r="AD428" s="11">
        <v>0</v>
      </c>
      <c r="AE428" s="11">
        <v>0</v>
      </c>
      <c r="AF428" s="11">
        <v>0</v>
      </c>
      <c r="AG428" s="11">
        <v>0</v>
      </c>
      <c r="AH428" s="11">
        <v>10</v>
      </c>
      <c r="AI428" s="11" t="s">
        <v>1400</v>
      </c>
      <c r="AJ428" s="11">
        <v>19</v>
      </c>
      <c r="AK428" s="11" t="s">
        <v>1640</v>
      </c>
      <c r="AL428" s="11" t="s">
        <v>105</v>
      </c>
      <c r="AM428" s="11" t="s">
        <v>56</v>
      </c>
      <c r="AN428" s="11" t="s">
        <v>729</v>
      </c>
    </row>
    <row r="429" ht="48" spans="1:40">
      <c r="A429" s="28">
        <v>426</v>
      </c>
      <c r="B429" s="11" t="s">
        <v>151</v>
      </c>
      <c r="C429" s="11" t="s">
        <v>1646</v>
      </c>
      <c r="D429" s="11" t="s">
        <v>1647</v>
      </c>
      <c r="E429" s="11" t="s">
        <v>1648</v>
      </c>
      <c r="F429" s="11" t="s">
        <v>228</v>
      </c>
      <c r="G429" s="11" t="s">
        <v>829</v>
      </c>
      <c r="H429" s="11">
        <v>5</v>
      </c>
      <c r="I429" s="11" t="s">
        <v>3329</v>
      </c>
      <c r="J429" s="11">
        <v>5</v>
      </c>
      <c r="K429" s="11">
        <v>56.25</v>
      </c>
      <c r="L429" s="11" t="s">
        <v>829</v>
      </c>
      <c r="M429" s="11">
        <v>7</v>
      </c>
      <c r="N429" s="11">
        <v>43.75</v>
      </c>
      <c r="O429" s="11" t="s">
        <v>429</v>
      </c>
      <c r="P429" s="11">
        <v>0</v>
      </c>
      <c r="Q429" s="11">
        <v>0</v>
      </c>
      <c r="R429" s="11">
        <v>0</v>
      </c>
      <c r="S429" s="11">
        <v>0</v>
      </c>
      <c r="T429" s="11">
        <v>0</v>
      </c>
      <c r="U429" s="11">
        <v>0</v>
      </c>
      <c r="V429" s="11">
        <v>0</v>
      </c>
      <c r="W429" s="11">
        <v>0</v>
      </c>
      <c r="X429" s="11">
        <v>0</v>
      </c>
      <c r="Y429" s="11">
        <v>0</v>
      </c>
      <c r="Z429" s="11">
        <v>0</v>
      </c>
      <c r="AA429" s="11">
        <v>0</v>
      </c>
      <c r="AB429" s="11">
        <v>0</v>
      </c>
      <c r="AC429" s="11">
        <v>0</v>
      </c>
      <c r="AD429" s="11">
        <v>0</v>
      </c>
      <c r="AE429" s="11">
        <v>0</v>
      </c>
      <c r="AF429" s="11">
        <v>0</v>
      </c>
      <c r="AG429" s="11">
        <v>0</v>
      </c>
      <c r="AH429" s="11">
        <v>10</v>
      </c>
      <c r="AI429" s="11" t="s">
        <v>1400</v>
      </c>
      <c r="AJ429" s="11">
        <v>12</v>
      </c>
      <c r="AK429" s="11" t="s">
        <v>1640</v>
      </c>
      <c r="AL429" s="11" t="s">
        <v>105</v>
      </c>
      <c r="AM429" s="11" t="s">
        <v>56</v>
      </c>
      <c r="AN429" s="11" t="s">
        <v>729</v>
      </c>
    </row>
    <row r="430" ht="48" spans="1:40">
      <c r="A430" s="28">
        <v>427</v>
      </c>
      <c r="B430" s="11" t="s">
        <v>151</v>
      </c>
      <c r="C430" s="11" t="s">
        <v>1649</v>
      </c>
      <c r="D430" s="11" t="s">
        <v>1650</v>
      </c>
      <c r="E430" s="11" t="s">
        <v>1651</v>
      </c>
      <c r="F430" s="11" t="s">
        <v>1407</v>
      </c>
      <c r="G430" s="11" t="s">
        <v>825</v>
      </c>
      <c r="H430" s="11">
        <v>5</v>
      </c>
      <c r="I430" s="11" t="s">
        <v>3328</v>
      </c>
      <c r="J430" s="11">
        <v>5</v>
      </c>
      <c r="K430" s="11">
        <v>100</v>
      </c>
      <c r="L430" s="11" t="s">
        <v>825</v>
      </c>
      <c r="M430" s="11">
        <v>0</v>
      </c>
      <c r="N430" s="11">
        <v>0</v>
      </c>
      <c r="O430" s="11">
        <v>0</v>
      </c>
      <c r="P430" s="11">
        <v>0</v>
      </c>
      <c r="Q430" s="11">
        <v>0</v>
      </c>
      <c r="R430" s="11">
        <v>0</v>
      </c>
      <c r="S430" s="11">
        <v>0</v>
      </c>
      <c r="T430" s="11">
        <v>0</v>
      </c>
      <c r="U430" s="11">
        <v>0</v>
      </c>
      <c r="V430" s="11">
        <v>0</v>
      </c>
      <c r="W430" s="11">
        <v>0</v>
      </c>
      <c r="X430" s="11">
        <v>0</v>
      </c>
      <c r="Y430" s="11">
        <v>0</v>
      </c>
      <c r="Z430" s="11">
        <v>0</v>
      </c>
      <c r="AA430" s="11">
        <v>0</v>
      </c>
      <c r="AB430" s="11">
        <v>0</v>
      </c>
      <c r="AC430" s="11">
        <v>0</v>
      </c>
      <c r="AD430" s="11">
        <v>0</v>
      </c>
      <c r="AE430" s="11">
        <v>0</v>
      </c>
      <c r="AF430" s="11">
        <v>0</v>
      </c>
      <c r="AG430" s="11">
        <v>0</v>
      </c>
      <c r="AH430" s="11">
        <v>25</v>
      </c>
      <c r="AI430" s="11" t="s">
        <v>1400</v>
      </c>
      <c r="AJ430" s="11">
        <v>13</v>
      </c>
      <c r="AK430" s="11" t="s">
        <v>1640</v>
      </c>
      <c r="AL430" s="11" t="s">
        <v>47</v>
      </c>
      <c r="AM430" s="11" t="s">
        <v>56</v>
      </c>
      <c r="AN430" s="11" t="s">
        <v>729</v>
      </c>
    </row>
    <row r="431" ht="48" spans="1:40">
      <c r="A431" s="28">
        <v>428</v>
      </c>
      <c r="B431" s="11" t="s">
        <v>151</v>
      </c>
      <c r="C431" s="11" t="s">
        <v>1652</v>
      </c>
      <c r="D431" s="11" t="s">
        <v>1653</v>
      </c>
      <c r="E431" s="11" t="s">
        <v>1654</v>
      </c>
      <c r="F431" s="11" t="s">
        <v>172</v>
      </c>
      <c r="G431" s="11" t="s">
        <v>1655</v>
      </c>
      <c r="H431" s="11">
        <v>5</v>
      </c>
      <c r="I431" s="11" t="s">
        <v>3329</v>
      </c>
      <c r="J431" s="11">
        <v>5</v>
      </c>
      <c r="K431" s="11">
        <v>60</v>
      </c>
      <c r="L431" s="11" t="s">
        <v>1655</v>
      </c>
      <c r="M431" s="11">
        <v>7</v>
      </c>
      <c r="N431" s="11">
        <v>40</v>
      </c>
      <c r="O431" s="11" t="s">
        <v>3431</v>
      </c>
      <c r="P431" s="11">
        <v>0</v>
      </c>
      <c r="Q431" s="11">
        <v>0</v>
      </c>
      <c r="R431" s="11">
        <v>0</v>
      </c>
      <c r="S431" s="11">
        <v>0</v>
      </c>
      <c r="T431" s="11">
        <v>0</v>
      </c>
      <c r="U431" s="11">
        <v>0</v>
      </c>
      <c r="V431" s="11">
        <v>0</v>
      </c>
      <c r="W431" s="11">
        <v>0</v>
      </c>
      <c r="X431" s="11">
        <v>0</v>
      </c>
      <c r="Y431" s="11">
        <v>0</v>
      </c>
      <c r="Z431" s="11">
        <v>0</v>
      </c>
      <c r="AA431" s="11">
        <v>0</v>
      </c>
      <c r="AB431" s="11">
        <v>0</v>
      </c>
      <c r="AC431" s="11">
        <v>0</v>
      </c>
      <c r="AD431" s="11">
        <v>0</v>
      </c>
      <c r="AE431" s="11">
        <v>0</v>
      </c>
      <c r="AF431" s="11">
        <v>0</v>
      </c>
      <c r="AG431" s="11">
        <v>0</v>
      </c>
      <c r="AH431" s="11">
        <v>25</v>
      </c>
      <c r="AI431" s="11"/>
      <c r="AJ431" s="11"/>
      <c r="AK431" s="11" t="s">
        <v>1640</v>
      </c>
      <c r="AL431" s="11" t="s">
        <v>47</v>
      </c>
      <c r="AM431" s="11" t="s">
        <v>56</v>
      </c>
      <c r="AN431" s="11" t="s">
        <v>729</v>
      </c>
    </row>
    <row r="432" ht="36" spans="1:40">
      <c r="A432" s="28">
        <v>429</v>
      </c>
      <c r="B432" s="11" t="s">
        <v>151</v>
      </c>
      <c r="C432" s="11" t="s">
        <v>1656</v>
      </c>
      <c r="D432" s="11" t="s">
        <v>1657</v>
      </c>
      <c r="E432" s="11" t="s">
        <v>1658</v>
      </c>
      <c r="F432" s="11" t="s">
        <v>1407</v>
      </c>
      <c r="G432" s="11" t="s">
        <v>825</v>
      </c>
      <c r="H432" s="11">
        <v>5</v>
      </c>
      <c r="I432" s="11" t="s">
        <v>3328</v>
      </c>
      <c r="J432" s="11">
        <v>5</v>
      </c>
      <c r="K432" s="11">
        <v>100</v>
      </c>
      <c r="L432" s="11" t="s">
        <v>825</v>
      </c>
      <c r="M432" s="11">
        <v>0</v>
      </c>
      <c r="N432" s="11">
        <v>0</v>
      </c>
      <c r="O432" s="11">
        <v>0</v>
      </c>
      <c r="P432" s="11">
        <v>0</v>
      </c>
      <c r="Q432" s="11">
        <v>0</v>
      </c>
      <c r="R432" s="11">
        <v>0</v>
      </c>
      <c r="S432" s="11">
        <v>0</v>
      </c>
      <c r="T432" s="11">
        <v>0</v>
      </c>
      <c r="U432" s="11">
        <v>0</v>
      </c>
      <c r="V432" s="11">
        <v>0</v>
      </c>
      <c r="W432" s="11">
        <v>0</v>
      </c>
      <c r="X432" s="11">
        <v>0</v>
      </c>
      <c r="Y432" s="11">
        <v>0</v>
      </c>
      <c r="Z432" s="11">
        <v>0</v>
      </c>
      <c r="AA432" s="11">
        <v>0</v>
      </c>
      <c r="AB432" s="11">
        <v>0</v>
      </c>
      <c r="AC432" s="11">
        <v>0</v>
      </c>
      <c r="AD432" s="11">
        <v>0</v>
      </c>
      <c r="AE432" s="11">
        <v>0</v>
      </c>
      <c r="AF432" s="11">
        <v>0</v>
      </c>
      <c r="AG432" s="11">
        <v>0</v>
      </c>
      <c r="AH432" s="11">
        <v>25</v>
      </c>
      <c r="AI432" s="11" t="s">
        <v>1400</v>
      </c>
      <c r="AJ432" s="11">
        <v>13</v>
      </c>
      <c r="AK432" s="11" t="s">
        <v>1640</v>
      </c>
      <c r="AL432" s="11" t="s">
        <v>47</v>
      </c>
      <c r="AM432" s="11" t="s">
        <v>56</v>
      </c>
      <c r="AN432" s="11" t="s">
        <v>729</v>
      </c>
    </row>
    <row r="433" ht="24" spans="1:40">
      <c r="A433" s="28">
        <v>430</v>
      </c>
      <c r="B433" s="11" t="s">
        <v>151</v>
      </c>
      <c r="C433" s="11" t="s">
        <v>1659</v>
      </c>
      <c r="D433" s="11" t="s">
        <v>1660</v>
      </c>
      <c r="E433" s="11" t="s">
        <v>1661</v>
      </c>
      <c r="F433" s="11" t="s">
        <v>428</v>
      </c>
      <c r="G433" s="11" t="s">
        <v>403</v>
      </c>
      <c r="H433" s="11">
        <v>5</v>
      </c>
      <c r="I433" s="11" t="s">
        <v>3328</v>
      </c>
      <c r="J433" s="11">
        <v>1</v>
      </c>
      <c r="K433" s="11">
        <v>100</v>
      </c>
      <c r="L433" s="11" t="s">
        <v>403</v>
      </c>
      <c r="M433" s="11">
        <v>0</v>
      </c>
      <c r="N433" s="11">
        <v>0</v>
      </c>
      <c r="O433" s="11">
        <v>0</v>
      </c>
      <c r="P433" s="11">
        <v>0</v>
      </c>
      <c r="Q433" s="11">
        <v>0</v>
      </c>
      <c r="R433" s="11">
        <v>0</v>
      </c>
      <c r="S433" s="11">
        <v>0</v>
      </c>
      <c r="T433" s="11">
        <v>0</v>
      </c>
      <c r="U433" s="11">
        <v>0</v>
      </c>
      <c r="V433" s="11">
        <v>0</v>
      </c>
      <c r="W433" s="11">
        <v>0</v>
      </c>
      <c r="X433" s="11">
        <v>0</v>
      </c>
      <c r="Y433" s="11">
        <v>0</v>
      </c>
      <c r="Z433" s="11">
        <v>0</v>
      </c>
      <c r="AA433" s="11">
        <v>0</v>
      </c>
      <c r="AB433" s="11">
        <v>0</v>
      </c>
      <c r="AC433" s="11">
        <v>0</v>
      </c>
      <c r="AD433" s="11">
        <v>0</v>
      </c>
      <c r="AE433" s="11">
        <v>0</v>
      </c>
      <c r="AF433" s="11">
        <v>0</v>
      </c>
      <c r="AG433" s="11">
        <v>0</v>
      </c>
      <c r="AH433" s="11">
        <v>25</v>
      </c>
      <c r="AI433" s="11"/>
      <c r="AJ433" s="11"/>
      <c r="AK433" s="11" t="s">
        <v>1662</v>
      </c>
      <c r="AL433" s="11" t="s">
        <v>47</v>
      </c>
      <c r="AM433" s="11" t="s">
        <v>56</v>
      </c>
      <c r="AN433" s="11" t="s">
        <v>729</v>
      </c>
    </row>
    <row r="434" ht="36" spans="1:40">
      <c r="A434" s="28">
        <v>431</v>
      </c>
      <c r="B434" s="11" t="s">
        <v>151</v>
      </c>
      <c r="C434" s="11" t="s">
        <v>1663</v>
      </c>
      <c r="D434" s="11" t="s">
        <v>1664</v>
      </c>
      <c r="E434" s="11" t="s">
        <v>1665</v>
      </c>
      <c r="F434" s="11" t="s">
        <v>486</v>
      </c>
      <c r="G434" s="11" t="s">
        <v>1218</v>
      </c>
      <c r="H434" s="11">
        <v>5</v>
      </c>
      <c r="I434" s="11" t="s">
        <v>3328</v>
      </c>
      <c r="J434" s="11">
        <v>5</v>
      </c>
      <c r="K434" s="11">
        <v>100</v>
      </c>
      <c r="L434" s="11" t="s">
        <v>1218</v>
      </c>
      <c r="M434" s="11">
        <v>0</v>
      </c>
      <c r="N434" s="11">
        <v>0</v>
      </c>
      <c r="O434" s="11">
        <v>0</v>
      </c>
      <c r="P434" s="11">
        <v>0</v>
      </c>
      <c r="Q434" s="11">
        <v>0</v>
      </c>
      <c r="R434" s="11">
        <v>0</v>
      </c>
      <c r="S434" s="11">
        <v>0</v>
      </c>
      <c r="T434" s="11">
        <v>0</v>
      </c>
      <c r="U434" s="11">
        <v>0</v>
      </c>
      <c r="V434" s="11">
        <v>0</v>
      </c>
      <c r="W434" s="11">
        <v>0</v>
      </c>
      <c r="X434" s="11">
        <v>0</v>
      </c>
      <c r="Y434" s="11">
        <v>0</v>
      </c>
      <c r="Z434" s="11">
        <v>0</v>
      </c>
      <c r="AA434" s="11">
        <v>0</v>
      </c>
      <c r="AB434" s="11">
        <v>0</v>
      </c>
      <c r="AC434" s="11">
        <v>0</v>
      </c>
      <c r="AD434" s="11">
        <v>0</v>
      </c>
      <c r="AE434" s="11">
        <v>0</v>
      </c>
      <c r="AF434" s="11">
        <v>0</v>
      </c>
      <c r="AG434" s="11">
        <v>0</v>
      </c>
      <c r="AH434" s="11">
        <v>25</v>
      </c>
      <c r="AI434" s="11" t="s">
        <v>1400</v>
      </c>
      <c r="AJ434" s="11">
        <v>19</v>
      </c>
      <c r="AK434" s="11" t="s">
        <v>1662</v>
      </c>
      <c r="AL434" s="11" t="s">
        <v>47</v>
      </c>
      <c r="AM434" s="11" t="s">
        <v>56</v>
      </c>
      <c r="AN434" s="11" t="s">
        <v>729</v>
      </c>
    </row>
    <row r="435" ht="36" spans="1:40">
      <c r="A435" s="28">
        <v>432</v>
      </c>
      <c r="B435" s="11" t="s">
        <v>151</v>
      </c>
      <c r="C435" s="11" t="s">
        <v>1666</v>
      </c>
      <c r="D435" s="11" t="s">
        <v>1667</v>
      </c>
      <c r="E435" s="11" t="s">
        <v>1668</v>
      </c>
      <c r="F435" s="11" t="s">
        <v>486</v>
      </c>
      <c r="G435" s="11" t="s">
        <v>1152</v>
      </c>
      <c r="H435" s="11">
        <v>3</v>
      </c>
      <c r="I435" s="11" t="s">
        <v>3328</v>
      </c>
      <c r="J435" s="11">
        <v>3</v>
      </c>
      <c r="K435" s="11">
        <v>100</v>
      </c>
      <c r="L435" s="11" t="s">
        <v>1152</v>
      </c>
      <c r="M435" s="11">
        <v>0</v>
      </c>
      <c r="N435" s="11">
        <v>0</v>
      </c>
      <c r="O435" s="11">
        <v>0</v>
      </c>
      <c r="P435" s="11">
        <v>0</v>
      </c>
      <c r="Q435" s="11">
        <v>0</v>
      </c>
      <c r="R435" s="11">
        <v>0</v>
      </c>
      <c r="S435" s="11">
        <v>0</v>
      </c>
      <c r="T435" s="11">
        <v>0</v>
      </c>
      <c r="U435" s="11">
        <v>0</v>
      </c>
      <c r="V435" s="11">
        <v>0</v>
      </c>
      <c r="W435" s="11">
        <v>0</v>
      </c>
      <c r="X435" s="11">
        <v>0</v>
      </c>
      <c r="Y435" s="11">
        <v>0</v>
      </c>
      <c r="Z435" s="11">
        <v>0</v>
      </c>
      <c r="AA435" s="11">
        <v>0</v>
      </c>
      <c r="AB435" s="11">
        <v>0</v>
      </c>
      <c r="AC435" s="11">
        <v>0</v>
      </c>
      <c r="AD435" s="11">
        <v>0</v>
      </c>
      <c r="AE435" s="11">
        <v>0</v>
      </c>
      <c r="AF435" s="11">
        <v>0</v>
      </c>
      <c r="AG435" s="11">
        <v>0</v>
      </c>
      <c r="AH435" s="11">
        <v>20</v>
      </c>
      <c r="AI435" s="11"/>
      <c r="AJ435" s="11"/>
      <c r="AK435" s="11" t="s">
        <v>1662</v>
      </c>
      <c r="AL435" s="11" t="s">
        <v>105</v>
      </c>
      <c r="AM435" s="11" t="s">
        <v>48</v>
      </c>
      <c r="AN435" s="11" t="s">
        <v>729</v>
      </c>
    </row>
    <row r="436" ht="36" spans="1:40">
      <c r="A436" s="28">
        <v>433</v>
      </c>
      <c r="B436" s="11" t="s">
        <v>151</v>
      </c>
      <c r="C436" s="11" t="s">
        <v>1669</v>
      </c>
      <c r="D436" s="11" t="s">
        <v>1670</v>
      </c>
      <c r="E436" s="11" t="s">
        <v>1671</v>
      </c>
      <c r="F436" s="11" t="s">
        <v>155</v>
      </c>
      <c r="G436" s="11" t="s">
        <v>407</v>
      </c>
      <c r="H436" s="11">
        <v>5</v>
      </c>
      <c r="I436" s="11" t="s">
        <v>3328</v>
      </c>
      <c r="J436" s="11">
        <v>5</v>
      </c>
      <c r="K436" s="11">
        <v>100</v>
      </c>
      <c r="L436" s="11" t="s">
        <v>407</v>
      </c>
      <c r="M436" s="11">
        <v>0</v>
      </c>
      <c r="N436" s="11">
        <v>0</v>
      </c>
      <c r="O436" s="11">
        <v>0</v>
      </c>
      <c r="P436" s="11">
        <v>0</v>
      </c>
      <c r="Q436" s="11">
        <v>0</v>
      </c>
      <c r="R436" s="11">
        <v>0</v>
      </c>
      <c r="S436" s="11">
        <v>0</v>
      </c>
      <c r="T436" s="11">
        <v>0</v>
      </c>
      <c r="U436" s="11">
        <v>0</v>
      </c>
      <c r="V436" s="11">
        <v>0</v>
      </c>
      <c r="W436" s="11">
        <v>0</v>
      </c>
      <c r="X436" s="11">
        <v>0</v>
      </c>
      <c r="Y436" s="11">
        <v>0</v>
      </c>
      <c r="Z436" s="11">
        <v>0</v>
      </c>
      <c r="AA436" s="11">
        <v>0</v>
      </c>
      <c r="AB436" s="11">
        <v>0</v>
      </c>
      <c r="AC436" s="11">
        <v>0</v>
      </c>
      <c r="AD436" s="11">
        <v>0</v>
      </c>
      <c r="AE436" s="11">
        <v>0</v>
      </c>
      <c r="AF436" s="11">
        <v>0</v>
      </c>
      <c r="AG436" s="11">
        <v>0</v>
      </c>
      <c r="AH436" s="11">
        <v>25</v>
      </c>
      <c r="AI436" s="11"/>
      <c r="AJ436" s="11"/>
      <c r="AK436" s="11" t="s">
        <v>1662</v>
      </c>
      <c r="AL436" s="11" t="s">
        <v>47</v>
      </c>
      <c r="AM436" s="11" t="s">
        <v>56</v>
      </c>
      <c r="AN436" s="11" t="s">
        <v>729</v>
      </c>
    </row>
    <row r="437" ht="60" spans="1:40">
      <c r="A437" s="28">
        <v>434</v>
      </c>
      <c r="B437" s="11" t="s">
        <v>151</v>
      </c>
      <c r="C437" s="11" t="s">
        <v>1672</v>
      </c>
      <c r="D437" s="11" t="s">
        <v>1070</v>
      </c>
      <c r="E437" s="11" t="s">
        <v>1673</v>
      </c>
      <c r="F437" s="11" t="s">
        <v>228</v>
      </c>
      <c r="G437" s="11" t="s">
        <v>829</v>
      </c>
      <c r="H437" s="11">
        <v>6</v>
      </c>
      <c r="I437" s="11" t="s">
        <v>3329</v>
      </c>
      <c r="J437" s="11">
        <v>3</v>
      </c>
      <c r="K437" s="11">
        <v>65.21</v>
      </c>
      <c r="L437" s="11" t="s">
        <v>429</v>
      </c>
      <c r="M437" s="11">
        <v>6</v>
      </c>
      <c r="N437" s="11">
        <v>34.78</v>
      </c>
      <c r="O437" s="11" t="s">
        <v>829</v>
      </c>
      <c r="P437" s="11">
        <v>0</v>
      </c>
      <c r="Q437" s="11">
        <v>0</v>
      </c>
      <c r="R437" s="11">
        <v>0</v>
      </c>
      <c r="S437" s="11">
        <v>0</v>
      </c>
      <c r="T437" s="11">
        <v>0</v>
      </c>
      <c r="U437" s="11">
        <v>0</v>
      </c>
      <c r="V437" s="11">
        <v>0</v>
      </c>
      <c r="W437" s="11">
        <v>0</v>
      </c>
      <c r="X437" s="11">
        <v>0</v>
      </c>
      <c r="Y437" s="11">
        <v>0</v>
      </c>
      <c r="Z437" s="11">
        <v>0</v>
      </c>
      <c r="AA437" s="11">
        <v>0</v>
      </c>
      <c r="AB437" s="11">
        <v>0</v>
      </c>
      <c r="AC437" s="11">
        <v>0</v>
      </c>
      <c r="AD437" s="11">
        <v>0</v>
      </c>
      <c r="AE437" s="11">
        <v>0</v>
      </c>
      <c r="AF437" s="11">
        <v>0</v>
      </c>
      <c r="AG437" s="11">
        <v>0</v>
      </c>
      <c r="AH437" s="11">
        <v>10</v>
      </c>
      <c r="AI437" s="11" t="s">
        <v>1400</v>
      </c>
      <c r="AJ437" s="11">
        <v>12</v>
      </c>
      <c r="AK437" s="11" t="s">
        <v>1662</v>
      </c>
      <c r="AL437" s="11" t="s">
        <v>105</v>
      </c>
      <c r="AM437" s="11" t="s">
        <v>56</v>
      </c>
      <c r="AN437" s="11" t="s">
        <v>729</v>
      </c>
    </row>
    <row r="438" ht="36" spans="1:40">
      <c r="A438" s="28">
        <v>435</v>
      </c>
      <c r="B438" s="11" t="s">
        <v>151</v>
      </c>
      <c r="C438" s="11" t="s">
        <v>1674</v>
      </c>
      <c r="D438" s="11" t="s">
        <v>1675</v>
      </c>
      <c r="E438" s="11" t="s">
        <v>1676</v>
      </c>
      <c r="F438" s="11" t="s">
        <v>277</v>
      </c>
      <c r="G438" s="11" t="s">
        <v>1339</v>
      </c>
      <c r="H438" s="11">
        <v>4</v>
      </c>
      <c r="I438" s="11" t="s">
        <v>3328</v>
      </c>
      <c r="J438" s="11">
        <v>4</v>
      </c>
      <c r="K438" s="11">
        <v>100</v>
      </c>
      <c r="L438" s="11" t="s">
        <v>1339</v>
      </c>
      <c r="M438" s="11">
        <v>0</v>
      </c>
      <c r="N438" s="11">
        <v>0</v>
      </c>
      <c r="O438" s="11">
        <v>0</v>
      </c>
      <c r="P438" s="11">
        <v>0</v>
      </c>
      <c r="Q438" s="11">
        <v>0</v>
      </c>
      <c r="R438" s="11">
        <v>0</v>
      </c>
      <c r="S438" s="11">
        <v>0</v>
      </c>
      <c r="T438" s="11">
        <v>0</v>
      </c>
      <c r="U438" s="11">
        <v>0</v>
      </c>
      <c r="V438" s="11">
        <v>0</v>
      </c>
      <c r="W438" s="11">
        <v>0</v>
      </c>
      <c r="X438" s="11">
        <v>0</v>
      </c>
      <c r="Y438" s="11">
        <v>0</v>
      </c>
      <c r="Z438" s="11">
        <v>0</v>
      </c>
      <c r="AA438" s="11">
        <v>0</v>
      </c>
      <c r="AB438" s="11">
        <v>0</v>
      </c>
      <c r="AC438" s="11">
        <v>0</v>
      </c>
      <c r="AD438" s="11">
        <v>0</v>
      </c>
      <c r="AE438" s="11">
        <v>0</v>
      </c>
      <c r="AF438" s="11">
        <v>0</v>
      </c>
      <c r="AG438" s="11">
        <v>0</v>
      </c>
      <c r="AH438" s="11">
        <v>25</v>
      </c>
      <c r="AI438" s="11"/>
      <c r="AJ438" s="11"/>
      <c r="AK438" s="11" t="s">
        <v>1662</v>
      </c>
      <c r="AL438" s="11" t="s">
        <v>47</v>
      </c>
      <c r="AM438" s="11" t="s">
        <v>56</v>
      </c>
      <c r="AN438" s="11" t="s">
        <v>729</v>
      </c>
    </row>
    <row r="439" ht="36" spans="1:40">
      <c r="A439" s="28">
        <v>436</v>
      </c>
      <c r="B439" s="11" t="s">
        <v>151</v>
      </c>
      <c r="C439" s="11" t="s">
        <v>1677</v>
      </c>
      <c r="D439" s="11" t="s">
        <v>1678</v>
      </c>
      <c r="E439" s="11" t="s">
        <v>1679</v>
      </c>
      <c r="F439" s="11" t="s">
        <v>317</v>
      </c>
      <c r="G439" s="11" t="s">
        <v>376</v>
      </c>
      <c r="H439" s="11">
        <v>8</v>
      </c>
      <c r="I439" s="11" t="s">
        <v>3328</v>
      </c>
      <c r="J439" s="11">
        <v>8</v>
      </c>
      <c r="K439" s="11">
        <v>100</v>
      </c>
      <c r="L439" s="11" t="s">
        <v>376</v>
      </c>
      <c r="M439" s="11">
        <v>0</v>
      </c>
      <c r="N439" s="11">
        <v>0</v>
      </c>
      <c r="O439" s="11">
        <v>0</v>
      </c>
      <c r="P439" s="11">
        <v>0</v>
      </c>
      <c r="Q439" s="11">
        <v>0</v>
      </c>
      <c r="R439" s="11">
        <v>0</v>
      </c>
      <c r="S439" s="11">
        <v>0</v>
      </c>
      <c r="T439" s="11">
        <v>0</v>
      </c>
      <c r="U439" s="11">
        <v>0</v>
      </c>
      <c r="V439" s="11">
        <v>0</v>
      </c>
      <c r="W439" s="11">
        <v>0</v>
      </c>
      <c r="X439" s="11">
        <v>0</v>
      </c>
      <c r="Y439" s="11">
        <v>0</v>
      </c>
      <c r="Z439" s="11">
        <v>0</v>
      </c>
      <c r="AA439" s="11">
        <v>0</v>
      </c>
      <c r="AB439" s="11">
        <v>0</v>
      </c>
      <c r="AC439" s="11">
        <v>0</v>
      </c>
      <c r="AD439" s="11">
        <v>0</v>
      </c>
      <c r="AE439" s="11">
        <v>0</v>
      </c>
      <c r="AF439" s="11">
        <v>0</v>
      </c>
      <c r="AG439" s="11">
        <v>0</v>
      </c>
      <c r="AH439" s="11">
        <v>25</v>
      </c>
      <c r="AI439" s="11"/>
      <c r="AJ439" s="11"/>
      <c r="AK439" s="11" t="s">
        <v>1662</v>
      </c>
      <c r="AL439" s="11" t="s">
        <v>47</v>
      </c>
      <c r="AM439" s="11" t="s">
        <v>56</v>
      </c>
      <c r="AN439" s="11" t="s">
        <v>729</v>
      </c>
    </row>
    <row r="440" ht="60" spans="1:40">
      <c r="A440" s="28">
        <v>437</v>
      </c>
      <c r="B440" s="11" t="s">
        <v>151</v>
      </c>
      <c r="C440" s="11" t="s">
        <v>1680</v>
      </c>
      <c r="D440" s="11" t="s">
        <v>1681</v>
      </c>
      <c r="E440" s="11" t="s">
        <v>1682</v>
      </c>
      <c r="F440" s="11" t="s">
        <v>207</v>
      </c>
      <c r="G440" s="11" t="s">
        <v>234</v>
      </c>
      <c r="H440" s="11">
        <v>6</v>
      </c>
      <c r="I440" s="11" t="s">
        <v>3328</v>
      </c>
      <c r="J440" s="11">
        <v>6</v>
      </c>
      <c r="K440" s="11">
        <v>100</v>
      </c>
      <c r="L440" s="11" t="s">
        <v>234</v>
      </c>
      <c r="M440" s="11">
        <v>0</v>
      </c>
      <c r="N440" s="11">
        <v>0</v>
      </c>
      <c r="O440" s="11">
        <v>0</v>
      </c>
      <c r="P440" s="11">
        <v>0</v>
      </c>
      <c r="Q440" s="11">
        <v>0</v>
      </c>
      <c r="R440" s="11">
        <v>0</v>
      </c>
      <c r="S440" s="11">
        <v>0</v>
      </c>
      <c r="T440" s="11">
        <v>0</v>
      </c>
      <c r="U440" s="11">
        <v>0</v>
      </c>
      <c r="V440" s="11">
        <v>0</v>
      </c>
      <c r="W440" s="11">
        <v>0</v>
      </c>
      <c r="X440" s="11">
        <v>0</v>
      </c>
      <c r="Y440" s="11">
        <v>0</v>
      </c>
      <c r="Z440" s="11">
        <v>0</v>
      </c>
      <c r="AA440" s="11">
        <v>0</v>
      </c>
      <c r="AB440" s="11">
        <v>0</v>
      </c>
      <c r="AC440" s="11">
        <v>0</v>
      </c>
      <c r="AD440" s="11">
        <v>0</v>
      </c>
      <c r="AE440" s="11">
        <v>0</v>
      </c>
      <c r="AF440" s="11">
        <v>0</v>
      </c>
      <c r="AG440" s="11">
        <v>0</v>
      </c>
      <c r="AH440" s="11">
        <v>25</v>
      </c>
      <c r="AI440" s="11" t="s">
        <v>1400</v>
      </c>
      <c r="AJ440" s="11">
        <v>4</v>
      </c>
      <c r="AK440" s="11" t="s">
        <v>1662</v>
      </c>
      <c r="AL440" s="11" t="s">
        <v>47</v>
      </c>
      <c r="AM440" s="11" t="s">
        <v>56</v>
      </c>
      <c r="AN440" s="11" t="s">
        <v>729</v>
      </c>
    </row>
    <row r="441" ht="36" spans="1:40">
      <c r="A441" s="28">
        <v>438</v>
      </c>
      <c r="B441" s="11" t="s">
        <v>151</v>
      </c>
      <c r="C441" s="11" t="s">
        <v>1683</v>
      </c>
      <c r="D441" s="11" t="s">
        <v>1684</v>
      </c>
      <c r="E441" s="11" t="s">
        <v>1685</v>
      </c>
      <c r="F441" s="11" t="s">
        <v>260</v>
      </c>
      <c r="G441" s="11" t="s">
        <v>1686</v>
      </c>
      <c r="H441" s="11">
        <v>5</v>
      </c>
      <c r="I441" s="11" t="s">
        <v>3328</v>
      </c>
      <c r="J441" s="11">
        <v>5</v>
      </c>
      <c r="K441" s="11">
        <v>100</v>
      </c>
      <c r="L441" s="11" t="s">
        <v>1686</v>
      </c>
      <c r="M441" s="11">
        <v>0</v>
      </c>
      <c r="N441" s="11">
        <v>0</v>
      </c>
      <c r="O441" s="11">
        <v>0</v>
      </c>
      <c r="P441" s="11">
        <v>0</v>
      </c>
      <c r="Q441" s="11">
        <v>0</v>
      </c>
      <c r="R441" s="11">
        <v>0</v>
      </c>
      <c r="S441" s="11">
        <v>0</v>
      </c>
      <c r="T441" s="11">
        <v>0</v>
      </c>
      <c r="U441" s="11">
        <v>0</v>
      </c>
      <c r="V441" s="11">
        <v>0</v>
      </c>
      <c r="W441" s="11">
        <v>0</v>
      </c>
      <c r="X441" s="11">
        <v>0</v>
      </c>
      <c r="Y441" s="11">
        <v>0</v>
      </c>
      <c r="Z441" s="11">
        <v>0</v>
      </c>
      <c r="AA441" s="11">
        <v>0</v>
      </c>
      <c r="AB441" s="11">
        <v>0</v>
      </c>
      <c r="AC441" s="11">
        <v>0</v>
      </c>
      <c r="AD441" s="11">
        <v>0</v>
      </c>
      <c r="AE441" s="11">
        <v>0</v>
      </c>
      <c r="AF441" s="11">
        <v>0</v>
      </c>
      <c r="AG441" s="11">
        <v>0</v>
      </c>
      <c r="AH441" s="11">
        <v>25</v>
      </c>
      <c r="AI441" s="11"/>
      <c r="AJ441" s="11"/>
      <c r="AK441" s="11" t="s">
        <v>1687</v>
      </c>
      <c r="AL441" s="11" t="s">
        <v>47</v>
      </c>
      <c r="AM441" s="11" t="s">
        <v>56</v>
      </c>
      <c r="AN441" s="11" t="s">
        <v>729</v>
      </c>
    </row>
    <row r="442" ht="36" spans="1:40">
      <c r="A442" s="28">
        <v>439</v>
      </c>
      <c r="B442" s="11" t="s">
        <v>151</v>
      </c>
      <c r="C442" s="11" t="s">
        <v>1688</v>
      </c>
      <c r="D442" s="11" t="s">
        <v>1689</v>
      </c>
      <c r="E442" s="11" t="s">
        <v>1690</v>
      </c>
      <c r="F442" s="11" t="s">
        <v>317</v>
      </c>
      <c r="G442" s="11" t="s">
        <v>1691</v>
      </c>
      <c r="H442" s="11">
        <v>5</v>
      </c>
      <c r="I442" s="11" t="s">
        <v>3328</v>
      </c>
      <c r="J442" s="11">
        <v>5</v>
      </c>
      <c r="K442" s="11">
        <v>100</v>
      </c>
      <c r="L442" s="11" t="s">
        <v>1691</v>
      </c>
      <c r="M442" s="11">
        <v>0</v>
      </c>
      <c r="N442" s="11">
        <v>0</v>
      </c>
      <c r="O442" s="11">
        <v>0</v>
      </c>
      <c r="P442" s="11">
        <v>0</v>
      </c>
      <c r="Q442" s="11">
        <v>0</v>
      </c>
      <c r="R442" s="11">
        <v>0</v>
      </c>
      <c r="S442" s="11">
        <v>0</v>
      </c>
      <c r="T442" s="11">
        <v>0</v>
      </c>
      <c r="U442" s="11">
        <v>0</v>
      </c>
      <c r="V442" s="11">
        <v>0</v>
      </c>
      <c r="W442" s="11">
        <v>0</v>
      </c>
      <c r="X442" s="11">
        <v>0</v>
      </c>
      <c r="Y442" s="11">
        <v>0</v>
      </c>
      <c r="Z442" s="11">
        <v>0</v>
      </c>
      <c r="AA442" s="11">
        <v>0</v>
      </c>
      <c r="AB442" s="11">
        <v>0</v>
      </c>
      <c r="AC442" s="11">
        <v>0</v>
      </c>
      <c r="AD442" s="11">
        <v>0</v>
      </c>
      <c r="AE442" s="11">
        <v>0</v>
      </c>
      <c r="AF442" s="11">
        <v>0</v>
      </c>
      <c r="AG442" s="11">
        <v>0</v>
      </c>
      <c r="AH442" s="11">
        <v>25</v>
      </c>
      <c r="AI442" s="11"/>
      <c r="AJ442" s="11"/>
      <c r="AK442" s="11" t="s">
        <v>1687</v>
      </c>
      <c r="AL442" s="11" t="s">
        <v>47</v>
      </c>
      <c r="AM442" s="11" t="s">
        <v>56</v>
      </c>
      <c r="AN442" s="11" t="s">
        <v>729</v>
      </c>
    </row>
    <row r="443" ht="24" spans="1:40">
      <c r="A443" s="28">
        <v>440</v>
      </c>
      <c r="B443" s="11" t="s">
        <v>151</v>
      </c>
      <c r="C443" s="11" t="s">
        <v>1692</v>
      </c>
      <c r="D443" s="11" t="s">
        <v>1693</v>
      </c>
      <c r="E443" s="11" t="s">
        <v>1694</v>
      </c>
      <c r="F443" s="11" t="s">
        <v>172</v>
      </c>
      <c r="G443" s="11" t="s">
        <v>1695</v>
      </c>
      <c r="H443" s="11">
        <v>5</v>
      </c>
      <c r="I443" s="11" t="s">
        <v>3328</v>
      </c>
      <c r="J443" s="11">
        <v>1</v>
      </c>
      <c r="K443" s="11">
        <v>100</v>
      </c>
      <c r="L443" s="11" t="s">
        <v>1695</v>
      </c>
      <c r="M443" s="11">
        <v>0</v>
      </c>
      <c r="N443" s="11">
        <v>0</v>
      </c>
      <c r="O443" s="11">
        <v>0</v>
      </c>
      <c r="P443" s="11">
        <v>0</v>
      </c>
      <c r="Q443" s="11">
        <v>0</v>
      </c>
      <c r="R443" s="11">
        <v>0</v>
      </c>
      <c r="S443" s="11">
        <v>0</v>
      </c>
      <c r="T443" s="11">
        <v>0</v>
      </c>
      <c r="U443" s="11">
        <v>0</v>
      </c>
      <c r="V443" s="11">
        <v>0</v>
      </c>
      <c r="W443" s="11">
        <v>0</v>
      </c>
      <c r="X443" s="11">
        <v>0</v>
      </c>
      <c r="Y443" s="11">
        <v>0</v>
      </c>
      <c r="Z443" s="11">
        <v>0</v>
      </c>
      <c r="AA443" s="11">
        <v>0</v>
      </c>
      <c r="AB443" s="11">
        <v>0</v>
      </c>
      <c r="AC443" s="11">
        <v>0</v>
      </c>
      <c r="AD443" s="11">
        <v>0</v>
      </c>
      <c r="AE443" s="11">
        <v>0</v>
      </c>
      <c r="AF443" s="11">
        <v>0</v>
      </c>
      <c r="AG443" s="11">
        <v>0</v>
      </c>
      <c r="AH443" s="11">
        <v>25</v>
      </c>
      <c r="AI443" s="11" t="s">
        <v>1400</v>
      </c>
      <c r="AJ443" s="11">
        <v>2</v>
      </c>
      <c r="AK443" s="11" t="s">
        <v>1687</v>
      </c>
      <c r="AL443" s="11" t="s">
        <v>47</v>
      </c>
      <c r="AM443" s="11" t="s">
        <v>56</v>
      </c>
      <c r="AN443" s="11" t="s">
        <v>729</v>
      </c>
    </row>
    <row r="444" ht="36" spans="1:40">
      <c r="A444" s="28">
        <v>441</v>
      </c>
      <c r="B444" s="11" t="s">
        <v>151</v>
      </c>
      <c r="C444" s="11" t="s">
        <v>1696</v>
      </c>
      <c r="D444" s="11" t="s">
        <v>1697</v>
      </c>
      <c r="E444" s="11" t="s">
        <v>1698</v>
      </c>
      <c r="F444" s="11" t="s">
        <v>228</v>
      </c>
      <c r="G444" s="11" t="s">
        <v>962</v>
      </c>
      <c r="H444" s="11">
        <v>8</v>
      </c>
      <c r="I444" s="11" t="s">
        <v>3328</v>
      </c>
      <c r="J444" s="11">
        <v>8</v>
      </c>
      <c r="K444" s="11">
        <v>100</v>
      </c>
      <c r="L444" s="11" t="s">
        <v>962</v>
      </c>
      <c r="M444" s="11">
        <v>0</v>
      </c>
      <c r="N444" s="11">
        <v>0</v>
      </c>
      <c r="O444" s="11">
        <v>0</v>
      </c>
      <c r="P444" s="11">
        <v>0</v>
      </c>
      <c r="Q444" s="11">
        <v>0</v>
      </c>
      <c r="R444" s="11">
        <v>0</v>
      </c>
      <c r="S444" s="11">
        <v>0</v>
      </c>
      <c r="T444" s="11">
        <v>0</v>
      </c>
      <c r="U444" s="11">
        <v>0</v>
      </c>
      <c r="V444" s="11">
        <v>0</v>
      </c>
      <c r="W444" s="11">
        <v>0</v>
      </c>
      <c r="X444" s="11">
        <v>0</v>
      </c>
      <c r="Y444" s="11">
        <v>0</v>
      </c>
      <c r="Z444" s="11">
        <v>0</v>
      </c>
      <c r="AA444" s="11">
        <v>0</v>
      </c>
      <c r="AB444" s="11">
        <v>0</v>
      </c>
      <c r="AC444" s="11">
        <v>0</v>
      </c>
      <c r="AD444" s="11">
        <v>0</v>
      </c>
      <c r="AE444" s="11">
        <v>0</v>
      </c>
      <c r="AF444" s="11">
        <v>0</v>
      </c>
      <c r="AG444" s="11">
        <v>0</v>
      </c>
      <c r="AH444" s="11">
        <v>25</v>
      </c>
      <c r="AI444" s="11"/>
      <c r="AJ444" s="11"/>
      <c r="AK444" s="11" t="s">
        <v>1699</v>
      </c>
      <c r="AL444" s="11" t="s">
        <v>47</v>
      </c>
      <c r="AM444" s="11" t="s">
        <v>56</v>
      </c>
      <c r="AN444" s="11" t="s">
        <v>729</v>
      </c>
    </row>
    <row r="445" ht="60" spans="1:40">
      <c r="A445" s="28">
        <v>442</v>
      </c>
      <c r="B445" s="11" t="s">
        <v>151</v>
      </c>
      <c r="C445" s="11" t="s">
        <v>1700</v>
      </c>
      <c r="D445" s="11" t="s">
        <v>1619</v>
      </c>
      <c r="E445" s="11" t="s">
        <v>1701</v>
      </c>
      <c r="F445" s="11" t="s">
        <v>228</v>
      </c>
      <c r="G445" s="11" t="s">
        <v>429</v>
      </c>
      <c r="H445" s="11">
        <v>6</v>
      </c>
      <c r="I445" s="11" t="s">
        <v>3329</v>
      </c>
      <c r="J445" s="11">
        <v>4</v>
      </c>
      <c r="K445" s="11">
        <v>41.66</v>
      </c>
      <c r="L445" s="11" t="s">
        <v>1271</v>
      </c>
      <c r="M445" s="11">
        <v>6</v>
      </c>
      <c r="N445" s="11">
        <v>33.33</v>
      </c>
      <c r="O445" s="11" t="s">
        <v>429</v>
      </c>
      <c r="P445" s="11">
        <v>8</v>
      </c>
      <c r="Q445" s="11">
        <v>25</v>
      </c>
      <c r="R445" s="11" t="s">
        <v>829</v>
      </c>
      <c r="S445" s="11">
        <v>0</v>
      </c>
      <c r="T445" s="11">
        <v>0</v>
      </c>
      <c r="U445" s="11">
        <v>0</v>
      </c>
      <c r="V445" s="11">
        <v>0</v>
      </c>
      <c r="W445" s="11">
        <v>0</v>
      </c>
      <c r="X445" s="11">
        <v>0</v>
      </c>
      <c r="Y445" s="11">
        <v>0</v>
      </c>
      <c r="Z445" s="11">
        <v>0</v>
      </c>
      <c r="AA445" s="11">
        <v>0</v>
      </c>
      <c r="AB445" s="11">
        <v>0</v>
      </c>
      <c r="AC445" s="11">
        <v>0</v>
      </c>
      <c r="AD445" s="11">
        <v>0</v>
      </c>
      <c r="AE445" s="11">
        <v>0</v>
      </c>
      <c r="AF445" s="11">
        <v>0</v>
      </c>
      <c r="AG445" s="11">
        <v>0</v>
      </c>
      <c r="AH445" s="11">
        <v>10</v>
      </c>
      <c r="AI445" s="11" t="s">
        <v>1400</v>
      </c>
      <c r="AJ445" s="11">
        <v>12</v>
      </c>
      <c r="AK445" s="11" t="s">
        <v>1699</v>
      </c>
      <c r="AL445" s="11" t="s">
        <v>105</v>
      </c>
      <c r="AM445" s="11" t="s">
        <v>56</v>
      </c>
      <c r="AN445" s="11" t="s">
        <v>729</v>
      </c>
    </row>
    <row r="446" ht="48" spans="1:40">
      <c r="A446" s="28">
        <v>443</v>
      </c>
      <c r="B446" s="11" t="s">
        <v>151</v>
      </c>
      <c r="C446" s="11" t="s">
        <v>1702</v>
      </c>
      <c r="D446" s="11" t="s">
        <v>1703</v>
      </c>
      <c r="E446" s="11" t="s">
        <v>1704</v>
      </c>
      <c r="F446" s="11" t="s">
        <v>172</v>
      </c>
      <c r="G446" s="11" t="s">
        <v>203</v>
      </c>
      <c r="H446" s="11">
        <v>8</v>
      </c>
      <c r="I446" s="11" t="s">
        <v>3328</v>
      </c>
      <c r="J446" s="11">
        <v>8</v>
      </c>
      <c r="K446" s="11">
        <v>100</v>
      </c>
      <c r="L446" s="11" t="s">
        <v>203</v>
      </c>
      <c r="M446" s="11">
        <v>0</v>
      </c>
      <c r="N446" s="11">
        <v>0</v>
      </c>
      <c r="O446" s="11">
        <v>0</v>
      </c>
      <c r="P446" s="11">
        <v>0</v>
      </c>
      <c r="Q446" s="11">
        <v>0</v>
      </c>
      <c r="R446" s="11">
        <v>0</v>
      </c>
      <c r="S446" s="11">
        <v>0</v>
      </c>
      <c r="T446" s="11">
        <v>0</v>
      </c>
      <c r="U446" s="11">
        <v>0</v>
      </c>
      <c r="V446" s="11">
        <v>0</v>
      </c>
      <c r="W446" s="11">
        <v>0</v>
      </c>
      <c r="X446" s="11">
        <v>0</v>
      </c>
      <c r="Y446" s="11">
        <v>0</v>
      </c>
      <c r="Z446" s="11">
        <v>0</v>
      </c>
      <c r="AA446" s="11">
        <v>0</v>
      </c>
      <c r="AB446" s="11">
        <v>0</v>
      </c>
      <c r="AC446" s="11">
        <v>0</v>
      </c>
      <c r="AD446" s="11">
        <v>0</v>
      </c>
      <c r="AE446" s="11">
        <v>0</v>
      </c>
      <c r="AF446" s="11">
        <v>0</v>
      </c>
      <c r="AG446" s="11">
        <v>0</v>
      </c>
      <c r="AH446" s="11">
        <v>25</v>
      </c>
      <c r="AI446" s="11" t="s">
        <v>1400</v>
      </c>
      <c r="AJ446" s="11">
        <v>17</v>
      </c>
      <c r="AK446" s="11" t="s">
        <v>1699</v>
      </c>
      <c r="AL446" s="11" t="s">
        <v>47</v>
      </c>
      <c r="AM446" s="11" t="s">
        <v>56</v>
      </c>
      <c r="AN446" s="11" t="s">
        <v>729</v>
      </c>
    </row>
    <row r="447" ht="60" spans="1:40">
      <c r="A447" s="28">
        <v>444</v>
      </c>
      <c r="B447" s="11" t="s">
        <v>151</v>
      </c>
      <c r="C447" s="11" t="s">
        <v>1705</v>
      </c>
      <c r="D447" s="11" t="s">
        <v>1706</v>
      </c>
      <c r="E447" s="11" t="s">
        <v>1707</v>
      </c>
      <c r="F447" s="11" t="s">
        <v>1407</v>
      </c>
      <c r="G447" s="11" t="s">
        <v>825</v>
      </c>
      <c r="H447" s="11">
        <v>5</v>
      </c>
      <c r="I447" s="11" t="s">
        <v>3328</v>
      </c>
      <c r="J447" s="11">
        <v>5</v>
      </c>
      <c r="K447" s="11">
        <v>100</v>
      </c>
      <c r="L447" s="11" t="s">
        <v>825</v>
      </c>
      <c r="M447" s="11">
        <v>0</v>
      </c>
      <c r="N447" s="11">
        <v>0</v>
      </c>
      <c r="O447" s="11">
        <v>0</v>
      </c>
      <c r="P447" s="11">
        <v>0</v>
      </c>
      <c r="Q447" s="11">
        <v>0</v>
      </c>
      <c r="R447" s="11">
        <v>0</v>
      </c>
      <c r="S447" s="11">
        <v>0</v>
      </c>
      <c r="T447" s="11">
        <v>0</v>
      </c>
      <c r="U447" s="11">
        <v>0</v>
      </c>
      <c r="V447" s="11">
        <v>0</v>
      </c>
      <c r="W447" s="11">
        <v>0</v>
      </c>
      <c r="X447" s="11">
        <v>0</v>
      </c>
      <c r="Y447" s="11">
        <v>0</v>
      </c>
      <c r="Z447" s="11">
        <v>0</v>
      </c>
      <c r="AA447" s="11">
        <v>0</v>
      </c>
      <c r="AB447" s="11">
        <v>0</v>
      </c>
      <c r="AC447" s="11">
        <v>0</v>
      </c>
      <c r="AD447" s="11">
        <v>0</v>
      </c>
      <c r="AE447" s="11">
        <v>0</v>
      </c>
      <c r="AF447" s="11">
        <v>0</v>
      </c>
      <c r="AG447" s="11">
        <v>0</v>
      </c>
      <c r="AH447" s="11">
        <v>25</v>
      </c>
      <c r="AI447" s="11" t="s">
        <v>1400</v>
      </c>
      <c r="AJ447" s="11">
        <v>13</v>
      </c>
      <c r="AK447" s="11" t="s">
        <v>1699</v>
      </c>
      <c r="AL447" s="11" t="s">
        <v>47</v>
      </c>
      <c r="AM447" s="11" t="s">
        <v>56</v>
      </c>
      <c r="AN447" s="11" t="s">
        <v>729</v>
      </c>
    </row>
    <row r="448" ht="36" spans="1:40">
      <c r="A448" s="28">
        <v>445</v>
      </c>
      <c r="B448" s="11" t="s">
        <v>151</v>
      </c>
      <c r="C448" s="11" t="s">
        <v>1708</v>
      </c>
      <c r="D448" s="11" t="s">
        <v>1709</v>
      </c>
      <c r="E448" s="11" t="s">
        <v>1710</v>
      </c>
      <c r="F448" s="11" t="s">
        <v>196</v>
      </c>
      <c r="G448" s="11" t="s">
        <v>825</v>
      </c>
      <c r="H448" s="11">
        <v>4</v>
      </c>
      <c r="I448" s="11" t="s">
        <v>3328</v>
      </c>
      <c r="J448" s="11">
        <v>4</v>
      </c>
      <c r="K448" s="11">
        <v>100</v>
      </c>
      <c r="L448" s="11" t="s">
        <v>825</v>
      </c>
      <c r="M448" s="11">
        <v>0</v>
      </c>
      <c r="N448" s="11">
        <v>0</v>
      </c>
      <c r="O448" s="11">
        <v>0</v>
      </c>
      <c r="P448" s="11">
        <v>0</v>
      </c>
      <c r="Q448" s="11">
        <v>0</v>
      </c>
      <c r="R448" s="11">
        <v>0</v>
      </c>
      <c r="S448" s="11">
        <v>0</v>
      </c>
      <c r="T448" s="11">
        <v>0</v>
      </c>
      <c r="U448" s="11">
        <v>0</v>
      </c>
      <c r="V448" s="11">
        <v>0</v>
      </c>
      <c r="W448" s="11">
        <v>0</v>
      </c>
      <c r="X448" s="11">
        <v>0</v>
      </c>
      <c r="Y448" s="11">
        <v>0</v>
      </c>
      <c r="Z448" s="11">
        <v>0</v>
      </c>
      <c r="AA448" s="11">
        <v>0</v>
      </c>
      <c r="AB448" s="11">
        <v>0</v>
      </c>
      <c r="AC448" s="11">
        <v>0</v>
      </c>
      <c r="AD448" s="11">
        <v>0</v>
      </c>
      <c r="AE448" s="11">
        <v>0</v>
      </c>
      <c r="AF448" s="11">
        <v>0</v>
      </c>
      <c r="AG448" s="11">
        <v>0</v>
      </c>
      <c r="AH448" s="11">
        <v>25</v>
      </c>
      <c r="AI448" s="11" t="s">
        <v>1400</v>
      </c>
      <c r="AJ448" s="11">
        <v>3</v>
      </c>
      <c r="AK448" s="11" t="s">
        <v>1699</v>
      </c>
      <c r="AL448" s="11" t="s">
        <v>47</v>
      </c>
      <c r="AM448" s="11" t="s">
        <v>56</v>
      </c>
      <c r="AN448" s="11" t="s">
        <v>729</v>
      </c>
    </row>
    <row r="449" ht="36" spans="1:40">
      <c r="A449" s="28">
        <v>446</v>
      </c>
      <c r="B449" s="11" t="s">
        <v>151</v>
      </c>
      <c r="C449" s="11" t="s">
        <v>1711</v>
      </c>
      <c r="D449" s="11" t="s">
        <v>181</v>
      </c>
      <c r="E449" s="11" t="s">
        <v>182</v>
      </c>
      <c r="F449" s="11" t="s">
        <v>167</v>
      </c>
      <c r="G449" s="11" t="s">
        <v>1615</v>
      </c>
      <c r="H449" s="11">
        <v>6</v>
      </c>
      <c r="I449" s="11" t="s">
        <v>3329</v>
      </c>
      <c r="J449" s="11">
        <v>1</v>
      </c>
      <c r="K449" s="11">
        <v>75.75</v>
      </c>
      <c r="L449" s="11" t="s">
        <v>3432</v>
      </c>
      <c r="M449" s="11">
        <v>6</v>
      </c>
      <c r="N449" s="11">
        <v>24.24</v>
      </c>
      <c r="O449" s="11" t="s">
        <v>1615</v>
      </c>
      <c r="P449" s="11">
        <v>0</v>
      </c>
      <c r="Q449" s="11">
        <v>0</v>
      </c>
      <c r="R449" s="11">
        <v>0</v>
      </c>
      <c r="S449" s="11">
        <v>0</v>
      </c>
      <c r="T449" s="11">
        <v>0</v>
      </c>
      <c r="U449" s="11">
        <v>0</v>
      </c>
      <c r="V449" s="11">
        <v>0</v>
      </c>
      <c r="W449" s="11">
        <v>0</v>
      </c>
      <c r="X449" s="11">
        <v>0</v>
      </c>
      <c r="Y449" s="11">
        <v>0</v>
      </c>
      <c r="Z449" s="11">
        <v>0</v>
      </c>
      <c r="AA449" s="11">
        <v>0</v>
      </c>
      <c r="AB449" s="11">
        <v>0</v>
      </c>
      <c r="AC449" s="11">
        <v>0</v>
      </c>
      <c r="AD449" s="11">
        <v>0</v>
      </c>
      <c r="AE449" s="11">
        <v>0</v>
      </c>
      <c r="AF449" s="11">
        <v>0</v>
      </c>
      <c r="AG449" s="11">
        <v>0</v>
      </c>
      <c r="AH449" s="11">
        <v>25</v>
      </c>
      <c r="AI449" s="11"/>
      <c r="AJ449" s="11"/>
      <c r="AK449" s="11" t="s">
        <v>1699</v>
      </c>
      <c r="AL449" s="11" t="s">
        <v>47</v>
      </c>
      <c r="AM449" s="11" t="s">
        <v>56</v>
      </c>
      <c r="AN449" s="11" t="s">
        <v>729</v>
      </c>
    </row>
    <row r="450" ht="72" spans="1:40">
      <c r="A450" s="28">
        <v>447</v>
      </c>
      <c r="B450" s="11" t="s">
        <v>151</v>
      </c>
      <c r="C450" s="11" t="s">
        <v>1712</v>
      </c>
      <c r="D450" s="11" t="s">
        <v>1713</v>
      </c>
      <c r="E450" s="11" t="s">
        <v>1714</v>
      </c>
      <c r="F450" s="11" t="s">
        <v>322</v>
      </c>
      <c r="G450" s="11" t="s">
        <v>1339</v>
      </c>
      <c r="H450" s="11">
        <v>4</v>
      </c>
      <c r="I450" s="11" t="s">
        <v>3328</v>
      </c>
      <c r="J450" s="11">
        <v>1</v>
      </c>
      <c r="K450" s="11">
        <v>100</v>
      </c>
      <c r="L450" s="11" t="s">
        <v>1339</v>
      </c>
      <c r="M450" s="11">
        <v>0</v>
      </c>
      <c r="N450" s="11">
        <v>0</v>
      </c>
      <c r="O450" s="11">
        <v>0</v>
      </c>
      <c r="P450" s="11">
        <v>0</v>
      </c>
      <c r="Q450" s="11">
        <v>0</v>
      </c>
      <c r="R450" s="11">
        <v>0</v>
      </c>
      <c r="S450" s="11">
        <v>0</v>
      </c>
      <c r="T450" s="11">
        <v>0</v>
      </c>
      <c r="U450" s="11">
        <v>0</v>
      </c>
      <c r="V450" s="11">
        <v>0</v>
      </c>
      <c r="W450" s="11">
        <v>0</v>
      </c>
      <c r="X450" s="11">
        <v>0</v>
      </c>
      <c r="Y450" s="11">
        <v>0</v>
      </c>
      <c r="Z450" s="11">
        <v>0</v>
      </c>
      <c r="AA450" s="11">
        <v>0</v>
      </c>
      <c r="AB450" s="11">
        <v>0</v>
      </c>
      <c r="AC450" s="11">
        <v>0</v>
      </c>
      <c r="AD450" s="11">
        <v>0</v>
      </c>
      <c r="AE450" s="11">
        <v>0</v>
      </c>
      <c r="AF450" s="11">
        <v>0</v>
      </c>
      <c r="AG450" s="11">
        <v>0</v>
      </c>
      <c r="AH450" s="11">
        <v>10</v>
      </c>
      <c r="AI450" s="11" t="s">
        <v>1400</v>
      </c>
      <c r="AJ450" s="31">
        <v>3</v>
      </c>
      <c r="AK450" s="11" t="s">
        <v>1699</v>
      </c>
      <c r="AL450" s="11" t="s">
        <v>105</v>
      </c>
      <c r="AM450" s="11" t="s">
        <v>56</v>
      </c>
      <c r="AN450" s="11" t="s">
        <v>729</v>
      </c>
    </row>
    <row r="451" ht="24" spans="1:40">
      <c r="A451" s="28">
        <v>448</v>
      </c>
      <c r="B451" s="11" t="s">
        <v>151</v>
      </c>
      <c r="C451" s="11" t="s">
        <v>1715</v>
      </c>
      <c r="D451" s="11" t="s">
        <v>1716</v>
      </c>
      <c r="E451" s="11" t="s">
        <v>1717</v>
      </c>
      <c r="F451" s="11" t="s">
        <v>957</v>
      </c>
      <c r="G451" s="11" t="s">
        <v>1624</v>
      </c>
      <c r="H451" s="11">
        <v>7</v>
      </c>
      <c r="I451" s="11" t="s">
        <v>3328</v>
      </c>
      <c r="J451" s="11">
        <v>7</v>
      </c>
      <c r="K451" s="11">
        <v>100</v>
      </c>
      <c r="L451" s="11" t="s">
        <v>1624</v>
      </c>
      <c r="M451" s="11">
        <v>0</v>
      </c>
      <c r="N451" s="11">
        <v>0</v>
      </c>
      <c r="O451" s="11">
        <v>0</v>
      </c>
      <c r="P451" s="11">
        <v>0</v>
      </c>
      <c r="Q451" s="11">
        <v>0</v>
      </c>
      <c r="R451" s="11">
        <v>0</v>
      </c>
      <c r="S451" s="11">
        <v>0</v>
      </c>
      <c r="T451" s="11">
        <v>0</v>
      </c>
      <c r="U451" s="11">
        <v>0</v>
      </c>
      <c r="V451" s="11">
        <v>0</v>
      </c>
      <c r="W451" s="11">
        <v>0</v>
      </c>
      <c r="X451" s="11">
        <v>0</v>
      </c>
      <c r="Y451" s="11">
        <v>0</v>
      </c>
      <c r="Z451" s="11">
        <v>0</v>
      </c>
      <c r="AA451" s="11">
        <v>0</v>
      </c>
      <c r="AB451" s="11">
        <v>0</v>
      </c>
      <c r="AC451" s="11">
        <v>0</v>
      </c>
      <c r="AD451" s="11">
        <v>0</v>
      </c>
      <c r="AE451" s="11">
        <v>0</v>
      </c>
      <c r="AF451" s="11">
        <v>0</v>
      </c>
      <c r="AG451" s="11">
        <v>0</v>
      </c>
      <c r="AH451" s="11">
        <v>25</v>
      </c>
      <c r="AI451" s="11"/>
      <c r="AJ451" s="11"/>
      <c r="AK451" s="11" t="s">
        <v>1718</v>
      </c>
      <c r="AL451" s="11" t="s">
        <v>47</v>
      </c>
      <c r="AM451" s="11" t="s">
        <v>56</v>
      </c>
      <c r="AN451" s="11" t="s">
        <v>729</v>
      </c>
    </row>
    <row r="452" ht="48" spans="1:40">
      <c r="A452" s="28">
        <v>449</v>
      </c>
      <c r="B452" s="11" t="s">
        <v>151</v>
      </c>
      <c r="C452" s="11" t="s">
        <v>1719</v>
      </c>
      <c r="D452" s="11" t="s">
        <v>1720</v>
      </c>
      <c r="E452" s="11" t="s">
        <v>1721</v>
      </c>
      <c r="F452" s="11" t="s">
        <v>228</v>
      </c>
      <c r="G452" s="11" t="s">
        <v>1058</v>
      </c>
      <c r="H452" s="11">
        <v>5</v>
      </c>
      <c r="I452" s="11" t="s">
        <v>3328</v>
      </c>
      <c r="J452" s="11">
        <v>5</v>
      </c>
      <c r="K452" s="11">
        <v>100</v>
      </c>
      <c r="L452" s="11" t="s">
        <v>1058</v>
      </c>
      <c r="M452" s="11">
        <v>0</v>
      </c>
      <c r="N452" s="11">
        <v>0</v>
      </c>
      <c r="O452" s="11">
        <v>0</v>
      </c>
      <c r="P452" s="11">
        <v>0</v>
      </c>
      <c r="Q452" s="11">
        <v>0</v>
      </c>
      <c r="R452" s="11">
        <v>0</v>
      </c>
      <c r="S452" s="11">
        <v>0</v>
      </c>
      <c r="T452" s="11">
        <v>0</v>
      </c>
      <c r="U452" s="11">
        <v>0</v>
      </c>
      <c r="V452" s="11">
        <v>0</v>
      </c>
      <c r="W452" s="11">
        <v>0</v>
      </c>
      <c r="X452" s="11">
        <v>0</v>
      </c>
      <c r="Y452" s="11">
        <v>0</v>
      </c>
      <c r="Z452" s="11">
        <v>0</v>
      </c>
      <c r="AA452" s="11">
        <v>0</v>
      </c>
      <c r="AB452" s="11">
        <v>0</v>
      </c>
      <c r="AC452" s="11">
        <v>0</v>
      </c>
      <c r="AD452" s="11">
        <v>0</v>
      </c>
      <c r="AE452" s="11">
        <v>0</v>
      </c>
      <c r="AF452" s="11">
        <v>0</v>
      </c>
      <c r="AG452" s="11">
        <v>0</v>
      </c>
      <c r="AH452" s="11">
        <v>10</v>
      </c>
      <c r="AI452" s="11"/>
      <c r="AJ452" s="11"/>
      <c r="AK452" s="11" t="s">
        <v>1718</v>
      </c>
      <c r="AL452" s="11" t="s">
        <v>105</v>
      </c>
      <c r="AM452" s="11" t="s">
        <v>56</v>
      </c>
      <c r="AN452" s="11" t="s">
        <v>729</v>
      </c>
    </row>
    <row r="453" ht="36" spans="1:40">
      <c r="A453" s="28">
        <v>450</v>
      </c>
      <c r="B453" s="11" t="s">
        <v>151</v>
      </c>
      <c r="C453" s="11" t="s">
        <v>1722</v>
      </c>
      <c r="D453" s="11" t="s">
        <v>1723</v>
      </c>
      <c r="E453" s="11" t="s">
        <v>1724</v>
      </c>
      <c r="F453" s="11" t="s">
        <v>486</v>
      </c>
      <c r="G453" s="11" t="s">
        <v>1218</v>
      </c>
      <c r="H453" s="11">
        <v>5</v>
      </c>
      <c r="I453" s="11" t="s">
        <v>3328</v>
      </c>
      <c r="J453" s="11">
        <v>1</v>
      </c>
      <c r="K453" s="11">
        <v>100</v>
      </c>
      <c r="L453" s="11" t="s">
        <v>1218</v>
      </c>
      <c r="M453" s="11">
        <v>0</v>
      </c>
      <c r="N453" s="11">
        <v>0</v>
      </c>
      <c r="O453" s="11">
        <v>0</v>
      </c>
      <c r="P453" s="11">
        <v>0</v>
      </c>
      <c r="Q453" s="11">
        <v>0</v>
      </c>
      <c r="R453" s="11">
        <v>0</v>
      </c>
      <c r="S453" s="11">
        <v>0</v>
      </c>
      <c r="T453" s="11">
        <v>0</v>
      </c>
      <c r="U453" s="11">
        <v>0</v>
      </c>
      <c r="V453" s="11">
        <v>0</v>
      </c>
      <c r="W453" s="11">
        <v>0</v>
      </c>
      <c r="X453" s="11">
        <v>0</v>
      </c>
      <c r="Y453" s="11">
        <v>0</v>
      </c>
      <c r="Z453" s="11">
        <v>0</v>
      </c>
      <c r="AA453" s="11">
        <v>0</v>
      </c>
      <c r="AB453" s="11">
        <v>0</v>
      </c>
      <c r="AC453" s="11">
        <v>0</v>
      </c>
      <c r="AD453" s="11">
        <v>0</v>
      </c>
      <c r="AE453" s="11">
        <v>0</v>
      </c>
      <c r="AF453" s="11">
        <v>0</v>
      </c>
      <c r="AG453" s="11">
        <v>0</v>
      </c>
      <c r="AH453" s="11">
        <v>10</v>
      </c>
      <c r="AI453" s="11" t="s">
        <v>1400</v>
      </c>
      <c r="AJ453" s="11">
        <v>19</v>
      </c>
      <c r="AK453" s="11" t="s">
        <v>1718</v>
      </c>
      <c r="AL453" s="11" t="s">
        <v>105</v>
      </c>
      <c r="AM453" s="11" t="s">
        <v>56</v>
      </c>
      <c r="AN453" s="11" t="s">
        <v>729</v>
      </c>
    </row>
    <row r="454" ht="36" spans="1:40">
      <c r="A454" s="28">
        <v>451</v>
      </c>
      <c r="B454" s="11" t="s">
        <v>151</v>
      </c>
      <c r="C454" s="11" t="s">
        <v>1725</v>
      </c>
      <c r="D454" s="11" t="s">
        <v>1726</v>
      </c>
      <c r="E454" s="11" t="s">
        <v>1727</v>
      </c>
      <c r="F454" s="11" t="s">
        <v>228</v>
      </c>
      <c r="G454" s="11" t="s">
        <v>1728</v>
      </c>
      <c r="H454" s="11">
        <v>5</v>
      </c>
      <c r="I454" s="11" t="s">
        <v>3328</v>
      </c>
      <c r="J454" s="11">
        <v>5</v>
      </c>
      <c r="K454" s="11">
        <v>100</v>
      </c>
      <c r="L454" s="11" t="s">
        <v>1728</v>
      </c>
      <c r="M454" s="11">
        <v>0</v>
      </c>
      <c r="N454" s="11">
        <v>0</v>
      </c>
      <c r="O454" s="11">
        <v>0</v>
      </c>
      <c r="P454" s="11">
        <v>0</v>
      </c>
      <c r="Q454" s="11">
        <v>0</v>
      </c>
      <c r="R454" s="11">
        <v>0</v>
      </c>
      <c r="S454" s="11">
        <v>0</v>
      </c>
      <c r="T454" s="11">
        <v>0</v>
      </c>
      <c r="U454" s="11">
        <v>0</v>
      </c>
      <c r="V454" s="11">
        <v>0</v>
      </c>
      <c r="W454" s="11">
        <v>0</v>
      </c>
      <c r="X454" s="11">
        <v>0</v>
      </c>
      <c r="Y454" s="11">
        <v>0</v>
      </c>
      <c r="Z454" s="11">
        <v>0</v>
      </c>
      <c r="AA454" s="11">
        <v>0</v>
      </c>
      <c r="AB454" s="11">
        <v>0</v>
      </c>
      <c r="AC454" s="11">
        <v>0</v>
      </c>
      <c r="AD454" s="11">
        <v>0</v>
      </c>
      <c r="AE454" s="11">
        <v>0</v>
      </c>
      <c r="AF454" s="11">
        <v>0</v>
      </c>
      <c r="AG454" s="11">
        <v>0</v>
      </c>
      <c r="AH454" s="11">
        <v>10</v>
      </c>
      <c r="AI454" s="11"/>
      <c r="AJ454" s="11"/>
      <c r="AK454" s="11" t="s">
        <v>1718</v>
      </c>
      <c r="AL454" s="11" t="s">
        <v>105</v>
      </c>
      <c r="AM454" s="11" t="s">
        <v>56</v>
      </c>
      <c r="AN454" s="11" t="s">
        <v>729</v>
      </c>
    </row>
    <row r="455" ht="24" spans="1:40">
      <c r="A455" s="28">
        <v>452</v>
      </c>
      <c r="B455" s="11" t="s">
        <v>151</v>
      </c>
      <c r="C455" s="11" t="s">
        <v>1729</v>
      </c>
      <c r="D455" s="11" t="s">
        <v>1730</v>
      </c>
      <c r="E455" s="11" t="s">
        <v>1731</v>
      </c>
      <c r="F455" s="11" t="s">
        <v>172</v>
      </c>
      <c r="G455" s="11" t="s">
        <v>1732</v>
      </c>
      <c r="H455" s="11">
        <v>7</v>
      </c>
      <c r="I455" s="11" t="s">
        <v>3328</v>
      </c>
      <c r="J455" s="11">
        <v>1</v>
      </c>
      <c r="K455" s="11">
        <v>100</v>
      </c>
      <c r="L455" s="11" t="s">
        <v>1732</v>
      </c>
      <c r="M455" s="11">
        <v>0</v>
      </c>
      <c r="N455" s="11">
        <v>0</v>
      </c>
      <c r="O455" s="11">
        <v>0</v>
      </c>
      <c r="P455" s="11">
        <v>0</v>
      </c>
      <c r="Q455" s="11">
        <v>0</v>
      </c>
      <c r="R455" s="11">
        <v>0</v>
      </c>
      <c r="S455" s="11">
        <v>0</v>
      </c>
      <c r="T455" s="11">
        <v>0</v>
      </c>
      <c r="U455" s="11">
        <v>0</v>
      </c>
      <c r="V455" s="11">
        <v>0</v>
      </c>
      <c r="W455" s="11">
        <v>0</v>
      </c>
      <c r="X455" s="11">
        <v>0</v>
      </c>
      <c r="Y455" s="11">
        <v>0</v>
      </c>
      <c r="Z455" s="11">
        <v>0</v>
      </c>
      <c r="AA455" s="11">
        <v>0</v>
      </c>
      <c r="AB455" s="11">
        <v>0</v>
      </c>
      <c r="AC455" s="11">
        <v>0</v>
      </c>
      <c r="AD455" s="11">
        <v>0</v>
      </c>
      <c r="AE455" s="11">
        <v>0</v>
      </c>
      <c r="AF455" s="11">
        <v>0</v>
      </c>
      <c r="AG455" s="11">
        <v>0</v>
      </c>
      <c r="AH455" s="11">
        <v>25</v>
      </c>
      <c r="AI455" s="11"/>
      <c r="AJ455" s="11"/>
      <c r="AK455" s="11" t="s">
        <v>1718</v>
      </c>
      <c r="AL455" s="11" t="s">
        <v>47</v>
      </c>
      <c r="AM455" s="11" t="s">
        <v>56</v>
      </c>
      <c r="AN455" s="11" t="s">
        <v>729</v>
      </c>
    </row>
    <row r="456" ht="36" spans="1:40">
      <c r="A456" s="28">
        <v>453</v>
      </c>
      <c r="B456" s="11" t="s">
        <v>151</v>
      </c>
      <c r="C456" s="11" t="s">
        <v>1733</v>
      </c>
      <c r="D456" s="11" t="s">
        <v>1734</v>
      </c>
      <c r="E456" s="11" t="s">
        <v>1735</v>
      </c>
      <c r="F456" s="11" t="s">
        <v>167</v>
      </c>
      <c r="G456" s="11" t="s">
        <v>1615</v>
      </c>
      <c r="H456" s="11">
        <v>8</v>
      </c>
      <c r="I456" s="11" t="s">
        <v>3328</v>
      </c>
      <c r="J456" s="11">
        <v>1</v>
      </c>
      <c r="K456" s="11">
        <v>100</v>
      </c>
      <c r="L456" s="11" t="s">
        <v>1615</v>
      </c>
      <c r="M456" s="11">
        <v>0</v>
      </c>
      <c r="N456" s="11">
        <v>0</v>
      </c>
      <c r="O456" s="11">
        <v>0</v>
      </c>
      <c r="P456" s="11">
        <v>0</v>
      </c>
      <c r="Q456" s="11">
        <v>0</v>
      </c>
      <c r="R456" s="11">
        <v>0</v>
      </c>
      <c r="S456" s="11">
        <v>0</v>
      </c>
      <c r="T456" s="11">
        <v>0</v>
      </c>
      <c r="U456" s="11">
        <v>0</v>
      </c>
      <c r="V456" s="11">
        <v>0</v>
      </c>
      <c r="W456" s="11">
        <v>0</v>
      </c>
      <c r="X456" s="11">
        <v>0</v>
      </c>
      <c r="Y456" s="11">
        <v>0</v>
      </c>
      <c r="Z456" s="11">
        <v>0</v>
      </c>
      <c r="AA456" s="11">
        <v>0</v>
      </c>
      <c r="AB456" s="11">
        <v>0</v>
      </c>
      <c r="AC456" s="11">
        <v>0</v>
      </c>
      <c r="AD456" s="11">
        <v>0</v>
      </c>
      <c r="AE456" s="11">
        <v>0</v>
      </c>
      <c r="AF456" s="11">
        <v>0</v>
      </c>
      <c r="AG456" s="11">
        <v>0</v>
      </c>
      <c r="AH456" s="11">
        <v>25</v>
      </c>
      <c r="AI456" s="11"/>
      <c r="AJ456" s="11"/>
      <c r="AK456" s="11" t="s">
        <v>1718</v>
      </c>
      <c r="AL456" s="11" t="s">
        <v>47</v>
      </c>
      <c r="AM456" s="11" t="s">
        <v>56</v>
      </c>
      <c r="AN456" s="11" t="s">
        <v>729</v>
      </c>
    </row>
    <row r="457" ht="36" spans="1:40">
      <c r="A457" s="28">
        <v>454</v>
      </c>
      <c r="B457" s="11" t="s">
        <v>151</v>
      </c>
      <c r="C457" s="11" t="s">
        <v>1736</v>
      </c>
      <c r="D457" s="11" t="s">
        <v>1737</v>
      </c>
      <c r="E457" s="11" t="s">
        <v>1738</v>
      </c>
      <c r="F457" s="11" t="s">
        <v>178</v>
      </c>
      <c r="G457" s="11" t="s">
        <v>1133</v>
      </c>
      <c r="H457" s="11">
        <v>5</v>
      </c>
      <c r="I457" s="11" t="s">
        <v>3328</v>
      </c>
      <c r="J457" s="11">
        <v>5</v>
      </c>
      <c r="K457" s="11">
        <v>100</v>
      </c>
      <c r="L457" s="11" t="s">
        <v>1133</v>
      </c>
      <c r="M457" s="11">
        <v>0</v>
      </c>
      <c r="N457" s="11">
        <v>0</v>
      </c>
      <c r="O457" s="11">
        <v>0</v>
      </c>
      <c r="P457" s="11">
        <v>0</v>
      </c>
      <c r="Q457" s="11">
        <v>0</v>
      </c>
      <c r="R457" s="11">
        <v>0</v>
      </c>
      <c r="S457" s="11">
        <v>0</v>
      </c>
      <c r="T457" s="11">
        <v>0</v>
      </c>
      <c r="U457" s="11">
        <v>0</v>
      </c>
      <c r="V457" s="11">
        <v>0</v>
      </c>
      <c r="W457" s="11">
        <v>0</v>
      </c>
      <c r="X457" s="11">
        <v>0</v>
      </c>
      <c r="Y457" s="11">
        <v>0</v>
      </c>
      <c r="Z457" s="11">
        <v>0</v>
      </c>
      <c r="AA457" s="11">
        <v>0</v>
      </c>
      <c r="AB457" s="11">
        <v>0</v>
      </c>
      <c r="AC457" s="11">
        <v>0</v>
      </c>
      <c r="AD457" s="11">
        <v>0</v>
      </c>
      <c r="AE457" s="11">
        <v>0</v>
      </c>
      <c r="AF457" s="11">
        <v>0</v>
      </c>
      <c r="AG457" s="11">
        <v>0</v>
      </c>
      <c r="AH457" s="11">
        <v>25</v>
      </c>
      <c r="AI457" s="11"/>
      <c r="AJ457" s="11"/>
      <c r="AK457" s="11" t="s">
        <v>1718</v>
      </c>
      <c r="AL457" s="11" t="s">
        <v>47</v>
      </c>
      <c r="AM457" s="11" t="s">
        <v>56</v>
      </c>
      <c r="AN457" s="11" t="s">
        <v>729</v>
      </c>
    </row>
    <row r="458" ht="36" spans="1:40">
      <c r="A458" s="28">
        <v>455</v>
      </c>
      <c r="B458" s="11" t="s">
        <v>151</v>
      </c>
      <c r="C458" s="11" t="s">
        <v>1739</v>
      </c>
      <c r="D458" s="11" t="s">
        <v>1740</v>
      </c>
      <c r="E458" s="11" t="s">
        <v>1741</v>
      </c>
      <c r="F458" s="11" t="s">
        <v>196</v>
      </c>
      <c r="G458" s="11" t="s">
        <v>1421</v>
      </c>
      <c r="H458" s="11">
        <v>2</v>
      </c>
      <c r="I458" s="11" t="s">
        <v>3329</v>
      </c>
      <c r="J458" s="11">
        <v>2</v>
      </c>
      <c r="K458" s="11">
        <v>69</v>
      </c>
      <c r="L458" s="11" t="s">
        <v>1421</v>
      </c>
      <c r="M458" s="11">
        <v>5</v>
      </c>
      <c r="N458" s="11">
        <v>31</v>
      </c>
      <c r="O458" s="11" t="s">
        <v>504</v>
      </c>
      <c r="P458" s="11">
        <v>0</v>
      </c>
      <c r="Q458" s="11">
        <v>0</v>
      </c>
      <c r="R458" s="11">
        <v>0</v>
      </c>
      <c r="S458" s="11">
        <v>0</v>
      </c>
      <c r="T458" s="11">
        <v>0</v>
      </c>
      <c r="U458" s="11">
        <v>0</v>
      </c>
      <c r="V458" s="11">
        <v>0</v>
      </c>
      <c r="W458" s="11">
        <v>0</v>
      </c>
      <c r="X458" s="11">
        <v>0</v>
      </c>
      <c r="Y458" s="11">
        <v>0</v>
      </c>
      <c r="Z458" s="11">
        <v>0</v>
      </c>
      <c r="AA458" s="11">
        <v>0</v>
      </c>
      <c r="AB458" s="11">
        <v>0</v>
      </c>
      <c r="AC458" s="11">
        <v>0</v>
      </c>
      <c r="AD458" s="11">
        <v>0</v>
      </c>
      <c r="AE458" s="11">
        <v>0</v>
      </c>
      <c r="AF458" s="11">
        <v>0</v>
      </c>
      <c r="AG458" s="11">
        <v>0</v>
      </c>
      <c r="AH458" s="11">
        <v>20</v>
      </c>
      <c r="AI458" s="11"/>
      <c r="AJ458" s="11"/>
      <c r="AK458" s="11" t="s">
        <v>1742</v>
      </c>
      <c r="AL458" s="11" t="s">
        <v>105</v>
      </c>
      <c r="AM458" s="11" t="s">
        <v>48</v>
      </c>
      <c r="AN458" s="11" t="s">
        <v>729</v>
      </c>
    </row>
    <row r="459" ht="24" spans="1:40">
      <c r="A459" s="28">
        <v>456</v>
      </c>
      <c r="B459" s="11" t="s">
        <v>151</v>
      </c>
      <c r="C459" s="11" t="s">
        <v>1743</v>
      </c>
      <c r="D459" s="11" t="s">
        <v>1744</v>
      </c>
      <c r="E459" s="11" t="s">
        <v>1745</v>
      </c>
      <c r="F459" s="11" t="s">
        <v>317</v>
      </c>
      <c r="G459" s="11" t="s">
        <v>436</v>
      </c>
      <c r="H459" s="11">
        <v>6</v>
      </c>
      <c r="I459" s="11" t="s">
        <v>3328</v>
      </c>
      <c r="J459" s="11">
        <v>6</v>
      </c>
      <c r="K459" s="11">
        <v>100</v>
      </c>
      <c r="L459" s="11" t="s">
        <v>436</v>
      </c>
      <c r="M459" s="11">
        <v>0</v>
      </c>
      <c r="N459" s="11">
        <v>0</v>
      </c>
      <c r="O459" s="11">
        <v>0</v>
      </c>
      <c r="P459" s="11">
        <v>0</v>
      </c>
      <c r="Q459" s="11">
        <v>0</v>
      </c>
      <c r="R459" s="11">
        <v>0</v>
      </c>
      <c r="S459" s="11">
        <v>0</v>
      </c>
      <c r="T459" s="11">
        <v>0</v>
      </c>
      <c r="U459" s="11">
        <v>0</v>
      </c>
      <c r="V459" s="11">
        <v>0</v>
      </c>
      <c r="W459" s="11">
        <v>0</v>
      </c>
      <c r="X459" s="11">
        <v>0</v>
      </c>
      <c r="Y459" s="11">
        <v>0</v>
      </c>
      <c r="Z459" s="11">
        <v>0</v>
      </c>
      <c r="AA459" s="11">
        <v>0</v>
      </c>
      <c r="AB459" s="11">
        <v>0</v>
      </c>
      <c r="AC459" s="11">
        <v>0</v>
      </c>
      <c r="AD459" s="11">
        <v>0</v>
      </c>
      <c r="AE459" s="11">
        <v>0</v>
      </c>
      <c r="AF459" s="11">
        <v>0</v>
      </c>
      <c r="AG459" s="11">
        <v>0</v>
      </c>
      <c r="AH459" s="11">
        <v>25</v>
      </c>
      <c r="AI459" s="11"/>
      <c r="AJ459" s="11"/>
      <c r="AK459" s="11" t="s">
        <v>1742</v>
      </c>
      <c r="AL459" s="11" t="s">
        <v>47</v>
      </c>
      <c r="AM459" s="11" t="s">
        <v>56</v>
      </c>
      <c r="AN459" s="11" t="s">
        <v>729</v>
      </c>
    </row>
    <row r="460" ht="36" spans="1:40">
      <c r="A460" s="28">
        <v>457</v>
      </c>
      <c r="B460" s="11" t="s">
        <v>151</v>
      </c>
      <c r="C460" s="11" t="s">
        <v>1746</v>
      </c>
      <c r="D460" s="11" t="s">
        <v>1747</v>
      </c>
      <c r="E460" s="11" t="s">
        <v>1748</v>
      </c>
      <c r="F460" s="11" t="s">
        <v>428</v>
      </c>
      <c r="G460" s="11" t="s">
        <v>128</v>
      </c>
      <c r="H460" s="11">
        <v>8</v>
      </c>
      <c r="I460" s="11" t="s">
        <v>3328</v>
      </c>
      <c r="J460" s="11">
        <v>8</v>
      </c>
      <c r="K460" s="11">
        <v>100</v>
      </c>
      <c r="L460" s="11" t="s">
        <v>128</v>
      </c>
      <c r="M460" s="11">
        <v>0</v>
      </c>
      <c r="N460" s="11">
        <v>0</v>
      </c>
      <c r="O460" s="11">
        <v>0</v>
      </c>
      <c r="P460" s="11">
        <v>0</v>
      </c>
      <c r="Q460" s="11">
        <v>0</v>
      </c>
      <c r="R460" s="11">
        <v>0</v>
      </c>
      <c r="S460" s="11">
        <v>0</v>
      </c>
      <c r="T460" s="11">
        <v>0</v>
      </c>
      <c r="U460" s="11">
        <v>0</v>
      </c>
      <c r="V460" s="11">
        <v>0</v>
      </c>
      <c r="W460" s="11">
        <v>0</v>
      </c>
      <c r="X460" s="11">
        <v>0</v>
      </c>
      <c r="Y460" s="11">
        <v>0</v>
      </c>
      <c r="Z460" s="11">
        <v>0</v>
      </c>
      <c r="AA460" s="11">
        <v>0</v>
      </c>
      <c r="AB460" s="11">
        <v>0</v>
      </c>
      <c r="AC460" s="11">
        <v>0</v>
      </c>
      <c r="AD460" s="11">
        <v>0</v>
      </c>
      <c r="AE460" s="11">
        <v>0</v>
      </c>
      <c r="AF460" s="11">
        <v>0</v>
      </c>
      <c r="AG460" s="11">
        <v>0</v>
      </c>
      <c r="AH460" s="11">
        <v>25</v>
      </c>
      <c r="AI460" s="11"/>
      <c r="AJ460" s="11"/>
      <c r="AK460" s="11" t="s">
        <v>1742</v>
      </c>
      <c r="AL460" s="11" t="s">
        <v>47</v>
      </c>
      <c r="AM460" s="11" t="s">
        <v>56</v>
      </c>
      <c r="AN460" s="11" t="s">
        <v>729</v>
      </c>
    </row>
    <row r="461" ht="24.75" spans="1:40">
      <c r="A461" s="28">
        <v>458</v>
      </c>
      <c r="B461" s="11" t="s">
        <v>151</v>
      </c>
      <c r="C461" s="11" t="s">
        <v>1749</v>
      </c>
      <c r="D461" s="11" t="s">
        <v>1750</v>
      </c>
      <c r="E461" s="11" t="s">
        <v>1751</v>
      </c>
      <c r="F461" s="11" t="s">
        <v>167</v>
      </c>
      <c r="G461" s="11" t="s">
        <v>242</v>
      </c>
      <c r="H461" s="11">
        <v>8</v>
      </c>
      <c r="I461" s="11" t="s">
        <v>3328</v>
      </c>
      <c r="J461" s="11">
        <v>8</v>
      </c>
      <c r="K461" s="11">
        <v>100</v>
      </c>
      <c r="L461" s="11" t="s">
        <v>242</v>
      </c>
      <c r="M461" s="11">
        <v>0</v>
      </c>
      <c r="N461" s="11">
        <v>0</v>
      </c>
      <c r="O461" s="11">
        <v>0</v>
      </c>
      <c r="P461" s="11">
        <v>0</v>
      </c>
      <c r="Q461" s="11">
        <v>0</v>
      </c>
      <c r="R461" s="11">
        <v>0</v>
      </c>
      <c r="S461" s="11">
        <v>0</v>
      </c>
      <c r="T461" s="11">
        <v>0</v>
      </c>
      <c r="U461" s="11">
        <v>0</v>
      </c>
      <c r="V461" s="11">
        <v>0</v>
      </c>
      <c r="W461" s="11">
        <v>0</v>
      </c>
      <c r="X461" s="11">
        <v>0</v>
      </c>
      <c r="Y461" s="11">
        <v>0</v>
      </c>
      <c r="Z461" s="11">
        <v>0</v>
      </c>
      <c r="AA461" s="11">
        <v>0</v>
      </c>
      <c r="AB461" s="11">
        <v>0</v>
      </c>
      <c r="AC461" s="11">
        <v>0</v>
      </c>
      <c r="AD461" s="11">
        <v>0</v>
      </c>
      <c r="AE461" s="11">
        <v>0</v>
      </c>
      <c r="AF461" s="11">
        <v>0</v>
      </c>
      <c r="AG461" s="11">
        <v>0</v>
      </c>
      <c r="AH461" s="11">
        <v>25</v>
      </c>
      <c r="AI461" s="11"/>
      <c r="AJ461" s="11"/>
      <c r="AK461" s="11" t="s">
        <v>1742</v>
      </c>
      <c r="AL461" s="11" t="s">
        <v>47</v>
      </c>
      <c r="AM461" s="11" t="s">
        <v>56</v>
      </c>
      <c r="AN461" s="11" t="s">
        <v>729</v>
      </c>
    </row>
    <row r="462" ht="24" spans="1:40">
      <c r="A462" s="28">
        <v>459</v>
      </c>
      <c r="B462" s="11" t="s">
        <v>151</v>
      </c>
      <c r="C462" s="11" t="s">
        <v>1752</v>
      </c>
      <c r="D462" s="11" t="s">
        <v>1753</v>
      </c>
      <c r="E462" s="11" t="s">
        <v>1754</v>
      </c>
      <c r="F462" s="11" t="s">
        <v>167</v>
      </c>
      <c r="G462" s="11" t="s">
        <v>1755</v>
      </c>
      <c r="H462" s="11">
        <v>4</v>
      </c>
      <c r="I462" s="11" t="s">
        <v>3328</v>
      </c>
      <c r="J462" s="11">
        <v>4</v>
      </c>
      <c r="K462" s="11">
        <v>100</v>
      </c>
      <c r="L462" s="11" t="s">
        <v>1755</v>
      </c>
      <c r="M462" s="11">
        <v>0</v>
      </c>
      <c r="N462" s="11">
        <v>0</v>
      </c>
      <c r="O462" s="11">
        <v>0</v>
      </c>
      <c r="P462" s="11">
        <v>0</v>
      </c>
      <c r="Q462" s="11">
        <v>0</v>
      </c>
      <c r="R462" s="11">
        <v>0</v>
      </c>
      <c r="S462" s="11">
        <v>0</v>
      </c>
      <c r="T462" s="11">
        <v>0</v>
      </c>
      <c r="U462" s="11">
        <v>0</v>
      </c>
      <c r="V462" s="11">
        <v>0</v>
      </c>
      <c r="W462" s="11">
        <v>0</v>
      </c>
      <c r="X462" s="11">
        <v>0</v>
      </c>
      <c r="Y462" s="11">
        <v>0</v>
      </c>
      <c r="Z462" s="11">
        <v>0</v>
      </c>
      <c r="AA462" s="11">
        <v>0</v>
      </c>
      <c r="AB462" s="11">
        <v>0</v>
      </c>
      <c r="AC462" s="11">
        <v>0</v>
      </c>
      <c r="AD462" s="11">
        <v>0</v>
      </c>
      <c r="AE462" s="11">
        <v>0</v>
      </c>
      <c r="AF462" s="11">
        <v>0</v>
      </c>
      <c r="AG462" s="11">
        <v>0</v>
      </c>
      <c r="AH462" s="11">
        <v>25</v>
      </c>
      <c r="AI462" s="11"/>
      <c r="AJ462" s="11"/>
      <c r="AK462" s="11" t="s">
        <v>1742</v>
      </c>
      <c r="AL462" s="11" t="s">
        <v>47</v>
      </c>
      <c r="AM462" s="11" t="s">
        <v>56</v>
      </c>
      <c r="AN462" s="11" t="s">
        <v>729</v>
      </c>
    </row>
    <row r="463" ht="24" spans="1:40">
      <c r="A463" s="28">
        <v>460</v>
      </c>
      <c r="B463" s="11" t="s">
        <v>151</v>
      </c>
      <c r="C463" s="11" t="s">
        <v>1756</v>
      </c>
      <c r="D463" s="11" t="s">
        <v>1757</v>
      </c>
      <c r="E463" s="11" t="s">
        <v>1758</v>
      </c>
      <c r="F463" s="11" t="s">
        <v>322</v>
      </c>
      <c r="G463" s="11" t="s">
        <v>1759</v>
      </c>
      <c r="H463" s="11">
        <v>8</v>
      </c>
      <c r="I463" s="11" t="s">
        <v>3328</v>
      </c>
      <c r="J463" s="11">
        <v>8</v>
      </c>
      <c r="K463" s="11">
        <v>100</v>
      </c>
      <c r="L463" s="11" t="s">
        <v>1759</v>
      </c>
      <c r="M463" s="11">
        <v>0</v>
      </c>
      <c r="N463" s="11">
        <v>0</v>
      </c>
      <c r="O463" s="11">
        <v>0</v>
      </c>
      <c r="P463" s="11">
        <v>0</v>
      </c>
      <c r="Q463" s="11">
        <v>0</v>
      </c>
      <c r="R463" s="11">
        <v>0</v>
      </c>
      <c r="S463" s="11">
        <v>0</v>
      </c>
      <c r="T463" s="11">
        <v>0</v>
      </c>
      <c r="U463" s="11">
        <v>0</v>
      </c>
      <c r="V463" s="11">
        <v>0</v>
      </c>
      <c r="W463" s="11">
        <v>0</v>
      </c>
      <c r="X463" s="11">
        <v>0</v>
      </c>
      <c r="Y463" s="11">
        <v>0</v>
      </c>
      <c r="Z463" s="11">
        <v>0</v>
      </c>
      <c r="AA463" s="11">
        <v>0</v>
      </c>
      <c r="AB463" s="11">
        <v>0</v>
      </c>
      <c r="AC463" s="11">
        <v>0</v>
      </c>
      <c r="AD463" s="11">
        <v>0</v>
      </c>
      <c r="AE463" s="11">
        <v>0</v>
      </c>
      <c r="AF463" s="11">
        <v>0</v>
      </c>
      <c r="AG463" s="11">
        <v>0</v>
      </c>
      <c r="AH463" s="11">
        <v>25</v>
      </c>
      <c r="AI463" s="11"/>
      <c r="AJ463" s="11"/>
      <c r="AK463" s="11" t="s">
        <v>1742</v>
      </c>
      <c r="AL463" s="11" t="s">
        <v>47</v>
      </c>
      <c r="AM463" s="11" t="s">
        <v>56</v>
      </c>
      <c r="AN463" s="11" t="s">
        <v>729</v>
      </c>
    </row>
    <row r="464" ht="24" spans="1:40">
      <c r="A464" s="28">
        <v>461</v>
      </c>
      <c r="B464" s="11" t="s">
        <v>151</v>
      </c>
      <c r="C464" s="11" t="s">
        <v>1760</v>
      </c>
      <c r="D464" s="11" t="s">
        <v>1761</v>
      </c>
      <c r="E464" s="11" t="s">
        <v>1762</v>
      </c>
      <c r="F464" s="11" t="s">
        <v>317</v>
      </c>
      <c r="G464" s="11" t="s">
        <v>436</v>
      </c>
      <c r="H464" s="11">
        <v>4</v>
      </c>
      <c r="I464" s="11" t="s">
        <v>3328</v>
      </c>
      <c r="J464" s="11">
        <v>4</v>
      </c>
      <c r="K464" s="11">
        <v>100</v>
      </c>
      <c r="L464" s="11" t="s">
        <v>436</v>
      </c>
      <c r="M464" s="11">
        <v>0</v>
      </c>
      <c r="N464" s="11">
        <v>0</v>
      </c>
      <c r="O464" s="11">
        <v>0</v>
      </c>
      <c r="P464" s="11">
        <v>0</v>
      </c>
      <c r="Q464" s="11">
        <v>0</v>
      </c>
      <c r="R464" s="11">
        <v>0</v>
      </c>
      <c r="S464" s="11">
        <v>0</v>
      </c>
      <c r="T464" s="11">
        <v>0</v>
      </c>
      <c r="U464" s="11">
        <v>0</v>
      </c>
      <c r="V464" s="11">
        <v>0</v>
      </c>
      <c r="W464" s="11">
        <v>0</v>
      </c>
      <c r="X464" s="11">
        <v>0</v>
      </c>
      <c r="Y464" s="11">
        <v>0</v>
      </c>
      <c r="Z464" s="11">
        <v>0</v>
      </c>
      <c r="AA464" s="11">
        <v>0</v>
      </c>
      <c r="AB464" s="11">
        <v>0</v>
      </c>
      <c r="AC464" s="11">
        <v>0</v>
      </c>
      <c r="AD464" s="11">
        <v>0</v>
      </c>
      <c r="AE464" s="11">
        <v>0</v>
      </c>
      <c r="AF464" s="11">
        <v>0</v>
      </c>
      <c r="AG464" s="11">
        <v>0</v>
      </c>
      <c r="AH464" s="11">
        <v>25</v>
      </c>
      <c r="AI464" s="11"/>
      <c r="AJ464" s="11"/>
      <c r="AK464" s="11" t="s">
        <v>1763</v>
      </c>
      <c r="AL464" s="11" t="s">
        <v>47</v>
      </c>
      <c r="AM464" s="11" t="s">
        <v>56</v>
      </c>
      <c r="AN464" s="11" t="s">
        <v>729</v>
      </c>
    </row>
    <row r="465" ht="36" spans="1:40">
      <c r="A465" s="28">
        <v>462</v>
      </c>
      <c r="B465" s="11" t="s">
        <v>151</v>
      </c>
      <c r="C465" s="11" t="s">
        <v>1764</v>
      </c>
      <c r="D465" s="11" t="s">
        <v>1765</v>
      </c>
      <c r="E465" s="11" t="s">
        <v>1766</v>
      </c>
      <c r="F465" s="11" t="s">
        <v>196</v>
      </c>
      <c r="G465" s="11" t="s">
        <v>296</v>
      </c>
      <c r="H465" s="11">
        <v>5</v>
      </c>
      <c r="I465" s="11" t="s">
        <v>3328</v>
      </c>
      <c r="J465" s="11">
        <v>5</v>
      </c>
      <c r="K465" s="11">
        <v>100</v>
      </c>
      <c r="L465" s="11" t="s">
        <v>296</v>
      </c>
      <c r="M465" s="11">
        <v>0</v>
      </c>
      <c r="N465" s="11">
        <v>0</v>
      </c>
      <c r="O465" s="11">
        <v>0</v>
      </c>
      <c r="P465" s="11">
        <v>0</v>
      </c>
      <c r="Q465" s="11">
        <v>0</v>
      </c>
      <c r="R465" s="11">
        <v>0</v>
      </c>
      <c r="S465" s="11">
        <v>0</v>
      </c>
      <c r="T465" s="11">
        <v>0</v>
      </c>
      <c r="U465" s="11">
        <v>0</v>
      </c>
      <c r="V465" s="11">
        <v>0</v>
      </c>
      <c r="W465" s="11">
        <v>0</v>
      </c>
      <c r="X465" s="11">
        <v>0</v>
      </c>
      <c r="Y465" s="11">
        <v>0</v>
      </c>
      <c r="Z465" s="11">
        <v>0</v>
      </c>
      <c r="AA465" s="11">
        <v>0</v>
      </c>
      <c r="AB465" s="11">
        <v>0</v>
      </c>
      <c r="AC465" s="11">
        <v>0</v>
      </c>
      <c r="AD465" s="11">
        <v>0</v>
      </c>
      <c r="AE465" s="11">
        <v>0</v>
      </c>
      <c r="AF465" s="11">
        <v>0</v>
      </c>
      <c r="AG465" s="11">
        <v>0</v>
      </c>
      <c r="AH465" s="11">
        <v>25</v>
      </c>
      <c r="AI465" s="11"/>
      <c r="AJ465" s="11"/>
      <c r="AK465" s="11" t="s">
        <v>1763</v>
      </c>
      <c r="AL465" s="11" t="s">
        <v>47</v>
      </c>
      <c r="AM465" s="11" t="s">
        <v>56</v>
      </c>
      <c r="AN465" s="11" t="s">
        <v>729</v>
      </c>
    </row>
    <row r="466" ht="60" spans="1:40">
      <c r="A466" s="28">
        <v>463</v>
      </c>
      <c r="B466" s="11" t="s">
        <v>151</v>
      </c>
      <c r="C466" s="11" t="s">
        <v>1767</v>
      </c>
      <c r="D466" s="11" t="s">
        <v>1768</v>
      </c>
      <c r="E466" s="11" t="s">
        <v>1769</v>
      </c>
      <c r="F466" s="11" t="s">
        <v>402</v>
      </c>
      <c r="G466" s="11" t="s">
        <v>1555</v>
      </c>
      <c r="H466" s="11">
        <v>8</v>
      </c>
      <c r="I466" s="11" t="s">
        <v>3329</v>
      </c>
      <c r="J466" s="11">
        <v>8</v>
      </c>
      <c r="K466" s="11">
        <v>100</v>
      </c>
      <c r="L466" s="11" t="s">
        <v>1555</v>
      </c>
      <c r="M466" s="11">
        <v>0</v>
      </c>
      <c r="N466" s="11">
        <v>0</v>
      </c>
      <c r="O466" s="11">
        <v>0</v>
      </c>
      <c r="P466" s="11">
        <v>0</v>
      </c>
      <c r="Q466" s="11">
        <v>0</v>
      </c>
      <c r="R466" s="11">
        <v>0</v>
      </c>
      <c r="S466" s="11">
        <v>0</v>
      </c>
      <c r="T466" s="11">
        <v>0</v>
      </c>
      <c r="U466" s="11">
        <v>0</v>
      </c>
      <c r="V466" s="11">
        <v>0</v>
      </c>
      <c r="W466" s="11">
        <v>0</v>
      </c>
      <c r="X466" s="11">
        <v>0</v>
      </c>
      <c r="Y466" s="11">
        <v>0</v>
      </c>
      <c r="Z466" s="11">
        <v>0</v>
      </c>
      <c r="AA466" s="11">
        <v>0</v>
      </c>
      <c r="AB466" s="11">
        <v>0</v>
      </c>
      <c r="AC466" s="11">
        <v>0</v>
      </c>
      <c r="AD466" s="11">
        <v>0</v>
      </c>
      <c r="AE466" s="11">
        <v>0</v>
      </c>
      <c r="AF466" s="11">
        <v>0</v>
      </c>
      <c r="AG466" s="11">
        <v>0</v>
      </c>
      <c r="AH466" s="11">
        <v>25</v>
      </c>
      <c r="AI466" s="11" t="s">
        <v>1400</v>
      </c>
      <c r="AJ466" s="11">
        <v>11</v>
      </c>
      <c r="AK466" s="11" t="s">
        <v>1763</v>
      </c>
      <c r="AL466" s="11" t="s">
        <v>47</v>
      </c>
      <c r="AM466" s="11" t="s">
        <v>56</v>
      </c>
      <c r="AN466" s="11" t="s">
        <v>729</v>
      </c>
    </row>
    <row r="467" ht="72" spans="1:40">
      <c r="A467" s="28">
        <v>464</v>
      </c>
      <c r="B467" s="11" t="s">
        <v>151</v>
      </c>
      <c r="C467" s="11" t="s">
        <v>1770</v>
      </c>
      <c r="D467" s="11" t="s">
        <v>1771</v>
      </c>
      <c r="E467" s="11" t="s">
        <v>1772</v>
      </c>
      <c r="F467" s="11" t="s">
        <v>178</v>
      </c>
      <c r="G467" s="11" t="s">
        <v>1773</v>
      </c>
      <c r="H467" s="11">
        <v>6</v>
      </c>
      <c r="I467" s="11" t="s">
        <v>3329</v>
      </c>
      <c r="J467" s="11">
        <v>1</v>
      </c>
      <c r="K467" s="11">
        <v>55.55</v>
      </c>
      <c r="L467" s="11" t="s">
        <v>331</v>
      </c>
      <c r="M467" s="11">
        <v>2</v>
      </c>
      <c r="N467" s="11">
        <v>44.44</v>
      </c>
      <c r="O467" s="11" t="s">
        <v>1773</v>
      </c>
      <c r="P467" s="11">
        <v>0</v>
      </c>
      <c r="Q467" s="11">
        <v>0</v>
      </c>
      <c r="R467" s="11">
        <v>0</v>
      </c>
      <c r="S467" s="11">
        <v>0</v>
      </c>
      <c r="T467" s="11">
        <v>0</v>
      </c>
      <c r="U467" s="11">
        <v>0</v>
      </c>
      <c r="V467" s="11">
        <v>0</v>
      </c>
      <c r="W467" s="11">
        <v>0</v>
      </c>
      <c r="X467" s="11">
        <v>0</v>
      </c>
      <c r="Y467" s="11">
        <v>0</v>
      </c>
      <c r="Z467" s="11">
        <v>0</v>
      </c>
      <c r="AA467" s="11">
        <v>0</v>
      </c>
      <c r="AB467" s="11">
        <v>0</v>
      </c>
      <c r="AC467" s="11">
        <v>0</v>
      </c>
      <c r="AD467" s="11">
        <v>0</v>
      </c>
      <c r="AE467" s="11">
        <v>0</v>
      </c>
      <c r="AF467" s="11">
        <v>0</v>
      </c>
      <c r="AG467" s="11">
        <v>0</v>
      </c>
      <c r="AH467" s="11">
        <v>25</v>
      </c>
      <c r="AI467" s="11" t="s">
        <v>1400</v>
      </c>
      <c r="AJ467" s="11">
        <v>3</v>
      </c>
      <c r="AK467" s="11" t="s">
        <v>1763</v>
      </c>
      <c r="AL467" s="11" t="s">
        <v>47</v>
      </c>
      <c r="AM467" s="11" t="s">
        <v>56</v>
      </c>
      <c r="AN467" s="11" t="s">
        <v>729</v>
      </c>
    </row>
    <row r="468" ht="48" spans="1:40">
      <c r="A468" s="28">
        <v>465</v>
      </c>
      <c r="B468" s="11" t="s">
        <v>151</v>
      </c>
      <c r="C468" s="11" t="s">
        <v>1774</v>
      </c>
      <c r="D468" s="11" t="s">
        <v>1468</v>
      </c>
      <c r="E468" s="11" t="s">
        <v>1469</v>
      </c>
      <c r="F468" s="11" t="s">
        <v>228</v>
      </c>
      <c r="G468" s="11" t="s">
        <v>429</v>
      </c>
      <c r="H468" s="11">
        <v>6</v>
      </c>
      <c r="I468" s="11" t="s">
        <v>3329</v>
      </c>
      <c r="J468" s="11">
        <v>4</v>
      </c>
      <c r="K468" s="11">
        <v>55.55</v>
      </c>
      <c r="L468" s="11" t="s">
        <v>829</v>
      </c>
      <c r="M468" s="11">
        <v>6</v>
      </c>
      <c r="N468" s="11">
        <v>44.44</v>
      </c>
      <c r="O468" s="11" t="s">
        <v>429</v>
      </c>
      <c r="P468" s="11">
        <v>0</v>
      </c>
      <c r="Q468" s="11">
        <v>0</v>
      </c>
      <c r="R468" s="11">
        <v>0</v>
      </c>
      <c r="S468" s="11">
        <v>0</v>
      </c>
      <c r="T468" s="11">
        <v>0</v>
      </c>
      <c r="U468" s="11">
        <v>0</v>
      </c>
      <c r="V468" s="11">
        <v>0</v>
      </c>
      <c r="W468" s="11">
        <v>0</v>
      </c>
      <c r="X468" s="11">
        <v>0</v>
      </c>
      <c r="Y468" s="11">
        <v>0</v>
      </c>
      <c r="Z468" s="11">
        <v>0</v>
      </c>
      <c r="AA468" s="11">
        <v>0</v>
      </c>
      <c r="AB468" s="11">
        <v>0</v>
      </c>
      <c r="AC468" s="11">
        <v>0</v>
      </c>
      <c r="AD468" s="11">
        <v>0</v>
      </c>
      <c r="AE468" s="11">
        <v>0</v>
      </c>
      <c r="AF468" s="11">
        <v>0</v>
      </c>
      <c r="AG468" s="11">
        <v>0</v>
      </c>
      <c r="AH468" s="11">
        <v>10</v>
      </c>
      <c r="AI468" s="11" t="s">
        <v>1400</v>
      </c>
      <c r="AJ468" s="11">
        <v>12</v>
      </c>
      <c r="AK468" s="11" t="s">
        <v>1775</v>
      </c>
      <c r="AL468" s="11" t="s">
        <v>105</v>
      </c>
      <c r="AM468" s="11" t="s">
        <v>56</v>
      </c>
      <c r="AN468" s="11" t="s">
        <v>729</v>
      </c>
    </row>
    <row r="469" ht="36" spans="1:40">
      <c r="A469" s="28">
        <v>466</v>
      </c>
      <c r="B469" s="11" t="s">
        <v>151</v>
      </c>
      <c r="C469" s="11" t="s">
        <v>1776</v>
      </c>
      <c r="D469" s="11" t="s">
        <v>1777</v>
      </c>
      <c r="E469" s="11" t="s">
        <v>1778</v>
      </c>
      <c r="F469" s="11" t="s">
        <v>202</v>
      </c>
      <c r="G469" s="11" t="s">
        <v>1152</v>
      </c>
      <c r="H469" s="11">
        <v>4</v>
      </c>
      <c r="I469" s="11" t="s">
        <v>3328</v>
      </c>
      <c r="J469" s="11">
        <v>4</v>
      </c>
      <c r="K469" s="11">
        <v>100</v>
      </c>
      <c r="L469" s="11" t="s">
        <v>1152</v>
      </c>
      <c r="M469" s="11">
        <v>0</v>
      </c>
      <c r="N469" s="11">
        <v>0</v>
      </c>
      <c r="O469" s="11">
        <v>0</v>
      </c>
      <c r="P469" s="11">
        <v>0</v>
      </c>
      <c r="Q469" s="11">
        <v>0</v>
      </c>
      <c r="R469" s="11">
        <v>0</v>
      </c>
      <c r="S469" s="11">
        <v>0</v>
      </c>
      <c r="T469" s="11">
        <v>0</v>
      </c>
      <c r="U469" s="11">
        <v>0</v>
      </c>
      <c r="V469" s="11">
        <v>0</v>
      </c>
      <c r="W469" s="11">
        <v>0</v>
      </c>
      <c r="X469" s="11">
        <v>0</v>
      </c>
      <c r="Y469" s="11">
        <v>0</v>
      </c>
      <c r="Z469" s="11">
        <v>0</v>
      </c>
      <c r="AA469" s="11">
        <v>0</v>
      </c>
      <c r="AB469" s="11">
        <v>0</v>
      </c>
      <c r="AC469" s="11">
        <v>0</v>
      </c>
      <c r="AD469" s="11">
        <v>0</v>
      </c>
      <c r="AE469" s="11">
        <v>0</v>
      </c>
      <c r="AF469" s="11">
        <v>0</v>
      </c>
      <c r="AG469" s="11">
        <v>0</v>
      </c>
      <c r="AH469" s="11">
        <v>10</v>
      </c>
      <c r="AI469" s="11"/>
      <c r="AJ469" s="11"/>
      <c r="AK469" s="11" t="s">
        <v>1775</v>
      </c>
      <c r="AL469" s="11" t="s">
        <v>105</v>
      </c>
      <c r="AM469" s="11" t="s">
        <v>56</v>
      </c>
      <c r="AN469" s="11" t="s">
        <v>729</v>
      </c>
    </row>
    <row r="470" ht="36" spans="1:40">
      <c r="A470" s="28">
        <v>467</v>
      </c>
      <c r="B470" s="11" t="s">
        <v>151</v>
      </c>
      <c r="C470" s="11" t="s">
        <v>1779</v>
      </c>
      <c r="D470" s="11" t="s">
        <v>1780</v>
      </c>
      <c r="E470" s="11" t="s">
        <v>1781</v>
      </c>
      <c r="F470" s="11" t="s">
        <v>286</v>
      </c>
      <c r="G470" s="11" t="s">
        <v>947</v>
      </c>
      <c r="H470" s="11">
        <v>5</v>
      </c>
      <c r="I470" s="11" t="s">
        <v>3328</v>
      </c>
      <c r="J470" s="11">
        <v>5</v>
      </c>
      <c r="K470" s="11">
        <v>100</v>
      </c>
      <c r="L470" s="11" t="s">
        <v>947</v>
      </c>
      <c r="M470" s="11">
        <v>0</v>
      </c>
      <c r="N470" s="11">
        <v>0</v>
      </c>
      <c r="O470" s="11">
        <v>0</v>
      </c>
      <c r="P470" s="11">
        <v>0</v>
      </c>
      <c r="Q470" s="11">
        <v>0</v>
      </c>
      <c r="R470" s="11">
        <v>0</v>
      </c>
      <c r="S470" s="11">
        <v>0</v>
      </c>
      <c r="T470" s="11">
        <v>0</v>
      </c>
      <c r="U470" s="11">
        <v>0</v>
      </c>
      <c r="V470" s="11">
        <v>0</v>
      </c>
      <c r="W470" s="11">
        <v>0</v>
      </c>
      <c r="X470" s="11">
        <v>0</v>
      </c>
      <c r="Y470" s="11">
        <v>0</v>
      </c>
      <c r="Z470" s="11">
        <v>0</v>
      </c>
      <c r="AA470" s="11">
        <v>0</v>
      </c>
      <c r="AB470" s="11">
        <v>0</v>
      </c>
      <c r="AC470" s="11">
        <v>0</v>
      </c>
      <c r="AD470" s="11">
        <v>0</v>
      </c>
      <c r="AE470" s="11">
        <v>0</v>
      </c>
      <c r="AF470" s="11">
        <v>0</v>
      </c>
      <c r="AG470" s="11">
        <v>0</v>
      </c>
      <c r="AH470" s="11">
        <v>25</v>
      </c>
      <c r="AI470" s="11"/>
      <c r="AJ470" s="11"/>
      <c r="AK470" s="11" t="s">
        <v>1775</v>
      </c>
      <c r="AL470" s="11" t="s">
        <v>47</v>
      </c>
      <c r="AM470" s="11" t="s">
        <v>56</v>
      </c>
      <c r="AN470" s="11" t="s">
        <v>729</v>
      </c>
    </row>
    <row r="471" ht="96" spans="1:40">
      <c r="A471" s="28">
        <v>468</v>
      </c>
      <c r="B471" s="11" t="s">
        <v>151</v>
      </c>
      <c r="C471" s="11" t="s">
        <v>1782</v>
      </c>
      <c r="D471" s="11" t="s">
        <v>1783</v>
      </c>
      <c r="E471" s="11" t="s">
        <v>1784</v>
      </c>
      <c r="F471" s="11" t="s">
        <v>207</v>
      </c>
      <c r="G471" s="11" t="s">
        <v>1339</v>
      </c>
      <c r="H471" s="11">
        <v>5</v>
      </c>
      <c r="I471" s="11" t="s">
        <v>3328</v>
      </c>
      <c r="J471" s="11">
        <v>5</v>
      </c>
      <c r="K471" s="11">
        <v>100</v>
      </c>
      <c r="L471" s="11" t="s">
        <v>1339</v>
      </c>
      <c r="M471" s="11">
        <v>0</v>
      </c>
      <c r="N471" s="11">
        <v>0</v>
      </c>
      <c r="O471" s="11">
        <v>0</v>
      </c>
      <c r="P471" s="11">
        <v>0</v>
      </c>
      <c r="Q471" s="11">
        <v>0</v>
      </c>
      <c r="R471" s="11">
        <v>0</v>
      </c>
      <c r="S471" s="11">
        <v>0</v>
      </c>
      <c r="T471" s="11">
        <v>0</v>
      </c>
      <c r="U471" s="11">
        <v>0</v>
      </c>
      <c r="V471" s="11">
        <v>0</v>
      </c>
      <c r="W471" s="11">
        <v>0</v>
      </c>
      <c r="X471" s="11">
        <v>0</v>
      </c>
      <c r="Y471" s="11">
        <v>0</v>
      </c>
      <c r="Z471" s="11">
        <v>0</v>
      </c>
      <c r="AA471" s="11">
        <v>0</v>
      </c>
      <c r="AB471" s="11">
        <v>0</v>
      </c>
      <c r="AC471" s="11">
        <v>0</v>
      </c>
      <c r="AD471" s="11">
        <v>0</v>
      </c>
      <c r="AE471" s="11">
        <v>0</v>
      </c>
      <c r="AF471" s="11">
        <v>0</v>
      </c>
      <c r="AG471" s="11">
        <v>0</v>
      </c>
      <c r="AH471" s="11">
        <v>25</v>
      </c>
      <c r="AI471" s="11" t="s">
        <v>1400</v>
      </c>
      <c r="AJ471" s="11">
        <v>2</v>
      </c>
      <c r="AK471" s="11" t="s">
        <v>1775</v>
      </c>
      <c r="AL471" s="11" t="s">
        <v>47</v>
      </c>
      <c r="AM471" s="11" t="s">
        <v>56</v>
      </c>
      <c r="AN471" s="11" t="s">
        <v>729</v>
      </c>
    </row>
    <row r="472" ht="36" spans="1:40">
      <c r="A472" s="28">
        <v>469</v>
      </c>
      <c r="B472" s="11" t="s">
        <v>151</v>
      </c>
      <c r="C472" s="11" t="s">
        <v>1785</v>
      </c>
      <c r="D472" s="11" t="s">
        <v>1786</v>
      </c>
      <c r="E472" s="11" t="s">
        <v>1787</v>
      </c>
      <c r="F472" s="11" t="s">
        <v>228</v>
      </c>
      <c r="G472" s="11" t="s">
        <v>962</v>
      </c>
      <c r="H472" s="11">
        <v>8</v>
      </c>
      <c r="I472" s="11" t="s">
        <v>3328</v>
      </c>
      <c r="J472" s="11">
        <v>8</v>
      </c>
      <c r="K472" s="11">
        <v>100</v>
      </c>
      <c r="L472" s="11" t="s">
        <v>962</v>
      </c>
      <c r="M472" s="11">
        <v>0</v>
      </c>
      <c r="N472" s="11">
        <v>0</v>
      </c>
      <c r="O472" s="11">
        <v>0</v>
      </c>
      <c r="P472" s="11">
        <v>0</v>
      </c>
      <c r="Q472" s="11">
        <v>0</v>
      </c>
      <c r="R472" s="11">
        <v>0</v>
      </c>
      <c r="S472" s="11">
        <v>0</v>
      </c>
      <c r="T472" s="11">
        <v>0</v>
      </c>
      <c r="U472" s="11">
        <v>0</v>
      </c>
      <c r="V472" s="11">
        <v>0</v>
      </c>
      <c r="W472" s="11">
        <v>0</v>
      </c>
      <c r="X472" s="11">
        <v>0</v>
      </c>
      <c r="Y472" s="11">
        <v>0</v>
      </c>
      <c r="Z472" s="11">
        <v>0</v>
      </c>
      <c r="AA472" s="11">
        <v>0</v>
      </c>
      <c r="AB472" s="11">
        <v>0</v>
      </c>
      <c r="AC472" s="11">
        <v>0</v>
      </c>
      <c r="AD472" s="11">
        <v>0</v>
      </c>
      <c r="AE472" s="11">
        <v>0</v>
      </c>
      <c r="AF472" s="11">
        <v>0</v>
      </c>
      <c r="AG472" s="11">
        <v>0</v>
      </c>
      <c r="AH472" s="11">
        <v>25</v>
      </c>
      <c r="AI472" s="11"/>
      <c r="AJ472" s="11"/>
      <c r="AK472" s="11" t="s">
        <v>1788</v>
      </c>
      <c r="AL472" s="11" t="s">
        <v>47</v>
      </c>
      <c r="AM472" s="11" t="s">
        <v>56</v>
      </c>
      <c r="AN472" s="11" t="s">
        <v>729</v>
      </c>
    </row>
    <row r="473" ht="36" spans="1:40">
      <c r="A473" s="28">
        <v>470</v>
      </c>
      <c r="B473" s="11" t="s">
        <v>151</v>
      </c>
      <c r="C473" s="11" t="s">
        <v>1789</v>
      </c>
      <c r="D473" s="11" t="s">
        <v>1790</v>
      </c>
      <c r="E473" s="11" t="s">
        <v>1791</v>
      </c>
      <c r="F473" s="11" t="s">
        <v>172</v>
      </c>
      <c r="G473" s="11" t="s">
        <v>1152</v>
      </c>
      <c r="H473" s="11">
        <v>4</v>
      </c>
      <c r="I473" s="11" t="s">
        <v>3328</v>
      </c>
      <c r="J473" s="11">
        <v>4</v>
      </c>
      <c r="K473" s="11">
        <v>100</v>
      </c>
      <c r="L473" s="11" t="s">
        <v>1152</v>
      </c>
      <c r="M473" s="11">
        <v>0</v>
      </c>
      <c r="N473" s="11">
        <v>0</v>
      </c>
      <c r="O473" s="11">
        <v>0</v>
      </c>
      <c r="P473" s="11">
        <v>0</v>
      </c>
      <c r="Q473" s="11">
        <v>0</v>
      </c>
      <c r="R473" s="11">
        <v>0</v>
      </c>
      <c r="S473" s="11">
        <v>0</v>
      </c>
      <c r="T473" s="11">
        <v>0</v>
      </c>
      <c r="U473" s="11">
        <v>0</v>
      </c>
      <c r="V473" s="11">
        <v>0</v>
      </c>
      <c r="W473" s="11">
        <v>0</v>
      </c>
      <c r="X473" s="11">
        <v>0</v>
      </c>
      <c r="Y473" s="11">
        <v>0</v>
      </c>
      <c r="Z473" s="11">
        <v>0</v>
      </c>
      <c r="AA473" s="11">
        <v>0</v>
      </c>
      <c r="AB473" s="11">
        <v>0</v>
      </c>
      <c r="AC473" s="11">
        <v>0</v>
      </c>
      <c r="AD473" s="11">
        <v>0</v>
      </c>
      <c r="AE473" s="11">
        <v>0</v>
      </c>
      <c r="AF473" s="11">
        <v>0</v>
      </c>
      <c r="AG473" s="11">
        <v>0</v>
      </c>
      <c r="AH473" s="11">
        <v>10</v>
      </c>
      <c r="AI473" s="11"/>
      <c r="AJ473" s="11"/>
      <c r="AK473" s="11" t="s">
        <v>1788</v>
      </c>
      <c r="AL473" s="11" t="s">
        <v>105</v>
      </c>
      <c r="AM473" s="11" t="s">
        <v>56</v>
      </c>
      <c r="AN473" s="11" t="s">
        <v>729</v>
      </c>
    </row>
    <row r="474" ht="36" spans="1:40">
      <c r="A474" s="28">
        <v>471</v>
      </c>
      <c r="B474" s="11" t="s">
        <v>151</v>
      </c>
      <c r="C474" s="11" t="s">
        <v>1792</v>
      </c>
      <c r="D474" s="11" t="s">
        <v>1793</v>
      </c>
      <c r="E474" s="11" t="s">
        <v>1794</v>
      </c>
      <c r="F474" s="11" t="s">
        <v>317</v>
      </c>
      <c r="G474" s="11" t="s">
        <v>708</v>
      </c>
      <c r="H474" s="11">
        <v>7</v>
      </c>
      <c r="I474" s="11" t="s">
        <v>3328</v>
      </c>
      <c r="J474" s="11">
        <v>7</v>
      </c>
      <c r="K474" s="11">
        <v>100</v>
      </c>
      <c r="L474" s="11" t="s">
        <v>708</v>
      </c>
      <c r="M474" s="11">
        <v>0</v>
      </c>
      <c r="N474" s="11">
        <v>0</v>
      </c>
      <c r="O474" s="11">
        <v>0</v>
      </c>
      <c r="P474" s="11">
        <v>0</v>
      </c>
      <c r="Q474" s="11">
        <v>0</v>
      </c>
      <c r="R474" s="11">
        <v>0</v>
      </c>
      <c r="S474" s="11">
        <v>0</v>
      </c>
      <c r="T474" s="11">
        <v>0</v>
      </c>
      <c r="U474" s="11">
        <v>0</v>
      </c>
      <c r="V474" s="11">
        <v>0</v>
      </c>
      <c r="W474" s="11">
        <v>0</v>
      </c>
      <c r="X474" s="11">
        <v>0</v>
      </c>
      <c r="Y474" s="11">
        <v>0</v>
      </c>
      <c r="Z474" s="11">
        <v>0</v>
      </c>
      <c r="AA474" s="11">
        <v>0</v>
      </c>
      <c r="AB474" s="11">
        <v>0</v>
      </c>
      <c r="AC474" s="11">
        <v>0</v>
      </c>
      <c r="AD474" s="11">
        <v>0</v>
      </c>
      <c r="AE474" s="11">
        <v>0</v>
      </c>
      <c r="AF474" s="11">
        <v>0</v>
      </c>
      <c r="AG474" s="11">
        <v>0</v>
      </c>
      <c r="AH474" s="11">
        <v>10</v>
      </c>
      <c r="AI474" s="11"/>
      <c r="AJ474" s="11"/>
      <c r="AK474" s="11" t="s">
        <v>1788</v>
      </c>
      <c r="AL474" s="11" t="s">
        <v>105</v>
      </c>
      <c r="AM474" s="11" t="s">
        <v>56</v>
      </c>
      <c r="AN474" s="11" t="s">
        <v>729</v>
      </c>
    </row>
    <row r="475" ht="72" spans="1:40">
      <c r="A475" s="28">
        <v>472</v>
      </c>
      <c r="B475" s="11" t="s">
        <v>151</v>
      </c>
      <c r="C475" s="11" t="s">
        <v>1795</v>
      </c>
      <c r="D475" s="11" t="s">
        <v>1796</v>
      </c>
      <c r="E475" s="11" t="s">
        <v>1797</v>
      </c>
      <c r="F475" s="11" t="s">
        <v>178</v>
      </c>
      <c r="G475" s="11" t="s">
        <v>841</v>
      </c>
      <c r="H475" s="11">
        <v>8</v>
      </c>
      <c r="I475" s="11" t="s">
        <v>3328</v>
      </c>
      <c r="J475" s="11">
        <v>1</v>
      </c>
      <c r="K475" s="11">
        <v>100</v>
      </c>
      <c r="L475" s="11" t="s">
        <v>841</v>
      </c>
      <c r="M475" s="11">
        <v>0</v>
      </c>
      <c r="N475" s="11">
        <v>0</v>
      </c>
      <c r="O475" s="11">
        <v>0</v>
      </c>
      <c r="P475" s="11">
        <v>0</v>
      </c>
      <c r="Q475" s="11">
        <v>0</v>
      </c>
      <c r="R475" s="11">
        <v>0</v>
      </c>
      <c r="S475" s="11">
        <v>0</v>
      </c>
      <c r="T475" s="11">
        <v>0</v>
      </c>
      <c r="U475" s="11">
        <v>0</v>
      </c>
      <c r="V475" s="11">
        <v>0</v>
      </c>
      <c r="W475" s="11">
        <v>0</v>
      </c>
      <c r="X475" s="11">
        <v>0</v>
      </c>
      <c r="Y475" s="11">
        <v>0</v>
      </c>
      <c r="Z475" s="11">
        <v>0</v>
      </c>
      <c r="AA475" s="11">
        <v>0</v>
      </c>
      <c r="AB475" s="11">
        <v>0</v>
      </c>
      <c r="AC475" s="11">
        <v>0</v>
      </c>
      <c r="AD475" s="11">
        <v>0</v>
      </c>
      <c r="AE475" s="11">
        <v>0</v>
      </c>
      <c r="AF475" s="11">
        <v>0</v>
      </c>
      <c r="AG475" s="11">
        <v>0</v>
      </c>
      <c r="AH475" s="11">
        <v>25</v>
      </c>
      <c r="AI475" s="11" t="s">
        <v>1400</v>
      </c>
      <c r="AJ475" s="11">
        <v>14</v>
      </c>
      <c r="AK475" s="11" t="s">
        <v>1788</v>
      </c>
      <c r="AL475" s="11" t="s">
        <v>47</v>
      </c>
      <c r="AM475" s="11" t="s">
        <v>56</v>
      </c>
      <c r="AN475" s="11" t="s">
        <v>729</v>
      </c>
    </row>
    <row r="476" ht="36" spans="1:40">
      <c r="A476" s="28">
        <v>473</v>
      </c>
      <c r="B476" s="11" t="s">
        <v>151</v>
      </c>
      <c r="C476" s="11" t="s">
        <v>1798</v>
      </c>
      <c r="D476" s="11" t="s">
        <v>1799</v>
      </c>
      <c r="E476" s="11" t="s">
        <v>1800</v>
      </c>
      <c r="F476" s="11" t="s">
        <v>207</v>
      </c>
      <c r="G476" s="11" t="s">
        <v>376</v>
      </c>
      <c r="H476" s="11">
        <v>6</v>
      </c>
      <c r="I476" s="11" t="s">
        <v>3328</v>
      </c>
      <c r="J476" s="11">
        <v>6</v>
      </c>
      <c r="K476" s="11">
        <v>100</v>
      </c>
      <c r="L476" s="11" t="s">
        <v>376</v>
      </c>
      <c r="M476" s="11">
        <v>0</v>
      </c>
      <c r="N476" s="11">
        <v>0</v>
      </c>
      <c r="O476" s="11">
        <v>0</v>
      </c>
      <c r="P476" s="11">
        <v>0</v>
      </c>
      <c r="Q476" s="11">
        <v>0</v>
      </c>
      <c r="R476" s="11">
        <v>0</v>
      </c>
      <c r="S476" s="11">
        <v>0</v>
      </c>
      <c r="T476" s="11">
        <v>0</v>
      </c>
      <c r="U476" s="11">
        <v>0</v>
      </c>
      <c r="V476" s="11">
        <v>0</v>
      </c>
      <c r="W476" s="11">
        <v>0</v>
      </c>
      <c r="X476" s="11">
        <v>0</v>
      </c>
      <c r="Y476" s="11">
        <v>0</v>
      </c>
      <c r="Z476" s="11">
        <v>0</v>
      </c>
      <c r="AA476" s="11">
        <v>0</v>
      </c>
      <c r="AB476" s="11">
        <v>0</v>
      </c>
      <c r="AC476" s="11">
        <v>0</v>
      </c>
      <c r="AD476" s="11">
        <v>0</v>
      </c>
      <c r="AE476" s="11">
        <v>0</v>
      </c>
      <c r="AF476" s="11">
        <v>0</v>
      </c>
      <c r="AG476" s="11">
        <v>0</v>
      </c>
      <c r="AH476" s="11">
        <v>25</v>
      </c>
      <c r="AI476" s="11"/>
      <c r="AJ476" s="11"/>
      <c r="AK476" s="11" t="s">
        <v>1788</v>
      </c>
      <c r="AL476" s="11" t="s">
        <v>47</v>
      </c>
      <c r="AM476" s="11" t="s">
        <v>56</v>
      </c>
      <c r="AN476" s="11" t="s">
        <v>729</v>
      </c>
    </row>
    <row r="477" ht="36" spans="1:40">
      <c r="A477" s="28">
        <v>474</v>
      </c>
      <c r="B477" s="11" t="s">
        <v>151</v>
      </c>
      <c r="C477" s="11" t="s">
        <v>1801</v>
      </c>
      <c r="D477" s="11" t="s">
        <v>1802</v>
      </c>
      <c r="E477" s="11" t="s">
        <v>1803</v>
      </c>
      <c r="F477" s="11" t="s">
        <v>196</v>
      </c>
      <c r="G477" s="11" t="s">
        <v>1421</v>
      </c>
      <c r="H477" s="11">
        <v>6</v>
      </c>
      <c r="I477" s="11" t="s">
        <v>3328</v>
      </c>
      <c r="J477" s="11">
        <v>6</v>
      </c>
      <c r="K477" s="11">
        <v>100</v>
      </c>
      <c r="L477" s="11" t="s">
        <v>1421</v>
      </c>
      <c r="M477" s="11">
        <v>0</v>
      </c>
      <c r="N477" s="11">
        <v>0</v>
      </c>
      <c r="O477" s="11">
        <v>0</v>
      </c>
      <c r="P477" s="11">
        <v>0</v>
      </c>
      <c r="Q477" s="11">
        <v>0</v>
      </c>
      <c r="R477" s="11">
        <v>0</v>
      </c>
      <c r="S477" s="11">
        <v>0</v>
      </c>
      <c r="T477" s="11">
        <v>0</v>
      </c>
      <c r="U477" s="11">
        <v>0</v>
      </c>
      <c r="V477" s="11">
        <v>0</v>
      </c>
      <c r="W477" s="11">
        <v>0</v>
      </c>
      <c r="X477" s="11">
        <v>0</v>
      </c>
      <c r="Y477" s="11">
        <v>0</v>
      </c>
      <c r="Z477" s="11">
        <v>0</v>
      </c>
      <c r="AA477" s="11">
        <v>0</v>
      </c>
      <c r="AB477" s="11">
        <v>0</v>
      </c>
      <c r="AC477" s="11">
        <v>0</v>
      </c>
      <c r="AD477" s="11">
        <v>0</v>
      </c>
      <c r="AE477" s="11">
        <v>0</v>
      </c>
      <c r="AF477" s="11">
        <v>0</v>
      </c>
      <c r="AG477" s="11">
        <v>0</v>
      </c>
      <c r="AH477" s="11">
        <v>25</v>
      </c>
      <c r="AI477" s="11"/>
      <c r="AJ477" s="11"/>
      <c r="AK477" s="11" t="s">
        <v>1804</v>
      </c>
      <c r="AL477" s="11" t="s">
        <v>47</v>
      </c>
      <c r="AM477" s="11" t="s">
        <v>56</v>
      </c>
      <c r="AN477" s="11" t="s">
        <v>729</v>
      </c>
    </row>
    <row r="478" ht="36" spans="1:40">
      <c r="A478" s="28">
        <v>475</v>
      </c>
      <c r="B478" s="11" t="s">
        <v>151</v>
      </c>
      <c r="C478" s="11" t="s">
        <v>1805</v>
      </c>
      <c r="D478" s="11" t="s">
        <v>1806</v>
      </c>
      <c r="E478" s="11" t="s">
        <v>1807</v>
      </c>
      <c r="F478" s="11" t="s">
        <v>250</v>
      </c>
      <c r="G478" s="11" t="s">
        <v>1624</v>
      </c>
      <c r="H478" s="11">
        <v>8</v>
      </c>
      <c r="I478" s="11" t="s">
        <v>3328</v>
      </c>
      <c r="J478" s="11">
        <v>8</v>
      </c>
      <c r="K478" s="11">
        <v>100</v>
      </c>
      <c r="L478" s="11" t="s">
        <v>1624</v>
      </c>
      <c r="M478" s="11">
        <v>0</v>
      </c>
      <c r="N478" s="11">
        <v>0</v>
      </c>
      <c r="O478" s="11">
        <v>0</v>
      </c>
      <c r="P478" s="11">
        <v>0</v>
      </c>
      <c r="Q478" s="11">
        <v>0</v>
      </c>
      <c r="R478" s="11">
        <v>0</v>
      </c>
      <c r="S478" s="11">
        <v>0</v>
      </c>
      <c r="T478" s="11">
        <v>0</v>
      </c>
      <c r="U478" s="11">
        <v>0</v>
      </c>
      <c r="V478" s="11">
        <v>0</v>
      </c>
      <c r="W478" s="11">
        <v>0</v>
      </c>
      <c r="X478" s="11">
        <v>0</v>
      </c>
      <c r="Y478" s="11">
        <v>0</v>
      </c>
      <c r="Z478" s="11">
        <v>0</v>
      </c>
      <c r="AA478" s="11">
        <v>0</v>
      </c>
      <c r="AB478" s="11">
        <v>0</v>
      </c>
      <c r="AC478" s="11">
        <v>0</v>
      </c>
      <c r="AD478" s="11">
        <v>0</v>
      </c>
      <c r="AE478" s="11">
        <v>0</v>
      </c>
      <c r="AF478" s="11">
        <v>0</v>
      </c>
      <c r="AG478" s="11">
        <v>0</v>
      </c>
      <c r="AH478" s="11">
        <v>25</v>
      </c>
      <c r="AI478" s="11"/>
      <c r="AJ478" s="11"/>
      <c r="AK478" s="11" t="s">
        <v>1804</v>
      </c>
      <c r="AL478" s="11" t="s">
        <v>47</v>
      </c>
      <c r="AM478" s="11" t="s">
        <v>56</v>
      </c>
      <c r="AN478" s="11" t="s">
        <v>729</v>
      </c>
    </row>
    <row r="479" ht="48" spans="1:40">
      <c r="A479" s="28">
        <v>476</v>
      </c>
      <c r="B479" s="11" t="s">
        <v>151</v>
      </c>
      <c r="C479" s="11" t="s">
        <v>1808</v>
      </c>
      <c r="D479" s="11" t="s">
        <v>1809</v>
      </c>
      <c r="E479" s="11" t="s">
        <v>1810</v>
      </c>
      <c r="F479" s="11" t="s">
        <v>486</v>
      </c>
      <c r="G479" s="11" t="s">
        <v>1313</v>
      </c>
      <c r="H479" s="11">
        <v>7</v>
      </c>
      <c r="I479" s="11" t="s">
        <v>3328</v>
      </c>
      <c r="J479" s="11">
        <v>7</v>
      </c>
      <c r="K479" s="11">
        <v>100</v>
      </c>
      <c r="L479" s="11" t="s">
        <v>1313</v>
      </c>
      <c r="M479" s="11">
        <v>0</v>
      </c>
      <c r="N479" s="11">
        <v>0</v>
      </c>
      <c r="O479" s="11">
        <v>0</v>
      </c>
      <c r="P479" s="11">
        <v>0</v>
      </c>
      <c r="Q479" s="11">
        <v>0</v>
      </c>
      <c r="R479" s="11">
        <v>0</v>
      </c>
      <c r="S479" s="11">
        <v>0</v>
      </c>
      <c r="T479" s="11">
        <v>0</v>
      </c>
      <c r="U479" s="11">
        <v>0</v>
      </c>
      <c r="V479" s="11">
        <v>0</v>
      </c>
      <c r="W479" s="11">
        <v>0</v>
      </c>
      <c r="X479" s="11">
        <v>0</v>
      </c>
      <c r="Y479" s="11">
        <v>0</v>
      </c>
      <c r="Z479" s="11">
        <v>0</v>
      </c>
      <c r="AA479" s="11">
        <v>0</v>
      </c>
      <c r="AB479" s="11">
        <v>0</v>
      </c>
      <c r="AC479" s="11">
        <v>0</v>
      </c>
      <c r="AD479" s="11">
        <v>0</v>
      </c>
      <c r="AE479" s="11">
        <v>0</v>
      </c>
      <c r="AF479" s="11">
        <v>0</v>
      </c>
      <c r="AG479" s="11">
        <v>0</v>
      </c>
      <c r="AH479" s="11">
        <v>25</v>
      </c>
      <c r="AI479" s="11" t="s">
        <v>1400</v>
      </c>
      <c r="AJ479" s="11">
        <v>2</v>
      </c>
      <c r="AK479" s="11" t="s">
        <v>1804</v>
      </c>
      <c r="AL479" s="11" t="s">
        <v>47</v>
      </c>
      <c r="AM479" s="11" t="s">
        <v>56</v>
      </c>
      <c r="AN479" s="11" t="s">
        <v>729</v>
      </c>
    </row>
    <row r="480" ht="48" spans="1:40">
      <c r="A480" s="28">
        <v>477</v>
      </c>
      <c r="B480" s="11" t="s">
        <v>151</v>
      </c>
      <c r="C480" s="11" t="s">
        <v>1811</v>
      </c>
      <c r="D480" s="11" t="s">
        <v>1812</v>
      </c>
      <c r="E480" s="11" t="s">
        <v>1813</v>
      </c>
      <c r="F480" s="11" t="s">
        <v>155</v>
      </c>
      <c r="G480" s="11" t="s">
        <v>1445</v>
      </c>
      <c r="H480" s="11">
        <v>6</v>
      </c>
      <c r="I480" s="11" t="s">
        <v>3329</v>
      </c>
      <c r="J480" s="11">
        <v>4</v>
      </c>
      <c r="K480" s="11">
        <v>55.55</v>
      </c>
      <c r="L480" s="11" t="s">
        <v>3433</v>
      </c>
      <c r="M480" s="11">
        <v>6</v>
      </c>
      <c r="N480" s="11">
        <v>44.44</v>
      </c>
      <c r="O480" s="11" t="s">
        <v>1445</v>
      </c>
      <c r="P480" s="11">
        <v>0</v>
      </c>
      <c r="Q480" s="11">
        <v>0</v>
      </c>
      <c r="R480" s="11">
        <v>0</v>
      </c>
      <c r="S480" s="11">
        <v>0</v>
      </c>
      <c r="T480" s="11">
        <v>0</v>
      </c>
      <c r="U480" s="11">
        <v>0</v>
      </c>
      <c r="V480" s="11">
        <v>0</v>
      </c>
      <c r="W480" s="11">
        <v>0</v>
      </c>
      <c r="X480" s="11">
        <v>0</v>
      </c>
      <c r="Y480" s="11">
        <v>0</v>
      </c>
      <c r="Z480" s="11">
        <v>0</v>
      </c>
      <c r="AA480" s="11">
        <v>0</v>
      </c>
      <c r="AB480" s="11">
        <v>0</v>
      </c>
      <c r="AC480" s="11">
        <v>0</v>
      </c>
      <c r="AD480" s="11">
        <v>0</v>
      </c>
      <c r="AE480" s="11">
        <v>0</v>
      </c>
      <c r="AF480" s="11">
        <v>0</v>
      </c>
      <c r="AG480" s="11">
        <v>0</v>
      </c>
      <c r="AH480" s="11">
        <v>10</v>
      </c>
      <c r="AI480" s="11" t="s">
        <v>1400</v>
      </c>
      <c r="AJ480" s="11">
        <v>4</v>
      </c>
      <c r="AK480" s="11" t="s">
        <v>1804</v>
      </c>
      <c r="AL480" s="11" t="s">
        <v>105</v>
      </c>
      <c r="AM480" s="11" t="s">
        <v>56</v>
      </c>
      <c r="AN480" s="11" t="s">
        <v>729</v>
      </c>
    </row>
    <row r="481" ht="36" spans="1:40">
      <c r="A481" s="28">
        <v>478</v>
      </c>
      <c r="B481" s="11" t="s">
        <v>151</v>
      </c>
      <c r="C481" s="11" t="s">
        <v>1814</v>
      </c>
      <c r="D481" s="11" t="s">
        <v>1815</v>
      </c>
      <c r="E481" s="11" t="s">
        <v>1816</v>
      </c>
      <c r="F481" s="11" t="s">
        <v>202</v>
      </c>
      <c r="G481" s="11" t="s">
        <v>1152</v>
      </c>
      <c r="H481" s="11">
        <v>3</v>
      </c>
      <c r="I481" s="11" t="s">
        <v>3328</v>
      </c>
      <c r="J481" s="11">
        <v>3</v>
      </c>
      <c r="K481" s="11">
        <v>100</v>
      </c>
      <c r="L481" s="11" t="s">
        <v>1152</v>
      </c>
      <c r="M481" s="11">
        <v>0</v>
      </c>
      <c r="N481" s="11">
        <v>0</v>
      </c>
      <c r="O481" s="11">
        <v>0</v>
      </c>
      <c r="P481" s="11">
        <v>0</v>
      </c>
      <c r="Q481" s="11">
        <v>0</v>
      </c>
      <c r="R481" s="11">
        <v>0</v>
      </c>
      <c r="S481" s="11">
        <v>0</v>
      </c>
      <c r="T481" s="11">
        <v>0</v>
      </c>
      <c r="U481" s="11">
        <v>0</v>
      </c>
      <c r="V481" s="11">
        <v>0</v>
      </c>
      <c r="W481" s="11">
        <v>0</v>
      </c>
      <c r="X481" s="11">
        <v>0</v>
      </c>
      <c r="Y481" s="11">
        <v>0</v>
      </c>
      <c r="Z481" s="11">
        <v>0</v>
      </c>
      <c r="AA481" s="11">
        <v>0</v>
      </c>
      <c r="AB481" s="11">
        <v>0</v>
      </c>
      <c r="AC481" s="11">
        <v>0</v>
      </c>
      <c r="AD481" s="11">
        <v>0</v>
      </c>
      <c r="AE481" s="11">
        <v>0</v>
      </c>
      <c r="AF481" s="11">
        <v>0</v>
      </c>
      <c r="AG481" s="11">
        <v>0</v>
      </c>
      <c r="AH481" s="11">
        <v>20</v>
      </c>
      <c r="AI481" s="11"/>
      <c r="AJ481" s="11"/>
      <c r="AK481" s="11" t="s">
        <v>1817</v>
      </c>
      <c r="AL481" s="11" t="s">
        <v>105</v>
      </c>
      <c r="AM481" s="11" t="s">
        <v>48</v>
      </c>
      <c r="AN481" s="11" t="s">
        <v>729</v>
      </c>
    </row>
    <row r="482" ht="36" spans="1:40">
      <c r="A482" s="28">
        <v>479</v>
      </c>
      <c r="B482" s="11" t="s">
        <v>151</v>
      </c>
      <c r="C482" s="11" t="s">
        <v>1818</v>
      </c>
      <c r="D482" s="11" t="s">
        <v>1819</v>
      </c>
      <c r="E482" s="11" t="s">
        <v>1820</v>
      </c>
      <c r="F482" s="11" t="s">
        <v>155</v>
      </c>
      <c r="G482" s="11" t="s">
        <v>1686</v>
      </c>
      <c r="H482" s="11">
        <v>5</v>
      </c>
      <c r="I482" s="11" t="s">
        <v>3328</v>
      </c>
      <c r="J482" s="11">
        <v>5</v>
      </c>
      <c r="K482" s="11">
        <v>100</v>
      </c>
      <c r="L482" s="11" t="s">
        <v>1686</v>
      </c>
      <c r="M482" s="11">
        <v>0</v>
      </c>
      <c r="N482" s="11">
        <v>0</v>
      </c>
      <c r="O482" s="11">
        <v>0</v>
      </c>
      <c r="P482" s="11">
        <v>0</v>
      </c>
      <c r="Q482" s="11">
        <v>0</v>
      </c>
      <c r="R482" s="11">
        <v>0</v>
      </c>
      <c r="S482" s="11">
        <v>0</v>
      </c>
      <c r="T482" s="11">
        <v>0</v>
      </c>
      <c r="U482" s="11">
        <v>0</v>
      </c>
      <c r="V482" s="11">
        <v>0</v>
      </c>
      <c r="W482" s="11">
        <v>0</v>
      </c>
      <c r="X482" s="11">
        <v>0</v>
      </c>
      <c r="Y482" s="11">
        <v>0</v>
      </c>
      <c r="Z482" s="11">
        <v>0</v>
      </c>
      <c r="AA482" s="11">
        <v>0</v>
      </c>
      <c r="AB482" s="11">
        <v>0</v>
      </c>
      <c r="AC482" s="11">
        <v>0</v>
      </c>
      <c r="AD482" s="11">
        <v>0</v>
      </c>
      <c r="AE482" s="11">
        <v>0</v>
      </c>
      <c r="AF482" s="11">
        <v>0</v>
      </c>
      <c r="AG482" s="11">
        <v>0</v>
      </c>
      <c r="AH482" s="11">
        <v>25</v>
      </c>
      <c r="AI482" s="11"/>
      <c r="AJ482" s="11"/>
      <c r="AK482" s="11" t="s">
        <v>1817</v>
      </c>
      <c r="AL482" s="11" t="s">
        <v>47</v>
      </c>
      <c r="AM482" s="11" t="s">
        <v>56</v>
      </c>
      <c r="AN482" s="11" t="s">
        <v>729</v>
      </c>
    </row>
    <row r="483" ht="24" spans="1:40">
      <c r="A483" s="28">
        <v>480</v>
      </c>
      <c r="B483" s="11" t="s">
        <v>151</v>
      </c>
      <c r="C483" s="11" t="s">
        <v>1821</v>
      </c>
      <c r="D483" s="11" t="s">
        <v>1822</v>
      </c>
      <c r="E483" s="11" t="s">
        <v>1823</v>
      </c>
      <c r="F483" s="11" t="s">
        <v>228</v>
      </c>
      <c r="G483" s="11" t="s">
        <v>1824</v>
      </c>
      <c r="H483" s="11">
        <v>6</v>
      </c>
      <c r="I483" s="11" t="s">
        <v>3328</v>
      </c>
      <c r="J483" s="11">
        <v>6</v>
      </c>
      <c r="K483" s="11">
        <v>100</v>
      </c>
      <c r="L483" s="11" t="s">
        <v>1824</v>
      </c>
      <c r="M483" s="11">
        <v>0</v>
      </c>
      <c r="N483" s="11">
        <v>0</v>
      </c>
      <c r="O483" s="11">
        <v>0</v>
      </c>
      <c r="P483" s="11">
        <v>0</v>
      </c>
      <c r="Q483" s="11">
        <v>0</v>
      </c>
      <c r="R483" s="11">
        <v>0</v>
      </c>
      <c r="S483" s="11">
        <v>0</v>
      </c>
      <c r="T483" s="11">
        <v>0</v>
      </c>
      <c r="U483" s="11">
        <v>0</v>
      </c>
      <c r="V483" s="11">
        <v>0</v>
      </c>
      <c r="W483" s="11">
        <v>0</v>
      </c>
      <c r="X483" s="11">
        <v>0</v>
      </c>
      <c r="Y483" s="11">
        <v>0</v>
      </c>
      <c r="Z483" s="11">
        <v>0</v>
      </c>
      <c r="AA483" s="11">
        <v>0</v>
      </c>
      <c r="AB483" s="11">
        <v>0</v>
      </c>
      <c r="AC483" s="11">
        <v>0</v>
      </c>
      <c r="AD483" s="11">
        <v>0</v>
      </c>
      <c r="AE483" s="11">
        <v>0</v>
      </c>
      <c r="AF483" s="11">
        <v>0</v>
      </c>
      <c r="AG483" s="11">
        <v>0</v>
      </c>
      <c r="AH483" s="11">
        <v>25</v>
      </c>
      <c r="AI483" s="11"/>
      <c r="AJ483" s="11"/>
      <c r="AK483" s="11" t="s">
        <v>1817</v>
      </c>
      <c r="AL483" s="11" t="s">
        <v>47</v>
      </c>
      <c r="AM483" s="11" t="s">
        <v>56</v>
      </c>
      <c r="AN483" s="11" t="s">
        <v>729</v>
      </c>
    </row>
    <row r="484" ht="36" spans="1:40">
      <c r="A484" s="28">
        <v>481</v>
      </c>
      <c r="B484" s="11" t="s">
        <v>151</v>
      </c>
      <c r="C484" s="11" t="s">
        <v>1825</v>
      </c>
      <c r="D484" s="11" t="s">
        <v>1826</v>
      </c>
      <c r="E484" s="11" t="s">
        <v>1827</v>
      </c>
      <c r="F484" s="11" t="s">
        <v>178</v>
      </c>
      <c r="G484" s="11" t="s">
        <v>1373</v>
      </c>
      <c r="H484" s="11">
        <v>6</v>
      </c>
      <c r="I484" s="11" t="s">
        <v>3328</v>
      </c>
      <c r="J484" s="11">
        <v>6</v>
      </c>
      <c r="K484" s="11">
        <v>100</v>
      </c>
      <c r="L484" s="11" t="s">
        <v>1373</v>
      </c>
      <c r="M484" s="11">
        <v>0</v>
      </c>
      <c r="N484" s="11">
        <v>0</v>
      </c>
      <c r="O484" s="11">
        <v>0</v>
      </c>
      <c r="P484" s="11">
        <v>0</v>
      </c>
      <c r="Q484" s="11">
        <v>0</v>
      </c>
      <c r="R484" s="11">
        <v>0</v>
      </c>
      <c r="S484" s="11">
        <v>0</v>
      </c>
      <c r="T484" s="11">
        <v>0</v>
      </c>
      <c r="U484" s="11">
        <v>0</v>
      </c>
      <c r="V484" s="11">
        <v>0</v>
      </c>
      <c r="W484" s="11">
        <v>0</v>
      </c>
      <c r="X484" s="11">
        <v>0</v>
      </c>
      <c r="Y484" s="11">
        <v>0</v>
      </c>
      <c r="Z484" s="11">
        <v>0</v>
      </c>
      <c r="AA484" s="11">
        <v>0</v>
      </c>
      <c r="AB484" s="11">
        <v>0</v>
      </c>
      <c r="AC484" s="11">
        <v>0</v>
      </c>
      <c r="AD484" s="11">
        <v>0</v>
      </c>
      <c r="AE484" s="11">
        <v>0</v>
      </c>
      <c r="AF484" s="11">
        <v>0</v>
      </c>
      <c r="AG484" s="11">
        <v>0</v>
      </c>
      <c r="AH484" s="11">
        <v>25</v>
      </c>
      <c r="AI484" s="11"/>
      <c r="AJ484" s="11"/>
      <c r="AK484" s="11" t="s">
        <v>1817</v>
      </c>
      <c r="AL484" s="11" t="s">
        <v>47</v>
      </c>
      <c r="AM484" s="11" t="s">
        <v>56</v>
      </c>
      <c r="AN484" s="11" t="s">
        <v>729</v>
      </c>
    </row>
    <row r="485" ht="24" spans="1:40">
      <c r="A485" s="28">
        <v>482</v>
      </c>
      <c r="B485" s="11" t="s">
        <v>151</v>
      </c>
      <c r="C485" s="11" t="s">
        <v>1828</v>
      </c>
      <c r="D485" s="11" t="s">
        <v>1829</v>
      </c>
      <c r="E485" s="11" t="s">
        <v>1830</v>
      </c>
      <c r="F485" s="11" t="s">
        <v>167</v>
      </c>
      <c r="G485" s="11" t="s">
        <v>1759</v>
      </c>
      <c r="H485" s="11">
        <v>7</v>
      </c>
      <c r="I485" s="11" t="s">
        <v>3328</v>
      </c>
      <c r="J485" s="11">
        <v>7</v>
      </c>
      <c r="K485" s="11">
        <v>100</v>
      </c>
      <c r="L485" s="11" t="s">
        <v>1759</v>
      </c>
      <c r="M485" s="11">
        <v>0</v>
      </c>
      <c r="N485" s="11">
        <v>0</v>
      </c>
      <c r="O485" s="11">
        <v>0</v>
      </c>
      <c r="P485" s="11">
        <v>0</v>
      </c>
      <c r="Q485" s="11">
        <v>0</v>
      </c>
      <c r="R485" s="11">
        <v>0</v>
      </c>
      <c r="S485" s="11">
        <v>0</v>
      </c>
      <c r="T485" s="11">
        <v>0</v>
      </c>
      <c r="U485" s="11">
        <v>0</v>
      </c>
      <c r="V485" s="11">
        <v>0</v>
      </c>
      <c r="W485" s="11">
        <v>0</v>
      </c>
      <c r="X485" s="11">
        <v>0</v>
      </c>
      <c r="Y485" s="11">
        <v>0</v>
      </c>
      <c r="Z485" s="11">
        <v>0</v>
      </c>
      <c r="AA485" s="11">
        <v>0</v>
      </c>
      <c r="AB485" s="11">
        <v>0</v>
      </c>
      <c r="AC485" s="11">
        <v>0</v>
      </c>
      <c r="AD485" s="11">
        <v>0</v>
      </c>
      <c r="AE485" s="11">
        <v>0</v>
      </c>
      <c r="AF485" s="11">
        <v>0</v>
      </c>
      <c r="AG485" s="11">
        <v>0</v>
      </c>
      <c r="AH485" s="11">
        <v>25</v>
      </c>
      <c r="AI485" s="11"/>
      <c r="AJ485" s="11"/>
      <c r="AK485" s="11" t="s">
        <v>1817</v>
      </c>
      <c r="AL485" s="11" t="s">
        <v>47</v>
      </c>
      <c r="AM485" s="11" t="s">
        <v>56</v>
      </c>
      <c r="AN485" s="11" t="s">
        <v>729</v>
      </c>
    </row>
    <row r="486" ht="36" spans="1:40">
      <c r="A486" s="28">
        <v>483</v>
      </c>
      <c r="B486" s="11" t="s">
        <v>151</v>
      </c>
      <c r="C486" s="11" t="s">
        <v>1831</v>
      </c>
      <c r="D486" s="11" t="s">
        <v>1832</v>
      </c>
      <c r="E486" s="11" t="s">
        <v>1833</v>
      </c>
      <c r="F486" s="11" t="s">
        <v>155</v>
      </c>
      <c r="G486" s="11" t="s">
        <v>1194</v>
      </c>
      <c r="H486" s="11">
        <v>5</v>
      </c>
      <c r="I486" s="11" t="s">
        <v>3329</v>
      </c>
      <c r="J486" s="11">
        <v>5</v>
      </c>
      <c r="K486" s="11">
        <v>53</v>
      </c>
      <c r="L486" s="11" t="s">
        <v>1194</v>
      </c>
      <c r="M486" s="11">
        <v>6</v>
      </c>
      <c r="N486" s="11">
        <v>47</v>
      </c>
      <c r="O486" s="11" t="s">
        <v>1023</v>
      </c>
      <c r="P486" s="11">
        <v>0</v>
      </c>
      <c r="Q486" s="11">
        <v>0</v>
      </c>
      <c r="R486" s="11">
        <v>0</v>
      </c>
      <c r="S486" s="11">
        <v>0</v>
      </c>
      <c r="T486" s="11">
        <v>0</v>
      </c>
      <c r="U486" s="11">
        <v>0</v>
      </c>
      <c r="V486" s="11">
        <v>0</v>
      </c>
      <c r="W486" s="11">
        <v>0</v>
      </c>
      <c r="X486" s="11">
        <v>0</v>
      </c>
      <c r="Y486" s="11">
        <v>0</v>
      </c>
      <c r="Z486" s="11">
        <v>0</v>
      </c>
      <c r="AA486" s="11">
        <v>0</v>
      </c>
      <c r="AB486" s="11">
        <v>0</v>
      </c>
      <c r="AC486" s="11">
        <v>0</v>
      </c>
      <c r="AD486" s="11">
        <v>0</v>
      </c>
      <c r="AE486" s="11">
        <v>0</v>
      </c>
      <c r="AF486" s="11">
        <v>0</v>
      </c>
      <c r="AG486" s="11">
        <v>0</v>
      </c>
      <c r="AH486" s="11">
        <v>25</v>
      </c>
      <c r="AI486" s="11"/>
      <c r="AJ486" s="11"/>
      <c r="AK486" s="11" t="s">
        <v>1834</v>
      </c>
      <c r="AL486" s="11" t="s">
        <v>47</v>
      </c>
      <c r="AM486" s="11" t="s">
        <v>56</v>
      </c>
      <c r="AN486" s="11" t="s">
        <v>729</v>
      </c>
    </row>
    <row r="487" ht="36" spans="1:40">
      <c r="A487" s="28">
        <v>484</v>
      </c>
      <c r="B487" s="11" t="s">
        <v>151</v>
      </c>
      <c r="C487" s="11" t="s">
        <v>1835</v>
      </c>
      <c r="D487" s="11" t="s">
        <v>1836</v>
      </c>
      <c r="E487" s="11" t="s">
        <v>1837</v>
      </c>
      <c r="F487" s="11" t="s">
        <v>1838</v>
      </c>
      <c r="G487" s="11" t="s">
        <v>407</v>
      </c>
      <c r="H487" s="11">
        <v>7</v>
      </c>
      <c r="I487" s="11" t="s">
        <v>3328</v>
      </c>
      <c r="J487" s="11">
        <v>7</v>
      </c>
      <c r="K487" s="11">
        <v>100</v>
      </c>
      <c r="L487" s="11" t="s">
        <v>407</v>
      </c>
      <c r="M487" s="11">
        <v>0</v>
      </c>
      <c r="N487" s="11">
        <v>0</v>
      </c>
      <c r="O487" s="11">
        <v>0</v>
      </c>
      <c r="P487" s="11">
        <v>0</v>
      </c>
      <c r="Q487" s="11">
        <v>0</v>
      </c>
      <c r="R487" s="11">
        <v>0</v>
      </c>
      <c r="S487" s="11">
        <v>0</v>
      </c>
      <c r="T487" s="11">
        <v>0</v>
      </c>
      <c r="U487" s="11">
        <v>0</v>
      </c>
      <c r="V487" s="11">
        <v>0</v>
      </c>
      <c r="W487" s="11">
        <v>0</v>
      </c>
      <c r="X487" s="11">
        <v>0</v>
      </c>
      <c r="Y487" s="11">
        <v>0</v>
      </c>
      <c r="Z487" s="11">
        <v>0</v>
      </c>
      <c r="AA487" s="11">
        <v>0</v>
      </c>
      <c r="AB487" s="11">
        <v>0</v>
      </c>
      <c r="AC487" s="11">
        <v>0</v>
      </c>
      <c r="AD487" s="11">
        <v>0</v>
      </c>
      <c r="AE487" s="11">
        <v>0</v>
      </c>
      <c r="AF487" s="11">
        <v>0</v>
      </c>
      <c r="AG487" s="11">
        <v>0</v>
      </c>
      <c r="AH487" s="11">
        <v>25</v>
      </c>
      <c r="AI487" s="11" t="s">
        <v>1400</v>
      </c>
      <c r="AJ487" s="11">
        <v>6</v>
      </c>
      <c r="AK487" s="11" t="s">
        <v>1839</v>
      </c>
      <c r="AL487" s="11" t="s">
        <v>47</v>
      </c>
      <c r="AM487" s="11" t="s">
        <v>56</v>
      </c>
      <c r="AN487" s="11" t="s">
        <v>729</v>
      </c>
    </row>
    <row r="488" ht="36" spans="1:40">
      <c r="A488" s="28">
        <v>485</v>
      </c>
      <c r="B488" s="11" t="s">
        <v>151</v>
      </c>
      <c r="C488" s="11" t="s">
        <v>1840</v>
      </c>
      <c r="D488" s="11" t="s">
        <v>1841</v>
      </c>
      <c r="E488" s="11" t="s">
        <v>1842</v>
      </c>
      <c r="F488" s="11" t="s">
        <v>191</v>
      </c>
      <c r="G488" s="11" t="s">
        <v>1058</v>
      </c>
      <c r="H488" s="11">
        <v>8</v>
      </c>
      <c r="I488" s="11" t="s">
        <v>3328</v>
      </c>
      <c r="J488" s="11">
        <v>8</v>
      </c>
      <c r="K488" s="11">
        <v>100</v>
      </c>
      <c r="L488" s="11" t="s">
        <v>1058</v>
      </c>
      <c r="M488" s="11">
        <v>0</v>
      </c>
      <c r="N488" s="11">
        <v>0</v>
      </c>
      <c r="O488" s="11">
        <v>0</v>
      </c>
      <c r="P488" s="11">
        <v>0</v>
      </c>
      <c r="Q488" s="11">
        <v>0</v>
      </c>
      <c r="R488" s="11">
        <v>0</v>
      </c>
      <c r="S488" s="11">
        <v>0</v>
      </c>
      <c r="T488" s="11">
        <v>0</v>
      </c>
      <c r="U488" s="11">
        <v>0</v>
      </c>
      <c r="V488" s="11">
        <v>0</v>
      </c>
      <c r="W488" s="11">
        <v>0</v>
      </c>
      <c r="X488" s="11">
        <v>0</v>
      </c>
      <c r="Y488" s="11">
        <v>0</v>
      </c>
      <c r="Z488" s="11">
        <v>0</v>
      </c>
      <c r="AA488" s="11">
        <v>0</v>
      </c>
      <c r="AB488" s="11">
        <v>0</v>
      </c>
      <c r="AC488" s="11">
        <v>0</v>
      </c>
      <c r="AD488" s="11">
        <v>0</v>
      </c>
      <c r="AE488" s="11">
        <v>0</v>
      </c>
      <c r="AF488" s="11">
        <v>0</v>
      </c>
      <c r="AG488" s="11">
        <v>0</v>
      </c>
      <c r="AH488" s="11">
        <v>25</v>
      </c>
      <c r="AI488" s="11"/>
      <c r="AJ488" s="11"/>
      <c r="AK488" s="11" t="s">
        <v>1839</v>
      </c>
      <c r="AL488" s="11" t="s">
        <v>47</v>
      </c>
      <c r="AM488" s="11" t="s">
        <v>56</v>
      </c>
      <c r="AN488" s="11" t="s">
        <v>729</v>
      </c>
    </row>
    <row r="489" ht="36" spans="1:40">
      <c r="A489" s="28">
        <v>486</v>
      </c>
      <c r="B489" s="11" t="s">
        <v>151</v>
      </c>
      <c r="C489" s="11" t="s">
        <v>1843</v>
      </c>
      <c r="D489" s="11" t="s">
        <v>1844</v>
      </c>
      <c r="E489" s="11" t="s">
        <v>1845</v>
      </c>
      <c r="F489" s="11" t="s">
        <v>277</v>
      </c>
      <c r="G489" s="11" t="s">
        <v>1846</v>
      </c>
      <c r="H489" s="11">
        <v>7</v>
      </c>
      <c r="I489" s="11" t="s">
        <v>3328</v>
      </c>
      <c r="J489" s="11">
        <v>7</v>
      </c>
      <c r="K489" s="11">
        <v>100</v>
      </c>
      <c r="L489" s="11" t="s">
        <v>1846</v>
      </c>
      <c r="M489" s="11">
        <v>0</v>
      </c>
      <c r="N489" s="11">
        <v>0</v>
      </c>
      <c r="O489" s="11">
        <v>0</v>
      </c>
      <c r="P489" s="11">
        <v>0</v>
      </c>
      <c r="Q489" s="11">
        <v>0</v>
      </c>
      <c r="R489" s="11">
        <v>0</v>
      </c>
      <c r="S489" s="11">
        <v>0</v>
      </c>
      <c r="T489" s="11">
        <v>0</v>
      </c>
      <c r="U489" s="11">
        <v>0</v>
      </c>
      <c r="V489" s="11">
        <v>0</v>
      </c>
      <c r="W489" s="11">
        <v>0</v>
      </c>
      <c r="X489" s="11">
        <v>0</v>
      </c>
      <c r="Y489" s="11">
        <v>0</v>
      </c>
      <c r="Z489" s="11">
        <v>0</v>
      </c>
      <c r="AA489" s="11">
        <v>0</v>
      </c>
      <c r="AB489" s="11">
        <v>0</v>
      </c>
      <c r="AC489" s="11">
        <v>0</v>
      </c>
      <c r="AD489" s="11">
        <v>0</v>
      </c>
      <c r="AE489" s="11">
        <v>0</v>
      </c>
      <c r="AF489" s="11">
        <v>0</v>
      </c>
      <c r="AG489" s="11">
        <v>0</v>
      </c>
      <c r="AH489" s="11">
        <v>25</v>
      </c>
      <c r="AI489" s="11" t="s">
        <v>1400</v>
      </c>
      <c r="AJ489" s="11">
        <v>16</v>
      </c>
      <c r="AK489" s="11" t="s">
        <v>1839</v>
      </c>
      <c r="AL489" s="11" t="s">
        <v>47</v>
      </c>
      <c r="AM489" s="11" t="s">
        <v>56</v>
      </c>
      <c r="AN489" s="11" t="s">
        <v>729</v>
      </c>
    </row>
    <row r="490" ht="36" spans="1:40">
      <c r="A490" s="28">
        <v>487</v>
      </c>
      <c r="B490" s="11" t="s">
        <v>151</v>
      </c>
      <c r="C490" s="11" t="s">
        <v>1847</v>
      </c>
      <c r="D490" s="11" t="s">
        <v>1848</v>
      </c>
      <c r="E490" s="11" t="s">
        <v>1849</v>
      </c>
      <c r="F490" s="11" t="s">
        <v>196</v>
      </c>
      <c r="G490" s="11" t="s">
        <v>809</v>
      </c>
      <c r="H490" s="11">
        <v>8</v>
      </c>
      <c r="I490" s="11" t="s">
        <v>3328</v>
      </c>
      <c r="J490" s="11">
        <v>1</v>
      </c>
      <c r="K490" s="11">
        <v>100</v>
      </c>
      <c r="L490" s="11" t="s">
        <v>809</v>
      </c>
      <c r="M490" s="11">
        <v>0</v>
      </c>
      <c r="N490" s="11">
        <v>0</v>
      </c>
      <c r="O490" s="11">
        <v>0</v>
      </c>
      <c r="P490" s="11">
        <v>0</v>
      </c>
      <c r="Q490" s="11">
        <v>0</v>
      </c>
      <c r="R490" s="11">
        <v>0</v>
      </c>
      <c r="S490" s="11">
        <v>0</v>
      </c>
      <c r="T490" s="11">
        <v>0</v>
      </c>
      <c r="U490" s="11">
        <v>0</v>
      </c>
      <c r="V490" s="11">
        <v>0</v>
      </c>
      <c r="W490" s="11">
        <v>0</v>
      </c>
      <c r="X490" s="11">
        <v>0</v>
      </c>
      <c r="Y490" s="11">
        <v>0</v>
      </c>
      <c r="Z490" s="11">
        <v>0</v>
      </c>
      <c r="AA490" s="11">
        <v>0</v>
      </c>
      <c r="AB490" s="11">
        <v>0</v>
      </c>
      <c r="AC490" s="11">
        <v>0</v>
      </c>
      <c r="AD490" s="11">
        <v>0</v>
      </c>
      <c r="AE490" s="11">
        <v>0</v>
      </c>
      <c r="AF490" s="11">
        <v>0</v>
      </c>
      <c r="AG490" s="11">
        <v>0</v>
      </c>
      <c r="AH490" s="11">
        <v>25</v>
      </c>
      <c r="AI490" s="11"/>
      <c r="AJ490" s="11"/>
      <c r="AK490" s="11" t="s">
        <v>1839</v>
      </c>
      <c r="AL490" s="11" t="s">
        <v>47</v>
      </c>
      <c r="AM490" s="11" t="s">
        <v>56</v>
      </c>
      <c r="AN490" s="11" t="s">
        <v>729</v>
      </c>
    </row>
    <row r="491" ht="36" spans="1:40">
      <c r="A491" s="28">
        <v>488</v>
      </c>
      <c r="B491" s="11" t="s">
        <v>151</v>
      </c>
      <c r="C491" s="11" t="s">
        <v>1850</v>
      </c>
      <c r="D491" s="11" t="s">
        <v>1851</v>
      </c>
      <c r="E491" s="11" t="s">
        <v>1852</v>
      </c>
      <c r="F491" s="11" t="s">
        <v>486</v>
      </c>
      <c r="G491" s="11" t="s">
        <v>1218</v>
      </c>
      <c r="H491" s="11">
        <v>5</v>
      </c>
      <c r="I491" s="11" t="s">
        <v>3328</v>
      </c>
      <c r="J491" s="11">
        <v>5</v>
      </c>
      <c r="K491" s="11">
        <v>100</v>
      </c>
      <c r="L491" s="11" t="s">
        <v>1218</v>
      </c>
      <c r="M491" s="11">
        <v>0</v>
      </c>
      <c r="N491" s="11">
        <v>0</v>
      </c>
      <c r="O491" s="11">
        <v>0</v>
      </c>
      <c r="P491" s="11">
        <v>0</v>
      </c>
      <c r="Q491" s="11">
        <v>0</v>
      </c>
      <c r="R491" s="11">
        <v>0</v>
      </c>
      <c r="S491" s="11">
        <v>0</v>
      </c>
      <c r="T491" s="11">
        <v>0</v>
      </c>
      <c r="U491" s="11">
        <v>0</v>
      </c>
      <c r="V491" s="11">
        <v>0</v>
      </c>
      <c r="W491" s="11">
        <v>0</v>
      </c>
      <c r="X491" s="11">
        <v>0</v>
      </c>
      <c r="Y491" s="11">
        <v>0</v>
      </c>
      <c r="Z491" s="11">
        <v>0</v>
      </c>
      <c r="AA491" s="11">
        <v>0</v>
      </c>
      <c r="AB491" s="11">
        <v>0</v>
      </c>
      <c r="AC491" s="11">
        <v>0</v>
      </c>
      <c r="AD491" s="11">
        <v>0</v>
      </c>
      <c r="AE491" s="11">
        <v>0</v>
      </c>
      <c r="AF491" s="11">
        <v>0</v>
      </c>
      <c r="AG491" s="11">
        <v>0</v>
      </c>
      <c r="AH491" s="11">
        <v>10</v>
      </c>
      <c r="AI491" s="11" t="s">
        <v>1400</v>
      </c>
      <c r="AJ491" s="11">
        <v>19</v>
      </c>
      <c r="AK491" s="11" t="s">
        <v>1853</v>
      </c>
      <c r="AL491" s="11" t="s">
        <v>105</v>
      </c>
      <c r="AM491" s="11" t="s">
        <v>56</v>
      </c>
      <c r="AN491" s="11" t="s">
        <v>729</v>
      </c>
    </row>
    <row r="492" ht="24" spans="1:40">
      <c r="A492" s="28">
        <v>489</v>
      </c>
      <c r="B492" s="11" t="s">
        <v>151</v>
      </c>
      <c r="C492" s="11" t="s">
        <v>1854</v>
      </c>
      <c r="D492" s="11" t="s">
        <v>1855</v>
      </c>
      <c r="E492" s="11" t="s">
        <v>1856</v>
      </c>
      <c r="F492" s="11" t="s">
        <v>957</v>
      </c>
      <c r="G492" s="11" t="s">
        <v>394</v>
      </c>
      <c r="H492" s="11">
        <v>6</v>
      </c>
      <c r="I492" s="11" t="s">
        <v>3328</v>
      </c>
      <c r="J492" s="11">
        <v>6</v>
      </c>
      <c r="K492" s="11">
        <v>100</v>
      </c>
      <c r="L492" s="11" t="s">
        <v>394</v>
      </c>
      <c r="M492" s="11">
        <v>0</v>
      </c>
      <c r="N492" s="11">
        <v>0</v>
      </c>
      <c r="O492" s="11">
        <v>0</v>
      </c>
      <c r="P492" s="11">
        <v>0</v>
      </c>
      <c r="Q492" s="11">
        <v>0</v>
      </c>
      <c r="R492" s="11">
        <v>0</v>
      </c>
      <c r="S492" s="11">
        <v>0</v>
      </c>
      <c r="T492" s="11">
        <v>0</v>
      </c>
      <c r="U492" s="11">
        <v>0</v>
      </c>
      <c r="V492" s="11">
        <v>0</v>
      </c>
      <c r="W492" s="11">
        <v>0</v>
      </c>
      <c r="X492" s="11">
        <v>0</v>
      </c>
      <c r="Y492" s="11">
        <v>0</v>
      </c>
      <c r="Z492" s="11">
        <v>0</v>
      </c>
      <c r="AA492" s="11">
        <v>0</v>
      </c>
      <c r="AB492" s="11">
        <v>0</v>
      </c>
      <c r="AC492" s="11">
        <v>0</v>
      </c>
      <c r="AD492" s="11">
        <v>0</v>
      </c>
      <c r="AE492" s="11">
        <v>0</v>
      </c>
      <c r="AF492" s="11">
        <v>0</v>
      </c>
      <c r="AG492" s="11">
        <v>0</v>
      </c>
      <c r="AH492" s="11">
        <v>10</v>
      </c>
      <c r="AI492" s="11"/>
      <c r="AJ492" s="11"/>
      <c r="AK492" s="11" t="s">
        <v>1853</v>
      </c>
      <c r="AL492" s="11" t="s">
        <v>105</v>
      </c>
      <c r="AM492" s="11" t="s">
        <v>56</v>
      </c>
      <c r="AN492" s="11" t="s">
        <v>729</v>
      </c>
    </row>
    <row r="493" ht="24" spans="1:40">
      <c r="A493" s="28">
        <v>490</v>
      </c>
      <c r="B493" s="11" t="s">
        <v>151</v>
      </c>
      <c r="C493" s="11" t="s">
        <v>1857</v>
      </c>
      <c r="D493" s="11" t="s">
        <v>1858</v>
      </c>
      <c r="E493" s="11" t="s">
        <v>1859</v>
      </c>
      <c r="F493" s="11" t="s">
        <v>196</v>
      </c>
      <c r="G493" s="11" t="s">
        <v>1421</v>
      </c>
      <c r="H493" s="11">
        <v>5</v>
      </c>
      <c r="I493" s="11" t="s">
        <v>3328</v>
      </c>
      <c r="J493" s="11">
        <v>5</v>
      </c>
      <c r="K493" s="11">
        <v>100</v>
      </c>
      <c r="L493" s="11" t="s">
        <v>1421</v>
      </c>
      <c r="M493" s="11">
        <v>0</v>
      </c>
      <c r="N493" s="11">
        <v>0</v>
      </c>
      <c r="O493" s="11">
        <v>0</v>
      </c>
      <c r="P493" s="11">
        <v>0</v>
      </c>
      <c r="Q493" s="11">
        <v>0</v>
      </c>
      <c r="R493" s="11">
        <v>0</v>
      </c>
      <c r="S493" s="11">
        <v>0</v>
      </c>
      <c r="T493" s="11">
        <v>0</v>
      </c>
      <c r="U493" s="11">
        <v>0</v>
      </c>
      <c r="V493" s="11">
        <v>0</v>
      </c>
      <c r="W493" s="11">
        <v>0</v>
      </c>
      <c r="X493" s="11">
        <v>0</v>
      </c>
      <c r="Y493" s="11">
        <v>0</v>
      </c>
      <c r="Z493" s="11">
        <v>0</v>
      </c>
      <c r="AA493" s="11">
        <v>0</v>
      </c>
      <c r="AB493" s="11">
        <v>0</v>
      </c>
      <c r="AC493" s="11">
        <v>0</v>
      </c>
      <c r="AD493" s="11">
        <v>0</v>
      </c>
      <c r="AE493" s="11">
        <v>0</v>
      </c>
      <c r="AF493" s="11">
        <v>0</v>
      </c>
      <c r="AG493" s="11">
        <v>0</v>
      </c>
      <c r="AH493" s="11">
        <v>10</v>
      </c>
      <c r="AI493" s="11"/>
      <c r="AJ493" s="11"/>
      <c r="AK493" s="11" t="s">
        <v>1860</v>
      </c>
      <c r="AL493" s="11" t="s">
        <v>105</v>
      </c>
      <c r="AM493" s="11" t="s">
        <v>56</v>
      </c>
      <c r="AN493" s="11" t="s">
        <v>729</v>
      </c>
    </row>
    <row r="494" ht="36" spans="1:40">
      <c r="A494" s="28">
        <v>491</v>
      </c>
      <c r="B494" s="11" t="s">
        <v>151</v>
      </c>
      <c r="C494" s="11" t="s">
        <v>1861</v>
      </c>
      <c r="D494" s="11" t="s">
        <v>1862</v>
      </c>
      <c r="E494" s="11" t="s">
        <v>1863</v>
      </c>
      <c r="F494" s="11" t="s">
        <v>228</v>
      </c>
      <c r="G494" s="11" t="s">
        <v>1686</v>
      </c>
      <c r="H494" s="11">
        <v>7</v>
      </c>
      <c r="I494" s="11" t="s">
        <v>3328</v>
      </c>
      <c r="J494" s="11">
        <v>7</v>
      </c>
      <c r="K494" s="11">
        <v>100</v>
      </c>
      <c r="L494" s="11" t="s">
        <v>1686</v>
      </c>
      <c r="M494" s="11">
        <v>0</v>
      </c>
      <c r="N494" s="11">
        <v>0</v>
      </c>
      <c r="O494" s="11">
        <v>0</v>
      </c>
      <c r="P494" s="11">
        <v>0</v>
      </c>
      <c r="Q494" s="11">
        <v>0</v>
      </c>
      <c r="R494" s="11">
        <v>0</v>
      </c>
      <c r="S494" s="11">
        <v>0</v>
      </c>
      <c r="T494" s="11">
        <v>0</v>
      </c>
      <c r="U494" s="11">
        <v>0</v>
      </c>
      <c r="V494" s="11">
        <v>0</v>
      </c>
      <c r="W494" s="11">
        <v>0</v>
      </c>
      <c r="X494" s="11">
        <v>0</v>
      </c>
      <c r="Y494" s="11">
        <v>0</v>
      </c>
      <c r="Z494" s="11">
        <v>0</v>
      </c>
      <c r="AA494" s="11">
        <v>0</v>
      </c>
      <c r="AB494" s="11">
        <v>0</v>
      </c>
      <c r="AC494" s="11">
        <v>0</v>
      </c>
      <c r="AD494" s="11">
        <v>0</v>
      </c>
      <c r="AE494" s="11">
        <v>0</v>
      </c>
      <c r="AF494" s="11">
        <v>0</v>
      </c>
      <c r="AG494" s="11">
        <v>0</v>
      </c>
      <c r="AH494" s="11">
        <v>25</v>
      </c>
      <c r="AI494" s="11"/>
      <c r="AJ494" s="11"/>
      <c r="AK494" s="11" t="s">
        <v>1860</v>
      </c>
      <c r="AL494" s="11" t="s">
        <v>47</v>
      </c>
      <c r="AM494" s="11" t="s">
        <v>56</v>
      </c>
      <c r="AN494" s="11" t="s">
        <v>729</v>
      </c>
    </row>
    <row r="495" ht="36" spans="1:40">
      <c r="A495" s="28">
        <v>492</v>
      </c>
      <c r="B495" s="11" t="s">
        <v>151</v>
      </c>
      <c r="C495" s="11" t="s">
        <v>1864</v>
      </c>
      <c r="D495" s="11" t="s">
        <v>1865</v>
      </c>
      <c r="E495" s="11" t="s">
        <v>1866</v>
      </c>
      <c r="F495" s="11" t="s">
        <v>277</v>
      </c>
      <c r="G495" s="11" t="s">
        <v>825</v>
      </c>
      <c r="H495" s="11">
        <v>8</v>
      </c>
      <c r="I495" s="11" t="s">
        <v>3328</v>
      </c>
      <c r="J495" s="11">
        <v>8</v>
      </c>
      <c r="K495" s="11">
        <v>100</v>
      </c>
      <c r="L495" s="11" t="s">
        <v>825</v>
      </c>
      <c r="M495" s="11">
        <v>0</v>
      </c>
      <c r="N495" s="11">
        <v>0</v>
      </c>
      <c r="O495" s="11">
        <v>0</v>
      </c>
      <c r="P495" s="11">
        <v>0</v>
      </c>
      <c r="Q495" s="11">
        <v>0</v>
      </c>
      <c r="R495" s="11">
        <v>0</v>
      </c>
      <c r="S495" s="11">
        <v>0</v>
      </c>
      <c r="T495" s="11">
        <v>0</v>
      </c>
      <c r="U495" s="11">
        <v>0</v>
      </c>
      <c r="V495" s="11">
        <v>0</v>
      </c>
      <c r="W495" s="11">
        <v>0</v>
      </c>
      <c r="X495" s="11">
        <v>0</v>
      </c>
      <c r="Y495" s="11">
        <v>0</v>
      </c>
      <c r="Z495" s="11">
        <v>0</v>
      </c>
      <c r="AA495" s="11">
        <v>0</v>
      </c>
      <c r="AB495" s="11">
        <v>0</v>
      </c>
      <c r="AC495" s="11">
        <v>0</v>
      </c>
      <c r="AD495" s="11">
        <v>0</v>
      </c>
      <c r="AE495" s="11">
        <v>0</v>
      </c>
      <c r="AF495" s="11">
        <v>0</v>
      </c>
      <c r="AG495" s="11">
        <v>0</v>
      </c>
      <c r="AH495" s="11">
        <v>25</v>
      </c>
      <c r="AI495" s="11"/>
      <c r="AJ495" s="11"/>
      <c r="AK495" s="11" t="s">
        <v>1860</v>
      </c>
      <c r="AL495" s="11" t="s">
        <v>47</v>
      </c>
      <c r="AM495" s="11" t="s">
        <v>56</v>
      </c>
      <c r="AN495" s="11" t="s">
        <v>729</v>
      </c>
    </row>
    <row r="496" ht="36" spans="1:40">
      <c r="A496" s="28">
        <v>493</v>
      </c>
      <c r="B496" s="11" t="s">
        <v>151</v>
      </c>
      <c r="C496" s="11" t="s">
        <v>1867</v>
      </c>
      <c r="D496" s="11" t="s">
        <v>1868</v>
      </c>
      <c r="E496" s="11" t="s">
        <v>1869</v>
      </c>
      <c r="F496" s="11" t="s">
        <v>178</v>
      </c>
      <c r="G496" s="11" t="s">
        <v>1133</v>
      </c>
      <c r="H496" s="11">
        <v>7</v>
      </c>
      <c r="I496" s="11" t="s">
        <v>3328</v>
      </c>
      <c r="J496" s="11">
        <v>7</v>
      </c>
      <c r="K496" s="11">
        <v>100</v>
      </c>
      <c r="L496" s="11" t="s">
        <v>1133</v>
      </c>
      <c r="M496" s="11">
        <v>0</v>
      </c>
      <c r="N496" s="11">
        <v>0</v>
      </c>
      <c r="O496" s="11">
        <v>0</v>
      </c>
      <c r="P496" s="11">
        <v>0</v>
      </c>
      <c r="Q496" s="11">
        <v>0</v>
      </c>
      <c r="R496" s="11">
        <v>0</v>
      </c>
      <c r="S496" s="11">
        <v>0</v>
      </c>
      <c r="T496" s="11">
        <v>0</v>
      </c>
      <c r="U496" s="11">
        <v>0</v>
      </c>
      <c r="V496" s="11">
        <v>0</v>
      </c>
      <c r="W496" s="11">
        <v>0</v>
      </c>
      <c r="X496" s="11">
        <v>0</v>
      </c>
      <c r="Y496" s="11">
        <v>0</v>
      </c>
      <c r="Z496" s="11">
        <v>0</v>
      </c>
      <c r="AA496" s="11">
        <v>0</v>
      </c>
      <c r="AB496" s="11">
        <v>0</v>
      </c>
      <c r="AC496" s="11">
        <v>0</v>
      </c>
      <c r="AD496" s="11">
        <v>0</v>
      </c>
      <c r="AE496" s="11">
        <v>0</v>
      </c>
      <c r="AF496" s="11">
        <v>0</v>
      </c>
      <c r="AG496" s="11">
        <v>0</v>
      </c>
      <c r="AH496" s="11">
        <v>25</v>
      </c>
      <c r="AI496" s="11"/>
      <c r="AJ496" s="11"/>
      <c r="AK496" s="11" t="s">
        <v>1860</v>
      </c>
      <c r="AL496" s="11" t="s">
        <v>47</v>
      </c>
      <c r="AM496" s="11" t="s">
        <v>56</v>
      </c>
      <c r="AN496" s="11" t="s">
        <v>729</v>
      </c>
    </row>
    <row r="497" ht="24" spans="1:40">
      <c r="A497" s="28">
        <v>494</v>
      </c>
      <c r="B497" s="11" t="s">
        <v>151</v>
      </c>
      <c r="C497" s="11" t="s">
        <v>1870</v>
      </c>
      <c r="D497" s="11" t="s">
        <v>1871</v>
      </c>
      <c r="E497" s="11" t="s">
        <v>1872</v>
      </c>
      <c r="F497" s="11" t="s">
        <v>957</v>
      </c>
      <c r="G497" s="11" t="s">
        <v>394</v>
      </c>
      <c r="H497" s="11">
        <v>7</v>
      </c>
      <c r="I497" s="11" t="s">
        <v>3328</v>
      </c>
      <c r="J497" s="11">
        <v>7</v>
      </c>
      <c r="K497" s="11">
        <v>100</v>
      </c>
      <c r="L497" s="11" t="s">
        <v>394</v>
      </c>
      <c r="M497" s="11">
        <v>0</v>
      </c>
      <c r="N497" s="11">
        <v>0</v>
      </c>
      <c r="O497" s="11">
        <v>0</v>
      </c>
      <c r="P497" s="11">
        <v>0</v>
      </c>
      <c r="Q497" s="11">
        <v>0</v>
      </c>
      <c r="R497" s="11">
        <v>0</v>
      </c>
      <c r="S497" s="11">
        <v>0</v>
      </c>
      <c r="T497" s="11">
        <v>0</v>
      </c>
      <c r="U497" s="11">
        <v>0</v>
      </c>
      <c r="V497" s="11">
        <v>0</v>
      </c>
      <c r="W497" s="11">
        <v>0</v>
      </c>
      <c r="X497" s="11">
        <v>0</v>
      </c>
      <c r="Y497" s="11">
        <v>0</v>
      </c>
      <c r="Z497" s="11">
        <v>0</v>
      </c>
      <c r="AA497" s="11">
        <v>0</v>
      </c>
      <c r="AB497" s="11">
        <v>0</v>
      </c>
      <c r="AC497" s="11">
        <v>0</v>
      </c>
      <c r="AD497" s="11">
        <v>0</v>
      </c>
      <c r="AE497" s="11">
        <v>0</v>
      </c>
      <c r="AF497" s="11">
        <v>0</v>
      </c>
      <c r="AG497" s="11">
        <v>0</v>
      </c>
      <c r="AH497" s="11">
        <v>10</v>
      </c>
      <c r="AI497" s="11"/>
      <c r="AJ497" s="11"/>
      <c r="AK497" s="11" t="s">
        <v>1873</v>
      </c>
      <c r="AL497" s="11" t="s">
        <v>105</v>
      </c>
      <c r="AM497" s="11" t="s">
        <v>56</v>
      </c>
      <c r="AN497" s="11" t="s">
        <v>729</v>
      </c>
    </row>
    <row r="498" ht="48" spans="1:40">
      <c r="A498" s="28">
        <v>495</v>
      </c>
      <c r="B498" s="11" t="s">
        <v>151</v>
      </c>
      <c r="C498" s="11" t="s">
        <v>1874</v>
      </c>
      <c r="D498" s="11" t="s">
        <v>1875</v>
      </c>
      <c r="E498" s="11" t="s">
        <v>1876</v>
      </c>
      <c r="F498" s="11" t="s">
        <v>250</v>
      </c>
      <c r="G498" s="11" t="s">
        <v>1877</v>
      </c>
      <c r="H498" s="11">
        <v>7</v>
      </c>
      <c r="I498" s="11" t="s">
        <v>3328</v>
      </c>
      <c r="J498" s="11">
        <v>7</v>
      </c>
      <c r="K498" s="11">
        <v>100</v>
      </c>
      <c r="L498" s="11" t="s">
        <v>1877</v>
      </c>
      <c r="M498" s="11">
        <v>0</v>
      </c>
      <c r="N498" s="11">
        <v>0</v>
      </c>
      <c r="O498" s="11">
        <v>0</v>
      </c>
      <c r="P498" s="11">
        <v>0</v>
      </c>
      <c r="Q498" s="11">
        <v>0</v>
      </c>
      <c r="R498" s="11">
        <v>0</v>
      </c>
      <c r="S498" s="11">
        <v>0</v>
      </c>
      <c r="T498" s="11">
        <v>0</v>
      </c>
      <c r="U498" s="11">
        <v>0</v>
      </c>
      <c r="V498" s="11">
        <v>0</v>
      </c>
      <c r="W498" s="11">
        <v>0</v>
      </c>
      <c r="X498" s="11">
        <v>0</v>
      </c>
      <c r="Y498" s="11">
        <v>0</v>
      </c>
      <c r="Z498" s="11">
        <v>0</v>
      </c>
      <c r="AA498" s="11">
        <v>0</v>
      </c>
      <c r="AB498" s="11">
        <v>0</v>
      </c>
      <c r="AC498" s="11">
        <v>0</v>
      </c>
      <c r="AD498" s="11">
        <v>0</v>
      </c>
      <c r="AE498" s="11">
        <v>0</v>
      </c>
      <c r="AF498" s="11">
        <v>0</v>
      </c>
      <c r="AG498" s="11">
        <v>0</v>
      </c>
      <c r="AH498" s="11">
        <v>10</v>
      </c>
      <c r="AI498" s="11"/>
      <c r="AJ498" s="11"/>
      <c r="AK498" s="11" t="s">
        <v>1873</v>
      </c>
      <c r="AL498" s="11" t="s">
        <v>105</v>
      </c>
      <c r="AM498" s="11" t="s">
        <v>56</v>
      </c>
      <c r="AN498" s="11" t="s">
        <v>729</v>
      </c>
    </row>
    <row r="499" ht="60" spans="1:40">
      <c r="A499" s="28">
        <v>496</v>
      </c>
      <c r="B499" s="11" t="s">
        <v>151</v>
      </c>
      <c r="C499" s="11" t="s">
        <v>1878</v>
      </c>
      <c r="D499" s="11" t="s">
        <v>1029</v>
      </c>
      <c r="E499" s="11" t="s">
        <v>1879</v>
      </c>
      <c r="F499" s="11" t="s">
        <v>424</v>
      </c>
      <c r="G499" s="11" t="s">
        <v>429</v>
      </c>
      <c r="H499" s="11">
        <v>7</v>
      </c>
      <c r="I499" s="11" t="s">
        <v>3329</v>
      </c>
      <c r="J499" s="11">
        <v>3</v>
      </c>
      <c r="K499" s="11">
        <v>68.18</v>
      </c>
      <c r="L499" s="11" t="s">
        <v>829</v>
      </c>
      <c r="M499" s="11">
        <v>7</v>
      </c>
      <c r="N499" s="11">
        <v>31.81</v>
      </c>
      <c r="O499" s="11" t="s">
        <v>429</v>
      </c>
      <c r="P499" s="11">
        <v>0</v>
      </c>
      <c r="Q499" s="11">
        <v>0</v>
      </c>
      <c r="R499" s="11">
        <v>0</v>
      </c>
      <c r="S499" s="11">
        <v>0</v>
      </c>
      <c r="T499" s="11">
        <v>0</v>
      </c>
      <c r="U499" s="11">
        <v>0</v>
      </c>
      <c r="V499" s="11">
        <v>0</v>
      </c>
      <c r="W499" s="11">
        <v>0</v>
      </c>
      <c r="X499" s="11">
        <v>0</v>
      </c>
      <c r="Y499" s="11">
        <v>0</v>
      </c>
      <c r="Z499" s="11">
        <v>0</v>
      </c>
      <c r="AA499" s="11">
        <v>0</v>
      </c>
      <c r="AB499" s="11">
        <v>0</v>
      </c>
      <c r="AC499" s="11">
        <v>0</v>
      </c>
      <c r="AD499" s="11">
        <v>0</v>
      </c>
      <c r="AE499" s="11">
        <v>0</v>
      </c>
      <c r="AF499" s="11">
        <v>0</v>
      </c>
      <c r="AG499" s="11">
        <v>0</v>
      </c>
      <c r="AH499" s="11">
        <v>25</v>
      </c>
      <c r="AI499" s="11" t="s">
        <v>1400</v>
      </c>
      <c r="AJ499" s="11">
        <v>10</v>
      </c>
      <c r="AK499" s="11" t="s">
        <v>1880</v>
      </c>
      <c r="AL499" s="11" t="s">
        <v>47</v>
      </c>
      <c r="AM499" s="11" t="s">
        <v>56</v>
      </c>
      <c r="AN499" s="11" t="s">
        <v>729</v>
      </c>
    </row>
    <row r="500" ht="48" spans="1:40">
      <c r="A500" s="28">
        <v>497</v>
      </c>
      <c r="B500" s="11" t="s">
        <v>151</v>
      </c>
      <c r="C500" s="11" t="s">
        <v>1881</v>
      </c>
      <c r="D500" s="11" t="s">
        <v>1882</v>
      </c>
      <c r="E500" s="11" t="s">
        <v>1883</v>
      </c>
      <c r="F500" s="11" t="s">
        <v>228</v>
      </c>
      <c r="G500" s="11" t="s">
        <v>429</v>
      </c>
      <c r="H500" s="11">
        <v>7</v>
      </c>
      <c r="I500" s="11" t="s">
        <v>3329</v>
      </c>
      <c r="J500" s="11">
        <v>5</v>
      </c>
      <c r="K500" s="11">
        <v>56.25</v>
      </c>
      <c r="L500" s="11" t="s">
        <v>829</v>
      </c>
      <c r="M500" s="11">
        <v>7</v>
      </c>
      <c r="N500" s="11">
        <v>43.75</v>
      </c>
      <c r="O500" s="11" t="s">
        <v>429</v>
      </c>
      <c r="P500" s="11">
        <v>0</v>
      </c>
      <c r="Q500" s="11">
        <v>0</v>
      </c>
      <c r="R500" s="11">
        <v>0</v>
      </c>
      <c r="S500" s="11">
        <v>0</v>
      </c>
      <c r="T500" s="11">
        <v>0</v>
      </c>
      <c r="U500" s="11">
        <v>0</v>
      </c>
      <c r="V500" s="11">
        <v>0</v>
      </c>
      <c r="W500" s="11">
        <v>0</v>
      </c>
      <c r="X500" s="11">
        <v>0</v>
      </c>
      <c r="Y500" s="11">
        <v>0</v>
      </c>
      <c r="Z500" s="11">
        <v>0</v>
      </c>
      <c r="AA500" s="11">
        <v>0</v>
      </c>
      <c r="AB500" s="11">
        <v>0</v>
      </c>
      <c r="AC500" s="11">
        <v>0</v>
      </c>
      <c r="AD500" s="11">
        <v>0</v>
      </c>
      <c r="AE500" s="11">
        <v>0</v>
      </c>
      <c r="AF500" s="11">
        <v>0</v>
      </c>
      <c r="AG500" s="11">
        <v>0</v>
      </c>
      <c r="AH500" s="11">
        <v>10</v>
      </c>
      <c r="AI500" s="11" t="s">
        <v>1400</v>
      </c>
      <c r="AJ500" s="11">
        <v>12</v>
      </c>
      <c r="AK500" s="11" t="s">
        <v>1884</v>
      </c>
      <c r="AL500" s="11" t="s">
        <v>105</v>
      </c>
      <c r="AM500" s="11" t="s">
        <v>56</v>
      </c>
      <c r="AN500" s="11" t="s">
        <v>729</v>
      </c>
    </row>
    <row r="501" ht="36" spans="1:40">
      <c r="A501" s="28">
        <v>498</v>
      </c>
      <c r="B501" s="11" t="s">
        <v>151</v>
      </c>
      <c r="C501" s="11" t="s">
        <v>1885</v>
      </c>
      <c r="D501" s="11" t="s">
        <v>1886</v>
      </c>
      <c r="E501" s="11" t="s">
        <v>1887</v>
      </c>
      <c r="F501" s="11" t="s">
        <v>178</v>
      </c>
      <c r="G501" s="11" t="s">
        <v>1373</v>
      </c>
      <c r="H501" s="11">
        <v>6</v>
      </c>
      <c r="I501" s="11" t="s">
        <v>3328</v>
      </c>
      <c r="J501" s="11">
        <v>1</v>
      </c>
      <c r="K501" s="11">
        <v>100</v>
      </c>
      <c r="L501" s="11" t="s">
        <v>1373</v>
      </c>
      <c r="M501" s="11">
        <v>0</v>
      </c>
      <c r="N501" s="11">
        <v>0</v>
      </c>
      <c r="O501" s="11">
        <v>0</v>
      </c>
      <c r="P501" s="11">
        <v>0</v>
      </c>
      <c r="Q501" s="11">
        <v>0</v>
      </c>
      <c r="R501" s="11">
        <v>0</v>
      </c>
      <c r="S501" s="11">
        <v>0</v>
      </c>
      <c r="T501" s="11">
        <v>0</v>
      </c>
      <c r="U501" s="11">
        <v>0</v>
      </c>
      <c r="V501" s="11">
        <v>0</v>
      </c>
      <c r="W501" s="11">
        <v>0</v>
      </c>
      <c r="X501" s="11">
        <v>0</v>
      </c>
      <c r="Y501" s="11">
        <v>0</v>
      </c>
      <c r="Z501" s="11">
        <v>0</v>
      </c>
      <c r="AA501" s="11">
        <v>0</v>
      </c>
      <c r="AB501" s="11">
        <v>0</v>
      </c>
      <c r="AC501" s="11">
        <v>0</v>
      </c>
      <c r="AD501" s="11">
        <v>0</v>
      </c>
      <c r="AE501" s="11">
        <v>0</v>
      </c>
      <c r="AF501" s="11">
        <v>0</v>
      </c>
      <c r="AG501" s="11">
        <v>0</v>
      </c>
      <c r="AH501" s="11">
        <v>25</v>
      </c>
      <c r="AI501" s="11"/>
      <c r="AJ501" s="11"/>
      <c r="AK501" s="11" t="s">
        <v>1884</v>
      </c>
      <c r="AL501" s="11" t="s">
        <v>47</v>
      </c>
      <c r="AM501" s="11" t="s">
        <v>56</v>
      </c>
      <c r="AN501" s="11" t="s">
        <v>729</v>
      </c>
    </row>
    <row r="502" ht="36" spans="1:40">
      <c r="A502" s="28">
        <v>499</v>
      </c>
      <c r="B502" s="11" t="s">
        <v>151</v>
      </c>
      <c r="C502" s="11" t="s">
        <v>1888</v>
      </c>
      <c r="D502" s="11" t="s">
        <v>1889</v>
      </c>
      <c r="E502" s="11" t="s">
        <v>1890</v>
      </c>
      <c r="F502" s="11" t="s">
        <v>178</v>
      </c>
      <c r="G502" s="11" t="s">
        <v>1133</v>
      </c>
      <c r="H502" s="11">
        <v>8</v>
      </c>
      <c r="I502" s="11" t="s">
        <v>3328</v>
      </c>
      <c r="J502" s="11">
        <v>8</v>
      </c>
      <c r="K502" s="11">
        <v>100</v>
      </c>
      <c r="L502" s="11" t="s">
        <v>1133</v>
      </c>
      <c r="M502" s="11">
        <v>0</v>
      </c>
      <c r="N502" s="11">
        <v>0</v>
      </c>
      <c r="O502" s="11">
        <v>0</v>
      </c>
      <c r="P502" s="11">
        <v>0</v>
      </c>
      <c r="Q502" s="11">
        <v>0</v>
      </c>
      <c r="R502" s="11">
        <v>0</v>
      </c>
      <c r="S502" s="11">
        <v>0</v>
      </c>
      <c r="T502" s="11">
        <v>0</v>
      </c>
      <c r="U502" s="11">
        <v>0</v>
      </c>
      <c r="V502" s="11">
        <v>0</v>
      </c>
      <c r="W502" s="11">
        <v>0</v>
      </c>
      <c r="X502" s="11">
        <v>0</v>
      </c>
      <c r="Y502" s="11">
        <v>0</v>
      </c>
      <c r="Z502" s="11">
        <v>0</v>
      </c>
      <c r="AA502" s="11">
        <v>0</v>
      </c>
      <c r="AB502" s="11">
        <v>0</v>
      </c>
      <c r="AC502" s="11">
        <v>0</v>
      </c>
      <c r="AD502" s="11">
        <v>0</v>
      </c>
      <c r="AE502" s="11">
        <v>0</v>
      </c>
      <c r="AF502" s="11">
        <v>0</v>
      </c>
      <c r="AG502" s="11">
        <v>0</v>
      </c>
      <c r="AH502" s="11">
        <v>25</v>
      </c>
      <c r="AI502" s="11"/>
      <c r="AJ502" s="11"/>
      <c r="AK502" s="11" t="s">
        <v>1891</v>
      </c>
      <c r="AL502" s="11" t="s">
        <v>47</v>
      </c>
      <c r="AM502" s="11" t="s">
        <v>56</v>
      </c>
      <c r="AN502" s="11" t="s">
        <v>729</v>
      </c>
    </row>
    <row r="503" ht="36" spans="1:40">
      <c r="A503" s="28">
        <v>500</v>
      </c>
      <c r="B503" s="11" t="s">
        <v>151</v>
      </c>
      <c r="C503" s="11" t="s">
        <v>1892</v>
      </c>
      <c r="D503" s="11" t="s">
        <v>1893</v>
      </c>
      <c r="E503" s="11" t="s">
        <v>1894</v>
      </c>
      <c r="F503" s="11" t="s">
        <v>196</v>
      </c>
      <c r="G503" s="11" t="s">
        <v>1421</v>
      </c>
      <c r="H503" s="11">
        <v>5</v>
      </c>
      <c r="I503" s="11" t="s">
        <v>3328</v>
      </c>
      <c r="J503" s="11">
        <v>5</v>
      </c>
      <c r="K503" s="11">
        <v>100</v>
      </c>
      <c r="L503" s="11" t="s">
        <v>1421</v>
      </c>
      <c r="M503" s="11">
        <v>0</v>
      </c>
      <c r="N503" s="11">
        <v>0</v>
      </c>
      <c r="O503" s="11">
        <v>0</v>
      </c>
      <c r="P503" s="11">
        <v>0</v>
      </c>
      <c r="Q503" s="11">
        <v>0</v>
      </c>
      <c r="R503" s="11">
        <v>0</v>
      </c>
      <c r="S503" s="11">
        <v>0</v>
      </c>
      <c r="T503" s="11">
        <v>0</v>
      </c>
      <c r="U503" s="11">
        <v>0</v>
      </c>
      <c r="V503" s="11">
        <v>0</v>
      </c>
      <c r="W503" s="11">
        <v>0</v>
      </c>
      <c r="X503" s="11">
        <v>0</v>
      </c>
      <c r="Y503" s="11">
        <v>0</v>
      </c>
      <c r="Z503" s="11">
        <v>0</v>
      </c>
      <c r="AA503" s="11">
        <v>0</v>
      </c>
      <c r="AB503" s="11">
        <v>0</v>
      </c>
      <c r="AC503" s="11">
        <v>0</v>
      </c>
      <c r="AD503" s="11">
        <v>0</v>
      </c>
      <c r="AE503" s="11">
        <v>0</v>
      </c>
      <c r="AF503" s="11">
        <v>0</v>
      </c>
      <c r="AG503" s="11">
        <v>0</v>
      </c>
      <c r="AH503" s="11">
        <v>10</v>
      </c>
      <c r="AI503" s="11"/>
      <c r="AJ503" s="11"/>
      <c r="AK503" s="11" t="s">
        <v>1895</v>
      </c>
      <c r="AL503" s="11" t="s">
        <v>105</v>
      </c>
      <c r="AM503" s="11" t="s">
        <v>56</v>
      </c>
      <c r="AN503" s="11" t="s">
        <v>729</v>
      </c>
    </row>
    <row r="504" ht="36" spans="1:40">
      <c r="A504" s="28">
        <v>501</v>
      </c>
      <c r="B504" s="11" t="s">
        <v>151</v>
      </c>
      <c r="C504" s="11" t="s">
        <v>1896</v>
      </c>
      <c r="D504" s="11" t="s">
        <v>1897</v>
      </c>
      <c r="E504" s="11" t="s">
        <v>1898</v>
      </c>
      <c r="F504" s="11" t="s">
        <v>202</v>
      </c>
      <c r="G504" s="11" t="s">
        <v>339</v>
      </c>
      <c r="H504" s="11">
        <v>8</v>
      </c>
      <c r="I504" s="11" t="s">
        <v>3328</v>
      </c>
      <c r="J504" s="11">
        <v>1</v>
      </c>
      <c r="K504" s="11">
        <v>100</v>
      </c>
      <c r="L504" s="11" t="s">
        <v>339</v>
      </c>
      <c r="M504" s="11">
        <v>0</v>
      </c>
      <c r="N504" s="11">
        <v>0</v>
      </c>
      <c r="O504" s="11">
        <v>0</v>
      </c>
      <c r="P504" s="11">
        <v>0</v>
      </c>
      <c r="Q504" s="11">
        <v>0</v>
      </c>
      <c r="R504" s="11">
        <v>0</v>
      </c>
      <c r="S504" s="11">
        <v>0</v>
      </c>
      <c r="T504" s="11">
        <v>0</v>
      </c>
      <c r="U504" s="11">
        <v>0</v>
      </c>
      <c r="V504" s="11">
        <v>0</v>
      </c>
      <c r="W504" s="11">
        <v>0</v>
      </c>
      <c r="X504" s="11">
        <v>0</v>
      </c>
      <c r="Y504" s="11">
        <v>0</v>
      </c>
      <c r="Z504" s="11">
        <v>0</v>
      </c>
      <c r="AA504" s="11">
        <v>0</v>
      </c>
      <c r="AB504" s="11">
        <v>0</v>
      </c>
      <c r="AC504" s="11">
        <v>0</v>
      </c>
      <c r="AD504" s="11">
        <v>0</v>
      </c>
      <c r="AE504" s="11">
        <v>0</v>
      </c>
      <c r="AF504" s="11">
        <v>0</v>
      </c>
      <c r="AG504" s="11">
        <v>0</v>
      </c>
      <c r="AH504" s="11">
        <v>25</v>
      </c>
      <c r="AI504" s="11"/>
      <c r="AJ504" s="11"/>
      <c r="AK504" s="11" t="s">
        <v>1899</v>
      </c>
      <c r="AL504" s="11" t="s">
        <v>47</v>
      </c>
      <c r="AM504" s="11" t="s">
        <v>56</v>
      </c>
      <c r="AN504" s="11" t="s">
        <v>729</v>
      </c>
    </row>
    <row r="505" ht="36" spans="1:40">
      <c r="A505" s="28">
        <v>502</v>
      </c>
      <c r="B505" s="11" t="s">
        <v>151</v>
      </c>
      <c r="C505" s="11" t="s">
        <v>1900</v>
      </c>
      <c r="D505" s="11" t="s">
        <v>1010</v>
      </c>
      <c r="E505" s="11" t="s">
        <v>1011</v>
      </c>
      <c r="F505" s="11" t="s">
        <v>402</v>
      </c>
      <c r="G505" s="11" t="s">
        <v>403</v>
      </c>
      <c r="H505" s="11">
        <v>4</v>
      </c>
      <c r="I505" s="11" t="s">
        <v>3329</v>
      </c>
      <c r="J505" s="11">
        <v>4</v>
      </c>
      <c r="K505" s="11">
        <v>55.55</v>
      </c>
      <c r="L505" s="11" t="s">
        <v>403</v>
      </c>
      <c r="M505" s="11">
        <v>6</v>
      </c>
      <c r="N505" s="11">
        <v>44.44</v>
      </c>
      <c r="O505" s="11" t="s">
        <v>1012</v>
      </c>
      <c r="P505" s="11">
        <v>0</v>
      </c>
      <c r="Q505" s="11">
        <v>0</v>
      </c>
      <c r="R505" s="11">
        <v>0</v>
      </c>
      <c r="S505" s="11">
        <v>0</v>
      </c>
      <c r="T505" s="11">
        <v>0</v>
      </c>
      <c r="U505" s="11">
        <v>0</v>
      </c>
      <c r="V505" s="11">
        <v>0</v>
      </c>
      <c r="W505" s="11">
        <v>0</v>
      </c>
      <c r="X505" s="11">
        <v>0</v>
      </c>
      <c r="Y505" s="11">
        <v>0</v>
      </c>
      <c r="Z505" s="11">
        <v>0</v>
      </c>
      <c r="AA505" s="11">
        <v>0</v>
      </c>
      <c r="AB505" s="11">
        <v>0</v>
      </c>
      <c r="AC505" s="11">
        <v>0</v>
      </c>
      <c r="AD505" s="11">
        <v>0</v>
      </c>
      <c r="AE505" s="11">
        <v>0</v>
      </c>
      <c r="AF505" s="11">
        <v>0</v>
      </c>
      <c r="AG505" s="11">
        <v>0</v>
      </c>
      <c r="AH505" s="11">
        <v>25</v>
      </c>
      <c r="AI505" s="11"/>
      <c r="AJ505" s="11"/>
      <c r="AK505" s="11" t="s">
        <v>1901</v>
      </c>
      <c r="AL505" s="11" t="s">
        <v>47</v>
      </c>
      <c r="AM505" s="11" t="s">
        <v>56</v>
      </c>
      <c r="AN505" s="11" t="s">
        <v>729</v>
      </c>
    </row>
    <row r="506" ht="60" spans="1:40">
      <c r="A506" s="28">
        <v>503</v>
      </c>
      <c r="B506" s="11" t="s">
        <v>494</v>
      </c>
      <c r="C506" s="11" t="s">
        <v>1902</v>
      </c>
      <c r="D506" s="11" t="s">
        <v>1903</v>
      </c>
      <c r="E506" s="11" t="s">
        <v>1904</v>
      </c>
      <c r="F506" s="30" t="s">
        <v>1905</v>
      </c>
      <c r="G506" s="11" t="s">
        <v>1906</v>
      </c>
      <c r="H506" s="11">
        <v>2</v>
      </c>
      <c r="I506" s="11" t="s">
        <v>3328</v>
      </c>
      <c r="J506" s="11">
        <v>2</v>
      </c>
      <c r="K506" s="11">
        <v>100</v>
      </c>
      <c r="L506" s="11" t="s">
        <v>1906</v>
      </c>
      <c r="M506" s="11">
        <v>0</v>
      </c>
      <c r="N506" s="11">
        <v>0</v>
      </c>
      <c r="O506" s="11">
        <v>0</v>
      </c>
      <c r="P506" s="11">
        <v>0</v>
      </c>
      <c r="Q506" s="11">
        <v>0</v>
      </c>
      <c r="R506" s="11">
        <v>0</v>
      </c>
      <c r="S506" s="11">
        <v>0</v>
      </c>
      <c r="T506" s="11">
        <v>0</v>
      </c>
      <c r="U506" s="11">
        <v>0</v>
      </c>
      <c r="V506" s="11">
        <v>0</v>
      </c>
      <c r="W506" s="11">
        <v>0</v>
      </c>
      <c r="X506" s="11">
        <v>0</v>
      </c>
      <c r="Y506" s="11">
        <v>0</v>
      </c>
      <c r="Z506" s="11">
        <v>0</v>
      </c>
      <c r="AA506" s="11">
        <v>0</v>
      </c>
      <c r="AB506" s="11">
        <v>0</v>
      </c>
      <c r="AC506" s="11">
        <v>0</v>
      </c>
      <c r="AD506" s="11">
        <v>0</v>
      </c>
      <c r="AE506" s="11">
        <v>0</v>
      </c>
      <c r="AF506" s="11">
        <v>0</v>
      </c>
      <c r="AG506" s="11">
        <v>0</v>
      </c>
      <c r="AH506" s="11">
        <v>30</v>
      </c>
      <c r="AI506" s="11" t="s">
        <v>1400</v>
      </c>
      <c r="AJ506" s="11">
        <v>4</v>
      </c>
      <c r="AK506" s="11" t="s">
        <v>1907</v>
      </c>
      <c r="AL506" s="11" t="s">
        <v>47</v>
      </c>
      <c r="AM506" s="11" t="s">
        <v>48</v>
      </c>
      <c r="AN506" s="11" t="s">
        <v>729</v>
      </c>
    </row>
    <row r="507" ht="24" spans="1:40">
      <c r="A507" s="28">
        <v>504</v>
      </c>
      <c r="B507" s="11" t="s">
        <v>494</v>
      </c>
      <c r="C507" s="11" t="s">
        <v>1908</v>
      </c>
      <c r="D507" s="11" t="s">
        <v>1909</v>
      </c>
      <c r="E507" s="11" t="s">
        <v>1910</v>
      </c>
      <c r="F507" s="11" t="s">
        <v>1911</v>
      </c>
      <c r="G507" s="11" t="s">
        <v>1912</v>
      </c>
      <c r="H507" s="11">
        <v>3</v>
      </c>
      <c r="I507" s="11" t="s">
        <v>3328</v>
      </c>
      <c r="J507" s="11">
        <v>3</v>
      </c>
      <c r="K507" s="11">
        <v>100</v>
      </c>
      <c r="L507" s="11" t="s">
        <v>1912</v>
      </c>
      <c r="M507" s="11">
        <v>0</v>
      </c>
      <c r="N507" s="11">
        <v>0</v>
      </c>
      <c r="O507" s="11">
        <v>0</v>
      </c>
      <c r="P507" s="11">
        <v>0</v>
      </c>
      <c r="Q507" s="11">
        <v>0</v>
      </c>
      <c r="R507" s="11">
        <v>0</v>
      </c>
      <c r="S507" s="11">
        <v>0</v>
      </c>
      <c r="T507" s="11">
        <v>0</v>
      </c>
      <c r="U507" s="11">
        <v>0</v>
      </c>
      <c r="V507" s="11">
        <v>0</v>
      </c>
      <c r="W507" s="11">
        <v>0</v>
      </c>
      <c r="X507" s="11">
        <v>0</v>
      </c>
      <c r="Y507" s="11">
        <v>0</v>
      </c>
      <c r="Z507" s="11">
        <v>0</v>
      </c>
      <c r="AA507" s="11">
        <v>0</v>
      </c>
      <c r="AB507" s="11">
        <v>0</v>
      </c>
      <c r="AC507" s="11">
        <v>0</v>
      </c>
      <c r="AD507" s="11">
        <v>0</v>
      </c>
      <c r="AE507" s="11">
        <v>0</v>
      </c>
      <c r="AF507" s="11">
        <v>0</v>
      </c>
      <c r="AG507" s="11">
        <v>0</v>
      </c>
      <c r="AH507" s="11">
        <v>30</v>
      </c>
      <c r="AI507" s="11"/>
      <c r="AJ507" s="11"/>
      <c r="AK507" s="11" t="s">
        <v>728</v>
      </c>
      <c r="AL507" s="11" t="s">
        <v>47</v>
      </c>
      <c r="AM507" s="11" t="s">
        <v>48</v>
      </c>
      <c r="AN507" s="11" t="s">
        <v>729</v>
      </c>
    </row>
    <row r="508" ht="24" spans="1:40">
      <c r="A508" s="28">
        <v>505</v>
      </c>
      <c r="B508" s="11" t="s">
        <v>494</v>
      </c>
      <c r="C508" s="11" t="s">
        <v>1913</v>
      </c>
      <c r="D508" s="11" t="s">
        <v>1914</v>
      </c>
      <c r="E508" s="11" t="s">
        <v>1915</v>
      </c>
      <c r="F508" s="11" t="s">
        <v>1916</v>
      </c>
      <c r="G508" s="11" t="s">
        <v>339</v>
      </c>
      <c r="H508" s="11">
        <v>2</v>
      </c>
      <c r="I508" s="11" t="s">
        <v>3328</v>
      </c>
      <c r="J508" s="11">
        <v>2</v>
      </c>
      <c r="K508" s="11">
        <v>100</v>
      </c>
      <c r="L508" s="11" t="s">
        <v>339</v>
      </c>
      <c r="M508" s="11">
        <v>0</v>
      </c>
      <c r="N508" s="11">
        <v>0</v>
      </c>
      <c r="O508" s="11">
        <v>0</v>
      </c>
      <c r="P508" s="11">
        <v>0</v>
      </c>
      <c r="Q508" s="11">
        <v>0</v>
      </c>
      <c r="R508" s="11">
        <v>0</v>
      </c>
      <c r="S508" s="11">
        <v>0</v>
      </c>
      <c r="T508" s="11">
        <v>0</v>
      </c>
      <c r="U508" s="11">
        <v>0</v>
      </c>
      <c r="V508" s="11">
        <v>0</v>
      </c>
      <c r="W508" s="11">
        <v>0</v>
      </c>
      <c r="X508" s="11">
        <v>0</v>
      </c>
      <c r="Y508" s="11">
        <v>0</v>
      </c>
      <c r="Z508" s="11">
        <v>0</v>
      </c>
      <c r="AA508" s="11">
        <v>0</v>
      </c>
      <c r="AB508" s="11">
        <v>0</v>
      </c>
      <c r="AC508" s="11">
        <v>0</v>
      </c>
      <c r="AD508" s="11">
        <v>0</v>
      </c>
      <c r="AE508" s="11">
        <v>0</v>
      </c>
      <c r="AF508" s="11">
        <v>0</v>
      </c>
      <c r="AG508" s="11">
        <v>0</v>
      </c>
      <c r="AH508" s="11">
        <v>10</v>
      </c>
      <c r="AI508" s="11"/>
      <c r="AJ508" s="11"/>
      <c r="AK508" s="11" t="s">
        <v>728</v>
      </c>
      <c r="AL508" s="11" t="s">
        <v>105</v>
      </c>
      <c r="AM508" s="11" t="s">
        <v>48</v>
      </c>
      <c r="AN508" s="11" t="s">
        <v>729</v>
      </c>
    </row>
    <row r="509" ht="24" spans="1:40">
      <c r="A509" s="28">
        <v>506</v>
      </c>
      <c r="B509" s="11" t="s">
        <v>494</v>
      </c>
      <c r="C509" s="11" t="s">
        <v>1917</v>
      </c>
      <c r="D509" s="11" t="s">
        <v>1918</v>
      </c>
      <c r="E509" s="11" t="s">
        <v>1919</v>
      </c>
      <c r="F509" s="11" t="s">
        <v>1916</v>
      </c>
      <c r="G509" s="11" t="s">
        <v>339</v>
      </c>
      <c r="H509" s="11">
        <v>2</v>
      </c>
      <c r="I509" s="11" t="s">
        <v>3328</v>
      </c>
      <c r="J509" s="11">
        <v>1</v>
      </c>
      <c r="K509" s="11">
        <v>100</v>
      </c>
      <c r="L509" s="11" t="s">
        <v>339</v>
      </c>
      <c r="M509" s="11">
        <v>0</v>
      </c>
      <c r="N509" s="11">
        <v>0</v>
      </c>
      <c r="O509" s="11">
        <v>0</v>
      </c>
      <c r="P509" s="11">
        <v>0</v>
      </c>
      <c r="Q509" s="11">
        <v>0</v>
      </c>
      <c r="R509" s="11">
        <v>0</v>
      </c>
      <c r="S509" s="11">
        <v>0</v>
      </c>
      <c r="T509" s="11">
        <v>0</v>
      </c>
      <c r="U509" s="11">
        <v>0</v>
      </c>
      <c r="V509" s="11">
        <v>0</v>
      </c>
      <c r="W509" s="11">
        <v>0</v>
      </c>
      <c r="X509" s="11">
        <v>0</v>
      </c>
      <c r="Y509" s="11">
        <v>0</v>
      </c>
      <c r="Z509" s="11">
        <v>0</v>
      </c>
      <c r="AA509" s="11">
        <v>0</v>
      </c>
      <c r="AB509" s="11">
        <v>0</v>
      </c>
      <c r="AC509" s="11">
        <v>0</v>
      </c>
      <c r="AD509" s="11">
        <v>0</v>
      </c>
      <c r="AE509" s="11">
        <v>0</v>
      </c>
      <c r="AF509" s="11">
        <v>0</v>
      </c>
      <c r="AG509" s="11">
        <v>0</v>
      </c>
      <c r="AH509" s="11">
        <v>30</v>
      </c>
      <c r="AI509" s="11"/>
      <c r="AJ509" s="11"/>
      <c r="AK509" s="11" t="s">
        <v>728</v>
      </c>
      <c r="AL509" s="11" t="s">
        <v>47</v>
      </c>
      <c r="AM509" s="11" t="s">
        <v>48</v>
      </c>
      <c r="AN509" s="11" t="s">
        <v>729</v>
      </c>
    </row>
    <row r="510" ht="24" spans="1:40">
      <c r="A510" s="28">
        <v>507</v>
      </c>
      <c r="B510" s="11" t="s">
        <v>494</v>
      </c>
      <c r="C510" s="11" t="s">
        <v>1920</v>
      </c>
      <c r="D510" s="11" t="s">
        <v>1921</v>
      </c>
      <c r="E510" s="11" t="s">
        <v>1922</v>
      </c>
      <c r="F510" s="30" t="s">
        <v>1905</v>
      </c>
      <c r="G510" s="11" t="s">
        <v>1923</v>
      </c>
      <c r="H510" s="11">
        <v>2</v>
      </c>
      <c r="I510" s="11" t="s">
        <v>3328</v>
      </c>
      <c r="J510" s="11">
        <v>2</v>
      </c>
      <c r="K510" s="11">
        <v>100</v>
      </c>
      <c r="L510" s="11" t="s">
        <v>1923</v>
      </c>
      <c r="M510" s="11">
        <v>0</v>
      </c>
      <c r="N510" s="11">
        <v>0</v>
      </c>
      <c r="O510" s="11">
        <v>0</v>
      </c>
      <c r="P510" s="11">
        <v>0</v>
      </c>
      <c r="Q510" s="11">
        <v>0</v>
      </c>
      <c r="R510" s="11">
        <v>0</v>
      </c>
      <c r="S510" s="11">
        <v>0</v>
      </c>
      <c r="T510" s="11">
        <v>0</v>
      </c>
      <c r="U510" s="11">
        <v>0</v>
      </c>
      <c r="V510" s="11">
        <v>0</v>
      </c>
      <c r="W510" s="11">
        <v>0</v>
      </c>
      <c r="X510" s="11">
        <v>0</v>
      </c>
      <c r="Y510" s="11">
        <v>0</v>
      </c>
      <c r="Z510" s="11">
        <v>0</v>
      </c>
      <c r="AA510" s="11">
        <v>0</v>
      </c>
      <c r="AB510" s="11">
        <v>0</v>
      </c>
      <c r="AC510" s="11">
        <v>0</v>
      </c>
      <c r="AD510" s="11">
        <v>0</v>
      </c>
      <c r="AE510" s="11">
        <v>0</v>
      </c>
      <c r="AF510" s="11">
        <v>0</v>
      </c>
      <c r="AG510" s="11">
        <v>0</v>
      </c>
      <c r="AH510" s="11">
        <v>30</v>
      </c>
      <c r="AI510" s="11"/>
      <c r="AJ510" s="11"/>
      <c r="AK510" s="11" t="s">
        <v>733</v>
      </c>
      <c r="AL510" s="11" t="s">
        <v>47</v>
      </c>
      <c r="AM510" s="11" t="s">
        <v>48</v>
      </c>
      <c r="AN510" s="11" t="s">
        <v>729</v>
      </c>
    </row>
    <row r="511" ht="24" spans="1:40">
      <c r="A511" s="28">
        <v>508</v>
      </c>
      <c r="B511" s="11" t="s">
        <v>494</v>
      </c>
      <c r="C511" s="11" t="s">
        <v>1924</v>
      </c>
      <c r="D511" s="11" t="s">
        <v>1925</v>
      </c>
      <c r="E511" s="11" t="s">
        <v>1926</v>
      </c>
      <c r="F511" s="30" t="s">
        <v>1927</v>
      </c>
      <c r="G511" s="11" t="s">
        <v>545</v>
      </c>
      <c r="H511" s="11">
        <v>1</v>
      </c>
      <c r="I511" s="11" t="s">
        <v>3328</v>
      </c>
      <c r="J511" s="11">
        <v>1</v>
      </c>
      <c r="K511" s="11">
        <v>100</v>
      </c>
      <c r="L511" s="11" t="s">
        <v>545</v>
      </c>
      <c r="M511" s="11">
        <v>0</v>
      </c>
      <c r="N511" s="11">
        <v>0</v>
      </c>
      <c r="O511" s="11">
        <v>0</v>
      </c>
      <c r="P511" s="11">
        <v>0</v>
      </c>
      <c r="Q511" s="11">
        <v>0</v>
      </c>
      <c r="R511" s="11">
        <v>0</v>
      </c>
      <c r="S511" s="11">
        <v>0</v>
      </c>
      <c r="T511" s="11">
        <v>0</v>
      </c>
      <c r="U511" s="11">
        <v>0</v>
      </c>
      <c r="V511" s="11">
        <v>0</v>
      </c>
      <c r="W511" s="11">
        <v>0</v>
      </c>
      <c r="X511" s="11">
        <v>0</v>
      </c>
      <c r="Y511" s="11">
        <v>0</v>
      </c>
      <c r="Z511" s="11">
        <v>0</v>
      </c>
      <c r="AA511" s="11">
        <v>0</v>
      </c>
      <c r="AB511" s="11">
        <v>0</v>
      </c>
      <c r="AC511" s="11">
        <v>0</v>
      </c>
      <c r="AD511" s="11">
        <v>0</v>
      </c>
      <c r="AE511" s="11">
        <v>0</v>
      </c>
      <c r="AF511" s="11">
        <v>0</v>
      </c>
      <c r="AG511" s="11">
        <v>0</v>
      </c>
      <c r="AH511" s="11">
        <v>30</v>
      </c>
      <c r="AI511" s="11"/>
      <c r="AJ511" s="11"/>
      <c r="AK511" s="11" t="s">
        <v>733</v>
      </c>
      <c r="AL511" s="11" t="s">
        <v>47</v>
      </c>
      <c r="AM511" s="11" t="s">
        <v>48</v>
      </c>
      <c r="AN511" s="11" t="s">
        <v>729</v>
      </c>
    </row>
    <row r="512" ht="24" spans="1:40">
      <c r="A512" s="28">
        <v>509</v>
      </c>
      <c r="B512" s="11" t="s">
        <v>494</v>
      </c>
      <c r="C512" s="11" t="s">
        <v>1928</v>
      </c>
      <c r="D512" s="11" t="s">
        <v>1929</v>
      </c>
      <c r="E512" s="11" t="s">
        <v>1930</v>
      </c>
      <c r="F512" s="11" t="s">
        <v>503</v>
      </c>
      <c r="G512" s="11" t="s">
        <v>504</v>
      </c>
      <c r="H512" s="11">
        <v>2</v>
      </c>
      <c r="I512" s="11" t="s">
        <v>3328</v>
      </c>
      <c r="J512" s="11">
        <v>2</v>
      </c>
      <c r="K512" s="11">
        <v>100</v>
      </c>
      <c r="L512" s="11" t="s">
        <v>504</v>
      </c>
      <c r="M512" s="11">
        <v>0</v>
      </c>
      <c r="N512" s="11">
        <v>0</v>
      </c>
      <c r="O512" s="11">
        <v>0</v>
      </c>
      <c r="P512" s="11">
        <v>0</v>
      </c>
      <c r="Q512" s="11">
        <v>0</v>
      </c>
      <c r="R512" s="11">
        <v>0</v>
      </c>
      <c r="S512" s="11">
        <v>0</v>
      </c>
      <c r="T512" s="11">
        <v>0</v>
      </c>
      <c r="U512" s="11">
        <v>0</v>
      </c>
      <c r="V512" s="11">
        <v>0</v>
      </c>
      <c r="W512" s="11">
        <v>0</v>
      </c>
      <c r="X512" s="11">
        <v>0</v>
      </c>
      <c r="Y512" s="11">
        <v>0</v>
      </c>
      <c r="Z512" s="11">
        <v>0</v>
      </c>
      <c r="AA512" s="11">
        <v>0</v>
      </c>
      <c r="AB512" s="11">
        <v>0</v>
      </c>
      <c r="AC512" s="11">
        <v>0</v>
      </c>
      <c r="AD512" s="11">
        <v>0</v>
      </c>
      <c r="AE512" s="11">
        <v>0</v>
      </c>
      <c r="AF512" s="11">
        <v>0</v>
      </c>
      <c r="AG512" s="11">
        <v>0</v>
      </c>
      <c r="AH512" s="11">
        <v>30</v>
      </c>
      <c r="AI512" s="11"/>
      <c r="AJ512" s="11"/>
      <c r="AK512" s="11" t="s">
        <v>733</v>
      </c>
      <c r="AL512" s="11" t="s">
        <v>47</v>
      </c>
      <c r="AM512" s="11" t="s">
        <v>48</v>
      </c>
      <c r="AN512" s="11" t="s">
        <v>729</v>
      </c>
    </row>
    <row r="513" ht="48" spans="1:40">
      <c r="A513" s="28">
        <v>510</v>
      </c>
      <c r="B513" s="11" t="s">
        <v>494</v>
      </c>
      <c r="C513" s="11" t="s">
        <v>1931</v>
      </c>
      <c r="D513" s="11" t="s">
        <v>1932</v>
      </c>
      <c r="E513" s="11" t="s">
        <v>1933</v>
      </c>
      <c r="F513" s="11" t="s">
        <v>1934</v>
      </c>
      <c r="G513" s="11" t="s">
        <v>1935</v>
      </c>
      <c r="H513" s="11">
        <v>2</v>
      </c>
      <c r="I513" s="11" t="s">
        <v>3328</v>
      </c>
      <c r="J513" s="11">
        <v>2</v>
      </c>
      <c r="K513" s="11">
        <v>100</v>
      </c>
      <c r="L513" s="11" t="s">
        <v>1935</v>
      </c>
      <c r="M513" s="11">
        <v>0</v>
      </c>
      <c r="N513" s="11">
        <v>0</v>
      </c>
      <c r="O513" s="11">
        <v>0</v>
      </c>
      <c r="P513" s="11">
        <v>0</v>
      </c>
      <c r="Q513" s="11">
        <v>0</v>
      </c>
      <c r="R513" s="11">
        <v>0</v>
      </c>
      <c r="S513" s="11">
        <v>0</v>
      </c>
      <c r="T513" s="11">
        <v>0</v>
      </c>
      <c r="U513" s="11">
        <v>0</v>
      </c>
      <c r="V513" s="11">
        <v>0</v>
      </c>
      <c r="W513" s="11">
        <v>0</v>
      </c>
      <c r="X513" s="11">
        <v>0</v>
      </c>
      <c r="Y513" s="11">
        <v>0</v>
      </c>
      <c r="Z513" s="11">
        <v>0</v>
      </c>
      <c r="AA513" s="11">
        <v>0</v>
      </c>
      <c r="AB513" s="11">
        <v>0</v>
      </c>
      <c r="AC513" s="11">
        <v>0</v>
      </c>
      <c r="AD513" s="11">
        <v>0</v>
      </c>
      <c r="AE513" s="11">
        <v>0</v>
      </c>
      <c r="AF513" s="11">
        <v>0</v>
      </c>
      <c r="AG513" s="11">
        <v>0</v>
      </c>
      <c r="AH513" s="11">
        <v>30</v>
      </c>
      <c r="AI513" s="11" t="s">
        <v>1400</v>
      </c>
      <c r="AJ513" s="11">
        <v>2</v>
      </c>
      <c r="AK513" s="11" t="s">
        <v>733</v>
      </c>
      <c r="AL513" s="11" t="s">
        <v>47</v>
      </c>
      <c r="AM513" s="11" t="s">
        <v>48</v>
      </c>
      <c r="AN513" s="11" t="s">
        <v>729</v>
      </c>
    </row>
    <row r="514" ht="36" spans="1:40">
      <c r="A514" s="28">
        <v>511</v>
      </c>
      <c r="B514" s="11" t="s">
        <v>494</v>
      </c>
      <c r="C514" s="11" t="s">
        <v>1936</v>
      </c>
      <c r="D514" s="11" t="s">
        <v>1937</v>
      </c>
      <c r="E514" s="11" t="s">
        <v>1938</v>
      </c>
      <c r="F514" s="11" t="s">
        <v>594</v>
      </c>
      <c r="G514" s="11" t="s">
        <v>1939</v>
      </c>
      <c r="H514" s="11">
        <v>6</v>
      </c>
      <c r="I514" s="11" t="s">
        <v>3329</v>
      </c>
      <c r="J514" s="11">
        <v>4</v>
      </c>
      <c r="K514" s="11">
        <v>41.66</v>
      </c>
      <c r="L514" s="11" t="s">
        <v>3434</v>
      </c>
      <c r="M514" s="11">
        <v>6</v>
      </c>
      <c r="N514" s="11">
        <v>33.33</v>
      </c>
      <c r="O514" s="11" t="s">
        <v>1939</v>
      </c>
      <c r="P514" s="11">
        <v>8</v>
      </c>
      <c r="Q514" s="11">
        <v>25</v>
      </c>
      <c r="R514" s="11" t="s">
        <v>3370</v>
      </c>
      <c r="S514" s="11">
        <v>0</v>
      </c>
      <c r="T514" s="11">
        <v>0</v>
      </c>
      <c r="U514" s="11">
        <v>0</v>
      </c>
      <c r="V514" s="11">
        <v>0</v>
      </c>
      <c r="W514" s="11">
        <v>0</v>
      </c>
      <c r="X514" s="11">
        <v>0</v>
      </c>
      <c r="Y514" s="11">
        <v>0</v>
      </c>
      <c r="Z514" s="11">
        <v>0</v>
      </c>
      <c r="AA514" s="11">
        <v>0</v>
      </c>
      <c r="AB514" s="11">
        <v>0</v>
      </c>
      <c r="AC514" s="11">
        <v>0</v>
      </c>
      <c r="AD514" s="11">
        <v>0</v>
      </c>
      <c r="AE514" s="11">
        <v>0</v>
      </c>
      <c r="AF514" s="11">
        <v>0</v>
      </c>
      <c r="AG514" s="11">
        <v>0</v>
      </c>
      <c r="AH514" s="11">
        <v>15</v>
      </c>
      <c r="AI514" s="11"/>
      <c r="AJ514" s="11"/>
      <c r="AK514" s="11" t="s">
        <v>733</v>
      </c>
      <c r="AL514" s="11" t="s">
        <v>47</v>
      </c>
      <c r="AM514" s="11" t="s">
        <v>56</v>
      </c>
      <c r="AN514" s="11" t="s">
        <v>729</v>
      </c>
    </row>
    <row r="515" ht="36" spans="1:40">
      <c r="A515" s="28">
        <v>512</v>
      </c>
      <c r="B515" s="11" t="s">
        <v>494</v>
      </c>
      <c r="C515" s="11" t="s">
        <v>1940</v>
      </c>
      <c r="D515" s="11" t="s">
        <v>1941</v>
      </c>
      <c r="E515" s="11" t="s">
        <v>1942</v>
      </c>
      <c r="F515" s="30" t="s">
        <v>599</v>
      </c>
      <c r="G515" s="11" t="s">
        <v>499</v>
      </c>
      <c r="H515" s="11">
        <v>1</v>
      </c>
      <c r="I515" s="11" t="s">
        <v>3328</v>
      </c>
      <c r="J515" s="11">
        <v>1</v>
      </c>
      <c r="K515" s="11">
        <v>100</v>
      </c>
      <c r="L515" s="11" t="s">
        <v>499</v>
      </c>
      <c r="M515" s="11">
        <v>0</v>
      </c>
      <c r="N515" s="11">
        <v>0</v>
      </c>
      <c r="O515" s="11">
        <v>0</v>
      </c>
      <c r="P515" s="11">
        <v>0</v>
      </c>
      <c r="Q515" s="11">
        <v>0</v>
      </c>
      <c r="R515" s="11">
        <v>0</v>
      </c>
      <c r="S515" s="11">
        <v>0</v>
      </c>
      <c r="T515" s="11">
        <v>0</v>
      </c>
      <c r="U515" s="11">
        <v>0</v>
      </c>
      <c r="V515" s="11">
        <v>0</v>
      </c>
      <c r="W515" s="11">
        <v>0</v>
      </c>
      <c r="X515" s="11">
        <v>0</v>
      </c>
      <c r="Y515" s="11">
        <v>0</v>
      </c>
      <c r="Z515" s="11">
        <v>0</v>
      </c>
      <c r="AA515" s="11">
        <v>0</v>
      </c>
      <c r="AB515" s="11">
        <v>0</v>
      </c>
      <c r="AC515" s="11">
        <v>0</v>
      </c>
      <c r="AD515" s="11">
        <v>0</v>
      </c>
      <c r="AE515" s="11">
        <v>0</v>
      </c>
      <c r="AF515" s="11">
        <v>0</v>
      </c>
      <c r="AG515" s="11">
        <v>0</v>
      </c>
      <c r="AH515" s="11">
        <v>30</v>
      </c>
      <c r="AI515" s="11"/>
      <c r="AJ515" s="11"/>
      <c r="AK515" s="11" t="s">
        <v>810</v>
      </c>
      <c r="AL515" s="11" t="s">
        <v>47</v>
      </c>
      <c r="AM515" s="11" t="s">
        <v>48</v>
      </c>
      <c r="AN515" s="11" t="s">
        <v>729</v>
      </c>
    </row>
    <row r="516" ht="48" spans="1:40">
      <c r="A516" s="28">
        <v>513</v>
      </c>
      <c r="B516" s="11" t="s">
        <v>494</v>
      </c>
      <c r="C516" s="11" t="s">
        <v>1943</v>
      </c>
      <c r="D516" s="11" t="s">
        <v>1944</v>
      </c>
      <c r="E516" s="11" t="s">
        <v>1945</v>
      </c>
      <c r="F516" s="11" t="s">
        <v>1934</v>
      </c>
      <c r="G516" s="11" t="s">
        <v>1935</v>
      </c>
      <c r="H516" s="11">
        <v>2</v>
      </c>
      <c r="I516" s="11" t="s">
        <v>3328</v>
      </c>
      <c r="J516" s="11">
        <v>2</v>
      </c>
      <c r="K516" s="11">
        <v>100</v>
      </c>
      <c r="L516" s="11" t="s">
        <v>1935</v>
      </c>
      <c r="M516" s="11">
        <v>0</v>
      </c>
      <c r="N516" s="11">
        <v>0</v>
      </c>
      <c r="O516" s="11">
        <v>0</v>
      </c>
      <c r="P516" s="11">
        <v>0</v>
      </c>
      <c r="Q516" s="11">
        <v>0</v>
      </c>
      <c r="R516" s="11">
        <v>0</v>
      </c>
      <c r="S516" s="11">
        <v>0</v>
      </c>
      <c r="T516" s="11">
        <v>0</v>
      </c>
      <c r="U516" s="11">
        <v>0</v>
      </c>
      <c r="V516" s="11">
        <v>0</v>
      </c>
      <c r="W516" s="11">
        <v>0</v>
      </c>
      <c r="X516" s="11">
        <v>0</v>
      </c>
      <c r="Y516" s="11">
        <v>0</v>
      </c>
      <c r="Z516" s="11">
        <v>0</v>
      </c>
      <c r="AA516" s="11">
        <v>0</v>
      </c>
      <c r="AB516" s="11">
        <v>0</v>
      </c>
      <c r="AC516" s="11">
        <v>0</v>
      </c>
      <c r="AD516" s="11">
        <v>0</v>
      </c>
      <c r="AE516" s="11">
        <v>0</v>
      </c>
      <c r="AF516" s="11">
        <v>0</v>
      </c>
      <c r="AG516" s="11">
        <v>0</v>
      </c>
      <c r="AH516" s="11">
        <v>30</v>
      </c>
      <c r="AI516" s="11" t="s">
        <v>1400</v>
      </c>
      <c r="AJ516" s="11">
        <v>2</v>
      </c>
      <c r="AK516" s="11" t="s">
        <v>810</v>
      </c>
      <c r="AL516" s="11" t="s">
        <v>47</v>
      </c>
      <c r="AM516" s="11" t="s">
        <v>48</v>
      </c>
      <c r="AN516" s="11" t="s">
        <v>729</v>
      </c>
    </row>
    <row r="517" ht="48" spans="1:40">
      <c r="A517" s="28">
        <v>514</v>
      </c>
      <c r="B517" s="11" t="s">
        <v>494</v>
      </c>
      <c r="C517" s="11" t="s">
        <v>1946</v>
      </c>
      <c r="D517" s="11" t="s">
        <v>1947</v>
      </c>
      <c r="E517" s="11" t="s">
        <v>1948</v>
      </c>
      <c r="F517" s="11" t="s">
        <v>540</v>
      </c>
      <c r="G517" s="11" t="s">
        <v>504</v>
      </c>
      <c r="H517" s="11">
        <v>1</v>
      </c>
      <c r="I517" s="11" t="s">
        <v>3329</v>
      </c>
      <c r="J517" s="11">
        <v>1</v>
      </c>
      <c r="K517" s="11">
        <v>60</v>
      </c>
      <c r="L517" s="11" t="s">
        <v>504</v>
      </c>
      <c r="M517" s="11">
        <v>7</v>
      </c>
      <c r="N517" s="11">
        <v>40</v>
      </c>
      <c r="O517" s="11" t="s">
        <v>3435</v>
      </c>
      <c r="P517" s="11">
        <v>0</v>
      </c>
      <c r="Q517" s="11">
        <v>0</v>
      </c>
      <c r="R517" s="11">
        <v>0</v>
      </c>
      <c r="S517" s="11">
        <v>0</v>
      </c>
      <c r="T517" s="11">
        <v>0</v>
      </c>
      <c r="U517" s="11">
        <v>0</v>
      </c>
      <c r="V517" s="11">
        <v>0</v>
      </c>
      <c r="W517" s="11">
        <v>0</v>
      </c>
      <c r="X517" s="11">
        <v>0</v>
      </c>
      <c r="Y517" s="11">
        <v>0</v>
      </c>
      <c r="Z517" s="11">
        <v>0</v>
      </c>
      <c r="AA517" s="11">
        <v>0</v>
      </c>
      <c r="AB517" s="11">
        <v>0</v>
      </c>
      <c r="AC517" s="11">
        <v>0</v>
      </c>
      <c r="AD517" s="11">
        <v>0</v>
      </c>
      <c r="AE517" s="11">
        <v>0</v>
      </c>
      <c r="AF517" s="11">
        <v>0</v>
      </c>
      <c r="AG517" s="11">
        <v>0</v>
      </c>
      <c r="AH517" s="11">
        <v>30</v>
      </c>
      <c r="AI517" s="11"/>
      <c r="AJ517" s="11"/>
      <c r="AK517" s="11" t="s">
        <v>810</v>
      </c>
      <c r="AL517" s="11" t="s">
        <v>47</v>
      </c>
      <c r="AM517" s="11" t="s">
        <v>48</v>
      </c>
      <c r="AN517" s="11" t="s">
        <v>729</v>
      </c>
    </row>
    <row r="518" ht="24" spans="1:40">
      <c r="A518" s="28">
        <v>515</v>
      </c>
      <c r="B518" s="11" t="s">
        <v>494</v>
      </c>
      <c r="C518" s="11" t="s">
        <v>1949</v>
      </c>
      <c r="D518" s="11" t="s">
        <v>1950</v>
      </c>
      <c r="E518" s="11" t="s">
        <v>1951</v>
      </c>
      <c r="F518" s="30" t="s">
        <v>1927</v>
      </c>
      <c r="G518" s="11" t="s">
        <v>545</v>
      </c>
      <c r="H518" s="11">
        <v>6</v>
      </c>
      <c r="I518" s="11" t="s">
        <v>3328</v>
      </c>
      <c r="J518" s="11">
        <v>1</v>
      </c>
      <c r="K518" s="11">
        <v>100</v>
      </c>
      <c r="L518" s="11" t="s">
        <v>545</v>
      </c>
      <c r="M518" s="11">
        <v>0</v>
      </c>
      <c r="N518" s="11">
        <v>0</v>
      </c>
      <c r="O518" s="11">
        <v>0</v>
      </c>
      <c r="P518" s="11">
        <v>0</v>
      </c>
      <c r="Q518" s="11">
        <v>0</v>
      </c>
      <c r="R518" s="11">
        <v>0</v>
      </c>
      <c r="S518" s="11">
        <v>0</v>
      </c>
      <c r="T518" s="11">
        <v>0</v>
      </c>
      <c r="U518" s="11">
        <v>0</v>
      </c>
      <c r="V518" s="11">
        <v>0</v>
      </c>
      <c r="W518" s="11">
        <v>0</v>
      </c>
      <c r="X518" s="11">
        <v>0</v>
      </c>
      <c r="Y518" s="11">
        <v>0</v>
      </c>
      <c r="Z518" s="11">
        <v>0</v>
      </c>
      <c r="AA518" s="11">
        <v>0</v>
      </c>
      <c r="AB518" s="11">
        <v>0</v>
      </c>
      <c r="AC518" s="11">
        <v>0</v>
      </c>
      <c r="AD518" s="11">
        <v>0</v>
      </c>
      <c r="AE518" s="11">
        <v>0</v>
      </c>
      <c r="AF518" s="11">
        <v>0</v>
      </c>
      <c r="AG518" s="11">
        <v>0</v>
      </c>
      <c r="AH518" s="11">
        <v>15</v>
      </c>
      <c r="AI518" s="11"/>
      <c r="AJ518" s="11"/>
      <c r="AK518" s="11" t="s">
        <v>737</v>
      </c>
      <c r="AL518" s="11" t="s">
        <v>47</v>
      </c>
      <c r="AM518" s="11" t="s">
        <v>56</v>
      </c>
      <c r="AN518" s="11" t="s">
        <v>729</v>
      </c>
    </row>
    <row r="519" ht="48" spans="1:40">
      <c r="A519" s="28">
        <v>516</v>
      </c>
      <c r="B519" s="11" t="s">
        <v>494</v>
      </c>
      <c r="C519" s="11" t="s">
        <v>1952</v>
      </c>
      <c r="D519" s="11" t="s">
        <v>1953</v>
      </c>
      <c r="E519" s="11" t="s">
        <v>1954</v>
      </c>
      <c r="F519" s="30" t="s">
        <v>528</v>
      </c>
      <c r="G519" s="11" t="s">
        <v>636</v>
      </c>
      <c r="H519" s="11">
        <v>1</v>
      </c>
      <c r="I519" s="11" t="s">
        <v>3329</v>
      </c>
      <c r="J519" s="11">
        <v>1</v>
      </c>
      <c r="K519" s="11">
        <v>50</v>
      </c>
      <c r="L519" s="11" t="s">
        <v>636</v>
      </c>
      <c r="M519" s="11">
        <v>2</v>
      </c>
      <c r="N519" s="11">
        <v>50</v>
      </c>
      <c r="O519" s="11" t="s">
        <v>45</v>
      </c>
      <c r="P519" s="11">
        <v>0</v>
      </c>
      <c r="Q519" s="11">
        <v>0</v>
      </c>
      <c r="R519" s="11">
        <v>0</v>
      </c>
      <c r="S519" s="11">
        <v>0</v>
      </c>
      <c r="T519" s="11">
        <v>0</v>
      </c>
      <c r="U519" s="11">
        <v>0</v>
      </c>
      <c r="V519" s="11">
        <v>0</v>
      </c>
      <c r="W519" s="11">
        <v>0</v>
      </c>
      <c r="X519" s="11">
        <v>0</v>
      </c>
      <c r="Y519" s="11">
        <v>0</v>
      </c>
      <c r="Z519" s="11">
        <v>0</v>
      </c>
      <c r="AA519" s="11">
        <v>0</v>
      </c>
      <c r="AB519" s="11">
        <v>0</v>
      </c>
      <c r="AC519" s="11">
        <v>0</v>
      </c>
      <c r="AD519" s="11">
        <v>0</v>
      </c>
      <c r="AE519" s="11">
        <v>0</v>
      </c>
      <c r="AF519" s="11">
        <v>0</v>
      </c>
      <c r="AG519" s="11">
        <v>0</v>
      </c>
      <c r="AH519" s="11">
        <v>30</v>
      </c>
      <c r="AI519" s="11" t="s">
        <v>1400</v>
      </c>
      <c r="AJ519" s="11">
        <v>4</v>
      </c>
      <c r="AK519" s="11" t="s">
        <v>737</v>
      </c>
      <c r="AL519" s="11" t="s">
        <v>47</v>
      </c>
      <c r="AM519" s="11" t="s">
        <v>48</v>
      </c>
      <c r="AN519" s="11" t="s">
        <v>729</v>
      </c>
    </row>
    <row r="520" ht="36" spans="1:40">
      <c r="A520" s="28">
        <v>517</v>
      </c>
      <c r="B520" s="11" t="s">
        <v>494</v>
      </c>
      <c r="C520" s="11" t="s">
        <v>1955</v>
      </c>
      <c r="D520" s="11" t="s">
        <v>1956</v>
      </c>
      <c r="E520" s="11" t="s">
        <v>1957</v>
      </c>
      <c r="F520" s="11" t="s">
        <v>519</v>
      </c>
      <c r="G520" s="11" t="s">
        <v>578</v>
      </c>
      <c r="H520" s="11">
        <v>1</v>
      </c>
      <c r="I520" s="11" t="s">
        <v>3328</v>
      </c>
      <c r="J520" s="11">
        <v>1</v>
      </c>
      <c r="K520" s="11">
        <v>100</v>
      </c>
      <c r="L520" s="11" t="s">
        <v>578</v>
      </c>
      <c r="M520" s="11">
        <v>0</v>
      </c>
      <c r="N520" s="11">
        <v>0</v>
      </c>
      <c r="O520" s="11">
        <v>0</v>
      </c>
      <c r="P520" s="11">
        <v>0</v>
      </c>
      <c r="Q520" s="11">
        <v>0</v>
      </c>
      <c r="R520" s="11">
        <v>0</v>
      </c>
      <c r="S520" s="11">
        <v>0</v>
      </c>
      <c r="T520" s="11">
        <v>0</v>
      </c>
      <c r="U520" s="11">
        <v>0</v>
      </c>
      <c r="V520" s="11">
        <v>0</v>
      </c>
      <c r="W520" s="11">
        <v>0</v>
      </c>
      <c r="X520" s="11">
        <v>0</v>
      </c>
      <c r="Y520" s="11">
        <v>0</v>
      </c>
      <c r="Z520" s="11">
        <v>0</v>
      </c>
      <c r="AA520" s="11">
        <v>0</v>
      </c>
      <c r="AB520" s="11">
        <v>0</v>
      </c>
      <c r="AC520" s="11">
        <v>0</v>
      </c>
      <c r="AD520" s="11">
        <v>0</v>
      </c>
      <c r="AE520" s="11">
        <v>0</v>
      </c>
      <c r="AF520" s="11">
        <v>0</v>
      </c>
      <c r="AG520" s="11">
        <v>0</v>
      </c>
      <c r="AH520" s="11">
        <v>30</v>
      </c>
      <c r="AI520" s="11"/>
      <c r="AJ520" s="11"/>
      <c r="AK520" s="11" t="s">
        <v>737</v>
      </c>
      <c r="AL520" s="11" t="s">
        <v>47</v>
      </c>
      <c r="AM520" s="11" t="s">
        <v>48</v>
      </c>
      <c r="AN520" s="11" t="s">
        <v>729</v>
      </c>
    </row>
    <row r="521" ht="24" spans="1:40">
      <c r="A521" s="28">
        <v>518</v>
      </c>
      <c r="B521" s="11" t="s">
        <v>494</v>
      </c>
      <c r="C521" s="11" t="s">
        <v>1958</v>
      </c>
      <c r="D521" s="11" t="s">
        <v>1959</v>
      </c>
      <c r="E521" s="11" t="s">
        <v>1960</v>
      </c>
      <c r="F521" s="30" t="s">
        <v>508</v>
      </c>
      <c r="G521" s="11" t="s">
        <v>394</v>
      </c>
      <c r="H521" s="11">
        <v>3</v>
      </c>
      <c r="I521" s="11" t="s">
        <v>3328</v>
      </c>
      <c r="J521" s="11">
        <v>3</v>
      </c>
      <c r="K521" s="11">
        <v>100</v>
      </c>
      <c r="L521" s="11" t="s">
        <v>394</v>
      </c>
      <c r="M521" s="11">
        <v>0</v>
      </c>
      <c r="N521" s="11">
        <v>0</v>
      </c>
      <c r="O521" s="11">
        <v>0</v>
      </c>
      <c r="P521" s="11">
        <v>0</v>
      </c>
      <c r="Q521" s="11">
        <v>0</v>
      </c>
      <c r="R521" s="11">
        <v>0</v>
      </c>
      <c r="S521" s="11">
        <v>0</v>
      </c>
      <c r="T521" s="11">
        <v>0</v>
      </c>
      <c r="U521" s="11">
        <v>0</v>
      </c>
      <c r="V521" s="11">
        <v>0</v>
      </c>
      <c r="W521" s="11">
        <v>0</v>
      </c>
      <c r="X521" s="11">
        <v>0</v>
      </c>
      <c r="Y521" s="11">
        <v>0</v>
      </c>
      <c r="Z521" s="11">
        <v>0</v>
      </c>
      <c r="AA521" s="11">
        <v>0</v>
      </c>
      <c r="AB521" s="11">
        <v>0</v>
      </c>
      <c r="AC521" s="11">
        <v>0</v>
      </c>
      <c r="AD521" s="11">
        <v>0</v>
      </c>
      <c r="AE521" s="11">
        <v>0</v>
      </c>
      <c r="AF521" s="11">
        <v>0</v>
      </c>
      <c r="AG521" s="11">
        <v>0</v>
      </c>
      <c r="AH521" s="11">
        <v>30</v>
      </c>
      <c r="AI521" s="11"/>
      <c r="AJ521" s="11"/>
      <c r="AK521" s="11" t="s">
        <v>741</v>
      </c>
      <c r="AL521" s="11" t="s">
        <v>47</v>
      </c>
      <c r="AM521" s="11" t="s">
        <v>48</v>
      </c>
      <c r="AN521" s="11" t="s">
        <v>729</v>
      </c>
    </row>
    <row r="522" ht="36" spans="1:40">
      <c r="A522" s="28">
        <v>519</v>
      </c>
      <c r="B522" s="11" t="s">
        <v>494</v>
      </c>
      <c r="C522" s="11" t="s">
        <v>1961</v>
      </c>
      <c r="D522" s="11" t="s">
        <v>1962</v>
      </c>
      <c r="E522" s="11" t="s">
        <v>1963</v>
      </c>
      <c r="F522" s="11" t="s">
        <v>503</v>
      </c>
      <c r="G522" s="11" t="s">
        <v>504</v>
      </c>
      <c r="H522" s="11">
        <v>1</v>
      </c>
      <c r="I522" s="11" t="s">
        <v>3328</v>
      </c>
      <c r="J522" s="11">
        <v>1</v>
      </c>
      <c r="K522" s="11">
        <v>100</v>
      </c>
      <c r="L522" s="11" t="s">
        <v>504</v>
      </c>
      <c r="M522" s="11">
        <v>0</v>
      </c>
      <c r="N522" s="11">
        <v>0</v>
      </c>
      <c r="O522" s="11">
        <v>0</v>
      </c>
      <c r="P522" s="11">
        <v>0</v>
      </c>
      <c r="Q522" s="11">
        <v>0</v>
      </c>
      <c r="R522" s="11">
        <v>0</v>
      </c>
      <c r="S522" s="11">
        <v>0</v>
      </c>
      <c r="T522" s="11">
        <v>0</v>
      </c>
      <c r="U522" s="11">
        <v>0</v>
      </c>
      <c r="V522" s="11">
        <v>0</v>
      </c>
      <c r="W522" s="11">
        <v>0</v>
      </c>
      <c r="X522" s="11">
        <v>0</v>
      </c>
      <c r="Y522" s="11">
        <v>0</v>
      </c>
      <c r="Z522" s="11">
        <v>0</v>
      </c>
      <c r="AA522" s="11">
        <v>0</v>
      </c>
      <c r="AB522" s="11">
        <v>0</v>
      </c>
      <c r="AC522" s="11">
        <v>0</v>
      </c>
      <c r="AD522" s="11">
        <v>0</v>
      </c>
      <c r="AE522" s="11">
        <v>0</v>
      </c>
      <c r="AF522" s="11">
        <v>0</v>
      </c>
      <c r="AG522" s="11">
        <v>0</v>
      </c>
      <c r="AH522" s="11">
        <v>30</v>
      </c>
      <c r="AI522" s="11"/>
      <c r="AJ522" s="11"/>
      <c r="AK522" s="11" t="s">
        <v>741</v>
      </c>
      <c r="AL522" s="11" t="s">
        <v>47</v>
      </c>
      <c r="AM522" s="11" t="s">
        <v>48</v>
      </c>
      <c r="AN522" s="11" t="s">
        <v>729</v>
      </c>
    </row>
    <row r="523" ht="24" spans="1:40">
      <c r="A523" s="28">
        <v>520</v>
      </c>
      <c r="B523" s="11" t="s">
        <v>494</v>
      </c>
      <c r="C523" s="11" t="s">
        <v>1964</v>
      </c>
      <c r="D523" s="11" t="s">
        <v>1965</v>
      </c>
      <c r="E523" s="11" t="s">
        <v>1966</v>
      </c>
      <c r="F523" s="11" t="s">
        <v>503</v>
      </c>
      <c r="G523" s="11" t="s">
        <v>504</v>
      </c>
      <c r="H523" s="11">
        <v>1</v>
      </c>
      <c r="I523" s="11" t="s">
        <v>3328</v>
      </c>
      <c r="J523" s="11">
        <v>1</v>
      </c>
      <c r="K523" s="11">
        <v>100</v>
      </c>
      <c r="L523" s="11" t="s">
        <v>504</v>
      </c>
      <c r="M523" s="11">
        <v>0</v>
      </c>
      <c r="N523" s="11">
        <v>0</v>
      </c>
      <c r="O523" s="11">
        <v>0</v>
      </c>
      <c r="P523" s="11">
        <v>0</v>
      </c>
      <c r="Q523" s="11">
        <v>0</v>
      </c>
      <c r="R523" s="11">
        <v>0</v>
      </c>
      <c r="S523" s="11">
        <v>0</v>
      </c>
      <c r="T523" s="11">
        <v>0</v>
      </c>
      <c r="U523" s="11">
        <v>0</v>
      </c>
      <c r="V523" s="11">
        <v>0</v>
      </c>
      <c r="W523" s="11">
        <v>0</v>
      </c>
      <c r="X523" s="11">
        <v>0</v>
      </c>
      <c r="Y523" s="11">
        <v>0</v>
      </c>
      <c r="Z523" s="11">
        <v>0</v>
      </c>
      <c r="AA523" s="11">
        <v>0</v>
      </c>
      <c r="AB523" s="11">
        <v>0</v>
      </c>
      <c r="AC523" s="11">
        <v>0</v>
      </c>
      <c r="AD523" s="11">
        <v>0</v>
      </c>
      <c r="AE523" s="11">
        <v>0</v>
      </c>
      <c r="AF523" s="11">
        <v>0</v>
      </c>
      <c r="AG523" s="11">
        <v>0</v>
      </c>
      <c r="AH523" s="11">
        <v>30</v>
      </c>
      <c r="AI523" s="11"/>
      <c r="AJ523" s="11"/>
      <c r="AK523" s="11" t="s">
        <v>741</v>
      </c>
      <c r="AL523" s="11" t="s">
        <v>47</v>
      </c>
      <c r="AM523" s="11" t="s">
        <v>48</v>
      </c>
      <c r="AN523" s="11" t="s">
        <v>729</v>
      </c>
    </row>
    <row r="524" ht="36" spans="1:40">
      <c r="A524" s="28">
        <v>521</v>
      </c>
      <c r="B524" s="11" t="s">
        <v>494</v>
      </c>
      <c r="C524" s="11" t="s">
        <v>1967</v>
      </c>
      <c r="D524" s="11" t="s">
        <v>1968</v>
      </c>
      <c r="E524" s="11" t="s">
        <v>1969</v>
      </c>
      <c r="F524" s="30" t="s">
        <v>528</v>
      </c>
      <c r="G524" s="11" t="s">
        <v>636</v>
      </c>
      <c r="H524" s="11">
        <v>2</v>
      </c>
      <c r="I524" s="11" t="s">
        <v>3328</v>
      </c>
      <c r="J524" s="11">
        <v>2</v>
      </c>
      <c r="K524" s="11">
        <v>100</v>
      </c>
      <c r="L524" s="11" t="s">
        <v>636</v>
      </c>
      <c r="M524" s="11">
        <v>0</v>
      </c>
      <c r="N524" s="11">
        <v>0</v>
      </c>
      <c r="O524" s="11">
        <v>0</v>
      </c>
      <c r="P524" s="11">
        <v>0</v>
      </c>
      <c r="Q524" s="11">
        <v>0</v>
      </c>
      <c r="R524" s="11">
        <v>0</v>
      </c>
      <c r="S524" s="11">
        <v>0</v>
      </c>
      <c r="T524" s="11">
        <v>0</v>
      </c>
      <c r="U524" s="11">
        <v>0</v>
      </c>
      <c r="V524" s="11">
        <v>0</v>
      </c>
      <c r="W524" s="11">
        <v>0</v>
      </c>
      <c r="X524" s="11">
        <v>0</v>
      </c>
      <c r="Y524" s="11">
        <v>0</v>
      </c>
      <c r="Z524" s="11">
        <v>0</v>
      </c>
      <c r="AA524" s="11">
        <v>0</v>
      </c>
      <c r="AB524" s="11">
        <v>0</v>
      </c>
      <c r="AC524" s="11">
        <v>0</v>
      </c>
      <c r="AD524" s="11">
        <v>0</v>
      </c>
      <c r="AE524" s="11">
        <v>0</v>
      </c>
      <c r="AF524" s="11">
        <v>0</v>
      </c>
      <c r="AG524" s="11">
        <v>0</v>
      </c>
      <c r="AH524" s="11">
        <v>10</v>
      </c>
      <c r="AI524" s="11"/>
      <c r="AJ524" s="11"/>
      <c r="AK524" s="11" t="s">
        <v>746</v>
      </c>
      <c r="AL524" s="11" t="s">
        <v>105</v>
      </c>
      <c r="AM524" s="11" t="s">
        <v>48</v>
      </c>
      <c r="AN524" s="11" t="s">
        <v>729</v>
      </c>
    </row>
    <row r="525" ht="48" spans="1:40">
      <c r="A525" s="28">
        <v>522</v>
      </c>
      <c r="B525" s="11" t="s">
        <v>494</v>
      </c>
      <c r="C525" s="11" t="s">
        <v>1970</v>
      </c>
      <c r="D525" s="11" t="s">
        <v>1971</v>
      </c>
      <c r="E525" s="11" t="s">
        <v>1972</v>
      </c>
      <c r="F525" s="11" t="s">
        <v>519</v>
      </c>
      <c r="G525" s="11" t="s">
        <v>636</v>
      </c>
      <c r="H525" s="11">
        <v>1</v>
      </c>
      <c r="I525" s="11" t="s">
        <v>3329</v>
      </c>
      <c r="J525" s="11">
        <v>1</v>
      </c>
      <c r="K525" s="11">
        <v>50</v>
      </c>
      <c r="L525" s="11" t="s">
        <v>636</v>
      </c>
      <c r="M525" s="11">
        <v>3</v>
      </c>
      <c r="N525" s="11">
        <v>50</v>
      </c>
      <c r="O525" s="11" t="s">
        <v>45</v>
      </c>
      <c r="P525" s="11">
        <v>0</v>
      </c>
      <c r="Q525" s="11">
        <v>0</v>
      </c>
      <c r="R525" s="11">
        <v>0</v>
      </c>
      <c r="S525" s="11">
        <v>0</v>
      </c>
      <c r="T525" s="11">
        <v>0</v>
      </c>
      <c r="U525" s="11">
        <v>0</v>
      </c>
      <c r="V525" s="11">
        <v>0</v>
      </c>
      <c r="W525" s="11">
        <v>0</v>
      </c>
      <c r="X525" s="11">
        <v>0</v>
      </c>
      <c r="Y525" s="11">
        <v>0</v>
      </c>
      <c r="Z525" s="11">
        <v>0</v>
      </c>
      <c r="AA525" s="11">
        <v>0</v>
      </c>
      <c r="AB525" s="11">
        <v>0</v>
      </c>
      <c r="AC525" s="11">
        <v>0</v>
      </c>
      <c r="AD525" s="11">
        <v>0</v>
      </c>
      <c r="AE525" s="11">
        <v>0</v>
      </c>
      <c r="AF525" s="11">
        <v>0</v>
      </c>
      <c r="AG525" s="11">
        <v>0</v>
      </c>
      <c r="AH525" s="11">
        <v>30</v>
      </c>
      <c r="AI525" s="11" t="s">
        <v>1400</v>
      </c>
      <c r="AJ525" s="11">
        <v>2</v>
      </c>
      <c r="AK525" s="11" t="s">
        <v>746</v>
      </c>
      <c r="AL525" s="11" t="s">
        <v>47</v>
      </c>
      <c r="AM525" s="11" t="s">
        <v>48</v>
      </c>
      <c r="AN525" s="11" t="s">
        <v>729</v>
      </c>
    </row>
    <row r="526" ht="36" spans="1:40">
      <c r="A526" s="28">
        <v>523</v>
      </c>
      <c r="B526" s="11" t="s">
        <v>494</v>
      </c>
      <c r="C526" s="11" t="s">
        <v>1973</v>
      </c>
      <c r="D526" s="11" t="s">
        <v>1974</v>
      </c>
      <c r="E526" s="11" t="s">
        <v>1975</v>
      </c>
      <c r="F526" s="11" t="s">
        <v>1976</v>
      </c>
      <c r="G526" s="11" t="s">
        <v>1977</v>
      </c>
      <c r="H526" s="11">
        <v>2</v>
      </c>
      <c r="I526" s="11" t="s">
        <v>3328</v>
      </c>
      <c r="J526" s="11">
        <v>2</v>
      </c>
      <c r="K526" s="11">
        <v>100</v>
      </c>
      <c r="L526" s="11" t="s">
        <v>1977</v>
      </c>
      <c r="M526" s="11">
        <v>0</v>
      </c>
      <c r="N526" s="11">
        <v>0</v>
      </c>
      <c r="O526" s="11">
        <v>0</v>
      </c>
      <c r="P526" s="11">
        <v>0</v>
      </c>
      <c r="Q526" s="11">
        <v>0</v>
      </c>
      <c r="R526" s="11">
        <v>0</v>
      </c>
      <c r="S526" s="11">
        <v>0</v>
      </c>
      <c r="T526" s="11">
        <v>0</v>
      </c>
      <c r="U526" s="11">
        <v>0</v>
      </c>
      <c r="V526" s="11">
        <v>0</v>
      </c>
      <c r="W526" s="11">
        <v>0</v>
      </c>
      <c r="X526" s="11">
        <v>0</v>
      </c>
      <c r="Y526" s="11">
        <v>0</v>
      </c>
      <c r="Z526" s="11">
        <v>0</v>
      </c>
      <c r="AA526" s="11">
        <v>0</v>
      </c>
      <c r="AB526" s="11">
        <v>0</v>
      </c>
      <c r="AC526" s="11">
        <v>0</v>
      </c>
      <c r="AD526" s="11">
        <v>0</v>
      </c>
      <c r="AE526" s="11">
        <v>0</v>
      </c>
      <c r="AF526" s="11">
        <v>0</v>
      </c>
      <c r="AG526" s="11">
        <v>0</v>
      </c>
      <c r="AH526" s="11">
        <v>30</v>
      </c>
      <c r="AI526" s="11"/>
      <c r="AJ526" s="11"/>
      <c r="AK526" s="11" t="s">
        <v>746</v>
      </c>
      <c r="AL526" s="11" t="s">
        <v>47</v>
      </c>
      <c r="AM526" s="11" t="s">
        <v>48</v>
      </c>
      <c r="AN526" s="11" t="s">
        <v>729</v>
      </c>
    </row>
    <row r="527" ht="24" spans="1:40">
      <c r="A527" s="28">
        <v>524</v>
      </c>
      <c r="B527" s="11" t="s">
        <v>494</v>
      </c>
      <c r="C527" s="11" t="s">
        <v>1978</v>
      </c>
      <c r="D527" s="11" t="s">
        <v>1979</v>
      </c>
      <c r="E527" s="11" t="s">
        <v>1980</v>
      </c>
      <c r="F527" s="11" t="s">
        <v>624</v>
      </c>
      <c r="G527" s="11" t="s">
        <v>625</v>
      </c>
      <c r="H527" s="11">
        <v>5</v>
      </c>
      <c r="I527" s="11" t="s">
        <v>3328</v>
      </c>
      <c r="J527" s="11">
        <v>5</v>
      </c>
      <c r="K527" s="11">
        <v>100</v>
      </c>
      <c r="L527" s="11" t="s">
        <v>625</v>
      </c>
      <c r="M527" s="11">
        <v>0</v>
      </c>
      <c r="N527" s="11">
        <v>0</v>
      </c>
      <c r="O527" s="11">
        <v>0</v>
      </c>
      <c r="P527" s="11">
        <v>0</v>
      </c>
      <c r="Q527" s="11">
        <v>0</v>
      </c>
      <c r="R527" s="11">
        <v>0</v>
      </c>
      <c r="S527" s="11">
        <v>0</v>
      </c>
      <c r="T527" s="11">
        <v>0</v>
      </c>
      <c r="U527" s="11">
        <v>0</v>
      </c>
      <c r="V527" s="11">
        <v>0</v>
      </c>
      <c r="W527" s="11">
        <v>0</v>
      </c>
      <c r="X527" s="11">
        <v>0</v>
      </c>
      <c r="Y527" s="11">
        <v>0</v>
      </c>
      <c r="Z527" s="11">
        <v>0</v>
      </c>
      <c r="AA527" s="11">
        <v>0</v>
      </c>
      <c r="AB527" s="11">
        <v>0</v>
      </c>
      <c r="AC527" s="11">
        <v>0</v>
      </c>
      <c r="AD527" s="11">
        <v>0</v>
      </c>
      <c r="AE527" s="11">
        <v>0</v>
      </c>
      <c r="AF527" s="11">
        <v>0</v>
      </c>
      <c r="AG527" s="11">
        <v>0</v>
      </c>
      <c r="AH527" s="11">
        <v>5</v>
      </c>
      <c r="AI527" s="11"/>
      <c r="AJ527" s="11"/>
      <c r="AK527" s="11" t="s">
        <v>746</v>
      </c>
      <c r="AL527" s="11" t="s">
        <v>105</v>
      </c>
      <c r="AM527" s="11" t="s">
        <v>56</v>
      </c>
      <c r="AN527" s="11" t="s">
        <v>729</v>
      </c>
    </row>
    <row r="528" ht="36" spans="1:40">
      <c r="A528" s="28">
        <v>525</v>
      </c>
      <c r="B528" s="11" t="s">
        <v>494</v>
      </c>
      <c r="C528" s="11" t="s">
        <v>1981</v>
      </c>
      <c r="D528" s="11" t="s">
        <v>1982</v>
      </c>
      <c r="E528" s="11" t="s">
        <v>1983</v>
      </c>
      <c r="F528" s="30" t="s">
        <v>508</v>
      </c>
      <c r="G528" s="11" t="s">
        <v>825</v>
      </c>
      <c r="H528" s="11">
        <v>6</v>
      </c>
      <c r="I528" s="11" t="s">
        <v>3328</v>
      </c>
      <c r="J528" s="11">
        <v>6</v>
      </c>
      <c r="K528" s="11">
        <v>100</v>
      </c>
      <c r="L528" s="11" t="s">
        <v>825</v>
      </c>
      <c r="M528" s="11">
        <v>0</v>
      </c>
      <c r="N528" s="11">
        <v>0</v>
      </c>
      <c r="O528" s="11">
        <v>0</v>
      </c>
      <c r="P528" s="11">
        <v>0</v>
      </c>
      <c r="Q528" s="11">
        <v>0</v>
      </c>
      <c r="R528" s="11">
        <v>0</v>
      </c>
      <c r="S528" s="11">
        <v>0</v>
      </c>
      <c r="T528" s="11">
        <v>0</v>
      </c>
      <c r="U528" s="11">
        <v>0</v>
      </c>
      <c r="V528" s="11">
        <v>0</v>
      </c>
      <c r="W528" s="11">
        <v>0</v>
      </c>
      <c r="X528" s="11">
        <v>0</v>
      </c>
      <c r="Y528" s="11">
        <v>0</v>
      </c>
      <c r="Z528" s="11">
        <v>0</v>
      </c>
      <c r="AA528" s="11">
        <v>0</v>
      </c>
      <c r="AB528" s="11">
        <v>0</v>
      </c>
      <c r="AC528" s="11">
        <v>0</v>
      </c>
      <c r="AD528" s="11">
        <v>0</v>
      </c>
      <c r="AE528" s="11">
        <v>0</v>
      </c>
      <c r="AF528" s="11">
        <v>0</v>
      </c>
      <c r="AG528" s="11">
        <v>0</v>
      </c>
      <c r="AH528" s="11">
        <v>15</v>
      </c>
      <c r="AI528" s="11"/>
      <c r="AJ528" s="11"/>
      <c r="AK528" s="11" t="s">
        <v>750</v>
      </c>
      <c r="AL528" s="11" t="s">
        <v>47</v>
      </c>
      <c r="AM528" s="11" t="s">
        <v>56</v>
      </c>
      <c r="AN528" s="11" t="s">
        <v>729</v>
      </c>
    </row>
    <row r="529" ht="24" spans="1:40">
      <c r="A529" s="28">
        <v>526</v>
      </c>
      <c r="B529" s="11" t="s">
        <v>494</v>
      </c>
      <c r="C529" s="11" t="s">
        <v>1984</v>
      </c>
      <c r="D529" s="11" t="s">
        <v>1985</v>
      </c>
      <c r="E529" s="11" t="s">
        <v>1986</v>
      </c>
      <c r="F529" s="30" t="s">
        <v>582</v>
      </c>
      <c r="G529" s="11" t="s">
        <v>403</v>
      </c>
      <c r="H529" s="11">
        <v>1</v>
      </c>
      <c r="I529" s="11" t="s">
        <v>3328</v>
      </c>
      <c r="J529" s="11">
        <v>1</v>
      </c>
      <c r="K529" s="11">
        <v>100</v>
      </c>
      <c r="L529" s="11" t="s">
        <v>403</v>
      </c>
      <c r="M529" s="11">
        <v>0</v>
      </c>
      <c r="N529" s="11">
        <v>0</v>
      </c>
      <c r="O529" s="11">
        <v>0</v>
      </c>
      <c r="P529" s="11">
        <v>0</v>
      </c>
      <c r="Q529" s="11">
        <v>0</v>
      </c>
      <c r="R529" s="11">
        <v>0</v>
      </c>
      <c r="S529" s="11">
        <v>0</v>
      </c>
      <c r="T529" s="11">
        <v>0</v>
      </c>
      <c r="U529" s="11">
        <v>0</v>
      </c>
      <c r="V529" s="11">
        <v>0</v>
      </c>
      <c r="W529" s="11">
        <v>0</v>
      </c>
      <c r="X529" s="11">
        <v>0</v>
      </c>
      <c r="Y529" s="11">
        <v>0</v>
      </c>
      <c r="Z529" s="11">
        <v>0</v>
      </c>
      <c r="AA529" s="11">
        <v>0</v>
      </c>
      <c r="AB529" s="11">
        <v>0</v>
      </c>
      <c r="AC529" s="11">
        <v>0</v>
      </c>
      <c r="AD529" s="11">
        <v>0</v>
      </c>
      <c r="AE529" s="11">
        <v>0</v>
      </c>
      <c r="AF529" s="11">
        <v>0</v>
      </c>
      <c r="AG529" s="11">
        <v>0</v>
      </c>
      <c r="AH529" s="11">
        <v>30</v>
      </c>
      <c r="AI529" s="11"/>
      <c r="AJ529" s="11"/>
      <c r="AK529" s="11" t="s">
        <v>750</v>
      </c>
      <c r="AL529" s="11" t="s">
        <v>47</v>
      </c>
      <c r="AM529" s="11" t="s">
        <v>48</v>
      </c>
      <c r="AN529" s="11" t="s">
        <v>729</v>
      </c>
    </row>
    <row r="530" ht="36" spans="1:40">
      <c r="A530" s="28">
        <v>527</v>
      </c>
      <c r="B530" s="11" t="s">
        <v>494</v>
      </c>
      <c r="C530" s="11" t="s">
        <v>1987</v>
      </c>
      <c r="D530" s="11" t="s">
        <v>1988</v>
      </c>
      <c r="E530" s="11" t="s">
        <v>1989</v>
      </c>
      <c r="F530" s="30" t="s">
        <v>528</v>
      </c>
      <c r="G530" s="11" t="s">
        <v>636</v>
      </c>
      <c r="H530" s="11">
        <v>1</v>
      </c>
      <c r="I530" s="11" t="s">
        <v>3329</v>
      </c>
      <c r="J530" s="11">
        <v>1</v>
      </c>
      <c r="K530" s="11">
        <v>50</v>
      </c>
      <c r="L530" s="11" t="s">
        <v>636</v>
      </c>
      <c r="M530" s="11">
        <v>2</v>
      </c>
      <c r="N530" s="11">
        <v>50</v>
      </c>
      <c r="O530" s="11" t="s">
        <v>45</v>
      </c>
      <c r="P530" s="11">
        <v>0</v>
      </c>
      <c r="Q530" s="11">
        <v>0</v>
      </c>
      <c r="R530" s="11">
        <v>0</v>
      </c>
      <c r="S530" s="11">
        <v>0</v>
      </c>
      <c r="T530" s="11">
        <v>0</v>
      </c>
      <c r="U530" s="11">
        <v>0</v>
      </c>
      <c r="V530" s="11">
        <v>0</v>
      </c>
      <c r="W530" s="11">
        <v>0</v>
      </c>
      <c r="X530" s="11">
        <v>0</v>
      </c>
      <c r="Y530" s="11">
        <v>0</v>
      </c>
      <c r="Z530" s="11">
        <v>0</v>
      </c>
      <c r="AA530" s="11">
        <v>0</v>
      </c>
      <c r="AB530" s="11">
        <v>0</v>
      </c>
      <c r="AC530" s="11">
        <v>0</v>
      </c>
      <c r="AD530" s="11">
        <v>0</v>
      </c>
      <c r="AE530" s="11">
        <v>0</v>
      </c>
      <c r="AF530" s="11">
        <v>0</v>
      </c>
      <c r="AG530" s="11">
        <v>0</v>
      </c>
      <c r="AH530" s="11">
        <v>30</v>
      </c>
      <c r="AI530" s="11" t="s">
        <v>1400</v>
      </c>
      <c r="AJ530" s="11">
        <v>2</v>
      </c>
      <c r="AK530" s="11" t="s">
        <v>750</v>
      </c>
      <c r="AL530" s="11" t="s">
        <v>47</v>
      </c>
      <c r="AM530" s="11" t="s">
        <v>48</v>
      </c>
      <c r="AN530" s="11" t="s">
        <v>729</v>
      </c>
    </row>
    <row r="531" ht="24" spans="1:40">
      <c r="A531" s="28">
        <v>528</v>
      </c>
      <c r="B531" s="11" t="s">
        <v>494</v>
      </c>
      <c r="C531" s="11" t="s">
        <v>1990</v>
      </c>
      <c r="D531" s="11" t="s">
        <v>1991</v>
      </c>
      <c r="E531" s="11" t="s">
        <v>1992</v>
      </c>
      <c r="F531" s="30" t="s">
        <v>1916</v>
      </c>
      <c r="G531" s="11" t="s">
        <v>339</v>
      </c>
      <c r="H531" s="11">
        <v>1</v>
      </c>
      <c r="I531" s="11" t="s">
        <v>3328</v>
      </c>
      <c r="J531" s="11">
        <v>1</v>
      </c>
      <c r="K531" s="11">
        <v>100</v>
      </c>
      <c r="L531" s="11" t="s">
        <v>339</v>
      </c>
      <c r="M531" s="11">
        <v>0</v>
      </c>
      <c r="N531" s="11">
        <v>0</v>
      </c>
      <c r="O531" s="11">
        <v>0</v>
      </c>
      <c r="P531" s="11">
        <v>0</v>
      </c>
      <c r="Q531" s="11">
        <v>0</v>
      </c>
      <c r="R531" s="11">
        <v>0</v>
      </c>
      <c r="S531" s="11">
        <v>0</v>
      </c>
      <c r="T531" s="11">
        <v>0</v>
      </c>
      <c r="U531" s="11">
        <v>0</v>
      </c>
      <c r="V531" s="11">
        <v>0</v>
      </c>
      <c r="W531" s="11">
        <v>0</v>
      </c>
      <c r="X531" s="11">
        <v>0</v>
      </c>
      <c r="Y531" s="11">
        <v>0</v>
      </c>
      <c r="Z531" s="11">
        <v>0</v>
      </c>
      <c r="AA531" s="11">
        <v>0</v>
      </c>
      <c r="AB531" s="11">
        <v>0</v>
      </c>
      <c r="AC531" s="11">
        <v>0</v>
      </c>
      <c r="AD531" s="11">
        <v>0</v>
      </c>
      <c r="AE531" s="11">
        <v>0</v>
      </c>
      <c r="AF531" s="11">
        <v>0</v>
      </c>
      <c r="AG531" s="11">
        <v>0</v>
      </c>
      <c r="AH531" s="11">
        <v>30</v>
      </c>
      <c r="AI531" s="11"/>
      <c r="AJ531" s="11"/>
      <c r="AK531" s="11" t="s">
        <v>750</v>
      </c>
      <c r="AL531" s="11" t="s">
        <v>47</v>
      </c>
      <c r="AM531" s="11" t="s">
        <v>48</v>
      </c>
      <c r="AN531" s="11" t="s">
        <v>729</v>
      </c>
    </row>
    <row r="532" ht="36" spans="1:40">
      <c r="A532" s="28">
        <v>529</v>
      </c>
      <c r="B532" s="11" t="s">
        <v>494</v>
      </c>
      <c r="C532" s="11" t="s">
        <v>1993</v>
      </c>
      <c r="D532" s="11" t="s">
        <v>1994</v>
      </c>
      <c r="E532" s="11" t="s">
        <v>1995</v>
      </c>
      <c r="F532" s="11" t="s">
        <v>624</v>
      </c>
      <c r="G532" s="11" t="s">
        <v>1939</v>
      </c>
      <c r="H532" s="11">
        <v>6</v>
      </c>
      <c r="I532" s="11" t="s">
        <v>3329</v>
      </c>
      <c r="J532" s="11">
        <v>5</v>
      </c>
      <c r="K532" s="11">
        <v>40</v>
      </c>
      <c r="L532" s="11" t="s">
        <v>3436</v>
      </c>
      <c r="M532" s="11">
        <v>6</v>
      </c>
      <c r="N532" s="11">
        <v>60</v>
      </c>
      <c r="O532" s="11" t="s">
        <v>1939</v>
      </c>
      <c r="P532" s="11">
        <v>0</v>
      </c>
      <c r="Q532" s="11">
        <v>0</v>
      </c>
      <c r="R532" s="11">
        <v>0</v>
      </c>
      <c r="S532" s="11">
        <v>0</v>
      </c>
      <c r="T532" s="11">
        <v>0</v>
      </c>
      <c r="U532" s="11">
        <v>0</v>
      </c>
      <c r="V532" s="11">
        <v>0</v>
      </c>
      <c r="W532" s="11">
        <v>0</v>
      </c>
      <c r="X532" s="11">
        <v>0</v>
      </c>
      <c r="Y532" s="11">
        <v>0</v>
      </c>
      <c r="Z532" s="11">
        <v>0</v>
      </c>
      <c r="AA532" s="11">
        <v>0</v>
      </c>
      <c r="AB532" s="11">
        <v>0</v>
      </c>
      <c r="AC532" s="11">
        <v>0</v>
      </c>
      <c r="AD532" s="11">
        <v>0</v>
      </c>
      <c r="AE532" s="11">
        <v>0</v>
      </c>
      <c r="AF532" s="11">
        <v>0</v>
      </c>
      <c r="AG532" s="11">
        <v>0</v>
      </c>
      <c r="AH532" s="11">
        <v>15</v>
      </c>
      <c r="AI532" s="11"/>
      <c r="AJ532" s="11"/>
      <c r="AK532" s="11" t="s">
        <v>750</v>
      </c>
      <c r="AL532" s="11" t="s">
        <v>47</v>
      </c>
      <c r="AM532" s="11" t="s">
        <v>56</v>
      </c>
      <c r="AN532" s="11" t="s">
        <v>729</v>
      </c>
    </row>
    <row r="533" ht="60" spans="1:40">
      <c r="A533" s="28">
        <v>530</v>
      </c>
      <c r="B533" s="11" t="s">
        <v>494</v>
      </c>
      <c r="C533" s="11" t="s">
        <v>1996</v>
      </c>
      <c r="D533" s="11" t="s">
        <v>1997</v>
      </c>
      <c r="E533" s="11" t="s">
        <v>1998</v>
      </c>
      <c r="F533" s="11" t="s">
        <v>519</v>
      </c>
      <c r="G533" s="11" t="s">
        <v>1275</v>
      </c>
      <c r="H533" s="11">
        <v>1</v>
      </c>
      <c r="I533" s="11" t="s">
        <v>3329</v>
      </c>
      <c r="J533" s="11">
        <v>1</v>
      </c>
      <c r="K533" s="11">
        <v>34</v>
      </c>
      <c r="L533" s="11" t="s">
        <v>1275</v>
      </c>
      <c r="M533" s="11">
        <v>3</v>
      </c>
      <c r="N533" s="11">
        <v>33</v>
      </c>
      <c r="O533" s="11" t="s">
        <v>3143</v>
      </c>
      <c r="P533" s="11">
        <v>6</v>
      </c>
      <c r="Q533" s="11">
        <v>33</v>
      </c>
      <c r="R533" s="11" t="s">
        <v>3437</v>
      </c>
      <c r="S533" s="11">
        <v>0</v>
      </c>
      <c r="T533" s="11">
        <v>0</v>
      </c>
      <c r="U533" s="11">
        <v>0</v>
      </c>
      <c r="V533" s="11">
        <v>0</v>
      </c>
      <c r="W533" s="11">
        <v>0</v>
      </c>
      <c r="X533" s="11">
        <v>0</v>
      </c>
      <c r="Y533" s="11">
        <v>0</v>
      </c>
      <c r="Z533" s="11">
        <v>0</v>
      </c>
      <c r="AA533" s="11">
        <v>0</v>
      </c>
      <c r="AB533" s="11">
        <v>0</v>
      </c>
      <c r="AC533" s="11">
        <v>0</v>
      </c>
      <c r="AD533" s="11">
        <v>0</v>
      </c>
      <c r="AE533" s="11">
        <v>0</v>
      </c>
      <c r="AF533" s="11">
        <v>0</v>
      </c>
      <c r="AG533" s="11">
        <v>0</v>
      </c>
      <c r="AH533" s="11">
        <v>10</v>
      </c>
      <c r="AI533" s="11"/>
      <c r="AJ533" s="11"/>
      <c r="AK533" s="11" t="s">
        <v>750</v>
      </c>
      <c r="AL533" s="11" t="s">
        <v>105</v>
      </c>
      <c r="AM533" s="11" t="s">
        <v>48</v>
      </c>
      <c r="AN533" s="11" t="s">
        <v>729</v>
      </c>
    </row>
    <row r="534" ht="24" spans="1:40">
      <c r="A534" s="28">
        <v>531</v>
      </c>
      <c r="B534" s="11" t="s">
        <v>494</v>
      </c>
      <c r="C534" s="11" t="s">
        <v>1999</v>
      </c>
      <c r="D534" s="11" t="s">
        <v>2000</v>
      </c>
      <c r="E534" s="11" t="s">
        <v>2001</v>
      </c>
      <c r="F534" s="30" t="s">
        <v>2002</v>
      </c>
      <c r="G534" s="11" t="s">
        <v>354</v>
      </c>
      <c r="H534" s="11">
        <v>3</v>
      </c>
      <c r="I534" s="11" t="s">
        <v>3328</v>
      </c>
      <c r="J534" s="11">
        <v>3</v>
      </c>
      <c r="K534" s="11">
        <v>100</v>
      </c>
      <c r="L534" s="11" t="s">
        <v>354</v>
      </c>
      <c r="M534" s="11">
        <v>0</v>
      </c>
      <c r="N534" s="11">
        <v>0</v>
      </c>
      <c r="O534" s="11">
        <v>0</v>
      </c>
      <c r="P534" s="11">
        <v>0</v>
      </c>
      <c r="Q534" s="11">
        <v>0</v>
      </c>
      <c r="R534" s="11">
        <v>0</v>
      </c>
      <c r="S534" s="11">
        <v>0</v>
      </c>
      <c r="T534" s="11">
        <v>0</v>
      </c>
      <c r="U534" s="11">
        <v>0</v>
      </c>
      <c r="V534" s="11">
        <v>0</v>
      </c>
      <c r="W534" s="11">
        <v>0</v>
      </c>
      <c r="X534" s="11">
        <v>0</v>
      </c>
      <c r="Y534" s="11">
        <v>0</v>
      </c>
      <c r="Z534" s="11">
        <v>0</v>
      </c>
      <c r="AA534" s="11">
        <v>0</v>
      </c>
      <c r="AB534" s="11">
        <v>0</v>
      </c>
      <c r="AC534" s="11">
        <v>0</v>
      </c>
      <c r="AD534" s="11">
        <v>0</v>
      </c>
      <c r="AE534" s="11">
        <v>0</v>
      </c>
      <c r="AF534" s="11">
        <v>0</v>
      </c>
      <c r="AG534" s="11">
        <v>0</v>
      </c>
      <c r="AH534" s="11">
        <v>30</v>
      </c>
      <c r="AI534" s="11" t="s">
        <v>1400</v>
      </c>
      <c r="AJ534" s="11">
        <v>2</v>
      </c>
      <c r="AK534" s="11" t="s">
        <v>869</v>
      </c>
      <c r="AL534" s="11" t="s">
        <v>47</v>
      </c>
      <c r="AM534" s="11" t="s">
        <v>48</v>
      </c>
      <c r="AN534" s="11" t="s">
        <v>729</v>
      </c>
    </row>
    <row r="535" ht="36" spans="1:40">
      <c r="A535" s="28">
        <v>532</v>
      </c>
      <c r="B535" s="11" t="s">
        <v>494</v>
      </c>
      <c r="C535" s="11" t="s">
        <v>2003</v>
      </c>
      <c r="D535" s="11" t="s">
        <v>2004</v>
      </c>
      <c r="E535" s="11" t="s">
        <v>2005</v>
      </c>
      <c r="F535" s="11" t="s">
        <v>594</v>
      </c>
      <c r="G535" s="11" t="s">
        <v>1939</v>
      </c>
      <c r="H535" s="11">
        <v>6</v>
      </c>
      <c r="I535" s="11" t="s">
        <v>3329</v>
      </c>
      <c r="J535" s="11">
        <v>4</v>
      </c>
      <c r="K535" s="11">
        <v>41.66</v>
      </c>
      <c r="L535" s="11" t="s">
        <v>3434</v>
      </c>
      <c r="M535" s="11">
        <v>6</v>
      </c>
      <c r="N535" s="11">
        <v>33.33</v>
      </c>
      <c r="O535" s="11" t="s">
        <v>1939</v>
      </c>
      <c r="P535" s="11">
        <v>8</v>
      </c>
      <c r="Q535" s="11">
        <v>25</v>
      </c>
      <c r="R535" s="11" t="s">
        <v>3370</v>
      </c>
      <c r="S535" s="11">
        <v>0</v>
      </c>
      <c r="T535" s="11">
        <v>0</v>
      </c>
      <c r="U535" s="11">
        <v>0</v>
      </c>
      <c r="V535" s="11">
        <v>0</v>
      </c>
      <c r="W535" s="11">
        <v>0</v>
      </c>
      <c r="X535" s="11">
        <v>0</v>
      </c>
      <c r="Y535" s="11">
        <v>0</v>
      </c>
      <c r="Z535" s="11">
        <v>0</v>
      </c>
      <c r="AA535" s="11">
        <v>0</v>
      </c>
      <c r="AB535" s="11">
        <v>0</v>
      </c>
      <c r="AC535" s="11">
        <v>0</v>
      </c>
      <c r="AD535" s="11">
        <v>0</v>
      </c>
      <c r="AE535" s="11">
        <v>0</v>
      </c>
      <c r="AF535" s="11">
        <v>0</v>
      </c>
      <c r="AG535" s="11">
        <v>0</v>
      </c>
      <c r="AH535" s="11">
        <v>15</v>
      </c>
      <c r="AI535" s="11"/>
      <c r="AJ535" s="11"/>
      <c r="AK535" s="11" t="s">
        <v>869</v>
      </c>
      <c r="AL535" s="11" t="s">
        <v>47</v>
      </c>
      <c r="AM535" s="11" t="s">
        <v>56</v>
      </c>
      <c r="AN535" s="11" t="s">
        <v>729</v>
      </c>
    </row>
    <row r="536" ht="36" spans="1:40">
      <c r="A536" s="28">
        <v>533</v>
      </c>
      <c r="B536" s="11" t="s">
        <v>494</v>
      </c>
      <c r="C536" s="11" t="s">
        <v>2006</v>
      </c>
      <c r="D536" s="11" t="s">
        <v>2007</v>
      </c>
      <c r="E536" s="11" t="s">
        <v>2008</v>
      </c>
      <c r="F536" s="11" t="s">
        <v>540</v>
      </c>
      <c r="G536" s="11" t="s">
        <v>504</v>
      </c>
      <c r="H536" s="11">
        <v>1</v>
      </c>
      <c r="I536" s="11" t="s">
        <v>3328</v>
      </c>
      <c r="J536" s="11">
        <v>1</v>
      </c>
      <c r="K536" s="11">
        <v>100</v>
      </c>
      <c r="L536" s="11" t="s">
        <v>504</v>
      </c>
      <c r="M536" s="11">
        <v>0</v>
      </c>
      <c r="N536" s="11">
        <v>0</v>
      </c>
      <c r="O536" s="11">
        <v>0</v>
      </c>
      <c r="P536" s="11">
        <v>0</v>
      </c>
      <c r="Q536" s="11">
        <v>0</v>
      </c>
      <c r="R536" s="11">
        <v>0</v>
      </c>
      <c r="S536" s="11">
        <v>0</v>
      </c>
      <c r="T536" s="11">
        <v>0</v>
      </c>
      <c r="U536" s="11">
        <v>0</v>
      </c>
      <c r="V536" s="11">
        <v>0</v>
      </c>
      <c r="W536" s="11">
        <v>0</v>
      </c>
      <c r="X536" s="11">
        <v>0</v>
      </c>
      <c r="Y536" s="11">
        <v>0</v>
      </c>
      <c r="Z536" s="11">
        <v>0</v>
      </c>
      <c r="AA536" s="11">
        <v>0</v>
      </c>
      <c r="AB536" s="11">
        <v>0</v>
      </c>
      <c r="AC536" s="11">
        <v>0</v>
      </c>
      <c r="AD536" s="11">
        <v>0</v>
      </c>
      <c r="AE536" s="11">
        <v>0</v>
      </c>
      <c r="AF536" s="11">
        <v>0</v>
      </c>
      <c r="AG536" s="11">
        <v>0</v>
      </c>
      <c r="AH536" s="11">
        <v>30</v>
      </c>
      <c r="AI536" s="11"/>
      <c r="AJ536" s="11"/>
      <c r="AK536" s="11" t="s">
        <v>869</v>
      </c>
      <c r="AL536" s="11" t="s">
        <v>47</v>
      </c>
      <c r="AM536" s="11" t="s">
        <v>48</v>
      </c>
      <c r="AN536" s="11" t="s">
        <v>729</v>
      </c>
    </row>
    <row r="537" ht="60" spans="1:40">
      <c r="A537" s="28">
        <v>534</v>
      </c>
      <c r="B537" s="11" t="s">
        <v>494</v>
      </c>
      <c r="C537" s="11" t="s">
        <v>2009</v>
      </c>
      <c r="D537" s="11" t="s">
        <v>2010</v>
      </c>
      <c r="E537" s="11" t="s">
        <v>2011</v>
      </c>
      <c r="F537" s="11" t="s">
        <v>655</v>
      </c>
      <c r="G537" s="11" t="s">
        <v>1275</v>
      </c>
      <c r="H537" s="11">
        <v>1</v>
      </c>
      <c r="I537" s="11" t="s">
        <v>3329</v>
      </c>
      <c r="J537" s="11">
        <v>1</v>
      </c>
      <c r="K537" s="11">
        <v>50</v>
      </c>
      <c r="L537" s="11" t="s">
        <v>1275</v>
      </c>
      <c r="M537" s="11">
        <v>5</v>
      </c>
      <c r="N537" s="11">
        <v>50</v>
      </c>
      <c r="O537" s="11" t="s">
        <v>3438</v>
      </c>
      <c r="P537" s="11">
        <v>0</v>
      </c>
      <c r="Q537" s="11">
        <v>0</v>
      </c>
      <c r="R537" s="11">
        <v>0</v>
      </c>
      <c r="S537" s="11">
        <v>0</v>
      </c>
      <c r="T537" s="11">
        <v>0</v>
      </c>
      <c r="U537" s="11">
        <v>0</v>
      </c>
      <c r="V537" s="11">
        <v>0</v>
      </c>
      <c r="W537" s="11">
        <v>0</v>
      </c>
      <c r="X537" s="11">
        <v>0</v>
      </c>
      <c r="Y537" s="11">
        <v>0</v>
      </c>
      <c r="Z537" s="11">
        <v>0</v>
      </c>
      <c r="AA537" s="11">
        <v>0</v>
      </c>
      <c r="AB537" s="11">
        <v>0</v>
      </c>
      <c r="AC537" s="11">
        <v>0</v>
      </c>
      <c r="AD537" s="11">
        <v>0</v>
      </c>
      <c r="AE537" s="11">
        <v>0</v>
      </c>
      <c r="AF537" s="11">
        <v>0</v>
      </c>
      <c r="AG537" s="11">
        <v>0</v>
      </c>
      <c r="AH537" s="11">
        <v>30</v>
      </c>
      <c r="AI537" s="11"/>
      <c r="AJ537" s="11"/>
      <c r="AK537" s="11" t="s">
        <v>869</v>
      </c>
      <c r="AL537" s="11" t="s">
        <v>47</v>
      </c>
      <c r="AM537" s="11" t="s">
        <v>48</v>
      </c>
      <c r="AN537" s="11" t="s">
        <v>729</v>
      </c>
    </row>
    <row r="538" ht="36" spans="1:40">
      <c r="A538" s="28">
        <v>535</v>
      </c>
      <c r="B538" s="11" t="s">
        <v>494</v>
      </c>
      <c r="C538" s="11" t="s">
        <v>2012</v>
      </c>
      <c r="D538" s="11" t="s">
        <v>2013</v>
      </c>
      <c r="E538" s="11" t="s">
        <v>2014</v>
      </c>
      <c r="F538" s="30" t="s">
        <v>582</v>
      </c>
      <c r="G538" s="11" t="s">
        <v>1152</v>
      </c>
      <c r="H538" s="11">
        <v>3</v>
      </c>
      <c r="I538" s="11" t="s">
        <v>3328</v>
      </c>
      <c r="J538" s="11">
        <v>3</v>
      </c>
      <c r="K538" s="11">
        <v>100</v>
      </c>
      <c r="L538" s="11" t="s">
        <v>1152</v>
      </c>
      <c r="M538" s="11">
        <v>0</v>
      </c>
      <c r="N538" s="11">
        <v>0</v>
      </c>
      <c r="O538" s="11">
        <v>0</v>
      </c>
      <c r="P538" s="11">
        <v>0</v>
      </c>
      <c r="Q538" s="11">
        <v>0</v>
      </c>
      <c r="R538" s="11">
        <v>0</v>
      </c>
      <c r="S538" s="11">
        <v>0</v>
      </c>
      <c r="T538" s="11">
        <v>0</v>
      </c>
      <c r="U538" s="11">
        <v>0</v>
      </c>
      <c r="V538" s="11">
        <v>0</v>
      </c>
      <c r="W538" s="11">
        <v>0</v>
      </c>
      <c r="X538" s="11">
        <v>0</v>
      </c>
      <c r="Y538" s="11">
        <v>0</v>
      </c>
      <c r="Z538" s="11">
        <v>0</v>
      </c>
      <c r="AA538" s="11">
        <v>0</v>
      </c>
      <c r="AB538" s="11">
        <v>0</v>
      </c>
      <c r="AC538" s="11">
        <v>0</v>
      </c>
      <c r="AD538" s="11">
        <v>0</v>
      </c>
      <c r="AE538" s="11">
        <v>0</v>
      </c>
      <c r="AF538" s="11">
        <v>0</v>
      </c>
      <c r="AG538" s="11">
        <v>0</v>
      </c>
      <c r="AH538" s="11">
        <v>30</v>
      </c>
      <c r="AI538" s="11"/>
      <c r="AJ538" s="11"/>
      <c r="AK538" s="11" t="s">
        <v>898</v>
      </c>
      <c r="AL538" s="11" t="s">
        <v>47</v>
      </c>
      <c r="AM538" s="11" t="s">
        <v>48</v>
      </c>
      <c r="AN538" s="11" t="s">
        <v>729</v>
      </c>
    </row>
    <row r="539" ht="48" spans="1:40">
      <c r="A539" s="28">
        <v>536</v>
      </c>
      <c r="B539" s="11" t="s">
        <v>494</v>
      </c>
      <c r="C539" s="11" t="s">
        <v>2015</v>
      </c>
      <c r="D539" s="11" t="s">
        <v>2016</v>
      </c>
      <c r="E539" s="11" t="s">
        <v>2017</v>
      </c>
      <c r="F539" s="30" t="s">
        <v>2018</v>
      </c>
      <c r="G539" s="11" t="s">
        <v>2019</v>
      </c>
      <c r="H539" s="11">
        <v>1</v>
      </c>
      <c r="I539" s="11" t="s">
        <v>3329</v>
      </c>
      <c r="J539" s="11">
        <v>1</v>
      </c>
      <c r="K539" s="11">
        <v>90</v>
      </c>
      <c r="L539" s="11" t="s">
        <v>2019</v>
      </c>
      <c r="M539" s="11">
        <v>3</v>
      </c>
      <c r="N539" s="11">
        <v>5</v>
      </c>
      <c r="O539" s="11" t="s">
        <v>3439</v>
      </c>
      <c r="P539" s="11">
        <v>5</v>
      </c>
      <c r="Q539" s="11">
        <v>5</v>
      </c>
      <c r="R539" s="11" t="s">
        <v>128</v>
      </c>
      <c r="S539" s="11">
        <v>0</v>
      </c>
      <c r="T539" s="11">
        <v>0</v>
      </c>
      <c r="U539" s="11">
        <v>0</v>
      </c>
      <c r="V539" s="11">
        <v>0</v>
      </c>
      <c r="W539" s="11">
        <v>0</v>
      </c>
      <c r="X539" s="11">
        <v>0</v>
      </c>
      <c r="Y539" s="11">
        <v>0</v>
      </c>
      <c r="Z539" s="11">
        <v>0</v>
      </c>
      <c r="AA539" s="11">
        <v>0</v>
      </c>
      <c r="AB539" s="11">
        <v>0</v>
      </c>
      <c r="AC539" s="11">
        <v>0</v>
      </c>
      <c r="AD539" s="11">
        <v>0</v>
      </c>
      <c r="AE539" s="11">
        <v>0</v>
      </c>
      <c r="AF539" s="11">
        <v>0</v>
      </c>
      <c r="AG539" s="11">
        <v>0</v>
      </c>
      <c r="AH539" s="11">
        <v>10</v>
      </c>
      <c r="AI539" s="11"/>
      <c r="AJ539" s="11"/>
      <c r="AK539" s="11" t="s">
        <v>898</v>
      </c>
      <c r="AL539" s="11" t="s">
        <v>105</v>
      </c>
      <c r="AM539" s="11" t="s">
        <v>48</v>
      </c>
      <c r="AN539" s="11" t="s">
        <v>729</v>
      </c>
    </row>
    <row r="540" ht="24" spans="1:40">
      <c r="A540" s="28">
        <v>537</v>
      </c>
      <c r="B540" s="11" t="s">
        <v>494</v>
      </c>
      <c r="C540" s="11" t="s">
        <v>2020</v>
      </c>
      <c r="D540" s="11" t="s">
        <v>2021</v>
      </c>
      <c r="E540" s="11" t="s">
        <v>2022</v>
      </c>
      <c r="F540" s="11" t="s">
        <v>540</v>
      </c>
      <c r="G540" s="11" t="s">
        <v>504</v>
      </c>
      <c r="H540" s="11">
        <v>1</v>
      </c>
      <c r="I540" s="11" t="s">
        <v>3328</v>
      </c>
      <c r="J540" s="11">
        <v>1</v>
      </c>
      <c r="K540" s="11">
        <v>100</v>
      </c>
      <c r="L540" s="11" t="s">
        <v>504</v>
      </c>
      <c r="M540" s="11">
        <v>0</v>
      </c>
      <c r="N540" s="11">
        <v>0</v>
      </c>
      <c r="O540" s="11">
        <v>0</v>
      </c>
      <c r="P540" s="11">
        <v>0</v>
      </c>
      <c r="Q540" s="11">
        <v>0</v>
      </c>
      <c r="R540" s="11">
        <v>0</v>
      </c>
      <c r="S540" s="11">
        <v>0</v>
      </c>
      <c r="T540" s="11">
        <v>0</v>
      </c>
      <c r="U540" s="11">
        <v>0</v>
      </c>
      <c r="V540" s="11">
        <v>0</v>
      </c>
      <c r="W540" s="11">
        <v>0</v>
      </c>
      <c r="X540" s="11">
        <v>0</v>
      </c>
      <c r="Y540" s="11">
        <v>0</v>
      </c>
      <c r="Z540" s="11">
        <v>0</v>
      </c>
      <c r="AA540" s="11">
        <v>0</v>
      </c>
      <c r="AB540" s="11">
        <v>0</v>
      </c>
      <c r="AC540" s="11">
        <v>0</v>
      </c>
      <c r="AD540" s="11">
        <v>0</v>
      </c>
      <c r="AE540" s="11">
        <v>0</v>
      </c>
      <c r="AF540" s="11">
        <v>0</v>
      </c>
      <c r="AG540" s="11">
        <v>0</v>
      </c>
      <c r="AH540" s="11">
        <v>30</v>
      </c>
      <c r="AI540" s="11"/>
      <c r="AJ540" s="11"/>
      <c r="AK540" s="11" t="s">
        <v>898</v>
      </c>
      <c r="AL540" s="11" t="s">
        <v>47</v>
      </c>
      <c r="AM540" s="11" t="s">
        <v>48</v>
      </c>
      <c r="AN540" s="11" t="s">
        <v>729</v>
      </c>
    </row>
    <row r="541" ht="36" spans="1:40">
      <c r="A541" s="28">
        <v>538</v>
      </c>
      <c r="B541" s="11" t="s">
        <v>494</v>
      </c>
      <c r="C541" s="11" t="s">
        <v>2023</v>
      </c>
      <c r="D541" s="11" t="s">
        <v>2024</v>
      </c>
      <c r="E541" s="11" t="s">
        <v>2025</v>
      </c>
      <c r="F541" s="30" t="s">
        <v>2026</v>
      </c>
      <c r="G541" s="11" t="s">
        <v>339</v>
      </c>
      <c r="H541" s="11">
        <v>1</v>
      </c>
      <c r="I541" s="11" t="s">
        <v>3328</v>
      </c>
      <c r="J541" s="11">
        <v>1</v>
      </c>
      <c r="K541" s="11">
        <v>100</v>
      </c>
      <c r="L541" s="11" t="s">
        <v>339</v>
      </c>
      <c r="M541" s="11">
        <v>0</v>
      </c>
      <c r="N541" s="11">
        <v>0</v>
      </c>
      <c r="O541" s="11">
        <v>0</v>
      </c>
      <c r="P541" s="11">
        <v>0</v>
      </c>
      <c r="Q541" s="11">
        <v>0</v>
      </c>
      <c r="R541" s="11">
        <v>0</v>
      </c>
      <c r="S541" s="11">
        <v>0</v>
      </c>
      <c r="T541" s="11">
        <v>0</v>
      </c>
      <c r="U541" s="11">
        <v>0</v>
      </c>
      <c r="V541" s="11">
        <v>0</v>
      </c>
      <c r="W541" s="11">
        <v>0</v>
      </c>
      <c r="X541" s="11">
        <v>0</v>
      </c>
      <c r="Y541" s="11">
        <v>0</v>
      </c>
      <c r="Z541" s="11">
        <v>0</v>
      </c>
      <c r="AA541" s="11">
        <v>0</v>
      </c>
      <c r="AB541" s="11">
        <v>0</v>
      </c>
      <c r="AC541" s="11">
        <v>0</v>
      </c>
      <c r="AD541" s="11">
        <v>0</v>
      </c>
      <c r="AE541" s="11">
        <v>0</v>
      </c>
      <c r="AF541" s="11">
        <v>0</v>
      </c>
      <c r="AG541" s="11">
        <v>0</v>
      </c>
      <c r="AH541" s="11">
        <v>30</v>
      </c>
      <c r="AI541" s="11" t="s">
        <v>1400</v>
      </c>
      <c r="AJ541" s="11">
        <v>3</v>
      </c>
      <c r="AK541" s="11" t="s">
        <v>754</v>
      </c>
      <c r="AL541" s="11" t="s">
        <v>47</v>
      </c>
      <c r="AM541" s="11" t="s">
        <v>48</v>
      </c>
      <c r="AN541" s="11" t="s">
        <v>729</v>
      </c>
    </row>
    <row r="542" ht="36" spans="1:40">
      <c r="A542" s="28">
        <v>539</v>
      </c>
      <c r="B542" s="11" t="s">
        <v>494</v>
      </c>
      <c r="C542" s="11" t="s">
        <v>2027</v>
      </c>
      <c r="D542" s="11" t="s">
        <v>2028</v>
      </c>
      <c r="E542" s="11" t="s">
        <v>2029</v>
      </c>
      <c r="F542" s="11" t="s">
        <v>503</v>
      </c>
      <c r="G542" s="11" t="s">
        <v>504</v>
      </c>
      <c r="H542" s="11">
        <v>1</v>
      </c>
      <c r="I542" s="11" t="s">
        <v>3328</v>
      </c>
      <c r="J542" s="11">
        <v>1</v>
      </c>
      <c r="K542" s="11">
        <v>100</v>
      </c>
      <c r="L542" s="11" t="s">
        <v>504</v>
      </c>
      <c r="M542" s="11">
        <v>0</v>
      </c>
      <c r="N542" s="11">
        <v>0</v>
      </c>
      <c r="O542" s="11">
        <v>0</v>
      </c>
      <c r="P542" s="11">
        <v>0</v>
      </c>
      <c r="Q542" s="11">
        <v>0</v>
      </c>
      <c r="R542" s="11">
        <v>0</v>
      </c>
      <c r="S542" s="11">
        <v>0</v>
      </c>
      <c r="T542" s="11">
        <v>0</v>
      </c>
      <c r="U542" s="11">
        <v>0</v>
      </c>
      <c r="V542" s="11">
        <v>0</v>
      </c>
      <c r="W542" s="11">
        <v>0</v>
      </c>
      <c r="X542" s="11">
        <v>0</v>
      </c>
      <c r="Y542" s="11">
        <v>0</v>
      </c>
      <c r="Z542" s="11">
        <v>0</v>
      </c>
      <c r="AA542" s="11">
        <v>0</v>
      </c>
      <c r="AB542" s="11">
        <v>0</v>
      </c>
      <c r="AC542" s="11">
        <v>0</v>
      </c>
      <c r="AD542" s="11">
        <v>0</v>
      </c>
      <c r="AE542" s="11">
        <v>0</v>
      </c>
      <c r="AF542" s="11">
        <v>0</v>
      </c>
      <c r="AG542" s="11">
        <v>0</v>
      </c>
      <c r="AH542" s="11">
        <v>30</v>
      </c>
      <c r="AI542" s="11"/>
      <c r="AJ542" s="11"/>
      <c r="AK542" s="11" t="s">
        <v>754</v>
      </c>
      <c r="AL542" s="11" t="s">
        <v>47</v>
      </c>
      <c r="AM542" s="11" t="s">
        <v>48</v>
      </c>
      <c r="AN542" s="11" t="s">
        <v>729</v>
      </c>
    </row>
    <row r="543" ht="48" spans="1:40">
      <c r="A543" s="28">
        <v>540</v>
      </c>
      <c r="B543" s="11" t="s">
        <v>494</v>
      </c>
      <c r="C543" s="11" t="s">
        <v>2030</v>
      </c>
      <c r="D543" s="11" t="s">
        <v>2031</v>
      </c>
      <c r="E543" s="11" t="s">
        <v>2032</v>
      </c>
      <c r="F543" s="11" t="s">
        <v>582</v>
      </c>
      <c r="G543" s="11" t="s">
        <v>407</v>
      </c>
      <c r="H543" s="11">
        <v>1</v>
      </c>
      <c r="I543" s="11" t="s">
        <v>3329</v>
      </c>
      <c r="J543" s="11">
        <v>1</v>
      </c>
      <c r="K543" s="11">
        <v>100</v>
      </c>
      <c r="L543" s="11" t="s">
        <v>407</v>
      </c>
      <c r="M543" s="11">
        <v>3</v>
      </c>
      <c r="N543" s="11">
        <v>0</v>
      </c>
      <c r="O543" s="11" t="s">
        <v>958</v>
      </c>
      <c r="P543" s="11">
        <v>0</v>
      </c>
      <c r="Q543" s="11">
        <v>0</v>
      </c>
      <c r="R543" s="11">
        <v>0</v>
      </c>
      <c r="S543" s="11">
        <v>0</v>
      </c>
      <c r="T543" s="11">
        <v>0</v>
      </c>
      <c r="U543" s="11">
        <v>0</v>
      </c>
      <c r="V543" s="11">
        <v>0</v>
      </c>
      <c r="W543" s="11">
        <v>0</v>
      </c>
      <c r="X543" s="11">
        <v>0</v>
      </c>
      <c r="Y543" s="11">
        <v>0</v>
      </c>
      <c r="Z543" s="11">
        <v>0</v>
      </c>
      <c r="AA543" s="11">
        <v>0</v>
      </c>
      <c r="AB543" s="11">
        <v>0</v>
      </c>
      <c r="AC543" s="11">
        <v>0</v>
      </c>
      <c r="AD543" s="11">
        <v>0</v>
      </c>
      <c r="AE543" s="11">
        <v>0</v>
      </c>
      <c r="AF543" s="11">
        <v>0</v>
      </c>
      <c r="AG543" s="11">
        <v>0</v>
      </c>
      <c r="AH543" s="11">
        <v>30</v>
      </c>
      <c r="AI543" s="11" t="s">
        <v>1400</v>
      </c>
      <c r="AJ543" s="11">
        <v>2</v>
      </c>
      <c r="AK543" s="11" t="s">
        <v>754</v>
      </c>
      <c r="AL543" s="11" t="s">
        <v>47</v>
      </c>
      <c r="AM543" s="11" t="s">
        <v>48</v>
      </c>
      <c r="AN543" s="11" t="s">
        <v>729</v>
      </c>
    </row>
    <row r="544" ht="24" spans="1:40">
      <c r="A544" s="28">
        <v>541</v>
      </c>
      <c r="B544" s="11" t="s">
        <v>494</v>
      </c>
      <c r="C544" s="11" t="s">
        <v>2033</v>
      </c>
      <c r="D544" s="11" t="s">
        <v>2034</v>
      </c>
      <c r="E544" s="11" t="s">
        <v>2035</v>
      </c>
      <c r="F544" s="30" t="s">
        <v>524</v>
      </c>
      <c r="G544" s="11" t="s">
        <v>384</v>
      </c>
      <c r="H544" s="11">
        <v>2</v>
      </c>
      <c r="I544" s="11" t="s">
        <v>3329</v>
      </c>
      <c r="J544" s="11">
        <v>2</v>
      </c>
      <c r="K544" s="11">
        <v>74.07</v>
      </c>
      <c r="L544" s="11" t="s">
        <v>384</v>
      </c>
      <c r="M544" s="11">
        <v>7</v>
      </c>
      <c r="N544" s="11">
        <v>25.92</v>
      </c>
      <c r="O544" s="11" t="s">
        <v>3330</v>
      </c>
      <c r="P544" s="11">
        <v>0</v>
      </c>
      <c r="Q544" s="11">
        <v>0</v>
      </c>
      <c r="R544" s="11">
        <v>0</v>
      </c>
      <c r="S544" s="11">
        <v>0</v>
      </c>
      <c r="T544" s="11">
        <v>0</v>
      </c>
      <c r="U544" s="11">
        <v>0</v>
      </c>
      <c r="V544" s="11">
        <v>0</v>
      </c>
      <c r="W544" s="11">
        <v>0</v>
      </c>
      <c r="X544" s="11">
        <v>0</v>
      </c>
      <c r="Y544" s="11">
        <v>0</v>
      </c>
      <c r="Z544" s="11">
        <v>0</v>
      </c>
      <c r="AA544" s="11">
        <v>0</v>
      </c>
      <c r="AB544" s="11">
        <v>0</v>
      </c>
      <c r="AC544" s="11">
        <v>0</v>
      </c>
      <c r="AD544" s="11">
        <v>0</v>
      </c>
      <c r="AE544" s="11">
        <v>0</v>
      </c>
      <c r="AF544" s="11">
        <v>0</v>
      </c>
      <c r="AG544" s="11">
        <v>0</v>
      </c>
      <c r="AH544" s="11">
        <v>30</v>
      </c>
      <c r="AI544" s="11"/>
      <c r="AJ544" s="11"/>
      <c r="AK544" s="11" t="s">
        <v>759</v>
      </c>
      <c r="AL544" s="11" t="s">
        <v>47</v>
      </c>
      <c r="AM544" s="11" t="s">
        <v>48</v>
      </c>
      <c r="AN544" s="11" t="s">
        <v>729</v>
      </c>
    </row>
    <row r="545" ht="36" spans="1:40">
      <c r="A545" s="28">
        <v>542</v>
      </c>
      <c r="B545" s="11" t="s">
        <v>494</v>
      </c>
      <c r="C545" s="11" t="s">
        <v>2036</v>
      </c>
      <c r="D545" s="11" t="s">
        <v>2037</v>
      </c>
      <c r="E545" s="11" t="s">
        <v>2038</v>
      </c>
      <c r="F545" s="11" t="s">
        <v>620</v>
      </c>
      <c r="G545" s="11" t="s">
        <v>554</v>
      </c>
      <c r="H545" s="11">
        <v>4</v>
      </c>
      <c r="I545" s="11" t="s">
        <v>3328</v>
      </c>
      <c r="J545" s="11">
        <v>4</v>
      </c>
      <c r="K545" s="11">
        <v>100</v>
      </c>
      <c r="L545" s="11" t="s">
        <v>554</v>
      </c>
      <c r="M545" s="11">
        <v>0</v>
      </c>
      <c r="N545" s="11">
        <v>0</v>
      </c>
      <c r="O545" s="11">
        <v>0</v>
      </c>
      <c r="P545" s="11">
        <v>0</v>
      </c>
      <c r="Q545" s="11">
        <v>0</v>
      </c>
      <c r="R545" s="11">
        <v>0</v>
      </c>
      <c r="S545" s="11">
        <v>0</v>
      </c>
      <c r="T545" s="11">
        <v>0</v>
      </c>
      <c r="U545" s="11">
        <v>0</v>
      </c>
      <c r="V545" s="11">
        <v>0</v>
      </c>
      <c r="W545" s="11">
        <v>0</v>
      </c>
      <c r="X545" s="11">
        <v>0</v>
      </c>
      <c r="Y545" s="11">
        <v>0</v>
      </c>
      <c r="Z545" s="11">
        <v>0</v>
      </c>
      <c r="AA545" s="11">
        <v>0</v>
      </c>
      <c r="AB545" s="11">
        <v>0</v>
      </c>
      <c r="AC545" s="11">
        <v>0</v>
      </c>
      <c r="AD545" s="11">
        <v>0</v>
      </c>
      <c r="AE545" s="11">
        <v>0</v>
      </c>
      <c r="AF545" s="11">
        <v>0</v>
      </c>
      <c r="AG545" s="11">
        <v>0</v>
      </c>
      <c r="AH545" s="11">
        <v>5</v>
      </c>
      <c r="AI545" s="11"/>
      <c r="AJ545" s="11"/>
      <c r="AK545" s="11" t="s">
        <v>759</v>
      </c>
      <c r="AL545" s="11" t="s">
        <v>105</v>
      </c>
      <c r="AM545" s="11" t="s">
        <v>56</v>
      </c>
      <c r="AN545" s="11" t="s">
        <v>729</v>
      </c>
    </row>
    <row r="546" ht="36" spans="1:40">
      <c r="A546" s="28">
        <v>543</v>
      </c>
      <c r="B546" s="11" t="s">
        <v>494</v>
      </c>
      <c r="C546" s="11" t="s">
        <v>2039</v>
      </c>
      <c r="D546" s="11" t="s">
        <v>2040</v>
      </c>
      <c r="E546" s="11" t="s">
        <v>2041</v>
      </c>
      <c r="F546" s="11" t="s">
        <v>2042</v>
      </c>
      <c r="G546" s="11" t="s">
        <v>504</v>
      </c>
      <c r="H546" s="11">
        <v>1</v>
      </c>
      <c r="I546" s="11" t="s">
        <v>3328</v>
      </c>
      <c r="J546" s="11">
        <v>1</v>
      </c>
      <c r="K546" s="11">
        <v>100</v>
      </c>
      <c r="L546" s="11" t="s">
        <v>504</v>
      </c>
      <c r="M546" s="11">
        <v>0</v>
      </c>
      <c r="N546" s="11">
        <v>0</v>
      </c>
      <c r="O546" s="11">
        <v>0</v>
      </c>
      <c r="P546" s="11">
        <v>0</v>
      </c>
      <c r="Q546" s="11">
        <v>0</v>
      </c>
      <c r="R546" s="11">
        <v>0</v>
      </c>
      <c r="S546" s="11">
        <v>0</v>
      </c>
      <c r="T546" s="11">
        <v>0</v>
      </c>
      <c r="U546" s="11">
        <v>0</v>
      </c>
      <c r="V546" s="11">
        <v>0</v>
      </c>
      <c r="W546" s="11">
        <v>0</v>
      </c>
      <c r="X546" s="11">
        <v>0</v>
      </c>
      <c r="Y546" s="11">
        <v>0</v>
      </c>
      <c r="Z546" s="11">
        <v>0</v>
      </c>
      <c r="AA546" s="11">
        <v>0</v>
      </c>
      <c r="AB546" s="11">
        <v>0</v>
      </c>
      <c r="AC546" s="11">
        <v>0</v>
      </c>
      <c r="AD546" s="11">
        <v>0</v>
      </c>
      <c r="AE546" s="11">
        <v>0</v>
      </c>
      <c r="AF546" s="11">
        <v>0</v>
      </c>
      <c r="AG546" s="11">
        <v>0</v>
      </c>
      <c r="AH546" s="11">
        <v>30</v>
      </c>
      <c r="AI546" s="11"/>
      <c r="AJ546" s="11"/>
      <c r="AK546" s="11" t="s">
        <v>759</v>
      </c>
      <c r="AL546" s="11" t="s">
        <v>47</v>
      </c>
      <c r="AM546" s="11" t="s">
        <v>48</v>
      </c>
      <c r="AN546" s="11" t="s">
        <v>729</v>
      </c>
    </row>
    <row r="547" ht="24" spans="1:40">
      <c r="A547" s="28">
        <v>544</v>
      </c>
      <c r="B547" s="11" t="s">
        <v>494</v>
      </c>
      <c r="C547" s="11" t="s">
        <v>2043</v>
      </c>
      <c r="D547" s="11" t="s">
        <v>2044</v>
      </c>
      <c r="E547" s="11" t="s">
        <v>2045</v>
      </c>
      <c r="F547" s="11" t="s">
        <v>1128</v>
      </c>
      <c r="G547" s="11" t="s">
        <v>208</v>
      </c>
      <c r="H547" s="11">
        <v>5</v>
      </c>
      <c r="I547" s="11" t="s">
        <v>3328</v>
      </c>
      <c r="J547" s="11">
        <v>5</v>
      </c>
      <c r="K547" s="11">
        <v>100</v>
      </c>
      <c r="L547" s="11" t="s">
        <v>208</v>
      </c>
      <c r="M547" s="11">
        <v>0</v>
      </c>
      <c r="N547" s="11">
        <v>0</v>
      </c>
      <c r="O547" s="11">
        <v>0</v>
      </c>
      <c r="P547" s="11">
        <v>0</v>
      </c>
      <c r="Q547" s="11">
        <v>0</v>
      </c>
      <c r="R547" s="11">
        <v>0</v>
      </c>
      <c r="S547" s="11">
        <v>0</v>
      </c>
      <c r="T547" s="11">
        <v>0</v>
      </c>
      <c r="U547" s="11">
        <v>0</v>
      </c>
      <c r="V547" s="11">
        <v>0</v>
      </c>
      <c r="W547" s="11">
        <v>0</v>
      </c>
      <c r="X547" s="11">
        <v>0</v>
      </c>
      <c r="Y547" s="11">
        <v>0</v>
      </c>
      <c r="Z547" s="11">
        <v>0</v>
      </c>
      <c r="AA547" s="11">
        <v>0</v>
      </c>
      <c r="AB547" s="11">
        <v>0</v>
      </c>
      <c r="AC547" s="11">
        <v>0</v>
      </c>
      <c r="AD547" s="11">
        <v>0</v>
      </c>
      <c r="AE547" s="11">
        <v>0</v>
      </c>
      <c r="AF547" s="11">
        <v>0</v>
      </c>
      <c r="AG547" s="11">
        <v>0</v>
      </c>
      <c r="AH547" s="11">
        <v>15</v>
      </c>
      <c r="AI547" s="11"/>
      <c r="AJ547" s="11"/>
      <c r="AK547" s="11" t="s">
        <v>759</v>
      </c>
      <c r="AL547" s="11" t="s">
        <v>47</v>
      </c>
      <c r="AM547" s="11" t="s">
        <v>56</v>
      </c>
      <c r="AN547" s="11" t="s">
        <v>729</v>
      </c>
    </row>
    <row r="548" ht="24" spans="1:40">
      <c r="A548" s="28">
        <v>545</v>
      </c>
      <c r="B548" s="11" t="s">
        <v>494</v>
      </c>
      <c r="C548" s="11" t="s">
        <v>2046</v>
      </c>
      <c r="D548" s="11" t="s">
        <v>2047</v>
      </c>
      <c r="E548" s="11" t="s">
        <v>2048</v>
      </c>
      <c r="F548" s="11" t="s">
        <v>646</v>
      </c>
      <c r="G548" s="11" t="s">
        <v>403</v>
      </c>
      <c r="H548" s="11">
        <v>1</v>
      </c>
      <c r="I548" s="11" t="s">
        <v>3328</v>
      </c>
      <c r="J548" s="11">
        <v>1</v>
      </c>
      <c r="K548" s="11">
        <v>100</v>
      </c>
      <c r="L548" s="11" t="s">
        <v>403</v>
      </c>
      <c r="M548" s="11">
        <v>0</v>
      </c>
      <c r="N548" s="11">
        <v>0</v>
      </c>
      <c r="O548" s="11">
        <v>0</v>
      </c>
      <c r="P548" s="11">
        <v>0</v>
      </c>
      <c r="Q548" s="11">
        <v>0</v>
      </c>
      <c r="R548" s="11">
        <v>0</v>
      </c>
      <c r="S548" s="11">
        <v>0</v>
      </c>
      <c r="T548" s="11">
        <v>0</v>
      </c>
      <c r="U548" s="11">
        <v>0</v>
      </c>
      <c r="V548" s="11">
        <v>0</v>
      </c>
      <c r="W548" s="11">
        <v>0</v>
      </c>
      <c r="X548" s="11">
        <v>0</v>
      </c>
      <c r="Y548" s="11">
        <v>0</v>
      </c>
      <c r="Z548" s="11">
        <v>0</v>
      </c>
      <c r="AA548" s="11">
        <v>0</v>
      </c>
      <c r="AB548" s="11">
        <v>0</v>
      </c>
      <c r="AC548" s="11">
        <v>0</v>
      </c>
      <c r="AD548" s="11">
        <v>0</v>
      </c>
      <c r="AE548" s="11">
        <v>0</v>
      </c>
      <c r="AF548" s="11">
        <v>0</v>
      </c>
      <c r="AG548" s="11">
        <v>0</v>
      </c>
      <c r="AH548" s="11">
        <v>30</v>
      </c>
      <c r="AI548" s="11"/>
      <c r="AJ548" s="11"/>
      <c r="AK548" s="11" t="s">
        <v>759</v>
      </c>
      <c r="AL548" s="11" t="s">
        <v>47</v>
      </c>
      <c r="AM548" s="11" t="s">
        <v>48</v>
      </c>
      <c r="AN548" s="11" t="s">
        <v>729</v>
      </c>
    </row>
    <row r="549" ht="24" spans="1:40">
      <c r="A549" s="28">
        <v>546</v>
      </c>
      <c r="B549" s="11" t="s">
        <v>494</v>
      </c>
      <c r="C549" s="11" t="s">
        <v>2049</v>
      </c>
      <c r="D549" s="11" t="s">
        <v>2050</v>
      </c>
      <c r="E549" s="11" t="s">
        <v>2051</v>
      </c>
      <c r="F549" s="30" t="s">
        <v>582</v>
      </c>
      <c r="G549" s="11" t="s">
        <v>1016</v>
      </c>
      <c r="H549" s="11">
        <v>3</v>
      </c>
      <c r="I549" s="11" t="s">
        <v>3328</v>
      </c>
      <c r="J549" s="11">
        <v>3</v>
      </c>
      <c r="K549" s="11">
        <v>100</v>
      </c>
      <c r="L549" s="11" t="s">
        <v>1016</v>
      </c>
      <c r="M549" s="11">
        <v>0</v>
      </c>
      <c r="N549" s="11">
        <v>0</v>
      </c>
      <c r="O549" s="11">
        <v>0</v>
      </c>
      <c r="P549" s="11">
        <v>0</v>
      </c>
      <c r="Q549" s="11">
        <v>0</v>
      </c>
      <c r="R549" s="11">
        <v>0</v>
      </c>
      <c r="S549" s="11">
        <v>0</v>
      </c>
      <c r="T549" s="11">
        <v>0</v>
      </c>
      <c r="U549" s="11">
        <v>0</v>
      </c>
      <c r="V549" s="11">
        <v>0</v>
      </c>
      <c r="W549" s="11">
        <v>0</v>
      </c>
      <c r="X549" s="11">
        <v>0</v>
      </c>
      <c r="Y549" s="11">
        <v>0</v>
      </c>
      <c r="Z549" s="11">
        <v>0</v>
      </c>
      <c r="AA549" s="11">
        <v>0</v>
      </c>
      <c r="AB549" s="11">
        <v>0</v>
      </c>
      <c r="AC549" s="11">
        <v>0</v>
      </c>
      <c r="AD549" s="11">
        <v>0</v>
      </c>
      <c r="AE549" s="11">
        <v>0</v>
      </c>
      <c r="AF549" s="11">
        <v>0</v>
      </c>
      <c r="AG549" s="11">
        <v>0</v>
      </c>
      <c r="AH549" s="11">
        <v>30</v>
      </c>
      <c r="AI549" s="11"/>
      <c r="AJ549" s="11"/>
      <c r="AK549" s="11" t="s">
        <v>980</v>
      </c>
      <c r="AL549" s="11" t="s">
        <v>47</v>
      </c>
      <c r="AM549" s="11" t="s">
        <v>48</v>
      </c>
      <c r="AN549" s="11" t="s">
        <v>729</v>
      </c>
    </row>
    <row r="550" ht="48" spans="1:40">
      <c r="A550" s="28">
        <v>547</v>
      </c>
      <c r="B550" s="11" t="s">
        <v>494</v>
      </c>
      <c r="C550" s="11" t="s">
        <v>2052</v>
      </c>
      <c r="D550" s="11" t="s">
        <v>2053</v>
      </c>
      <c r="E550" s="11" t="s">
        <v>2054</v>
      </c>
      <c r="F550" s="30" t="s">
        <v>2055</v>
      </c>
      <c r="G550" s="11" t="s">
        <v>2056</v>
      </c>
      <c r="H550" s="11">
        <v>3</v>
      </c>
      <c r="I550" s="11" t="s">
        <v>3329</v>
      </c>
      <c r="J550" s="11">
        <v>1</v>
      </c>
      <c r="K550" s="11">
        <v>0</v>
      </c>
      <c r="L550" s="11" t="s">
        <v>3365</v>
      </c>
      <c r="M550" s="11">
        <v>3</v>
      </c>
      <c r="N550" s="11">
        <v>100</v>
      </c>
      <c r="O550" s="11" t="s">
        <v>2056</v>
      </c>
      <c r="P550" s="11">
        <v>0</v>
      </c>
      <c r="Q550" s="11">
        <v>0</v>
      </c>
      <c r="R550" s="11">
        <v>0</v>
      </c>
      <c r="S550" s="11">
        <v>0</v>
      </c>
      <c r="T550" s="11">
        <v>0</v>
      </c>
      <c r="U550" s="11">
        <v>0</v>
      </c>
      <c r="V550" s="11">
        <v>0</v>
      </c>
      <c r="W550" s="11">
        <v>0</v>
      </c>
      <c r="X550" s="11">
        <v>0</v>
      </c>
      <c r="Y550" s="11">
        <v>0</v>
      </c>
      <c r="Z550" s="11">
        <v>0</v>
      </c>
      <c r="AA550" s="11">
        <v>0</v>
      </c>
      <c r="AB550" s="11">
        <v>0</v>
      </c>
      <c r="AC550" s="11">
        <v>0</v>
      </c>
      <c r="AD550" s="11">
        <v>0</v>
      </c>
      <c r="AE550" s="11">
        <v>0</v>
      </c>
      <c r="AF550" s="11">
        <v>0</v>
      </c>
      <c r="AG550" s="11">
        <v>0</v>
      </c>
      <c r="AH550" s="11">
        <v>30</v>
      </c>
      <c r="AI550" s="11"/>
      <c r="AJ550" s="11"/>
      <c r="AK550" s="11" t="s">
        <v>980</v>
      </c>
      <c r="AL550" s="11" t="s">
        <v>47</v>
      </c>
      <c r="AM550" s="11" t="s">
        <v>48</v>
      </c>
      <c r="AN550" s="11" t="s">
        <v>729</v>
      </c>
    </row>
    <row r="551" ht="48" spans="1:40">
      <c r="A551" s="28">
        <v>548</v>
      </c>
      <c r="B551" s="11" t="s">
        <v>494</v>
      </c>
      <c r="C551" s="11" t="s">
        <v>2057</v>
      </c>
      <c r="D551" s="11" t="s">
        <v>2058</v>
      </c>
      <c r="E551" s="11" t="s">
        <v>2059</v>
      </c>
      <c r="F551" s="30" t="s">
        <v>519</v>
      </c>
      <c r="G551" s="11" t="s">
        <v>384</v>
      </c>
      <c r="H551" s="11">
        <v>3</v>
      </c>
      <c r="I551" s="11" t="s">
        <v>3329</v>
      </c>
      <c r="J551" s="11">
        <v>3</v>
      </c>
      <c r="K551" s="11">
        <v>48.38</v>
      </c>
      <c r="L551" s="11" t="s">
        <v>384</v>
      </c>
      <c r="M551" s="11">
        <v>5</v>
      </c>
      <c r="N551" s="11">
        <v>29.03</v>
      </c>
      <c r="O551" s="11" t="s">
        <v>3434</v>
      </c>
      <c r="P551" s="11">
        <v>7</v>
      </c>
      <c r="Q551" s="11">
        <v>22.58</v>
      </c>
      <c r="R551" s="11" t="s">
        <v>1939</v>
      </c>
      <c r="S551" s="11">
        <v>0</v>
      </c>
      <c r="T551" s="11">
        <v>0</v>
      </c>
      <c r="U551" s="11">
        <v>0</v>
      </c>
      <c r="V551" s="11">
        <v>0</v>
      </c>
      <c r="W551" s="11">
        <v>0</v>
      </c>
      <c r="X551" s="11">
        <v>0</v>
      </c>
      <c r="Y551" s="11">
        <v>0</v>
      </c>
      <c r="Z551" s="11">
        <v>0</v>
      </c>
      <c r="AA551" s="11">
        <v>0</v>
      </c>
      <c r="AB551" s="11">
        <v>0</v>
      </c>
      <c r="AC551" s="11">
        <v>0</v>
      </c>
      <c r="AD551" s="11">
        <v>0</v>
      </c>
      <c r="AE551" s="11">
        <v>0</v>
      </c>
      <c r="AF551" s="11">
        <v>0</v>
      </c>
      <c r="AG551" s="11">
        <v>0</v>
      </c>
      <c r="AH551" s="11">
        <v>30</v>
      </c>
      <c r="AI551" s="11"/>
      <c r="AJ551" s="11"/>
      <c r="AK551" s="11" t="s">
        <v>980</v>
      </c>
      <c r="AL551" s="11" t="s">
        <v>47</v>
      </c>
      <c r="AM551" s="11" t="s">
        <v>48</v>
      </c>
      <c r="AN551" s="11" t="s">
        <v>729</v>
      </c>
    </row>
    <row r="552" ht="60" spans="1:40">
      <c r="A552" s="28">
        <v>549</v>
      </c>
      <c r="B552" s="11" t="s">
        <v>494</v>
      </c>
      <c r="C552" s="11" t="s">
        <v>2060</v>
      </c>
      <c r="D552" s="11" t="s">
        <v>2061</v>
      </c>
      <c r="E552" s="11" t="s">
        <v>2062</v>
      </c>
      <c r="F552" s="11" t="s">
        <v>519</v>
      </c>
      <c r="G552" s="11" t="s">
        <v>203</v>
      </c>
      <c r="H552" s="11">
        <v>6</v>
      </c>
      <c r="I552" s="11" t="s">
        <v>3328</v>
      </c>
      <c r="J552" s="11">
        <v>1</v>
      </c>
      <c r="K552" s="11">
        <v>100</v>
      </c>
      <c r="L552" s="11" t="s">
        <v>203</v>
      </c>
      <c r="M552" s="11">
        <v>0</v>
      </c>
      <c r="N552" s="11">
        <v>0</v>
      </c>
      <c r="O552" s="11">
        <v>0</v>
      </c>
      <c r="P552" s="11">
        <v>0</v>
      </c>
      <c r="Q552" s="11">
        <v>0</v>
      </c>
      <c r="R552" s="11">
        <v>0</v>
      </c>
      <c r="S552" s="11">
        <v>0</v>
      </c>
      <c r="T552" s="11">
        <v>0</v>
      </c>
      <c r="U552" s="11">
        <v>0</v>
      </c>
      <c r="V552" s="11">
        <v>0</v>
      </c>
      <c r="W552" s="11">
        <v>0</v>
      </c>
      <c r="X552" s="11">
        <v>0</v>
      </c>
      <c r="Y552" s="11">
        <v>0</v>
      </c>
      <c r="Z552" s="11">
        <v>0</v>
      </c>
      <c r="AA552" s="11">
        <v>0</v>
      </c>
      <c r="AB552" s="11">
        <v>0</v>
      </c>
      <c r="AC552" s="11">
        <v>0</v>
      </c>
      <c r="AD552" s="11">
        <v>0</v>
      </c>
      <c r="AE552" s="11">
        <v>0</v>
      </c>
      <c r="AF552" s="11">
        <v>0</v>
      </c>
      <c r="AG552" s="11">
        <v>0</v>
      </c>
      <c r="AH552" s="11">
        <v>15</v>
      </c>
      <c r="AI552" s="11" t="s">
        <v>1400</v>
      </c>
      <c r="AJ552" s="11">
        <v>10</v>
      </c>
      <c r="AK552" s="11" t="s">
        <v>980</v>
      </c>
      <c r="AL552" s="11" t="s">
        <v>47</v>
      </c>
      <c r="AM552" s="11" t="s">
        <v>56</v>
      </c>
      <c r="AN552" s="11" t="s">
        <v>729</v>
      </c>
    </row>
    <row r="553" ht="36" spans="1:40">
      <c r="A553" s="28">
        <v>550</v>
      </c>
      <c r="B553" s="11" t="s">
        <v>494</v>
      </c>
      <c r="C553" s="11" t="s">
        <v>2063</v>
      </c>
      <c r="D553" s="11" t="s">
        <v>2064</v>
      </c>
      <c r="E553" s="11" t="s">
        <v>2065</v>
      </c>
      <c r="F553" s="11" t="s">
        <v>503</v>
      </c>
      <c r="G553" s="11" t="s">
        <v>504</v>
      </c>
      <c r="H553" s="11">
        <v>1</v>
      </c>
      <c r="I553" s="11" t="s">
        <v>3328</v>
      </c>
      <c r="J553" s="11">
        <v>1</v>
      </c>
      <c r="K553" s="11">
        <v>100</v>
      </c>
      <c r="L553" s="11" t="s">
        <v>504</v>
      </c>
      <c r="M553" s="11">
        <v>0</v>
      </c>
      <c r="N553" s="11">
        <v>0</v>
      </c>
      <c r="O553" s="11">
        <v>0</v>
      </c>
      <c r="P553" s="11">
        <v>0</v>
      </c>
      <c r="Q553" s="11">
        <v>0</v>
      </c>
      <c r="R553" s="11">
        <v>0</v>
      </c>
      <c r="S553" s="11">
        <v>0</v>
      </c>
      <c r="T553" s="11">
        <v>0</v>
      </c>
      <c r="U553" s="11">
        <v>0</v>
      </c>
      <c r="V553" s="11">
        <v>0</v>
      </c>
      <c r="W553" s="11">
        <v>0</v>
      </c>
      <c r="X553" s="11">
        <v>0</v>
      </c>
      <c r="Y553" s="11">
        <v>0</v>
      </c>
      <c r="Z553" s="11">
        <v>0</v>
      </c>
      <c r="AA553" s="11">
        <v>0</v>
      </c>
      <c r="AB553" s="11">
        <v>0</v>
      </c>
      <c r="AC553" s="11">
        <v>0</v>
      </c>
      <c r="AD553" s="11">
        <v>0</v>
      </c>
      <c r="AE553" s="11">
        <v>0</v>
      </c>
      <c r="AF553" s="11">
        <v>0</v>
      </c>
      <c r="AG553" s="11">
        <v>0</v>
      </c>
      <c r="AH553" s="11">
        <v>30</v>
      </c>
      <c r="AI553" s="11"/>
      <c r="AJ553" s="11"/>
      <c r="AK553" s="11" t="s">
        <v>980</v>
      </c>
      <c r="AL553" s="11" t="s">
        <v>47</v>
      </c>
      <c r="AM553" s="11" t="s">
        <v>48</v>
      </c>
      <c r="AN553" s="11" t="s">
        <v>729</v>
      </c>
    </row>
    <row r="554" ht="60" spans="1:40">
      <c r="A554" s="28">
        <v>551</v>
      </c>
      <c r="B554" s="11" t="s">
        <v>494</v>
      </c>
      <c r="C554" s="11" t="s">
        <v>2066</v>
      </c>
      <c r="D554" s="11" t="s">
        <v>2067</v>
      </c>
      <c r="E554" s="11" t="s">
        <v>2068</v>
      </c>
      <c r="F554" s="11" t="s">
        <v>519</v>
      </c>
      <c r="G554" s="11" t="s">
        <v>203</v>
      </c>
      <c r="H554" s="11">
        <v>6</v>
      </c>
      <c r="I554" s="11" t="s">
        <v>3328</v>
      </c>
      <c r="J554" s="11">
        <v>6</v>
      </c>
      <c r="K554" s="11">
        <v>100</v>
      </c>
      <c r="L554" s="11" t="s">
        <v>203</v>
      </c>
      <c r="M554" s="11">
        <v>0</v>
      </c>
      <c r="N554" s="11">
        <v>0</v>
      </c>
      <c r="O554" s="11">
        <v>0</v>
      </c>
      <c r="P554" s="11">
        <v>0</v>
      </c>
      <c r="Q554" s="11">
        <v>0</v>
      </c>
      <c r="R554" s="11">
        <v>0</v>
      </c>
      <c r="S554" s="11">
        <v>0</v>
      </c>
      <c r="T554" s="11">
        <v>0</v>
      </c>
      <c r="U554" s="11">
        <v>0</v>
      </c>
      <c r="V554" s="11">
        <v>0</v>
      </c>
      <c r="W554" s="11">
        <v>0</v>
      </c>
      <c r="X554" s="11">
        <v>0</v>
      </c>
      <c r="Y554" s="11">
        <v>0</v>
      </c>
      <c r="Z554" s="11">
        <v>0</v>
      </c>
      <c r="AA554" s="11">
        <v>0</v>
      </c>
      <c r="AB554" s="11">
        <v>0</v>
      </c>
      <c r="AC554" s="11">
        <v>0</v>
      </c>
      <c r="AD554" s="11">
        <v>0</v>
      </c>
      <c r="AE554" s="11">
        <v>0</v>
      </c>
      <c r="AF554" s="11">
        <v>0</v>
      </c>
      <c r="AG554" s="11">
        <v>0</v>
      </c>
      <c r="AH554" s="11">
        <v>15</v>
      </c>
      <c r="AI554" s="11" t="s">
        <v>1400</v>
      </c>
      <c r="AJ554" s="11">
        <v>10</v>
      </c>
      <c r="AK554" s="11" t="s">
        <v>980</v>
      </c>
      <c r="AL554" s="11" t="s">
        <v>47</v>
      </c>
      <c r="AM554" s="11" t="s">
        <v>56</v>
      </c>
      <c r="AN554" s="11" t="s">
        <v>729</v>
      </c>
    </row>
    <row r="555" ht="36" spans="1:40">
      <c r="A555" s="28">
        <v>552</v>
      </c>
      <c r="B555" s="11" t="s">
        <v>494</v>
      </c>
      <c r="C555" s="11" t="s">
        <v>2069</v>
      </c>
      <c r="D555" s="11" t="s">
        <v>2070</v>
      </c>
      <c r="E555" s="11" t="s">
        <v>2071</v>
      </c>
      <c r="F555" s="11" t="s">
        <v>524</v>
      </c>
      <c r="G555" s="11" t="s">
        <v>987</v>
      </c>
      <c r="H555" s="11">
        <v>2</v>
      </c>
      <c r="I555" s="11" t="s">
        <v>3328</v>
      </c>
      <c r="J555" s="11">
        <v>2</v>
      </c>
      <c r="K555" s="11">
        <v>100</v>
      </c>
      <c r="L555" s="11" t="s">
        <v>987</v>
      </c>
      <c r="M555" s="11">
        <v>0</v>
      </c>
      <c r="N555" s="11">
        <v>0</v>
      </c>
      <c r="O555" s="11">
        <v>0</v>
      </c>
      <c r="P555" s="11">
        <v>0</v>
      </c>
      <c r="Q555" s="11">
        <v>0</v>
      </c>
      <c r="R555" s="11">
        <v>0</v>
      </c>
      <c r="S555" s="11">
        <v>0</v>
      </c>
      <c r="T555" s="11">
        <v>0</v>
      </c>
      <c r="U555" s="11">
        <v>0</v>
      </c>
      <c r="V555" s="11">
        <v>0</v>
      </c>
      <c r="W555" s="11">
        <v>0</v>
      </c>
      <c r="X555" s="11">
        <v>0</v>
      </c>
      <c r="Y555" s="11">
        <v>0</v>
      </c>
      <c r="Z555" s="11">
        <v>0</v>
      </c>
      <c r="AA555" s="11">
        <v>0</v>
      </c>
      <c r="AB555" s="11">
        <v>0</v>
      </c>
      <c r="AC555" s="11">
        <v>0</v>
      </c>
      <c r="AD555" s="11">
        <v>0</v>
      </c>
      <c r="AE555" s="11">
        <v>0</v>
      </c>
      <c r="AF555" s="11">
        <v>0</v>
      </c>
      <c r="AG555" s="11">
        <v>0</v>
      </c>
      <c r="AH555" s="11">
        <v>30</v>
      </c>
      <c r="AI555" s="11"/>
      <c r="AJ555" s="11"/>
      <c r="AK555" s="11" t="s">
        <v>980</v>
      </c>
      <c r="AL555" s="11" t="s">
        <v>47</v>
      </c>
      <c r="AM555" s="11" t="s">
        <v>48</v>
      </c>
      <c r="AN555" s="11" t="s">
        <v>729</v>
      </c>
    </row>
    <row r="556" ht="48" spans="1:40">
      <c r="A556" s="28">
        <v>553</v>
      </c>
      <c r="B556" s="11" t="s">
        <v>494</v>
      </c>
      <c r="C556" s="11" t="s">
        <v>2072</v>
      </c>
      <c r="D556" s="11" t="s">
        <v>2073</v>
      </c>
      <c r="E556" s="11" t="s">
        <v>2074</v>
      </c>
      <c r="F556" s="11" t="s">
        <v>2075</v>
      </c>
      <c r="G556" s="11" t="s">
        <v>504</v>
      </c>
      <c r="H556" s="11">
        <v>2</v>
      </c>
      <c r="I556" s="11" t="s">
        <v>3329</v>
      </c>
      <c r="J556" s="11">
        <v>2</v>
      </c>
      <c r="K556" s="11">
        <v>60</v>
      </c>
      <c r="L556" s="11" t="s">
        <v>504</v>
      </c>
      <c r="M556" s="11">
        <v>3</v>
      </c>
      <c r="N556" s="11">
        <v>40</v>
      </c>
      <c r="O556" s="11" t="s">
        <v>3435</v>
      </c>
      <c r="P556" s="11">
        <v>0</v>
      </c>
      <c r="Q556" s="11">
        <v>0</v>
      </c>
      <c r="R556" s="11">
        <v>0</v>
      </c>
      <c r="S556" s="11">
        <v>0</v>
      </c>
      <c r="T556" s="11">
        <v>0</v>
      </c>
      <c r="U556" s="11">
        <v>0</v>
      </c>
      <c r="V556" s="11">
        <v>0</v>
      </c>
      <c r="W556" s="11">
        <v>0</v>
      </c>
      <c r="X556" s="11">
        <v>0</v>
      </c>
      <c r="Y556" s="11">
        <v>0</v>
      </c>
      <c r="Z556" s="11">
        <v>0</v>
      </c>
      <c r="AA556" s="11">
        <v>0</v>
      </c>
      <c r="AB556" s="11">
        <v>0</v>
      </c>
      <c r="AC556" s="11">
        <v>0</v>
      </c>
      <c r="AD556" s="11">
        <v>0</v>
      </c>
      <c r="AE556" s="11">
        <v>0</v>
      </c>
      <c r="AF556" s="11">
        <v>0</v>
      </c>
      <c r="AG556" s="11">
        <v>0</v>
      </c>
      <c r="AH556" s="11">
        <v>30</v>
      </c>
      <c r="AI556" s="11"/>
      <c r="AJ556" s="11"/>
      <c r="AK556" s="11" t="s">
        <v>980</v>
      </c>
      <c r="AL556" s="11" t="s">
        <v>47</v>
      </c>
      <c r="AM556" s="11" t="s">
        <v>48</v>
      </c>
      <c r="AN556" s="11" t="s">
        <v>729</v>
      </c>
    </row>
    <row r="557" ht="24" spans="1:40">
      <c r="A557" s="28">
        <v>554</v>
      </c>
      <c r="B557" s="11" t="s">
        <v>494</v>
      </c>
      <c r="C557" s="11" t="s">
        <v>2076</v>
      </c>
      <c r="D557" s="11" t="s">
        <v>2077</v>
      </c>
      <c r="E557" s="11" t="s">
        <v>2078</v>
      </c>
      <c r="F557" s="11" t="s">
        <v>503</v>
      </c>
      <c r="G557" s="11" t="s">
        <v>504</v>
      </c>
      <c r="H557" s="11">
        <v>1</v>
      </c>
      <c r="I557" s="11" t="s">
        <v>3328</v>
      </c>
      <c r="J557" s="11">
        <v>1</v>
      </c>
      <c r="K557" s="11">
        <v>100</v>
      </c>
      <c r="L557" s="11" t="s">
        <v>504</v>
      </c>
      <c r="M557" s="11">
        <v>0</v>
      </c>
      <c r="N557" s="11">
        <v>0</v>
      </c>
      <c r="O557" s="11">
        <v>0</v>
      </c>
      <c r="P557" s="11">
        <v>0</v>
      </c>
      <c r="Q557" s="11">
        <v>0</v>
      </c>
      <c r="R557" s="11">
        <v>0</v>
      </c>
      <c r="S557" s="11">
        <v>0</v>
      </c>
      <c r="T557" s="11">
        <v>0</v>
      </c>
      <c r="U557" s="11">
        <v>0</v>
      </c>
      <c r="V557" s="11">
        <v>0</v>
      </c>
      <c r="W557" s="11">
        <v>0</v>
      </c>
      <c r="X557" s="11">
        <v>0</v>
      </c>
      <c r="Y557" s="11">
        <v>0</v>
      </c>
      <c r="Z557" s="11">
        <v>0</v>
      </c>
      <c r="AA557" s="11">
        <v>0</v>
      </c>
      <c r="AB557" s="11">
        <v>0</v>
      </c>
      <c r="AC557" s="11">
        <v>0</v>
      </c>
      <c r="AD557" s="11">
        <v>0</v>
      </c>
      <c r="AE557" s="11">
        <v>0</v>
      </c>
      <c r="AF557" s="11">
        <v>0</v>
      </c>
      <c r="AG557" s="11">
        <v>0</v>
      </c>
      <c r="AH557" s="11">
        <v>30</v>
      </c>
      <c r="AI557" s="11"/>
      <c r="AJ557" s="11"/>
      <c r="AK557" s="11" t="s">
        <v>980</v>
      </c>
      <c r="AL557" s="11" t="s">
        <v>47</v>
      </c>
      <c r="AM557" s="11" t="s">
        <v>48</v>
      </c>
      <c r="AN557" s="11" t="s">
        <v>729</v>
      </c>
    </row>
    <row r="558" ht="48" spans="1:40">
      <c r="A558" s="28">
        <v>555</v>
      </c>
      <c r="B558" s="11" t="s">
        <v>494</v>
      </c>
      <c r="C558" s="11" t="s">
        <v>2079</v>
      </c>
      <c r="D558" s="11" t="s">
        <v>2080</v>
      </c>
      <c r="E558" s="11" t="s">
        <v>2081</v>
      </c>
      <c r="F558" s="30" t="s">
        <v>528</v>
      </c>
      <c r="G558" s="11" t="s">
        <v>636</v>
      </c>
      <c r="H558" s="11">
        <v>3</v>
      </c>
      <c r="I558" s="11" t="s">
        <v>3329</v>
      </c>
      <c r="J558" s="11">
        <v>2</v>
      </c>
      <c r="K558" s="11">
        <v>50</v>
      </c>
      <c r="L558" s="11" t="s">
        <v>45</v>
      </c>
      <c r="M558" s="11">
        <v>3</v>
      </c>
      <c r="N558" s="11">
        <v>50</v>
      </c>
      <c r="O558" s="11" t="s">
        <v>636</v>
      </c>
      <c r="P558" s="11">
        <v>0</v>
      </c>
      <c r="Q558" s="11">
        <v>0</v>
      </c>
      <c r="R558" s="11">
        <v>0</v>
      </c>
      <c r="S558" s="11">
        <v>0</v>
      </c>
      <c r="T558" s="11">
        <v>0</v>
      </c>
      <c r="U558" s="11">
        <v>0</v>
      </c>
      <c r="V558" s="11">
        <v>0</v>
      </c>
      <c r="W558" s="11">
        <v>0</v>
      </c>
      <c r="X558" s="11">
        <v>0</v>
      </c>
      <c r="Y558" s="11">
        <v>0</v>
      </c>
      <c r="Z558" s="11">
        <v>0</v>
      </c>
      <c r="AA558" s="11">
        <v>0</v>
      </c>
      <c r="AB558" s="11">
        <v>0</v>
      </c>
      <c r="AC558" s="11">
        <v>0</v>
      </c>
      <c r="AD558" s="11">
        <v>0</v>
      </c>
      <c r="AE558" s="11">
        <v>0</v>
      </c>
      <c r="AF558" s="11">
        <v>0</v>
      </c>
      <c r="AG558" s="11">
        <v>0</v>
      </c>
      <c r="AH558" s="11">
        <v>30</v>
      </c>
      <c r="AI558" s="11" t="s">
        <v>1400</v>
      </c>
      <c r="AJ558" s="11">
        <v>3</v>
      </c>
      <c r="AK558" s="11" t="s">
        <v>1005</v>
      </c>
      <c r="AL558" s="11" t="s">
        <v>47</v>
      </c>
      <c r="AM558" s="11" t="s">
        <v>48</v>
      </c>
      <c r="AN558" s="11" t="s">
        <v>729</v>
      </c>
    </row>
    <row r="559" ht="36" spans="1:40">
      <c r="A559" s="28">
        <v>556</v>
      </c>
      <c r="B559" s="11" t="s">
        <v>494</v>
      </c>
      <c r="C559" s="11" t="s">
        <v>2082</v>
      </c>
      <c r="D559" s="11" t="s">
        <v>2083</v>
      </c>
      <c r="E559" s="11" t="s">
        <v>2084</v>
      </c>
      <c r="F559" s="30" t="s">
        <v>524</v>
      </c>
      <c r="G559" s="11" t="s">
        <v>2085</v>
      </c>
      <c r="H559" s="11">
        <v>5</v>
      </c>
      <c r="I559" s="11" t="s">
        <v>3328</v>
      </c>
      <c r="J559" s="11">
        <v>1</v>
      </c>
      <c r="K559" s="11">
        <v>100</v>
      </c>
      <c r="L559" s="11" t="s">
        <v>2085</v>
      </c>
      <c r="M559" s="11">
        <v>0</v>
      </c>
      <c r="N559" s="11">
        <v>0</v>
      </c>
      <c r="O559" s="11">
        <v>0</v>
      </c>
      <c r="P559" s="11">
        <v>0</v>
      </c>
      <c r="Q559" s="11">
        <v>0</v>
      </c>
      <c r="R559" s="11">
        <v>0</v>
      </c>
      <c r="S559" s="11">
        <v>0</v>
      </c>
      <c r="T559" s="11">
        <v>0</v>
      </c>
      <c r="U559" s="11">
        <v>0</v>
      </c>
      <c r="V559" s="11">
        <v>0</v>
      </c>
      <c r="W559" s="11">
        <v>0</v>
      </c>
      <c r="X559" s="11">
        <v>0</v>
      </c>
      <c r="Y559" s="11">
        <v>0</v>
      </c>
      <c r="Z559" s="11">
        <v>0</v>
      </c>
      <c r="AA559" s="11">
        <v>0</v>
      </c>
      <c r="AB559" s="11">
        <v>0</v>
      </c>
      <c r="AC559" s="11">
        <v>0</v>
      </c>
      <c r="AD559" s="11">
        <v>0</v>
      </c>
      <c r="AE559" s="11">
        <v>0</v>
      </c>
      <c r="AF559" s="11">
        <v>0</v>
      </c>
      <c r="AG559" s="11">
        <v>0</v>
      </c>
      <c r="AH559" s="11">
        <v>15</v>
      </c>
      <c r="AI559" s="11"/>
      <c r="AJ559" s="11"/>
      <c r="AK559" s="11" t="s">
        <v>1005</v>
      </c>
      <c r="AL559" s="11" t="s">
        <v>47</v>
      </c>
      <c r="AM559" s="11" t="s">
        <v>56</v>
      </c>
      <c r="AN559" s="11" t="s">
        <v>729</v>
      </c>
    </row>
    <row r="560" ht="36" spans="1:40">
      <c r="A560" s="28">
        <v>557</v>
      </c>
      <c r="B560" s="11" t="s">
        <v>494</v>
      </c>
      <c r="C560" s="11" t="s">
        <v>2086</v>
      </c>
      <c r="D560" s="11" t="s">
        <v>2087</v>
      </c>
      <c r="E560" s="11" t="s">
        <v>2088</v>
      </c>
      <c r="F560" s="30" t="s">
        <v>519</v>
      </c>
      <c r="G560" s="11" t="s">
        <v>987</v>
      </c>
      <c r="H560" s="11">
        <v>3</v>
      </c>
      <c r="I560" s="11" t="s">
        <v>3328</v>
      </c>
      <c r="J560" s="11">
        <v>3</v>
      </c>
      <c r="K560" s="11">
        <v>100</v>
      </c>
      <c r="L560" s="11" t="s">
        <v>987</v>
      </c>
      <c r="M560" s="11">
        <v>0</v>
      </c>
      <c r="N560" s="11">
        <v>0</v>
      </c>
      <c r="O560" s="11">
        <v>0</v>
      </c>
      <c r="P560" s="11">
        <v>0</v>
      </c>
      <c r="Q560" s="11">
        <v>0</v>
      </c>
      <c r="R560" s="11">
        <v>0</v>
      </c>
      <c r="S560" s="11">
        <v>0</v>
      </c>
      <c r="T560" s="11">
        <v>0</v>
      </c>
      <c r="U560" s="11">
        <v>0</v>
      </c>
      <c r="V560" s="11">
        <v>0</v>
      </c>
      <c r="W560" s="11">
        <v>0</v>
      </c>
      <c r="X560" s="11">
        <v>0</v>
      </c>
      <c r="Y560" s="11">
        <v>0</v>
      </c>
      <c r="Z560" s="11">
        <v>0</v>
      </c>
      <c r="AA560" s="11">
        <v>0</v>
      </c>
      <c r="AB560" s="11">
        <v>0</v>
      </c>
      <c r="AC560" s="11">
        <v>0</v>
      </c>
      <c r="AD560" s="11">
        <v>0</v>
      </c>
      <c r="AE560" s="11">
        <v>0</v>
      </c>
      <c r="AF560" s="11">
        <v>0</v>
      </c>
      <c r="AG560" s="11">
        <v>0</v>
      </c>
      <c r="AH560" s="11">
        <v>30</v>
      </c>
      <c r="AI560" s="11"/>
      <c r="AJ560" s="11"/>
      <c r="AK560" s="11" t="s">
        <v>1005</v>
      </c>
      <c r="AL560" s="11" t="s">
        <v>47</v>
      </c>
      <c r="AM560" s="11" t="s">
        <v>48</v>
      </c>
      <c r="AN560" s="11" t="s">
        <v>729</v>
      </c>
    </row>
    <row r="561" ht="36" spans="1:40">
      <c r="A561" s="28">
        <v>558</v>
      </c>
      <c r="B561" s="11" t="s">
        <v>494</v>
      </c>
      <c r="C561" s="11" t="s">
        <v>2089</v>
      </c>
      <c r="D561" s="11" t="s">
        <v>2090</v>
      </c>
      <c r="E561" s="11" t="s">
        <v>2091</v>
      </c>
      <c r="F561" s="30" t="s">
        <v>519</v>
      </c>
      <c r="G561" s="11" t="s">
        <v>687</v>
      </c>
      <c r="H561" s="11">
        <v>2</v>
      </c>
      <c r="I561" s="11" t="s">
        <v>3328</v>
      </c>
      <c r="J561" s="11">
        <v>2</v>
      </c>
      <c r="K561" s="11">
        <v>100</v>
      </c>
      <c r="L561" s="11" t="s">
        <v>687</v>
      </c>
      <c r="M561" s="11">
        <v>0</v>
      </c>
      <c r="N561" s="11">
        <v>0</v>
      </c>
      <c r="O561" s="11">
        <v>0</v>
      </c>
      <c r="P561" s="11">
        <v>0</v>
      </c>
      <c r="Q561" s="11">
        <v>0</v>
      </c>
      <c r="R561" s="11">
        <v>0</v>
      </c>
      <c r="S561" s="11">
        <v>0</v>
      </c>
      <c r="T561" s="11">
        <v>0</v>
      </c>
      <c r="U561" s="11">
        <v>0</v>
      </c>
      <c r="V561" s="11">
        <v>0</v>
      </c>
      <c r="W561" s="11">
        <v>0</v>
      </c>
      <c r="X561" s="11">
        <v>0</v>
      </c>
      <c r="Y561" s="11">
        <v>0</v>
      </c>
      <c r="Z561" s="11">
        <v>0</v>
      </c>
      <c r="AA561" s="11">
        <v>0</v>
      </c>
      <c r="AB561" s="11">
        <v>0</v>
      </c>
      <c r="AC561" s="11">
        <v>0</v>
      </c>
      <c r="AD561" s="11">
        <v>0</v>
      </c>
      <c r="AE561" s="11">
        <v>0</v>
      </c>
      <c r="AF561" s="11">
        <v>0</v>
      </c>
      <c r="AG561" s="11">
        <v>0</v>
      </c>
      <c r="AH561" s="11">
        <v>30</v>
      </c>
      <c r="AI561" s="11"/>
      <c r="AJ561" s="11"/>
      <c r="AK561" s="11" t="s">
        <v>1005</v>
      </c>
      <c r="AL561" s="11" t="s">
        <v>47</v>
      </c>
      <c r="AM561" s="11" t="s">
        <v>48</v>
      </c>
      <c r="AN561" s="11" t="s">
        <v>729</v>
      </c>
    </row>
    <row r="562" ht="24" spans="1:40">
      <c r="A562" s="28">
        <v>559</v>
      </c>
      <c r="B562" s="11" t="s">
        <v>494</v>
      </c>
      <c r="C562" s="11" t="s">
        <v>2092</v>
      </c>
      <c r="D562" s="11" t="s">
        <v>2093</v>
      </c>
      <c r="E562" s="11" t="s">
        <v>2094</v>
      </c>
      <c r="F562" s="30" t="s">
        <v>2095</v>
      </c>
      <c r="G562" s="11" t="s">
        <v>1437</v>
      </c>
      <c r="H562" s="11">
        <v>7</v>
      </c>
      <c r="I562" s="11" t="s">
        <v>3328</v>
      </c>
      <c r="J562" s="11">
        <v>7</v>
      </c>
      <c r="K562" s="11">
        <v>100</v>
      </c>
      <c r="L562" s="11" t="s">
        <v>1437</v>
      </c>
      <c r="M562" s="11">
        <v>0</v>
      </c>
      <c r="N562" s="11">
        <v>0</v>
      </c>
      <c r="O562" s="11">
        <v>0</v>
      </c>
      <c r="P562" s="11">
        <v>0</v>
      </c>
      <c r="Q562" s="11">
        <v>0</v>
      </c>
      <c r="R562" s="11">
        <v>0</v>
      </c>
      <c r="S562" s="11">
        <v>0</v>
      </c>
      <c r="T562" s="11">
        <v>0</v>
      </c>
      <c r="U562" s="11">
        <v>0</v>
      </c>
      <c r="V562" s="11">
        <v>0</v>
      </c>
      <c r="W562" s="11">
        <v>0</v>
      </c>
      <c r="X562" s="11">
        <v>0</v>
      </c>
      <c r="Y562" s="11">
        <v>0</v>
      </c>
      <c r="Z562" s="11">
        <v>0</v>
      </c>
      <c r="AA562" s="11">
        <v>0</v>
      </c>
      <c r="AB562" s="11">
        <v>0</v>
      </c>
      <c r="AC562" s="11">
        <v>0</v>
      </c>
      <c r="AD562" s="11">
        <v>0</v>
      </c>
      <c r="AE562" s="11">
        <v>0</v>
      </c>
      <c r="AF562" s="11">
        <v>0</v>
      </c>
      <c r="AG562" s="11">
        <v>0</v>
      </c>
      <c r="AH562" s="11">
        <v>5</v>
      </c>
      <c r="AI562" s="11"/>
      <c r="AJ562" s="11"/>
      <c r="AK562" s="11" t="s">
        <v>1005</v>
      </c>
      <c r="AL562" s="11" t="s">
        <v>105</v>
      </c>
      <c r="AM562" s="11" t="s">
        <v>56</v>
      </c>
      <c r="AN562" s="11" t="s">
        <v>729</v>
      </c>
    </row>
    <row r="563" ht="36" spans="1:40">
      <c r="A563" s="28">
        <v>560</v>
      </c>
      <c r="B563" s="11" t="s">
        <v>494</v>
      </c>
      <c r="C563" s="11" t="s">
        <v>2096</v>
      </c>
      <c r="D563" s="11" t="s">
        <v>2097</v>
      </c>
      <c r="E563" s="11" t="s">
        <v>2098</v>
      </c>
      <c r="F563" s="11" t="s">
        <v>2099</v>
      </c>
      <c r="G563" s="11" t="s">
        <v>2100</v>
      </c>
      <c r="H563" s="11">
        <v>3</v>
      </c>
      <c r="I563" s="11" t="s">
        <v>3328</v>
      </c>
      <c r="J563" s="11">
        <v>3</v>
      </c>
      <c r="K563" s="11">
        <v>100</v>
      </c>
      <c r="L563" s="11" t="s">
        <v>2100</v>
      </c>
      <c r="M563" s="11">
        <v>0</v>
      </c>
      <c r="N563" s="11">
        <v>0</v>
      </c>
      <c r="O563" s="11">
        <v>0</v>
      </c>
      <c r="P563" s="11">
        <v>0</v>
      </c>
      <c r="Q563" s="11">
        <v>0</v>
      </c>
      <c r="R563" s="11">
        <v>0</v>
      </c>
      <c r="S563" s="11">
        <v>0</v>
      </c>
      <c r="T563" s="11">
        <v>0</v>
      </c>
      <c r="U563" s="11">
        <v>0</v>
      </c>
      <c r="V563" s="11">
        <v>0</v>
      </c>
      <c r="W563" s="11">
        <v>0</v>
      </c>
      <c r="X563" s="11">
        <v>0</v>
      </c>
      <c r="Y563" s="11">
        <v>0</v>
      </c>
      <c r="Z563" s="11">
        <v>0</v>
      </c>
      <c r="AA563" s="11">
        <v>0</v>
      </c>
      <c r="AB563" s="11">
        <v>0</v>
      </c>
      <c r="AC563" s="11">
        <v>0</v>
      </c>
      <c r="AD563" s="11">
        <v>0</v>
      </c>
      <c r="AE563" s="11">
        <v>0</v>
      </c>
      <c r="AF563" s="11">
        <v>0</v>
      </c>
      <c r="AG563" s="11">
        <v>0</v>
      </c>
      <c r="AH563" s="11">
        <v>30</v>
      </c>
      <c r="AI563" s="11"/>
      <c r="AJ563" s="11"/>
      <c r="AK563" s="11" t="s">
        <v>1005</v>
      </c>
      <c r="AL563" s="11" t="s">
        <v>47</v>
      </c>
      <c r="AM563" s="11" t="s">
        <v>48</v>
      </c>
      <c r="AN563" s="11" t="s">
        <v>729</v>
      </c>
    </row>
    <row r="564" ht="24" spans="1:40">
      <c r="A564" s="28">
        <v>561</v>
      </c>
      <c r="B564" s="11" t="s">
        <v>494</v>
      </c>
      <c r="C564" s="11" t="s">
        <v>2101</v>
      </c>
      <c r="D564" s="11" t="s">
        <v>2102</v>
      </c>
      <c r="E564" s="11" t="s">
        <v>2103</v>
      </c>
      <c r="F564" s="11" t="s">
        <v>508</v>
      </c>
      <c r="G564" s="11" t="s">
        <v>208</v>
      </c>
      <c r="H564" s="11">
        <v>5</v>
      </c>
      <c r="I564" s="11" t="s">
        <v>3328</v>
      </c>
      <c r="J564" s="11">
        <v>5</v>
      </c>
      <c r="K564" s="11">
        <v>100</v>
      </c>
      <c r="L564" s="11" t="s">
        <v>208</v>
      </c>
      <c r="M564" s="11">
        <v>0</v>
      </c>
      <c r="N564" s="11">
        <v>0</v>
      </c>
      <c r="O564" s="11">
        <v>0</v>
      </c>
      <c r="P564" s="11">
        <v>0</v>
      </c>
      <c r="Q564" s="11">
        <v>0</v>
      </c>
      <c r="R564" s="11">
        <v>0</v>
      </c>
      <c r="S564" s="11">
        <v>0</v>
      </c>
      <c r="T564" s="11">
        <v>0</v>
      </c>
      <c r="U564" s="11">
        <v>0</v>
      </c>
      <c r="V564" s="11">
        <v>0</v>
      </c>
      <c r="W564" s="11">
        <v>0</v>
      </c>
      <c r="X564" s="11">
        <v>0</v>
      </c>
      <c r="Y564" s="11">
        <v>0</v>
      </c>
      <c r="Z564" s="11">
        <v>0</v>
      </c>
      <c r="AA564" s="11">
        <v>0</v>
      </c>
      <c r="AB564" s="11">
        <v>0</v>
      </c>
      <c r="AC564" s="11">
        <v>0</v>
      </c>
      <c r="AD564" s="11">
        <v>0</v>
      </c>
      <c r="AE564" s="11">
        <v>0</v>
      </c>
      <c r="AF564" s="11">
        <v>0</v>
      </c>
      <c r="AG564" s="11">
        <v>0</v>
      </c>
      <c r="AH564" s="11">
        <v>15</v>
      </c>
      <c r="AI564" s="11"/>
      <c r="AJ564" s="11"/>
      <c r="AK564" s="11" t="s">
        <v>1005</v>
      </c>
      <c r="AL564" s="11" t="s">
        <v>47</v>
      </c>
      <c r="AM564" s="11" t="s">
        <v>56</v>
      </c>
      <c r="AN564" s="11" t="s">
        <v>729</v>
      </c>
    </row>
    <row r="565" ht="36" spans="1:40">
      <c r="A565" s="28">
        <v>562</v>
      </c>
      <c r="B565" s="11" t="s">
        <v>494</v>
      </c>
      <c r="C565" s="11" t="s">
        <v>2104</v>
      </c>
      <c r="D565" s="11" t="s">
        <v>2105</v>
      </c>
      <c r="E565" s="11" t="s">
        <v>2106</v>
      </c>
      <c r="F565" s="30" t="s">
        <v>2107</v>
      </c>
      <c r="G565" s="11" t="s">
        <v>450</v>
      </c>
      <c r="H565" s="11">
        <v>4</v>
      </c>
      <c r="I565" s="11" t="s">
        <v>3328</v>
      </c>
      <c r="J565" s="11">
        <v>4</v>
      </c>
      <c r="K565" s="11">
        <v>100</v>
      </c>
      <c r="L565" s="11" t="s">
        <v>450</v>
      </c>
      <c r="M565" s="11">
        <v>0</v>
      </c>
      <c r="N565" s="11">
        <v>0</v>
      </c>
      <c r="O565" s="11">
        <v>0</v>
      </c>
      <c r="P565" s="11">
        <v>0</v>
      </c>
      <c r="Q565" s="11">
        <v>0</v>
      </c>
      <c r="R565" s="11">
        <v>0</v>
      </c>
      <c r="S565" s="11">
        <v>0</v>
      </c>
      <c r="T565" s="11">
        <v>0</v>
      </c>
      <c r="U565" s="11">
        <v>0</v>
      </c>
      <c r="V565" s="11">
        <v>0</v>
      </c>
      <c r="W565" s="11">
        <v>0</v>
      </c>
      <c r="X565" s="11">
        <v>0</v>
      </c>
      <c r="Y565" s="11">
        <v>0</v>
      </c>
      <c r="Z565" s="11">
        <v>0</v>
      </c>
      <c r="AA565" s="11">
        <v>0</v>
      </c>
      <c r="AB565" s="11">
        <v>0</v>
      </c>
      <c r="AC565" s="11">
        <v>0</v>
      </c>
      <c r="AD565" s="11">
        <v>0</v>
      </c>
      <c r="AE565" s="11">
        <v>0</v>
      </c>
      <c r="AF565" s="11">
        <v>0</v>
      </c>
      <c r="AG565" s="11">
        <v>0</v>
      </c>
      <c r="AH565" s="11">
        <v>5</v>
      </c>
      <c r="AI565" s="11"/>
      <c r="AJ565" s="11"/>
      <c r="AK565" s="11" t="s">
        <v>763</v>
      </c>
      <c r="AL565" s="11" t="s">
        <v>105</v>
      </c>
      <c r="AM565" s="11" t="s">
        <v>56</v>
      </c>
      <c r="AN565" s="11" t="s">
        <v>729</v>
      </c>
    </row>
    <row r="566" ht="36" spans="1:40">
      <c r="A566" s="28">
        <v>563</v>
      </c>
      <c r="B566" s="11" t="s">
        <v>494</v>
      </c>
      <c r="C566" s="11" t="s">
        <v>2108</v>
      </c>
      <c r="D566" s="11" t="s">
        <v>2109</v>
      </c>
      <c r="E566" s="11" t="s">
        <v>2110</v>
      </c>
      <c r="F566" s="11" t="s">
        <v>582</v>
      </c>
      <c r="G566" s="11" t="s">
        <v>362</v>
      </c>
      <c r="H566" s="11">
        <v>2</v>
      </c>
      <c r="I566" s="11" t="s">
        <v>3328</v>
      </c>
      <c r="J566" s="11">
        <v>2</v>
      </c>
      <c r="K566" s="11">
        <v>100</v>
      </c>
      <c r="L566" s="11" t="s">
        <v>362</v>
      </c>
      <c r="M566" s="11">
        <v>0</v>
      </c>
      <c r="N566" s="11">
        <v>0</v>
      </c>
      <c r="O566" s="11">
        <v>0</v>
      </c>
      <c r="P566" s="11">
        <v>0</v>
      </c>
      <c r="Q566" s="11">
        <v>0</v>
      </c>
      <c r="R566" s="11">
        <v>0</v>
      </c>
      <c r="S566" s="11">
        <v>0</v>
      </c>
      <c r="T566" s="11">
        <v>0</v>
      </c>
      <c r="U566" s="11">
        <v>0</v>
      </c>
      <c r="V566" s="11">
        <v>0</v>
      </c>
      <c r="W566" s="11">
        <v>0</v>
      </c>
      <c r="X566" s="11">
        <v>0</v>
      </c>
      <c r="Y566" s="11">
        <v>0</v>
      </c>
      <c r="Z566" s="11">
        <v>0</v>
      </c>
      <c r="AA566" s="11">
        <v>0</v>
      </c>
      <c r="AB566" s="11">
        <v>0</v>
      </c>
      <c r="AC566" s="11">
        <v>0</v>
      </c>
      <c r="AD566" s="11">
        <v>0</v>
      </c>
      <c r="AE566" s="11">
        <v>0</v>
      </c>
      <c r="AF566" s="11">
        <v>0</v>
      </c>
      <c r="AG566" s="11">
        <v>0</v>
      </c>
      <c r="AH566" s="11">
        <v>30</v>
      </c>
      <c r="AI566" s="11"/>
      <c r="AJ566" s="11"/>
      <c r="AK566" s="11" t="s">
        <v>763</v>
      </c>
      <c r="AL566" s="11" t="s">
        <v>47</v>
      </c>
      <c r="AM566" s="11" t="s">
        <v>48</v>
      </c>
      <c r="AN566" s="11" t="s">
        <v>729</v>
      </c>
    </row>
    <row r="567" ht="36" spans="1:40">
      <c r="A567" s="28">
        <v>564</v>
      </c>
      <c r="B567" s="11" t="s">
        <v>494</v>
      </c>
      <c r="C567" s="11" t="s">
        <v>2111</v>
      </c>
      <c r="D567" s="11" t="s">
        <v>2112</v>
      </c>
      <c r="E567" s="11" t="s">
        <v>2113</v>
      </c>
      <c r="F567" s="11" t="s">
        <v>2114</v>
      </c>
      <c r="G567" s="11" t="s">
        <v>578</v>
      </c>
      <c r="H567" s="11">
        <v>1</v>
      </c>
      <c r="I567" s="11" t="s">
        <v>3329</v>
      </c>
      <c r="J567" s="11">
        <v>1</v>
      </c>
      <c r="K567" s="11">
        <v>75</v>
      </c>
      <c r="L567" s="11" t="s">
        <v>578</v>
      </c>
      <c r="M567" s="11">
        <v>4</v>
      </c>
      <c r="N567" s="11">
        <v>25</v>
      </c>
      <c r="O567" s="11" t="s">
        <v>1168</v>
      </c>
      <c r="P567" s="11">
        <v>0</v>
      </c>
      <c r="Q567" s="11">
        <v>0</v>
      </c>
      <c r="R567" s="11">
        <v>0</v>
      </c>
      <c r="S567" s="11">
        <v>0</v>
      </c>
      <c r="T567" s="11">
        <v>0</v>
      </c>
      <c r="U567" s="11">
        <v>0</v>
      </c>
      <c r="V567" s="11">
        <v>0</v>
      </c>
      <c r="W567" s="11">
        <v>0</v>
      </c>
      <c r="X567" s="11">
        <v>0</v>
      </c>
      <c r="Y567" s="11">
        <v>0</v>
      </c>
      <c r="Z567" s="11">
        <v>0</v>
      </c>
      <c r="AA567" s="11">
        <v>0</v>
      </c>
      <c r="AB567" s="11">
        <v>0</v>
      </c>
      <c r="AC567" s="11">
        <v>0</v>
      </c>
      <c r="AD567" s="11">
        <v>0</v>
      </c>
      <c r="AE567" s="11">
        <v>0</v>
      </c>
      <c r="AF567" s="11">
        <v>0</v>
      </c>
      <c r="AG567" s="11">
        <v>0</v>
      </c>
      <c r="AH567" s="11">
        <v>30</v>
      </c>
      <c r="AI567" s="11"/>
      <c r="AJ567" s="11"/>
      <c r="AK567" s="11" t="s">
        <v>763</v>
      </c>
      <c r="AL567" s="11" t="s">
        <v>47</v>
      </c>
      <c r="AM567" s="11" t="s">
        <v>48</v>
      </c>
      <c r="AN567" s="11" t="s">
        <v>729</v>
      </c>
    </row>
    <row r="568" ht="36" spans="1:40">
      <c r="A568" s="28">
        <v>565</v>
      </c>
      <c r="B568" s="11" t="s">
        <v>494</v>
      </c>
      <c r="C568" s="11" t="s">
        <v>2115</v>
      </c>
      <c r="D568" s="11" t="s">
        <v>2116</v>
      </c>
      <c r="E568" s="11" t="s">
        <v>2117</v>
      </c>
      <c r="F568" s="11" t="s">
        <v>2118</v>
      </c>
      <c r="G568" s="11" t="s">
        <v>1686</v>
      </c>
      <c r="H568" s="11">
        <v>2</v>
      </c>
      <c r="I568" s="11" t="s">
        <v>3328</v>
      </c>
      <c r="J568" s="11">
        <v>2</v>
      </c>
      <c r="K568" s="11">
        <v>100</v>
      </c>
      <c r="L568" s="11" t="s">
        <v>1686</v>
      </c>
      <c r="M568" s="11">
        <v>0</v>
      </c>
      <c r="N568" s="11">
        <v>0</v>
      </c>
      <c r="O568" s="11">
        <v>0</v>
      </c>
      <c r="P568" s="11">
        <v>0</v>
      </c>
      <c r="Q568" s="11">
        <v>0</v>
      </c>
      <c r="R568" s="11">
        <v>0</v>
      </c>
      <c r="S568" s="11">
        <v>0</v>
      </c>
      <c r="T568" s="11">
        <v>0</v>
      </c>
      <c r="U568" s="11">
        <v>0</v>
      </c>
      <c r="V568" s="11">
        <v>0</v>
      </c>
      <c r="W568" s="11">
        <v>0</v>
      </c>
      <c r="X568" s="11">
        <v>0</v>
      </c>
      <c r="Y568" s="11">
        <v>0</v>
      </c>
      <c r="Z568" s="11">
        <v>0</v>
      </c>
      <c r="AA568" s="11">
        <v>0</v>
      </c>
      <c r="AB568" s="11">
        <v>0</v>
      </c>
      <c r="AC568" s="11">
        <v>0</v>
      </c>
      <c r="AD568" s="11">
        <v>0</v>
      </c>
      <c r="AE568" s="11">
        <v>0</v>
      </c>
      <c r="AF568" s="11">
        <v>0</v>
      </c>
      <c r="AG568" s="11">
        <v>0</v>
      </c>
      <c r="AH568" s="11">
        <v>10</v>
      </c>
      <c r="AI568" s="11"/>
      <c r="AJ568" s="11"/>
      <c r="AK568" s="11" t="s">
        <v>763</v>
      </c>
      <c r="AL568" s="11" t="s">
        <v>105</v>
      </c>
      <c r="AM568" s="11" t="s">
        <v>48</v>
      </c>
      <c r="AN568" s="11" t="s">
        <v>729</v>
      </c>
    </row>
    <row r="569" ht="48" spans="1:40">
      <c r="A569" s="28">
        <v>566</v>
      </c>
      <c r="B569" s="11" t="s">
        <v>494</v>
      </c>
      <c r="C569" s="11" t="s">
        <v>2119</v>
      </c>
      <c r="D569" s="11" t="s">
        <v>2120</v>
      </c>
      <c r="E569" s="11" t="s">
        <v>2121</v>
      </c>
      <c r="F569" s="11" t="s">
        <v>2114</v>
      </c>
      <c r="G569" s="11" t="s">
        <v>173</v>
      </c>
      <c r="H569" s="11">
        <v>1</v>
      </c>
      <c r="I569" s="11" t="s">
        <v>3329</v>
      </c>
      <c r="J569" s="11">
        <v>1</v>
      </c>
      <c r="K569" s="11">
        <v>46</v>
      </c>
      <c r="L569" s="11" t="s">
        <v>173</v>
      </c>
      <c r="M569" s="11">
        <v>2</v>
      </c>
      <c r="N569" s="11">
        <v>37</v>
      </c>
      <c r="O569" s="11" t="s">
        <v>3440</v>
      </c>
      <c r="P569" s="11">
        <v>5</v>
      </c>
      <c r="Q569" s="11">
        <v>17</v>
      </c>
      <c r="R569" s="11" t="s">
        <v>1421</v>
      </c>
      <c r="S569" s="11">
        <v>0</v>
      </c>
      <c r="T569" s="11">
        <v>0</v>
      </c>
      <c r="U569" s="11">
        <v>0</v>
      </c>
      <c r="V569" s="11">
        <v>0</v>
      </c>
      <c r="W569" s="11">
        <v>0</v>
      </c>
      <c r="X569" s="11">
        <v>0</v>
      </c>
      <c r="Y569" s="11">
        <v>0</v>
      </c>
      <c r="Z569" s="11">
        <v>0</v>
      </c>
      <c r="AA569" s="11">
        <v>0</v>
      </c>
      <c r="AB569" s="11">
        <v>0</v>
      </c>
      <c r="AC569" s="11">
        <v>0</v>
      </c>
      <c r="AD569" s="11">
        <v>0</v>
      </c>
      <c r="AE569" s="11">
        <v>0</v>
      </c>
      <c r="AF569" s="11">
        <v>0</v>
      </c>
      <c r="AG569" s="11">
        <v>0</v>
      </c>
      <c r="AH569" s="11">
        <v>30</v>
      </c>
      <c r="AI569" s="11"/>
      <c r="AJ569" s="11"/>
      <c r="AK569" s="11" t="s">
        <v>763</v>
      </c>
      <c r="AL569" s="11" t="s">
        <v>47</v>
      </c>
      <c r="AM569" s="11" t="s">
        <v>48</v>
      </c>
      <c r="AN569" s="11" t="s">
        <v>729</v>
      </c>
    </row>
    <row r="570" ht="36" spans="1:40">
      <c r="A570" s="28">
        <v>567</v>
      </c>
      <c r="B570" s="11" t="s">
        <v>494</v>
      </c>
      <c r="C570" s="11" t="s">
        <v>2122</v>
      </c>
      <c r="D570" s="11" t="s">
        <v>2123</v>
      </c>
      <c r="E570" s="11" t="s">
        <v>2124</v>
      </c>
      <c r="F570" s="11" t="s">
        <v>2125</v>
      </c>
      <c r="G570" s="11" t="s">
        <v>208</v>
      </c>
      <c r="H570" s="11">
        <v>5</v>
      </c>
      <c r="I570" s="11" t="s">
        <v>3328</v>
      </c>
      <c r="J570" s="11">
        <v>5</v>
      </c>
      <c r="K570" s="11">
        <v>100</v>
      </c>
      <c r="L570" s="11" t="s">
        <v>208</v>
      </c>
      <c r="M570" s="11">
        <v>0</v>
      </c>
      <c r="N570" s="11">
        <v>0</v>
      </c>
      <c r="O570" s="11">
        <v>0</v>
      </c>
      <c r="P570" s="11">
        <v>0</v>
      </c>
      <c r="Q570" s="11">
        <v>0</v>
      </c>
      <c r="R570" s="11">
        <v>0</v>
      </c>
      <c r="S570" s="11">
        <v>0</v>
      </c>
      <c r="T570" s="11">
        <v>0</v>
      </c>
      <c r="U570" s="11">
        <v>0</v>
      </c>
      <c r="V570" s="11">
        <v>0</v>
      </c>
      <c r="W570" s="11">
        <v>0</v>
      </c>
      <c r="X570" s="11">
        <v>0</v>
      </c>
      <c r="Y570" s="11">
        <v>0</v>
      </c>
      <c r="Z570" s="11">
        <v>0</v>
      </c>
      <c r="AA570" s="11">
        <v>0</v>
      </c>
      <c r="AB570" s="11">
        <v>0</v>
      </c>
      <c r="AC570" s="11">
        <v>0</v>
      </c>
      <c r="AD570" s="11">
        <v>0</v>
      </c>
      <c r="AE570" s="11">
        <v>0</v>
      </c>
      <c r="AF570" s="11">
        <v>0</v>
      </c>
      <c r="AG570" s="11">
        <v>0</v>
      </c>
      <c r="AH570" s="11">
        <v>15</v>
      </c>
      <c r="AI570" s="11"/>
      <c r="AJ570" s="11"/>
      <c r="AK570" s="11" t="s">
        <v>763</v>
      </c>
      <c r="AL570" s="11" t="s">
        <v>47</v>
      </c>
      <c r="AM570" s="11" t="s">
        <v>56</v>
      </c>
      <c r="AN570" s="11" t="s">
        <v>729</v>
      </c>
    </row>
    <row r="571" ht="24" spans="1:40">
      <c r="A571" s="28">
        <v>568</v>
      </c>
      <c r="B571" s="11" t="s">
        <v>494</v>
      </c>
      <c r="C571" s="11" t="s">
        <v>2126</v>
      </c>
      <c r="D571" s="11" t="s">
        <v>2127</v>
      </c>
      <c r="E571" s="11" t="s">
        <v>2128</v>
      </c>
      <c r="F571" s="30" t="s">
        <v>524</v>
      </c>
      <c r="G571" s="11" t="s">
        <v>2129</v>
      </c>
      <c r="H571" s="11">
        <v>4</v>
      </c>
      <c r="I571" s="11" t="s">
        <v>3328</v>
      </c>
      <c r="J571" s="11">
        <v>4</v>
      </c>
      <c r="K571" s="11">
        <v>100</v>
      </c>
      <c r="L571" s="11" t="s">
        <v>2129</v>
      </c>
      <c r="M571" s="11">
        <v>0</v>
      </c>
      <c r="N571" s="11">
        <v>0</v>
      </c>
      <c r="O571" s="11">
        <v>0</v>
      </c>
      <c r="P571" s="11">
        <v>0</v>
      </c>
      <c r="Q571" s="11">
        <v>0</v>
      </c>
      <c r="R571" s="11">
        <v>0</v>
      </c>
      <c r="S571" s="11">
        <v>0</v>
      </c>
      <c r="T571" s="11">
        <v>0</v>
      </c>
      <c r="U571" s="11">
        <v>0</v>
      </c>
      <c r="V571" s="11">
        <v>0</v>
      </c>
      <c r="W571" s="11">
        <v>0</v>
      </c>
      <c r="X571" s="11">
        <v>0</v>
      </c>
      <c r="Y571" s="11">
        <v>0</v>
      </c>
      <c r="Z571" s="11">
        <v>0</v>
      </c>
      <c r="AA571" s="11">
        <v>0</v>
      </c>
      <c r="AB571" s="11">
        <v>0</v>
      </c>
      <c r="AC571" s="11">
        <v>0</v>
      </c>
      <c r="AD571" s="11">
        <v>0</v>
      </c>
      <c r="AE571" s="11">
        <v>0</v>
      </c>
      <c r="AF571" s="11">
        <v>0</v>
      </c>
      <c r="AG571" s="11">
        <v>0</v>
      </c>
      <c r="AH571" s="11">
        <v>5</v>
      </c>
      <c r="AI571" s="11"/>
      <c r="AJ571" s="11"/>
      <c r="AK571" s="11" t="s">
        <v>1031</v>
      </c>
      <c r="AL571" s="11" t="s">
        <v>105</v>
      </c>
      <c r="AM571" s="11" t="s">
        <v>56</v>
      </c>
      <c r="AN571" s="11" t="s">
        <v>729</v>
      </c>
    </row>
    <row r="572" ht="24" spans="1:40">
      <c r="A572" s="28">
        <v>569</v>
      </c>
      <c r="B572" s="11" t="s">
        <v>494</v>
      </c>
      <c r="C572" s="11" t="s">
        <v>2130</v>
      </c>
      <c r="D572" s="11" t="s">
        <v>2131</v>
      </c>
      <c r="E572" s="11" t="s">
        <v>2132</v>
      </c>
      <c r="F572" s="11" t="s">
        <v>503</v>
      </c>
      <c r="G572" s="11" t="s">
        <v>504</v>
      </c>
      <c r="H572" s="11">
        <v>1</v>
      </c>
      <c r="I572" s="11" t="s">
        <v>3328</v>
      </c>
      <c r="J572" s="11">
        <v>1</v>
      </c>
      <c r="K572" s="11">
        <v>100</v>
      </c>
      <c r="L572" s="11" t="s">
        <v>504</v>
      </c>
      <c r="M572" s="11">
        <v>0</v>
      </c>
      <c r="N572" s="11">
        <v>0</v>
      </c>
      <c r="O572" s="11">
        <v>0</v>
      </c>
      <c r="P572" s="11">
        <v>0</v>
      </c>
      <c r="Q572" s="11">
        <v>0</v>
      </c>
      <c r="R572" s="11">
        <v>0</v>
      </c>
      <c r="S572" s="11">
        <v>0</v>
      </c>
      <c r="T572" s="11">
        <v>0</v>
      </c>
      <c r="U572" s="11">
        <v>0</v>
      </c>
      <c r="V572" s="11">
        <v>0</v>
      </c>
      <c r="W572" s="11">
        <v>0</v>
      </c>
      <c r="X572" s="11">
        <v>0</v>
      </c>
      <c r="Y572" s="11">
        <v>0</v>
      </c>
      <c r="Z572" s="11">
        <v>0</v>
      </c>
      <c r="AA572" s="11">
        <v>0</v>
      </c>
      <c r="AB572" s="11">
        <v>0</v>
      </c>
      <c r="AC572" s="11">
        <v>0</v>
      </c>
      <c r="AD572" s="11">
        <v>0</v>
      </c>
      <c r="AE572" s="11">
        <v>0</v>
      </c>
      <c r="AF572" s="11">
        <v>0</v>
      </c>
      <c r="AG572" s="11">
        <v>0</v>
      </c>
      <c r="AH572" s="11">
        <v>30</v>
      </c>
      <c r="AI572" s="11"/>
      <c r="AJ572" s="11"/>
      <c r="AK572" s="11" t="s">
        <v>1031</v>
      </c>
      <c r="AL572" s="11" t="s">
        <v>47</v>
      </c>
      <c r="AM572" s="11" t="s">
        <v>48</v>
      </c>
      <c r="AN572" s="11" t="s">
        <v>729</v>
      </c>
    </row>
    <row r="573" ht="24" spans="1:40">
      <c r="A573" s="28">
        <v>570</v>
      </c>
      <c r="B573" s="11" t="s">
        <v>494</v>
      </c>
      <c r="C573" s="11" t="s">
        <v>2133</v>
      </c>
      <c r="D573" s="13" t="s">
        <v>2134</v>
      </c>
      <c r="E573" s="11" t="s">
        <v>2135</v>
      </c>
      <c r="F573" s="11" t="s">
        <v>2136</v>
      </c>
      <c r="G573" s="11" t="s">
        <v>354</v>
      </c>
      <c r="H573" s="11">
        <v>5</v>
      </c>
      <c r="I573" s="11" t="s">
        <v>3328</v>
      </c>
      <c r="J573" s="11">
        <v>5</v>
      </c>
      <c r="K573" s="11">
        <v>100</v>
      </c>
      <c r="L573" s="11" t="s">
        <v>354</v>
      </c>
      <c r="M573" s="11">
        <v>0</v>
      </c>
      <c r="N573" s="11">
        <v>0</v>
      </c>
      <c r="O573" s="11">
        <v>0</v>
      </c>
      <c r="P573" s="11">
        <v>0</v>
      </c>
      <c r="Q573" s="11">
        <v>0</v>
      </c>
      <c r="R573" s="11">
        <v>0</v>
      </c>
      <c r="S573" s="11">
        <v>0</v>
      </c>
      <c r="T573" s="11">
        <v>0</v>
      </c>
      <c r="U573" s="11">
        <v>0</v>
      </c>
      <c r="V573" s="11">
        <v>0</v>
      </c>
      <c r="W573" s="11">
        <v>0</v>
      </c>
      <c r="X573" s="11">
        <v>0</v>
      </c>
      <c r="Y573" s="11">
        <v>0</v>
      </c>
      <c r="Z573" s="11">
        <v>0</v>
      </c>
      <c r="AA573" s="11">
        <v>0</v>
      </c>
      <c r="AB573" s="11">
        <v>0</v>
      </c>
      <c r="AC573" s="11">
        <v>0</v>
      </c>
      <c r="AD573" s="11">
        <v>0</v>
      </c>
      <c r="AE573" s="11">
        <v>0</v>
      </c>
      <c r="AF573" s="11">
        <v>0</v>
      </c>
      <c r="AG573" s="11">
        <v>0</v>
      </c>
      <c r="AH573" s="11">
        <v>15</v>
      </c>
      <c r="AI573" s="11"/>
      <c r="AJ573" s="11"/>
      <c r="AK573" s="11" t="s">
        <v>1031</v>
      </c>
      <c r="AL573" s="11" t="s">
        <v>47</v>
      </c>
      <c r="AM573" s="11" t="s">
        <v>56</v>
      </c>
      <c r="AN573" s="11" t="s">
        <v>729</v>
      </c>
    </row>
    <row r="574" ht="96" spans="1:40">
      <c r="A574" s="28">
        <v>571</v>
      </c>
      <c r="B574" s="11" t="s">
        <v>494</v>
      </c>
      <c r="C574" s="11" t="s">
        <v>2137</v>
      </c>
      <c r="D574" s="31" t="s">
        <v>2138</v>
      </c>
      <c r="E574" s="11" t="s">
        <v>2139</v>
      </c>
      <c r="F574" s="30" t="s">
        <v>2140</v>
      </c>
      <c r="G574" s="11" t="s">
        <v>1773</v>
      </c>
      <c r="H574" s="11">
        <v>5</v>
      </c>
      <c r="I574" s="11" t="s">
        <v>3328</v>
      </c>
      <c r="J574" s="11">
        <v>1</v>
      </c>
      <c r="K574" s="11">
        <v>100</v>
      </c>
      <c r="L574" s="11" t="s">
        <v>1773</v>
      </c>
      <c r="M574" s="11">
        <v>0</v>
      </c>
      <c r="N574" s="11">
        <v>0</v>
      </c>
      <c r="O574" s="11">
        <v>0</v>
      </c>
      <c r="P574" s="11">
        <v>0</v>
      </c>
      <c r="Q574" s="11">
        <v>0</v>
      </c>
      <c r="R574" s="11">
        <v>0</v>
      </c>
      <c r="S574" s="11">
        <v>0</v>
      </c>
      <c r="T574" s="11">
        <v>0</v>
      </c>
      <c r="U574" s="11">
        <v>0</v>
      </c>
      <c r="V574" s="11">
        <v>0</v>
      </c>
      <c r="W574" s="11">
        <v>0</v>
      </c>
      <c r="X574" s="11">
        <v>0</v>
      </c>
      <c r="Y574" s="11">
        <v>0</v>
      </c>
      <c r="Z574" s="11">
        <v>0</v>
      </c>
      <c r="AA574" s="11">
        <v>0</v>
      </c>
      <c r="AB574" s="11">
        <v>0</v>
      </c>
      <c r="AC574" s="11">
        <v>0</v>
      </c>
      <c r="AD574" s="11">
        <v>0</v>
      </c>
      <c r="AE574" s="11">
        <v>0</v>
      </c>
      <c r="AF574" s="11">
        <v>0</v>
      </c>
      <c r="AG574" s="11">
        <v>0</v>
      </c>
      <c r="AH574" s="11">
        <v>15</v>
      </c>
      <c r="AI574" s="11" t="s">
        <v>1400</v>
      </c>
      <c r="AJ574" s="11">
        <v>4</v>
      </c>
      <c r="AK574" s="11" t="s">
        <v>1038</v>
      </c>
      <c r="AL574" s="11" t="s">
        <v>47</v>
      </c>
      <c r="AM574" s="11" t="s">
        <v>56</v>
      </c>
      <c r="AN574" s="11" t="s">
        <v>729</v>
      </c>
    </row>
    <row r="575" ht="24" spans="1:40">
      <c r="A575" s="28">
        <v>572</v>
      </c>
      <c r="B575" s="11" t="s">
        <v>494</v>
      </c>
      <c r="C575" s="11" t="s">
        <v>2141</v>
      </c>
      <c r="D575" s="11" t="s">
        <v>2142</v>
      </c>
      <c r="E575" s="11" t="s">
        <v>2143</v>
      </c>
      <c r="F575" s="11" t="s">
        <v>2144</v>
      </c>
      <c r="G575" s="11" t="s">
        <v>1636</v>
      </c>
      <c r="H575" s="11">
        <v>4</v>
      </c>
      <c r="I575" s="11" t="s">
        <v>3328</v>
      </c>
      <c r="J575" s="11">
        <v>1</v>
      </c>
      <c r="K575" s="11">
        <v>100</v>
      </c>
      <c r="L575" s="11" t="s">
        <v>1636</v>
      </c>
      <c r="M575" s="11">
        <v>0</v>
      </c>
      <c r="N575" s="11">
        <v>0</v>
      </c>
      <c r="O575" s="11">
        <v>0</v>
      </c>
      <c r="P575" s="11">
        <v>0</v>
      </c>
      <c r="Q575" s="11">
        <v>0</v>
      </c>
      <c r="R575" s="11">
        <v>0</v>
      </c>
      <c r="S575" s="11">
        <v>0</v>
      </c>
      <c r="T575" s="11">
        <v>0</v>
      </c>
      <c r="U575" s="11">
        <v>0</v>
      </c>
      <c r="V575" s="11">
        <v>0</v>
      </c>
      <c r="W575" s="11">
        <v>0</v>
      </c>
      <c r="X575" s="11">
        <v>0</v>
      </c>
      <c r="Y575" s="11">
        <v>0</v>
      </c>
      <c r="Z575" s="11">
        <v>0</v>
      </c>
      <c r="AA575" s="11">
        <v>0</v>
      </c>
      <c r="AB575" s="11">
        <v>0</v>
      </c>
      <c r="AC575" s="11">
        <v>0</v>
      </c>
      <c r="AD575" s="11">
        <v>0</v>
      </c>
      <c r="AE575" s="11">
        <v>0</v>
      </c>
      <c r="AF575" s="11">
        <v>0</v>
      </c>
      <c r="AG575" s="11">
        <v>0</v>
      </c>
      <c r="AH575" s="11">
        <v>15</v>
      </c>
      <c r="AI575" s="11"/>
      <c r="AJ575" s="11"/>
      <c r="AK575" s="11" t="s">
        <v>1038</v>
      </c>
      <c r="AL575" s="11" t="s">
        <v>47</v>
      </c>
      <c r="AM575" s="11" t="s">
        <v>56</v>
      </c>
      <c r="AN575" s="11" t="s">
        <v>729</v>
      </c>
    </row>
    <row r="576" ht="36" spans="1:40">
      <c r="A576" s="28">
        <v>573</v>
      </c>
      <c r="B576" s="11" t="s">
        <v>494</v>
      </c>
      <c r="C576" s="11" t="s">
        <v>2145</v>
      </c>
      <c r="D576" s="11" t="s">
        <v>2146</v>
      </c>
      <c r="E576" s="11" t="s">
        <v>2147</v>
      </c>
      <c r="F576" s="11" t="s">
        <v>540</v>
      </c>
      <c r="G576" s="11" t="s">
        <v>504</v>
      </c>
      <c r="H576" s="11">
        <v>1</v>
      </c>
      <c r="I576" s="11" t="s">
        <v>3328</v>
      </c>
      <c r="J576" s="11">
        <v>1</v>
      </c>
      <c r="K576" s="11">
        <v>100</v>
      </c>
      <c r="L576" s="11" t="s">
        <v>504</v>
      </c>
      <c r="M576" s="11">
        <v>0</v>
      </c>
      <c r="N576" s="11">
        <v>0</v>
      </c>
      <c r="O576" s="11">
        <v>0</v>
      </c>
      <c r="P576" s="11">
        <v>0</v>
      </c>
      <c r="Q576" s="11">
        <v>0</v>
      </c>
      <c r="R576" s="11">
        <v>0</v>
      </c>
      <c r="S576" s="11">
        <v>0</v>
      </c>
      <c r="T576" s="11">
        <v>0</v>
      </c>
      <c r="U576" s="11">
        <v>0</v>
      </c>
      <c r="V576" s="11">
        <v>0</v>
      </c>
      <c r="W576" s="11">
        <v>0</v>
      </c>
      <c r="X576" s="11">
        <v>0</v>
      </c>
      <c r="Y576" s="11">
        <v>0</v>
      </c>
      <c r="Z576" s="11">
        <v>0</v>
      </c>
      <c r="AA576" s="11">
        <v>0</v>
      </c>
      <c r="AB576" s="11">
        <v>0</v>
      </c>
      <c r="AC576" s="11">
        <v>0</v>
      </c>
      <c r="AD576" s="11">
        <v>0</v>
      </c>
      <c r="AE576" s="11">
        <v>0</v>
      </c>
      <c r="AF576" s="11">
        <v>0</v>
      </c>
      <c r="AG576" s="11">
        <v>0</v>
      </c>
      <c r="AH576" s="11">
        <v>30</v>
      </c>
      <c r="AI576" s="11"/>
      <c r="AJ576" s="11"/>
      <c r="AK576" s="11" t="s">
        <v>1038</v>
      </c>
      <c r="AL576" s="11" t="s">
        <v>47</v>
      </c>
      <c r="AM576" s="11" t="s">
        <v>48</v>
      </c>
      <c r="AN576" s="11" t="s">
        <v>729</v>
      </c>
    </row>
    <row r="577" ht="48" spans="1:40">
      <c r="A577" s="28">
        <v>574</v>
      </c>
      <c r="B577" s="11" t="s">
        <v>494</v>
      </c>
      <c r="C577" s="11" t="s">
        <v>2148</v>
      </c>
      <c r="D577" s="11" t="s">
        <v>2149</v>
      </c>
      <c r="E577" s="11" t="s">
        <v>2150</v>
      </c>
      <c r="F577" s="11" t="s">
        <v>519</v>
      </c>
      <c r="G577" s="11" t="s">
        <v>203</v>
      </c>
      <c r="H577" s="11">
        <v>4</v>
      </c>
      <c r="I577" s="11" t="s">
        <v>3328</v>
      </c>
      <c r="J577" s="11">
        <v>4</v>
      </c>
      <c r="K577" s="11">
        <v>100</v>
      </c>
      <c r="L577" s="11" t="s">
        <v>203</v>
      </c>
      <c r="M577" s="11">
        <v>0</v>
      </c>
      <c r="N577" s="11">
        <v>0</v>
      </c>
      <c r="O577" s="11">
        <v>0</v>
      </c>
      <c r="P577" s="11">
        <v>0</v>
      </c>
      <c r="Q577" s="11">
        <v>0</v>
      </c>
      <c r="R577" s="11">
        <v>0</v>
      </c>
      <c r="S577" s="11">
        <v>0</v>
      </c>
      <c r="T577" s="11">
        <v>0</v>
      </c>
      <c r="U577" s="11">
        <v>0</v>
      </c>
      <c r="V577" s="11">
        <v>0</v>
      </c>
      <c r="W577" s="11">
        <v>0</v>
      </c>
      <c r="X577" s="11">
        <v>0</v>
      </c>
      <c r="Y577" s="11">
        <v>0</v>
      </c>
      <c r="Z577" s="11">
        <v>0</v>
      </c>
      <c r="AA577" s="11">
        <v>0</v>
      </c>
      <c r="AB577" s="11">
        <v>0</v>
      </c>
      <c r="AC577" s="11">
        <v>0</v>
      </c>
      <c r="AD577" s="11">
        <v>0</v>
      </c>
      <c r="AE577" s="11">
        <v>0</v>
      </c>
      <c r="AF577" s="11">
        <v>0</v>
      </c>
      <c r="AG577" s="11">
        <v>0</v>
      </c>
      <c r="AH577" s="11">
        <v>15</v>
      </c>
      <c r="AI577" s="11" t="s">
        <v>1400</v>
      </c>
      <c r="AJ577" s="11">
        <v>10</v>
      </c>
      <c r="AK577" s="11" t="s">
        <v>1038</v>
      </c>
      <c r="AL577" s="11" t="s">
        <v>47</v>
      </c>
      <c r="AM577" s="11" t="s">
        <v>56</v>
      </c>
      <c r="AN577" s="11" t="s">
        <v>729</v>
      </c>
    </row>
    <row r="578" ht="48" spans="1:40">
      <c r="A578" s="28">
        <v>575</v>
      </c>
      <c r="B578" s="11" t="s">
        <v>494</v>
      </c>
      <c r="C578" s="11" t="s">
        <v>2151</v>
      </c>
      <c r="D578" s="11" t="s">
        <v>2152</v>
      </c>
      <c r="E578" s="11" t="s">
        <v>2153</v>
      </c>
      <c r="F578" s="11" t="s">
        <v>540</v>
      </c>
      <c r="G578" s="11" t="s">
        <v>504</v>
      </c>
      <c r="H578" s="11">
        <v>1</v>
      </c>
      <c r="I578" s="11" t="s">
        <v>3329</v>
      </c>
      <c r="J578" s="11">
        <v>1</v>
      </c>
      <c r="K578" s="11">
        <v>60</v>
      </c>
      <c r="L578" s="11" t="s">
        <v>504</v>
      </c>
      <c r="M578" s="11">
        <v>5</v>
      </c>
      <c r="N578" s="11">
        <v>40</v>
      </c>
      <c r="O578" s="11" t="s">
        <v>3435</v>
      </c>
      <c r="P578" s="11">
        <v>0</v>
      </c>
      <c r="Q578" s="11">
        <v>0</v>
      </c>
      <c r="R578" s="11">
        <v>0</v>
      </c>
      <c r="S578" s="11">
        <v>0</v>
      </c>
      <c r="T578" s="11">
        <v>0</v>
      </c>
      <c r="U578" s="11">
        <v>0</v>
      </c>
      <c r="V578" s="11">
        <v>0</v>
      </c>
      <c r="W578" s="11">
        <v>0</v>
      </c>
      <c r="X578" s="11">
        <v>0</v>
      </c>
      <c r="Y578" s="11">
        <v>0</v>
      </c>
      <c r="Z578" s="11">
        <v>0</v>
      </c>
      <c r="AA578" s="11">
        <v>0</v>
      </c>
      <c r="AB578" s="11">
        <v>0</v>
      </c>
      <c r="AC578" s="11">
        <v>0</v>
      </c>
      <c r="AD578" s="11">
        <v>0</v>
      </c>
      <c r="AE578" s="11">
        <v>0</v>
      </c>
      <c r="AF578" s="11">
        <v>0</v>
      </c>
      <c r="AG578" s="11">
        <v>0</v>
      </c>
      <c r="AH578" s="11">
        <v>30</v>
      </c>
      <c r="AI578" s="11"/>
      <c r="AJ578" s="11"/>
      <c r="AK578" s="11" t="s">
        <v>1038</v>
      </c>
      <c r="AL578" s="11" t="s">
        <v>47</v>
      </c>
      <c r="AM578" s="11" t="s">
        <v>48</v>
      </c>
      <c r="AN578" s="11" t="s">
        <v>729</v>
      </c>
    </row>
    <row r="579" ht="48" spans="1:40">
      <c r="A579" s="28">
        <v>576</v>
      </c>
      <c r="B579" s="11" t="s">
        <v>494</v>
      </c>
      <c r="C579" s="11" t="s">
        <v>2154</v>
      </c>
      <c r="D579" s="11" t="s">
        <v>2155</v>
      </c>
      <c r="E579" s="11" t="s">
        <v>2156</v>
      </c>
      <c r="F579" s="11" t="s">
        <v>528</v>
      </c>
      <c r="G579" s="11" t="s">
        <v>1194</v>
      </c>
      <c r="H579" s="11">
        <v>2</v>
      </c>
      <c r="I579" s="11" t="s">
        <v>3329</v>
      </c>
      <c r="J579" s="11">
        <v>1</v>
      </c>
      <c r="K579" s="11">
        <v>0</v>
      </c>
      <c r="L579" s="11" t="s">
        <v>3441</v>
      </c>
      <c r="M579" s="11">
        <v>2</v>
      </c>
      <c r="N579" s="11">
        <v>57</v>
      </c>
      <c r="O579" s="11" t="s">
        <v>1194</v>
      </c>
      <c r="P579" s="11">
        <v>3</v>
      </c>
      <c r="Q579" s="11">
        <v>43</v>
      </c>
      <c r="R579" s="11" t="s">
        <v>3442</v>
      </c>
      <c r="S579" s="11">
        <v>0</v>
      </c>
      <c r="T579" s="11">
        <v>0</v>
      </c>
      <c r="U579" s="11">
        <v>0</v>
      </c>
      <c r="V579" s="11">
        <v>0</v>
      </c>
      <c r="W579" s="11">
        <v>0</v>
      </c>
      <c r="X579" s="11">
        <v>0</v>
      </c>
      <c r="Y579" s="11">
        <v>0</v>
      </c>
      <c r="Z579" s="11">
        <v>0</v>
      </c>
      <c r="AA579" s="11">
        <v>0</v>
      </c>
      <c r="AB579" s="11">
        <v>0</v>
      </c>
      <c r="AC579" s="11">
        <v>0</v>
      </c>
      <c r="AD579" s="11">
        <v>0</v>
      </c>
      <c r="AE579" s="11">
        <v>0</v>
      </c>
      <c r="AF579" s="11">
        <v>0</v>
      </c>
      <c r="AG579" s="11">
        <v>0</v>
      </c>
      <c r="AH579" s="11">
        <v>30</v>
      </c>
      <c r="AI579" s="11"/>
      <c r="AJ579" s="11"/>
      <c r="AK579" s="11" t="s">
        <v>1038</v>
      </c>
      <c r="AL579" s="11" t="s">
        <v>47</v>
      </c>
      <c r="AM579" s="11" t="s">
        <v>48</v>
      </c>
      <c r="AN579" s="11" t="s">
        <v>729</v>
      </c>
    </row>
    <row r="580" ht="24" spans="1:40">
      <c r="A580" s="28">
        <v>577</v>
      </c>
      <c r="B580" s="11" t="s">
        <v>494</v>
      </c>
      <c r="C580" s="11" t="s">
        <v>2157</v>
      </c>
      <c r="D580" s="11" t="s">
        <v>2158</v>
      </c>
      <c r="E580" s="11" t="s">
        <v>2159</v>
      </c>
      <c r="F580" s="30" t="s">
        <v>524</v>
      </c>
      <c r="G580" s="11" t="s">
        <v>331</v>
      </c>
      <c r="H580" s="11">
        <v>1</v>
      </c>
      <c r="I580" s="11" t="s">
        <v>3328</v>
      </c>
      <c r="J580" s="11">
        <v>1</v>
      </c>
      <c r="K580" s="11">
        <v>100</v>
      </c>
      <c r="L580" s="11" t="s">
        <v>331</v>
      </c>
      <c r="M580" s="11">
        <v>0</v>
      </c>
      <c r="N580" s="11">
        <v>0</v>
      </c>
      <c r="O580" s="11">
        <v>0</v>
      </c>
      <c r="P580" s="11">
        <v>0</v>
      </c>
      <c r="Q580" s="11">
        <v>0</v>
      </c>
      <c r="R580" s="11">
        <v>0</v>
      </c>
      <c r="S580" s="11">
        <v>0</v>
      </c>
      <c r="T580" s="11">
        <v>0</v>
      </c>
      <c r="U580" s="11">
        <v>0</v>
      </c>
      <c r="V580" s="11">
        <v>0</v>
      </c>
      <c r="W580" s="11">
        <v>0</v>
      </c>
      <c r="X580" s="11">
        <v>0</v>
      </c>
      <c r="Y580" s="11">
        <v>0</v>
      </c>
      <c r="Z580" s="11">
        <v>0</v>
      </c>
      <c r="AA580" s="11">
        <v>0</v>
      </c>
      <c r="AB580" s="11">
        <v>0</v>
      </c>
      <c r="AC580" s="11">
        <v>0</v>
      </c>
      <c r="AD580" s="11">
        <v>0</v>
      </c>
      <c r="AE580" s="11">
        <v>0</v>
      </c>
      <c r="AF580" s="11">
        <v>0</v>
      </c>
      <c r="AG580" s="11">
        <v>0</v>
      </c>
      <c r="AH580" s="11">
        <v>10</v>
      </c>
      <c r="AI580" s="11"/>
      <c r="AJ580" s="11"/>
      <c r="AK580" s="11" t="s">
        <v>1059</v>
      </c>
      <c r="AL580" s="11" t="s">
        <v>105</v>
      </c>
      <c r="AM580" s="11" t="s">
        <v>48</v>
      </c>
      <c r="AN580" s="11" t="s">
        <v>729</v>
      </c>
    </row>
    <row r="581" ht="36" spans="1:40">
      <c r="A581" s="28">
        <v>578</v>
      </c>
      <c r="B581" s="11" t="s">
        <v>494</v>
      </c>
      <c r="C581" s="11" t="s">
        <v>2160</v>
      </c>
      <c r="D581" s="11" t="s">
        <v>2161</v>
      </c>
      <c r="E581" s="11" t="s">
        <v>2162</v>
      </c>
      <c r="F581" s="30" t="s">
        <v>508</v>
      </c>
      <c r="G581" s="11" t="s">
        <v>450</v>
      </c>
      <c r="H581" s="11">
        <v>6</v>
      </c>
      <c r="I581" s="11" t="s">
        <v>3328</v>
      </c>
      <c r="J581" s="11">
        <v>6</v>
      </c>
      <c r="K581" s="11">
        <v>100</v>
      </c>
      <c r="L581" s="11" t="s">
        <v>450</v>
      </c>
      <c r="M581" s="11">
        <v>0</v>
      </c>
      <c r="N581" s="11">
        <v>0</v>
      </c>
      <c r="O581" s="11">
        <v>0</v>
      </c>
      <c r="P581" s="11">
        <v>0</v>
      </c>
      <c r="Q581" s="11">
        <v>0</v>
      </c>
      <c r="R581" s="11">
        <v>0</v>
      </c>
      <c r="S581" s="11">
        <v>0</v>
      </c>
      <c r="T581" s="11">
        <v>0</v>
      </c>
      <c r="U581" s="11">
        <v>0</v>
      </c>
      <c r="V581" s="11">
        <v>0</v>
      </c>
      <c r="W581" s="11">
        <v>0</v>
      </c>
      <c r="X581" s="11">
        <v>0</v>
      </c>
      <c r="Y581" s="11">
        <v>0</v>
      </c>
      <c r="Z581" s="11">
        <v>0</v>
      </c>
      <c r="AA581" s="11">
        <v>0</v>
      </c>
      <c r="AB581" s="11">
        <v>0</v>
      </c>
      <c r="AC581" s="11">
        <v>0</v>
      </c>
      <c r="AD581" s="11">
        <v>0</v>
      </c>
      <c r="AE581" s="11">
        <v>0</v>
      </c>
      <c r="AF581" s="11">
        <v>0</v>
      </c>
      <c r="AG581" s="11">
        <v>0</v>
      </c>
      <c r="AH581" s="11">
        <v>15</v>
      </c>
      <c r="AI581" s="11"/>
      <c r="AJ581" s="11"/>
      <c r="AK581" s="11" t="s">
        <v>1059</v>
      </c>
      <c r="AL581" s="11" t="s">
        <v>47</v>
      </c>
      <c r="AM581" s="11" t="s">
        <v>56</v>
      </c>
      <c r="AN581" s="11" t="s">
        <v>729</v>
      </c>
    </row>
    <row r="582" ht="24" spans="1:40">
      <c r="A582" s="28">
        <v>579</v>
      </c>
      <c r="B582" s="11" t="s">
        <v>494</v>
      </c>
      <c r="C582" s="11" t="s">
        <v>2163</v>
      </c>
      <c r="D582" s="11" t="s">
        <v>2164</v>
      </c>
      <c r="E582" s="11" t="s">
        <v>2165</v>
      </c>
      <c r="F582" s="11" t="s">
        <v>540</v>
      </c>
      <c r="G582" s="11" t="s">
        <v>504</v>
      </c>
      <c r="H582" s="11">
        <v>3</v>
      </c>
      <c r="I582" s="11" t="s">
        <v>3328</v>
      </c>
      <c r="J582" s="11">
        <v>3</v>
      </c>
      <c r="K582" s="11">
        <v>100</v>
      </c>
      <c r="L582" s="11" t="s">
        <v>504</v>
      </c>
      <c r="M582" s="11">
        <v>0</v>
      </c>
      <c r="N582" s="11">
        <v>0</v>
      </c>
      <c r="O582" s="11">
        <v>0</v>
      </c>
      <c r="P582" s="11">
        <v>0</v>
      </c>
      <c r="Q582" s="11">
        <v>0</v>
      </c>
      <c r="R582" s="11">
        <v>0</v>
      </c>
      <c r="S582" s="11">
        <v>0</v>
      </c>
      <c r="T582" s="11">
        <v>0</v>
      </c>
      <c r="U582" s="11">
        <v>0</v>
      </c>
      <c r="V582" s="11">
        <v>0</v>
      </c>
      <c r="W582" s="11">
        <v>0</v>
      </c>
      <c r="X582" s="11">
        <v>0</v>
      </c>
      <c r="Y582" s="11">
        <v>0</v>
      </c>
      <c r="Z582" s="11">
        <v>0</v>
      </c>
      <c r="AA582" s="11">
        <v>0</v>
      </c>
      <c r="AB582" s="11">
        <v>0</v>
      </c>
      <c r="AC582" s="11">
        <v>0</v>
      </c>
      <c r="AD582" s="11">
        <v>0</v>
      </c>
      <c r="AE582" s="11">
        <v>0</v>
      </c>
      <c r="AF582" s="11">
        <v>0</v>
      </c>
      <c r="AG582" s="11">
        <v>0</v>
      </c>
      <c r="AH582" s="11">
        <v>30</v>
      </c>
      <c r="AI582" s="11"/>
      <c r="AJ582" s="11"/>
      <c r="AK582" s="11" t="s">
        <v>1059</v>
      </c>
      <c r="AL582" s="11" t="s">
        <v>47</v>
      </c>
      <c r="AM582" s="11" t="s">
        <v>48</v>
      </c>
      <c r="AN582" s="11" t="s">
        <v>729</v>
      </c>
    </row>
    <row r="583" ht="36" spans="1:40">
      <c r="A583" s="28">
        <v>580</v>
      </c>
      <c r="B583" s="11" t="s">
        <v>494</v>
      </c>
      <c r="C583" s="11" t="s">
        <v>2166</v>
      </c>
      <c r="D583" s="11" t="s">
        <v>2167</v>
      </c>
      <c r="E583" s="11" t="s">
        <v>2168</v>
      </c>
      <c r="F583" s="11" t="s">
        <v>553</v>
      </c>
      <c r="G583" s="11" t="s">
        <v>554</v>
      </c>
      <c r="H583" s="11">
        <v>6</v>
      </c>
      <c r="I583" s="11" t="s">
        <v>3328</v>
      </c>
      <c r="J583" s="11">
        <v>6</v>
      </c>
      <c r="K583" s="11">
        <v>100</v>
      </c>
      <c r="L583" s="11" t="s">
        <v>554</v>
      </c>
      <c r="M583" s="11">
        <v>0</v>
      </c>
      <c r="N583" s="11">
        <v>0</v>
      </c>
      <c r="O583" s="11">
        <v>0</v>
      </c>
      <c r="P583" s="11">
        <v>0</v>
      </c>
      <c r="Q583" s="11">
        <v>0</v>
      </c>
      <c r="R583" s="11">
        <v>0</v>
      </c>
      <c r="S583" s="11">
        <v>0</v>
      </c>
      <c r="T583" s="11">
        <v>0</v>
      </c>
      <c r="U583" s="11">
        <v>0</v>
      </c>
      <c r="V583" s="11">
        <v>0</v>
      </c>
      <c r="W583" s="11">
        <v>0</v>
      </c>
      <c r="X583" s="11">
        <v>0</v>
      </c>
      <c r="Y583" s="11">
        <v>0</v>
      </c>
      <c r="Z583" s="11">
        <v>0</v>
      </c>
      <c r="AA583" s="11">
        <v>0</v>
      </c>
      <c r="AB583" s="11">
        <v>0</v>
      </c>
      <c r="AC583" s="11">
        <v>0</v>
      </c>
      <c r="AD583" s="11">
        <v>0</v>
      </c>
      <c r="AE583" s="11">
        <v>0</v>
      </c>
      <c r="AF583" s="11">
        <v>0</v>
      </c>
      <c r="AG583" s="11">
        <v>0</v>
      </c>
      <c r="AH583" s="11">
        <v>5</v>
      </c>
      <c r="AI583" s="11" t="s">
        <v>1400</v>
      </c>
      <c r="AJ583" s="11">
        <v>2</v>
      </c>
      <c r="AK583" s="11" t="s">
        <v>1059</v>
      </c>
      <c r="AL583" s="11" t="s">
        <v>105</v>
      </c>
      <c r="AM583" s="11" t="s">
        <v>56</v>
      </c>
      <c r="AN583" s="11" t="s">
        <v>729</v>
      </c>
    </row>
    <row r="584" ht="36" spans="1:40">
      <c r="A584" s="28">
        <v>581</v>
      </c>
      <c r="B584" s="11" t="s">
        <v>494</v>
      </c>
      <c r="C584" s="11" t="s">
        <v>2169</v>
      </c>
      <c r="D584" s="11" t="s">
        <v>2170</v>
      </c>
      <c r="E584" s="11" t="s">
        <v>2171</v>
      </c>
      <c r="F584" s="11" t="s">
        <v>646</v>
      </c>
      <c r="G584" s="11" t="s">
        <v>403</v>
      </c>
      <c r="H584" s="11">
        <v>6</v>
      </c>
      <c r="I584" s="11" t="s">
        <v>3329</v>
      </c>
      <c r="J584" s="11">
        <v>1</v>
      </c>
      <c r="K584" s="11">
        <v>75.75</v>
      </c>
      <c r="L584" s="11" t="s">
        <v>3443</v>
      </c>
      <c r="M584" s="11">
        <v>6</v>
      </c>
      <c r="N584" s="11">
        <v>24.24</v>
      </c>
      <c r="O584" s="11" t="s">
        <v>403</v>
      </c>
      <c r="P584" s="11">
        <v>0</v>
      </c>
      <c r="Q584" s="11">
        <v>0</v>
      </c>
      <c r="R584" s="11">
        <v>0</v>
      </c>
      <c r="S584" s="11">
        <v>0</v>
      </c>
      <c r="T584" s="11">
        <v>0</v>
      </c>
      <c r="U584" s="11">
        <v>0</v>
      </c>
      <c r="V584" s="11">
        <v>0</v>
      </c>
      <c r="W584" s="11">
        <v>0</v>
      </c>
      <c r="X584" s="11">
        <v>0</v>
      </c>
      <c r="Y584" s="11">
        <v>0</v>
      </c>
      <c r="Z584" s="11">
        <v>0</v>
      </c>
      <c r="AA584" s="11">
        <v>0</v>
      </c>
      <c r="AB584" s="11">
        <v>0</v>
      </c>
      <c r="AC584" s="11">
        <v>0</v>
      </c>
      <c r="AD584" s="11">
        <v>0</v>
      </c>
      <c r="AE584" s="11">
        <v>0</v>
      </c>
      <c r="AF584" s="11">
        <v>0</v>
      </c>
      <c r="AG584" s="11">
        <v>0</v>
      </c>
      <c r="AH584" s="11">
        <v>15</v>
      </c>
      <c r="AI584" s="11"/>
      <c r="AJ584" s="11"/>
      <c r="AK584" s="11" t="s">
        <v>1059</v>
      </c>
      <c r="AL584" s="11" t="s">
        <v>47</v>
      </c>
      <c r="AM584" s="11" t="s">
        <v>56</v>
      </c>
      <c r="AN584" s="11" t="s">
        <v>729</v>
      </c>
    </row>
    <row r="585" ht="36" spans="1:40">
      <c r="A585" s="28">
        <v>582</v>
      </c>
      <c r="B585" s="11" t="s">
        <v>494</v>
      </c>
      <c r="C585" s="11" t="s">
        <v>2172</v>
      </c>
      <c r="D585" s="11" t="s">
        <v>2173</v>
      </c>
      <c r="E585" s="11" t="s">
        <v>2174</v>
      </c>
      <c r="F585" s="11" t="s">
        <v>524</v>
      </c>
      <c r="G585" s="11" t="s">
        <v>578</v>
      </c>
      <c r="H585" s="11">
        <v>3</v>
      </c>
      <c r="I585" s="11" t="s">
        <v>3328</v>
      </c>
      <c r="J585" s="11">
        <v>3</v>
      </c>
      <c r="K585" s="11">
        <v>100</v>
      </c>
      <c r="L585" s="11" t="s">
        <v>578</v>
      </c>
      <c r="M585" s="11">
        <v>0</v>
      </c>
      <c r="N585" s="11">
        <v>0</v>
      </c>
      <c r="O585" s="11">
        <v>0</v>
      </c>
      <c r="P585" s="11">
        <v>0</v>
      </c>
      <c r="Q585" s="11">
        <v>0</v>
      </c>
      <c r="R585" s="11">
        <v>0</v>
      </c>
      <c r="S585" s="11">
        <v>0</v>
      </c>
      <c r="T585" s="11">
        <v>0</v>
      </c>
      <c r="U585" s="11">
        <v>0</v>
      </c>
      <c r="V585" s="11">
        <v>0</v>
      </c>
      <c r="W585" s="11">
        <v>0</v>
      </c>
      <c r="X585" s="11">
        <v>0</v>
      </c>
      <c r="Y585" s="11">
        <v>0</v>
      </c>
      <c r="Z585" s="11">
        <v>0</v>
      </c>
      <c r="AA585" s="11">
        <v>0</v>
      </c>
      <c r="AB585" s="11">
        <v>0</v>
      </c>
      <c r="AC585" s="11">
        <v>0</v>
      </c>
      <c r="AD585" s="11">
        <v>0</v>
      </c>
      <c r="AE585" s="11">
        <v>0</v>
      </c>
      <c r="AF585" s="11">
        <v>0</v>
      </c>
      <c r="AG585" s="11">
        <v>0</v>
      </c>
      <c r="AH585" s="11">
        <v>30</v>
      </c>
      <c r="AI585" s="11"/>
      <c r="AJ585" s="11"/>
      <c r="AK585" s="11" t="s">
        <v>1059</v>
      </c>
      <c r="AL585" s="11" t="s">
        <v>47</v>
      </c>
      <c r="AM585" s="11" t="s">
        <v>48</v>
      </c>
      <c r="AN585" s="11" t="s">
        <v>729</v>
      </c>
    </row>
    <row r="586" ht="36" spans="1:40">
      <c r="A586" s="28">
        <v>583</v>
      </c>
      <c r="B586" s="11" t="s">
        <v>494</v>
      </c>
      <c r="C586" s="11" t="s">
        <v>2175</v>
      </c>
      <c r="D586" s="11" t="s">
        <v>2176</v>
      </c>
      <c r="E586" s="11" t="s">
        <v>2177</v>
      </c>
      <c r="F586" s="11" t="s">
        <v>2099</v>
      </c>
      <c r="G586" s="11" t="s">
        <v>962</v>
      </c>
      <c r="H586" s="11">
        <v>8</v>
      </c>
      <c r="I586" s="11" t="s">
        <v>3328</v>
      </c>
      <c r="J586" s="11">
        <v>8</v>
      </c>
      <c r="K586" s="11">
        <v>100</v>
      </c>
      <c r="L586" s="11" t="s">
        <v>962</v>
      </c>
      <c r="M586" s="11">
        <v>0</v>
      </c>
      <c r="N586" s="11">
        <v>0</v>
      </c>
      <c r="O586" s="11">
        <v>0</v>
      </c>
      <c r="P586" s="11">
        <v>0</v>
      </c>
      <c r="Q586" s="11">
        <v>0</v>
      </c>
      <c r="R586" s="11">
        <v>0</v>
      </c>
      <c r="S586" s="11">
        <v>0</v>
      </c>
      <c r="T586" s="11">
        <v>0</v>
      </c>
      <c r="U586" s="11">
        <v>0</v>
      </c>
      <c r="V586" s="11">
        <v>0</v>
      </c>
      <c r="W586" s="11">
        <v>0</v>
      </c>
      <c r="X586" s="11">
        <v>0</v>
      </c>
      <c r="Y586" s="11">
        <v>0</v>
      </c>
      <c r="Z586" s="11">
        <v>0</v>
      </c>
      <c r="AA586" s="11">
        <v>0</v>
      </c>
      <c r="AB586" s="11">
        <v>0</v>
      </c>
      <c r="AC586" s="11">
        <v>0</v>
      </c>
      <c r="AD586" s="11">
        <v>0</v>
      </c>
      <c r="AE586" s="11">
        <v>0</v>
      </c>
      <c r="AF586" s="11">
        <v>0</v>
      </c>
      <c r="AG586" s="11">
        <v>0</v>
      </c>
      <c r="AH586" s="11">
        <v>5</v>
      </c>
      <c r="AI586" s="11"/>
      <c r="AJ586" s="11"/>
      <c r="AK586" s="11" t="s">
        <v>1059</v>
      </c>
      <c r="AL586" s="11" t="s">
        <v>105</v>
      </c>
      <c r="AM586" s="11" t="s">
        <v>56</v>
      </c>
      <c r="AN586" s="11" t="s">
        <v>729</v>
      </c>
    </row>
    <row r="587" ht="36" spans="1:40">
      <c r="A587" s="28">
        <v>584</v>
      </c>
      <c r="B587" s="11" t="s">
        <v>494</v>
      </c>
      <c r="C587" s="11" t="s">
        <v>2178</v>
      </c>
      <c r="D587" s="11" t="s">
        <v>2179</v>
      </c>
      <c r="E587" s="11" t="s">
        <v>2180</v>
      </c>
      <c r="F587" s="11" t="s">
        <v>2114</v>
      </c>
      <c r="G587" s="11" t="s">
        <v>947</v>
      </c>
      <c r="H587" s="11">
        <v>2</v>
      </c>
      <c r="I587" s="11" t="s">
        <v>3329</v>
      </c>
      <c r="J587" s="11">
        <v>2</v>
      </c>
      <c r="K587" s="11">
        <v>70</v>
      </c>
      <c r="L587" s="11" t="s">
        <v>947</v>
      </c>
      <c r="M587" s="11">
        <v>5</v>
      </c>
      <c r="N587" s="11">
        <v>30</v>
      </c>
      <c r="O587" s="11" t="s">
        <v>1168</v>
      </c>
      <c r="P587" s="11">
        <v>0</v>
      </c>
      <c r="Q587" s="11">
        <v>0</v>
      </c>
      <c r="R587" s="11">
        <v>0</v>
      </c>
      <c r="S587" s="11">
        <v>0</v>
      </c>
      <c r="T587" s="11">
        <v>0</v>
      </c>
      <c r="U587" s="11">
        <v>0</v>
      </c>
      <c r="V587" s="11">
        <v>0</v>
      </c>
      <c r="W587" s="11">
        <v>0</v>
      </c>
      <c r="X587" s="11">
        <v>0</v>
      </c>
      <c r="Y587" s="11">
        <v>0</v>
      </c>
      <c r="Z587" s="11">
        <v>0</v>
      </c>
      <c r="AA587" s="11">
        <v>0</v>
      </c>
      <c r="AB587" s="11">
        <v>0</v>
      </c>
      <c r="AC587" s="11">
        <v>0</v>
      </c>
      <c r="AD587" s="11">
        <v>0</v>
      </c>
      <c r="AE587" s="11">
        <v>0</v>
      </c>
      <c r="AF587" s="11">
        <v>0</v>
      </c>
      <c r="AG587" s="11">
        <v>0</v>
      </c>
      <c r="AH587" s="11">
        <v>30</v>
      </c>
      <c r="AI587" s="11"/>
      <c r="AJ587" s="11"/>
      <c r="AK587" s="11" t="s">
        <v>1059</v>
      </c>
      <c r="AL587" s="11" t="s">
        <v>47</v>
      </c>
      <c r="AM587" s="11" t="s">
        <v>48</v>
      </c>
      <c r="AN587" s="11" t="s">
        <v>729</v>
      </c>
    </row>
    <row r="588" ht="24" spans="1:40">
      <c r="A588" s="28">
        <v>585</v>
      </c>
      <c r="B588" s="11" t="s">
        <v>494</v>
      </c>
      <c r="C588" s="11" t="s">
        <v>2181</v>
      </c>
      <c r="D588" s="11" t="s">
        <v>2182</v>
      </c>
      <c r="E588" s="11" t="s">
        <v>2183</v>
      </c>
      <c r="F588" s="11" t="s">
        <v>2144</v>
      </c>
      <c r="G588" s="11" t="s">
        <v>128</v>
      </c>
      <c r="H588" s="11">
        <v>5</v>
      </c>
      <c r="I588" s="11" t="s">
        <v>3328</v>
      </c>
      <c r="J588" s="11">
        <v>5</v>
      </c>
      <c r="K588" s="11">
        <v>100</v>
      </c>
      <c r="L588" s="11" t="s">
        <v>128</v>
      </c>
      <c r="M588" s="11">
        <v>0</v>
      </c>
      <c r="N588" s="11">
        <v>0</v>
      </c>
      <c r="O588" s="11">
        <v>0</v>
      </c>
      <c r="P588" s="11">
        <v>0</v>
      </c>
      <c r="Q588" s="11">
        <v>0</v>
      </c>
      <c r="R588" s="11">
        <v>0</v>
      </c>
      <c r="S588" s="11">
        <v>0</v>
      </c>
      <c r="T588" s="11">
        <v>0</v>
      </c>
      <c r="U588" s="11">
        <v>0</v>
      </c>
      <c r="V588" s="11">
        <v>0</v>
      </c>
      <c r="W588" s="11">
        <v>0</v>
      </c>
      <c r="X588" s="11">
        <v>0</v>
      </c>
      <c r="Y588" s="11">
        <v>0</v>
      </c>
      <c r="Z588" s="11">
        <v>0</v>
      </c>
      <c r="AA588" s="11">
        <v>0</v>
      </c>
      <c r="AB588" s="11">
        <v>0</v>
      </c>
      <c r="AC588" s="11">
        <v>0</v>
      </c>
      <c r="AD588" s="11">
        <v>0</v>
      </c>
      <c r="AE588" s="11">
        <v>0</v>
      </c>
      <c r="AF588" s="11">
        <v>0</v>
      </c>
      <c r="AG588" s="11">
        <v>0</v>
      </c>
      <c r="AH588" s="11">
        <v>15</v>
      </c>
      <c r="AI588" s="11"/>
      <c r="AJ588" s="11"/>
      <c r="AK588" s="11" t="s">
        <v>1059</v>
      </c>
      <c r="AL588" s="11" t="s">
        <v>47</v>
      </c>
      <c r="AM588" s="11" t="s">
        <v>56</v>
      </c>
      <c r="AN588" s="11" t="s">
        <v>729</v>
      </c>
    </row>
    <row r="589" s="70" customFormat="1" ht="60" spans="1:40">
      <c r="A589" s="55">
        <v>586</v>
      </c>
      <c r="B589" s="35" t="s">
        <v>494</v>
      </c>
      <c r="C589" s="35" t="s">
        <v>2184</v>
      </c>
      <c r="D589" s="35" t="s">
        <v>2185</v>
      </c>
      <c r="E589" s="35" t="s">
        <v>2186</v>
      </c>
      <c r="F589" s="35" t="s">
        <v>143</v>
      </c>
      <c r="G589" s="35" t="s">
        <v>2187</v>
      </c>
      <c r="H589" s="35">
        <v>3</v>
      </c>
      <c r="I589" s="35" t="s">
        <v>3329</v>
      </c>
      <c r="J589" s="35">
        <v>1</v>
      </c>
      <c r="K589" s="35">
        <v>0</v>
      </c>
      <c r="L589" s="35" t="s">
        <v>128</v>
      </c>
      <c r="M589" s="35">
        <v>2</v>
      </c>
      <c r="N589" s="35">
        <v>0</v>
      </c>
      <c r="O589" s="35" t="s">
        <v>3373</v>
      </c>
      <c r="P589" s="35">
        <v>3</v>
      </c>
      <c r="Q589" s="35">
        <v>100</v>
      </c>
      <c r="R589" s="35" t="s">
        <v>3444</v>
      </c>
      <c r="S589" s="35">
        <v>4</v>
      </c>
      <c r="T589" s="35">
        <v>0</v>
      </c>
      <c r="U589" s="35" t="s">
        <v>894</v>
      </c>
      <c r="V589" s="35">
        <v>5</v>
      </c>
      <c r="W589" s="35">
        <v>0</v>
      </c>
      <c r="X589" s="35" t="s">
        <v>3445</v>
      </c>
      <c r="Y589" s="35">
        <v>6</v>
      </c>
      <c r="Z589" s="35">
        <v>0</v>
      </c>
      <c r="AA589" s="35" t="s">
        <v>3446</v>
      </c>
      <c r="AB589" s="35">
        <v>0</v>
      </c>
      <c r="AC589" s="35">
        <v>0</v>
      </c>
      <c r="AD589" s="11">
        <v>0</v>
      </c>
      <c r="AE589" s="11">
        <v>0</v>
      </c>
      <c r="AF589" s="11">
        <v>0</v>
      </c>
      <c r="AG589" s="11">
        <v>0</v>
      </c>
      <c r="AH589" s="11">
        <v>30</v>
      </c>
      <c r="AI589" s="35"/>
      <c r="AJ589" s="35"/>
      <c r="AK589" s="35" t="s">
        <v>1059</v>
      </c>
      <c r="AL589" s="35" t="s">
        <v>47</v>
      </c>
      <c r="AM589" s="35" t="s">
        <v>48</v>
      </c>
      <c r="AN589" s="35" t="s">
        <v>729</v>
      </c>
    </row>
    <row r="590" ht="48" spans="1:40">
      <c r="A590" s="28">
        <v>587</v>
      </c>
      <c r="B590" s="11" t="s">
        <v>494</v>
      </c>
      <c r="C590" s="11" t="s">
        <v>2188</v>
      </c>
      <c r="D590" s="11" t="s">
        <v>2189</v>
      </c>
      <c r="E590" s="11" t="s">
        <v>2190</v>
      </c>
      <c r="F590" s="11" t="s">
        <v>2191</v>
      </c>
      <c r="G590" s="11" t="s">
        <v>128</v>
      </c>
      <c r="H590" s="11">
        <v>6</v>
      </c>
      <c r="I590" s="11" t="s">
        <v>3329</v>
      </c>
      <c r="J590" s="11">
        <v>1</v>
      </c>
      <c r="K590" s="11">
        <v>0</v>
      </c>
      <c r="L590" s="11" t="s">
        <v>3447</v>
      </c>
      <c r="M590" s="11">
        <v>4</v>
      </c>
      <c r="N590" s="11">
        <v>50</v>
      </c>
      <c r="O590" s="11" t="s">
        <v>3448</v>
      </c>
      <c r="P590" s="11">
        <v>6</v>
      </c>
      <c r="Q590" s="11">
        <v>50</v>
      </c>
      <c r="R590" s="11" t="s">
        <v>128</v>
      </c>
      <c r="S590" s="11">
        <v>0</v>
      </c>
      <c r="T590" s="11">
        <v>0</v>
      </c>
      <c r="U590" s="11">
        <v>0</v>
      </c>
      <c r="V590" s="11">
        <v>0</v>
      </c>
      <c r="W590" s="11">
        <v>0</v>
      </c>
      <c r="X590" s="11">
        <v>0</v>
      </c>
      <c r="Y590" s="11">
        <v>0</v>
      </c>
      <c r="Z590" s="11">
        <v>0</v>
      </c>
      <c r="AA590" s="11">
        <v>0</v>
      </c>
      <c r="AB590" s="11">
        <v>0</v>
      </c>
      <c r="AC590" s="11">
        <v>0</v>
      </c>
      <c r="AD590" s="11">
        <v>0</v>
      </c>
      <c r="AE590" s="11">
        <v>0</v>
      </c>
      <c r="AF590" s="11">
        <v>0</v>
      </c>
      <c r="AG590" s="11">
        <v>0</v>
      </c>
      <c r="AH590" s="11">
        <v>15</v>
      </c>
      <c r="AI590" s="11"/>
      <c r="AJ590" s="11"/>
      <c r="AK590" s="11" t="s">
        <v>1059</v>
      </c>
      <c r="AL590" s="11" t="s">
        <v>47</v>
      </c>
      <c r="AM590" s="11" t="s">
        <v>56</v>
      </c>
      <c r="AN590" s="11" t="s">
        <v>729</v>
      </c>
    </row>
    <row r="591" ht="24" spans="1:40">
      <c r="A591" s="28">
        <v>588</v>
      </c>
      <c r="B591" s="11" t="s">
        <v>494</v>
      </c>
      <c r="C591" s="11" t="s">
        <v>2192</v>
      </c>
      <c r="D591" s="11" t="s">
        <v>2193</v>
      </c>
      <c r="E591" s="11" t="s">
        <v>2194</v>
      </c>
      <c r="F591" s="11" t="s">
        <v>2195</v>
      </c>
      <c r="G591" s="11" t="s">
        <v>536</v>
      </c>
      <c r="H591" s="11">
        <v>2</v>
      </c>
      <c r="I591" s="11" t="s">
        <v>3328</v>
      </c>
      <c r="J591" s="11">
        <v>2</v>
      </c>
      <c r="K591" s="11">
        <v>100</v>
      </c>
      <c r="L591" s="11" t="s">
        <v>536</v>
      </c>
      <c r="M591" s="11">
        <v>0</v>
      </c>
      <c r="N591" s="11">
        <v>0</v>
      </c>
      <c r="O591" s="11">
        <v>0</v>
      </c>
      <c r="P591" s="11">
        <v>0</v>
      </c>
      <c r="Q591" s="11">
        <v>0</v>
      </c>
      <c r="R591" s="11">
        <v>0</v>
      </c>
      <c r="S591" s="11">
        <v>0</v>
      </c>
      <c r="T591" s="11">
        <v>0</v>
      </c>
      <c r="U591" s="11">
        <v>0</v>
      </c>
      <c r="V591" s="11">
        <v>0</v>
      </c>
      <c r="W591" s="11">
        <v>0</v>
      </c>
      <c r="X591" s="11">
        <v>0</v>
      </c>
      <c r="Y591" s="11">
        <v>0</v>
      </c>
      <c r="Z591" s="11">
        <v>0</v>
      </c>
      <c r="AA591" s="11">
        <v>0</v>
      </c>
      <c r="AB591" s="11">
        <v>0</v>
      </c>
      <c r="AC591" s="11">
        <v>0</v>
      </c>
      <c r="AD591" s="11">
        <v>0</v>
      </c>
      <c r="AE591" s="11">
        <v>0</v>
      </c>
      <c r="AF591" s="11">
        <v>0</v>
      </c>
      <c r="AG591" s="11">
        <v>0</v>
      </c>
      <c r="AH591" s="11">
        <v>30</v>
      </c>
      <c r="AI591" s="11"/>
      <c r="AJ591" s="11"/>
      <c r="AK591" s="11" t="s">
        <v>1059</v>
      </c>
      <c r="AL591" s="11" t="s">
        <v>47</v>
      </c>
      <c r="AM591" s="11" t="s">
        <v>48</v>
      </c>
      <c r="AN591" s="11" t="s">
        <v>729</v>
      </c>
    </row>
    <row r="592" ht="48" spans="1:40">
      <c r="A592" s="28">
        <v>589</v>
      </c>
      <c r="B592" s="11" t="s">
        <v>494</v>
      </c>
      <c r="C592" s="11" t="s">
        <v>2196</v>
      </c>
      <c r="D592" s="11" t="s">
        <v>2197</v>
      </c>
      <c r="E592" s="11" t="s">
        <v>2198</v>
      </c>
      <c r="F592" s="30" t="s">
        <v>528</v>
      </c>
      <c r="G592" s="11" t="s">
        <v>636</v>
      </c>
      <c r="H592" s="11">
        <v>4</v>
      </c>
      <c r="I592" s="11" t="s">
        <v>3328</v>
      </c>
      <c r="J592" s="11">
        <v>4</v>
      </c>
      <c r="K592" s="11">
        <v>100</v>
      </c>
      <c r="L592" s="11" t="s">
        <v>636</v>
      </c>
      <c r="M592" s="11">
        <v>0</v>
      </c>
      <c r="N592" s="11">
        <v>0</v>
      </c>
      <c r="O592" s="11">
        <v>0</v>
      </c>
      <c r="P592" s="11">
        <v>0</v>
      </c>
      <c r="Q592" s="11">
        <v>0</v>
      </c>
      <c r="R592" s="11">
        <v>0</v>
      </c>
      <c r="S592" s="11">
        <v>0</v>
      </c>
      <c r="T592" s="11">
        <v>0</v>
      </c>
      <c r="U592" s="11">
        <v>0</v>
      </c>
      <c r="V592" s="11">
        <v>0</v>
      </c>
      <c r="W592" s="11">
        <v>0</v>
      </c>
      <c r="X592" s="11">
        <v>0</v>
      </c>
      <c r="Y592" s="11">
        <v>0</v>
      </c>
      <c r="Z592" s="11">
        <v>0</v>
      </c>
      <c r="AA592" s="11">
        <v>0</v>
      </c>
      <c r="AB592" s="11">
        <v>0</v>
      </c>
      <c r="AC592" s="11">
        <v>0</v>
      </c>
      <c r="AD592" s="11">
        <v>0</v>
      </c>
      <c r="AE592" s="11">
        <v>0</v>
      </c>
      <c r="AF592" s="11">
        <v>0</v>
      </c>
      <c r="AG592" s="11">
        <v>0</v>
      </c>
      <c r="AH592" s="11">
        <v>15</v>
      </c>
      <c r="AI592" s="11" t="s">
        <v>1400</v>
      </c>
      <c r="AJ592" s="11">
        <v>2</v>
      </c>
      <c r="AK592" s="11" t="s">
        <v>767</v>
      </c>
      <c r="AL592" s="11" t="s">
        <v>47</v>
      </c>
      <c r="AM592" s="11" t="s">
        <v>56</v>
      </c>
      <c r="AN592" s="11" t="s">
        <v>729</v>
      </c>
    </row>
    <row r="593" ht="36" spans="1:40">
      <c r="A593" s="28">
        <v>590</v>
      </c>
      <c r="B593" s="11" t="s">
        <v>494</v>
      </c>
      <c r="C593" s="11" t="s">
        <v>2199</v>
      </c>
      <c r="D593" s="11" t="s">
        <v>2200</v>
      </c>
      <c r="E593" s="11" t="s">
        <v>2201</v>
      </c>
      <c r="F593" s="30" t="s">
        <v>508</v>
      </c>
      <c r="G593" s="11" t="s">
        <v>825</v>
      </c>
      <c r="H593" s="11">
        <v>4</v>
      </c>
      <c r="I593" s="11" t="s">
        <v>3328</v>
      </c>
      <c r="J593" s="11">
        <v>4</v>
      </c>
      <c r="K593" s="11">
        <v>100</v>
      </c>
      <c r="L593" s="11" t="s">
        <v>825</v>
      </c>
      <c r="M593" s="11">
        <v>0</v>
      </c>
      <c r="N593" s="11">
        <v>0</v>
      </c>
      <c r="O593" s="11">
        <v>0</v>
      </c>
      <c r="P593" s="11">
        <v>0</v>
      </c>
      <c r="Q593" s="11">
        <v>0</v>
      </c>
      <c r="R593" s="11">
        <v>0</v>
      </c>
      <c r="S593" s="11">
        <v>0</v>
      </c>
      <c r="T593" s="11">
        <v>0</v>
      </c>
      <c r="U593" s="11">
        <v>0</v>
      </c>
      <c r="V593" s="11">
        <v>0</v>
      </c>
      <c r="W593" s="11">
        <v>0</v>
      </c>
      <c r="X593" s="11">
        <v>0</v>
      </c>
      <c r="Y593" s="11">
        <v>0</v>
      </c>
      <c r="Z593" s="11">
        <v>0</v>
      </c>
      <c r="AA593" s="11">
        <v>0</v>
      </c>
      <c r="AB593" s="11">
        <v>0</v>
      </c>
      <c r="AC593" s="11">
        <v>0</v>
      </c>
      <c r="AD593" s="11">
        <v>0</v>
      </c>
      <c r="AE593" s="11">
        <v>0</v>
      </c>
      <c r="AF593" s="11">
        <v>0</v>
      </c>
      <c r="AG593" s="11">
        <v>0</v>
      </c>
      <c r="AH593" s="11">
        <v>5</v>
      </c>
      <c r="AI593" s="11"/>
      <c r="AJ593" s="11"/>
      <c r="AK593" s="11" t="s">
        <v>767</v>
      </c>
      <c r="AL593" s="11" t="s">
        <v>105</v>
      </c>
      <c r="AM593" s="11" t="s">
        <v>56</v>
      </c>
      <c r="AN593" s="11" t="s">
        <v>729</v>
      </c>
    </row>
    <row r="594" ht="48" spans="1:40">
      <c r="A594" s="28">
        <v>591</v>
      </c>
      <c r="B594" s="11" t="s">
        <v>494</v>
      </c>
      <c r="C594" s="11" t="s">
        <v>2202</v>
      </c>
      <c r="D594" s="11" t="s">
        <v>2203</v>
      </c>
      <c r="E594" s="11" t="s">
        <v>2204</v>
      </c>
      <c r="F594" s="11" t="s">
        <v>519</v>
      </c>
      <c r="G594" s="11" t="s">
        <v>203</v>
      </c>
      <c r="H594" s="11">
        <v>5</v>
      </c>
      <c r="I594" s="11" t="s">
        <v>3328</v>
      </c>
      <c r="J594" s="11">
        <v>5</v>
      </c>
      <c r="K594" s="11">
        <v>100</v>
      </c>
      <c r="L594" s="11" t="s">
        <v>203</v>
      </c>
      <c r="M594" s="11">
        <v>0</v>
      </c>
      <c r="N594" s="11">
        <v>0</v>
      </c>
      <c r="O594" s="11">
        <v>0</v>
      </c>
      <c r="P594" s="11">
        <v>0</v>
      </c>
      <c r="Q594" s="11">
        <v>0</v>
      </c>
      <c r="R594" s="11">
        <v>0</v>
      </c>
      <c r="S594" s="11">
        <v>0</v>
      </c>
      <c r="T594" s="11">
        <v>0</v>
      </c>
      <c r="U594" s="11">
        <v>0</v>
      </c>
      <c r="V594" s="11">
        <v>0</v>
      </c>
      <c r="W594" s="11">
        <v>0</v>
      </c>
      <c r="X594" s="11">
        <v>0</v>
      </c>
      <c r="Y594" s="11">
        <v>0</v>
      </c>
      <c r="Z594" s="11">
        <v>0</v>
      </c>
      <c r="AA594" s="11">
        <v>0</v>
      </c>
      <c r="AB594" s="11">
        <v>0</v>
      </c>
      <c r="AC594" s="11">
        <v>0</v>
      </c>
      <c r="AD594" s="11">
        <v>0</v>
      </c>
      <c r="AE594" s="11">
        <v>0</v>
      </c>
      <c r="AF594" s="11">
        <v>0</v>
      </c>
      <c r="AG594" s="11">
        <v>0</v>
      </c>
      <c r="AH594" s="11">
        <v>15</v>
      </c>
      <c r="AI594" s="11" t="s">
        <v>1400</v>
      </c>
      <c r="AJ594" s="11">
        <v>10</v>
      </c>
      <c r="AK594" s="11" t="s">
        <v>767</v>
      </c>
      <c r="AL594" s="11" t="s">
        <v>47</v>
      </c>
      <c r="AM594" s="11" t="s">
        <v>56</v>
      </c>
      <c r="AN594" s="11" t="s">
        <v>729</v>
      </c>
    </row>
    <row r="595" ht="48" spans="1:40">
      <c r="A595" s="28">
        <v>592</v>
      </c>
      <c r="B595" s="11" t="s">
        <v>494</v>
      </c>
      <c r="C595" s="11" t="s">
        <v>2205</v>
      </c>
      <c r="D595" s="11" t="s">
        <v>2206</v>
      </c>
      <c r="E595" s="11" t="s">
        <v>2207</v>
      </c>
      <c r="F595" s="11" t="s">
        <v>519</v>
      </c>
      <c r="G595" s="11" t="s">
        <v>203</v>
      </c>
      <c r="H595" s="11">
        <v>4</v>
      </c>
      <c r="I595" s="11" t="s">
        <v>3328</v>
      </c>
      <c r="J595" s="11">
        <v>4</v>
      </c>
      <c r="K595" s="11">
        <v>100</v>
      </c>
      <c r="L595" s="11" t="s">
        <v>203</v>
      </c>
      <c r="M595" s="11">
        <v>0</v>
      </c>
      <c r="N595" s="11">
        <v>0</v>
      </c>
      <c r="O595" s="11">
        <v>0</v>
      </c>
      <c r="P595" s="11">
        <v>0</v>
      </c>
      <c r="Q595" s="11">
        <v>0</v>
      </c>
      <c r="R595" s="11">
        <v>0</v>
      </c>
      <c r="S595" s="11">
        <v>0</v>
      </c>
      <c r="T595" s="11">
        <v>0</v>
      </c>
      <c r="U595" s="11">
        <v>0</v>
      </c>
      <c r="V595" s="11">
        <v>0</v>
      </c>
      <c r="W595" s="11">
        <v>0</v>
      </c>
      <c r="X595" s="11">
        <v>0</v>
      </c>
      <c r="Y595" s="11">
        <v>0</v>
      </c>
      <c r="Z595" s="11">
        <v>0</v>
      </c>
      <c r="AA595" s="11">
        <v>0</v>
      </c>
      <c r="AB595" s="11">
        <v>0</v>
      </c>
      <c r="AC595" s="11">
        <v>0</v>
      </c>
      <c r="AD595" s="11">
        <v>0</v>
      </c>
      <c r="AE595" s="11">
        <v>0</v>
      </c>
      <c r="AF595" s="11">
        <v>0</v>
      </c>
      <c r="AG595" s="11">
        <v>0</v>
      </c>
      <c r="AH595" s="11">
        <v>15</v>
      </c>
      <c r="AI595" s="11" t="s">
        <v>1400</v>
      </c>
      <c r="AJ595" s="11">
        <v>10</v>
      </c>
      <c r="AK595" s="11" t="s">
        <v>767</v>
      </c>
      <c r="AL595" s="11" t="s">
        <v>47</v>
      </c>
      <c r="AM595" s="11" t="s">
        <v>56</v>
      </c>
      <c r="AN595" s="11" t="s">
        <v>729</v>
      </c>
    </row>
    <row r="596" ht="48" spans="1:40">
      <c r="A596" s="28">
        <v>593</v>
      </c>
      <c r="B596" s="11" t="s">
        <v>494</v>
      </c>
      <c r="C596" s="11" t="s">
        <v>2208</v>
      </c>
      <c r="D596" s="11" t="s">
        <v>2209</v>
      </c>
      <c r="E596" s="11" t="s">
        <v>2210</v>
      </c>
      <c r="F596" s="11" t="s">
        <v>519</v>
      </c>
      <c r="G596" s="11" t="s">
        <v>1016</v>
      </c>
      <c r="H596" s="11">
        <v>3</v>
      </c>
      <c r="I596" s="11" t="s">
        <v>3328</v>
      </c>
      <c r="J596" s="11">
        <v>3</v>
      </c>
      <c r="K596" s="11">
        <v>100</v>
      </c>
      <c r="L596" s="11" t="s">
        <v>1016</v>
      </c>
      <c r="M596" s="11">
        <v>0</v>
      </c>
      <c r="N596" s="11">
        <v>0</v>
      </c>
      <c r="O596" s="11">
        <v>0</v>
      </c>
      <c r="P596" s="11">
        <v>0</v>
      </c>
      <c r="Q596" s="11">
        <v>0</v>
      </c>
      <c r="R596" s="11">
        <v>0</v>
      </c>
      <c r="S596" s="11">
        <v>0</v>
      </c>
      <c r="T596" s="11">
        <v>0</v>
      </c>
      <c r="U596" s="11">
        <v>0</v>
      </c>
      <c r="V596" s="11">
        <v>0</v>
      </c>
      <c r="W596" s="11">
        <v>0</v>
      </c>
      <c r="X596" s="11">
        <v>0</v>
      </c>
      <c r="Y596" s="11">
        <v>0</v>
      </c>
      <c r="Z596" s="11">
        <v>0</v>
      </c>
      <c r="AA596" s="11">
        <v>0</v>
      </c>
      <c r="AB596" s="11">
        <v>0</v>
      </c>
      <c r="AC596" s="11">
        <v>0</v>
      </c>
      <c r="AD596" s="11">
        <v>0</v>
      </c>
      <c r="AE596" s="11">
        <v>0</v>
      </c>
      <c r="AF596" s="11">
        <v>0</v>
      </c>
      <c r="AG596" s="11">
        <v>0</v>
      </c>
      <c r="AH596" s="11">
        <v>30</v>
      </c>
      <c r="AI596" s="11"/>
      <c r="AJ596" s="11"/>
      <c r="AK596" s="11" t="s">
        <v>767</v>
      </c>
      <c r="AL596" s="11" t="s">
        <v>47</v>
      </c>
      <c r="AM596" s="11" t="s">
        <v>48</v>
      </c>
      <c r="AN596" s="11" t="s">
        <v>729</v>
      </c>
    </row>
    <row r="597" ht="24" spans="1:40">
      <c r="A597" s="28">
        <v>594</v>
      </c>
      <c r="B597" s="11" t="s">
        <v>494</v>
      </c>
      <c r="C597" s="11" t="s">
        <v>2211</v>
      </c>
      <c r="D597" s="11" t="s">
        <v>2212</v>
      </c>
      <c r="E597" s="11" t="s">
        <v>2213</v>
      </c>
      <c r="F597" s="11" t="s">
        <v>503</v>
      </c>
      <c r="G597" s="11" t="s">
        <v>504</v>
      </c>
      <c r="H597" s="11">
        <v>1</v>
      </c>
      <c r="I597" s="11" t="s">
        <v>3328</v>
      </c>
      <c r="J597" s="11">
        <v>1</v>
      </c>
      <c r="K597" s="11">
        <v>100</v>
      </c>
      <c r="L597" s="11" t="s">
        <v>504</v>
      </c>
      <c r="M597" s="11">
        <v>0</v>
      </c>
      <c r="N597" s="11">
        <v>0</v>
      </c>
      <c r="O597" s="11">
        <v>0</v>
      </c>
      <c r="P597" s="11">
        <v>0</v>
      </c>
      <c r="Q597" s="11">
        <v>0</v>
      </c>
      <c r="R597" s="11">
        <v>0</v>
      </c>
      <c r="S597" s="11">
        <v>0</v>
      </c>
      <c r="T597" s="11">
        <v>0</v>
      </c>
      <c r="U597" s="11">
        <v>0</v>
      </c>
      <c r="V597" s="11">
        <v>0</v>
      </c>
      <c r="W597" s="11">
        <v>0</v>
      </c>
      <c r="X597" s="11">
        <v>0</v>
      </c>
      <c r="Y597" s="11">
        <v>0</v>
      </c>
      <c r="Z597" s="11">
        <v>0</v>
      </c>
      <c r="AA597" s="11">
        <v>0</v>
      </c>
      <c r="AB597" s="11">
        <v>0</v>
      </c>
      <c r="AC597" s="11">
        <v>0</v>
      </c>
      <c r="AD597" s="11">
        <v>0</v>
      </c>
      <c r="AE597" s="11">
        <v>0</v>
      </c>
      <c r="AF597" s="11">
        <v>0</v>
      </c>
      <c r="AG597" s="11">
        <v>0</v>
      </c>
      <c r="AH597" s="11">
        <v>30</v>
      </c>
      <c r="AI597" s="11"/>
      <c r="AJ597" s="11"/>
      <c r="AK597" s="11" t="s">
        <v>1121</v>
      </c>
      <c r="AL597" s="11" t="s">
        <v>47</v>
      </c>
      <c r="AM597" s="11" t="s">
        <v>48</v>
      </c>
      <c r="AN597" s="11" t="s">
        <v>729</v>
      </c>
    </row>
    <row r="598" ht="48" spans="1:40">
      <c r="A598" s="28">
        <v>595</v>
      </c>
      <c r="B598" s="11" t="s">
        <v>494</v>
      </c>
      <c r="C598" s="11" t="s">
        <v>2214</v>
      </c>
      <c r="D598" s="11" t="s">
        <v>2215</v>
      </c>
      <c r="E598" s="11" t="s">
        <v>2216</v>
      </c>
      <c r="F598" s="11" t="s">
        <v>44</v>
      </c>
      <c r="G598" s="11" t="s">
        <v>394</v>
      </c>
      <c r="H598" s="11">
        <v>1</v>
      </c>
      <c r="I598" s="11" t="s">
        <v>3329</v>
      </c>
      <c r="J598" s="11">
        <v>1</v>
      </c>
      <c r="K598" s="11">
        <v>90</v>
      </c>
      <c r="L598" s="11" t="s">
        <v>394</v>
      </c>
      <c r="M598" s="11">
        <v>5</v>
      </c>
      <c r="N598" s="11">
        <v>10</v>
      </c>
      <c r="O598" s="11" t="s">
        <v>3449</v>
      </c>
      <c r="P598" s="11">
        <v>0</v>
      </c>
      <c r="Q598" s="11">
        <v>0</v>
      </c>
      <c r="R598" s="11">
        <v>0</v>
      </c>
      <c r="S598" s="11">
        <v>0</v>
      </c>
      <c r="T598" s="11">
        <v>0</v>
      </c>
      <c r="U598" s="11">
        <v>0</v>
      </c>
      <c r="V598" s="11">
        <v>0</v>
      </c>
      <c r="W598" s="11">
        <v>0</v>
      </c>
      <c r="X598" s="11">
        <v>0</v>
      </c>
      <c r="Y598" s="11">
        <v>0</v>
      </c>
      <c r="Z598" s="11">
        <v>0</v>
      </c>
      <c r="AA598" s="11">
        <v>0</v>
      </c>
      <c r="AB598" s="11">
        <v>0</v>
      </c>
      <c r="AC598" s="11">
        <v>0</v>
      </c>
      <c r="AD598" s="11">
        <v>0</v>
      </c>
      <c r="AE598" s="11">
        <v>0</v>
      </c>
      <c r="AF598" s="11">
        <v>0</v>
      </c>
      <c r="AG598" s="11">
        <v>0</v>
      </c>
      <c r="AH598" s="11">
        <v>30</v>
      </c>
      <c r="AI598" s="11"/>
      <c r="AJ598" s="11"/>
      <c r="AK598" s="11" t="s">
        <v>1121</v>
      </c>
      <c r="AL598" s="11" t="s">
        <v>47</v>
      </c>
      <c r="AM598" s="11" t="s">
        <v>48</v>
      </c>
      <c r="AN598" s="11" t="s">
        <v>729</v>
      </c>
    </row>
    <row r="599" ht="48" spans="1:40">
      <c r="A599" s="28">
        <v>596</v>
      </c>
      <c r="B599" s="11" t="s">
        <v>494</v>
      </c>
      <c r="C599" s="11" t="s">
        <v>2217</v>
      </c>
      <c r="D599" s="11" t="s">
        <v>2218</v>
      </c>
      <c r="E599" s="11" t="s">
        <v>2219</v>
      </c>
      <c r="F599" s="11" t="s">
        <v>2220</v>
      </c>
      <c r="G599" s="11" t="s">
        <v>339</v>
      </c>
      <c r="H599" s="11">
        <v>2</v>
      </c>
      <c r="I599" s="11" t="s">
        <v>3328</v>
      </c>
      <c r="J599" s="11">
        <v>2</v>
      </c>
      <c r="K599" s="11">
        <v>100</v>
      </c>
      <c r="L599" s="11" t="s">
        <v>339</v>
      </c>
      <c r="M599" s="11">
        <v>0</v>
      </c>
      <c r="N599" s="11">
        <v>0</v>
      </c>
      <c r="O599" s="11">
        <v>0</v>
      </c>
      <c r="P599" s="11">
        <v>0</v>
      </c>
      <c r="Q599" s="11">
        <v>0</v>
      </c>
      <c r="R599" s="11">
        <v>0</v>
      </c>
      <c r="S599" s="11">
        <v>0</v>
      </c>
      <c r="T599" s="11">
        <v>0</v>
      </c>
      <c r="U599" s="11">
        <v>0</v>
      </c>
      <c r="V599" s="11">
        <v>0</v>
      </c>
      <c r="W599" s="11">
        <v>0</v>
      </c>
      <c r="X599" s="11">
        <v>0</v>
      </c>
      <c r="Y599" s="11">
        <v>0</v>
      </c>
      <c r="Z599" s="11">
        <v>0</v>
      </c>
      <c r="AA599" s="11">
        <v>0</v>
      </c>
      <c r="AB599" s="11">
        <v>0</v>
      </c>
      <c r="AC599" s="11">
        <v>0</v>
      </c>
      <c r="AD599" s="11">
        <v>0</v>
      </c>
      <c r="AE599" s="11">
        <v>0</v>
      </c>
      <c r="AF599" s="11">
        <v>0</v>
      </c>
      <c r="AG599" s="11">
        <v>0</v>
      </c>
      <c r="AH599" s="11">
        <v>30</v>
      </c>
      <c r="AI599" s="11"/>
      <c r="AJ599" s="11"/>
      <c r="AK599" s="11" t="s">
        <v>1121</v>
      </c>
      <c r="AL599" s="11" t="s">
        <v>47</v>
      </c>
      <c r="AM599" s="11" t="s">
        <v>48</v>
      </c>
      <c r="AN599" s="11" t="s">
        <v>729</v>
      </c>
    </row>
    <row r="600" ht="24" spans="1:40">
      <c r="A600" s="28">
        <v>597</v>
      </c>
      <c r="B600" s="11" t="s">
        <v>494</v>
      </c>
      <c r="C600" s="11" t="s">
        <v>2221</v>
      </c>
      <c r="D600" s="11" t="s">
        <v>2222</v>
      </c>
      <c r="E600" s="11" t="s">
        <v>2223</v>
      </c>
      <c r="F600" s="11" t="s">
        <v>2224</v>
      </c>
      <c r="G600" s="11" t="s">
        <v>354</v>
      </c>
      <c r="H600" s="11">
        <v>4</v>
      </c>
      <c r="I600" s="11" t="s">
        <v>3328</v>
      </c>
      <c r="J600" s="11">
        <v>4</v>
      </c>
      <c r="K600" s="11">
        <v>100</v>
      </c>
      <c r="L600" s="11" t="s">
        <v>354</v>
      </c>
      <c r="M600" s="11">
        <v>0</v>
      </c>
      <c r="N600" s="11">
        <v>0</v>
      </c>
      <c r="O600" s="11">
        <v>0</v>
      </c>
      <c r="P600" s="11">
        <v>0</v>
      </c>
      <c r="Q600" s="11">
        <v>0</v>
      </c>
      <c r="R600" s="11">
        <v>0</v>
      </c>
      <c r="S600" s="11">
        <v>0</v>
      </c>
      <c r="T600" s="11">
        <v>0</v>
      </c>
      <c r="U600" s="11">
        <v>0</v>
      </c>
      <c r="V600" s="11">
        <v>0</v>
      </c>
      <c r="W600" s="11">
        <v>0</v>
      </c>
      <c r="X600" s="11">
        <v>0</v>
      </c>
      <c r="Y600" s="11">
        <v>0</v>
      </c>
      <c r="Z600" s="11">
        <v>0</v>
      </c>
      <c r="AA600" s="11">
        <v>0</v>
      </c>
      <c r="AB600" s="11">
        <v>0</v>
      </c>
      <c r="AC600" s="11">
        <v>0</v>
      </c>
      <c r="AD600" s="11">
        <v>0</v>
      </c>
      <c r="AE600" s="11">
        <v>0</v>
      </c>
      <c r="AF600" s="11">
        <v>0</v>
      </c>
      <c r="AG600" s="11">
        <v>0</v>
      </c>
      <c r="AH600" s="11">
        <v>15</v>
      </c>
      <c r="AI600" s="11"/>
      <c r="AJ600" s="11"/>
      <c r="AK600" s="11" t="s">
        <v>1121</v>
      </c>
      <c r="AL600" s="11" t="s">
        <v>47</v>
      </c>
      <c r="AM600" s="11" t="s">
        <v>56</v>
      </c>
      <c r="AN600" s="11" t="s">
        <v>729</v>
      </c>
    </row>
    <row r="601" ht="36" spans="1:40">
      <c r="A601" s="28">
        <v>598</v>
      </c>
      <c r="B601" s="11" t="s">
        <v>494</v>
      </c>
      <c r="C601" s="11" t="s">
        <v>2225</v>
      </c>
      <c r="D601" s="11" t="s">
        <v>2226</v>
      </c>
      <c r="E601" s="11" t="s">
        <v>2227</v>
      </c>
      <c r="F601" s="11" t="s">
        <v>524</v>
      </c>
      <c r="G601" s="11" t="s">
        <v>203</v>
      </c>
      <c r="H601" s="11">
        <v>1</v>
      </c>
      <c r="I601" s="11" t="s">
        <v>3328</v>
      </c>
      <c r="J601" s="11">
        <v>1</v>
      </c>
      <c r="K601" s="11">
        <v>100</v>
      </c>
      <c r="L601" s="11" t="s">
        <v>203</v>
      </c>
      <c r="M601" s="11">
        <v>0</v>
      </c>
      <c r="N601" s="11">
        <v>0</v>
      </c>
      <c r="O601" s="11">
        <v>0</v>
      </c>
      <c r="P601" s="11">
        <v>0</v>
      </c>
      <c r="Q601" s="11">
        <v>0</v>
      </c>
      <c r="R601" s="11">
        <v>0</v>
      </c>
      <c r="S601" s="11">
        <v>0</v>
      </c>
      <c r="T601" s="11">
        <v>0</v>
      </c>
      <c r="U601" s="11">
        <v>0</v>
      </c>
      <c r="V601" s="11">
        <v>0</v>
      </c>
      <c r="W601" s="11">
        <v>0</v>
      </c>
      <c r="X601" s="11">
        <v>0</v>
      </c>
      <c r="Y601" s="11">
        <v>0</v>
      </c>
      <c r="Z601" s="11">
        <v>0</v>
      </c>
      <c r="AA601" s="11">
        <v>0</v>
      </c>
      <c r="AB601" s="11">
        <v>0</v>
      </c>
      <c r="AC601" s="11">
        <v>0</v>
      </c>
      <c r="AD601" s="11">
        <v>0</v>
      </c>
      <c r="AE601" s="11">
        <v>0</v>
      </c>
      <c r="AF601" s="11">
        <v>0</v>
      </c>
      <c r="AG601" s="11">
        <v>0</v>
      </c>
      <c r="AH601" s="11">
        <v>30</v>
      </c>
      <c r="AI601" s="11"/>
      <c r="AJ601" s="11"/>
      <c r="AK601" s="11" t="s">
        <v>1121</v>
      </c>
      <c r="AL601" s="11" t="s">
        <v>47</v>
      </c>
      <c r="AM601" s="11" t="s">
        <v>48</v>
      </c>
      <c r="AN601" s="11" t="s">
        <v>729</v>
      </c>
    </row>
    <row r="602" ht="36" spans="1:40">
      <c r="A602" s="28">
        <v>599</v>
      </c>
      <c r="B602" s="11" t="s">
        <v>494</v>
      </c>
      <c r="C602" s="11" t="s">
        <v>2228</v>
      </c>
      <c r="D602" s="11" t="s">
        <v>2229</v>
      </c>
      <c r="E602" s="11" t="s">
        <v>2230</v>
      </c>
      <c r="F602" s="11" t="s">
        <v>503</v>
      </c>
      <c r="G602" s="11" t="s">
        <v>504</v>
      </c>
      <c r="H602" s="11">
        <v>1</v>
      </c>
      <c r="I602" s="11" t="s">
        <v>3328</v>
      </c>
      <c r="J602" s="11">
        <v>1</v>
      </c>
      <c r="K602" s="11">
        <v>100</v>
      </c>
      <c r="L602" s="11" t="s">
        <v>504</v>
      </c>
      <c r="M602" s="11">
        <v>0</v>
      </c>
      <c r="N602" s="11">
        <v>0</v>
      </c>
      <c r="O602" s="11">
        <v>0</v>
      </c>
      <c r="P602" s="11">
        <v>0</v>
      </c>
      <c r="Q602" s="11">
        <v>0</v>
      </c>
      <c r="R602" s="11">
        <v>0</v>
      </c>
      <c r="S602" s="11">
        <v>0</v>
      </c>
      <c r="T602" s="11">
        <v>0</v>
      </c>
      <c r="U602" s="11">
        <v>0</v>
      </c>
      <c r="V602" s="11">
        <v>0</v>
      </c>
      <c r="W602" s="11">
        <v>0</v>
      </c>
      <c r="X602" s="11">
        <v>0</v>
      </c>
      <c r="Y602" s="11">
        <v>0</v>
      </c>
      <c r="Z602" s="11">
        <v>0</v>
      </c>
      <c r="AA602" s="11">
        <v>0</v>
      </c>
      <c r="AB602" s="11">
        <v>0</v>
      </c>
      <c r="AC602" s="11">
        <v>0</v>
      </c>
      <c r="AD602" s="11">
        <v>0</v>
      </c>
      <c r="AE602" s="11">
        <v>0</v>
      </c>
      <c r="AF602" s="11">
        <v>0</v>
      </c>
      <c r="AG602" s="11">
        <v>0</v>
      </c>
      <c r="AH602" s="11">
        <v>30</v>
      </c>
      <c r="AI602" s="11"/>
      <c r="AJ602" s="11"/>
      <c r="AK602" s="11" t="s">
        <v>1121</v>
      </c>
      <c r="AL602" s="11" t="s">
        <v>47</v>
      </c>
      <c r="AM602" s="11" t="s">
        <v>48</v>
      </c>
      <c r="AN602" s="11" t="s">
        <v>729</v>
      </c>
    </row>
    <row r="603" ht="24" spans="1:40">
      <c r="A603" s="28">
        <v>600</v>
      </c>
      <c r="B603" s="11" t="s">
        <v>494</v>
      </c>
      <c r="C603" s="11" t="s">
        <v>2231</v>
      </c>
      <c r="D603" s="11" t="s">
        <v>2232</v>
      </c>
      <c r="E603" s="11" t="s">
        <v>2233</v>
      </c>
      <c r="F603" s="30" t="s">
        <v>519</v>
      </c>
      <c r="G603" s="11" t="s">
        <v>436</v>
      </c>
      <c r="H603" s="11">
        <v>2</v>
      </c>
      <c r="I603" s="11" t="s">
        <v>3328</v>
      </c>
      <c r="J603" s="11">
        <v>2</v>
      </c>
      <c r="K603" s="11">
        <v>100</v>
      </c>
      <c r="L603" s="11" t="s">
        <v>436</v>
      </c>
      <c r="M603" s="11">
        <v>0</v>
      </c>
      <c r="N603" s="11">
        <v>0</v>
      </c>
      <c r="O603" s="11">
        <v>0</v>
      </c>
      <c r="P603" s="11">
        <v>0</v>
      </c>
      <c r="Q603" s="11">
        <v>0</v>
      </c>
      <c r="R603" s="11">
        <v>0</v>
      </c>
      <c r="S603" s="11">
        <v>0</v>
      </c>
      <c r="T603" s="11">
        <v>0</v>
      </c>
      <c r="U603" s="11">
        <v>0</v>
      </c>
      <c r="V603" s="11">
        <v>0</v>
      </c>
      <c r="W603" s="11">
        <v>0</v>
      </c>
      <c r="X603" s="11">
        <v>0</v>
      </c>
      <c r="Y603" s="11">
        <v>0</v>
      </c>
      <c r="Z603" s="11">
        <v>0</v>
      </c>
      <c r="AA603" s="11">
        <v>0</v>
      </c>
      <c r="AB603" s="11">
        <v>0</v>
      </c>
      <c r="AC603" s="11">
        <v>0</v>
      </c>
      <c r="AD603" s="11">
        <v>0</v>
      </c>
      <c r="AE603" s="11">
        <v>0</v>
      </c>
      <c r="AF603" s="11">
        <v>0</v>
      </c>
      <c r="AG603" s="11">
        <v>0</v>
      </c>
      <c r="AH603" s="11">
        <v>30</v>
      </c>
      <c r="AI603" s="11"/>
      <c r="AJ603" s="11"/>
      <c r="AK603" s="11" t="s">
        <v>1148</v>
      </c>
      <c r="AL603" s="11" t="s">
        <v>47</v>
      </c>
      <c r="AM603" s="11" t="s">
        <v>48</v>
      </c>
      <c r="AN603" s="11" t="s">
        <v>729</v>
      </c>
    </row>
    <row r="604" ht="36" spans="1:40">
      <c r="A604" s="28">
        <v>601</v>
      </c>
      <c r="B604" s="11" t="s">
        <v>494</v>
      </c>
      <c r="C604" s="11" t="s">
        <v>2234</v>
      </c>
      <c r="D604" s="11" t="s">
        <v>2235</v>
      </c>
      <c r="E604" s="11" t="s">
        <v>2236</v>
      </c>
      <c r="F604" s="30" t="s">
        <v>143</v>
      </c>
      <c r="G604" s="11" t="s">
        <v>1389</v>
      </c>
      <c r="H604" s="11">
        <v>2</v>
      </c>
      <c r="I604" s="11" t="s">
        <v>3328</v>
      </c>
      <c r="J604" s="11">
        <v>2</v>
      </c>
      <c r="K604" s="11">
        <v>100</v>
      </c>
      <c r="L604" s="11" t="s">
        <v>1389</v>
      </c>
      <c r="M604" s="11">
        <v>0</v>
      </c>
      <c r="N604" s="11">
        <v>0</v>
      </c>
      <c r="O604" s="11">
        <v>0</v>
      </c>
      <c r="P604" s="11">
        <v>0</v>
      </c>
      <c r="Q604" s="11">
        <v>0</v>
      </c>
      <c r="R604" s="11">
        <v>0</v>
      </c>
      <c r="S604" s="11">
        <v>0</v>
      </c>
      <c r="T604" s="11">
        <v>0</v>
      </c>
      <c r="U604" s="11">
        <v>0</v>
      </c>
      <c r="V604" s="11">
        <v>0</v>
      </c>
      <c r="W604" s="11">
        <v>0</v>
      </c>
      <c r="X604" s="11">
        <v>0</v>
      </c>
      <c r="Y604" s="11">
        <v>0</v>
      </c>
      <c r="Z604" s="11">
        <v>0</v>
      </c>
      <c r="AA604" s="11">
        <v>0</v>
      </c>
      <c r="AB604" s="11">
        <v>0</v>
      </c>
      <c r="AC604" s="11">
        <v>0</v>
      </c>
      <c r="AD604" s="11">
        <v>0</v>
      </c>
      <c r="AE604" s="11">
        <v>0</v>
      </c>
      <c r="AF604" s="11">
        <v>0</v>
      </c>
      <c r="AG604" s="11">
        <v>0</v>
      </c>
      <c r="AH604" s="11">
        <v>30</v>
      </c>
      <c r="AI604" s="11"/>
      <c r="AJ604" s="11"/>
      <c r="AK604" s="11" t="s">
        <v>1148</v>
      </c>
      <c r="AL604" s="11" t="s">
        <v>47</v>
      </c>
      <c r="AM604" s="11" t="s">
        <v>48</v>
      </c>
      <c r="AN604" s="11" t="s">
        <v>729</v>
      </c>
    </row>
    <row r="605" ht="24" spans="1:40">
      <c r="A605" s="28">
        <v>602</v>
      </c>
      <c r="B605" s="11" t="s">
        <v>494</v>
      </c>
      <c r="C605" s="11" t="s">
        <v>2237</v>
      </c>
      <c r="D605" s="11" t="s">
        <v>2238</v>
      </c>
      <c r="E605" s="11" t="s">
        <v>2239</v>
      </c>
      <c r="F605" s="30" t="s">
        <v>582</v>
      </c>
      <c r="G605" s="11" t="s">
        <v>972</v>
      </c>
      <c r="H605" s="11">
        <v>1</v>
      </c>
      <c r="I605" s="11" t="s">
        <v>3328</v>
      </c>
      <c r="J605" s="11">
        <v>1</v>
      </c>
      <c r="K605" s="11">
        <v>100</v>
      </c>
      <c r="L605" s="11" t="s">
        <v>972</v>
      </c>
      <c r="M605" s="11">
        <v>0</v>
      </c>
      <c r="N605" s="11">
        <v>0</v>
      </c>
      <c r="O605" s="11">
        <v>0</v>
      </c>
      <c r="P605" s="11">
        <v>0</v>
      </c>
      <c r="Q605" s="11">
        <v>0</v>
      </c>
      <c r="R605" s="11">
        <v>0</v>
      </c>
      <c r="S605" s="11">
        <v>0</v>
      </c>
      <c r="T605" s="11">
        <v>0</v>
      </c>
      <c r="U605" s="11">
        <v>0</v>
      </c>
      <c r="V605" s="11">
        <v>0</v>
      </c>
      <c r="W605" s="11">
        <v>0</v>
      </c>
      <c r="X605" s="11">
        <v>0</v>
      </c>
      <c r="Y605" s="11">
        <v>0</v>
      </c>
      <c r="Z605" s="11">
        <v>0</v>
      </c>
      <c r="AA605" s="11">
        <v>0</v>
      </c>
      <c r="AB605" s="11">
        <v>0</v>
      </c>
      <c r="AC605" s="11">
        <v>0</v>
      </c>
      <c r="AD605" s="11">
        <v>0</v>
      </c>
      <c r="AE605" s="11">
        <v>0</v>
      </c>
      <c r="AF605" s="11">
        <v>0</v>
      </c>
      <c r="AG605" s="11">
        <v>0</v>
      </c>
      <c r="AH605" s="11">
        <v>30</v>
      </c>
      <c r="AI605" s="11"/>
      <c r="AJ605" s="11"/>
      <c r="AK605" s="11" t="s">
        <v>1148</v>
      </c>
      <c r="AL605" s="11" t="s">
        <v>47</v>
      </c>
      <c r="AM605" s="11" t="s">
        <v>48</v>
      </c>
      <c r="AN605" s="11" t="s">
        <v>729</v>
      </c>
    </row>
    <row r="606" ht="24" spans="1:40">
      <c r="A606" s="28">
        <v>603</v>
      </c>
      <c r="B606" s="11" t="s">
        <v>494</v>
      </c>
      <c r="C606" s="11" t="s">
        <v>2240</v>
      </c>
      <c r="D606" s="11" t="s">
        <v>2241</v>
      </c>
      <c r="E606" s="11" t="s">
        <v>2242</v>
      </c>
      <c r="F606" s="11" t="s">
        <v>540</v>
      </c>
      <c r="G606" s="11" t="s">
        <v>504</v>
      </c>
      <c r="H606" s="11">
        <v>1</v>
      </c>
      <c r="I606" s="11" t="s">
        <v>3328</v>
      </c>
      <c r="J606" s="11">
        <v>1</v>
      </c>
      <c r="K606" s="11">
        <v>100</v>
      </c>
      <c r="L606" s="11" t="s">
        <v>504</v>
      </c>
      <c r="M606" s="11">
        <v>0</v>
      </c>
      <c r="N606" s="11">
        <v>0</v>
      </c>
      <c r="O606" s="11">
        <v>0</v>
      </c>
      <c r="P606" s="11">
        <v>0</v>
      </c>
      <c r="Q606" s="11">
        <v>0</v>
      </c>
      <c r="R606" s="11">
        <v>0</v>
      </c>
      <c r="S606" s="11">
        <v>0</v>
      </c>
      <c r="T606" s="11">
        <v>0</v>
      </c>
      <c r="U606" s="11">
        <v>0</v>
      </c>
      <c r="V606" s="11">
        <v>0</v>
      </c>
      <c r="W606" s="11">
        <v>0</v>
      </c>
      <c r="X606" s="11">
        <v>0</v>
      </c>
      <c r="Y606" s="11">
        <v>0</v>
      </c>
      <c r="Z606" s="11">
        <v>0</v>
      </c>
      <c r="AA606" s="11">
        <v>0</v>
      </c>
      <c r="AB606" s="11">
        <v>0</v>
      </c>
      <c r="AC606" s="11">
        <v>0</v>
      </c>
      <c r="AD606" s="11">
        <v>0</v>
      </c>
      <c r="AE606" s="11">
        <v>0</v>
      </c>
      <c r="AF606" s="11">
        <v>0</v>
      </c>
      <c r="AG606" s="11">
        <v>0</v>
      </c>
      <c r="AH606" s="11">
        <v>30</v>
      </c>
      <c r="AI606" s="11"/>
      <c r="AJ606" s="11"/>
      <c r="AK606" s="11" t="s">
        <v>1148</v>
      </c>
      <c r="AL606" s="11" t="s">
        <v>47</v>
      </c>
      <c r="AM606" s="11" t="s">
        <v>48</v>
      </c>
      <c r="AN606" s="11" t="s">
        <v>729</v>
      </c>
    </row>
    <row r="607" ht="36" spans="1:40">
      <c r="A607" s="28">
        <v>604</v>
      </c>
      <c r="B607" s="11" t="s">
        <v>494</v>
      </c>
      <c r="C607" s="11" t="s">
        <v>2243</v>
      </c>
      <c r="D607" s="11" t="s">
        <v>2244</v>
      </c>
      <c r="E607" s="11" t="s">
        <v>2245</v>
      </c>
      <c r="F607" s="11" t="s">
        <v>582</v>
      </c>
      <c r="G607" s="11" t="s">
        <v>2246</v>
      </c>
      <c r="H607" s="11">
        <v>2</v>
      </c>
      <c r="I607" s="11" t="s">
        <v>3329</v>
      </c>
      <c r="J607" s="11">
        <v>2</v>
      </c>
      <c r="K607" s="11">
        <v>70</v>
      </c>
      <c r="L607" s="11" t="s">
        <v>2246</v>
      </c>
      <c r="M607" s="11">
        <v>5</v>
      </c>
      <c r="N607" s="11">
        <v>30</v>
      </c>
      <c r="O607" s="11" t="s">
        <v>3450</v>
      </c>
      <c r="P607" s="11">
        <v>0</v>
      </c>
      <c r="Q607" s="11">
        <v>0</v>
      </c>
      <c r="R607" s="11">
        <v>0</v>
      </c>
      <c r="S607" s="11">
        <v>0</v>
      </c>
      <c r="T607" s="11">
        <v>0</v>
      </c>
      <c r="U607" s="11">
        <v>0</v>
      </c>
      <c r="V607" s="11">
        <v>0</v>
      </c>
      <c r="W607" s="11">
        <v>0</v>
      </c>
      <c r="X607" s="11">
        <v>0</v>
      </c>
      <c r="Y607" s="11">
        <v>0</v>
      </c>
      <c r="Z607" s="11">
        <v>0</v>
      </c>
      <c r="AA607" s="11">
        <v>0</v>
      </c>
      <c r="AB607" s="11">
        <v>0</v>
      </c>
      <c r="AC607" s="11">
        <v>0</v>
      </c>
      <c r="AD607" s="11">
        <v>0</v>
      </c>
      <c r="AE607" s="11">
        <v>0</v>
      </c>
      <c r="AF607" s="11">
        <v>0</v>
      </c>
      <c r="AG607" s="11">
        <v>0</v>
      </c>
      <c r="AH607" s="11">
        <v>30</v>
      </c>
      <c r="AI607" s="11"/>
      <c r="AJ607" s="11"/>
      <c r="AK607" s="11" t="s">
        <v>1148</v>
      </c>
      <c r="AL607" s="11" t="s">
        <v>47</v>
      </c>
      <c r="AM607" s="11" t="s">
        <v>48</v>
      </c>
      <c r="AN607" s="11" t="s">
        <v>729</v>
      </c>
    </row>
    <row r="608" ht="48" spans="1:40">
      <c r="A608" s="28">
        <v>605</v>
      </c>
      <c r="B608" s="11" t="s">
        <v>494</v>
      </c>
      <c r="C608" s="11" t="s">
        <v>2247</v>
      </c>
      <c r="D608" s="11" t="s">
        <v>2248</v>
      </c>
      <c r="E608" s="11" t="s">
        <v>2249</v>
      </c>
      <c r="F608" s="11" t="s">
        <v>646</v>
      </c>
      <c r="G608" s="11" t="s">
        <v>403</v>
      </c>
      <c r="H608" s="11">
        <v>3</v>
      </c>
      <c r="I608" s="11" t="s">
        <v>3328</v>
      </c>
      <c r="J608" s="11">
        <v>1</v>
      </c>
      <c r="K608" s="11">
        <v>100</v>
      </c>
      <c r="L608" s="11" t="s">
        <v>403</v>
      </c>
      <c r="M608" s="11">
        <v>0</v>
      </c>
      <c r="N608" s="11">
        <v>0</v>
      </c>
      <c r="O608" s="11">
        <v>0</v>
      </c>
      <c r="P608" s="11">
        <v>0</v>
      </c>
      <c r="Q608" s="11">
        <v>0</v>
      </c>
      <c r="R608" s="11">
        <v>0</v>
      </c>
      <c r="S608" s="11">
        <v>0</v>
      </c>
      <c r="T608" s="11">
        <v>0</v>
      </c>
      <c r="U608" s="11">
        <v>0</v>
      </c>
      <c r="V608" s="11">
        <v>0</v>
      </c>
      <c r="W608" s="11">
        <v>0</v>
      </c>
      <c r="X608" s="11">
        <v>0</v>
      </c>
      <c r="Y608" s="11">
        <v>0</v>
      </c>
      <c r="Z608" s="11">
        <v>0</v>
      </c>
      <c r="AA608" s="11">
        <v>0</v>
      </c>
      <c r="AB608" s="11">
        <v>0</v>
      </c>
      <c r="AC608" s="11">
        <v>0</v>
      </c>
      <c r="AD608" s="11">
        <v>0</v>
      </c>
      <c r="AE608" s="11">
        <v>0</v>
      </c>
      <c r="AF608" s="11">
        <v>0</v>
      </c>
      <c r="AG608" s="11">
        <v>0</v>
      </c>
      <c r="AH608" s="11">
        <v>30</v>
      </c>
      <c r="AI608" s="11" t="s">
        <v>1400</v>
      </c>
      <c r="AJ608" s="11">
        <v>4</v>
      </c>
      <c r="AK608" s="11" t="s">
        <v>1148</v>
      </c>
      <c r="AL608" s="11" t="s">
        <v>47</v>
      </c>
      <c r="AM608" s="11" t="s">
        <v>48</v>
      </c>
      <c r="AN608" s="11" t="s">
        <v>729</v>
      </c>
    </row>
    <row r="609" ht="36" spans="1:40">
      <c r="A609" s="28">
        <v>606</v>
      </c>
      <c r="B609" s="11" t="s">
        <v>494</v>
      </c>
      <c r="C609" s="11" t="s">
        <v>2250</v>
      </c>
      <c r="D609" s="11" t="s">
        <v>2251</v>
      </c>
      <c r="E609" s="11" t="s">
        <v>2252</v>
      </c>
      <c r="F609" s="11" t="s">
        <v>540</v>
      </c>
      <c r="G609" s="11" t="s">
        <v>504</v>
      </c>
      <c r="H609" s="11">
        <v>1</v>
      </c>
      <c r="I609" s="11" t="s">
        <v>3328</v>
      </c>
      <c r="J609" s="11">
        <v>1</v>
      </c>
      <c r="K609" s="11">
        <v>100</v>
      </c>
      <c r="L609" s="11" t="s">
        <v>504</v>
      </c>
      <c r="M609" s="11">
        <v>0</v>
      </c>
      <c r="N609" s="11">
        <v>0</v>
      </c>
      <c r="O609" s="11">
        <v>0</v>
      </c>
      <c r="P609" s="11">
        <v>0</v>
      </c>
      <c r="Q609" s="11">
        <v>0</v>
      </c>
      <c r="R609" s="11">
        <v>0</v>
      </c>
      <c r="S609" s="11">
        <v>0</v>
      </c>
      <c r="T609" s="11">
        <v>0</v>
      </c>
      <c r="U609" s="11">
        <v>0</v>
      </c>
      <c r="V609" s="11">
        <v>0</v>
      </c>
      <c r="W609" s="11">
        <v>0</v>
      </c>
      <c r="X609" s="11">
        <v>0</v>
      </c>
      <c r="Y609" s="11">
        <v>0</v>
      </c>
      <c r="Z609" s="11">
        <v>0</v>
      </c>
      <c r="AA609" s="11">
        <v>0</v>
      </c>
      <c r="AB609" s="11">
        <v>0</v>
      </c>
      <c r="AC609" s="11">
        <v>0</v>
      </c>
      <c r="AD609" s="11">
        <v>0</v>
      </c>
      <c r="AE609" s="11">
        <v>0</v>
      </c>
      <c r="AF609" s="11">
        <v>0</v>
      </c>
      <c r="AG609" s="11">
        <v>0</v>
      </c>
      <c r="AH609" s="11">
        <v>30</v>
      </c>
      <c r="AI609" s="11"/>
      <c r="AJ609" s="11"/>
      <c r="AK609" s="11" t="s">
        <v>1148</v>
      </c>
      <c r="AL609" s="11" t="s">
        <v>47</v>
      </c>
      <c r="AM609" s="11" t="s">
        <v>48</v>
      </c>
      <c r="AN609" s="11" t="s">
        <v>729</v>
      </c>
    </row>
    <row r="610" ht="48" spans="1:40">
      <c r="A610" s="28">
        <v>607</v>
      </c>
      <c r="B610" s="11" t="s">
        <v>494</v>
      </c>
      <c r="C610" s="11" t="s">
        <v>2253</v>
      </c>
      <c r="D610" s="11" t="s">
        <v>2254</v>
      </c>
      <c r="E610" s="11" t="s">
        <v>2255</v>
      </c>
      <c r="F610" s="11" t="s">
        <v>620</v>
      </c>
      <c r="G610" s="11" t="s">
        <v>331</v>
      </c>
      <c r="H610" s="11">
        <v>5</v>
      </c>
      <c r="I610" s="11" t="s">
        <v>3329</v>
      </c>
      <c r="J610" s="11">
        <v>5</v>
      </c>
      <c r="K610" s="11">
        <v>60</v>
      </c>
      <c r="L610" s="11" t="s">
        <v>331</v>
      </c>
      <c r="M610" s="11">
        <v>8</v>
      </c>
      <c r="N610" s="11">
        <v>40</v>
      </c>
      <c r="O610" s="11" t="s">
        <v>962</v>
      </c>
      <c r="P610" s="11">
        <v>0</v>
      </c>
      <c r="Q610" s="11">
        <v>0</v>
      </c>
      <c r="R610" s="11">
        <v>0</v>
      </c>
      <c r="S610" s="11">
        <v>0</v>
      </c>
      <c r="T610" s="11">
        <v>0</v>
      </c>
      <c r="U610" s="11">
        <v>0</v>
      </c>
      <c r="V610" s="11">
        <v>0</v>
      </c>
      <c r="W610" s="11">
        <v>0</v>
      </c>
      <c r="X610" s="11">
        <v>0</v>
      </c>
      <c r="Y610" s="11">
        <v>0</v>
      </c>
      <c r="Z610" s="11">
        <v>0</v>
      </c>
      <c r="AA610" s="11">
        <v>0</v>
      </c>
      <c r="AB610" s="11">
        <v>0</v>
      </c>
      <c r="AC610" s="11">
        <v>0</v>
      </c>
      <c r="AD610" s="11">
        <v>0</v>
      </c>
      <c r="AE610" s="11">
        <v>0</v>
      </c>
      <c r="AF610" s="11">
        <v>0</v>
      </c>
      <c r="AG610" s="11">
        <v>0</v>
      </c>
      <c r="AH610" s="11">
        <v>15</v>
      </c>
      <c r="AI610" s="11" t="s">
        <v>1400</v>
      </c>
      <c r="AJ610" s="11">
        <v>4</v>
      </c>
      <c r="AK610" s="11" t="s">
        <v>1148</v>
      </c>
      <c r="AL610" s="11" t="s">
        <v>47</v>
      </c>
      <c r="AM610" s="11" t="s">
        <v>56</v>
      </c>
      <c r="AN610" s="11" t="s">
        <v>729</v>
      </c>
    </row>
    <row r="611" ht="36" spans="1:40">
      <c r="A611" s="28">
        <v>608</v>
      </c>
      <c r="B611" s="11" t="s">
        <v>494</v>
      </c>
      <c r="C611" s="11" t="s">
        <v>2256</v>
      </c>
      <c r="D611" s="11" t="s">
        <v>2257</v>
      </c>
      <c r="E611" s="11" t="s">
        <v>2258</v>
      </c>
      <c r="F611" s="11" t="s">
        <v>519</v>
      </c>
      <c r="G611" s="11" t="s">
        <v>403</v>
      </c>
      <c r="H611" s="11">
        <v>3</v>
      </c>
      <c r="I611" s="11" t="s">
        <v>3329</v>
      </c>
      <c r="J611" s="11">
        <v>2</v>
      </c>
      <c r="K611" s="11">
        <v>57.14</v>
      </c>
      <c r="L611" s="11" t="s">
        <v>3443</v>
      </c>
      <c r="M611" s="11">
        <v>3</v>
      </c>
      <c r="N611" s="11">
        <v>42.85</v>
      </c>
      <c r="O611" s="11" t="s">
        <v>403</v>
      </c>
      <c r="P611" s="11">
        <v>0</v>
      </c>
      <c r="Q611" s="11">
        <v>0</v>
      </c>
      <c r="R611" s="11">
        <v>0</v>
      </c>
      <c r="S611" s="11">
        <v>0</v>
      </c>
      <c r="T611" s="11">
        <v>0</v>
      </c>
      <c r="U611" s="11">
        <v>0</v>
      </c>
      <c r="V611" s="11">
        <v>0</v>
      </c>
      <c r="W611" s="11">
        <v>0</v>
      </c>
      <c r="X611" s="11">
        <v>0</v>
      </c>
      <c r="Y611" s="11">
        <v>0</v>
      </c>
      <c r="Z611" s="11">
        <v>0</v>
      </c>
      <c r="AA611" s="11">
        <v>0</v>
      </c>
      <c r="AB611" s="11">
        <v>0</v>
      </c>
      <c r="AC611" s="11">
        <v>0</v>
      </c>
      <c r="AD611" s="11">
        <v>0</v>
      </c>
      <c r="AE611" s="11">
        <v>0</v>
      </c>
      <c r="AF611" s="11">
        <v>0</v>
      </c>
      <c r="AG611" s="11">
        <v>0</v>
      </c>
      <c r="AH611" s="11">
        <v>30</v>
      </c>
      <c r="AI611" s="11"/>
      <c r="AJ611" s="11"/>
      <c r="AK611" s="11" t="s">
        <v>1148</v>
      </c>
      <c r="AL611" s="11" t="s">
        <v>47</v>
      </c>
      <c r="AM611" s="11" t="s">
        <v>48</v>
      </c>
      <c r="AN611" s="11" t="s">
        <v>729</v>
      </c>
    </row>
    <row r="612" ht="36" spans="1:40">
      <c r="A612" s="28">
        <v>609</v>
      </c>
      <c r="B612" s="11" t="s">
        <v>494</v>
      </c>
      <c r="C612" s="11" t="s">
        <v>2259</v>
      </c>
      <c r="D612" s="11" t="s">
        <v>2260</v>
      </c>
      <c r="E612" s="11" t="s">
        <v>2261</v>
      </c>
      <c r="F612" s="30" t="s">
        <v>2262</v>
      </c>
      <c r="G612" s="11" t="s">
        <v>2263</v>
      </c>
      <c r="H612" s="11">
        <v>1</v>
      </c>
      <c r="I612" s="11" t="s">
        <v>3328</v>
      </c>
      <c r="J612" s="11">
        <v>1</v>
      </c>
      <c r="K612" s="11">
        <v>100</v>
      </c>
      <c r="L612" s="11" t="s">
        <v>2263</v>
      </c>
      <c r="M612" s="11">
        <v>0</v>
      </c>
      <c r="N612" s="11">
        <v>0</v>
      </c>
      <c r="O612" s="11">
        <v>0</v>
      </c>
      <c r="P612" s="11">
        <v>0</v>
      </c>
      <c r="Q612" s="11">
        <v>0</v>
      </c>
      <c r="R612" s="11">
        <v>0</v>
      </c>
      <c r="S612" s="11">
        <v>0</v>
      </c>
      <c r="T612" s="11">
        <v>0</v>
      </c>
      <c r="U612" s="11">
        <v>0</v>
      </c>
      <c r="V612" s="11">
        <v>0</v>
      </c>
      <c r="W612" s="11">
        <v>0</v>
      </c>
      <c r="X612" s="11">
        <v>0</v>
      </c>
      <c r="Y612" s="11">
        <v>0</v>
      </c>
      <c r="Z612" s="11">
        <v>0</v>
      </c>
      <c r="AA612" s="11">
        <v>0</v>
      </c>
      <c r="AB612" s="11">
        <v>0</v>
      </c>
      <c r="AC612" s="11">
        <v>0</v>
      </c>
      <c r="AD612" s="11">
        <v>0</v>
      </c>
      <c r="AE612" s="11">
        <v>0</v>
      </c>
      <c r="AF612" s="11">
        <v>0</v>
      </c>
      <c r="AG612" s="11">
        <v>0</v>
      </c>
      <c r="AH612" s="11">
        <v>30</v>
      </c>
      <c r="AI612" s="11"/>
      <c r="AJ612" s="11"/>
      <c r="AK612" s="11" t="s">
        <v>771</v>
      </c>
      <c r="AL612" s="11" t="s">
        <v>47</v>
      </c>
      <c r="AM612" s="11" t="s">
        <v>48</v>
      </c>
      <c r="AN612" s="11" t="s">
        <v>729</v>
      </c>
    </row>
    <row r="613" ht="48" spans="1:40">
      <c r="A613" s="28">
        <v>610</v>
      </c>
      <c r="B613" s="11" t="s">
        <v>494</v>
      </c>
      <c r="C613" s="11" t="s">
        <v>2264</v>
      </c>
      <c r="D613" s="11" t="s">
        <v>2265</v>
      </c>
      <c r="E613" s="11" t="s">
        <v>2266</v>
      </c>
      <c r="F613" s="30" t="s">
        <v>668</v>
      </c>
      <c r="G613" s="11" t="s">
        <v>460</v>
      </c>
      <c r="H613" s="11">
        <v>2</v>
      </c>
      <c r="I613" s="11" t="s">
        <v>3329</v>
      </c>
      <c r="J613" s="11">
        <v>2</v>
      </c>
      <c r="K613" s="11">
        <v>69</v>
      </c>
      <c r="L613" s="11" t="s">
        <v>460</v>
      </c>
      <c r="M613" s="11">
        <v>4</v>
      </c>
      <c r="N613" s="11">
        <v>0</v>
      </c>
      <c r="O613" s="11" t="s">
        <v>3365</v>
      </c>
      <c r="P613" s="11">
        <v>5</v>
      </c>
      <c r="Q613" s="11">
        <v>31</v>
      </c>
      <c r="R613" s="11" t="s">
        <v>1023</v>
      </c>
      <c r="S613" s="11">
        <v>0</v>
      </c>
      <c r="T613" s="11">
        <v>0</v>
      </c>
      <c r="U613" s="11">
        <v>0</v>
      </c>
      <c r="V613" s="11">
        <v>0</v>
      </c>
      <c r="W613" s="11">
        <v>0</v>
      </c>
      <c r="X613" s="11">
        <v>0</v>
      </c>
      <c r="Y613" s="11">
        <v>0</v>
      </c>
      <c r="Z613" s="11">
        <v>0</v>
      </c>
      <c r="AA613" s="11">
        <v>0</v>
      </c>
      <c r="AB613" s="11">
        <v>0</v>
      </c>
      <c r="AC613" s="11">
        <v>0</v>
      </c>
      <c r="AD613" s="11">
        <v>0</v>
      </c>
      <c r="AE613" s="11">
        <v>0</v>
      </c>
      <c r="AF613" s="11">
        <v>0</v>
      </c>
      <c r="AG613" s="11">
        <v>0</v>
      </c>
      <c r="AH613" s="11">
        <v>30</v>
      </c>
      <c r="AI613" s="11" t="s">
        <v>1400</v>
      </c>
      <c r="AJ613" s="11">
        <v>4</v>
      </c>
      <c r="AK613" s="11" t="s">
        <v>771</v>
      </c>
      <c r="AL613" s="11" t="s">
        <v>47</v>
      </c>
      <c r="AM613" s="11" t="s">
        <v>48</v>
      </c>
      <c r="AN613" s="11" t="s">
        <v>729</v>
      </c>
    </row>
    <row r="614" ht="24" spans="1:40">
      <c r="A614" s="28">
        <v>611</v>
      </c>
      <c r="B614" s="11" t="s">
        <v>494</v>
      </c>
      <c r="C614" s="11" t="s">
        <v>2267</v>
      </c>
      <c r="D614" s="11" t="s">
        <v>2268</v>
      </c>
      <c r="E614" s="11" t="s">
        <v>2269</v>
      </c>
      <c r="F614" s="11" t="s">
        <v>2144</v>
      </c>
      <c r="G614" s="11" t="s">
        <v>128</v>
      </c>
      <c r="H614" s="11">
        <v>4</v>
      </c>
      <c r="I614" s="11" t="s">
        <v>3328</v>
      </c>
      <c r="J614" s="11">
        <v>4</v>
      </c>
      <c r="K614" s="11">
        <v>100</v>
      </c>
      <c r="L614" s="11" t="s">
        <v>128</v>
      </c>
      <c r="M614" s="11">
        <v>0</v>
      </c>
      <c r="N614" s="11">
        <v>0</v>
      </c>
      <c r="O614" s="11">
        <v>0</v>
      </c>
      <c r="P614" s="11">
        <v>0</v>
      </c>
      <c r="Q614" s="11">
        <v>0</v>
      </c>
      <c r="R614" s="11">
        <v>0</v>
      </c>
      <c r="S614" s="11">
        <v>0</v>
      </c>
      <c r="T614" s="11">
        <v>0</v>
      </c>
      <c r="U614" s="11">
        <v>0</v>
      </c>
      <c r="V614" s="11">
        <v>0</v>
      </c>
      <c r="W614" s="11">
        <v>0</v>
      </c>
      <c r="X614" s="11">
        <v>0</v>
      </c>
      <c r="Y614" s="11">
        <v>0</v>
      </c>
      <c r="Z614" s="11">
        <v>0</v>
      </c>
      <c r="AA614" s="11">
        <v>0</v>
      </c>
      <c r="AB614" s="11">
        <v>0</v>
      </c>
      <c r="AC614" s="11">
        <v>0</v>
      </c>
      <c r="AD614" s="11">
        <v>0</v>
      </c>
      <c r="AE614" s="11">
        <v>0</v>
      </c>
      <c r="AF614" s="11">
        <v>0</v>
      </c>
      <c r="AG614" s="11">
        <v>0</v>
      </c>
      <c r="AH614" s="11">
        <v>15</v>
      </c>
      <c r="AI614" s="11"/>
      <c r="AJ614" s="11"/>
      <c r="AK614" s="11" t="s">
        <v>771</v>
      </c>
      <c r="AL614" s="11" t="s">
        <v>47</v>
      </c>
      <c r="AM614" s="11" t="s">
        <v>56</v>
      </c>
      <c r="AN614" s="11" t="s">
        <v>729</v>
      </c>
    </row>
    <row r="615" ht="36" spans="1:40">
      <c r="A615" s="28">
        <v>612</v>
      </c>
      <c r="B615" s="11" t="s">
        <v>494</v>
      </c>
      <c r="C615" s="11" t="s">
        <v>2270</v>
      </c>
      <c r="D615" s="11" t="s">
        <v>2271</v>
      </c>
      <c r="E615" s="11" t="s">
        <v>2272</v>
      </c>
      <c r="F615" s="11" t="s">
        <v>646</v>
      </c>
      <c r="G615" s="11" t="s">
        <v>403</v>
      </c>
      <c r="H615" s="11">
        <v>4</v>
      </c>
      <c r="I615" s="11" t="s">
        <v>3329</v>
      </c>
      <c r="J615" s="11">
        <v>4</v>
      </c>
      <c r="K615" s="11">
        <v>55.55</v>
      </c>
      <c r="L615" s="11" t="s">
        <v>403</v>
      </c>
      <c r="M615" s="11">
        <v>6</v>
      </c>
      <c r="N615" s="11">
        <v>44.44</v>
      </c>
      <c r="O615" s="11" t="s">
        <v>1012</v>
      </c>
      <c r="P615" s="11">
        <v>0</v>
      </c>
      <c r="Q615" s="11">
        <v>0</v>
      </c>
      <c r="R615" s="11">
        <v>0</v>
      </c>
      <c r="S615" s="11">
        <v>0</v>
      </c>
      <c r="T615" s="11">
        <v>0</v>
      </c>
      <c r="U615" s="11">
        <v>0</v>
      </c>
      <c r="V615" s="11">
        <v>0</v>
      </c>
      <c r="W615" s="11">
        <v>0</v>
      </c>
      <c r="X615" s="11">
        <v>0</v>
      </c>
      <c r="Y615" s="11">
        <v>0</v>
      </c>
      <c r="Z615" s="11">
        <v>0</v>
      </c>
      <c r="AA615" s="11">
        <v>0</v>
      </c>
      <c r="AB615" s="11">
        <v>0</v>
      </c>
      <c r="AC615" s="11">
        <v>0</v>
      </c>
      <c r="AD615" s="11">
        <v>0</v>
      </c>
      <c r="AE615" s="11">
        <v>0</v>
      </c>
      <c r="AF615" s="11">
        <v>0</v>
      </c>
      <c r="AG615" s="11">
        <v>0</v>
      </c>
      <c r="AH615" s="11">
        <v>15</v>
      </c>
      <c r="AI615" s="11"/>
      <c r="AJ615" s="11"/>
      <c r="AK615" s="11" t="s">
        <v>771</v>
      </c>
      <c r="AL615" s="11" t="s">
        <v>47</v>
      </c>
      <c r="AM615" s="11" t="s">
        <v>56</v>
      </c>
      <c r="AN615" s="11" t="s">
        <v>729</v>
      </c>
    </row>
    <row r="616" ht="36" spans="1:40">
      <c r="A616" s="28">
        <v>613</v>
      </c>
      <c r="B616" s="11" t="s">
        <v>494</v>
      </c>
      <c r="C616" s="11" t="s">
        <v>2273</v>
      </c>
      <c r="D616" s="11" t="s">
        <v>2274</v>
      </c>
      <c r="E616" s="11" t="s">
        <v>2275</v>
      </c>
      <c r="F616" s="11" t="s">
        <v>558</v>
      </c>
      <c r="G616" s="11" t="s">
        <v>229</v>
      </c>
      <c r="H616" s="11">
        <v>2</v>
      </c>
      <c r="I616" s="11" t="s">
        <v>3328</v>
      </c>
      <c r="J616" s="11">
        <v>2</v>
      </c>
      <c r="K616" s="11">
        <v>100</v>
      </c>
      <c r="L616" s="11" t="s">
        <v>229</v>
      </c>
      <c r="M616" s="11">
        <v>0</v>
      </c>
      <c r="N616" s="11">
        <v>0</v>
      </c>
      <c r="O616" s="11">
        <v>0</v>
      </c>
      <c r="P616" s="11">
        <v>0</v>
      </c>
      <c r="Q616" s="11">
        <v>0</v>
      </c>
      <c r="R616" s="11">
        <v>0</v>
      </c>
      <c r="S616" s="11">
        <v>0</v>
      </c>
      <c r="T616" s="11">
        <v>0</v>
      </c>
      <c r="U616" s="11">
        <v>0</v>
      </c>
      <c r="V616" s="11">
        <v>0</v>
      </c>
      <c r="W616" s="11">
        <v>0</v>
      </c>
      <c r="X616" s="11">
        <v>0</v>
      </c>
      <c r="Y616" s="11">
        <v>0</v>
      </c>
      <c r="Z616" s="11">
        <v>0</v>
      </c>
      <c r="AA616" s="11">
        <v>0</v>
      </c>
      <c r="AB616" s="11">
        <v>0</v>
      </c>
      <c r="AC616" s="11">
        <v>0</v>
      </c>
      <c r="AD616" s="11">
        <v>0</v>
      </c>
      <c r="AE616" s="11">
        <v>0</v>
      </c>
      <c r="AF616" s="11">
        <v>0</v>
      </c>
      <c r="AG616" s="11">
        <v>0</v>
      </c>
      <c r="AH616" s="11">
        <v>30</v>
      </c>
      <c r="AI616" s="11" t="s">
        <v>1400</v>
      </c>
      <c r="AJ616" s="11">
        <v>5</v>
      </c>
      <c r="AK616" s="11" t="s">
        <v>771</v>
      </c>
      <c r="AL616" s="11" t="s">
        <v>47</v>
      </c>
      <c r="AM616" s="11" t="s">
        <v>48</v>
      </c>
      <c r="AN616" s="11" t="s">
        <v>729</v>
      </c>
    </row>
    <row r="617" ht="36" spans="1:40">
      <c r="A617" s="28">
        <v>614</v>
      </c>
      <c r="B617" s="11" t="s">
        <v>494</v>
      </c>
      <c r="C617" s="11" t="s">
        <v>2276</v>
      </c>
      <c r="D617" s="11" t="s">
        <v>2277</v>
      </c>
      <c r="E617" s="11" t="s">
        <v>2278</v>
      </c>
      <c r="F617" s="11" t="s">
        <v>2279</v>
      </c>
      <c r="G617" s="11" t="s">
        <v>450</v>
      </c>
      <c r="H617" s="11">
        <v>7</v>
      </c>
      <c r="I617" s="11" t="s">
        <v>3328</v>
      </c>
      <c r="J617" s="11">
        <v>7</v>
      </c>
      <c r="K617" s="11">
        <v>100</v>
      </c>
      <c r="L617" s="11" t="s">
        <v>450</v>
      </c>
      <c r="M617" s="11">
        <v>0</v>
      </c>
      <c r="N617" s="11">
        <v>0</v>
      </c>
      <c r="O617" s="11">
        <v>0</v>
      </c>
      <c r="P617" s="11">
        <v>0</v>
      </c>
      <c r="Q617" s="11">
        <v>0</v>
      </c>
      <c r="R617" s="11">
        <v>0</v>
      </c>
      <c r="S617" s="11">
        <v>0</v>
      </c>
      <c r="T617" s="11">
        <v>0</v>
      </c>
      <c r="U617" s="11">
        <v>0</v>
      </c>
      <c r="V617" s="11">
        <v>0</v>
      </c>
      <c r="W617" s="11">
        <v>0</v>
      </c>
      <c r="X617" s="11">
        <v>0</v>
      </c>
      <c r="Y617" s="11">
        <v>0</v>
      </c>
      <c r="Z617" s="11">
        <v>0</v>
      </c>
      <c r="AA617" s="11">
        <v>0</v>
      </c>
      <c r="AB617" s="11">
        <v>0</v>
      </c>
      <c r="AC617" s="11">
        <v>0</v>
      </c>
      <c r="AD617" s="11">
        <v>0</v>
      </c>
      <c r="AE617" s="11">
        <v>0</v>
      </c>
      <c r="AF617" s="11">
        <v>0</v>
      </c>
      <c r="AG617" s="11">
        <v>0</v>
      </c>
      <c r="AH617" s="11">
        <v>15</v>
      </c>
      <c r="AI617" s="11"/>
      <c r="AJ617" s="11"/>
      <c r="AK617" s="11" t="s">
        <v>771</v>
      </c>
      <c r="AL617" s="11" t="s">
        <v>47</v>
      </c>
      <c r="AM617" s="11" t="s">
        <v>56</v>
      </c>
      <c r="AN617" s="11" t="s">
        <v>729</v>
      </c>
    </row>
    <row r="618" ht="36" spans="1:40">
      <c r="A618" s="28">
        <v>615</v>
      </c>
      <c r="B618" s="11" t="s">
        <v>494</v>
      </c>
      <c r="C618" s="11" t="s">
        <v>2280</v>
      </c>
      <c r="D618" s="11" t="s">
        <v>2281</v>
      </c>
      <c r="E618" s="11" t="s">
        <v>2282</v>
      </c>
      <c r="F618" s="11" t="s">
        <v>519</v>
      </c>
      <c r="G618" s="11" t="s">
        <v>947</v>
      </c>
      <c r="H618" s="11">
        <v>1</v>
      </c>
      <c r="I618" s="11" t="s">
        <v>3328</v>
      </c>
      <c r="J618" s="11">
        <v>1</v>
      </c>
      <c r="K618" s="11">
        <v>100</v>
      </c>
      <c r="L618" s="11" t="s">
        <v>947</v>
      </c>
      <c r="M618" s="11">
        <v>0</v>
      </c>
      <c r="N618" s="11">
        <v>0</v>
      </c>
      <c r="O618" s="11">
        <v>0</v>
      </c>
      <c r="P618" s="11">
        <v>0</v>
      </c>
      <c r="Q618" s="11">
        <v>0</v>
      </c>
      <c r="R618" s="11">
        <v>0</v>
      </c>
      <c r="S618" s="11">
        <v>0</v>
      </c>
      <c r="T618" s="11">
        <v>0</v>
      </c>
      <c r="U618" s="11">
        <v>0</v>
      </c>
      <c r="V618" s="11">
        <v>0</v>
      </c>
      <c r="W618" s="11">
        <v>0</v>
      </c>
      <c r="X618" s="11">
        <v>0</v>
      </c>
      <c r="Y618" s="11">
        <v>0</v>
      </c>
      <c r="Z618" s="11">
        <v>0</v>
      </c>
      <c r="AA618" s="11">
        <v>0</v>
      </c>
      <c r="AB618" s="11">
        <v>0</v>
      </c>
      <c r="AC618" s="11">
        <v>0</v>
      </c>
      <c r="AD618" s="11">
        <v>0</v>
      </c>
      <c r="AE618" s="11">
        <v>0</v>
      </c>
      <c r="AF618" s="11">
        <v>0</v>
      </c>
      <c r="AG618" s="11">
        <v>0</v>
      </c>
      <c r="AH618" s="11">
        <v>10</v>
      </c>
      <c r="AI618" s="11"/>
      <c r="AJ618" s="11"/>
      <c r="AK618" s="11" t="s">
        <v>771</v>
      </c>
      <c r="AL618" s="11" t="s">
        <v>105</v>
      </c>
      <c r="AM618" s="11" t="s">
        <v>48</v>
      </c>
      <c r="AN618" s="11" t="s">
        <v>729</v>
      </c>
    </row>
    <row r="619" ht="36" spans="1:40">
      <c r="A619" s="28">
        <v>616</v>
      </c>
      <c r="B619" s="11" t="s">
        <v>494</v>
      </c>
      <c r="C619" s="11" t="s">
        <v>2283</v>
      </c>
      <c r="D619" s="11" t="s">
        <v>2284</v>
      </c>
      <c r="E619" s="11" t="s">
        <v>2285</v>
      </c>
      <c r="F619" s="30" t="s">
        <v>1916</v>
      </c>
      <c r="G619" s="11" t="s">
        <v>339</v>
      </c>
      <c r="H619" s="11">
        <v>1</v>
      </c>
      <c r="I619" s="11" t="s">
        <v>3329</v>
      </c>
      <c r="J619" s="11">
        <v>1</v>
      </c>
      <c r="K619" s="11">
        <v>100</v>
      </c>
      <c r="L619" s="11" t="s">
        <v>339</v>
      </c>
      <c r="M619" s="11">
        <v>3</v>
      </c>
      <c r="N619" s="11">
        <v>0</v>
      </c>
      <c r="O619" s="11" t="s">
        <v>3365</v>
      </c>
      <c r="P619" s="11">
        <v>0</v>
      </c>
      <c r="Q619" s="11">
        <v>0</v>
      </c>
      <c r="R619" s="11">
        <v>0</v>
      </c>
      <c r="S619" s="11">
        <v>0</v>
      </c>
      <c r="T619" s="11">
        <v>0</v>
      </c>
      <c r="U619" s="11">
        <v>0</v>
      </c>
      <c r="V619" s="11">
        <v>0</v>
      </c>
      <c r="W619" s="11">
        <v>0</v>
      </c>
      <c r="X619" s="11">
        <v>0</v>
      </c>
      <c r="Y619" s="11">
        <v>0</v>
      </c>
      <c r="Z619" s="11">
        <v>0</v>
      </c>
      <c r="AA619" s="11">
        <v>0</v>
      </c>
      <c r="AB619" s="11">
        <v>0</v>
      </c>
      <c r="AC619" s="11">
        <v>0</v>
      </c>
      <c r="AD619" s="11">
        <v>0</v>
      </c>
      <c r="AE619" s="11">
        <v>0</v>
      </c>
      <c r="AF619" s="11">
        <v>0</v>
      </c>
      <c r="AG619" s="11">
        <v>0</v>
      </c>
      <c r="AH619" s="11">
        <v>30</v>
      </c>
      <c r="AI619" s="11"/>
      <c r="AJ619" s="11"/>
      <c r="AK619" s="11" t="s">
        <v>1208</v>
      </c>
      <c r="AL619" s="11" t="s">
        <v>47</v>
      </c>
      <c r="AM619" s="11" t="s">
        <v>48</v>
      </c>
      <c r="AN619" s="11" t="s">
        <v>729</v>
      </c>
    </row>
    <row r="620" ht="36" spans="1:40">
      <c r="A620" s="28">
        <v>617</v>
      </c>
      <c r="B620" s="11" t="s">
        <v>494</v>
      </c>
      <c r="C620" s="11" t="s">
        <v>2286</v>
      </c>
      <c r="D620" s="11" t="s">
        <v>2287</v>
      </c>
      <c r="E620" s="11" t="s">
        <v>2288</v>
      </c>
      <c r="F620" s="30" t="s">
        <v>582</v>
      </c>
      <c r="G620" s="11" t="s">
        <v>1275</v>
      </c>
      <c r="H620" s="11">
        <v>3</v>
      </c>
      <c r="I620" s="11" t="s">
        <v>3328</v>
      </c>
      <c r="J620" s="11">
        <v>3</v>
      </c>
      <c r="K620" s="11">
        <v>100</v>
      </c>
      <c r="L620" s="11" t="s">
        <v>1275</v>
      </c>
      <c r="M620" s="11">
        <v>0</v>
      </c>
      <c r="N620" s="11">
        <v>0</v>
      </c>
      <c r="O620" s="11">
        <v>0</v>
      </c>
      <c r="P620" s="11">
        <v>0</v>
      </c>
      <c r="Q620" s="11">
        <v>0</v>
      </c>
      <c r="R620" s="11">
        <v>0</v>
      </c>
      <c r="S620" s="11">
        <v>0</v>
      </c>
      <c r="T620" s="11">
        <v>0</v>
      </c>
      <c r="U620" s="11">
        <v>0</v>
      </c>
      <c r="V620" s="11">
        <v>0</v>
      </c>
      <c r="W620" s="11">
        <v>0</v>
      </c>
      <c r="X620" s="11">
        <v>0</v>
      </c>
      <c r="Y620" s="11">
        <v>0</v>
      </c>
      <c r="Z620" s="11">
        <v>0</v>
      </c>
      <c r="AA620" s="11">
        <v>0</v>
      </c>
      <c r="AB620" s="11">
        <v>0</v>
      </c>
      <c r="AC620" s="11">
        <v>0</v>
      </c>
      <c r="AD620" s="11">
        <v>0</v>
      </c>
      <c r="AE620" s="11">
        <v>0</v>
      </c>
      <c r="AF620" s="11">
        <v>0</v>
      </c>
      <c r="AG620" s="11">
        <v>0</v>
      </c>
      <c r="AH620" s="11">
        <v>30</v>
      </c>
      <c r="AI620" s="11"/>
      <c r="AJ620" s="11"/>
      <c r="AK620" s="11" t="s">
        <v>1208</v>
      </c>
      <c r="AL620" s="11" t="s">
        <v>47</v>
      </c>
      <c r="AM620" s="11" t="s">
        <v>48</v>
      </c>
      <c r="AN620" s="11" t="s">
        <v>729</v>
      </c>
    </row>
    <row r="621" ht="36" spans="1:40">
      <c r="A621" s="28">
        <v>618</v>
      </c>
      <c r="B621" s="11" t="s">
        <v>494</v>
      </c>
      <c r="C621" s="11" t="s">
        <v>2289</v>
      </c>
      <c r="D621" s="11" t="s">
        <v>2290</v>
      </c>
      <c r="E621" s="11" t="s">
        <v>2291</v>
      </c>
      <c r="F621" s="11" t="s">
        <v>503</v>
      </c>
      <c r="G621" s="11" t="s">
        <v>504</v>
      </c>
      <c r="H621" s="11">
        <v>1</v>
      </c>
      <c r="I621" s="11" t="s">
        <v>3328</v>
      </c>
      <c r="J621" s="11">
        <v>1</v>
      </c>
      <c r="K621" s="11">
        <v>100</v>
      </c>
      <c r="L621" s="11" t="s">
        <v>504</v>
      </c>
      <c r="M621" s="11">
        <v>0</v>
      </c>
      <c r="N621" s="11">
        <v>0</v>
      </c>
      <c r="O621" s="11">
        <v>0</v>
      </c>
      <c r="P621" s="11">
        <v>0</v>
      </c>
      <c r="Q621" s="11">
        <v>0</v>
      </c>
      <c r="R621" s="11">
        <v>0</v>
      </c>
      <c r="S621" s="11">
        <v>0</v>
      </c>
      <c r="T621" s="11">
        <v>0</v>
      </c>
      <c r="U621" s="11">
        <v>0</v>
      </c>
      <c r="V621" s="11">
        <v>0</v>
      </c>
      <c r="W621" s="11">
        <v>0</v>
      </c>
      <c r="X621" s="11">
        <v>0</v>
      </c>
      <c r="Y621" s="11">
        <v>0</v>
      </c>
      <c r="Z621" s="11">
        <v>0</v>
      </c>
      <c r="AA621" s="11">
        <v>0</v>
      </c>
      <c r="AB621" s="11">
        <v>0</v>
      </c>
      <c r="AC621" s="11">
        <v>0</v>
      </c>
      <c r="AD621" s="11">
        <v>0</v>
      </c>
      <c r="AE621" s="11">
        <v>0</v>
      </c>
      <c r="AF621" s="11">
        <v>0</v>
      </c>
      <c r="AG621" s="11">
        <v>0</v>
      </c>
      <c r="AH621" s="11">
        <v>30</v>
      </c>
      <c r="AI621" s="11"/>
      <c r="AJ621" s="11"/>
      <c r="AK621" s="11" t="s">
        <v>1208</v>
      </c>
      <c r="AL621" s="11" t="s">
        <v>47</v>
      </c>
      <c r="AM621" s="11" t="s">
        <v>48</v>
      </c>
      <c r="AN621" s="11" t="s">
        <v>729</v>
      </c>
    </row>
    <row r="622" ht="48" spans="1:40">
      <c r="A622" s="28">
        <v>619</v>
      </c>
      <c r="B622" s="11" t="s">
        <v>494</v>
      </c>
      <c r="C622" s="11" t="s">
        <v>2292</v>
      </c>
      <c r="D622" s="11" t="s">
        <v>2293</v>
      </c>
      <c r="E622" s="11" t="s">
        <v>2294</v>
      </c>
      <c r="F622" s="11" t="s">
        <v>519</v>
      </c>
      <c r="G622" s="11" t="s">
        <v>104</v>
      </c>
      <c r="H622" s="11">
        <v>1</v>
      </c>
      <c r="I622" s="11" t="s">
        <v>3329</v>
      </c>
      <c r="J622" s="11">
        <v>1</v>
      </c>
      <c r="K622" s="11">
        <v>49</v>
      </c>
      <c r="L622" s="11" t="s">
        <v>104</v>
      </c>
      <c r="M622" s="11">
        <v>2</v>
      </c>
      <c r="N622" s="11">
        <v>33</v>
      </c>
      <c r="O622" s="11" t="s">
        <v>687</v>
      </c>
      <c r="P622" s="11">
        <v>5</v>
      </c>
      <c r="Q622" s="11">
        <v>10</v>
      </c>
      <c r="R622" s="11" t="s">
        <v>802</v>
      </c>
      <c r="S622" s="11">
        <v>6</v>
      </c>
      <c r="T622" s="11">
        <v>8</v>
      </c>
      <c r="U622" s="11" t="s">
        <v>3160</v>
      </c>
      <c r="V622" s="11">
        <v>0</v>
      </c>
      <c r="W622" s="11">
        <v>0</v>
      </c>
      <c r="X622" s="11">
        <v>0</v>
      </c>
      <c r="Y622" s="11">
        <v>0</v>
      </c>
      <c r="Z622" s="11">
        <v>0</v>
      </c>
      <c r="AA622" s="11">
        <v>0</v>
      </c>
      <c r="AB622" s="11">
        <v>0</v>
      </c>
      <c r="AC622" s="11">
        <v>0</v>
      </c>
      <c r="AD622" s="11">
        <v>0</v>
      </c>
      <c r="AE622" s="11">
        <v>0</v>
      </c>
      <c r="AF622" s="11">
        <v>0</v>
      </c>
      <c r="AG622" s="11">
        <v>0</v>
      </c>
      <c r="AH622" s="11">
        <v>30</v>
      </c>
      <c r="AI622" s="11" t="s">
        <v>1400</v>
      </c>
      <c r="AJ622" s="11">
        <v>4</v>
      </c>
      <c r="AK622" s="11" t="s">
        <v>1208</v>
      </c>
      <c r="AL622" s="11" t="s">
        <v>47</v>
      </c>
      <c r="AM622" s="11" t="s">
        <v>48</v>
      </c>
      <c r="AN622" s="11" t="s">
        <v>729</v>
      </c>
    </row>
    <row r="623" ht="36" spans="1:40">
      <c r="A623" s="28">
        <v>620</v>
      </c>
      <c r="B623" s="11" t="s">
        <v>494</v>
      </c>
      <c r="C623" s="11" t="s">
        <v>2295</v>
      </c>
      <c r="D623" s="11" t="s">
        <v>2296</v>
      </c>
      <c r="E623" s="11" t="s">
        <v>2297</v>
      </c>
      <c r="F623" s="11" t="s">
        <v>540</v>
      </c>
      <c r="G623" s="11" t="s">
        <v>504</v>
      </c>
      <c r="H623" s="11">
        <v>1</v>
      </c>
      <c r="I623" s="11" t="s">
        <v>3328</v>
      </c>
      <c r="J623" s="11">
        <v>1</v>
      </c>
      <c r="K623" s="11">
        <v>100</v>
      </c>
      <c r="L623" s="11" t="s">
        <v>504</v>
      </c>
      <c r="M623" s="11">
        <v>0</v>
      </c>
      <c r="N623" s="11">
        <v>0</v>
      </c>
      <c r="O623" s="11">
        <v>0</v>
      </c>
      <c r="P623" s="11">
        <v>0</v>
      </c>
      <c r="Q623" s="11">
        <v>0</v>
      </c>
      <c r="R623" s="11">
        <v>0</v>
      </c>
      <c r="S623" s="11">
        <v>0</v>
      </c>
      <c r="T623" s="11">
        <v>0</v>
      </c>
      <c r="U623" s="11">
        <v>0</v>
      </c>
      <c r="V623" s="11">
        <v>0</v>
      </c>
      <c r="W623" s="11">
        <v>0</v>
      </c>
      <c r="X623" s="11">
        <v>0</v>
      </c>
      <c r="Y623" s="11">
        <v>0</v>
      </c>
      <c r="Z623" s="11">
        <v>0</v>
      </c>
      <c r="AA623" s="11">
        <v>0</v>
      </c>
      <c r="AB623" s="11">
        <v>0</v>
      </c>
      <c r="AC623" s="11">
        <v>0</v>
      </c>
      <c r="AD623" s="11">
        <v>0</v>
      </c>
      <c r="AE623" s="11">
        <v>0</v>
      </c>
      <c r="AF623" s="11">
        <v>0</v>
      </c>
      <c r="AG623" s="11">
        <v>0</v>
      </c>
      <c r="AH623" s="11">
        <v>30</v>
      </c>
      <c r="AI623" s="11"/>
      <c r="AJ623" s="11"/>
      <c r="AK623" s="11" t="s">
        <v>1208</v>
      </c>
      <c r="AL623" s="11" t="s">
        <v>47</v>
      </c>
      <c r="AM623" s="11" t="s">
        <v>48</v>
      </c>
      <c r="AN623" s="11" t="s">
        <v>729</v>
      </c>
    </row>
    <row r="624" ht="36" spans="1:40">
      <c r="A624" s="28">
        <v>621</v>
      </c>
      <c r="B624" s="11" t="s">
        <v>494</v>
      </c>
      <c r="C624" s="11" t="s">
        <v>2298</v>
      </c>
      <c r="D624" s="11" t="s">
        <v>2299</v>
      </c>
      <c r="E624" s="11" t="s">
        <v>2300</v>
      </c>
      <c r="F624" s="11" t="s">
        <v>540</v>
      </c>
      <c r="G624" s="11" t="s">
        <v>504</v>
      </c>
      <c r="H624" s="11">
        <v>1</v>
      </c>
      <c r="I624" s="11" t="s">
        <v>3328</v>
      </c>
      <c r="J624" s="11">
        <v>1</v>
      </c>
      <c r="K624" s="11">
        <v>100</v>
      </c>
      <c r="L624" s="11" t="s">
        <v>504</v>
      </c>
      <c r="M624" s="11">
        <v>0</v>
      </c>
      <c r="N624" s="11">
        <v>0</v>
      </c>
      <c r="O624" s="11">
        <v>0</v>
      </c>
      <c r="P624" s="11">
        <v>0</v>
      </c>
      <c r="Q624" s="11">
        <v>0</v>
      </c>
      <c r="R624" s="11">
        <v>0</v>
      </c>
      <c r="S624" s="11">
        <v>0</v>
      </c>
      <c r="T624" s="11">
        <v>0</v>
      </c>
      <c r="U624" s="11">
        <v>0</v>
      </c>
      <c r="V624" s="11">
        <v>0</v>
      </c>
      <c r="W624" s="11">
        <v>0</v>
      </c>
      <c r="X624" s="11">
        <v>0</v>
      </c>
      <c r="Y624" s="11">
        <v>0</v>
      </c>
      <c r="Z624" s="11">
        <v>0</v>
      </c>
      <c r="AA624" s="11">
        <v>0</v>
      </c>
      <c r="AB624" s="11">
        <v>0</v>
      </c>
      <c r="AC624" s="11">
        <v>0</v>
      </c>
      <c r="AD624" s="11">
        <v>0</v>
      </c>
      <c r="AE624" s="11">
        <v>0</v>
      </c>
      <c r="AF624" s="11">
        <v>0</v>
      </c>
      <c r="AG624" s="11">
        <v>0</v>
      </c>
      <c r="AH624" s="11">
        <v>30</v>
      </c>
      <c r="AI624" s="11"/>
      <c r="AJ624" s="11"/>
      <c r="AK624" s="11" t="s">
        <v>1208</v>
      </c>
      <c r="AL624" s="11" t="s">
        <v>47</v>
      </c>
      <c r="AM624" s="11" t="s">
        <v>48</v>
      </c>
      <c r="AN624" s="11" t="s">
        <v>729</v>
      </c>
    </row>
    <row r="625" ht="48" spans="1:40">
      <c r="A625" s="28">
        <v>622</v>
      </c>
      <c r="B625" s="11" t="s">
        <v>494</v>
      </c>
      <c r="C625" s="11" t="s">
        <v>2301</v>
      </c>
      <c r="D625" s="11" t="s">
        <v>2302</v>
      </c>
      <c r="E625" s="11" t="s">
        <v>2303</v>
      </c>
      <c r="F625" s="11" t="s">
        <v>2304</v>
      </c>
      <c r="G625" s="11" t="s">
        <v>616</v>
      </c>
      <c r="H625" s="11">
        <v>3</v>
      </c>
      <c r="I625" s="11" t="s">
        <v>3329</v>
      </c>
      <c r="J625" s="11">
        <v>3</v>
      </c>
      <c r="K625" s="11">
        <v>50</v>
      </c>
      <c r="L625" s="11" t="s">
        <v>616</v>
      </c>
      <c r="M625" s="11">
        <v>5</v>
      </c>
      <c r="N625" s="11">
        <v>30</v>
      </c>
      <c r="O625" s="11" t="s">
        <v>3451</v>
      </c>
      <c r="P625" s="11">
        <v>8</v>
      </c>
      <c r="Q625" s="11">
        <v>20</v>
      </c>
      <c r="R625" s="11" t="s">
        <v>3452</v>
      </c>
      <c r="S625" s="11">
        <v>0</v>
      </c>
      <c r="T625" s="11">
        <v>0</v>
      </c>
      <c r="U625" s="11">
        <v>0</v>
      </c>
      <c r="V625" s="11">
        <v>0</v>
      </c>
      <c r="W625" s="11">
        <v>0</v>
      </c>
      <c r="X625" s="11">
        <v>0</v>
      </c>
      <c r="Y625" s="11">
        <v>0</v>
      </c>
      <c r="Z625" s="11">
        <v>0</v>
      </c>
      <c r="AA625" s="11">
        <v>0</v>
      </c>
      <c r="AB625" s="11">
        <v>0</v>
      </c>
      <c r="AC625" s="11">
        <v>0</v>
      </c>
      <c r="AD625" s="11">
        <v>0</v>
      </c>
      <c r="AE625" s="11">
        <v>0</v>
      </c>
      <c r="AF625" s="11">
        <v>0</v>
      </c>
      <c r="AG625" s="11">
        <v>0</v>
      </c>
      <c r="AH625" s="11">
        <v>30</v>
      </c>
      <c r="AI625" s="11"/>
      <c r="AJ625" s="11"/>
      <c r="AK625" s="11" t="s">
        <v>775</v>
      </c>
      <c r="AL625" s="11" t="s">
        <v>47</v>
      </c>
      <c r="AM625" s="11" t="s">
        <v>48</v>
      </c>
      <c r="AN625" s="11" t="s">
        <v>729</v>
      </c>
    </row>
    <row r="626" ht="36" spans="1:40">
      <c r="A626" s="28">
        <v>623</v>
      </c>
      <c r="B626" s="11" t="s">
        <v>494</v>
      </c>
      <c r="C626" s="11" t="s">
        <v>2305</v>
      </c>
      <c r="D626" s="11" t="s">
        <v>2306</v>
      </c>
      <c r="E626" s="11" t="s">
        <v>2307</v>
      </c>
      <c r="F626" s="11" t="s">
        <v>650</v>
      </c>
      <c r="G626" s="11" t="s">
        <v>651</v>
      </c>
      <c r="H626" s="11">
        <v>2</v>
      </c>
      <c r="I626" s="11" t="s">
        <v>3328</v>
      </c>
      <c r="J626" s="11">
        <v>2</v>
      </c>
      <c r="K626" s="11">
        <v>100</v>
      </c>
      <c r="L626" s="11" t="s">
        <v>651</v>
      </c>
      <c r="M626" s="11">
        <v>0</v>
      </c>
      <c r="N626" s="11">
        <v>0</v>
      </c>
      <c r="O626" s="11">
        <v>0</v>
      </c>
      <c r="P626" s="11">
        <v>0</v>
      </c>
      <c r="Q626" s="11">
        <v>0</v>
      </c>
      <c r="R626" s="11">
        <v>0</v>
      </c>
      <c r="S626" s="11">
        <v>0</v>
      </c>
      <c r="T626" s="11">
        <v>0</v>
      </c>
      <c r="U626" s="11">
        <v>0</v>
      </c>
      <c r="V626" s="11">
        <v>0</v>
      </c>
      <c r="W626" s="11">
        <v>0</v>
      </c>
      <c r="X626" s="11">
        <v>0</v>
      </c>
      <c r="Y626" s="11">
        <v>0</v>
      </c>
      <c r="Z626" s="11">
        <v>0</v>
      </c>
      <c r="AA626" s="11">
        <v>0</v>
      </c>
      <c r="AB626" s="11">
        <v>0</v>
      </c>
      <c r="AC626" s="11">
        <v>0</v>
      </c>
      <c r="AD626" s="11">
        <v>0</v>
      </c>
      <c r="AE626" s="11">
        <v>0</v>
      </c>
      <c r="AF626" s="11">
        <v>0</v>
      </c>
      <c r="AG626" s="11">
        <v>0</v>
      </c>
      <c r="AH626" s="11">
        <v>30</v>
      </c>
      <c r="AI626" s="11" t="s">
        <v>1400</v>
      </c>
      <c r="AJ626" s="11">
        <v>3</v>
      </c>
      <c r="AK626" s="11" t="s">
        <v>775</v>
      </c>
      <c r="AL626" s="11" t="s">
        <v>47</v>
      </c>
      <c r="AM626" s="11" t="s">
        <v>48</v>
      </c>
      <c r="AN626" s="11" t="s">
        <v>729</v>
      </c>
    </row>
    <row r="627" ht="36" spans="1:40">
      <c r="A627" s="28">
        <v>624</v>
      </c>
      <c r="B627" s="11" t="s">
        <v>494</v>
      </c>
      <c r="C627" s="11" t="s">
        <v>2308</v>
      </c>
      <c r="D627" s="11" t="s">
        <v>2309</v>
      </c>
      <c r="E627" s="11" t="s">
        <v>2310</v>
      </c>
      <c r="F627" s="11" t="s">
        <v>2099</v>
      </c>
      <c r="G627" s="11" t="s">
        <v>2100</v>
      </c>
      <c r="H627" s="11">
        <v>2</v>
      </c>
      <c r="I627" s="11" t="s">
        <v>3328</v>
      </c>
      <c r="J627" s="11">
        <v>2</v>
      </c>
      <c r="K627" s="11">
        <v>100</v>
      </c>
      <c r="L627" s="11" t="s">
        <v>2100</v>
      </c>
      <c r="M627" s="11">
        <v>0</v>
      </c>
      <c r="N627" s="11">
        <v>0</v>
      </c>
      <c r="O627" s="11">
        <v>0</v>
      </c>
      <c r="P627" s="11">
        <v>0</v>
      </c>
      <c r="Q627" s="11">
        <v>0</v>
      </c>
      <c r="R627" s="11">
        <v>0</v>
      </c>
      <c r="S627" s="11">
        <v>0</v>
      </c>
      <c r="T627" s="11">
        <v>0</v>
      </c>
      <c r="U627" s="11">
        <v>0</v>
      </c>
      <c r="V627" s="11">
        <v>0</v>
      </c>
      <c r="W627" s="11">
        <v>0</v>
      </c>
      <c r="X627" s="11">
        <v>0</v>
      </c>
      <c r="Y627" s="11">
        <v>0</v>
      </c>
      <c r="Z627" s="11">
        <v>0</v>
      </c>
      <c r="AA627" s="11">
        <v>0</v>
      </c>
      <c r="AB627" s="11">
        <v>0</v>
      </c>
      <c r="AC627" s="11">
        <v>0</v>
      </c>
      <c r="AD627" s="11">
        <v>0</v>
      </c>
      <c r="AE627" s="11">
        <v>0</v>
      </c>
      <c r="AF627" s="11">
        <v>0</v>
      </c>
      <c r="AG627" s="11">
        <v>0</v>
      </c>
      <c r="AH627" s="11">
        <v>30</v>
      </c>
      <c r="AI627" s="11"/>
      <c r="AJ627" s="11"/>
      <c r="AK627" s="11" t="s">
        <v>775</v>
      </c>
      <c r="AL627" s="11" t="s">
        <v>47</v>
      </c>
      <c r="AM627" s="11" t="s">
        <v>48</v>
      </c>
      <c r="AN627" s="11" t="s">
        <v>729</v>
      </c>
    </row>
    <row r="628" ht="36" spans="1:40">
      <c r="A628" s="28">
        <v>625</v>
      </c>
      <c r="B628" s="11" t="s">
        <v>494</v>
      </c>
      <c r="C628" s="11" t="s">
        <v>2311</v>
      </c>
      <c r="D628" s="11" t="s">
        <v>2312</v>
      </c>
      <c r="E628" s="11" t="s">
        <v>2313</v>
      </c>
      <c r="F628" s="30" t="s">
        <v>2314</v>
      </c>
      <c r="G628" s="11" t="s">
        <v>1313</v>
      </c>
      <c r="H628" s="11">
        <v>8</v>
      </c>
      <c r="I628" s="11" t="s">
        <v>3328</v>
      </c>
      <c r="J628" s="11">
        <v>8</v>
      </c>
      <c r="K628" s="11">
        <v>100</v>
      </c>
      <c r="L628" s="11" t="s">
        <v>1313</v>
      </c>
      <c r="M628" s="11">
        <v>0</v>
      </c>
      <c r="N628" s="11">
        <v>0</v>
      </c>
      <c r="O628" s="11">
        <v>0</v>
      </c>
      <c r="P628" s="11">
        <v>0</v>
      </c>
      <c r="Q628" s="11">
        <v>0</v>
      </c>
      <c r="R628" s="11">
        <v>0</v>
      </c>
      <c r="S628" s="11">
        <v>0</v>
      </c>
      <c r="T628" s="11">
        <v>0</v>
      </c>
      <c r="U628" s="11">
        <v>0</v>
      </c>
      <c r="V628" s="11">
        <v>0</v>
      </c>
      <c r="W628" s="11">
        <v>0</v>
      </c>
      <c r="X628" s="11">
        <v>0</v>
      </c>
      <c r="Y628" s="11">
        <v>0</v>
      </c>
      <c r="Z628" s="11">
        <v>0</v>
      </c>
      <c r="AA628" s="11">
        <v>0</v>
      </c>
      <c r="AB628" s="11">
        <v>0</v>
      </c>
      <c r="AC628" s="11">
        <v>0</v>
      </c>
      <c r="AD628" s="11">
        <v>0</v>
      </c>
      <c r="AE628" s="11">
        <v>0</v>
      </c>
      <c r="AF628" s="11">
        <v>0</v>
      </c>
      <c r="AG628" s="11">
        <v>0</v>
      </c>
      <c r="AH628" s="11">
        <v>5</v>
      </c>
      <c r="AI628" s="11"/>
      <c r="AJ628" s="11"/>
      <c r="AK628" s="11" t="s">
        <v>1246</v>
      </c>
      <c r="AL628" s="11" t="s">
        <v>105</v>
      </c>
      <c r="AM628" s="11" t="s">
        <v>56</v>
      </c>
      <c r="AN628" s="11" t="s">
        <v>729</v>
      </c>
    </row>
    <row r="629" ht="24" spans="1:40">
      <c r="A629" s="28">
        <v>626</v>
      </c>
      <c r="B629" s="11" t="s">
        <v>494</v>
      </c>
      <c r="C629" s="11" t="s">
        <v>2315</v>
      </c>
      <c r="D629" s="11" t="s">
        <v>2316</v>
      </c>
      <c r="E629" s="11" t="s">
        <v>2317</v>
      </c>
      <c r="F629" s="11" t="s">
        <v>540</v>
      </c>
      <c r="G629" s="11" t="s">
        <v>504</v>
      </c>
      <c r="H629" s="11">
        <v>3</v>
      </c>
      <c r="I629" s="11" t="s">
        <v>3328</v>
      </c>
      <c r="J629" s="11">
        <v>3</v>
      </c>
      <c r="K629" s="11">
        <v>100</v>
      </c>
      <c r="L629" s="11" t="s">
        <v>504</v>
      </c>
      <c r="M629" s="11">
        <v>0</v>
      </c>
      <c r="N629" s="11">
        <v>0</v>
      </c>
      <c r="O629" s="11">
        <v>0</v>
      </c>
      <c r="P629" s="11">
        <v>0</v>
      </c>
      <c r="Q629" s="11">
        <v>0</v>
      </c>
      <c r="R629" s="11">
        <v>0</v>
      </c>
      <c r="S629" s="11">
        <v>0</v>
      </c>
      <c r="T629" s="11">
        <v>0</v>
      </c>
      <c r="U629" s="11">
        <v>0</v>
      </c>
      <c r="V629" s="11">
        <v>0</v>
      </c>
      <c r="W629" s="11">
        <v>0</v>
      </c>
      <c r="X629" s="11">
        <v>0</v>
      </c>
      <c r="Y629" s="11">
        <v>0</v>
      </c>
      <c r="Z629" s="11">
        <v>0</v>
      </c>
      <c r="AA629" s="11">
        <v>0</v>
      </c>
      <c r="AB629" s="11">
        <v>0</v>
      </c>
      <c r="AC629" s="11">
        <v>0</v>
      </c>
      <c r="AD629" s="11">
        <v>0</v>
      </c>
      <c r="AE629" s="11">
        <v>0</v>
      </c>
      <c r="AF629" s="11">
        <v>0</v>
      </c>
      <c r="AG629" s="11">
        <v>0</v>
      </c>
      <c r="AH629" s="11">
        <v>30</v>
      </c>
      <c r="AI629" s="11"/>
      <c r="AJ629" s="11"/>
      <c r="AK629" s="11" t="s">
        <v>1246</v>
      </c>
      <c r="AL629" s="11" t="s">
        <v>47</v>
      </c>
      <c r="AM629" s="11" t="s">
        <v>48</v>
      </c>
      <c r="AN629" s="11" t="s">
        <v>729</v>
      </c>
    </row>
    <row r="630" ht="36" spans="1:40">
      <c r="A630" s="28">
        <v>627</v>
      </c>
      <c r="B630" s="11" t="s">
        <v>494</v>
      </c>
      <c r="C630" s="11" t="s">
        <v>2318</v>
      </c>
      <c r="D630" s="11" t="s">
        <v>2319</v>
      </c>
      <c r="E630" s="11" t="s">
        <v>2320</v>
      </c>
      <c r="F630" s="11" t="s">
        <v>508</v>
      </c>
      <c r="G630" s="11" t="s">
        <v>825</v>
      </c>
      <c r="H630" s="11">
        <v>3</v>
      </c>
      <c r="I630" s="11" t="s">
        <v>3328</v>
      </c>
      <c r="J630" s="11">
        <v>3</v>
      </c>
      <c r="K630" s="11">
        <v>100</v>
      </c>
      <c r="L630" s="11" t="s">
        <v>825</v>
      </c>
      <c r="M630" s="11">
        <v>0</v>
      </c>
      <c r="N630" s="11">
        <v>0</v>
      </c>
      <c r="O630" s="11">
        <v>0</v>
      </c>
      <c r="P630" s="11">
        <v>0</v>
      </c>
      <c r="Q630" s="11">
        <v>0</v>
      </c>
      <c r="R630" s="11">
        <v>0</v>
      </c>
      <c r="S630" s="11">
        <v>0</v>
      </c>
      <c r="T630" s="11">
        <v>0</v>
      </c>
      <c r="U630" s="11">
        <v>0</v>
      </c>
      <c r="V630" s="11">
        <v>0</v>
      </c>
      <c r="W630" s="11">
        <v>0</v>
      </c>
      <c r="X630" s="11">
        <v>0</v>
      </c>
      <c r="Y630" s="11">
        <v>0</v>
      </c>
      <c r="Z630" s="11">
        <v>0</v>
      </c>
      <c r="AA630" s="11">
        <v>0</v>
      </c>
      <c r="AB630" s="11">
        <v>0</v>
      </c>
      <c r="AC630" s="11">
        <v>0</v>
      </c>
      <c r="AD630" s="11">
        <v>0</v>
      </c>
      <c r="AE630" s="11">
        <v>0</v>
      </c>
      <c r="AF630" s="11">
        <v>0</v>
      </c>
      <c r="AG630" s="11">
        <v>0</v>
      </c>
      <c r="AH630" s="11">
        <v>30</v>
      </c>
      <c r="AI630" s="11"/>
      <c r="AJ630" s="11"/>
      <c r="AK630" s="11" t="s">
        <v>1246</v>
      </c>
      <c r="AL630" s="11" t="s">
        <v>47</v>
      </c>
      <c r="AM630" s="11" t="s">
        <v>48</v>
      </c>
      <c r="AN630" s="11" t="s">
        <v>729</v>
      </c>
    </row>
    <row r="631" ht="24" spans="1:40">
      <c r="A631" s="28">
        <v>628</v>
      </c>
      <c r="B631" s="11" t="s">
        <v>494</v>
      </c>
      <c r="C631" s="11" t="s">
        <v>2321</v>
      </c>
      <c r="D631" s="11" t="s">
        <v>2322</v>
      </c>
      <c r="E631" s="11" t="s">
        <v>2323</v>
      </c>
      <c r="F631" s="11" t="s">
        <v>2324</v>
      </c>
      <c r="G631" s="11" t="s">
        <v>339</v>
      </c>
      <c r="H631" s="11">
        <v>2</v>
      </c>
      <c r="I631" s="11" t="s">
        <v>3328</v>
      </c>
      <c r="J631" s="11">
        <v>2</v>
      </c>
      <c r="K631" s="11">
        <v>100</v>
      </c>
      <c r="L631" s="11" t="s">
        <v>339</v>
      </c>
      <c r="M631" s="11">
        <v>0</v>
      </c>
      <c r="N631" s="11">
        <v>0</v>
      </c>
      <c r="O631" s="11">
        <v>0</v>
      </c>
      <c r="P631" s="11">
        <v>0</v>
      </c>
      <c r="Q631" s="11">
        <v>0</v>
      </c>
      <c r="R631" s="11">
        <v>0</v>
      </c>
      <c r="S631" s="11">
        <v>0</v>
      </c>
      <c r="T631" s="11">
        <v>0</v>
      </c>
      <c r="U631" s="11">
        <v>0</v>
      </c>
      <c r="V631" s="11">
        <v>0</v>
      </c>
      <c r="W631" s="11">
        <v>0</v>
      </c>
      <c r="X631" s="11">
        <v>0</v>
      </c>
      <c r="Y631" s="11">
        <v>0</v>
      </c>
      <c r="Z631" s="11">
        <v>0</v>
      </c>
      <c r="AA631" s="11">
        <v>0</v>
      </c>
      <c r="AB631" s="11">
        <v>0</v>
      </c>
      <c r="AC631" s="11">
        <v>0</v>
      </c>
      <c r="AD631" s="11">
        <v>0</v>
      </c>
      <c r="AE631" s="11">
        <v>0</v>
      </c>
      <c r="AF631" s="11">
        <v>0</v>
      </c>
      <c r="AG631" s="11">
        <v>0</v>
      </c>
      <c r="AH631" s="11">
        <v>10</v>
      </c>
      <c r="AI631" s="11"/>
      <c r="AJ631" s="11"/>
      <c r="AK631" s="11" t="s">
        <v>1246</v>
      </c>
      <c r="AL631" s="11" t="s">
        <v>105</v>
      </c>
      <c r="AM631" s="11" t="s">
        <v>48</v>
      </c>
      <c r="AN631" s="11" t="s">
        <v>729</v>
      </c>
    </row>
    <row r="632" ht="24" spans="1:40">
      <c r="A632" s="28">
        <v>629</v>
      </c>
      <c r="B632" s="11" t="s">
        <v>494</v>
      </c>
      <c r="C632" s="11" t="s">
        <v>2325</v>
      </c>
      <c r="D632" s="11" t="s">
        <v>2326</v>
      </c>
      <c r="E632" s="11" t="s">
        <v>2327</v>
      </c>
      <c r="F632" s="30" t="s">
        <v>508</v>
      </c>
      <c r="G632" s="11" t="s">
        <v>1339</v>
      </c>
      <c r="H632" s="11">
        <v>3</v>
      </c>
      <c r="I632" s="11" t="s">
        <v>3328</v>
      </c>
      <c r="J632" s="11">
        <v>3</v>
      </c>
      <c r="K632" s="11">
        <v>100</v>
      </c>
      <c r="L632" s="11" t="s">
        <v>1339</v>
      </c>
      <c r="M632" s="11">
        <v>0</v>
      </c>
      <c r="N632" s="11">
        <v>0</v>
      </c>
      <c r="O632" s="11">
        <v>0</v>
      </c>
      <c r="P632" s="11">
        <v>0</v>
      </c>
      <c r="Q632" s="11">
        <v>0</v>
      </c>
      <c r="R632" s="11">
        <v>0</v>
      </c>
      <c r="S632" s="11">
        <v>0</v>
      </c>
      <c r="T632" s="11">
        <v>0</v>
      </c>
      <c r="U632" s="11">
        <v>0</v>
      </c>
      <c r="V632" s="11">
        <v>0</v>
      </c>
      <c r="W632" s="11">
        <v>0</v>
      </c>
      <c r="X632" s="11">
        <v>0</v>
      </c>
      <c r="Y632" s="11">
        <v>0</v>
      </c>
      <c r="Z632" s="11">
        <v>0</v>
      </c>
      <c r="AA632" s="11">
        <v>0</v>
      </c>
      <c r="AB632" s="11">
        <v>0</v>
      </c>
      <c r="AC632" s="11">
        <v>0</v>
      </c>
      <c r="AD632" s="11">
        <v>0</v>
      </c>
      <c r="AE632" s="11">
        <v>0</v>
      </c>
      <c r="AF632" s="11">
        <v>0</v>
      </c>
      <c r="AG632" s="11">
        <v>0</v>
      </c>
      <c r="AH632" s="11">
        <v>10</v>
      </c>
      <c r="AI632" s="11"/>
      <c r="AJ632" s="11"/>
      <c r="AK632" s="11" t="s">
        <v>779</v>
      </c>
      <c r="AL632" s="11" t="s">
        <v>105</v>
      </c>
      <c r="AM632" s="11" t="s">
        <v>48</v>
      </c>
      <c r="AN632" s="11" t="s">
        <v>729</v>
      </c>
    </row>
    <row r="633" ht="24" spans="1:40">
      <c r="A633" s="28">
        <v>630</v>
      </c>
      <c r="B633" s="11" t="s">
        <v>494</v>
      </c>
      <c r="C633" s="11" t="s">
        <v>2328</v>
      </c>
      <c r="D633" s="11" t="s">
        <v>2329</v>
      </c>
      <c r="E633" s="11" t="s">
        <v>2330</v>
      </c>
      <c r="F633" s="30" t="s">
        <v>519</v>
      </c>
      <c r="G633" s="11" t="s">
        <v>436</v>
      </c>
      <c r="H633" s="11">
        <v>3</v>
      </c>
      <c r="I633" s="11" t="s">
        <v>3328</v>
      </c>
      <c r="J633" s="11">
        <v>3</v>
      </c>
      <c r="K633" s="11">
        <v>100</v>
      </c>
      <c r="L633" s="11" t="s">
        <v>436</v>
      </c>
      <c r="M633" s="11">
        <v>0</v>
      </c>
      <c r="N633" s="11">
        <v>0</v>
      </c>
      <c r="O633" s="11">
        <v>0</v>
      </c>
      <c r="P633" s="11">
        <v>0</v>
      </c>
      <c r="Q633" s="11">
        <v>0</v>
      </c>
      <c r="R633" s="11">
        <v>0</v>
      </c>
      <c r="S633" s="11">
        <v>0</v>
      </c>
      <c r="T633" s="11">
        <v>0</v>
      </c>
      <c r="U633" s="11">
        <v>0</v>
      </c>
      <c r="V633" s="11">
        <v>0</v>
      </c>
      <c r="W633" s="11">
        <v>0</v>
      </c>
      <c r="X633" s="11">
        <v>0</v>
      </c>
      <c r="Y633" s="11">
        <v>0</v>
      </c>
      <c r="Z633" s="11">
        <v>0</v>
      </c>
      <c r="AA633" s="11">
        <v>0</v>
      </c>
      <c r="AB633" s="11">
        <v>0</v>
      </c>
      <c r="AC633" s="11">
        <v>0</v>
      </c>
      <c r="AD633" s="11">
        <v>0</v>
      </c>
      <c r="AE633" s="11">
        <v>0</v>
      </c>
      <c r="AF633" s="11">
        <v>0</v>
      </c>
      <c r="AG633" s="11">
        <v>0</v>
      </c>
      <c r="AH633" s="11">
        <v>30</v>
      </c>
      <c r="AI633" s="11"/>
      <c r="AJ633" s="11"/>
      <c r="AK633" s="11" t="s">
        <v>779</v>
      </c>
      <c r="AL633" s="11" t="s">
        <v>47</v>
      </c>
      <c r="AM633" s="11" t="s">
        <v>48</v>
      </c>
      <c r="AN633" s="11" t="s">
        <v>729</v>
      </c>
    </row>
    <row r="634" ht="24" spans="1:40">
      <c r="A634" s="28">
        <v>631</v>
      </c>
      <c r="B634" s="11" t="s">
        <v>494</v>
      </c>
      <c r="C634" s="11" t="s">
        <v>2331</v>
      </c>
      <c r="D634" s="11" t="s">
        <v>2332</v>
      </c>
      <c r="E634" s="11" t="s">
        <v>2333</v>
      </c>
      <c r="F634" s="11" t="s">
        <v>540</v>
      </c>
      <c r="G634" s="11" t="s">
        <v>504</v>
      </c>
      <c r="H634" s="11">
        <v>2</v>
      </c>
      <c r="I634" s="11" t="s">
        <v>3328</v>
      </c>
      <c r="J634" s="11">
        <v>2</v>
      </c>
      <c r="K634" s="11">
        <v>100</v>
      </c>
      <c r="L634" s="11" t="s">
        <v>504</v>
      </c>
      <c r="M634" s="11">
        <v>0</v>
      </c>
      <c r="N634" s="11">
        <v>0</v>
      </c>
      <c r="O634" s="11">
        <v>0</v>
      </c>
      <c r="P634" s="11">
        <v>0</v>
      </c>
      <c r="Q634" s="11">
        <v>0</v>
      </c>
      <c r="R634" s="11">
        <v>0</v>
      </c>
      <c r="S634" s="11">
        <v>0</v>
      </c>
      <c r="T634" s="11">
        <v>0</v>
      </c>
      <c r="U634" s="11">
        <v>0</v>
      </c>
      <c r="V634" s="11">
        <v>0</v>
      </c>
      <c r="W634" s="11">
        <v>0</v>
      </c>
      <c r="X634" s="11">
        <v>0</v>
      </c>
      <c r="Y634" s="11">
        <v>0</v>
      </c>
      <c r="Z634" s="11">
        <v>0</v>
      </c>
      <c r="AA634" s="11">
        <v>0</v>
      </c>
      <c r="AB634" s="11">
        <v>0</v>
      </c>
      <c r="AC634" s="11">
        <v>0</v>
      </c>
      <c r="AD634" s="11">
        <v>0</v>
      </c>
      <c r="AE634" s="11">
        <v>0</v>
      </c>
      <c r="AF634" s="11">
        <v>0</v>
      </c>
      <c r="AG634" s="11">
        <v>0</v>
      </c>
      <c r="AH634" s="11">
        <v>30</v>
      </c>
      <c r="AI634" s="11"/>
      <c r="AJ634" s="11"/>
      <c r="AK634" s="11" t="s">
        <v>779</v>
      </c>
      <c r="AL634" s="11" t="s">
        <v>47</v>
      </c>
      <c r="AM634" s="11" t="s">
        <v>48</v>
      </c>
      <c r="AN634" s="11" t="s">
        <v>729</v>
      </c>
    </row>
    <row r="635" ht="36" spans="1:40">
      <c r="A635" s="28">
        <v>632</v>
      </c>
      <c r="B635" s="11" t="s">
        <v>494</v>
      </c>
      <c r="C635" s="11" t="s">
        <v>2334</v>
      </c>
      <c r="D635" s="11" t="s">
        <v>2335</v>
      </c>
      <c r="E635" s="11" t="s">
        <v>2336</v>
      </c>
      <c r="F635" s="11" t="s">
        <v>524</v>
      </c>
      <c r="G635" s="11" t="s">
        <v>987</v>
      </c>
      <c r="H635" s="11">
        <v>2</v>
      </c>
      <c r="I635" s="11" t="s">
        <v>3328</v>
      </c>
      <c r="J635" s="11">
        <v>2</v>
      </c>
      <c r="K635" s="11">
        <v>100</v>
      </c>
      <c r="L635" s="11" t="s">
        <v>987</v>
      </c>
      <c r="M635" s="11">
        <v>0</v>
      </c>
      <c r="N635" s="11">
        <v>0</v>
      </c>
      <c r="O635" s="11">
        <v>0</v>
      </c>
      <c r="P635" s="11">
        <v>0</v>
      </c>
      <c r="Q635" s="11">
        <v>0</v>
      </c>
      <c r="R635" s="11">
        <v>0</v>
      </c>
      <c r="S635" s="11">
        <v>0</v>
      </c>
      <c r="T635" s="11">
        <v>0</v>
      </c>
      <c r="U635" s="11">
        <v>0</v>
      </c>
      <c r="V635" s="11">
        <v>0</v>
      </c>
      <c r="W635" s="11">
        <v>0</v>
      </c>
      <c r="X635" s="11">
        <v>0</v>
      </c>
      <c r="Y635" s="11">
        <v>0</v>
      </c>
      <c r="Z635" s="11">
        <v>0</v>
      </c>
      <c r="AA635" s="11">
        <v>0</v>
      </c>
      <c r="AB635" s="11">
        <v>0</v>
      </c>
      <c r="AC635" s="11">
        <v>0</v>
      </c>
      <c r="AD635" s="11">
        <v>0</v>
      </c>
      <c r="AE635" s="11">
        <v>0</v>
      </c>
      <c r="AF635" s="11">
        <v>0</v>
      </c>
      <c r="AG635" s="11">
        <v>0</v>
      </c>
      <c r="AH635" s="11">
        <v>30</v>
      </c>
      <c r="AI635" s="11"/>
      <c r="AJ635" s="11"/>
      <c r="AK635" s="11" t="s">
        <v>779</v>
      </c>
      <c r="AL635" s="11" t="s">
        <v>47</v>
      </c>
      <c r="AM635" s="11" t="s">
        <v>48</v>
      </c>
      <c r="AN635" s="11" t="s">
        <v>729</v>
      </c>
    </row>
    <row r="636" ht="24" spans="1:40">
      <c r="A636" s="28">
        <v>633</v>
      </c>
      <c r="B636" s="11" t="s">
        <v>494</v>
      </c>
      <c r="C636" s="11" t="s">
        <v>2337</v>
      </c>
      <c r="D636" s="11" t="s">
        <v>2338</v>
      </c>
      <c r="E636" s="11" t="s">
        <v>2339</v>
      </c>
      <c r="F636" s="11" t="s">
        <v>508</v>
      </c>
      <c r="G636" s="11" t="s">
        <v>394</v>
      </c>
      <c r="H636" s="11">
        <v>3</v>
      </c>
      <c r="I636" s="11" t="s">
        <v>3328</v>
      </c>
      <c r="J636" s="11">
        <v>3</v>
      </c>
      <c r="K636" s="11">
        <v>100</v>
      </c>
      <c r="L636" s="11" t="s">
        <v>394</v>
      </c>
      <c r="M636" s="11">
        <v>0</v>
      </c>
      <c r="N636" s="11">
        <v>0</v>
      </c>
      <c r="O636" s="11">
        <v>0</v>
      </c>
      <c r="P636" s="11">
        <v>0</v>
      </c>
      <c r="Q636" s="11">
        <v>0</v>
      </c>
      <c r="R636" s="11">
        <v>0</v>
      </c>
      <c r="S636" s="11">
        <v>0</v>
      </c>
      <c r="T636" s="11">
        <v>0</v>
      </c>
      <c r="U636" s="11">
        <v>0</v>
      </c>
      <c r="V636" s="11">
        <v>0</v>
      </c>
      <c r="W636" s="11">
        <v>0</v>
      </c>
      <c r="X636" s="11">
        <v>0</v>
      </c>
      <c r="Y636" s="11">
        <v>0</v>
      </c>
      <c r="Z636" s="11">
        <v>0</v>
      </c>
      <c r="AA636" s="11">
        <v>0</v>
      </c>
      <c r="AB636" s="11">
        <v>0</v>
      </c>
      <c r="AC636" s="11">
        <v>0</v>
      </c>
      <c r="AD636" s="11">
        <v>0</v>
      </c>
      <c r="AE636" s="11">
        <v>0</v>
      </c>
      <c r="AF636" s="11">
        <v>0</v>
      </c>
      <c r="AG636" s="11">
        <v>0</v>
      </c>
      <c r="AH636" s="11">
        <v>30</v>
      </c>
      <c r="AI636" s="11"/>
      <c r="AJ636" s="11"/>
      <c r="AK636" s="11" t="s">
        <v>779</v>
      </c>
      <c r="AL636" s="11" t="s">
        <v>47</v>
      </c>
      <c r="AM636" s="11" t="s">
        <v>48</v>
      </c>
      <c r="AN636" s="11" t="s">
        <v>729</v>
      </c>
    </row>
    <row r="637" ht="24" spans="1:40">
      <c r="A637" s="28">
        <v>634</v>
      </c>
      <c r="B637" s="11" t="s">
        <v>494</v>
      </c>
      <c r="C637" s="11" t="s">
        <v>2340</v>
      </c>
      <c r="D637" s="11" t="s">
        <v>2341</v>
      </c>
      <c r="E637" s="11" t="s">
        <v>2342</v>
      </c>
      <c r="F637" s="11" t="s">
        <v>503</v>
      </c>
      <c r="G637" s="11" t="s">
        <v>504</v>
      </c>
      <c r="H637" s="11">
        <v>1</v>
      </c>
      <c r="I637" s="11" t="s">
        <v>3328</v>
      </c>
      <c r="J637" s="11">
        <v>1</v>
      </c>
      <c r="K637" s="11">
        <v>100</v>
      </c>
      <c r="L637" s="11" t="s">
        <v>504</v>
      </c>
      <c r="M637" s="11">
        <v>0</v>
      </c>
      <c r="N637" s="11">
        <v>0</v>
      </c>
      <c r="O637" s="11">
        <v>0</v>
      </c>
      <c r="P637" s="11">
        <v>0</v>
      </c>
      <c r="Q637" s="11">
        <v>0</v>
      </c>
      <c r="R637" s="11">
        <v>0</v>
      </c>
      <c r="S637" s="11">
        <v>0</v>
      </c>
      <c r="T637" s="11">
        <v>0</v>
      </c>
      <c r="U637" s="11">
        <v>0</v>
      </c>
      <c r="V637" s="11">
        <v>0</v>
      </c>
      <c r="W637" s="11">
        <v>0</v>
      </c>
      <c r="X637" s="11">
        <v>0</v>
      </c>
      <c r="Y637" s="11">
        <v>0</v>
      </c>
      <c r="Z637" s="11">
        <v>0</v>
      </c>
      <c r="AA637" s="11">
        <v>0</v>
      </c>
      <c r="AB637" s="11">
        <v>0</v>
      </c>
      <c r="AC637" s="11">
        <v>0</v>
      </c>
      <c r="AD637" s="11">
        <v>0</v>
      </c>
      <c r="AE637" s="11">
        <v>0</v>
      </c>
      <c r="AF637" s="11">
        <v>0</v>
      </c>
      <c r="AG637" s="11">
        <v>0</v>
      </c>
      <c r="AH637" s="11">
        <v>30</v>
      </c>
      <c r="AI637" s="11"/>
      <c r="AJ637" s="11"/>
      <c r="AK637" s="11" t="s">
        <v>779</v>
      </c>
      <c r="AL637" s="11" t="s">
        <v>47</v>
      </c>
      <c r="AM637" s="11" t="s">
        <v>48</v>
      </c>
      <c r="AN637" s="11" t="s">
        <v>729</v>
      </c>
    </row>
    <row r="638" ht="36" spans="1:40">
      <c r="A638" s="28">
        <v>635</v>
      </c>
      <c r="B638" s="11" t="s">
        <v>494</v>
      </c>
      <c r="C638" s="11" t="s">
        <v>2343</v>
      </c>
      <c r="D638" s="11" t="s">
        <v>2344</v>
      </c>
      <c r="E638" s="11" t="s">
        <v>2345</v>
      </c>
      <c r="F638" s="11" t="s">
        <v>528</v>
      </c>
      <c r="G638" s="11" t="s">
        <v>362</v>
      </c>
      <c r="H638" s="11">
        <v>1</v>
      </c>
      <c r="I638" s="11" t="s">
        <v>3329</v>
      </c>
      <c r="J638" s="11">
        <v>1</v>
      </c>
      <c r="K638" s="11">
        <v>55.55</v>
      </c>
      <c r="L638" s="11" t="s">
        <v>362</v>
      </c>
      <c r="M638" s="11">
        <v>2</v>
      </c>
      <c r="N638" s="11">
        <v>44.44</v>
      </c>
      <c r="O638" s="11" t="s">
        <v>3453</v>
      </c>
      <c r="P638" s="11">
        <v>0</v>
      </c>
      <c r="Q638" s="11">
        <v>0</v>
      </c>
      <c r="R638" s="11">
        <v>0</v>
      </c>
      <c r="S638" s="11">
        <v>0</v>
      </c>
      <c r="T638" s="11">
        <v>0</v>
      </c>
      <c r="U638" s="11">
        <v>0</v>
      </c>
      <c r="V638" s="11">
        <v>0</v>
      </c>
      <c r="W638" s="11">
        <v>0</v>
      </c>
      <c r="X638" s="11">
        <v>0</v>
      </c>
      <c r="Y638" s="11">
        <v>0</v>
      </c>
      <c r="Z638" s="11">
        <v>0</v>
      </c>
      <c r="AA638" s="11">
        <v>0</v>
      </c>
      <c r="AB638" s="11">
        <v>0</v>
      </c>
      <c r="AC638" s="11">
        <v>0</v>
      </c>
      <c r="AD638" s="11">
        <v>0</v>
      </c>
      <c r="AE638" s="11">
        <v>0</v>
      </c>
      <c r="AF638" s="11">
        <v>0</v>
      </c>
      <c r="AG638" s="11">
        <v>0</v>
      </c>
      <c r="AH638" s="11">
        <v>10</v>
      </c>
      <c r="AI638" s="11"/>
      <c r="AJ638" s="11"/>
      <c r="AK638" s="11" t="s">
        <v>779</v>
      </c>
      <c r="AL638" s="11" t="s">
        <v>105</v>
      </c>
      <c r="AM638" s="11" t="s">
        <v>48</v>
      </c>
      <c r="AN638" s="11" t="s">
        <v>729</v>
      </c>
    </row>
    <row r="639" ht="60" spans="1:40">
      <c r="A639" s="28">
        <v>636</v>
      </c>
      <c r="B639" s="11" t="s">
        <v>494</v>
      </c>
      <c r="C639" s="11" t="s">
        <v>2346</v>
      </c>
      <c r="D639" s="11" t="s">
        <v>2347</v>
      </c>
      <c r="E639" s="11" t="s">
        <v>2348</v>
      </c>
      <c r="F639" s="30" t="s">
        <v>2349</v>
      </c>
      <c r="G639" s="11" t="s">
        <v>2350</v>
      </c>
      <c r="H639" s="11">
        <v>2</v>
      </c>
      <c r="I639" s="11" t="s">
        <v>3329</v>
      </c>
      <c r="J639" s="11">
        <v>2</v>
      </c>
      <c r="K639" s="11">
        <v>50</v>
      </c>
      <c r="L639" s="11" t="s">
        <v>2350</v>
      </c>
      <c r="M639" s="11">
        <v>4</v>
      </c>
      <c r="N639" s="11">
        <v>12.5</v>
      </c>
      <c r="O639" s="11" t="s">
        <v>3454</v>
      </c>
      <c r="P639" s="11">
        <v>5</v>
      </c>
      <c r="Q639" s="11">
        <v>12.5</v>
      </c>
      <c r="R639" s="11" t="s">
        <v>3455</v>
      </c>
      <c r="S639" s="11">
        <v>6</v>
      </c>
      <c r="T639" s="11">
        <v>12.5</v>
      </c>
      <c r="U639" s="11" t="s">
        <v>3456</v>
      </c>
      <c r="V639" s="11">
        <v>8</v>
      </c>
      <c r="W639" s="11">
        <v>12.5</v>
      </c>
      <c r="X639" s="11" t="s">
        <v>3457</v>
      </c>
      <c r="Y639" s="11">
        <v>0</v>
      </c>
      <c r="Z639" s="11">
        <v>0</v>
      </c>
      <c r="AA639" s="11">
        <v>0</v>
      </c>
      <c r="AB639" s="11">
        <v>0</v>
      </c>
      <c r="AC639" s="11">
        <v>0</v>
      </c>
      <c r="AD639" s="11">
        <v>0</v>
      </c>
      <c r="AE639" s="11">
        <v>0</v>
      </c>
      <c r="AF639" s="11">
        <v>0</v>
      </c>
      <c r="AG639" s="11">
        <v>0</v>
      </c>
      <c r="AH639" s="11">
        <v>30</v>
      </c>
      <c r="AI639" s="11"/>
      <c r="AJ639" s="11"/>
      <c r="AK639" s="11" t="s">
        <v>783</v>
      </c>
      <c r="AL639" s="11" t="s">
        <v>47</v>
      </c>
      <c r="AM639" s="11" t="s">
        <v>48</v>
      </c>
      <c r="AN639" s="11" t="s">
        <v>729</v>
      </c>
    </row>
    <row r="640" ht="36" spans="1:40">
      <c r="A640" s="28">
        <v>637</v>
      </c>
      <c r="B640" s="11" t="s">
        <v>494</v>
      </c>
      <c r="C640" s="11" t="s">
        <v>2351</v>
      </c>
      <c r="D640" s="11" t="s">
        <v>2352</v>
      </c>
      <c r="E640" s="11" t="s">
        <v>2353</v>
      </c>
      <c r="F640" s="11" t="s">
        <v>524</v>
      </c>
      <c r="G640" s="11" t="s">
        <v>947</v>
      </c>
      <c r="H640" s="11">
        <v>2</v>
      </c>
      <c r="I640" s="11" t="s">
        <v>3328</v>
      </c>
      <c r="J640" s="11">
        <v>2</v>
      </c>
      <c r="K640" s="11">
        <v>100</v>
      </c>
      <c r="L640" s="11" t="s">
        <v>947</v>
      </c>
      <c r="M640" s="11">
        <v>0</v>
      </c>
      <c r="N640" s="11">
        <v>0</v>
      </c>
      <c r="O640" s="11">
        <v>0</v>
      </c>
      <c r="P640" s="11">
        <v>0</v>
      </c>
      <c r="Q640" s="11">
        <v>0</v>
      </c>
      <c r="R640" s="11">
        <v>0</v>
      </c>
      <c r="S640" s="11">
        <v>0</v>
      </c>
      <c r="T640" s="11">
        <v>0</v>
      </c>
      <c r="U640" s="11">
        <v>0</v>
      </c>
      <c r="V640" s="11">
        <v>0</v>
      </c>
      <c r="W640" s="11">
        <v>0</v>
      </c>
      <c r="X640" s="11">
        <v>0</v>
      </c>
      <c r="Y640" s="11">
        <v>0</v>
      </c>
      <c r="Z640" s="11">
        <v>0</v>
      </c>
      <c r="AA640" s="11">
        <v>0</v>
      </c>
      <c r="AB640" s="11">
        <v>0</v>
      </c>
      <c r="AC640" s="11">
        <v>0</v>
      </c>
      <c r="AD640" s="11">
        <v>0</v>
      </c>
      <c r="AE640" s="11">
        <v>0</v>
      </c>
      <c r="AF640" s="11">
        <v>0</v>
      </c>
      <c r="AG640" s="11">
        <v>0</v>
      </c>
      <c r="AH640" s="11">
        <v>30</v>
      </c>
      <c r="AI640" s="11"/>
      <c r="AJ640" s="11"/>
      <c r="AK640" s="11" t="s">
        <v>783</v>
      </c>
      <c r="AL640" s="11" t="s">
        <v>47</v>
      </c>
      <c r="AM640" s="11" t="s">
        <v>48</v>
      </c>
      <c r="AN640" s="11" t="s">
        <v>729</v>
      </c>
    </row>
    <row r="641" ht="36" spans="1:40">
      <c r="A641" s="28">
        <v>638</v>
      </c>
      <c r="B641" s="11" t="s">
        <v>494</v>
      </c>
      <c r="C641" s="11" t="s">
        <v>2354</v>
      </c>
      <c r="D641" s="11" t="s">
        <v>2355</v>
      </c>
      <c r="E641" s="11" t="s">
        <v>2272</v>
      </c>
      <c r="F641" s="11" t="s">
        <v>646</v>
      </c>
      <c r="G641" s="11" t="s">
        <v>1012</v>
      </c>
      <c r="H641" s="11">
        <v>6</v>
      </c>
      <c r="I641" s="11" t="s">
        <v>3329</v>
      </c>
      <c r="J641" s="11">
        <v>4</v>
      </c>
      <c r="K641" s="11">
        <v>55.55</v>
      </c>
      <c r="L641" s="11" t="s">
        <v>403</v>
      </c>
      <c r="M641" s="11">
        <v>6</v>
      </c>
      <c r="N641" s="11">
        <v>44.44</v>
      </c>
      <c r="O641" s="11" t="s">
        <v>1012</v>
      </c>
      <c r="P641" s="11">
        <v>0</v>
      </c>
      <c r="Q641" s="11">
        <v>0</v>
      </c>
      <c r="R641" s="11">
        <v>0</v>
      </c>
      <c r="S641" s="11">
        <v>0</v>
      </c>
      <c r="T641" s="11">
        <v>0</v>
      </c>
      <c r="U641" s="11">
        <v>0</v>
      </c>
      <c r="V641" s="11">
        <v>0</v>
      </c>
      <c r="W641" s="11">
        <v>0</v>
      </c>
      <c r="X641" s="11">
        <v>0</v>
      </c>
      <c r="Y641" s="11">
        <v>0</v>
      </c>
      <c r="Z641" s="11">
        <v>0</v>
      </c>
      <c r="AA641" s="11">
        <v>0</v>
      </c>
      <c r="AB641" s="11">
        <v>0</v>
      </c>
      <c r="AC641" s="11">
        <v>0</v>
      </c>
      <c r="AD641" s="11">
        <v>0</v>
      </c>
      <c r="AE641" s="11">
        <v>0</v>
      </c>
      <c r="AF641" s="11">
        <v>0</v>
      </c>
      <c r="AG641" s="11">
        <v>0</v>
      </c>
      <c r="AH641" s="11">
        <v>15</v>
      </c>
      <c r="AI641" s="11"/>
      <c r="AJ641" s="11"/>
      <c r="AK641" s="11" t="s">
        <v>783</v>
      </c>
      <c r="AL641" s="11" t="s">
        <v>47</v>
      </c>
      <c r="AM641" s="11" t="s">
        <v>56</v>
      </c>
      <c r="AN641" s="11" t="s">
        <v>729</v>
      </c>
    </row>
    <row r="642" ht="48" spans="1:40">
      <c r="A642" s="28">
        <v>639</v>
      </c>
      <c r="B642" s="11" t="s">
        <v>494</v>
      </c>
      <c r="C642" s="11" t="s">
        <v>2356</v>
      </c>
      <c r="D642" s="11" t="s">
        <v>2357</v>
      </c>
      <c r="E642" s="11" t="s">
        <v>2358</v>
      </c>
      <c r="F642" s="11" t="s">
        <v>2359</v>
      </c>
      <c r="G642" s="11" t="s">
        <v>339</v>
      </c>
      <c r="H642" s="11">
        <v>1</v>
      </c>
      <c r="I642" s="11" t="s">
        <v>3328</v>
      </c>
      <c r="J642" s="11">
        <v>1</v>
      </c>
      <c r="K642" s="11">
        <v>100</v>
      </c>
      <c r="L642" s="11" t="s">
        <v>339</v>
      </c>
      <c r="M642" s="11">
        <v>0</v>
      </c>
      <c r="N642" s="11">
        <v>0</v>
      </c>
      <c r="O642" s="11">
        <v>0</v>
      </c>
      <c r="P642" s="11">
        <v>0</v>
      </c>
      <c r="Q642" s="11">
        <v>0</v>
      </c>
      <c r="R642" s="11">
        <v>0</v>
      </c>
      <c r="S642" s="11">
        <v>0</v>
      </c>
      <c r="T642" s="11">
        <v>0</v>
      </c>
      <c r="U642" s="11">
        <v>0</v>
      </c>
      <c r="V642" s="11">
        <v>0</v>
      </c>
      <c r="W642" s="11">
        <v>0</v>
      </c>
      <c r="X642" s="11">
        <v>0</v>
      </c>
      <c r="Y642" s="11">
        <v>0</v>
      </c>
      <c r="Z642" s="11">
        <v>0</v>
      </c>
      <c r="AA642" s="11">
        <v>0</v>
      </c>
      <c r="AB642" s="11">
        <v>0</v>
      </c>
      <c r="AC642" s="11">
        <v>0</v>
      </c>
      <c r="AD642" s="11">
        <v>0</v>
      </c>
      <c r="AE642" s="11">
        <v>0</v>
      </c>
      <c r="AF642" s="11">
        <v>0</v>
      </c>
      <c r="AG642" s="11">
        <v>0</v>
      </c>
      <c r="AH642" s="11">
        <v>30</v>
      </c>
      <c r="AI642" s="11"/>
      <c r="AJ642" s="11"/>
      <c r="AK642" s="11" t="s">
        <v>783</v>
      </c>
      <c r="AL642" s="11" t="s">
        <v>47</v>
      </c>
      <c r="AM642" s="11" t="s">
        <v>48</v>
      </c>
      <c r="AN642" s="11" t="s">
        <v>729</v>
      </c>
    </row>
    <row r="643" ht="36" spans="1:40">
      <c r="A643" s="28">
        <v>640</v>
      </c>
      <c r="B643" s="11" t="s">
        <v>494</v>
      </c>
      <c r="C643" s="11" t="s">
        <v>2360</v>
      </c>
      <c r="D643" s="11" t="s">
        <v>2361</v>
      </c>
      <c r="E643" s="11" t="s">
        <v>2362</v>
      </c>
      <c r="F643" s="11" t="s">
        <v>650</v>
      </c>
      <c r="G643" s="11" t="s">
        <v>651</v>
      </c>
      <c r="H643" s="11">
        <v>2</v>
      </c>
      <c r="I643" s="11" t="s">
        <v>3328</v>
      </c>
      <c r="J643" s="11">
        <v>2</v>
      </c>
      <c r="K643" s="11">
        <v>100</v>
      </c>
      <c r="L643" s="11" t="s">
        <v>651</v>
      </c>
      <c r="M643" s="11">
        <v>0</v>
      </c>
      <c r="N643" s="11">
        <v>0</v>
      </c>
      <c r="O643" s="11">
        <v>0</v>
      </c>
      <c r="P643" s="11">
        <v>0</v>
      </c>
      <c r="Q643" s="11">
        <v>0</v>
      </c>
      <c r="R643" s="11">
        <v>0</v>
      </c>
      <c r="S643" s="11">
        <v>0</v>
      </c>
      <c r="T643" s="11">
        <v>0</v>
      </c>
      <c r="U643" s="11">
        <v>0</v>
      </c>
      <c r="V643" s="11">
        <v>0</v>
      </c>
      <c r="W643" s="11">
        <v>0</v>
      </c>
      <c r="X643" s="11">
        <v>0</v>
      </c>
      <c r="Y643" s="11">
        <v>0</v>
      </c>
      <c r="Z643" s="11">
        <v>0</v>
      </c>
      <c r="AA643" s="11">
        <v>0</v>
      </c>
      <c r="AB643" s="11">
        <v>0</v>
      </c>
      <c r="AC643" s="11">
        <v>0</v>
      </c>
      <c r="AD643" s="11">
        <v>0</v>
      </c>
      <c r="AE643" s="11">
        <v>0</v>
      </c>
      <c r="AF643" s="11">
        <v>0</v>
      </c>
      <c r="AG643" s="11">
        <v>0</v>
      </c>
      <c r="AH643" s="11">
        <v>30</v>
      </c>
      <c r="AI643" s="11" t="s">
        <v>1400</v>
      </c>
      <c r="AJ643" s="11">
        <v>3</v>
      </c>
      <c r="AK643" s="11" t="s">
        <v>783</v>
      </c>
      <c r="AL643" s="11" t="s">
        <v>47</v>
      </c>
      <c r="AM643" s="11" t="s">
        <v>48</v>
      </c>
      <c r="AN643" s="11" t="s">
        <v>729</v>
      </c>
    </row>
    <row r="644" ht="24" spans="1:40">
      <c r="A644" s="28">
        <v>641</v>
      </c>
      <c r="B644" s="11" t="s">
        <v>494</v>
      </c>
      <c r="C644" s="11" t="s">
        <v>2363</v>
      </c>
      <c r="D644" s="11" t="s">
        <v>2364</v>
      </c>
      <c r="E644" s="11" t="s">
        <v>2365</v>
      </c>
      <c r="F644" s="11" t="s">
        <v>519</v>
      </c>
      <c r="G644" s="11" t="s">
        <v>436</v>
      </c>
      <c r="H644" s="11">
        <v>2</v>
      </c>
      <c r="I644" s="11" t="s">
        <v>3328</v>
      </c>
      <c r="J644" s="11">
        <v>2</v>
      </c>
      <c r="K644" s="11">
        <v>100</v>
      </c>
      <c r="L644" s="11" t="s">
        <v>436</v>
      </c>
      <c r="M644" s="11">
        <v>0</v>
      </c>
      <c r="N644" s="11">
        <v>0</v>
      </c>
      <c r="O644" s="11">
        <v>0</v>
      </c>
      <c r="P644" s="11">
        <v>0</v>
      </c>
      <c r="Q644" s="11">
        <v>0</v>
      </c>
      <c r="R644" s="11">
        <v>0</v>
      </c>
      <c r="S644" s="11">
        <v>0</v>
      </c>
      <c r="T644" s="11">
        <v>0</v>
      </c>
      <c r="U644" s="11">
        <v>0</v>
      </c>
      <c r="V644" s="11">
        <v>0</v>
      </c>
      <c r="W644" s="11">
        <v>0</v>
      </c>
      <c r="X644" s="11">
        <v>0</v>
      </c>
      <c r="Y644" s="11">
        <v>0</v>
      </c>
      <c r="Z644" s="11">
        <v>0</v>
      </c>
      <c r="AA644" s="11">
        <v>0</v>
      </c>
      <c r="AB644" s="11">
        <v>0</v>
      </c>
      <c r="AC644" s="11">
        <v>0</v>
      </c>
      <c r="AD644" s="11">
        <v>0</v>
      </c>
      <c r="AE644" s="11">
        <v>0</v>
      </c>
      <c r="AF644" s="11">
        <v>0</v>
      </c>
      <c r="AG644" s="11">
        <v>0</v>
      </c>
      <c r="AH644" s="11">
        <v>30</v>
      </c>
      <c r="AI644" s="11"/>
      <c r="AJ644" s="11"/>
      <c r="AK644" s="11" t="s">
        <v>783</v>
      </c>
      <c r="AL644" s="11" t="s">
        <v>47</v>
      </c>
      <c r="AM644" s="11" t="s">
        <v>48</v>
      </c>
      <c r="AN644" s="11" t="s">
        <v>729</v>
      </c>
    </row>
    <row r="645" ht="24" spans="1:40">
      <c r="A645" s="28">
        <v>642</v>
      </c>
      <c r="B645" s="11" t="s">
        <v>494</v>
      </c>
      <c r="C645" s="11" t="s">
        <v>2366</v>
      </c>
      <c r="D645" s="11" t="s">
        <v>2367</v>
      </c>
      <c r="E645" s="11" t="s">
        <v>2368</v>
      </c>
      <c r="F645" s="11" t="s">
        <v>508</v>
      </c>
      <c r="G645" s="11" t="s">
        <v>394</v>
      </c>
      <c r="H645" s="11">
        <v>3</v>
      </c>
      <c r="I645" s="11" t="s">
        <v>3328</v>
      </c>
      <c r="J645" s="11">
        <v>3</v>
      </c>
      <c r="K645" s="11">
        <v>100</v>
      </c>
      <c r="L645" s="11" t="s">
        <v>394</v>
      </c>
      <c r="M645" s="11">
        <v>0</v>
      </c>
      <c r="N645" s="11">
        <v>0</v>
      </c>
      <c r="O645" s="11">
        <v>0</v>
      </c>
      <c r="P645" s="11">
        <v>0</v>
      </c>
      <c r="Q645" s="11">
        <v>0</v>
      </c>
      <c r="R645" s="11">
        <v>0</v>
      </c>
      <c r="S645" s="11">
        <v>0</v>
      </c>
      <c r="T645" s="11">
        <v>0</v>
      </c>
      <c r="U645" s="11">
        <v>0</v>
      </c>
      <c r="V645" s="11">
        <v>0</v>
      </c>
      <c r="W645" s="11">
        <v>0</v>
      </c>
      <c r="X645" s="11">
        <v>0</v>
      </c>
      <c r="Y645" s="11">
        <v>0</v>
      </c>
      <c r="Z645" s="11">
        <v>0</v>
      </c>
      <c r="AA645" s="11">
        <v>0</v>
      </c>
      <c r="AB645" s="11">
        <v>0</v>
      </c>
      <c r="AC645" s="11">
        <v>0</v>
      </c>
      <c r="AD645" s="11">
        <v>0</v>
      </c>
      <c r="AE645" s="11">
        <v>0</v>
      </c>
      <c r="AF645" s="11">
        <v>0</v>
      </c>
      <c r="AG645" s="11">
        <v>0</v>
      </c>
      <c r="AH645" s="11">
        <v>30</v>
      </c>
      <c r="AI645" s="11"/>
      <c r="AJ645" s="11"/>
      <c r="AK645" s="11" t="s">
        <v>783</v>
      </c>
      <c r="AL645" s="11" t="s">
        <v>47</v>
      </c>
      <c r="AM645" s="11" t="s">
        <v>48</v>
      </c>
      <c r="AN645" s="11" t="s">
        <v>729</v>
      </c>
    </row>
    <row r="646" ht="24" spans="1:40">
      <c r="A646" s="28">
        <v>643</v>
      </c>
      <c r="B646" s="11" t="s">
        <v>494</v>
      </c>
      <c r="C646" s="11" t="s">
        <v>2369</v>
      </c>
      <c r="D646" s="11" t="s">
        <v>2370</v>
      </c>
      <c r="E646" s="11" t="s">
        <v>2371</v>
      </c>
      <c r="F646" s="11" t="s">
        <v>650</v>
      </c>
      <c r="G646" s="11" t="s">
        <v>651</v>
      </c>
      <c r="H646" s="11">
        <v>7</v>
      </c>
      <c r="I646" s="11" t="s">
        <v>3328</v>
      </c>
      <c r="J646" s="11">
        <v>7</v>
      </c>
      <c r="K646" s="11">
        <v>100</v>
      </c>
      <c r="L646" s="11" t="s">
        <v>651</v>
      </c>
      <c r="M646" s="11">
        <v>0</v>
      </c>
      <c r="N646" s="11">
        <v>0</v>
      </c>
      <c r="O646" s="11">
        <v>0</v>
      </c>
      <c r="P646" s="11">
        <v>0</v>
      </c>
      <c r="Q646" s="11">
        <v>0</v>
      </c>
      <c r="R646" s="11">
        <v>0</v>
      </c>
      <c r="S646" s="11">
        <v>0</v>
      </c>
      <c r="T646" s="11">
        <v>0</v>
      </c>
      <c r="U646" s="11">
        <v>0</v>
      </c>
      <c r="V646" s="11">
        <v>0</v>
      </c>
      <c r="W646" s="11">
        <v>0</v>
      </c>
      <c r="X646" s="11">
        <v>0</v>
      </c>
      <c r="Y646" s="11">
        <v>0</v>
      </c>
      <c r="Z646" s="11">
        <v>0</v>
      </c>
      <c r="AA646" s="11">
        <v>0</v>
      </c>
      <c r="AB646" s="11">
        <v>0</v>
      </c>
      <c r="AC646" s="11">
        <v>0</v>
      </c>
      <c r="AD646" s="11">
        <v>0</v>
      </c>
      <c r="AE646" s="11">
        <v>0</v>
      </c>
      <c r="AF646" s="11">
        <v>0</v>
      </c>
      <c r="AG646" s="11">
        <v>0</v>
      </c>
      <c r="AH646" s="11">
        <v>15</v>
      </c>
      <c r="AI646" s="11"/>
      <c r="AJ646" s="11"/>
      <c r="AK646" s="11" t="s">
        <v>787</v>
      </c>
      <c r="AL646" s="11" t="s">
        <v>47</v>
      </c>
      <c r="AM646" s="11" t="s">
        <v>56</v>
      </c>
      <c r="AN646" s="11" t="s">
        <v>729</v>
      </c>
    </row>
    <row r="647" ht="24" spans="1:40">
      <c r="A647" s="28">
        <v>644</v>
      </c>
      <c r="B647" s="11" t="s">
        <v>494</v>
      </c>
      <c r="C647" s="11" t="s">
        <v>2372</v>
      </c>
      <c r="D647" s="11" t="s">
        <v>2373</v>
      </c>
      <c r="E647" s="11" t="s">
        <v>2374</v>
      </c>
      <c r="F647" s="11" t="s">
        <v>549</v>
      </c>
      <c r="G647" s="11" t="s">
        <v>403</v>
      </c>
      <c r="H647" s="11">
        <v>3</v>
      </c>
      <c r="I647" s="11" t="s">
        <v>3328</v>
      </c>
      <c r="J647" s="11">
        <v>1</v>
      </c>
      <c r="K647" s="11">
        <v>100</v>
      </c>
      <c r="L647" s="11" t="s">
        <v>403</v>
      </c>
      <c r="M647" s="11">
        <v>0</v>
      </c>
      <c r="N647" s="11">
        <v>0</v>
      </c>
      <c r="O647" s="11">
        <v>0</v>
      </c>
      <c r="P647" s="11">
        <v>0</v>
      </c>
      <c r="Q647" s="11">
        <v>0</v>
      </c>
      <c r="R647" s="11">
        <v>0</v>
      </c>
      <c r="S647" s="11">
        <v>0</v>
      </c>
      <c r="T647" s="11">
        <v>0</v>
      </c>
      <c r="U647" s="11">
        <v>0</v>
      </c>
      <c r="V647" s="11">
        <v>0</v>
      </c>
      <c r="W647" s="11">
        <v>0</v>
      </c>
      <c r="X647" s="11">
        <v>0</v>
      </c>
      <c r="Y647" s="11">
        <v>0</v>
      </c>
      <c r="Z647" s="11">
        <v>0</v>
      </c>
      <c r="AA647" s="11">
        <v>0</v>
      </c>
      <c r="AB647" s="11">
        <v>0</v>
      </c>
      <c r="AC647" s="11">
        <v>0</v>
      </c>
      <c r="AD647" s="11">
        <v>0</v>
      </c>
      <c r="AE647" s="11">
        <v>0</v>
      </c>
      <c r="AF647" s="11">
        <v>0</v>
      </c>
      <c r="AG647" s="11">
        <v>0</v>
      </c>
      <c r="AH647" s="11">
        <v>30</v>
      </c>
      <c r="AI647" s="11"/>
      <c r="AJ647" s="11"/>
      <c r="AK647" s="11" t="s">
        <v>787</v>
      </c>
      <c r="AL647" s="11" t="s">
        <v>47</v>
      </c>
      <c r="AM647" s="11" t="s">
        <v>48</v>
      </c>
      <c r="AN647" s="11" t="s">
        <v>729</v>
      </c>
    </row>
    <row r="648" ht="36" spans="1:40">
      <c r="A648" s="28">
        <v>645</v>
      </c>
      <c r="B648" s="11" t="s">
        <v>494</v>
      </c>
      <c r="C648" s="11" t="s">
        <v>2375</v>
      </c>
      <c r="D648" s="11" t="s">
        <v>2376</v>
      </c>
      <c r="E648" s="11" t="s">
        <v>2377</v>
      </c>
      <c r="F648" s="11" t="s">
        <v>582</v>
      </c>
      <c r="G648" s="11" t="s">
        <v>2246</v>
      </c>
      <c r="H648" s="11">
        <v>2</v>
      </c>
      <c r="I648" s="11" t="s">
        <v>3329</v>
      </c>
      <c r="J648" s="11">
        <v>2</v>
      </c>
      <c r="K648" s="11">
        <v>70</v>
      </c>
      <c r="L648" s="11" t="s">
        <v>2246</v>
      </c>
      <c r="M648" s="11">
        <v>4</v>
      </c>
      <c r="N648" s="11">
        <v>30</v>
      </c>
      <c r="O648" s="11" t="s">
        <v>3450</v>
      </c>
      <c r="P648" s="11">
        <v>0</v>
      </c>
      <c r="Q648" s="11">
        <v>0</v>
      </c>
      <c r="R648" s="11">
        <v>0</v>
      </c>
      <c r="S648" s="11">
        <v>0</v>
      </c>
      <c r="T648" s="11">
        <v>0</v>
      </c>
      <c r="U648" s="11">
        <v>0</v>
      </c>
      <c r="V648" s="11">
        <v>0</v>
      </c>
      <c r="W648" s="11">
        <v>0</v>
      </c>
      <c r="X648" s="11">
        <v>0</v>
      </c>
      <c r="Y648" s="11">
        <v>0</v>
      </c>
      <c r="Z648" s="11">
        <v>0</v>
      </c>
      <c r="AA648" s="11">
        <v>0</v>
      </c>
      <c r="AB648" s="11">
        <v>0</v>
      </c>
      <c r="AC648" s="11">
        <v>0</v>
      </c>
      <c r="AD648" s="11">
        <v>0</v>
      </c>
      <c r="AE648" s="11">
        <v>0</v>
      </c>
      <c r="AF648" s="11">
        <v>0</v>
      </c>
      <c r="AG648" s="11">
        <v>0</v>
      </c>
      <c r="AH648" s="11">
        <v>30</v>
      </c>
      <c r="AI648" s="11"/>
      <c r="AJ648" s="11"/>
      <c r="AK648" s="11" t="s">
        <v>787</v>
      </c>
      <c r="AL648" s="11" t="s">
        <v>47</v>
      </c>
      <c r="AM648" s="11" t="s">
        <v>48</v>
      </c>
      <c r="AN648" s="11" t="s">
        <v>729</v>
      </c>
    </row>
    <row r="649" ht="24" spans="1:40">
      <c r="A649" s="28">
        <v>646</v>
      </c>
      <c r="B649" s="11" t="s">
        <v>494</v>
      </c>
      <c r="C649" s="11" t="s">
        <v>2378</v>
      </c>
      <c r="D649" s="11" t="s">
        <v>2379</v>
      </c>
      <c r="E649" s="11" t="s">
        <v>2380</v>
      </c>
      <c r="F649" s="30" t="s">
        <v>508</v>
      </c>
      <c r="G649" s="11" t="s">
        <v>1339</v>
      </c>
      <c r="H649" s="11">
        <v>5</v>
      </c>
      <c r="I649" s="11" t="s">
        <v>3328</v>
      </c>
      <c r="J649" s="11">
        <v>5</v>
      </c>
      <c r="K649" s="11">
        <v>100</v>
      </c>
      <c r="L649" s="11" t="s">
        <v>1339</v>
      </c>
      <c r="M649" s="11">
        <v>0</v>
      </c>
      <c r="N649" s="11">
        <v>0</v>
      </c>
      <c r="O649" s="11">
        <v>0</v>
      </c>
      <c r="P649" s="11">
        <v>0</v>
      </c>
      <c r="Q649" s="11">
        <v>0</v>
      </c>
      <c r="R649" s="11">
        <v>0</v>
      </c>
      <c r="S649" s="11">
        <v>0</v>
      </c>
      <c r="T649" s="11">
        <v>0</v>
      </c>
      <c r="U649" s="11">
        <v>0</v>
      </c>
      <c r="V649" s="11">
        <v>0</v>
      </c>
      <c r="W649" s="11">
        <v>0</v>
      </c>
      <c r="X649" s="11">
        <v>0</v>
      </c>
      <c r="Y649" s="11">
        <v>0</v>
      </c>
      <c r="Z649" s="11">
        <v>0</v>
      </c>
      <c r="AA649" s="11">
        <v>0</v>
      </c>
      <c r="AB649" s="11">
        <v>0</v>
      </c>
      <c r="AC649" s="11">
        <v>0</v>
      </c>
      <c r="AD649" s="11">
        <v>0</v>
      </c>
      <c r="AE649" s="11">
        <v>0</v>
      </c>
      <c r="AF649" s="11">
        <v>0</v>
      </c>
      <c r="AG649" s="11">
        <v>0</v>
      </c>
      <c r="AH649" s="11">
        <v>5</v>
      </c>
      <c r="AI649" s="11"/>
      <c r="AJ649" s="11"/>
      <c r="AK649" s="11" t="s">
        <v>1358</v>
      </c>
      <c r="AL649" s="11" t="s">
        <v>105</v>
      </c>
      <c r="AM649" s="11" t="s">
        <v>56</v>
      </c>
      <c r="AN649" s="11" t="s">
        <v>729</v>
      </c>
    </row>
    <row r="650" ht="24" spans="1:40">
      <c r="A650" s="28">
        <v>647</v>
      </c>
      <c r="B650" s="11" t="s">
        <v>494</v>
      </c>
      <c r="C650" s="11" t="s">
        <v>2381</v>
      </c>
      <c r="D650" s="11" t="s">
        <v>2382</v>
      </c>
      <c r="E650" s="11" t="s">
        <v>2383</v>
      </c>
      <c r="F650" s="11" t="s">
        <v>624</v>
      </c>
      <c r="G650" s="11" t="s">
        <v>2350</v>
      </c>
      <c r="H650" s="11">
        <v>3</v>
      </c>
      <c r="I650" s="11" t="s">
        <v>3328</v>
      </c>
      <c r="J650" s="11">
        <v>3</v>
      </c>
      <c r="K650" s="11">
        <v>100</v>
      </c>
      <c r="L650" s="11" t="s">
        <v>2350</v>
      </c>
      <c r="M650" s="11">
        <v>0</v>
      </c>
      <c r="N650" s="11">
        <v>0</v>
      </c>
      <c r="O650" s="11">
        <v>0</v>
      </c>
      <c r="P650" s="11">
        <v>0</v>
      </c>
      <c r="Q650" s="11">
        <v>0</v>
      </c>
      <c r="R650" s="11">
        <v>0</v>
      </c>
      <c r="S650" s="11">
        <v>0</v>
      </c>
      <c r="T650" s="11">
        <v>0</v>
      </c>
      <c r="U650" s="11">
        <v>0</v>
      </c>
      <c r="V650" s="11">
        <v>0</v>
      </c>
      <c r="W650" s="11">
        <v>0</v>
      </c>
      <c r="X650" s="11">
        <v>0</v>
      </c>
      <c r="Y650" s="11">
        <v>0</v>
      </c>
      <c r="Z650" s="11">
        <v>0</v>
      </c>
      <c r="AA650" s="11">
        <v>0</v>
      </c>
      <c r="AB650" s="11">
        <v>0</v>
      </c>
      <c r="AC650" s="11">
        <v>0</v>
      </c>
      <c r="AD650" s="11">
        <v>0</v>
      </c>
      <c r="AE650" s="11">
        <v>0</v>
      </c>
      <c r="AF650" s="11">
        <v>0</v>
      </c>
      <c r="AG650" s="11">
        <v>0</v>
      </c>
      <c r="AH650" s="11">
        <v>30</v>
      </c>
      <c r="AI650" s="11"/>
      <c r="AJ650" s="11"/>
      <c r="AK650" s="11" t="s">
        <v>1358</v>
      </c>
      <c r="AL650" s="11" t="s">
        <v>47</v>
      </c>
      <c r="AM650" s="11" t="s">
        <v>48</v>
      </c>
      <c r="AN650" s="11" t="s">
        <v>729</v>
      </c>
    </row>
    <row r="651" ht="48" spans="1:40">
      <c r="A651" s="28">
        <v>648</v>
      </c>
      <c r="B651" s="11" t="s">
        <v>494</v>
      </c>
      <c r="C651" s="11" t="s">
        <v>2384</v>
      </c>
      <c r="D651" s="11" t="s">
        <v>2385</v>
      </c>
      <c r="E651" s="11" t="s">
        <v>2386</v>
      </c>
      <c r="F651" s="11" t="s">
        <v>2002</v>
      </c>
      <c r="G651" s="11" t="s">
        <v>358</v>
      </c>
      <c r="H651" s="11">
        <v>4</v>
      </c>
      <c r="I651" s="11" t="s">
        <v>3329</v>
      </c>
      <c r="J651" s="11">
        <v>4</v>
      </c>
      <c r="K651" s="11">
        <v>55.55</v>
      </c>
      <c r="L651" s="11" t="s">
        <v>358</v>
      </c>
      <c r="M651" s="11">
        <v>6</v>
      </c>
      <c r="N651" s="11">
        <v>44.44</v>
      </c>
      <c r="O651" s="11" t="s">
        <v>3458</v>
      </c>
      <c r="P651" s="11">
        <v>0</v>
      </c>
      <c r="Q651" s="11">
        <v>0</v>
      </c>
      <c r="R651" s="11">
        <v>0</v>
      </c>
      <c r="S651" s="11">
        <v>0</v>
      </c>
      <c r="T651" s="11">
        <v>0</v>
      </c>
      <c r="U651" s="11">
        <v>0</v>
      </c>
      <c r="V651" s="11">
        <v>0</v>
      </c>
      <c r="W651" s="11">
        <v>0</v>
      </c>
      <c r="X651" s="11">
        <v>0</v>
      </c>
      <c r="Y651" s="11">
        <v>0</v>
      </c>
      <c r="Z651" s="11">
        <v>0</v>
      </c>
      <c r="AA651" s="11">
        <v>0</v>
      </c>
      <c r="AB651" s="11">
        <v>0</v>
      </c>
      <c r="AC651" s="11">
        <v>0</v>
      </c>
      <c r="AD651" s="11">
        <v>0</v>
      </c>
      <c r="AE651" s="11">
        <v>0</v>
      </c>
      <c r="AF651" s="11">
        <v>0</v>
      </c>
      <c r="AG651" s="11">
        <v>0</v>
      </c>
      <c r="AH651" s="11">
        <v>15</v>
      </c>
      <c r="AI651" s="11"/>
      <c r="AJ651" s="11"/>
      <c r="AK651" s="11" t="s">
        <v>1358</v>
      </c>
      <c r="AL651" s="11" t="s">
        <v>47</v>
      </c>
      <c r="AM651" s="11" t="s">
        <v>56</v>
      </c>
      <c r="AN651" s="11" t="s">
        <v>729</v>
      </c>
    </row>
    <row r="652" ht="24" spans="1:40">
      <c r="A652" s="28">
        <v>649</v>
      </c>
      <c r="B652" s="11" t="s">
        <v>494</v>
      </c>
      <c r="C652" s="11" t="s">
        <v>2387</v>
      </c>
      <c r="D652" s="11" t="s">
        <v>2388</v>
      </c>
      <c r="E652" s="11" t="s">
        <v>2389</v>
      </c>
      <c r="F652" s="11" t="s">
        <v>2390</v>
      </c>
      <c r="G652" s="11" t="s">
        <v>403</v>
      </c>
      <c r="H652" s="11">
        <v>6</v>
      </c>
      <c r="I652" s="11" t="s">
        <v>3328</v>
      </c>
      <c r="J652" s="11">
        <v>6</v>
      </c>
      <c r="K652" s="11">
        <v>100</v>
      </c>
      <c r="L652" s="11" t="s">
        <v>403</v>
      </c>
      <c r="M652" s="11">
        <v>0</v>
      </c>
      <c r="N652" s="11">
        <v>0</v>
      </c>
      <c r="O652" s="11">
        <v>0</v>
      </c>
      <c r="P652" s="11">
        <v>0</v>
      </c>
      <c r="Q652" s="11">
        <v>0</v>
      </c>
      <c r="R652" s="11">
        <v>0</v>
      </c>
      <c r="S652" s="11">
        <v>0</v>
      </c>
      <c r="T652" s="11">
        <v>0</v>
      </c>
      <c r="U652" s="11">
        <v>0</v>
      </c>
      <c r="V652" s="11">
        <v>0</v>
      </c>
      <c r="W652" s="11">
        <v>0</v>
      </c>
      <c r="X652" s="11">
        <v>0</v>
      </c>
      <c r="Y652" s="11">
        <v>0</v>
      </c>
      <c r="Z652" s="11">
        <v>0</v>
      </c>
      <c r="AA652" s="11">
        <v>0</v>
      </c>
      <c r="AB652" s="11">
        <v>0</v>
      </c>
      <c r="AC652" s="11">
        <v>0</v>
      </c>
      <c r="AD652" s="11">
        <v>0</v>
      </c>
      <c r="AE652" s="11">
        <v>0</v>
      </c>
      <c r="AF652" s="11">
        <v>0</v>
      </c>
      <c r="AG652" s="11">
        <v>0</v>
      </c>
      <c r="AH652" s="11">
        <v>15</v>
      </c>
      <c r="AI652" s="11"/>
      <c r="AJ652" s="11"/>
      <c r="AK652" s="11" t="s">
        <v>1358</v>
      </c>
      <c r="AL652" s="11" t="s">
        <v>47</v>
      </c>
      <c r="AM652" s="11" t="s">
        <v>56</v>
      </c>
      <c r="AN652" s="11" t="s">
        <v>729</v>
      </c>
    </row>
    <row r="653" ht="36" spans="1:40">
      <c r="A653" s="28">
        <v>650</v>
      </c>
      <c r="B653" s="11" t="s">
        <v>494</v>
      </c>
      <c r="C653" s="11" t="s">
        <v>2391</v>
      </c>
      <c r="D653" s="11" t="s">
        <v>2392</v>
      </c>
      <c r="E653" s="11" t="s">
        <v>2393</v>
      </c>
      <c r="F653" s="11" t="s">
        <v>646</v>
      </c>
      <c r="G653" s="11" t="s">
        <v>1152</v>
      </c>
      <c r="H653" s="11">
        <v>3</v>
      </c>
      <c r="I653" s="11" t="s">
        <v>3328</v>
      </c>
      <c r="J653" s="11">
        <v>3</v>
      </c>
      <c r="K653" s="11">
        <v>100</v>
      </c>
      <c r="L653" s="11" t="s">
        <v>1152</v>
      </c>
      <c r="M653" s="11">
        <v>0</v>
      </c>
      <c r="N653" s="11">
        <v>0</v>
      </c>
      <c r="O653" s="11">
        <v>0</v>
      </c>
      <c r="P653" s="11">
        <v>0</v>
      </c>
      <c r="Q653" s="11">
        <v>0</v>
      </c>
      <c r="R653" s="11">
        <v>0</v>
      </c>
      <c r="S653" s="11">
        <v>0</v>
      </c>
      <c r="T653" s="11">
        <v>0</v>
      </c>
      <c r="U653" s="11">
        <v>0</v>
      </c>
      <c r="V653" s="11">
        <v>0</v>
      </c>
      <c r="W653" s="11">
        <v>0</v>
      </c>
      <c r="X653" s="11">
        <v>0</v>
      </c>
      <c r="Y653" s="11">
        <v>0</v>
      </c>
      <c r="Z653" s="11">
        <v>0</v>
      </c>
      <c r="AA653" s="11">
        <v>0</v>
      </c>
      <c r="AB653" s="11">
        <v>0</v>
      </c>
      <c r="AC653" s="11">
        <v>0</v>
      </c>
      <c r="AD653" s="11">
        <v>0</v>
      </c>
      <c r="AE653" s="11">
        <v>0</v>
      </c>
      <c r="AF653" s="11">
        <v>0</v>
      </c>
      <c r="AG653" s="11">
        <v>0</v>
      </c>
      <c r="AH653" s="11">
        <v>10</v>
      </c>
      <c r="AI653" s="11"/>
      <c r="AJ653" s="11"/>
      <c r="AK653" s="11" t="s">
        <v>1358</v>
      </c>
      <c r="AL653" s="11" t="s">
        <v>105</v>
      </c>
      <c r="AM653" s="11" t="s">
        <v>48</v>
      </c>
      <c r="AN653" s="11" t="s">
        <v>729</v>
      </c>
    </row>
    <row r="654" ht="36" spans="1:40">
      <c r="A654" s="28">
        <v>651</v>
      </c>
      <c r="B654" s="11" t="s">
        <v>494</v>
      </c>
      <c r="C654" s="11" t="s">
        <v>2394</v>
      </c>
      <c r="D654" s="11" t="s">
        <v>2395</v>
      </c>
      <c r="E654" s="11" t="s">
        <v>2396</v>
      </c>
      <c r="F654" s="11" t="s">
        <v>2114</v>
      </c>
      <c r="G654" s="11" t="s">
        <v>578</v>
      </c>
      <c r="H654" s="11">
        <v>4</v>
      </c>
      <c r="I654" s="11" t="s">
        <v>3329</v>
      </c>
      <c r="J654" s="11">
        <v>4</v>
      </c>
      <c r="K654" s="11">
        <v>54</v>
      </c>
      <c r="L654" s="11" t="s">
        <v>578</v>
      </c>
      <c r="M654" s="11">
        <v>5</v>
      </c>
      <c r="N654" s="11">
        <v>46</v>
      </c>
      <c r="O654" s="11" t="s">
        <v>1168</v>
      </c>
      <c r="P654" s="11">
        <v>0</v>
      </c>
      <c r="Q654" s="11">
        <v>0</v>
      </c>
      <c r="R654" s="11">
        <v>0</v>
      </c>
      <c r="S654" s="11">
        <v>0</v>
      </c>
      <c r="T654" s="11">
        <v>0</v>
      </c>
      <c r="U654" s="11">
        <v>0</v>
      </c>
      <c r="V654" s="11">
        <v>0</v>
      </c>
      <c r="W654" s="11">
        <v>0</v>
      </c>
      <c r="X654" s="11">
        <v>0</v>
      </c>
      <c r="Y654" s="11">
        <v>0</v>
      </c>
      <c r="Z654" s="11">
        <v>0</v>
      </c>
      <c r="AA654" s="11">
        <v>0</v>
      </c>
      <c r="AB654" s="11">
        <v>0</v>
      </c>
      <c r="AC654" s="11">
        <v>0</v>
      </c>
      <c r="AD654" s="11">
        <v>0</v>
      </c>
      <c r="AE654" s="11">
        <v>0</v>
      </c>
      <c r="AF654" s="11">
        <v>0</v>
      </c>
      <c r="AG654" s="11">
        <v>0</v>
      </c>
      <c r="AH654" s="11">
        <v>15</v>
      </c>
      <c r="AI654" s="11"/>
      <c r="AJ654" s="11"/>
      <c r="AK654" s="11" t="s">
        <v>1358</v>
      </c>
      <c r="AL654" s="11" t="s">
        <v>47</v>
      </c>
      <c r="AM654" s="11" t="s">
        <v>56</v>
      </c>
      <c r="AN654" s="11" t="s">
        <v>729</v>
      </c>
    </row>
    <row r="655" ht="36" spans="1:40">
      <c r="A655" s="28">
        <v>652</v>
      </c>
      <c r="B655" s="11" t="s">
        <v>494</v>
      </c>
      <c r="C655" s="11" t="s">
        <v>2397</v>
      </c>
      <c r="D655" s="11" t="s">
        <v>2398</v>
      </c>
      <c r="E655" s="11" t="s">
        <v>2399</v>
      </c>
      <c r="F655" s="30" t="s">
        <v>2400</v>
      </c>
      <c r="G655" s="11" t="s">
        <v>2401</v>
      </c>
      <c r="H655" s="11">
        <v>6</v>
      </c>
      <c r="I655" s="11" t="s">
        <v>3328</v>
      </c>
      <c r="J655" s="11">
        <v>6</v>
      </c>
      <c r="K655" s="11">
        <v>100</v>
      </c>
      <c r="L655" s="11" t="s">
        <v>2401</v>
      </c>
      <c r="M655" s="11">
        <v>0</v>
      </c>
      <c r="N655" s="11">
        <v>0</v>
      </c>
      <c r="O655" s="11">
        <v>0</v>
      </c>
      <c r="P655" s="11">
        <v>0</v>
      </c>
      <c r="Q655" s="11">
        <v>0</v>
      </c>
      <c r="R655" s="11">
        <v>0</v>
      </c>
      <c r="S655" s="11">
        <v>0</v>
      </c>
      <c r="T655" s="11">
        <v>0</v>
      </c>
      <c r="U655" s="11">
        <v>0</v>
      </c>
      <c r="V655" s="11">
        <v>0</v>
      </c>
      <c r="W655" s="11">
        <v>0</v>
      </c>
      <c r="X655" s="11">
        <v>0</v>
      </c>
      <c r="Y655" s="11">
        <v>0</v>
      </c>
      <c r="Z655" s="11">
        <v>0</v>
      </c>
      <c r="AA655" s="11">
        <v>0</v>
      </c>
      <c r="AB655" s="11">
        <v>0</v>
      </c>
      <c r="AC655" s="11">
        <v>0</v>
      </c>
      <c r="AD655" s="11">
        <v>0</v>
      </c>
      <c r="AE655" s="11">
        <v>0</v>
      </c>
      <c r="AF655" s="11">
        <v>0</v>
      </c>
      <c r="AG655" s="11">
        <v>0</v>
      </c>
      <c r="AH655" s="11">
        <v>15</v>
      </c>
      <c r="AI655" s="11"/>
      <c r="AJ655" s="11"/>
      <c r="AK655" s="11" t="s">
        <v>1393</v>
      </c>
      <c r="AL655" s="11" t="s">
        <v>47</v>
      </c>
      <c r="AM655" s="11" t="s">
        <v>56</v>
      </c>
      <c r="AN655" s="11" t="s">
        <v>729</v>
      </c>
    </row>
    <row r="656" ht="36" spans="1:40">
      <c r="A656" s="28">
        <v>653</v>
      </c>
      <c r="B656" s="11" t="s">
        <v>494</v>
      </c>
      <c r="C656" s="11" t="s">
        <v>2402</v>
      </c>
      <c r="D656" s="11" t="s">
        <v>2403</v>
      </c>
      <c r="E656" s="11" t="s">
        <v>2404</v>
      </c>
      <c r="F656" s="11" t="s">
        <v>646</v>
      </c>
      <c r="G656" s="11" t="s">
        <v>1152</v>
      </c>
      <c r="H656" s="11">
        <v>3</v>
      </c>
      <c r="I656" s="11" t="s">
        <v>3328</v>
      </c>
      <c r="J656" s="11">
        <v>3</v>
      </c>
      <c r="K656" s="11">
        <v>100</v>
      </c>
      <c r="L656" s="11" t="s">
        <v>1152</v>
      </c>
      <c r="M656" s="11">
        <v>0</v>
      </c>
      <c r="N656" s="11">
        <v>0</v>
      </c>
      <c r="O656" s="11">
        <v>0</v>
      </c>
      <c r="P656" s="11">
        <v>0</v>
      </c>
      <c r="Q656" s="11">
        <v>0</v>
      </c>
      <c r="R656" s="11">
        <v>0</v>
      </c>
      <c r="S656" s="11">
        <v>0</v>
      </c>
      <c r="T656" s="11">
        <v>0</v>
      </c>
      <c r="U656" s="11">
        <v>0</v>
      </c>
      <c r="V656" s="11">
        <v>0</v>
      </c>
      <c r="W656" s="11">
        <v>0</v>
      </c>
      <c r="X656" s="11">
        <v>0</v>
      </c>
      <c r="Y656" s="11">
        <v>0</v>
      </c>
      <c r="Z656" s="11">
        <v>0</v>
      </c>
      <c r="AA656" s="11">
        <v>0</v>
      </c>
      <c r="AB656" s="11">
        <v>0</v>
      </c>
      <c r="AC656" s="11">
        <v>0</v>
      </c>
      <c r="AD656" s="11">
        <v>0</v>
      </c>
      <c r="AE656" s="11">
        <v>0</v>
      </c>
      <c r="AF656" s="11">
        <v>0</v>
      </c>
      <c r="AG656" s="11">
        <v>0</v>
      </c>
      <c r="AH656" s="11">
        <v>30</v>
      </c>
      <c r="AI656" s="11"/>
      <c r="AJ656" s="11"/>
      <c r="AK656" s="11" t="s">
        <v>1393</v>
      </c>
      <c r="AL656" s="11" t="s">
        <v>47</v>
      </c>
      <c r="AM656" s="11" t="s">
        <v>48</v>
      </c>
      <c r="AN656" s="11" t="s">
        <v>729</v>
      </c>
    </row>
    <row r="657" ht="24" spans="1:40">
      <c r="A657" s="28">
        <v>654</v>
      </c>
      <c r="B657" s="11" t="s">
        <v>494</v>
      </c>
      <c r="C657" s="11" t="s">
        <v>2405</v>
      </c>
      <c r="D657" s="11" t="s">
        <v>2406</v>
      </c>
      <c r="E657" s="11" t="s">
        <v>2407</v>
      </c>
      <c r="F657" s="11" t="s">
        <v>2144</v>
      </c>
      <c r="G657" s="11" t="s">
        <v>128</v>
      </c>
      <c r="H657" s="11">
        <v>5</v>
      </c>
      <c r="I657" s="11" t="s">
        <v>3328</v>
      </c>
      <c r="J657" s="11">
        <v>5</v>
      </c>
      <c r="K657" s="11">
        <v>100</v>
      </c>
      <c r="L657" s="11" t="s">
        <v>128</v>
      </c>
      <c r="M657" s="11">
        <v>0</v>
      </c>
      <c r="N657" s="11">
        <v>0</v>
      </c>
      <c r="O657" s="11">
        <v>0</v>
      </c>
      <c r="P657" s="11">
        <v>0</v>
      </c>
      <c r="Q657" s="11">
        <v>0</v>
      </c>
      <c r="R657" s="11">
        <v>0</v>
      </c>
      <c r="S657" s="11">
        <v>0</v>
      </c>
      <c r="T657" s="11">
        <v>0</v>
      </c>
      <c r="U657" s="11">
        <v>0</v>
      </c>
      <c r="V657" s="11">
        <v>0</v>
      </c>
      <c r="W657" s="11">
        <v>0</v>
      </c>
      <c r="X657" s="11">
        <v>0</v>
      </c>
      <c r="Y657" s="11">
        <v>0</v>
      </c>
      <c r="Z657" s="11">
        <v>0</v>
      </c>
      <c r="AA657" s="11">
        <v>0</v>
      </c>
      <c r="AB657" s="11">
        <v>0</v>
      </c>
      <c r="AC657" s="11">
        <v>0</v>
      </c>
      <c r="AD657" s="11">
        <v>0</v>
      </c>
      <c r="AE657" s="11">
        <v>0</v>
      </c>
      <c r="AF657" s="11">
        <v>0</v>
      </c>
      <c r="AG657" s="11">
        <v>0</v>
      </c>
      <c r="AH657" s="11">
        <v>15</v>
      </c>
      <c r="AI657" s="11"/>
      <c r="AJ657" s="11"/>
      <c r="AK657" s="11" t="s">
        <v>1393</v>
      </c>
      <c r="AL657" s="11" t="s">
        <v>47</v>
      </c>
      <c r="AM657" s="11" t="s">
        <v>56</v>
      </c>
      <c r="AN657" s="11" t="s">
        <v>729</v>
      </c>
    </row>
    <row r="658" ht="36" spans="1:40">
      <c r="A658" s="28">
        <v>655</v>
      </c>
      <c r="B658" s="11" t="s">
        <v>494</v>
      </c>
      <c r="C658" s="11" t="s">
        <v>2408</v>
      </c>
      <c r="D658" s="11" t="s">
        <v>2409</v>
      </c>
      <c r="E658" s="11" t="s">
        <v>2410</v>
      </c>
      <c r="F658" s="11" t="s">
        <v>646</v>
      </c>
      <c r="G658" s="11" t="s">
        <v>1152</v>
      </c>
      <c r="H658" s="11">
        <v>2</v>
      </c>
      <c r="I658" s="11" t="s">
        <v>3328</v>
      </c>
      <c r="J658" s="11">
        <v>2</v>
      </c>
      <c r="K658" s="11">
        <v>100</v>
      </c>
      <c r="L658" s="11" t="s">
        <v>1152</v>
      </c>
      <c r="M658" s="11">
        <v>0</v>
      </c>
      <c r="N658" s="11">
        <v>0</v>
      </c>
      <c r="O658" s="11">
        <v>0</v>
      </c>
      <c r="P658" s="11">
        <v>0</v>
      </c>
      <c r="Q658" s="11">
        <v>0</v>
      </c>
      <c r="R658" s="11">
        <v>0</v>
      </c>
      <c r="S658" s="11">
        <v>0</v>
      </c>
      <c r="T658" s="11">
        <v>0</v>
      </c>
      <c r="U658" s="11">
        <v>0</v>
      </c>
      <c r="V658" s="11">
        <v>0</v>
      </c>
      <c r="W658" s="11">
        <v>0</v>
      </c>
      <c r="X658" s="11">
        <v>0</v>
      </c>
      <c r="Y658" s="11">
        <v>0</v>
      </c>
      <c r="Z658" s="11">
        <v>0</v>
      </c>
      <c r="AA658" s="11">
        <v>0</v>
      </c>
      <c r="AB658" s="11">
        <v>0</v>
      </c>
      <c r="AC658" s="11">
        <v>0</v>
      </c>
      <c r="AD658" s="11">
        <v>0</v>
      </c>
      <c r="AE658" s="11">
        <v>0</v>
      </c>
      <c r="AF658" s="11">
        <v>0</v>
      </c>
      <c r="AG658" s="11">
        <v>0</v>
      </c>
      <c r="AH658" s="11">
        <v>30</v>
      </c>
      <c r="AI658" s="11"/>
      <c r="AJ658" s="11"/>
      <c r="AK658" s="11" t="s">
        <v>1417</v>
      </c>
      <c r="AL658" s="11" t="s">
        <v>47</v>
      </c>
      <c r="AM658" s="11" t="s">
        <v>48</v>
      </c>
      <c r="AN658" s="11" t="s">
        <v>729</v>
      </c>
    </row>
    <row r="659" ht="48" spans="1:40">
      <c r="A659" s="28">
        <v>656</v>
      </c>
      <c r="B659" s="11" t="s">
        <v>494</v>
      </c>
      <c r="C659" s="11" t="s">
        <v>2411</v>
      </c>
      <c r="D659" s="11" t="s">
        <v>2412</v>
      </c>
      <c r="E659" s="11" t="s">
        <v>2413</v>
      </c>
      <c r="F659" s="11" t="s">
        <v>646</v>
      </c>
      <c r="G659" s="11" t="s">
        <v>403</v>
      </c>
      <c r="H659" s="11">
        <v>3</v>
      </c>
      <c r="I659" s="11" t="s">
        <v>3328</v>
      </c>
      <c r="J659" s="11">
        <v>3</v>
      </c>
      <c r="K659" s="11">
        <v>100</v>
      </c>
      <c r="L659" s="11" t="s">
        <v>403</v>
      </c>
      <c r="M659" s="11">
        <v>0</v>
      </c>
      <c r="N659" s="11">
        <v>0</v>
      </c>
      <c r="O659" s="11">
        <v>0</v>
      </c>
      <c r="P659" s="11">
        <v>0</v>
      </c>
      <c r="Q659" s="11">
        <v>0</v>
      </c>
      <c r="R659" s="11">
        <v>0</v>
      </c>
      <c r="S659" s="11">
        <v>0</v>
      </c>
      <c r="T659" s="11">
        <v>0</v>
      </c>
      <c r="U659" s="11">
        <v>0</v>
      </c>
      <c r="V659" s="11">
        <v>0</v>
      </c>
      <c r="W659" s="11">
        <v>0</v>
      </c>
      <c r="X659" s="11">
        <v>0</v>
      </c>
      <c r="Y659" s="11">
        <v>0</v>
      </c>
      <c r="Z659" s="11">
        <v>0</v>
      </c>
      <c r="AA659" s="11">
        <v>0</v>
      </c>
      <c r="AB659" s="11">
        <v>0</v>
      </c>
      <c r="AC659" s="11">
        <v>0</v>
      </c>
      <c r="AD659" s="11">
        <v>0</v>
      </c>
      <c r="AE659" s="11">
        <v>0</v>
      </c>
      <c r="AF659" s="11">
        <v>0</v>
      </c>
      <c r="AG659" s="11">
        <v>0</v>
      </c>
      <c r="AH659" s="11">
        <v>30</v>
      </c>
      <c r="AI659" s="11" t="s">
        <v>1400</v>
      </c>
      <c r="AJ659" s="11">
        <v>4</v>
      </c>
      <c r="AK659" s="11" t="s">
        <v>1417</v>
      </c>
      <c r="AL659" s="11" t="s">
        <v>47</v>
      </c>
      <c r="AM659" s="11" t="s">
        <v>48</v>
      </c>
      <c r="AN659" s="11" t="s">
        <v>729</v>
      </c>
    </row>
    <row r="660" ht="36" spans="1:40">
      <c r="A660" s="28">
        <v>657</v>
      </c>
      <c r="B660" s="11" t="s">
        <v>494</v>
      </c>
      <c r="C660" s="11" t="s">
        <v>2414</v>
      </c>
      <c r="D660" s="11" t="s">
        <v>2415</v>
      </c>
      <c r="E660" s="11" t="s">
        <v>2416</v>
      </c>
      <c r="F660" s="11" t="s">
        <v>2417</v>
      </c>
      <c r="G660" s="11" t="s">
        <v>318</v>
      </c>
      <c r="H660" s="11">
        <v>6</v>
      </c>
      <c r="I660" s="11" t="s">
        <v>3328</v>
      </c>
      <c r="J660" s="11">
        <v>6</v>
      </c>
      <c r="K660" s="11">
        <v>100</v>
      </c>
      <c r="L660" s="11" t="s">
        <v>318</v>
      </c>
      <c r="M660" s="11">
        <v>0</v>
      </c>
      <c r="N660" s="11">
        <v>0</v>
      </c>
      <c r="O660" s="11">
        <v>0</v>
      </c>
      <c r="P660" s="11">
        <v>0</v>
      </c>
      <c r="Q660" s="11">
        <v>0</v>
      </c>
      <c r="R660" s="11">
        <v>0</v>
      </c>
      <c r="S660" s="11">
        <v>0</v>
      </c>
      <c r="T660" s="11">
        <v>0</v>
      </c>
      <c r="U660" s="11">
        <v>0</v>
      </c>
      <c r="V660" s="11">
        <v>0</v>
      </c>
      <c r="W660" s="11">
        <v>0</v>
      </c>
      <c r="X660" s="11">
        <v>0</v>
      </c>
      <c r="Y660" s="11">
        <v>0</v>
      </c>
      <c r="Z660" s="11">
        <v>0</v>
      </c>
      <c r="AA660" s="11">
        <v>0</v>
      </c>
      <c r="AB660" s="11">
        <v>0</v>
      </c>
      <c r="AC660" s="11">
        <v>0</v>
      </c>
      <c r="AD660" s="11">
        <v>0</v>
      </c>
      <c r="AE660" s="11">
        <v>0</v>
      </c>
      <c r="AF660" s="11">
        <v>0</v>
      </c>
      <c r="AG660" s="11">
        <v>0</v>
      </c>
      <c r="AH660" s="11">
        <v>15</v>
      </c>
      <c r="AI660" s="11"/>
      <c r="AJ660" s="11"/>
      <c r="AK660" s="11" t="s">
        <v>1417</v>
      </c>
      <c r="AL660" s="11" t="s">
        <v>47</v>
      </c>
      <c r="AM660" s="11" t="s">
        <v>56</v>
      </c>
      <c r="AN660" s="11" t="s">
        <v>729</v>
      </c>
    </row>
    <row r="661" ht="48" spans="1:40">
      <c r="A661" s="28">
        <v>658</v>
      </c>
      <c r="B661" s="11" t="s">
        <v>494</v>
      </c>
      <c r="C661" s="11" t="s">
        <v>2418</v>
      </c>
      <c r="D661" s="11" t="s">
        <v>2419</v>
      </c>
      <c r="E661" s="11" t="s">
        <v>2420</v>
      </c>
      <c r="F661" s="11" t="s">
        <v>1916</v>
      </c>
      <c r="G661" s="11" t="s">
        <v>339</v>
      </c>
      <c r="H661" s="11">
        <v>1</v>
      </c>
      <c r="I661" s="11" t="s">
        <v>3329</v>
      </c>
      <c r="J661" s="11">
        <v>1</v>
      </c>
      <c r="K661" s="11">
        <v>71.42</v>
      </c>
      <c r="L661" s="11" t="s">
        <v>3459</v>
      </c>
      <c r="M661" s="11">
        <v>4</v>
      </c>
      <c r="N661" s="11">
        <v>28.57</v>
      </c>
      <c r="O661" s="11" t="s">
        <v>3460</v>
      </c>
      <c r="P661" s="11">
        <v>0</v>
      </c>
      <c r="Q661" s="11">
        <v>0</v>
      </c>
      <c r="R661" s="11">
        <v>0</v>
      </c>
      <c r="S661" s="11">
        <v>0</v>
      </c>
      <c r="T661" s="11">
        <v>0</v>
      </c>
      <c r="U661" s="11">
        <v>0</v>
      </c>
      <c r="V661" s="11">
        <v>0</v>
      </c>
      <c r="W661" s="11">
        <v>0</v>
      </c>
      <c r="X661" s="11">
        <v>0</v>
      </c>
      <c r="Y661" s="11">
        <v>0</v>
      </c>
      <c r="Z661" s="11">
        <v>0</v>
      </c>
      <c r="AA661" s="11">
        <v>0</v>
      </c>
      <c r="AB661" s="11">
        <v>0</v>
      </c>
      <c r="AC661" s="11">
        <v>0</v>
      </c>
      <c r="AD661" s="11">
        <v>0</v>
      </c>
      <c r="AE661" s="11">
        <v>0</v>
      </c>
      <c r="AF661" s="11">
        <v>0</v>
      </c>
      <c r="AG661" s="11">
        <v>0</v>
      </c>
      <c r="AH661" s="11">
        <v>30</v>
      </c>
      <c r="AI661" s="11"/>
      <c r="AJ661" s="11"/>
      <c r="AK661" s="11" t="s">
        <v>1417</v>
      </c>
      <c r="AL661" s="11" t="s">
        <v>47</v>
      </c>
      <c r="AM661" s="11" t="s">
        <v>48</v>
      </c>
      <c r="AN661" s="11" t="s">
        <v>729</v>
      </c>
    </row>
    <row r="662" ht="48" spans="1:40">
      <c r="A662" s="28">
        <v>659</v>
      </c>
      <c r="B662" s="11" t="s">
        <v>494</v>
      </c>
      <c r="C662" s="11" t="s">
        <v>2421</v>
      </c>
      <c r="D662" s="11" t="s">
        <v>2422</v>
      </c>
      <c r="E662" s="11" t="s">
        <v>2423</v>
      </c>
      <c r="F662" s="11" t="s">
        <v>519</v>
      </c>
      <c r="G662" s="11" t="s">
        <v>203</v>
      </c>
      <c r="H662" s="11">
        <v>4</v>
      </c>
      <c r="I662" s="11" t="s">
        <v>3328</v>
      </c>
      <c r="J662" s="11">
        <v>4</v>
      </c>
      <c r="K662" s="11">
        <v>100</v>
      </c>
      <c r="L662" s="11" t="s">
        <v>203</v>
      </c>
      <c r="M662" s="11">
        <v>0</v>
      </c>
      <c r="N662" s="11">
        <v>0</v>
      </c>
      <c r="O662" s="11">
        <v>0</v>
      </c>
      <c r="P662" s="11">
        <v>0</v>
      </c>
      <c r="Q662" s="11">
        <v>0</v>
      </c>
      <c r="R662" s="11">
        <v>0</v>
      </c>
      <c r="S662" s="11">
        <v>0</v>
      </c>
      <c r="T662" s="11">
        <v>0</v>
      </c>
      <c r="U662" s="11">
        <v>0</v>
      </c>
      <c r="V662" s="11">
        <v>0</v>
      </c>
      <c r="W662" s="11">
        <v>0</v>
      </c>
      <c r="X662" s="11">
        <v>0</v>
      </c>
      <c r="Y662" s="11">
        <v>0</v>
      </c>
      <c r="Z662" s="11">
        <v>0</v>
      </c>
      <c r="AA662" s="11">
        <v>0</v>
      </c>
      <c r="AB662" s="11">
        <v>0</v>
      </c>
      <c r="AC662" s="11">
        <v>0</v>
      </c>
      <c r="AD662" s="11">
        <v>0</v>
      </c>
      <c r="AE662" s="11">
        <v>0</v>
      </c>
      <c r="AF662" s="11">
        <v>0</v>
      </c>
      <c r="AG662" s="11">
        <v>0</v>
      </c>
      <c r="AH662" s="11">
        <v>15</v>
      </c>
      <c r="AI662" s="11" t="s">
        <v>1400</v>
      </c>
      <c r="AJ662" s="11">
        <v>10</v>
      </c>
      <c r="AK662" s="11" t="s">
        <v>1417</v>
      </c>
      <c r="AL662" s="11" t="s">
        <v>47</v>
      </c>
      <c r="AM662" s="11" t="s">
        <v>56</v>
      </c>
      <c r="AN662" s="11" t="s">
        <v>729</v>
      </c>
    </row>
    <row r="663" ht="84" spans="1:40">
      <c r="A663" s="28">
        <v>660</v>
      </c>
      <c r="B663" s="11" t="s">
        <v>494</v>
      </c>
      <c r="C663" s="11" t="s">
        <v>2424</v>
      </c>
      <c r="D663" s="11" t="s">
        <v>2425</v>
      </c>
      <c r="E663" s="11" t="s">
        <v>2426</v>
      </c>
      <c r="F663" s="11" t="s">
        <v>2400</v>
      </c>
      <c r="G663" s="11" t="s">
        <v>2401</v>
      </c>
      <c r="H663" s="11">
        <v>6</v>
      </c>
      <c r="I663" s="11" t="s">
        <v>3328</v>
      </c>
      <c r="J663" s="11">
        <v>6</v>
      </c>
      <c r="K663" s="11">
        <v>100</v>
      </c>
      <c r="L663" s="11" t="s">
        <v>2401</v>
      </c>
      <c r="M663" s="11">
        <v>0</v>
      </c>
      <c r="N663" s="11">
        <v>0</v>
      </c>
      <c r="O663" s="11">
        <v>0</v>
      </c>
      <c r="P663" s="11">
        <v>0</v>
      </c>
      <c r="Q663" s="11">
        <v>0</v>
      </c>
      <c r="R663" s="11">
        <v>0</v>
      </c>
      <c r="S663" s="11">
        <v>0</v>
      </c>
      <c r="T663" s="11">
        <v>0</v>
      </c>
      <c r="U663" s="11">
        <v>0</v>
      </c>
      <c r="V663" s="11">
        <v>0</v>
      </c>
      <c r="W663" s="11">
        <v>0</v>
      </c>
      <c r="X663" s="11">
        <v>0</v>
      </c>
      <c r="Y663" s="11">
        <v>0</v>
      </c>
      <c r="Z663" s="11">
        <v>0</v>
      </c>
      <c r="AA663" s="11">
        <v>0</v>
      </c>
      <c r="AB663" s="11">
        <v>0</v>
      </c>
      <c r="AC663" s="11">
        <v>0</v>
      </c>
      <c r="AD663" s="11">
        <v>0</v>
      </c>
      <c r="AE663" s="11">
        <v>0</v>
      </c>
      <c r="AF663" s="11">
        <v>0</v>
      </c>
      <c r="AG663" s="11">
        <v>0</v>
      </c>
      <c r="AH663" s="11">
        <v>15</v>
      </c>
      <c r="AI663" s="11" t="s">
        <v>1400</v>
      </c>
      <c r="AJ663" s="11">
        <v>4</v>
      </c>
      <c r="AK663" s="11" t="s">
        <v>1441</v>
      </c>
      <c r="AL663" s="11" t="s">
        <v>47</v>
      </c>
      <c r="AM663" s="11" t="s">
        <v>56</v>
      </c>
      <c r="AN663" s="11" t="s">
        <v>729</v>
      </c>
    </row>
    <row r="664" ht="24" spans="1:40">
      <c r="A664" s="28">
        <v>661</v>
      </c>
      <c r="B664" s="11" t="s">
        <v>494</v>
      </c>
      <c r="C664" s="11" t="s">
        <v>2427</v>
      </c>
      <c r="D664" s="11" t="s">
        <v>2428</v>
      </c>
      <c r="E664" s="11" t="s">
        <v>2429</v>
      </c>
      <c r="F664" s="11" t="s">
        <v>503</v>
      </c>
      <c r="G664" s="11" t="s">
        <v>504</v>
      </c>
      <c r="H664" s="11">
        <v>1</v>
      </c>
      <c r="I664" s="11" t="s">
        <v>3328</v>
      </c>
      <c r="J664" s="11">
        <v>1</v>
      </c>
      <c r="K664" s="11">
        <v>100</v>
      </c>
      <c r="L664" s="11" t="s">
        <v>504</v>
      </c>
      <c r="M664" s="11">
        <v>0</v>
      </c>
      <c r="N664" s="11">
        <v>0</v>
      </c>
      <c r="O664" s="11">
        <v>0</v>
      </c>
      <c r="P664" s="11">
        <v>0</v>
      </c>
      <c r="Q664" s="11">
        <v>0</v>
      </c>
      <c r="R664" s="11">
        <v>0</v>
      </c>
      <c r="S664" s="11">
        <v>0</v>
      </c>
      <c r="T664" s="11">
        <v>0</v>
      </c>
      <c r="U664" s="11">
        <v>0</v>
      </c>
      <c r="V664" s="11">
        <v>0</v>
      </c>
      <c r="W664" s="11">
        <v>0</v>
      </c>
      <c r="X664" s="11">
        <v>0</v>
      </c>
      <c r="Y664" s="11">
        <v>0</v>
      </c>
      <c r="Z664" s="11">
        <v>0</v>
      </c>
      <c r="AA664" s="11">
        <v>0</v>
      </c>
      <c r="AB664" s="11">
        <v>0</v>
      </c>
      <c r="AC664" s="11">
        <v>0</v>
      </c>
      <c r="AD664" s="11">
        <v>0</v>
      </c>
      <c r="AE664" s="11">
        <v>0</v>
      </c>
      <c r="AF664" s="11">
        <v>0</v>
      </c>
      <c r="AG664" s="11">
        <v>0</v>
      </c>
      <c r="AH664" s="11">
        <v>30</v>
      </c>
      <c r="AI664" s="11"/>
      <c r="AJ664" s="11"/>
      <c r="AK664" s="11" t="s">
        <v>1441</v>
      </c>
      <c r="AL664" s="11" t="s">
        <v>47</v>
      </c>
      <c r="AM664" s="11" t="s">
        <v>48</v>
      </c>
      <c r="AN664" s="11" t="s">
        <v>729</v>
      </c>
    </row>
    <row r="665" ht="48" spans="1:40">
      <c r="A665" s="28">
        <v>662</v>
      </c>
      <c r="B665" s="11" t="s">
        <v>494</v>
      </c>
      <c r="C665" s="11" t="s">
        <v>2430</v>
      </c>
      <c r="D665" s="11" t="s">
        <v>2431</v>
      </c>
      <c r="E665" s="11" t="s">
        <v>2432</v>
      </c>
      <c r="F665" s="11" t="s">
        <v>44</v>
      </c>
      <c r="G665" s="11" t="s">
        <v>2433</v>
      </c>
      <c r="H665" s="11">
        <v>2</v>
      </c>
      <c r="I665" s="11" t="s">
        <v>3329</v>
      </c>
      <c r="J665" s="11">
        <v>2</v>
      </c>
      <c r="K665" s="11">
        <v>90</v>
      </c>
      <c r="L665" s="11" t="s">
        <v>2433</v>
      </c>
      <c r="M665" s="11">
        <v>6</v>
      </c>
      <c r="N665" s="11">
        <v>10</v>
      </c>
      <c r="O665" s="11" t="s">
        <v>3461</v>
      </c>
      <c r="P665" s="11">
        <v>0</v>
      </c>
      <c r="Q665" s="11">
        <v>0</v>
      </c>
      <c r="R665" s="11">
        <v>0</v>
      </c>
      <c r="S665" s="11">
        <v>0</v>
      </c>
      <c r="T665" s="11">
        <v>0</v>
      </c>
      <c r="U665" s="11">
        <v>0</v>
      </c>
      <c r="V665" s="11">
        <v>0</v>
      </c>
      <c r="W665" s="11">
        <v>0</v>
      </c>
      <c r="X665" s="11">
        <v>0</v>
      </c>
      <c r="Y665" s="11">
        <v>0</v>
      </c>
      <c r="Z665" s="11">
        <v>0</v>
      </c>
      <c r="AA665" s="11">
        <v>0</v>
      </c>
      <c r="AB665" s="11">
        <v>0</v>
      </c>
      <c r="AC665" s="11">
        <v>0</v>
      </c>
      <c r="AD665" s="11">
        <v>0</v>
      </c>
      <c r="AE665" s="11">
        <v>0</v>
      </c>
      <c r="AF665" s="11">
        <v>0</v>
      </c>
      <c r="AG665" s="11">
        <v>0</v>
      </c>
      <c r="AH665" s="11">
        <v>30</v>
      </c>
      <c r="AI665" s="11"/>
      <c r="AJ665" s="11"/>
      <c r="AK665" s="11" t="s">
        <v>1441</v>
      </c>
      <c r="AL665" s="11" t="s">
        <v>47</v>
      </c>
      <c r="AM665" s="11" t="s">
        <v>48</v>
      </c>
      <c r="AN665" s="11" t="s">
        <v>729</v>
      </c>
    </row>
    <row r="666" s="70" customFormat="1" ht="60" spans="1:40">
      <c r="A666" s="55">
        <v>663</v>
      </c>
      <c r="B666" s="35" t="s">
        <v>494</v>
      </c>
      <c r="C666" s="35" t="s">
        <v>2434</v>
      </c>
      <c r="D666" s="35" t="s">
        <v>2435</v>
      </c>
      <c r="E666" s="35" t="s">
        <v>2436</v>
      </c>
      <c r="F666" s="35" t="s">
        <v>2437</v>
      </c>
      <c r="G666" s="35" t="s">
        <v>2438</v>
      </c>
      <c r="H666" s="35">
        <v>1</v>
      </c>
      <c r="I666" s="35" t="s">
        <v>3329</v>
      </c>
      <c r="J666" s="35">
        <v>1</v>
      </c>
      <c r="K666" s="35">
        <v>33.78</v>
      </c>
      <c r="L666" s="35" t="s">
        <v>2438</v>
      </c>
      <c r="M666" s="35">
        <v>2</v>
      </c>
      <c r="N666" s="35">
        <v>27.02</v>
      </c>
      <c r="O666" s="35" t="s">
        <v>3462</v>
      </c>
      <c r="P666" s="35">
        <v>3</v>
      </c>
      <c r="Q666" s="35">
        <v>20.27</v>
      </c>
      <c r="R666" s="35" t="s">
        <v>590</v>
      </c>
      <c r="S666" s="35">
        <v>6</v>
      </c>
      <c r="T666" s="35">
        <v>10.81</v>
      </c>
      <c r="U666" s="35" t="s">
        <v>3463</v>
      </c>
      <c r="V666" s="35">
        <v>8</v>
      </c>
      <c r="W666" s="11">
        <v>8.1</v>
      </c>
      <c r="X666" s="11" t="s">
        <v>3464</v>
      </c>
      <c r="Y666" s="11">
        <v>0</v>
      </c>
      <c r="Z666" s="11">
        <v>0</v>
      </c>
      <c r="AA666" s="11">
        <v>0</v>
      </c>
      <c r="AB666" s="11">
        <v>0</v>
      </c>
      <c r="AC666" s="11">
        <v>0</v>
      </c>
      <c r="AD666" s="11">
        <v>0</v>
      </c>
      <c r="AE666" s="11">
        <v>0</v>
      </c>
      <c r="AF666" s="11">
        <v>0</v>
      </c>
      <c r="AG666" s="11">
        <v>0</v>
      </c>
      <c r="AH666" s="11">
        <v>30</v>
      </c>
      <c r="AI666" s="35"/>
      <c r="AJ666" s="35"/>
      <c r="AK666" s="35" t="s">
        <v>1441</v>
      </c>
      <c r="AL666" s="35" t="s">
        <v>47</v>
      </c>
      <c r="AM666" s="35" t="s">
        <v>48</v>
      </c>
      <c r="AN666" s="35" t="s">
        <v>729</v>
      </c>
    </row>
    <row r="667" ht="48" spans="1:40">
      <c r="A667" s="28">
        <v>664</v>
      </c>
      <c r="B667" s="11" t="s">
        <v>494</v>
      </c>
      <c r="C667" s="11" t="s">
        <v>2439</v>
      </c>
      <c r="D667" s="11" t="s">
        <v>2440</v>
      </c>
      <c r="E667" s="11" t="s">
        <v>2441</v>
      </c>
      <c r="F667" s="11" t="s">
        <v>2114</v>
      </c>
      <c r="G667" s="11" t="s">
        <v>918</v>
      </c>
      <c r="H667" s="11">
        <v>1</v>
      </c>
      <c r="I667" s="11" t="s">
        <v>3329</v>
      </c>
      <c r="J667" s="11">
        <v>1</v>
      </c>
      <c r="K667" s="11">
        <v>50</v>
      </c>
      <c r="L667" s="11" t="s">
        <v>918</v>
      </c>
      <c r="M667" s="11">
        <v>4</v>
      </c>
      <c r="N667" s="11">
        <v>25</v>
      </c>
      <c r="O667" s="11" t="s">
        <v>3160</v>
      </c>
      <c r="P667" s="11">
        <v>6</v>
      </c>
      <c r="Q667" s="11">
        <v>15</v>
      </c>
      <c r="R667" s="11" t="s">
        <v>802</v>
      </c>
      <c r="S667" s="11">
        <v>7</v>
      </c>
      <c r="T667" s="11">
        <v>10</v>
      </c>
      <c r="U667" s="11" t="s">
        <v>3465</v>
      </c>
      <c r="V667" s="11">
        <v>0</v>
      </c>
      <c r="W667" s="11">
        <v>0</v>
      </c>
      <c r="X667" s="11">
        <v>0</v>
      </c>
      <c r="Y667" s="11">
        <v>0</v>
      </c>
      <c r="Z667" s="11">
        <v>0</v>
      </c>
      <c r="AA667" s="11">
        <v>0</v>
      </c>
      <c r="AB667" s="11">
        <v>0</v>
      </c>
      <c r="AC667" s="11">
        <v>0</v>
      </c>
      <c r="AD667" s="11">
        <v>0</v>
      </c>
      <c r="AE667" s="11">
        <v>0</v>
      </c>
      <c r="AF667" s="11">
        <v>0</v>
      </c>
      <c r="AG667" s="11">
        <v>0</v>
      </c>
      <c r="AH667" s="11">
        <v>10</v>
      </c>
      <c r="AI667" s="11"/>
      <c r="AJ667" s="11"/>
      <c r="AK667" s="11" t="s">
        <v>1441</v>
      </c>
      <c r="AL667" s="11" t="s">
        <v>105</v>
      </c>
      <c r="AM667" s="11" t="s">
        <v>48</v>
      </c>
      <c r="AN667" s="11" t="s">
        <v>729</v>
      </c>
    </row>
    <row r="668" ht="24" spans="1:40">
      <c r="A668" s="28">
        <v>665</v>
      </c>
      <c r="B668" s="11" t="s">
        <v>494</v>
      </c>
      <c r="C668" s="11" t="s">
        <v>2442</v>
      </c>
      <c r="D668" s="11" t="s">
        <v>2443</v>
      </c>
      <c r="E668" s="11" t="s">
        <v>2444</v>
      </c>
      <c r="F668" s="11" t="s">
        <v>1916</v>
      </c>
      <c r="G668" s="11" t="s">
        <v>339</v>
      </c>
      <c r="H668" s="11">
        <v>1</v>
      </c>
      <c r="I668" s="11" t="s">
        <v>3328</v>
      </c>
      <c r="J668" s="11">
        <v>1</v>
      </c>
      <c r="K668" s="11">
        <v>100</v>
      </c>
      <c r="L668" s="11" t="s">
        <v>339</v>
      </c>
      <c r="M668" s="11">
        <v>0</v>
      </c>
      <c r="N668" s="11">
        <v>0</v>
      </c>
      <c r="O668" s="11">
        <v>0</v>
      </c>
      <c r="P668" s="11">
        <v>0</v>
      </c>
      <c r="Q668" s="11">
        <v>0</v>
      </c>
      <c r="R668" s="11">
        <v>0</v>
      </c>
      <c r="S668" s="11">
        <v>0</v>
      </c>
      <c r="T668" s="11">
        <v>0</v>
      </c>
      <c r="U668" s="11">
        <v>0</v>
      </c>
      <c r="V668" s="11">
        <v>0</v>
      </c>
      <c r="W668" s="11">
        <v>0</v>
      </c>
      <c r="X668" s="11">
        <v>0</v>
      </c>
      <c r="Y668" s="11">
        <v>0</v>
      </c>
      <c r="Z668" s="11">
        <v>0</v>
      </c>
      <c r="AA668" s="11">
        <v>0</v>
      </c>
      <c r="AB668" s="11">
        <v>0</v>
      </c>
      <c r="AC668" s="11">
        <v>0</v>
      </c>
      <c r="AD668" s="11">
        <v>0</v>
      </c>
      <c r="AE668" s="11">
        <v>0</v>
      </c>
      <c r="AF668" s="11">
        <v>0</v>
      </c>
      <c r="AG668" s="11">
        <v>0</v>
      </c>
      <c r="AH668" s="11">
        <v>30</v>
      </c>
      <c r="AI668" s="11"/>
      <c r="AJ668" s="11"/>
      <c r="AK668" s="11" t="s">
        <v>1441</v>
      </c>
      <c r="AL668" s="11" t="s">
        <v>47</v>
      </c>
      <c r="AM668" s="11" t="s">
        <v>48</v>
      </c>
      <c r="AN668" s="11" t="s">
        <v>729</v>
      </c>
    </row>
    <row r="669" ht="24" spans="1:40">
      <c r="A669" s="28">
        <v>666</v>
      </c>
      <c r="B669" s="11" t="s">
        <v>494</v>
      </c>
      <c r="C669" s="11" t="s">
        <v>2445</v>
      </c>
      <c r="D669" s="11" t="s">
        <v>2446</v>
      </c>
      <c r="E669" s="11" t="s">
        <v>2447</v>
      </c>
      <c r="F669" s="11" t="s">
        <v>582</v>
      </c>
      <c r="G669" s="11" t="s">
        <v>384</v>
      </c>
      <c r="H669" s="11">
        <v>3</v>
      </c>
      <c r="I669" s="11" t="s">
        <v>3328</v>
      </c>
      <c r="J669" s="11">
        <v>3</v>
      </c>
      <c r="K669" s="11">
        <v>100</v>
      </c>
      <c r="L669" s="11" t="s">
        <v>384</v>
      </c>
      <c r="M669" s="11">
        <v>0</v>
      </c>
      <c r="N669" s="11">
        <v>0</v>
      </c>
      <c r="O669" s="11">
        <v>0</v>
      </c>
      <c r="P669" s="11">
        <v>0</v>
      </c>
      <c r="Q669" s="11">
        <v>0</v>
      </c>
      <c r="R669" s="11">
        <v>0</v>
      </c>
      <c r="S669" s="11">
        <v>0</v>
      </c>
      <c r="T669" s="11">
        <v>0</v>
      </c>
      <c r="U669" s="11">
        <v>0</v>
      </c>
      <c r="V669" s="11">
        <v>0</v>
      </c>
      <c r="W669" s="11">
        <v>0</v>
      </c>
      <c r="X669" s="11">
        <v>0</v>
      </c>
      <c r="Y669" s="11">
        <v>0</v>
      </c>
      <c r="Z669" s="11">
        <v>0</v>
      </c>
      <c r="AA669" s="11">
        <v>0</v>
      </c>
      <c r="AB669" s="11">
        <v>0</v>
      </c>
      <c r="AC669" s="11">
        <v>0</v>
      </c>
      <c r="AD669" s="11">
        <v>0</v>
      </c>
      <c r="AE669" s="11">
        <v>0</v>
      </c>
      <c r="AF669" s="11">
        <v>0</v>
      </c>
      <c r="AG669" s="11">
        <v>0</v>
      </c>
      <c r="AH669" s="11">
        <v>30</v>
      </c>
      <c r="AI669" s="11"/>
      <c r="AJ669" s="11"/>
      <c r="AK669" s="11" t="s">
        <v>1441</v>
      </c>
      <c r="AL669" s="11" t="s">
        <v>47</v>
      </c>
      <c r="AM669" s="11" t="s">
        <v>48</v>
      </c>
      <c r="AN669" s="11" t="s">
        <v>729</v>
      </c>
    </row>
    <row r="670" ht="48" spans="1:40">
      <c r="A670" s="28">
        <v>667</v>
      </c>
      <c r="B670" s="11" t="s">
        <v>494</v>
      </c>
      <c r="C670" s="11" t="s">
        <v>2448</v>
      </c>
      <c r="D670" s="11" t="s">
        <v>2449</v>
      </c>
      <c r="E670" s="11" t="s">
        <v>2450</v>
      </c>
      <c r="F670" s="11" t="s">
        <v>519</v>
      </c>
      <c r="G670" s="11" t="s">
        <v>918</v>
      </c>
      <c r="H670" s="11">
        <v>1</v>
      </c>
      <c r="I670" s="11" t="s">
        <v>3329</v>
      </c>
      <c r="J670" s="11">
        <v>1</v>
      </c>
      <c r="K670" s="11">
        <v>49</v>
      </c>
      <c r="L670" s="11" t="s">
        <v>918</v>
      </c>
      <c r="M670" s="11">
        <v>2</v>
      </c>
      <c r="N670" s="11">
        <v>39</v>
      </c>
      <c r="O670" s="11" t="s">
        <v>104</v>
      </c>
      <c r="P670" s="11">
        <v>5</v>
      </c>
      <c r="Q670" s="11">
        <v>12</v>
      </c>
      <c r="R670" s="11" t="s">
        <v>3160</v>
      </c>
      <c r="S670" s="11">
        <v>0</v>
      </c>
      <c r="T670" s="11">
        <v>0</v>
      </c>
      <c r="U670" s="11">
        <v>0</v>
      </c>
      <c r="V670" s="11">
        <v>0</v>
      </c>
      <c r="W670" s="11">
        <v>0</v>
      </c>
      <c r="X670" s="11">
        <v>0</v>
      </c>
      <c r="Y670" s="11">
        <v>0</v>
      </c>
      <c r="Z670" s="11">
        <v>0</v>
      </c>
      <c r="AA670" s="11">
        <v>0</v>
      </c>
      <c r="AB670" s="11">
        <v>0</v>
      </c>
      <c r="AC670" s="11">
        <v>0</v>
      </c>
      <c r="AD670" s="11">
        <v>0</v>
      </c>
      <c r="AE670" s="11">
        <v>0</v>
      </c>
      <c r="AF670" s="11">
        <v>0</v>
      </c>
      <c r="AG670" s="11">
        <v>0</v>
      </c>
      <c r="AH670" s="11">
        <v>30</v>
      </c>
      <c r="AI670" s="11" t="s">
        <v>1400</v>
      </c>
      <c r="AJ670" s="11">
        <v>4</v>
      </c>
      <c r="AK670" s="11" t="s">
        <v>1453</v>
      </c>
      <c r="AL670" s="11" t="s">
        <v>47</v>
      </c>
      <c r="AM670" s="11" t="s">
        <v>48</v>
      </c>
      <c r="AN670" s="11" t="s">
        <v>729</v>
      </c>
    </row>
    <row r="671" ht="60" spans="1:40">
      <c r="A671" s="28">
        <v>668</v>
      </c>
      <c r="B671" s="11" t="s">
        <v>494</v>
      </c>
      <c r="C671" s="11" t="s">
        <v>2451</v>
      </c>
      <c r="D671" s="11" t="s">
        <v>2452</v>
      </c>
      <c r="E671" s="11" t="s">
        <v>2453</v>
      </c>
      <c r="F671" s="11" t="s">
        <v>2114</v>
      </c>
      <c r="G671" s="11" t="s">
        <v>687</v>
      </c>
      <c r="H671" s="11">
        <v>1</v>
      </c>
      <c r="I671" s="11" t="s">
        <v>3329</v>
      </c>
      <c r="J671" s="11">
        <v>1</v>
      </c>
      <c r="K671" s="11">
        <v>35</v>
      </c>
      <c r="L671" s="11" t="s">
        <v>687</v>
      </c>
      <c r="M671" s="11">
        <v>2</v>
      </c>
      <c r="N671" s="11">
        <v>30</v>
      </c>
      <c r="O671" s="11" t="s">
        <v>104</v>
      </c>
      <c r="P671" s="11">
        <v>6</v>
      </c>
      <c r="Q671" s="11">
        <v>13</v>
      </c>
      <c r="R671" s="11" t="s">
        <v>3398</v>
      </c>
      <c r="S671" s="11">
        <v>7</v>
      </c>
      <c r="T671" s="11">
        <v>12</v>
      </c>
      <c r="U671" s="11" t="s">
        <v>802</v>
      </c>
      <c r="V671" s="11">
        <v>8</v>
      </c>
      <c r="W671" s="11">
        <v>10</v>
      </c>
      <c r="X671" s="11" t="s">
        <v>3465</v>
      </c>
      <c r="Y671" s="11">
        <v>0</v>
      </c>
      <c r="Z671" s="11">
        <v>0</v>
      </c>
      <c r="AA671" s="11">
        <v>0</v>
      </c>
      <c r="AB671" s="11">
        <v>0</v>
      </c>
      <c r="AC671" s="11">
        <v>0</v>
      </c>
      <c r="AD671" s="11">
        <v>0</v>
      </c>
      <c r="AE671" s="11">
        <v>0</v>
      </c>
      <c r="AF671" s="11">
        <v>0</v>
      </c>
      <c r="AG671" s="11">
        <v>0</v>
      </c>
      <c r="AH671" s="11">
        <v>30</v>
      </c>
      <c r="AI671" s="11" t="s">
        <v>1400</v>
      </c>
      <c r="AJ671" s="11">
        <v>4</v>
      </c>
      <c r="AK671" s="11" t="s">
        <v>1453</v>
      </c>
      <c r="AL671" s="11" t="s">
        <v>47</v>
      </c>
      <c r="AM671" s="11" t="s">
        <v>48</v>
      </c>
      <c r="AN671" s="11" t="s">
        <v>729</v>
      </c>
    </row>
    <row r="672" ht="24" spans="1:40">
      <c r="A672" s="28">
        <v>669</v>
      </c>
      <c r="B672" s="11" t="s">
        <v>494</v>
      </c>
      <c r="C672" s="11" t="s">
        <v>2454</v>
      </c>
      <c r="D672" s="11" t="s">
        <v>2455</v>
      </c>
      <c r="E672" s="11" t="s">
        <v>2456</v>
      </c>
      <c r="F672" s="11" t="s">
        <v>524</v>
      </c>
      <c r="G672" s="11" t="s">
        <v>1421</v>
      </c>
      <c r="H672" s="11">
        <v>5</v>
      </c>
      <c r="I672" s="11" t="s">
        <v>3328</v>
      </c>
      <c r="J672" s="11">
        <v>5</v>
      </c>
      <c r="K672" s="11">
        <v>100</v>
      </c>
      <c r="L672" s="11" t="s">
        <v>1421</v>
      </c>
      <c r="M672" s="11">
        <v>0</v>
      </c>
      <c r="N672" s="11">
        <v>0</v>
      </c>
      <c r="O672" s="11">
        <v>0</v>
      </c>
      <c r="P672" s="11">
        <v>0</v>
      </c>
      <c r="Q672" s="11">
        <v>0</v>
      </c>
      <c r="R672" s="11">
        <v>0</v>
      </c>
      <c r="S672" s="11">
        <v>0</v>
      </c>
      <c r="T672" s="11">
        <v>0</v>
      </c>
      <c r="U672" s="11">
        <v>0</v>
      </c>
      <c r="V672" s="11">
        <v>0</v>
      </c>
      <c r="W672" s="11">
        <v>0</v>
      </c>
      <c r="X672" s="11">
        <v>0</v>
      </c>
      <c r="Y672" s="11">
        <v>0</v>
      </c>
      <c r="Z672" s="11">
        <v>0</v>
      </c>
      <c r="AA672" s="11">
        <v>0</v>
      </c>
      <c r="AB672" s="11">
        <v>0</v>
      </c>
      <c r="AC672" s="11">
        <v>0</v>
      </c>
      <c r="AD672" s="11">
        <v>0</v>
      </c>
      <c r="AE672" s="11">
        <v>0</v>
      </c>
      <c r="AF672" s="11">
        <v>0</v>
      </c>
      <c r="AG672" s="11">
        <v>0</v>
      </c>
      <c r="AH672" s="11">
        <v>15</v>
      </c>
      <c r="AI672" s="11"/>
      <c r="AJ672" s="11"/>
      <c r="AK672" s="11" t="s">
        <v>1453</v>
      </c>
      <c r="AL672" s="11" t="s">
        <v>47</v>
      </c>
      <c r="AM672" s="11" t="s">
        <v>56</v>
      </c>
      <c r="AN672" s="11" t="s">
        <v>729</v>
      </c>
    </row>
    <row r="673" ht="36" spans="1:40">
      <c r="A673" s="28">
        <v>670</v>
      </c>
      <c r="B673" s="11" t="s">
        <v>494</v>
      </c>
      <c r="C673" s="11" t="s">
        <v>2457</v>
      </c>
      <c r="D673" s="11" t="s">
        <v>2458</v>
      </c>
      <c r="E673" s="11" t="s">
        <v>2459</v>
      </c>
      <c r="F673" s="11" t="s">
        <v>582</v>
      </c>
      <c r="G673" s="11" t="s">
        <v>203</v>
      </c>
      <c r="H673" s="11">
        <v>3</v>
      </c>
      <c r="I673" s="11" t="s">
        <v>3328</v>
      </c>
      <c r="J673" s="11">
        <v>3</v>
      </c>
      <c r="K673" s="11">
        <v>100</v>
      </c>
      <c r="L673" s="11" t="s">
        <v>203</v>
      </c>
      <c r="M673" s="11">
        <v>0</v>
      </c>
      <c r="N673" s="11">
        <v>0</v>
      </c>
      <c r="O673" s="11">
        <v>0</v>
      </c>
      <c r="P673" s="11">
        <v>0</v>
      </c>
      <c r="Q673" s="11">
        <v>0</v>
      </c>
      <c r="R673" s="11">
        <v>0</v>
      </c>
      <c r="S673" s="11">
        <v>0</v>
      </c>
      <c r="T673" s="11">
        <v>0</v>
      </c>
      <c r="U673" s="11">
        <v>0</v>
      </c>
      <c r="V673" s="11">
        <v>0</v>
      </c>
      <c r="W673" s="11">
        <v>0</v>
      </c>
      <c r="X673" s="11">
        <v>0</v>
      </c>
      <c r="Y673" s="11">
        <v>0</v>
      </c>
      <c r="Z673" s="11">
        <v>0</v>
      </c>
      <c r="AA673" s="11">
        <v>0</v>
      </c>
      <c r="AB673" s="11">
        <v>0</v>
      </c>
      <c r="AC673" s="11">
        <v>0</v>
      </c>
      <c r="AD673" s="11">
        <v>0</v>
      </c>
      <c r="AE673" s="11">
        <v>0</v>
      </c>
      <c r="AF673" s="11">
        <v>0</v>
      </c>
      <c r="AG673" s="11">
        <v>0</v>
      </c>
      <c r="AH673" s="11">
        <v>30</v>
      </c>
      <c r="AI673" s="11" t="s">
        <v>1400</v>
      </c>
      <c r="AJ673" s="11">
        <v>4</v>
      </c>
      <c r="AK673" s="11" t="s">
        <v>1453</v>
      </c>
      <c r="AL673" s="11" t="s">
        <v>47</v>
      </c>
      <c r="AM673" s="11" t="s">
        <v>48</v>
      </c>
      <c r="AN673" s="11" t="s">
        <v>729</v>
      </c>
    </row>
    <row r="674" ht="48" spans="1:40">
      <c r="A674" s="28">
        <v>671</v>
      </c>
      <c r="B674" s="11" t="s">
        <v>494</v>
      </c>
      <c r="C674" s="11" t="s">
        <v>2460</v>
      </c>
      <c r="D674" s="11" t="s">
        <v>2461</v>
      </c>
      <c r="E674" s="11" t="s">
        <v>2462</v>
      </c>
      <c r="F674" s="11" t="s">
        <v>2136</v>
      </c>
      <c r="G674" s="11" t="s">
        <v>323</v>
      </c>
      <c r="H674" s="11">
        <v>3</v>
      </c>
      <c r="I674" s="11" t="s">
        <v>3329</v>
      </c>
      <c r="J674" s="11">
        <v>3</v>
      </c>
      <c r="K674" s="11">
        <v>62.5</v>
      </c>
      <c r="L674" s="11" t="s">
        <v>323</v>
      </c>
      <c r="M674" s="11">
        <v>5</v>
      </c>
      <c r="N674" s="11">
        <v>37.5</v>
      </c>
      <c r="O674" s="11" t="s">
        <v>1357</v>
      </c>
      <c r="P674" s="11">
        <v>0</v>
      </c>
      <c r="Q674" s="11">
        <v>0</v>
      </c>
      <c r="R674" s="11">
        <v>0</v>
      </c>
      <c r="S674" s="11">
        <v>0</v>
      </c>
      <c r="T674" s="11">
        <v>0</v>
      </c>
      <c r="U674" s="11">
        <v>0</v>
      </c>
      <c r="V674" s="11">
        <v>0</v>
      </c>
      <c r="W674" s="11">
        <v>0</v>
      </c>
      <c r="X674" s="11">
        <v>0</v>
      </c>
      <c r="Y674" s="11">
        <v>0</v>
      </c>
      <c r="Z674" s="11">
        <v>0</v>
      </c>
      <c r="AA674" s="11">
        <v>0</v>
      </c>
      <c r="AB674" s="11">
        <v>0</v>
      </c>
      <c r="AC674" s="11">
        <v>0</v>
      </c>
      <c r="AD674" s="11">
        <v>0</v>
      </c>
      <c r="AE674" s="11">
        <v>0</v>
      </c>
      <c r="AF674" s="11">
        <v>0</v>
      </c>
      <c r="AG674" s="11">
        <v>0</v>
      </c>
      <c r="AH674" s="11">
        <v>30</v>
      </c>
      <c r="AI674" s="11"/>
      <c r="AJ674" s="11"/>
      <c r="AK674" s="11" t="s">
        <v>1453</v>
      </c>
      <c r="AL674" s="11" t="s">
        <v>47</v>
      </c>
      <c r="AM674" s="11" t="s">
        <v>48</v>
      </c>
      <c r="AN674" s="11" t="s">
        <v>729</v>
      </c>
    </row>
    <row r="675" ht="60" spans="1:40">
      <c r="A675" s="28">
        <v>672</v>
      </c>
      <c r="B675" s="11" t="s">
        <v>494</v>
      </c>
      <c r="C675" s="11" t="s">
        <v>2463</v>
      </c>
      <c r="D675" s="11" t="s">
        <v>2464</v>
      </c>
      <c r="E675" s="11" t="s">
        <v>2465</v>
      </c>
      <c r="F675" s="30" t="s">
        <v>2055</v>
      </c>
      <c r="G675" s="11" t="s">
        <v>2466</v>
      </c>
      <c r="H675" s="11">
        <v>2</v>
      </c>
      <c r="I675" s="11" t="s">
        <v>3329</v>
      </c>
      <c r="J675" s="11">
        <v>1</v>
      </c>
      <c r="K675" s="11">
        <v>0</v>
      </c>
      <c r="L675" s="11" t="s">
        <v>3365</v>
      </c>
      <c r="M675" s="11">
        <v>2</v>
      </c>
      <c r="N675" s="11">
        <v>100</v>
      </c>
      <c r="O675" s="11" t="s">
        <v>2466</v>
      </c>
      <c r="P675" s="11">
        <v>3</v>
      </c>
      <c r="Q675" s="11">
        <v>0</v>
      </c>
      <c r="R675" s="11" t="s">
        <v>2056</v>
      </c>
      <c r="S675" s="11">
        <v>0</v>
      </c>
      <c r="T675" s="11">
        <v>0</v>
      </c>
      <c r="U675" s="11">
        <v>0</v>
      </c>
      <c r="V675" s="11">
        <v>0</v>
      </c>
      <c r="W675" s="11">
        <v>0</v>
      </c>
      <c r="X675" s="11">
        <v>0</v>
      </c>
      <c r="Y675" s="11">
        <v>0</v>
      </c>
      <c r="Z675" s="11">
        <v>0</v>
      </c>
      <c r="AA675" s="11">
        <v>0</v>
      </c>
      <c r="AB675" s="11">
        <v>0</v>
      </c>
      <c r="AC675" s="11">
        <v>0</v>
      </c>
      <c r="AD675" s="11">
        <v>0</v>
      </c>
      <c r="AE675" s="11">
        <v>0</v>
      </c>
      <c r="AF675" s="11">
        <v>0</v>
      </c>
      <c r="AG675" s="11">
        <v>0</v>
      </c>
      <c r="AH675" s="11">
        <v>30</v>
      </c>
      <c r="AI675" s="11"/>
      <c r="AJ675" s="11"/>
      <c r="AK675" s="11" t="s">
        <v>1463</v>
      </c>
      <c r="AL675" s="11" t="s">
        <v>47</v>
      </c>
      <c r="AM675" s="11" t="s">
        <v>48</v>
      </c>
      <c r="AN675" s="11" t="s">
        <v>729</v>
      </c>
    </row>
    <row r="676" ht="36" spans="1:40">
      <c r="A676" s="28">
        <v>673</v>
      </c>
      <c r="B676" s="11" t="s">
        <v>494</v>
      </c>
      <c r="C676" s="11" t="s">
        <v>2467</v>
      </c>
      <c r="D676" s="11" t="s">
        <v>2468</v>
      </c>
      <c r="E676" s="11" t="s">
        <v>2469</v>
      </c>
      <c r="F676" s="11" t="s">
        <v>508</v>
      </c>
      <c r="G676" s="11" t="s">
        <v>394</v>
      </c>
      <c r="H676" s="11">
        <v>1</v>
      </c>
      <c r="I676" s="11" t="s">
        <v>3329</v>
      </c>
      <c r="J676" s="11">
        <v>1</v>
      </c>
      <c r="K676" s="11">
        <v>60</v>
      </c>
      <c r="L676" s="11" t="s">
        <v>394</v>
      </c>
      <c r="M676" s="11">
        <v>4</v>
      </c>
      <c r="N676" s="11">
        <v>40</v>
      </c>
      <c r="O676" s="11" t="s">
        <v>3466</v>
      </c>
      <c r="P676" s="11">
        <v>0</v>
      </c>
      <c r="Q676" s="11">
        <v>0</v>
      </c>
      <c r="R676" s="11">
        <v>0</v>
      </c>
      <c r="S676" s="11">
        <v>0</v>
      </c>
      <c r="T676" s="11">
        <v>0</v>
      </c>
      <c r="U676" s="11">
        <v>0</v>
      </c>
      <c r="V676" s="11">
        <v>0</v>
      </c>
      <c r="W676" s="11">
        <v>0</v>
      </c>
      <c r="X676" s="11">
        <v>0</v>
      </c>
      <c r="Y676" s="11">
        <v>0</v>
      </c>
      <c r="Z676" s="11">
        <v>0</v>
      </c>
      <c r="AA676" s="11">
        <v>0</v>
      </c>
      <c r="AB676" s="11">
        <v>0</v>
      </c>
      <c r="AC676" s="11">
        <v>0</v>
      </c>
      <c r="AD676" s="11">
        <v>0</v>
      </c>
      <c r="AE676" s="11">
        <v>0</v>
      </c>
      <c r="AF676" s="11">
        <v>0</v>
      </c>
      <c r="AG676" s="11">
        <v>0</v>
      </c>
      <c r="AH676" s="11">
        <v>30</v>
      </c>
      <c r="AI676" s="11"/>
      <c r="AJ676" s="11"/>
      <c r="AK676" s="11" t="s">
        <v>1463</v>
      </c>
      <c r="AL676" s="11" t="s">
        <v>47</v>
      </c>
      <c r="AM676" s="11" t="s">
        <v>48</v>
      </c>
      <c r="AN676" s="11" t="s">
        <v>729</v>
      </c>
    </row>
    <row r="677" ht="24" spans="1:40">
      <c r="A677" s="28">
        <v>674</v>
      </c>
      <c r="B677" s="11" t="s">
        <v>494</v>
      </c>
      <c r="C677" s="11" t="s">
        <v>2470</v>
      </c>
      <c r="D677" s="11" t="s">
        <v>2471</v>
      </c>
      <c r="E677" s="11" t="s">
        <v>2472</v>
      </c>
      <c r="F677" s="11" t="s">
        <v>582</v>
      </c>
      <c r="G677" s="11" t="s">
        <v>403</v>
      </c>
      <c r="H677" s="11">
        <v>3</v>
      </c>
      <c r="I677" s="11" t="s">
        <v>3328</v>
      </c>
      <c r="J677" s="11">
        <v>1</v>
      </c>
      <c r="K677" s="11">
        <v>100</v>
      </c>
      <c r="L677" s="11" t="s">
        <v>403</v>
      </c>
      <c r="M677" s="11">
        <v>0</v>
      </c>
      <c r="N677" s="11">
        <v>0</v>
      </c>
      <c r="O677" s="11">
        <v>0</v>
      </c>
      <c r="P677" s="11">
        <v>0</v>
      </c>
      <c r="Q677" s="11">
        <v>0</v>
      </c>
      <c r="R677" s="11">
        <v>0</v>
      </c>
      <c r="S677" s="11">
        <v>0</v>
      </c>
      <c r="T677" s="11">
        <v>0</v>
      </c>
      <c r="U677" s="11">
        <v>0</v>
      </c>
      <c r="V677" s="11">
        <v>0</v>
      </c>
      <c r="W677" s="11">
        <v>0</v>
      </c>
      <c r="X677" s="11">
        <v>0</v>
      </c>
      <c r="Y677" s="11">
        <v>0</v>
      </c>
      <c r="Z677" s="11">
        <v>0</v>
      </c>
      <c r="AA677" s="11">
        <v>0</v>
      </c>
      <c r="AB677" s="11">
        <v>0</v>
      </c>
      <c r="AC677" s="11">
        <v>0</v>
      </c>
      <c r="AD677" s="11">
        <v>0</v>
      </c>
      <c r="AE677" s="11">
        <v>0</v>
      </c>
      <c r="AF677" s="11">
        <v>0</v>
      </c>
      <c r="AG677" s="11">
        <v>0</v>
      </c>
      <c r="AH677" s="11">
        <v>30</v>
      </c>
      <c r="AI677" s="11"/>
      <c r="AJ677" s="11"/>
      <c r="AK677" s="11" t="s">
        <v>1463</v>
      </c>
      <c r="AL677" s="11" t="s">
        <v>47</v>
      </c>
      <c r="AM677" s="11" t="s">
        <v>48</v>
      </c>
      <c r="AN677" s="11" t="s">
        <v>729</v>
      </c>
    </row>
    <row r="678" ht="36" spans="1:40">
      <c r="A678" s="28">
        <v>675</v>
      </c>
      <c r="B678" s="11" t="s">
        <v>494</v>
      </c>
      <c r="C678" s="11" t="s">
        <v>2473</v>
      </c>
      <c r="D678" s="11" t="s">
        <v>2474</v>
      </c>
      <c r="E678" s="11" t="s">
        <v>2475</v>
      </c>
      <c r="F678" s="11" t="s">
        <v>524</v>
      </c>
      <c r="G678" s="11" t="s">
        <v>947</v>
      </c>
      <c r="H678" s="11">
        <v>2</v>
      </c>
      <c r="I678" s="11" t="s">
        <v>3328</v>
      </c>
      <c r="J678" s="11">
        <v>2</v>
      </c>
      <c r="K678" s="11">
        <v>100</v>
      </c>
      <c r="L678" s="11" t="s">
        <v>947</v>
      </c>
      <c r="M678" s="11">
        <v>0</v>
      </c>
      <c r="N678" s="11">
        <v>0</v>
      </c>
      <c r="O678" s="11">
        <v>0</v>
      </c>
      <c r="P678" s="11">
        <v>0</v>
      </c>
      <c r="Q678" s="11">
        <v>0</v>
      </c>
      <c r="R678" s="11">
        <v>0</v>
      </c>
      <c r="S678" s="11">
        <v>0</v>
      </c>
      <c r="T678" s="11">
        <v>0</v>
      </c>
      <c r="U678" s="11">
        <v>0</v>
      </c>
      <c r="V678" s="11">
        <v>0</v>
      </c>
      <c r="W678" s="11">
        <v>0</v>
      </c>
      <c r="X678" s="11">
        <v>0</v>
      </c>
      <c r="Y678" s="11">
        <v>0</v>
      </c>
      <c r="Z678" s="11">
        <v>0</v>
      </c>
      <c r="AA678" s="11">
        <v>0</v>
      </c>
      <c r="AB678" s="11">
        <v>0</v>
      </c>
      <c r="AC678" s="11">
        <v>0</v>
      </c>
      <c r="AD678" s="11">
        <v>0</v>
      </c>
      <c r="AE678" s="11">
        <v>0</v>
      </c>
      <c r="AF678" s="11">
        <v>0</v>
      </c>
      <c r="AG678" s="11">
        <v>0</v>
      </c>
      <c r="AH678" s="11">
        <v>10</v>
      </c>
      <c r="AI678" s="11"/>
      <c r="AJ678" s="11"/>
      <c r="AK678" s="11" t="s">
        <v>1463</v>
      </c>
      <c r="AL678" s="11" t="s">
        <v>105</v>
      </c>
      <c r="AM678" s="11" t="s">
        <v>48</v>
      </c>
      <c r="AN678" s="11" t="s">
        <v>729</v>
      </c>
    </row>
    <row r="679" ht="36" spans="1:40">
      <c r="A679" s="28">
        <v>676</v>
      </c>
      <c r="B679" s="11" t="s">
        <v>494</v>
      </c>
      <c r="C679" s="11" t="s">
        <v>2476</v>
      </c>
      <c r="D679" s="11" t="s">
        <v>2477</v>
      </c>
      <c r="E679" s="11" t="s">
        <v>2478</v>
      </c>
      <c r="F679" s="11" t="s">
        <v>2479</v>
      </c>
      <c r="G679" s="11" t="s">
        <v>590</v>
      </c>
      <c r="H679" s="11">
        <v>6</v>
      </c>
      <c r="I679" s="11" t="s">
        <v>3328</v>
      </c>
      <c r="J679" s="11">
        <v>6</v>
      </c>
      <c r="K679" s="11">
        <v>100</v>
      </c>
      <c r="L679" s="11" t="s">
        <v>590</v>
      </c>
      <c r="M679" s="11">
        <v>0</v>
      </c>
      <c r="N679" s="11">
        <v>0</v>
      </c>
      <c r="O679" s="11">
        <v>0</v>
      </c>
      <c r="P679" s="11">
        <v>0</v>
      </c>
      <c r="Q679" s="11">
        <v>0</v>
      </c>
      <c r="R679" s="11">
        <v>0</v>
      </c>
      <c r="S679" s="11">
        <v>0</v>
      </c>
      <c r="T679" s="11">
        <v>0</v>
      </c>
      <c r="U679" s="11">
        <v>0</v>
      </c>
      <c r="V679" s="11">
        <v>0</v>
      </c>
      <c r="W679" s="11">
        <v>0</v>
      </c>
      <c r="X679" s="11">
        <v>0</v>
      </c>
      <c r="Y679" s="11">
        <v>0</v>
      </c>
      <c r="Z679" s="11">
        <v>0</v>
      </c>
      <c r="AA679" s="11">
        <v>0</v>
      </c>
      <c r="AB679" s="11">
        <v>0</v>
      </c>
      <c r="AC679" s="11">
        <v>0</v>
      </c>
      <c r="AD679" s="11">
        <v>0</v>
      </c>
      <c r="AE679" s="11">
        <v>0</v>
      </c>
      <c r="AF679" s="11">
        <v>0</v>
      </c>
      <c r="AG679" s="11">
        <v>0</v>
      </c>
      <c r="AH679" s="11">
        <v>5</v>
      </c>
      <c r="AI679" s="11"/>
      <c r="AJ679" s="11"/>
      <c r="AK679" s="11" t="s">
        <v>1463</v>
      </c>
      <c r="AL679" s="11" t="s">
        <v>105</v>
      </c>
      <c r="AM679" s="11" t="s">
        <v>56</v>
      </c>
      <c r="AN679" s="11" t="s">
        <v>729</v>
      </c>
    </row>
    <row r="680" ht="36" spans="1:40">
      <c r="A680" s="28">
        <v>677</v>
      </c>
      <c r="B680" s="11" t="s">
        <v>494</v>
      </c>
      <c r="C680" s="11" t="s">
        <v>2480</v>
      </c>
      <c r="D680" s="11" t="s">
        <v>2481</v>
      </c>
      <c r="E680" s="11" t="s">
        <v>2482</v>
      </c>
      <c r="F680" s="11" t="s">
        <v>519</v>
      </c>
      <c r="G680" s="11" t="s">
        <v>1275</v>
      </c>
      <c r="H680" s="11">
        <v>4</v>
      </c>
      <c r="I680" s="11" t="s">
        <v>3328</v>
      </c>
      <c r="J680" s="11">
        <v>4</v>
      </c>
      <c r="K680" s="11">
        <v>100</v>
      </c>
      <c r="L680" s="11" t="s">
        <v>1275</v>
      </c>
      <c r="M680" s="11">
        <v>0</v>
      </c>
      <c r="N680" s="11">
        <v>0</v>
      </c>
      <c r="O680" s="11">
        <v>0</v>
      </c>
      <c r="P680" s="11">
        <v>0</v>
      </c>
      <c r="Q680" s="11">
        <v>0</v>
      </c>
      <c r="R680" s="11">
        <v>0</v>
      </c>
      <c r="S680" s="11">
        <v>0</v>
      </c>
      <c r="T680" s="11">
        <v>0</v>
      </c>
      <c r="U680" s="11">
        <v>0</v>
      </c>
      <c r="V680" s="11">
        <v>0</v>
      </c>
      <c r="W680" s="11">
        <v>0</v>
      </c>
      <c r="X680" s="11">
        <v>0</v>
      </c>
      <c r="Y680" s="11">
        <v>0</v>
      </c>
      <c r="Z680" s="11">
        <v>0</v>
      </c>
      <c r="AA680" s="11">
        <v>0</v>
      </c>
      <c r="AB680" s="11">
        <v>0</v>
      </c>
      <c r="AC680" s="11">
        <v>0</v>
      </c>
      <c r="AD680" s="11">
        <v>0</v>
      </c>
      <c r="AE680" s="11">
        <v>0</v>
      </c>
      <c r="AF680" s="11">
        <v>0</v>
      </c>
      <c r="AG680" s="11">
        <v>0</v>
      </c>
      <c r="AH680" s="11">
        <v>15</v>
      </c>
      <c r="AI680" s="11"/>
      <c r="AJ680" s="11"/>
      <c r="AK680" s="11" t="s">
        <v>1463</v>
      </c>
      <c r="AL680" s="11" t="s">
        <v>47</v>
      </c>
      <c r="AM680" s="11" t="s">
        <v>56</v>
      </c>
      <c r="AN680" s="11" t="s">
        <v>729</v>
      </c>
    </row>
    <row r="681" ht="48" spans="1:40">
      <c r="A681" s="28">
        <v>678</v>
      </c>
      <c r="B681" s="11" t="s">
        <v>494</v>
      </c>
      <c r="C681" s="11" t="s">
        <v>2483</v>
      </c>
      <c r="D681" s="11" t="s">
        <v>2484</v>
      </c>
      <c r="E681" s="11" t="s">
        <v>2485</v>
      </c>
      <c r="F681" s="11" t="s">
        <v>519</v>
      </c>
      <c r="G681" s="11" t="s">
        <v>331</v>
      </c>
      <c r="H681" s="11">
        <v>1</v>
      </c>
      <c r="I681" s="11" t="s">
        <v>3329</v>
      </c>
      <c r="J681" s="11">
        <v>1</v>
      </c>
      <c r="K681" s="11">
        <v>70</v>
      </c>
      <c r="L681" s="11" t="s">
        <v>331</v>
      </c>
      <c r="M681" s="11">
        <v>5</v>
      </c>
      <c r="N681" s="11">
        <v>30</v>
      </c>
      <c r="O681" s="11" t="s">
        <v>3467</v>
      </c>
      <c r="P681" s="11">
        <v>0</v>
      </c>
      <c r="Q681" s="11">
        <v>0</v>
      </c>
      <c r="R681" s="11">
        <v>0</v>
      </c>
      <c r="S681" s="11">
        <v>0</v>
      </c>
      <c r="T681" s="11">
        <v>0</v>
      </c>
      <c r="U681" s="11">
        <v>0</v>
      </c>
      <c r="V681" s="11">
        <v>0</v>
      </c>
      <c r="W681" s="11">
        <v>0</v>
      </c>
      <c r="X681" s="11">
        <v>0</v>
      </c>
      <c r="Y681" s="11">
        <v>0</v>
      </c>
      <c r="Z681" s="11">
        <v>0</v>
      </c>
      <c r="AA681" s="11">
        <v>0</v>
      </c>
      <c r="AB681" s="11">
        <v>0</v>
      </c>
      <c r="AC681" s="11">
        <v>0</v>
      </c>
      <c r="AD681" s="11">
        <v>0</v>
      </c>
      <c r="AE681" s="11">
        <v>0</v>
      </c>
      <c r="AF681" s="11">
        <v>0</v>
      </c>
      <c r="AG681" s="11">
        <v>0</v>
      </c>
      <c r="AH681" s="11">
        <v>30</v>
      </c>
      <c r="AI681" s="11"/>
      <c r="AJ681" s="11"/>
      <c r="AK681" s="11" t="s">
        <v>1489</v>
      </c>
      <c r="AL681" s="11" t="s">
        <v>47</v>
      </c>
      <c r="AM681" s="11" t="s">
        <v>48</v>
      </c>
      <c r="AN681" s="11" t="s">
        <v>729</v>
      </c>
    </row>
    <row r="682" ht="36" spans="1:40">
      <c r="A682" s="28">
        <v>679</v>
      </c>
      <c r="B682" s="11" t="s">
        <v>494</v>
      </c>
      <c r="C682" s="11" t="s">
        <v>2486</v>
      </c>
      <c r="D682" s="11" t="s">
        <v>2487</v>
      </c>
      <c r="E682" s="11" t="s">
        <v>2488</v>
      </c>
      <c r="F682" s="11" t="s">
        <v>582</v>
      </c>
      <c r="G682" s="11" t="s">
        <v>2246</v>
      </c>
      <c r="H682" s="11">
        <v>3</v>
      </c>
      <c r="I682" s="11" t="s">
        <v>3329</v>
      </c>
      <c r="J682" s="11">
        <v>3</v>
      </c>
      <c r="K682" s="11">
        <v>70</v>
      </c>
      <c r="L682" s="11" t="s">
        <v>2246</v>
      </c>
      <c r="M682" s="11">
        <v>4</v>
      </c>
      <c r="N682" s="11">
        <v>30</v>
      </c>
      <c r="O682" s="11" t="s">
        <v>3450</v>
      </c>
      <c r="P682" s="11">
        <v>0</v>
      </c>
      <c r="Q682" s="11">
        <v>0</v>
      </c>
      <c r="R682" s="11">
        <v>0</v>
      </c>
      <c r="S682" s="11">
        <v>0</v>
      </c>
      <c r="T682" s="11">
        <v>0</v>
      </c>
      <c r="U682" s="11">
        <v>0</v>
      </c>
      <c r="V682" s="11">
        <v>0</v>
      </c>
      <c r="W682" s="11">
        <v>0</v>
      </c>
      <c r="X682" s="11">
        <v>0</v>
      </c>
      <c r="Y682" s="11">
        <v>0</v>
      </c>
      <c r="Z682" s="11">
        <v>0</v>
      </c>
      <c r="AA682" s="11">
        <v>0</v>
      </c>
      <c r="AB682" s="11">
        <v>0</v>
      </c>
      <c r="AC682" s="11">
        <v>0</v>
      </c>
      <c r="AD682" s="11">
        <v>0</v>
      </c>
      <c r="AE682" s="11">
        <v>0</v>
      </c>
      <c r="AF682" s="11">
        <v>0</v>
      </c>
      <c r="AG682" s="11">
        <v>0</v>
      </c>
      <c r="AH682" s="11">
        <v>30</v>
      </c>
      <c r="AI682" s="11"/>
      <c r="AJ682" s="11"/>
      <c r="AK682" s="11" t="s">
        <v>1489</v>
      </c>
      <c r="AL682" s="11" t="s">
        <v>47</v>
      </c>
      <c r="AM682" s="11" t="s">
        <v>48</v>
      </c>
      <c r="AN682" s="11" t="s">
        <v>729</v>
      </c>
    </row>
    <row r="683" ht="84" spans="1:40">
      <c r="A683" s="28">
        <v>680</v>
      </c>
      <c r="B683" s="11" t="s">
        <v>494</v>
      </c>
      <c r="C683" s="11" t="s">
        <v>2489</v>
      </c>
      <c r="D683" s="11" t="s">
        <v>2490</v>
      </c>
      <c r="E683" s="11" t="s">
        <v>2491</v>
      </c>
      <c r="F683" s="11" t="s">
        <v>524</v>
      </c>
      <c r="G683" s="11" t="s">
        <v>203</v>
      </c>
      <c r="H683" s="11">
        <v>5</v>
      </c>
      <c r="I683" s="11" t="s">
        <v>3328</v>
      </c>
      <c r="J683" s="11">
        <v>5</v>
      </c>
      <c r="K683" s="11">
        <v>100</v>
      </c>
      <c r="L683" s="11" t="s">
        <v>203</v>
      </c>
      <c r="M683" s="11">
        <v>0</v>
      </c>
      <c r="N683" s="11">
        <v>0</v>
      </c>
      <c r="O683" s="11">
        <v>0</v>
      </c>
      <c r="P683" s="11">
        <v>0</v>
      </c>
      <c r="Q683" s="11">
        <v>0</v>
      </c>
      <c r="R683" s="11">
        <v>0</v>
      </c>
      <c r="S683" s="11">
        <v>0</v>
      </c>
      <c r="T683" s="11">
        <v>0</v>
      </c>
      <c r="U683" s="11">
        <v>0</v>
      </c>
      <c r="V683" s="11">
        <v>0</v>
      </c>
      <c r="W683" s="11">
        <v>0</v>
      </c>
      <c r="X683" s="11">
        <v>0</v>
      </c>
      <c r="Y683" s="11">
        <v>0</v>
      </c>
      <c r="Z683" s="11">
        <v>0</v>
      </c>
      <c r="AA683" s="11">
        <v>0</v>
      </c>
      <c r="AB683" s="11">
        <v>0</v>
      </c>
      <c r="AC683" s="11">
        <v>0</v>
      </c>
      <c r="AD683" s="11">
        <v>0</v>
      </c>
      <c r="AE683" s="11">
        <v>0</v>
      </c>
      <c r="AF683" s="11">
        <v>0</v>
      </c>
      <c r="AG683" s="11">
        <v>0</v>
      </c>
      <c r="AH683" s="11">
        <v>15</v>
      </c>
      <c r="AI683" s="11" t="s">
        <v>1400</v>
      </c>
      <c r="AJ683" s="11">
        <v>4</v>
      </c>
      <c r="AK683" s="11" t="s">
        <v>1489</v>
      </c>
      <c r="AL683" s="11" t="s">
        <v>47</v>
      </c>
      <c r="AM683" s="11" t="s">
        <v>56</v>
      </c>
      <c r="AN683" s="11" t="s">
        <v>729</v>
      </c>
    </row>
    <row r="684" ht="36" spans="1:40">
      <c r="A684" s="28">
        <v>681</v>
      </c>
      <c r="B684" s="11" t="s">
        <v>494</v>
      </c>
      <c r="C684" s="11" t="s">
        <v>2492</v>
      </c>
      <c r="D684" s="11" t="s">
        <v>2493</v>
      </c>
      <c r="E684" s="11" t="s">
        <v>2494</v>
      </c>
      <c r="F684" s="11" t="s">
        <v>519</v>
      </c>
      <c r="G684" s="11" t="s">
        <v>1275</v>
      </c>
      <c r="H684" s="11">
        <v>2</v>
      </c>
      <c r="I684" s="11" t="s">
        <v>3329</v>
      </c>
      <c r="J684" s="11">
        <v>2</v>
      </c>
      <c r="K684" s="11">
        <v>50</v>
      </c>
      <c r="L684" s="11" t="s">
        <v>1275</v>
      </c>
      <c r="M684" s="11">
        <v>5</v>
      </c>
      <c r="N684" s="11">
        <v>50</v>
      </c>
      <c r="O684" s="11" t="s">
        <v>3143</v>
      </c>
      <c r="P684" s="11">
        <v>0</v>
      </c>
      <c r="Q684" s="11">
        <v>0</v>
      </c>
      <c r="R684" s="11">
        <v>0</v>
      </c>
      <c r="S684" s="11">
        <v>0</v>
      </c>
      <c r="T684" s="11">
        <v>0</v>
      </c>
      <c r="U684" s="11">
        <v>0</v>
      </c>
      <c r="V684" s="11">
        <v>0</v>
      </c>
      <c r="W684" s="11">
        <v>0</v>
      </c>
      <c r="X684" s="11">
        <v>0</v>
      </c>
      <c r="Y684" s="11">
        <v>0</v>
      </c>
      <c r="Z684" s="11">
        <v>0</v>
      </c>
      <c r="AA684" s="11">
        <v>0</v>
      </c>
      <c r="AB684" s="11">
        <v>0</v>
      </c>
      <c r="AC684" s="11">
        <v>0</v>
      </c>
      <c r="AD684" s="11">
        <v>0</v>
      </c>
      <c r="AE684" s="11">
        <v>0</v>
      </c>
      <c r="AF684" s="11">
        <v>0</v>
      </c>
      <c r="AG684" s="11">
        <v>0</v>
      </c>
      <c r="AH684" s="11">
        <v>10</v>
      </c>
      <c r="AI684" s="11"/>
      <c r="AJ684" s="11"/>
      <c r="AK684" s="11" t="s">
        <v>1489</v>
      </c>
      <c r="AL684" s="11" t="s">
        <v>105</v>
      </c>
      <c r="AM684" s="11" t="s">
        <v>48</v>
      </c>
      <c r="AN684" s="11" t="s">
        <v>729</v>
      </c>
    </row>
    <row r="685" ht="36" spans="1:40">
      <c r="A685" s="28">
        <v>682</v>
      </c>
      <c r="B685" s="11" t="s">
        <v>494</v>
      </c>
      <c r="C685" s="11" t="s">
        <v>2495</v>
      </c>
      <c r="D685" s="11" t="s">
        <v>2496</v>
      </c>
      <c r="E685" s="11" t="s">
        <v>2497</v>
      </c>
      <c r="F685" s="11" t="s">
        <v>2359</v>
      </c>
      <c r="G685" s="11" t="s">
        <v>339</v>
      </c>
      <c r="H685" s="11">
        <v>2</v>
      </c>
      <c r="I685" s="11" t="s">
        <v>3329</v>
      </c>
      <c r="J685" s="11">
        <v>2</v>
      </c>
      <c r="K685" s="11">
        <v>100</v>
      </c>
      <c r="L685" s="11" t="s">
        <v>339</v>
      </c>
      <c r="M685" s="11">
        <v>3</v>
      </c>
      <c r="N685" s="11">
        <v>0</v>
      </c>
      <c r="O685" s="11" t="s">
        <v>3365</v>
      </c>
      <c r="P685" s="11">
        <v>0</v>
      </c>
      <c r="Q685" s="11">
        <v>0</v>
      </c>
      <c r="R685" s="11">
        <v>0</v>
      </c>
      <c r="S685" s="11">
        <v>0</v>
      </c>
      <c r="T685" s="11">
        <v>0</v>
      </c>
      <c r="U685" s="11">
        <v>0</v>
      </c>
      <c r="V685" s="11">
        <v>0</v>
      </c>
      <c r="W685" s="11">
        <v>0</v>
      </c>
      <c r="X685" s="11">
        <v>0</v>
      </c>
      <c r="Y685" s="11">
        <v>0</v>
      </c>
      <c r="Z685" s="11">
        <v>0</v>
      </c>
      <c r="AA685" s="11">
        <v>0</v>
      </c>
      <c r="AB685" s="11">
        <v>0</v>
      </c>
      <c r="AC685" s="11">
        <v>0</v>
      </c>
      <c r="AD685" s="11">
        <v>0</v>
      </c>
      <c r="AE685" s="11">
        <v>0</v>
      </c>
      <c r="AF685" s="11">
        <v>0</v>
      </c>
      <c r="AG685" s="11">
        <v>0</v>
      </c>
      <c r="AH685" s="11">
        <v>30</v>
      </c>
      <c r="AI685" s="11"/>
      <c r="AJ685" s="11"/>
      <c r="AK685" s="11" t="s">
        <v>1489</v>
      </c>
      <c r="AL685" s="11" t="s">
        <v>47</v>
      </c>
      <c r="AM685" s="11" t="s">
        <v>48</v>
      </c>
      <c r="AN685" s="11" t="s">
        <v>729</v>
      </c>
    </row>
    <row r="686" ht="36" spans="1:40">
      <c r="A686" s="28">
        <v>683</v>
      </c>
      <c r="B686" s="11" t="s">
        <v>494</v>
      </c>
      <c r="C686" s="11" t="s">
        <v>2498</v>
      </c>
      <c r="D686" s="11" t="s">
        <v>2499</v>
      </c>
      <c r="E686" s="11" t="s">
        <v>2500</v>
      </c>
      <c r="F686" s="11" t="s">
        <v>524</v>
      </c>
      <c r="G686" s="11" t="s">
        <v>331</v>
      </c>
      <c r="H686" s="11">
        <v>4</v>
      </c>
      <c r="I686" s="11" t="s">
        <v>3328</v>
      </c>
      <c r="J686" s="11">
        <v>4</v>
      </c>
      <c r="K686" s="11">
        <v>100</v>
      </c>
      <c r="L686" s="11" t="s">
        <v>331</v>
      </c>
      <c r="M686" s="11">
        <v>0</v>
      </c>
      <c r="N686" s="11">
        <v>0</v>
      </c>
      <c r="O686" s="11">
        <v>0</v>
      </c>
      <c r="P686" s="11">
        <v>0</v>
      </c>
      <c r="Q686" s="11">
        <v>0</v>
      </c>
      <c r="R686" s="11">
        <v>0</v>
      </c>
      <c r="S686" s="11">
        <v>0</v>
      </c>
      <c r="T686" s="11">
        <v>0</v>
      </c>
      <c r="U686" s="11">
        <v>0</v>
      </c>
      <c r="V686" s="11">
        <v>0</v>
      </c>
      <c r="W686" s="11">
        <v>0</v>
      </c>
      <c r="X686" s="11">
        <v>0</v>
      </c>
      <c r="Y686" s="11">
        <v>0</v>
      </c>
      <c r="Z686" s="11">
        <v>0</v>
      </c>
      <c r="AA686" s="11">
        <v>0</v>
      </c>
      <c r="AB686" s="11">
        <v>0</v>
      </c>
      <c r="AC686" s="11">
        <v>0</v>
      </c>
      <c r="AD686" s="11">
        <v>0</v>
      </c>
      <c r="AE686" s="11">
        <v>0</v>
      </c>
      <c r="AF686" s="11">
        <v>0</v>
      </c>
      <c r="AG686" s="11">
        <v>0</v>
      </c>
      <c r="AH686" s="11">
        <v>15</v>
      </c>
      <c r="AI686" s="11"/>
      <c r="AJ686" s="11"/>
      <c r="AK686" s="11" t="s">
        <v>1489</v>
      </c>
      <c r="AL686" s="11" t="s">
        <v>47</v>
      </c>
      <c r="AM686" s="11" t="s">
        <v>56</v>
      </c>
      <c r="AN686" s="11" t="s">
        <v>729</v>
      </c>
    </row>
    <row r="687" ht="72" spans="1:40">
      <c r="A687" s="28">
        <v>684</v>
      </c>
      <c r="B687" s="11" t="s">
        <v>494</v>
      </c>
      <c r="C687" s="11" t="s">
        <v>2501</v>
      </c>
      <c r="D687" s="11" t="s">
        <v>2502</v>
      </c>
      <c r="E687" s="11" t="s">
        <v>2503</v>
      </c>
      <c r="F687" s="11" t="s">
        <v>524</v>
      </c>
      <c r="G687" s="11" t="s">
        <v>203</v>
      </c>
      <c r="H687" s="11">
        <v>5</v>
      </c>
      <c r="I687" s="11" t="s">
        <v>3328</v>
      </c>
      <c r="J687" s="11">
        <v>5</v>
      </c>
      <c r="K687" s="11">
        <v>100</v>
      </c>
      <c r="L687" s="11" t="s">
        <v>203</v>
      </c>
      <c r="M687" s="11">
        <v>0</v>
      </c>
      <c r="N687" s="11">
        <v>0</v>
      </c>
      <c r="O687" s="11">
        <v>0</v>
      </c>
      <c r="P687" s="11">
        <v>0</v>
      </c>
      <c r="Q687" s="11">
        <v>0</v>
      </c>
      <c r="R687" s="11">
        <v>0</v>
      </c>
      <c r="S687" s="11">
        <v>0</v>
      </c>
      <c r="T687" s="11">
        <v>0</v>
      </c>
      <c r="U687" s="11">
        <v>0</v>
      </c>
      <c r="V687" s="11">
        <v>0</v>
      </c>
      <c r="W687" s="11">
        <v>0</v>
      </c>
      <c r="X687" s="11">
        <v>0</v>
      </c>
      <c r="Y687" s="11">
        <v>0</v>
      </c>
      <c r="Z687" s="11">
        <v>0</v>
      </c>
      <c r="AA687" s="11">
        <v>0</v>
      </c>
      <c r="AB687" s="11">
        <v>0</v>
      </c>
      <c r="AC687" s="11">
        <v>0</v>
      </c>
      <c r="AD687" s="11">
        <v>0</v>
      </c>
      <c r="AE687" s="11">
        <v>0</v>
      </c>
      <c r="AF687" s="11">
        <v>0</v>
      </c>
      <c r="AG687" s="11">
        <v>0</v>
      </c>
      <c r="AH687" s="11">
        <v>15</v>
      </c>
      <c r="AI687" s="11"/>
      <c r="AJ687" s="11"/>
      <c r="AK687" s="11" t="s">
        <v>1489</v>
      </c>
      <c r="AL687" s="11" t="s">
        <v>47</v>
      </c>
      <c r="AM687" s="11" t="s">
        <v>56</v>
      </c>
      <c r="AN687" s="11" t="s">
        <v>729</v>
      </c>
    </row>
    <row r="688" ht="36" spans="1:40">
      <c r="A688" s="28">
        <v>685</v>
      </c>
      <c r="B688" s="11" t="s">
        <v>494</v>
      </c>
      <c r="C688" s="11" t="s">
        <v>2504</v>
      </c>
      <c r="D688" s="11" t="s">
        <v>2505</v>
      </c>
      <c r="E688" s="11" t="s">
        <v>2506</v>
      </c>
      <c r="F688" s="11" t="s">
        <v>655</v>
      </c>
      <c r="G688" s="11" t="s">
        <v>1275</v>
      </c>
      <c r="H688" s="11">
        <v>4</v>
      </c>
      <c r="I688" s="11" t="s">
        <v>3329</v>
      </c>
      <c r="J688" s="11">
        <v>4</v>
      </c>
      <c r="K688" s="11">
        <v>50</v>
      </c>
      <c r="L688" s="11" t="s">
        <v>1275</v>
      </c>
      <c r="M688" s="11">
        <v>7</v>
      </c>
      <c r="N688" s="11">
        <v>50</v>
      </c>
      <c r="O688" s="11" t="s">
        <v>3098</v>
      </c>
      <c r="P688" s="11">
        <v>0</v>
      </c>
      <c r="Q688" s="11">
        <v>0</v>
      </c>
      <c r="R688" s="11">
        <v>0</v>
      </c>
      <c r="S688" s="11">
        <v>0</v>
      </c>
      <c r="T688" s="11">
        <v>0</v>
      </c>
      <c r="U688" s="11">
        <v>0</v>
      </c>
      <c r="V688" s="11">
        <v>0</v>
      </c>
      <c r="W688" s="11">
        <v>0</v>
      </c>
      <c r="X688" s="11">
        <v>0</v>
      </c>
      <c r="Y688" s="11">
        <v>0</v>
      </c>
      <c r="Z688" s="11">
        <v>0</v>
      </c>
      <c r="AA688" s="11">
        <v>0</v>
      </c>
      <c r="AB688" s="11">
        <v>0</v>
      </c>
      <c r="AC688" s="11">
        <v>0</v>
      </c>
      <c r="AD688" s="11">
        <v>0</v>
      </c>
      <c r="AE688" s="11">
        <v>0</v>
      </c>
      <c r="AF688" s="11">
        <v>0</v>
      </c>
      <c r="AG688" s="11">
        <v>0</v>
      </c>
      <c r="AH688" s="11">
        <v>15</v>
      </c>
      <c r="AI688" s="11"/>
      <c r="AJ688" s="11"/>
      <c r="AK688" s="11" t="s">
        <v>1489</v>
      </c>
      <c r="AL688" s="11" t="s">
        <v>47</v>
      </c>
      <c r="AM688" s="11" t="s">
        <v>56</v>
      </c>
      <c r="AN688" s="11" t="s">
        <v>729</v>
      </c>
    </row>
    <row r="689" ht="36" spans="1:40">
      <c r="A689" s="28">
        <v>686</v>
      </c>
      <c r="B689" s="11" t="s">
        <v>494</v>
      </c>
      <c r="C689" s="11" t="s">
        <v>2507</v>
      </c>
      <c r="D689" s="11" t="s">
        <v>2508</v>
      </c>
      <c r="E689" s="11" t="s">
        <v>2509</v>
      </c>
      <c r="F689" s="30" t="s">
        <v>2510</v>
      </c>
      <c r="G689" s="11" t="s">
        <v>2511</v>
      </c>
      <c r="H689" s="11">
        <v>5</v>
      </c>
      <c r="I689" s="11" t="s">
        <v>3328</v>
      </c>
      <c r="J689" s="11">
        <v>5</v>
      </c>
      <c r="K689" s="11">
        <v>100</v>
      </c>
      <c r="L689" s="11" t="s">
        <v>2511</v>
      </c>
      <c r="M689" s="11">
        <v>0</v>
      </c>
      <c r="N689" s="11">
        <v>0</v>
      </c>
      <c r="O689" s="11">
        <v>0</v>
      </c>
      <c r="P689" s="11">
        <v>0</v>
      </c>
      <c r="Q689" s="11">
        <v>0</v>
      </c>
      <c r="R689" s="11">
        <v>0</v>
      </c>
      <c r="S689" s="11">
        <v>0</v>
      </c>
      <c r="T689" s="11">
        <v>0</v>
      </c>
      <c r="U689" s="11">
        <v>0</v>
      </c>
      <c r="V689" s="11">
        <v>0</v>
      </c>
      <c r="W689" s="11">
        <v>0</v>
      </c>
      <c r="X689" s="11">
        <v>0</v>
      </c>
      <c r="Y689" s="11">
        <v>0</v>
      </c>
      <c r="Z689" s="11">
        <v>0</v>
      </c>
      <c r="AA689" s="11">
        <v>0</v>
      </c>
      <c r="AB689" s="11">
        <v>0</v>
      </c>
      <c r="AC689" s="11">
        <v>0</v>
      </c>
      <c r="AD689" s="11">
        <v>0</v>
      </c>
      <c r="AE689" s="11">
        <v>0</v>
      </c>
      <c r="AF689" s="11">
        <v>0</v>
      </c>
      <c r="AG689" s="11">
        <v>0</v>
      </c>
      <c r="AH689" s="11">
        <v>15</v>
      </c>
      <c r="AI689" s="11"/>
      <c r="AJ689" s="11"/>
      <c r="AK689" s="11" t="s">
        <v>1511</v>
      </c>
      <c r="AL689" s="11" t="s">
        <v>47</v>
      </c>
      <c r="AM689" s="11" t="s">
        <v>56</v>
      </c>
      <c r="AN689" s="11" t="s">
        <v>729</v>
      </c>
    </row>
    <row r="690" ht="36" spans="1:40">
      <c r="A690" s="28">
        <v>687</v>
      </c>
      <c r="B690" s="11" t="s">
        <v>494</v>
      </c>
      <c r="C690" s="11" t="s">
        <v>2512</v>
      </c>
      <c r="D690" s="11" t="s">
        <v>2513</v>
      </c>
      <c r="E690" s="11" t="s">
        <v>2514</v>
      </c>
      <c r="F690" s="11" t="s">
        <v>524</v>
      </c>
      <c r="G690" s="11" t="s">
        <v>947</v>
      </c>
      <c r="H690" s="11">
        <v>6</v>
      </c>
      <c r="I690" s="11" t="s">
        <v>3328</v>
      </c>
      <c r="J690" s="11">
        <v>6</v>
      </c>
      <c r="K690" s="11">
        <v>100</v>
      </c>
      <c r="L690" s="11" t="s">
        <v>947</v>
      </c>
      <c r="M690" s="11">
        <v>0</v>
      </c>
      <c r="N690" s="11">
        <v>0</v>
      </c>
      <c r="O690" s="11">
        <v>0</v>
      </c>
      <c r="P690" s="11">
        <v>0</v>
      </c>
      <c r="Q690" s="11">
        <v>0</v>
      </c>
      <c r="R690" s="11">
        <v>0</v>
      </c>
      <c r="S690" s="11">
        <v>0</v>
      </c>
      <c r="T690" s="11">
        <v>0</v>
      </c>
      <c r="U690" s="11">
        <v>0</v>
      </c>
      <c r="V690" s="11">
        <v>0</v>
      </c>
      <c r="W690" s="11">
        <v>0</v>
      </c>
      <c r="X690" s="11">
        <v>0</v>
      </c>
      <c r="Y690" s="11">
        <v>0</v>
      </c>
      <c r="Z690" s="11">
        <v>0</v>
      </c>
      <c r="AA690" s="11">
        <v>0</v>
      </c>
      <c r="AB690" s="11">
        <v>0</v>
      </c>
      <c r="AC690" s="11">
        <v>0</v>
      </c>
      <c r="AD690" s="11">
        <v>0</v>
      </c>
      <c r="AE690" s="11">
        <v>0</v>
      </c>
      <c r="AF690" s="11">
        <v>0</v>
      </c>
      <c r="AG690" s="11">
        <v>0</v>
      </c>
      <c r="AH690" s="11">
        <v>15</v>
      </c>
      <c r="AI690" s="11"/>
      <c r="AJ690" s="11"/>
      <c r="AK690" s="11" t="s">
        <v>1511</v>
      </c>
      <c r="AL690" s="11" t="s">
        <v>47</v>
      </c>
      <c r="AM690" s="11" t="s">
        <v>56</v>
      </c>
      <c r="AN690" s="11" t="s">
        <v>729</v>
      </c>
    </row>
    <row r="691" ht="48" spans="1:40">
      <c r="A691" s="28">
        <v>688</v>
      </c>
      <c r="B691" s="11" t="s">
        <v>494</v>
      </c>
      <c r="C691" s="11" t="s">
        <v>2515</v>
      </c>
      <c r="D691" s="11" t="s">
        <v>2516</v>
      </c>
      <c r="E691" s="11" t="s">
        <v>2517</v>
      </c>
      <c r="F691" s="11" t="s">
        <v>528</v>
      </c>
      <c r="G691" s="11" t="s">
        <v>1194</v>
      </c>
      <c r="H691" s="11">
        <v>2</v>
      </c>
      <c r="I691" s="11" t="s">
        <v>3329</v>
      </c>
      <c r="J691" s="11">
        <v>1</v>
      </c>
      <c r="K691" s="11">
        <v>0</v>
      </c>
      <c r="L691" s="11" t="s">
        <v>3365</v>
      </c>
      <c r="M691" s="11">
        <v>2</v>
      </c>
      <c r="N691" s="11">
        <v>74</v>
      </c>
      <c r="O691" s="11" t="s">
        <v>1194</v>
      </c>
      <c r="P691" s="11">
        <v>6</v>
      </c>
      <c r="Q691" s="11">
        <v>0</v>
      </c>
      <c r="R691" s="11" t="s">
        <v>3468</v>
      </c>
      <c r="S691" s="11">
        <v>7</v>
      </c>
      <c r="T691" s="11">
        <v>26</v>
      </c>
      <c r="U691" s="11" t="s">
        <v>3442</v>
      </c>
      <c r="V691" s="11">
        <v>0</v>
      </c>
      <c r="W691" s="11">
        <v>0</v>
      </c>
      <c r="X691" s="11">
        <v>0</v>
      </c>
      <c r="Y691" s="11">
        <v>0</v>
      </c>
      <c r="Z691" s="11">
        <v>0</v>
      </c>
      <c r="AA691" s="11">
        <v>0</v>
      </c>
      <c r="AB691" s="11">
        <v>0</v>
      </c>
      <c r="AC691" s="11">
        <v>0</v>
      </c>
      <c r="AD691" s="11">
        <v>0</v>
      </c>
      <c r="AE691" s="11">
        <v>0</v>
      </c>
      <c r="AF691" s="11">
        <v>0</v>
      </c>
      <c r="AG691" s="11">
        <v>0</v>
      </c>
      <c r="AH691" s="11">
        <v>30</v>
      </c>
      <c r="AI691" s="11"/>
      <c r="AJ691" s="11"/>
      <c r="AK691" s="11" t="s">
        <v>1511</v>
      </c>
      <c r="AL691" s="11" t="s">
        <v>47</v>
      </c>
      <c r="AM691" s="11" t="s">
        <v>48</v>
      </c>
      <c r="AN691" s="11" t="s">
        <v>729</v>
      </c>
    </row>
    <row r="692" ht="48" spans="1:40">
      <c r="A692" s="28">
        <v>689</v>
      </c>
      <c r="B692" s="11" t="s">
        <v>494</v>
      </c>
      <c r="C692" s="11" t="s">
        <v>2518</v>
      </c>
      <c r="D692" s="11" t="s">
        <v>2519</v>
      </c>
      <c r="E692" s="11" t="s">
        <v>2520</v>
      </c>
      <c r="F692" s="11" t="s">
        <v>524</v>
      </c>
      <c r="G692" s="11" t="s">
        <v>1421</v>
      </c>
      <c r="H692" s="11">
        <v>2</v>
      </c>
      <c r="I692" s="11" t="s">
        <v>3329</v>
      </c>
      <c r="J692" s="11">
        <v>2</v>
      </c>
      <c r="K692" s="11">
        <v>67</v>
      </c>
      <c r="L692" s="11" t="s">
        <v>1421</v>
      </c>
      <c r="M692" s="11">
        <v>4</v>
      </c>
      <c r="N692" s="11">
        <v>33</v>
      </c>
      <c r="O692" s="11" t="s">
        <v>947</v>
      </c>
      <c r="P692" s="11">
        <v>0</v>
      </c>
      <c r="Q692" s="11">
        <v>0</v>
      </c>
      <c r="R692" s="11">
        <v>0</v>
      </c>
      <c r="S692" s="11">
        <v>0</v>
      </c>
      <c r="T692" s="11">
        <v>0</v>
      </c>
      <c r="U692" s="11">
        <v>0</v>
      </c>
      <c r="V692" s="11">
        <v>0</v>
      </c>
      <c r="W692" s="11">
        <v>0</v>
      </c>
      <c r="X692" s="11">
        <v>0</v>
      </c>
      <c r="Y692" s="11">
        <v>0</v>
      </c>
      <c r="Z692" s="11">
        <v>0</v>
      </c>
      <c r="AA692" s="11">
        <v>0</v>
      </c>
      <c r="AB692" s="11">
        <v>0</v>
      </c>
      <c r="AC692" s="11">
        <v>0</v>
      </c>
      <c r="AD692" s="11">
        <v>0</v>
      </c>
      <c r="AE692" s="11">
        <v>0</v>
      </c>
      <c r="AF692" s="11">
        <v>0</v>
      </c>
      <c r="AG692" s="11">
        <v>0</v>
      </c>
      <c r="AH692" s="11">
        <v>30</v>
      </c>
      <c r="AI692" s="11"/>
      <c r="AJ692" s="11"/>
      <c r="AK692" s="11" t="s">
        <v>1511</v>
      </c>
      <c r="AL692" s="11" t="s">
        <v>47</v>
      </c>
      <c r="AM692" s="11" t="s">
        <v>48</v>
      </c>
      <c r="AN692" s="11" t="s">
        <v>729</v>
      </c>
    </row>
    <row r="693" ht="36" spans="1:40">
      <c r="A693" s="28">
        <v>690</v>
      </c>
      <c r="B693" s="11" t="s">
        <v>494</v>
      </c>
      <c r="C693" s="11" t="s">
        <v>2521</v>
      </c>
      <c r="D693" s="11" t="s">
        <v>2522</v>
      </c>
      <c r="E693" s="11" t="s">
        <v>2523</v>
      </c>
      <c r="F693" s="11" t="s">
        <v>582</v>
      </c>
      <c r="G693" s="11" t="s">
        <v>1152</v>
      </c>
      <c r="H693" s="11">
        <v>3</v>
      </c>
      <c r="I693" s="11" t="s">
        <v>3328</v>
      </c>
      <c r="J693" s="11">
        <v>3</v>
      </c>
      <c r="K693" s="11">
        <v>100</v>
      </c>
      <c r="L693" s="11" t="s">
        <v>1152</v>
      </c>
      <c r="M693" s="11">
        <v>0</v>
      </c>
      <c r="N693" s="11">
        <v>0</v>
      </c>
      <c r="O693" s="11">
        <v>0</v>
      </c>
      <c r="P693" s="11">
        <v>0</v>
      </c>
      <c r="Q693" s="11">
        <v>0</v>
      </c>
      <c r="R693" s="11">
        <v>0</v>
      </c>
      <c r="S693" s="11">
        <v>0</v>
      </c>
      <c r="T693" s="11">
        <v>0</v>
      </c>
      <c r="U693" s="11">
        <v>0</v>
      </c>
      <c r="V693" s="11">
        <v>0</v>
      </c>
      <c r="W693" s="11">
        <v>0</v>
      </c>
      <c r="X693" s="11">
        <v>0</v>
      </c>
      <c r="Y693" s="11">
        <v>0</v>
      </c>
      <c r="Z693" s="11">
        <v>0</v>
      </c>
      <c r="AA693" s="11">
        <v>0</v>
      </c>
      <c r="AB693" s="11">
        <v>0</v>
      </c>
      <c r="AC693" s="11">
        <v>0</v>
      </c>
      <c r="AD693" s="11">
        <v>0</v>
      </c>
      <c r="AE693" s="11">
        <v>0</v>
      </c>
      <c r="AF693" s="11">
        <v>0</v>
      </c>
      <c r="AG693" s="11">
        <v>0</v>
      </c>
      <c r="AH693" s="11">
        <v>30</v>
      </c>
      <c r="AI693" s="11"/>
      <c r="AJ693" s="11"/>
      <c r="AK693" s="11" t="s">
        <v>1511</v>
      </c>
      <c r="AL693" s="11" t="s">
        <v>47</v>
      </c>
      <c r="AM693" s="11" t="s">
        <v>48</v>
      </c>
      <c r="AN693" s="11" t="s">
        <v>729</v>
      </c>
    </row>
    <row r="694" ht="36" spans="1:40">
      <c r="A694" s="28">
        <v>691</v>
      </c>
      <c r="B694" s="11" t="s">
        <v>494</v>
      </c>
      <c r="C694" s="11" t="s">
        <v>2524</v>
      </c>
      <c r="D694" s="11" t="s">
        <v>2525</v>
      </c>
      <c r="E694" s="11" t="s">
        <v>2526</v>
      </c>
      <c r="F694" s="11" t="s">
        <v>524</v>
      </c>
      <c r="G694" s="11" t="s">
        <v>947</v>
      </c>
      <c r="H694" s="11">
        <v>4</v>
      </c>
      <c r="I694" s="11" t="s">
        <v>3328</v>
      </c>
      <c r="J694" s="11">
        <v>4</v>
      </c>
      <c r="K694" s="11">
        <v>100</v>
      </c>
      <c r="L694" s="11" t="s">
        <v>947</v>
      </c>
      <c r="M694" s="11">
        <v>0</v>
      </c>
      <c r="N694" s="11">
        <v>0</v>
      </c>
      <c r="O694" s="11">
        <v>0</v>
      </c>
      <c r="P694" s="11">
        <v>0</v>
      </c>
      <c r="Q694" s="11">
        <v>0</v>
      </c>
      <c r="R694" s="11">
        <v>0</v>
      </c>
      <c r="S694" s="11">
        <v>0</v>
      </c>
      <c r="T694" s="11">
        <v>0</v>
      </c>
      <c r="U694" s="11">
        <v>0</v>
      </c>
      <c r="V694" s="11">
        <v>0</v>
      </c>
      <c r="W694" s="11">
        <v>0</v>
      </c>
      <c r="X694" s="11">
        <v>0</v>
      </c>
      <c r="Y694" s="11">
        <v>0</v>
      </c>
      <c r="Z694" s="11">
        <v>0</v>
      </c>
      <c r="AA694" s="11">
        <v>0</v>
      </c>
      <c r="AB694" s="11">
        <v>0</v>
      </c>
      <c r="AC694" s="11">
        <v>0</v>
      </c>
      <c r="AD694" s="11">
        <v>0</v>
      </c>
      <c r="AE694" s="11">
        <v>0</v>
      </c>
      <c r="AF694" s="11">
        <v>0</v>
      </c>
      <c r="AG694" s="11">
        <v>0</v>
      </c>
      <c r="AH694" s="11">
        <v>5</v>
      </c>
      <c r="AI694" s="11"/>
      <c r="AJ694" s="11"/>
      <c r="AK694" s="11" t="s">
        <v>1530</v>
      </c>
      <c r="AL694" s="11" t="s">
        <v>105</v>
      </c>
      <c r="AM694" s="11" t="s">
        <v>56</v>
      </c>
      <c r="AN694" s="11" t="s">
        <v>729</v>
      </c>
    </row>
    <row r="695" ht="48" spans="1:40">
      <c r="A695" s="28">
        <v>692</v>
      </c>
      <c r="B695" s="11" t="s">
        <v>494</v>
      </c>
      <c r="C695" s="11" t="s">
        <v>2527</v>
      </c>
      <c r="D695" s="11" t="s">
        <v>2528</v>
      </c>
      <c r="E695" s="11" t="s">
        <v>2529</v>
      </c>
      <c r="F695" s="11" t="s">
        <v>582</v>
      </c>
      <c r="G695" s="11" t="s">
        <v>203</v>
      </c>
      <c r="H695" s="11">
        <v>7</v>
      </c>
      <c r="I695" s="11" t="s">
        <v>3328</v>
      </c>
      <c r="J695" s="11">
        <v>7</v>
      </c>
      <c r="K695" s="11">
        <v>100</v>
      </c>
      <c r="L695" s="11" t="s">
        <v>203</v>
      </c>
      <c r="M695" s="11">
        <v>0</v>
      </c>
      <c r="N695" s="11">
        <v>0</v>
      </c>
      <c r="O695" s="11">
        <v>0</v>
      </c>
      <c r="P695" s="11">
        <v>0</v>
      </c>
      <c r="Q695" s="11">
        <v>0</v>
      </c>
      <c r="R695" s="11">
        <v>0</v>
      </c>
      <c r="S695" s="11">
        <v>0</v>
      </c>
      <c r="T695" s="11">
        <v>0</v>
      </c>
      <c r="U695" s="11">
        <v>0</v>
      </c>
      <c r="V695" s="11">
        <v>0</v>
      </c>
      <c r="W695" s="11">
        <v>0</v>
      </c>
      <c r="X695" s="11">
        <v>0</v>
      </c>
      <c r="Y695" s="11">
        <v>0</v>
      </c>
      <c r="Z695" s="11">
        <v>0</v>
      </c>
      <c r="AA695" s="11">
        <v>0</v>
      </c>
      <c r="AB695" s="11">
        <v>0</v>
      </c>
      <c r="AC695" s="11">
        <v>0</v>
      </c>
      <c r="AD695" s="11">
        <v>0</v>
      </c>
      <c r="AE695" s="11">
        <v>0</v>
      </c>
      <c r="AF695" s="11">
        <v>0</v>
      </c>
      <c r="AG695" s="11">
        <v>0</v>
      </c>
      <c r="AH695" s="11">
        <v>15</v>
      </c>
      <c r="AI695" s="11" t="s">
        <v>1400</v>
      </c>
      <c r="AJ695" s="11">
        <v>4</v>
      </c>
      <c r="AK695" s="11" t="s">
        <v>1530</v>
      </c>
      <c r="AL695" s="11" t="s">
        <v>47</v>
      </c>
      <c r="AM695" s="11" t="s">
        <v>56</v>
      </c>
      <c r="AN695" s="11" t="s">
        <v>729</v>
      </c>
    </row>
    <row r="696" ht="48" spans="1:40">
      <c r="A696" s="28">
        <v>693</v>
      </c>
      <c r="B696" s="11" t="s">
        <v>494</v>
      </c>
      <c r="C696" s="11" t="s">
        <v>2530</v>
      </c>
      <c r="D696" s="11" t="s">
        <v>2531</v>
      </c>
      <c r="E696" s="11" t="s">
        <v>2532</v>
      </c>
      <c r="F696" s="11" t="s">
        <v>582</v>
      </c>
      <c r="G696" s="11" t="s">
        <v>203</v>
      </c>
      <c r="H696" s="11">
        <v>8</v>
      </c>
      <c r="I696" s="11" t="s">
        <v>3328</v>
      </c>
      <c r="J696" s="11">
        <v>8</v>
      </c>
      <c r="K696" s="11">
        <v>100</v>
      </c>
      <c r="L696" s="11" t="s">
        <v>203</v>
      </c>
      <c r="M696" s="11">
        <v>0</v>
      </c>
      <c r="N696" s="11">
        <v>0</v>
      </c>
      <c r="O696" s="11">
        <v>0</v>
      </c>
      <c r="P696" s="11">
        <v>0</v>
      </c>
      <c r="Q696" s="11">
        <v>0</v>
      </c>
      <c r="R696" s="11">
        <v>0</v>
      </c>
      <c r="S696" s="11">
        <v>0</v>
      </c>
      <c r="T696" s="11">
        <v>0</v>
      </c>
      <c r="U696" s="11">
        <v>0</v>
      </c>
      <c r="V696" s="11">
        <v>0</v>
      </c>
      <c r="W696" s="11">
        <v>0</v>
      </c>
      <c r="X696" s="11">
        <v>0</v>
      </c>
      <c r="Y696" s="11">
        <v>0</v>
      </c>
      <c r="Z696" s="11">
        <v>0</v>
      </c>
      <c r="AA696" s="11">
        <v>0</v>
      </c>
      <c r="AB696" s="11">
        <v>0</v>
      </c>
      <c r="AC696" s="11">
        <v>0</v>
      </c>
      <c r="AD696" s="11">
        <v>0</v>
      </c>
      <c r="AE696" s="11">
        <v>0</v>
      </c>
      <c r="AF696" s="11">
        <v>0</v>
      </c>
      <c r="AG696" s="11">
        <v>0</v>
      </c>
      <c r="AH696" s="11">
        <v>15</v>
      </c>
      <c r="AI696" s="11" t="s">
        <v>1400</v>
      </c>
      <c r="AJ696" s="11">
        <v>4</v>
      </c>
      <c r="AK696" s="11" t="s">
        <v>1530</v>
      </c>
      <c r="AL696" s="11" t="s">
        <v>47</v>
      </c>
      <c r="AM696" s="11" t="s">
        <v>56</v>
      </c>
      <c r="AN696" s="11" t="s">
        <v>729</v>
      </c>
    </row>
    <row r="697" ht="48" spans="1:40">
      <c r="A697" s="28">
        <v>694</v>
      </c>
      <c r="B697" s="11" t="s">
        <v>494</v>
      </c>
      <c r="C697" s="11" t="s">
        <v>2533</v>
      </c>
      <c r="D697" s="11" t="s">
        <v>2534</v>
      </c>
      <c r="E697" s="11" t="s">
        <v>2535</v>
      </c>
      <c r="F697" s="11" t="s">
        <v>524</v>
      </c>
      <c r="G697" s="11" t="s">
        <v>2129</v>
      </c>
      <c r="H697" s="11">
        <v>5</v>
      </c>
      <c r="I697" s="11" t="s">
        <v>3329</v>
      </c>
      <c r="J697" s="11">
        <v>5</v>
      </c>
      <c r="K697" s="11">
        <v>60</v>
      </c>
      <c r="L697" s="11" t="s">
        <v>2129</v>
      </c>
      <c r="M697" s="11">
        <v>8</v>
      </c>
      <c r="N697" s="11">
        <v>40</v>
      </c>
      <c r="O697" s="11" t="s">
        <v>825</v>
      </c>
      <c r="P697" s="11">
        <v>0</v>
      </c>
      <c r="Q697" s="11">
        <v>0</v>
      </c>
      <c r="R697" s="11">
        <v>0</v>
      </c>
      <c r="S697" s="11">
        <v>0</v>
      </c>
      <c r="T697" s="11">
        <v>0</v>
      </c>
      <c r="U697" s="11">
        <v>0</v>
      </c>
      <c r="V697" s="11">
        <v>0</v>
      </c>
      <c r="W697" s="11">
        <v>0</v>
      </c>
      <c r="X697" s="11">
        <v>0</v>
      </c>
      <c r="Y697" s="11">
        <v>0</v>
      </c>
      <c r="Z697" s="11">
        <v>0</v>
      </c>
      <c r="AA697" s="11">
        <v>0</v>
      </c>
      <c r="AB697" s="11">
        <v>0</v>
      </c>
      <c r="AC697" s="11">
        <v>0</v>
      </c>
      <c r="AD697" s="11">
        <v>0</v>
      </c>
      <c r="AE697" s="11">
        <v>0</v>
      </c>
      <c r="AF697" s="11">
        <v>0</v>
      </c>
      <c r="AG697" s="11">
        <v>0</v>
      </c>
      <c r="AH697" s="11">
        <v>15</v>
      </c>
      <c r="AI697" s="11"/>
      <c r="AJ697" s="11"/>
      <c r="AK697" s="11" t="s">
        <v>1530</v>
      </c>
      <c r="AL697" s="11" t="s">
        <v>47</v>
      </c>
      <c r="AM697" s="11" t="s">
        <v>56</v>
      </c>
      <c r="AN697" s="11" t="s">
        <v>729</v>
      </c>
    </row>
    <row r="698" ht="36" spans="1:40">
      <c r="A698" s="28">
        <v>695</v>
      </c>
      <c r="B698" s="11" t="s">
        <v>494</v>
      </c>
      <c r="C698" s="11" t="s">
        <v>2536</v>
      </c>
      <c r="D698" s="11" t="s">
        <v>2537</v>
      </c>
      <c r="E698" s="11" t="s">
        <v>2538</v>
      </c>
      <c r="F698" s="11" t="s">
        <v>528</v>
      </c>
      <c r="G698" s="11" t="s">
        <v>362</v>
      </c>
      <c r="H698" s="11">
        <v>1</v>
      </c>
      <c r="I698" s="11" t="s">
        <v>3329</v>
      </c>
      <c r="J698" s="11">
        <v>1</v>
      </c>
      <c r="K698" s="11">
        <v>55.55</v>
      </c>
      <c r="L698" s="11" t="s">
        <v>362</v>
      </c>
      <c r="M698" s="11">
        <v>2</v>
      </c>
      <c r="N698" s="11">
        <v>44.44</v>
      </c>
      <c r="O698" s="11" t="s">
        <v>3453</v>
      </c>
      <c r="P698" s="11">
        <v>0</v>
      </c>
      <c r="Q698" s="11">
        <v>0</v>
      </c>
      <c r="R698" s="11">
        <v>0</v>
      </c>
      <c r="S698" s="11">
        <v>0</v>
      </c>
      <c r="T698" s="11">
        <v>0</v>
      </c>
      <c r="U698" s="11">
        <v>0</v>
      </c>
      <c r="V698" s="11">
        <v>0</v>
      </c>
      <c r="W698" s="11">
        <v>0</v>
      </c>
      <c r="X698" s="11">
        <v>0</v>
      </c>
      <c r="Y698" s="11">
        <v>0</v>
      </c>
      <c r="Z698" s="11">
        <v>0</v>
      </c>
      <c r="AA698" s="11">
        <v>0</v>
      </c>
      <c r="AB698" s="11">
        <v>0</v>
      </c>
      <c r="AC698" s="11">
        <v>0</v>
      </c>
      <c r="AD698" s="11">
        <v>0</v>
      </c>
      <c r="AE698" s="11">
        <v>0</v>
      </c>
      <c r="AF698" s="11">
        <v>0</v>
      </c>
      <c r="AG698" s="11">
        <v>0</v>
      </c>
      <c r="AH698" s="11">
        <v>10</v>
      </c>
      <c r="AI698" s="11"/>
      <c r="AJ698" s="11"/>
      <c r="AK698" s="11" t="s">
        <v>1530</v>
      </c>
      <c r="AL698" s="11" t="s">
        <v>105</v>
      </c>
      <c r="AM698" s="11" t="s">
        <v>48</v>
      </c>
      <c r="AN698" s="11" t="s">
        <v>729</v>
      </c>
    </row>
    <row r="699" ht="48" spans="1:40">
      <c r="A699" s="28">
        <v>696</v>
      </c>
      <c r="B699" s="11" t="s">
        <v>494</v>
      </c>
      <c r="C699" s="11" t="s">
        <v>2539</v>
      </c>
      <c r="D699" s="11" t="s">
        <v>2540</v>
      </c>
      <c r="E699" s="11" t="s">
        <v>2541</v>
      </c>
      <c r="F699" s="11" t="s">
        <v>524</v>
      </c>
      <c r="G699" s="11" t="s">
        <v>1421</v>
      </c>
      <c r="H699" s="11">
        <v>2</v>
      </c>
      <c r="I699" s="11" t="s">
        <v>3329</v>
      </c>
      <c r="J699" s="11">
        <v>2</v>
      </c>
      <c r="K699" s="11">
        <v>67</v>
      </c>
      <c r="L699" s="11" t="s">
        <v>1421</v>
      </c>
      <c r="M699" s="11">
        <v>4</v>
      </c>
      <c r="N699" s="11">
        <v>33</v>
      </c>
      <c r="O699" s="11" t="s">
        <v>947</v>
      </c>
      <c r="P699" s="11">
        <v>0</v>
      </c>
      <c r="Q699" s="11">
        <v>0</v>
      </c>
      <c r="R699" s="11">
        <v>0</v>
      </c>
      <c r="S699" s="11">
        <v>0</v>
      </c>
      <c r="T699" s="11">
        <v>0</v>
      </c>
      <c r="U699" s="11">
        <v>0</v>
      </c>
      <c r="V699" s="11">
        <v>0</v>
      </c>
      <c r="W699" s="11">
        <v>0</v>
      </c>
      <c r="X699" s="11">
        <v>0</v>
      </c>
      <c r="Y699" s="11">
        <v>0</v>
      </c>
      <c r="Z699" s="11">
        <v>0</v>
      </c>
      <c r="AA699" s="11">
        <v>0</v>
      </c>
      <c r="AB699" s="11">
        <v>0</v>
      </c>
      <c r="AC699" s="11">
        <v>0</v>
      </c>
      <c r="AD699" s="11">
        <v>0</v>
      </c>
      <c r="AE699" s="11">
        <v>0</v>
      </c>
      <c r="AF699" s="11">
        <v>0</v>
      </c>
      <c r="AG699" s="11">
        <v>0</v>
      </c>
      <c r="AH699" s="11">
        <v>30</v>
      </c>
      <c r="AI699" s="11"/>
      <c r="AJ699" s="11"/>
      <c r="AK699" s="11" t="s">
        <v>1530</v>
      </c>
      <c r="AL699" s="11" t="s">
        <v>47</v>
      </c>
      <c r="AM699" s="11" t="s">
        <v>48</v>
      </c>
      <c r="AN699" s="11" t="s">
        <v>729</v>
      </c>
    </row>
    <row r="700" ht="72" spans="1:40">
      <c r="A700" s="28">
        <v>697</v>
      </c>
      <c r="B700" s="11" t="s">
        <v>494</v>
      </c>
      <c r="C700" s="11" t="s">
        <v>2542</v>
      </c>
      <c r="D700" s="11" t="s">
        <v>2543</v>
      </c>
      <c r="E700" s="11" t="s">
        <v>2544</v>
      </c>
      <c r="F700" s="11" t="s">
        <v>646</v>
      </c>
      <c r="G700" s="11" t="s">
        <v>403</v>
      </c>
      <c r="H700" s="11">
        <v>8</v>
      </c>
      <c r="I700" s="11" t="s">
        <v>3328</v>
      </c>
      <c r="J700" s="11">
        <v>1</v>
      </c>
      <c r="K700" s="11">
        <v>100</v>
      </c>
      <c r="L700" s="11" t="s">
        <v>403</v>
      </c>
      <c r="M700" s="11">
        <v>0</v>
      </c>
      <c r="N700" s="11">
        <v>0</v>
      </c>
      <c r="O700" s="11">
        <v>0</v>
      </c>
      <c r="P700" s="11">
        <v>0</v>
      </c>
      <c r="Q700" s="11">
        <v>0</v>
      </c>
      <c r="R700" s="11">
        <v>0</v>
      </c>
      <c r="S700" s="11">
        <v>0</v>
      </c>
      <c r="T700" s="11">
        <v>0</v>
      </c>
      <c r="U700" s="11">
        <v>0</v>
      </c>
      <c r="V700" s="11">
        <v>0</v>
      </c>
      <c r="W700" s="11">
        <v>0</v>
      </c>
      <c r="X700" s="11">
        <v>0</v>
      </c>
      <c r="Y700" s="11">
        <v>0</v>
      </c>
      <c r="Z700" s="11">
        <v>0</v>
      </c>
      <c r="AA700" s="11">
        <v>0</v>
      </c>
      <c r="AB700" s="11">
        <v>0</v>
      </c>
      <c r="AC700" s="11">
        <v>0</v>
      </c>
      <c r="AD700" s="11">
        <v>0</v>
      </c>
      <c r="AE700" s="11">
        <v>0</v>
      </c>
      <c r="AF700" s="11">
        <v>0</v>
      </c>
      <c r="AG700" s="11">
        <v>0</v>
      </c>
      <c r="AH700" s="11">
        <v>15</v>
      </c>
      <c r="AI700" s="11" t="s">
        <v>1400</v>
      </c>
      <c r="AJ700" s="11">
        <v>4</v>
      </c>
      <c r="AK700" s="11" t="s">
        <v>1574</v>
      </c>
      <c r="AL700" s="11" t="s">
        <v>47</v>
      </c>
      <c r="AM700" s="11" t="s">
        <v>56</v>
      </c>
      <c r="AN700" s="11" t="s">
        <v>729</v>
      </c>
    </row>
    <row r="701" ht="36" spans="1:40">
      <c r="A701" s="28">
        <v>698</v>
      </c>
      <c r="B701" s="11" t="s">
        <v>494</v>
      </c>
      <c r="C701" s="11" t="s">
        <v>2545</v>
      </c>
      <c r="D701" s="11" t="s">
        <v>2546</v>
      </c>
      <c r="E701" s="11" t="s">
        <v>2547</v>
      </c>
      <c r="F701" s="11" t="s">
        <v>519</v>
      </c>
      <c r="G701" s="11" t="s">
        <v>362</v>
      </c>
      <c r="H701" s="11">
        <v>2</v>
      </c>
      <c r="I701" s="11" t="s">
        <v>3328</v>
      </c>
      <c r="J701" s="11">
        <v>2</v>
      </c>
      <c r="K701" s="11">
        <v>100</v>
      </c>
      <c r="L701" s="11" t="s">
        <v>362</v>
      </c>
      <c r="M701" s="11">
        <v>0</v>
      </c>
      <c r="N701" s="11">
        <v>0</v>
      </c>
      <c r="O701" s="11">
        <v>0</v>
      </c>
      <c r="P701" s="11">
        <v>0</v>
      </c>
      <c r="Q701" s="11">
        <v>0</v>
      </c>
      <c r="R701" s="11">
        <v>0</v>
      </c>
      <c r="S701" s="11">
        <v>0</v>
      </c>
      <c r="T701" s="11">
        <v>0</v>
      </c>
      <c r="U701" s="11">
        <v>0</v>
      </c>
      <c r="V701" s="11">
        <v>0</v>
      </c>
      <c r="W701" s="11">
        <v>0</v>
      </c>
      <c r="X701" s="11">
        <v>0</v>
      </c>
      <c r="Y701" s="11">
        <v>0</v>
      </c>
      <c r="Z701" s="11">
        <v>0</v>
      </c>
      <c r="AA701" s="11">
        <v>0</v>
      </c>
      <c r="AB701" s="11">
        <v>0</v>
      </c>
      <c r="AC701" s="11">
        <v>0</v>
      </c>
      <c r="AD701" s="11">
        <v>0</v>
      </c>
      <c r="AE701" s="11">
        <v>0</v>
      </c>
      <c r="AF701" s="11">
        <v>0</v>
      </c>
      <c r="AG701" s="11">
        <v>0</v>
      </c>
      <c r="AH701" s="11">
        <v>10</v>
      </c>
      <c r="AI701" s="11"/>
      <c r="AJ701" s="11"/>
      <c r="AK701" s="11" t="s">
        <v>1574</v>
      </c>
      <c r="AL701" s="11" t="s">
        <v>105</v>
      </c>
      <c r="AM701" s="11" t="s">
        <v>48</v>
      </c>
      <c r="AN701" s="11" t="s">
        <v>729</v>
      </c>
    </row>
    <row r="702" ht="36" spans="1:40">
      <c r="A702" s="28">
        <v>699</v>
      </c>
      <c r="B702" s="11" t="s">
        <v>494</v>
      </c>
      <c r="C702" s="11" t="s">
        <v>2548</v>
      </c>
      <c r="D702" s="11" t="s">
        <v>2549</v>
      </c>
      <c r="E702" s="11" t="s">
        <v>2550</v>
      </c>
      <c r="F702" s="11" t="s">
        <v>1916</v>
      </c>
      <c r="G702" s="11" t="s">
        <v>2551</v>
      </c>
      <c r="H702" s="11">
        <v>4</v>
      </c>
      <c r="I702" s="11" t="s">
        <v>3329</v>
      </c>
      <c r="J702" s="11">
        <v>4</v>
      </c>
      <c r="K702" s="11">
        <v>100</v>
      </c>
      <c r="L702" s="11" t="s">
        <v>2551</v>
      </c>
      <c r="M702" s="11">
        <v>6</v>
      </c>
      <c r="N702" s="11">
        <v>0</v>
      </c>
      <c r="O702" s="11" t="s">
        <v>3469</v>
      </c>
      <c r="P702" s="11">
        <v>0</v>
      </c>
      <c r="Q702" s="11">
        <v>0</v>
      </c>
      <c r="R702" s="11">
        <v>0</v>
      </c>
      <c r="S702" s="11">
        <v>0</v>
      </c>
      <c r="T702" s="11">
        <v>0</v>
      </c>
      <c r="U702" s="11">
        <v>0</v>
      </c>
      <c r="V702" s="11">
        <v>0</v>
      </c>
      <c r="W702" s="11">
        <v>0</v>
      </c>
      <c r="X702" s="11">
        <v>0</v>
      </c>
      <c r="Y702" s="11">
        <v>0</v>
      </c>
      <c r="Z702" s="11">
        <v>0</v>
      </c>
      <c r="AA702" s="11">
        <v>0</v>
      </c>
      <c r="AB702" s="11">
        <v>0</v>
      </c>
      <c r="AC702" s="11">
        <v>0</v>
      </c>
      <c r="AD702" s="11">
        <v>0</v>
      </c>
      <c r="AE702" s="11">
        <v>0</v>
      </c>
      <c r="AF702" s="11">
        <v>0</v>
      </c>
      <c r="AG702" s="11">
        <v>0</v>
      </c>
      <c r="AH702" s="11">
        <v>15</v>
      </c>
      <c r="AI702" s="11"/>
      <c r="AJ702" s="11"/>
      <c r="AK702" s="11" t="s">
        <v>1574</v>
      </c>
      <c r="AL702" s="11" t="s">
        <v>47</v>
      </c>
      <c r="AM702" s="11" t="s">
        <v>56</v>
      </c>
      <c r="AN702" s="11" t="s">
        <v>729</v>
      </c>
    </row>
    <row r="703" ht="72" spans="1:40">
      <c r="A703" s="28">
        <v>700</v>
      </c>
      <c r="B703" s="11" t="s">
        <v>494</v>
      </c>
      <c r="C703" s="11" t="s">
        <v>2552</v>
      </c>
      <c r="D703" s="11" t="s">
        <v>2553</v>
      </c>
      <c r="E703" s="11" t="s">
        <v>2554</v>
      </c>
      <c r="F703" s="11" t="s">
        <v>646</v>
      </c>
      <c r="G703" s="11" t="s">
        <v>403</v>
      </c>
      <c r="H703" s="11">
        <v>5</v>
      </c>
      <c r="I703" s="11" t="s">
        <v>3328</v>
      </c>
      <c r="J703" s="11">
        <v>1</v>
      </c>
      <c r="K703" s="11">
        <v>100</v>
      </c>
      <c r="L703" s="11" t="s">
        <v>403</v>
      </c>
      <c r="M703" s="11">
        <v>0</v>
      </c>
      <c r="N703" s="11">
        <v>0</v>
      </c>
      <c r="O703" s="11">
        <v>0</v>
      </c>
      <c r="P703" s="11">
        <v>0</v>
      </c>
      <c r="Q703" s="11">
        <v>0</v>
      </c>
      <c r="R703" s="11">
        <v>0</v>
      </c>
      <c r="S703" s="11">
        <v>0</v>
      </c>
      <c r="T703" s="11">
        <v>0</v>
      </c>
      <c r="U703" s="11">
        <v>0</v>
      </c>
      <c r="V703" s="11">
        <v>0</v>
      </c>
      <c r="W703" s="11">
        <v>0</v>
      </c>
      <c r="X703" s="11">
        <v>0</v>
      </c>
      <c r="Y703" s="11">
        <v>0</v>
      </c>
      <c r="Z703" s="11">
        <v>0</v>
      </c>
      <c r="AA703" s="11">
        <v>0</v>
      </c>
      <c r="AB703" s="11">
        <v>0</v>
      </c>
      <c r="AC703" s="11">
        <v>0</v>
      </c>
      <c r="AD703" s="11">
        <v>0</v>
      </c>
      <c r="AE703" s="11">
        <v>0</v>
      </c>
      <c r="AF703" s="11">
        <v>0</v>
      </c>
      <c r="AG703" s="11">
        <v>0</v>
      </c>
      <c r="AH703" s="11">
        <v>15</v>
      </c>
      <c r="AI703" s="11" t="s">
        <v>1400</v>
      </c>
      <c r="AJ703" s="11">
        <v>4</v>
      </c>
      <c r="AK703" s="11" t="s">
        <v>1574</v>
      </c>
      <c r="AL703" s="11" t="s">
        <v>47</v>
      </c>
      <c r="AM703" s="11" t="s">
        <v>56</v>
      </c>
      <c r="AN703" s="11" t="s">
        <v>729</v>
      </c>
    </row>
    <row r="704" ht="24" spans="1:40">
      <c r="A704" s="28">
        <v>701</v>
      </c>
      <c r="B704" s="11" t="s">
        <v>494</v>
      </c>
      <c r="C704" s="11" t="s">
        <v>2555</v>
      </c>
      <c r="D704" s="11" t="s">
        <v>2556</v>
      </c>
      <c r="E704" s="11" t="s">
        <v>2557</v>
      </c>
      <c r="F704" s="11" t="s">
        <v>2144</v>
      </c>
      <c r="G704" s="11" t="s">
        <v>128</v>
      </c>
      <c r="H704" s="11">
        <v>5</v>
      </c>
      <c r="I704" s="11" t="s">
        <v>3328</v>
      </c>
      <c r="J704" s="11">
        <v>5</v>
      </c>
      <c r="K704" s="11">
        <v>100</v>
      </c>
      <c r="L704" s="11" t="s">
        <v>128</v>
      </c>
      <c r="M704" s="11">
        <v>0</v>
      </c>
      <c r="N704" s="11">
        <v>0</v>
      </c>
      <c r="O704" s="11">
        <v>0</v>
      </c>
      <c r="P704" s="11">
        <v>0</v>
      </c>
      <c r="Q704" s="11">
        <v>0</v>
      </c>
      <c r="R704" s="11">
        <v>0</v>
      </c>
      <c r="S704" s="11">
        <v>0</v>
      </c>
      <c r="T704" s="11">
        <v>0</v>
      </c>
      <c r="U704" s="11">
        <v>0</v>
      </c>
      <c r="V704" s="11">
        <v>0</v>
      </c>
      <c r="W704" s="11">
        <v>0</v>
      </c>
      <c r="X704" s="11">
        <v>0</v>
      </c>
      <c r="Y704" s="11">
        <v>0</v>
      </c>
      <c r="Z704" s="11">
        <v>0</v>
      </c>
      <c r="AA704" s="11">
        <v>0</v>
      </c>
      <c r="AB704" s="11">
        <v>0</v>
      </c>
      <c r="AC704" s="11">
        <v>0</v>
      </c>
      <c r="AD704" s="11">
        <v>0</v>
      </c>
      <c r="AE704" s="11">
        <v>0</v>
      </c>
      <c r="AF704" s="11">
        <v>0</v>
      </c>
      <c r="AG704" s="11">
        <v>0</v>
      </c>
      <c r="AH704" s="11">
        <v>15</v>
      </c>
      <c r="AI704" s="11"/>
      <c r="AJ704" s="11"/>
      <c r="AK704" s="11" t="s">
        <v>1574</v>
      </c>
      <c r="AL704" s="11" t="s">
        <v>47</v>
      </c>
      <c r="AM704" s="11" t="s">
        <v>56</v>
      </c>
      <c r="AN704" s="11" t="s">
        <v>729</v>
      </c>
    </row>
    <row r="705" ht="36" spans="1:40">
      <c r="A705" s="28">
        <v>702</v>
      </c>
      <c r="B705" s="11" t="s">
        <v>494</v>
      </c>
      <c r="C705" s="11" t="s">
        <v>2558</v>
      </c>
      <c r="D705" s="11" t="s">
        <v>2559</v>
      </c>
      <c r="E705" s="11" t="s">
        <v>2560</v>
      </c>
      <c r="F705" s="30" t="s">
        <v>2510</v>
      </c>
      <c r="G705" s="11" t="s">
        <v>2511</v>
      </c>
      <c r="H705" s="11">
        <v>3</v>
      </c>
      <c r="I705" s="11" t="s">
        <v>3328</v>
      </c>
      <c r="J705" s="11">
        <v>3</v>
      </c>
      <c r="K705" s="11">
        <v>100</v>
      </c>
      <c r="L705" s="11" t="s">
        <v>2511</v>
      </c>
      <c r="M705" s="11">
        <v>0</v>
      </c>
      <c r="N705" s="11">
        <v>0</v>
      </c>
      <c r="O705" s="11">
        <v>0</v>
      </c>
      <c r="P705" s="11">
        <v>0</v>
      </c>
      <c r="Q705" s="11">
        <v>0</v>
      </c>
      <c r="R705" s="11">
        <v>0</v>
      </c>
      <c r="S705" s="11">
        <v>0</v>
      </c>
      <c r="T705" s="11">
        <v>0</v>
      </c>
      <c r="U705" s="11">
        <v>0</v>
      </c>
      <c r="V705" s="11">
        <v>0</v>
      </c>
      <c r="W705" s="11">
        <v>0</v>
      </c>
      <c r="X705" s="11">
        <v>0</v>
      </c>
      <c r="Y705" s="11">
        <v>0</v>
      </c>
      <c r="Z705" s="11">
        <v>0</v>
      </c>
      <c r="AA705" s="11">
        <v>0</v>
      </c>
      <c r="AB705" s="11">
        <v>0</v>
      </c>
      <c r="AC705" s="11">
        <v>0</v>
      </c>
      <c r="AD705" s="11">
        <v>0</v>
      </c>
      <c r="AE705" s="11">
        <v>0</v>
      </c>
      <c r="AF705" s="11">
        <v>0</v>
      </c>
      <c r="AG705" s="11">
        <v>0</v>
      </c>
      <c r="AH705" s="11">
        <v>30</v>
      </c>
      <c r="AI705" s="11"/>
      <c r="AJ705" s="11"/>
      <c r="AK705" s="11" t="s">
        <v>1597</v>
      </c>
      <c r="AL705" s="11" t="s">
        <v>47</v>
      </c>
      <c r="AM705" s="11" t="s">
        <v>48</v>
      </c>
      <c r="AN705" s="11" t="s">
        <v>729</v>
      </c>
    </row>
    <row r="706" ht="48" spans="1:40">
      <c r="A706" s="28">
        <v>703</v>
      </c>
      <c r="B706" s="11" t="s">
        <v>494</v>
      </c>
      <c r="C706" s="11" t="s">
        <v>2561</v>
      </c>
      <c r="D706" s="11" t="s">
        <v>2562</v>
      </c>
      <c r="E706" s="11" t="s">
        <v>2563</v>
      </c>
      <c r="F706" s="11" t="s">
        <v>524</v>
      </c>
      <c r="G706" s="11" t="s">
        <v>1421</v>
      </c>
      <c r="H706" s="11">
        <v>3</v>
      </c>
      <c r="I706" s="11" t="s">
        <v>3329</v>
      </c>
      <c r="J706" s="11">
        <v>3</v>
      </c>
      <c r="K706" s="11">
        <v>60</v>
      </c>
      <c r="L706" s="11" t="s">
        <v>1421</v>
      </c>
      <c r="M706" s="11">
        <v>4</v>
      </c>
      <c r="N706" s="11">
        <v>40</v>
      </c>
      <c r="O706" s="11" t="s">
        <v>947</v>
      </c>
      <c r="P706" s="11">
        <v>0</v>
      </c>
      <c r="Q706" s="11">
        <v>0</v>
      </c>
      <c r="R706" s="11">
        <v>0</v>
      </c>
      <c r="S706" s="11">
        <v>0</v>
      </c>
      <c r="T706" s="11">
        <v>0</v>
      </c>
      <c r="U706" s="11">
        <v>0</v>
      </c>
      <c r="V706" s="11">
        <v>0</v>
      </c>
      <c r="W706" s="11">
        <v>0</v>
      </c>
      <c r="X706" s="11">
        <v>0</v>
      </c>
      <c r="Y706" s="11">
        <v>0</v>
      </c>
      <c r="Z706" s="11">
        <v>0</v>
      </c>
      <c r="AA706" s="11">
        <v>0</v>
      </c>
      <c r="AB706" s="11">
        <v>0</v>
      </c>
      <c r="AC706" s="11">
        <v>0</v>
      </c>
      <c r="AD706" s="11">
        <v>0</v>
      </c>
      <c r="AE706" s="11">
        <v>0</v>
      </c>
      <c r="AF706" s="11">
        <v>0</v>
      </c>
      <c r="AG706" s="11">
        <v>0</v>
      </c>
      <c r="AH706" s="11">
        <v>30</v>
      </c>
      <c r="AI706" s="11"/>
      <c r="AJ706" s="11"/>
      <c r="AK706" s="11" t="s">
        <v>1597</v>
      </c>
      <c r="AL706" s="11" t="s">
        <v>47</v>
      </c>
      <c r="AM706" s="11" t="s">
        <v>48</v>
      </c>
      <c r="AN706" s="11" t="s">
        <v>729</v>
      </c>
    </row>
    <row r="707" ht="24" spans="1:40">
      <c r="A707" s="28">
        <v>704</v>
      </c>
      <c r="B707" s="11" t="s">
        <v>494</v>
      </c>
      <c r="C707" s="11" t="s">
        <v>2564</v>
      </c>
      <c r="D707" s="11" t="s">
        <v>2565</v>
      </c>
      <c r="E707" s="11" t="s">
        <v>2566</v>
      </c>
      <c r="F707" s="11" t="s">
        <v>528</v>
      </c>
      <c r="G707" s="11" t="s">
        <v>2567</v>
      </c>
      <c r="H707" s="11">
        <v>2</v>
      </c>
      <c r="I707" s="11" t="s">
        <v>3328</v>
      </c>
      <c r="J707" s="11">
        <v>2</v>
      </c>
      <c r="K707" s="11">
        <v>100</v>
      </c>
      <c r="L707" s="11" t="s">
        <v>2567</v>
      </c>
      <c r="M707" s="11">
        <v>0</v>
      </c>
      <c r="N707" s="11">
        <v>0</v>
      </c>
      <c r="O707" s="11">
        <v>0</v>
      </c>
      <c r="P707" s="11">
        <v>0</v>
      </c>
      <c r="Q707" s="11">
        <v>0</v>
      </c>
      <c r="R707" s="11">
        <v>0</v>
      </c>
      <c r="S707" s="11">
        <v>0</v>
      </c>
      <c r="T707" s="11">
        <v>0</v>
      </c>
      <c r="U707" s="11">
        <v>0</v>
      </c>
      <c r="V707" s="11">
        <v>0</v>
      </c>
      <c r="W707" s="11">
        <v>0</v>
      </c>
      <c r="X707" s="11">
        <v>0</v>
      </c>
      <c r="Y707" s="11">
        <v>0</v>
      </c>
      <c r="Z707" s="11">
        <v>0</v>
      </c>
      <c r="AA707" s="11">
        <v>0</v>
      </c>
      <c r="AB707" s="11">
        <v>0</v>
      </c>
      <c r="AC707" s="11">
        <v>0</v>
      </c>
      <c r="AD707" s="11">
        <v>0</v>
      </c>
      <c r="AE707" s="11">
        <v>0</v>
      </c>
      <c r="AF707" s="11">
        <v>0</v>
      </c>
      <c r="AG707" s="11">
        <v>0</v>
      </c>
      <c r="AH707" s="11">
        <v>30</v>
      </c>
      <c r="AI707" s="11"/>
      <c r="AJ707" s="11"/>
      <c r="AK707" s="11" t="s">
        <v>1597</v>
      </c>
      <c r="AL707" s="11" t="s">
        <v>47</v>
      </c>
      <c r="AM707" s="11" t="s">
        <v>48</v>
      </c>
      <c r="AN707" s="11" t="s">
        <v>729</v>
      </c>
    </row>
    <row r="708" ht="24" spans="1:40">
      <c r="A708" s="28">
        <v>705</v>
      </c>
      <c r="B708" s="11" t="s">
        <v>494</v>
      </c>
      <c r="C708" s="11" t="s">
        <v>2568</v>
      </c>
      <c r="D708" s="11" t="s">
        <v>2569</v>
      </c>
      <c r="E708" s="11" t="s">
        <v>2570</v>
      </c>
      <c r="F708" s="11" t="s">
        <v>524</v>
      </c>
      <c r="G708" s="11" t="s">
        <v>2129</v>
      </c>
      <c r="H708" s="11">
        <v>5</v>
      </c>
      <c r="I708" s="11" t="s">
        <v>3328</v>
      </c>
      <c r="J708" s="11">
        <v>5</v>
      </c>
      <c r="K708" s="11">
        <v>100</v>
      </c>
      <c r="L708" s="11" t="s">
        <v>2129</v>
      </c>
      <c r="M708" s="11">
        <v>0</v>
      </c>
      <c r="N708" s="11">
        <v>0</v>
      </c>
      <c r="O708" s="11">
        <v>0</v>
      </c>
      <c r="P708" s="11">
        <v>0</v>
      </c>
      <c r="Q708" s="11">
        <v>0</v>
      </c>
      <c r="R708" s="11">
        <v>0</v>
      </c>
      <c r="S708" s="11">
        <v>0</v>
      </c>
      <c r="T708" s="11">
        <v>0</v>
      </c>
      <c r="U708" s="11">
        <v>0</v>
      </c>
      <c r="V708" s="11">
        <v>0</v>
      </c>
      <c r="W708" s="11">
        <v>0</v>
      </c>
      <c r="X708" s="11">
        <v>0</v>
      </c>
      <c r="Y708" s="11">
        <v>0</v>
      </c>
      <c r="Z708" s="11">
        <v>0</v>
      </c>
      <c r="AA708" s="11">
        <v>0</v>
      </c>
      <c r="AB708" s="11">
        <v>0</v>
      </c>
      <c r="AC708" s="11">
        <v>0</v>
      </c>
      <c r="AD708" s="11">
        <v>0</v>
      </c>
      <c r="AE708" s="11">
        <v>0</v>
      </c>
      <c r="AF708" s="11">
        <v>0</v>
      </c>
      <c r="AG708" s="11">
        <v>0</v>
      </c>
      <c r="AH708" s="11">
        <v>5</v>
      </c>
      <c r="AI708" s="11"/>
      <c r="AJ708" s="11"/>
      <c r="AK708" s="11" t="s">
        <v>1597</v>
      </c>
      <c r="AL708" s="11" t="s">
        <v>105</v>
      </c>
      <c r="AM708" s="11" t="s">
        <v>56</v>
      </c>
      <c r="AN708" s="11" t="s">
        <v>729</v>
      </c>
    </row>
    <row r="709" ht="60" spans="1:40">
      <c r="A709" s="28">
        <v>706</v>
      </c>
      <c r="B709" s="11" t="s">
        <v>494</v>
      </c>
      <c r="C709" s="11" t="s">
        <v>2571</v>
      </c>
      <c r="D709" s="11" t="s">
        <v>2572</v>
      </c>
      <c r="E709" s="11" t="s">
        <v>2573</v>
      </c>
      <c r="F709" s="11" t="s">
        <v>143</v>
      </c>
      <c r="G709" s="11" t="s">
        <v>2187</v>
      </c>
      <c r="H709" s="11">
        <v>1</v>
      </c>
      <c r="I709" s="11" t="s">
        <v>3329</v>
      </c>
      <c r="J709" s="11">
        <v>1</v>
      </c>
      <c r="K709" s="11">
        <v>91</v>
      </c>
      <c r="L709" s="11" t="s">
        <v>2187</v>
      </c>
      <c r="M709" s="11">
        <v>2</v>
      </c>
      <c r="N709" s="11">
        <v>0</v>
      </c>
      <c r="O709" s="11" t="s">
        <v>3373</v>
      </c>
      <c r="P709" s="11">
        <v>3</v>
      </c>
      <c r="Q709" s="11">
        <v>0</v>
      </c>
      <c r="R709" s="11" t="s">
        <v>632</v>
      </c>
      <c r="S709" s="11">
        <v>4</v>
      </c>
      <c r="T709" s="11">
        <v>0</v>
      </c>
      <c r="U709" s="11" t="s">
        <v>3376</v>
      </c>
      <c r="V709" s="11">
        <v>5</v>
      </c>
      <c r="W709" s="11">
        <v>9</v>
      </c>
      <c r="X709" s="11" t="s">
        <v>3377</v>
      </c>
      <c r="Y709" s="11">
        <v>6</v>
      </c>
      <c r="Z709" s="11">
        <v>0</v>
      </c>
      <c r="AA709" s="11" t="s">
        <v>3378</v>
      </c>
      <c r="AB709" s="11">
        <v>7</v>
      </c>
      <c r="AC709" s="11">
        <v>0</v>
      </c>
      <c r="AD709" s="11" t="s">
        <v>3470</v>
      </c>
      <c r="AE709" s="11">
        <v>8</v>
      </c>
      <c r="AF709" s="11">
        <v>0</v>
      </c>
      <c r="AG709" s="11" t="s">
        <v>3471</v>
      </c>
      <c r="AH709" s="11">
        <v>30</v>
      </c>
      <c r="AI709" s="11"/>
      <c r="AJ709" s="11"/>
      <c r="AK709" s="11" t="s">
        <v>1597</v>
      </c>
      <c r="AL709" s="11" t="s">
        <v>47</v>
      </c>
      <c r="AM709" s="11" t="s">
        <v>48</v>
      </c>
      <c r="AN709" s="11" t="s">
        <v>729</v>
      </c>
    </row>
    <row r="710" ht="24" spans="1:40">
      <c r="A710" s="28">
        <v>707</v>
      </c>
      <c r="B710" s="11" t="s">
        <v>494</v>
      </c>
      <c r="C710" s="11" t="s">
        <v>2574</v>
      </c>
      <c r="D710" s="11" t="s">
        <v>2575</v>
      </c>
      <c r="E710" s="11" t="s">
        <v>2576</v>
      </c>
      <c r="F710" s="11" t="s">
        <v>524</v>
      </c>
      <c r="G710" s="11" t="s">
        <v>1755</v>
      </c>
      <c r="H710" s="11">
        <v>6</v>
      </c>
      <c r="I710" s="11" t="s">
        <v>3328</v>
      </c>
      <c r="J710" s="11">
        <v>6</v>
      </c>
      <c r="K710" s="11">
        <v>100</v>
      </c>
      <c r="L710" s="11" t="s">
        <v>1755</v>
      </c>
      <c r="M710" s="11">
        <v>0</v>
      </c>
      <c r="N710" s="11">
        <v>0</v>
      </c>
      <c r="O710" s="11">
        <v>0</v>
      </c>
      <c r="P710" s="11">
        <v>0</v>
      </c>
      <c r="Q710" s="11">
        <v>0</v>
      </c>
      <c r="R710" s="11">
        <v>0</v>
      </c>
      <c r="S710" s="11">
        <v>0</v>
      </c>
      <c r="T710" s="11">
        <v>0</v>
      </c>
      <c r="U710" s="11">
        <v>0</v>
      </c>
      <c r="V710" s="11">
        <v>0</v>
      </c>
      <c r="W710" s="11">
        <v>0</v>
      </c>
      <c r="X710" s="11">
        <v>0</v>
      </c>
      <c r="Y710" s="11">
        <v>0</v>
      </c>
      <c r="Z710" s="11">
        <v>0</v>
      </c>
      <c r="AA710" s="11">
        <v>0</v>
      </c>
      <c r="AB710" s="11">
        <v>0</v>
      </c>
      <c r="AC710" s="11">
        <v>0</v>
      </c>
      <c r="AD710" s="11">
        <v>0</v>
      </c>
      <c r="AE710" s="11">
        <v>0</v>
      </c>
      <c r="AF710" s="11">
        <v>0</v>
      </c>
      <c r="AG710" s="11">
        <v>0</v>
      </c>
      <c r="AH710" s="11">
        <v>5</v>
      </c>
      <c r="AI710" s="11"/>
      <c r="AJ710" s="11"/>
      <c r="AK710" s="11" t="s">
        <v>1597</v>
      </c>
      <c r="AL710" s="11" t="s">
        <v>105</v>
      </c>
      <c r="AM710" s="11" t="s">
        <v>56</v>
      </c>
      <c r="AN710" s="11" t="s">
        <v>729</v>
      </c>
    </row>
    <row r="711" ht="36" spans="1:40">
      <c r="A711" s="28">
        <v>708</v>
      </c>
      <c r="B711" s="11" t="s">
        <v>494</v>
      </c>
      <c r="C711" s="11" t="s">
        <v>2577</v>
      </c>
      <c r="D711" s="11" t="s">
        <v>2578</v>
      </c>
      <c r="E711" s="11" t="s">
        <v>2579</v>
      </c>
      <c r="F711" s="11" t="s">
        <v>508</v>
      </c>
      <c r="G711" s="11" t="s">
        <v>2580</v>
      </c>
      <c r="H711" s="11">
        <v>2</v>
      </c>
      <c r="I711" s="11" t="s">
        <v>3328</v>
      </c>
      <c r="J711" s="11">
        <v>2</v>
      </c>
      <c r="K711" s="11">
        <v>100</v>
      </c>
      <c r="L711" s="11" t="s">
        <v>2580</v>
      </c>
      <c r="M711" s="11">
        <v>0</v>
      </c>
      <c r="N711" s="11">
        <v>0</v>
      </c>
      <c r="O711" s="11">
        <v>0</v>
      </c>
      <c r="P711" s="11">
        <v>0</v>
      </c>
      <c r="Q711" s="11">
        <v>0</v>
      </c>
      <c r="R711" s="11">
        <v>0</v>
      </c>
      <c r="S711" s="11">
        <v>0</v>
      </c>
      <c r="T711" s="11">
        <v>0</v>
      </c>
      <c r="U711" s="11">
        <v>0</v>
      </c>
      <c r="V711" s="11">
        <v>0</v>
      </c>
      <c r="W711" s="11">
        <v>0</v>
      </c>
      <c r="X711" s="11">
        <v>0</v>
      </c>
      <c r="Y711" s="11">
        <v>0</v>
      </c>
      <c r="Z711" s="11">
        <v>0</v>
      </c>
      <c r="AA711" s="11">
        <v>0</v>
      </c>
      <c r="AB711" s="11">
        <v>0</v>
      </c>
      <c r="AC711" s="11">
        <v>0</v>
      </c>
      <c r="AD711" s="11">
        <v>0</v>
      </c>
      <c r="AE711" s="11">
        <v>0</v>
      </c>
      <c r="AF711" s="11">
        <v>0</v>
      </c>
      <c r="AG711" s="11">
        <v>0</v>
      </c>
      <c r="AH711" s="11">
        <v>30</v>
      </c>
      <c r="AI711" s="11"/>
      <c r="AJ711" s="11"/>
      <c r="AK711" s="11" t="s">
        <v>1597</v>
      </c>
      <c r="AL711" s="11" t="s">
        <v>47</v>
      </c>
      <c r="AM711" s="11" t="s">
        <v>48</v>
      </c>
      <c r="AN711" s="11" t="s">
        <v>729</v>
      </c>
    </row>
    <row r="712" ht="36" spans="1:40">
      <c r="A712" s="28">
        <v>709</v>
      </c>
      <c r="B712" s="11" t="s">
        <v>494</v>
      </c>
      <c r="C712" s="11" t="s">
        <v>2581</v>
      </c>
      <c r="D712" s="11" t="s">
        <v>2582</v>
      </c>
      <c r="E712" s="11" t="s">
        <v>2583</v>
      </c>
      <c r="F712" s="11" t="s">
        <v>519</v>
      </c>
      <c r="G712" s="11" t="s">
        <v>2584</v>
      </c>
      <c r="H712" s="11">
        <v>2</v>
      </c>
      <c r="I712" s="11" t="s">
        <v>3328</v>
      </c>
      <c r="J712" s="11">
        <v>2</v>
      </c>
      <c r="K712" s="11">
        <v>100</v>
      </c>
      <c r="L712" s="11" t="s">
        <v>2584</v>
      </c>
      <c r="M712" s="11">
        <v>0</v>
      </c>
      <c r="N712" s="11">
        <v>0</v>
      </c>
      <c r="O712" s="11">
        <v>0</v>
      </c>
      <c r="P712" s="11">
        <v>0</v>
      </c>
      <c r="Q712" s="11">
        <v>0</v>
      </c>
      <c r="R712" s="11">
        <v>0</v>
      </c>
      <c r="S712" s="11">
        <v>0</v>
      </c>
      <c r="T712" s="11">
        <v>0</v>
      </c>
      <c r="U712" s="11">
        <v>0</v>
      </c>
      <c r="V712" s="11">
        <v>0</v>
      </c>
      <c r="W712" s="11">
        <v>0</v>
      </c>
      <c r="X712" s="11">
        <v>0</v>
      </c>
      <c r="Y712" s="11">
        <v>0</v>
      </c>
      <c r="Z712" s="11">
        <v>0</v>
      </c>
      <c r="AA712" s="11">
        <v>0</v>
      </c>
      <c r="AB712" s="11">
        <v>0</v>
      </c>
      <c r="AC712" s="11">
        <v>0</v>
      </c>
      <c r="AD712" s="11">
        <v>0</v>
      </c>
      <c r="AE712" s="11">
        <v>0</v>
      </c>
      <c r="AF712" s="11">
        <v>0</v>
      </c>
      <c r="AG712" s="11">
        <v>0</v>
      </c>
      <c r="AH712" s="11">
        <v>30</v>
      </c>
      <c r="AI712" s="11"/>
      <c r="AJ712" s="11"/>
      <c r="AK712" s="11" t="s">
        <v>1617</v>
      </c>
      <c r="AL712" s="11" t="s">
        <v>47</v>
      </c>
      <c r="AM712" s="11" t="s">
        <v>48</v>
      </c>
      <c r="AN712" s="11" t="s">
        <v>729</v>
      </c>
    </row>
    <row r="713" ht="48" spans="1:40">
      <c r="A713" s="28">
        <v>710</v>
      </c>
      <c r="B713" s="11" t="s">
        <v>494</v>
      </c>
      <c r="C713" s="11" t="s">
        <v>2585</v>
      </c>
      <c r="D713" s="11" t="s">
        <v>2586</v>
      </c>
      <c r="E713" s="11" t="s">
        <v>2462</v>
      </c>
      <c r="F713" s="11" t="s">
        <v>2136</v>
      </c>
      <c r="G713" s="11" t="s">
        <v>1357</v>
      </c>
      <c r="H713" s="11">
        <v>5</v>
      </c>
      <c r="I713" s="11" t="s">
        <v>3329</v>
      </c>
      <c r="J713" s="11">
        <v>3</v>
      </c>
      <c r="K713" s="11">
        <v>62.5</v>
      </c>
      <c r="L713" s="11" t="s">
        <v>323</v>
      </c>
      <c r="M713" s="11">
        <v>5</v>
      </c>
      <c r="N713" s="11">
        <v>37.5</v>
      </c>
      <c r="O713" s="11" t="s">
        <v>1357</v>
      </c>
      <c r="P713" s="11">
        <v>0</v>
      </c>
      <c r="Q713" s="11">
        <v>0</v>
      </c>
      <c r="R713" s="11">
        <v>0</v>
      </c>
      <c r="S713" s="11">
        <v>0</v>
      </c>
      <c r="T713" s="11">
        <v>0</v>
      </c>
      <c r="U713" s="11">
        <v>0</v>
      </c>
      <c r="V713" s="11">
        <v>0</v>
      </c>
      <c r="W713" s="11">
        <v>0</v>
      </c>
      <c r="X713" s="11">
        <v>0</v>
      </c>
      <c r="Y713" s="11">
        <v>0</v>
      </c>
      <c r="Z713" s="11">
        <v>0</v>
      </c>
      <c r="AA713" s="11">
        <v>0</v>
      </c>
      <c r="AB713" s="11">
        <v>0</v>
      </c>
      <c r="AC713" s="11">
        <v>0</v>
      </c>
      <c r="AD713" s="11">
        <v>0</v>
      </c>
      <c r="AE713" s="11">
        <v>0</v>
      </c>
      <c r="AF713" s="11">
        <v>0</v>
      </c>
      <c r="AG713" s="11">
        <v>0</v>
      </c>
      <c r="AH713" s="11">
        <v>15</v>
      </c>
      <c r="AI713" s="11"/>
      <c r="AJ713" s="11"/>
      <c r="AK713" s="11" t="s">
        <v>1617</v>
      </c>
      <c r="AL713" s="11" t="s">
        <v>47</v>
      </c>
      <c r="AM713" s="11" t="s">
        <v>56</v>
      </c>
      <c r="AN713" s="11" t="s">
        <v>729</v>
      </c>
    </row>
    <row r="714" ht="48" spans="1:40">
      <c r="A714" s="28">
        <v>711</v>
      </c>
      <c r="B714" s="11" t="s">
        <v>494</v>
      </c>
      <c r="C714" s="11" t="s">
        <v>2587</v>
      </c>
      <c r="D714" s="11" t="s">
        <v>2588</v>
      </c>
      <c r="E714" s="11" t="s">
        <v>2345</v>
      </c>
      <c r="F714" s="11" t="s">
        <v>528</v>
      </c>
      <c r="G714" s="11" t="s">
        <v>873</v>
      </c>
      <c r="H714" s="11">
        <v>2</v>
      </c>
      <c r="I714" s="11" t="s">
        <v>3329</v>
      </c>
      <c r="J714" s="11">
        <v>1</v>
      </c>
      <c r="K714" s="11">
        <v>55.55</v>
      </c>
      <c r="L714" s="11" t="s">
        <v>362</v>
      </c>
      <c r="M714" s="11">
        <v>2</v>
      </c>
      <c r="N714" s="11">
        <v>44.44</v>
      </c>
      <c r="O714" s="11" t="s">
        <v>873</v>
      </c>
      <c r="P714" s="11">
        <v>0</v>
      </c>
      <c r="Q714" s="11">
        <v>0</v>
      </c>
      <c r="R714" s="11">
        <v>0</v>
      </c>
      <c r="S714" s="11">
        <v>0</v>
      </c>
      <c r="T714" s="11">
        <v>0</v>
      </c>
      <c r="U714" s="11">
        <v>0</v>
      </c>
      <c r="V714" s="11">
        <v>0</v>
      </c>
      <c r="W714" s="11">
        <v>0</v>
      </c>
      <c r="X714" s="11">
        <v>0</v>
      </c>
      <c r="Y714" s="11">
        <v>0</v>
      </c>
      <c r="Z714" s="11">
        <v>0</v>
      </c>
      <c r="AA714" s="11">
        <v>0</v>
      </c>
      <c r="AB714" s="11">
        <v>0</v>
      </c>
      <c r="AC714" s="11">
        <v>0</v>
      </c>
      <c r="AD714" s="11">
        <v>0</v>
      </c>
      <c r="AE714" s="11">
        <v>0</v>
      </c>
      <c r="AF714" s="11">
        <v>0</v>
      </c>
      <c r="AG714" s="11">
        <v>0</v>
      </c>
      <c r="AH714" s="11">
        <v>10</v>
      </c>
      <c r="AI714" s="11"/>
      <c r="AJ714" s="11"/>
      <c r="AK714" s="11" t="s">
        <v>1640</v>
      </c>
      <c r="AL714" s="11" t="s">
        <v>105</v>
      </c>
      <c r="AM714" s="11" t="s">
        <v>48</v>
      </c>
      <c r="AN714" s="11" t="s">
        <v>729</v>
      </c>
    </row>
    <row r="715" ht="36" spans="1:40">
      <c r="A715" s="28">
        <v>712</v>
      </c>
      <c r="B715" s="11" t="s">
        <v>494</v>
      </c>
      <c r="C715" s="11" t="s">
        <v>2589</v>
      </c>
      <c r="D715" s="11" t="s">
        <v>2590</v>
      </c>
      <c r="E715" s="11" t="s">
        <v>2591</v>
      </c>
      <c r="F715" s="11" t="s">
        <v>519</v>
      </c>
      <c r="G715" s="11" t="s">
        <v>2592</v>
      </c>
      <c r="H715" s="11">
        <v>2</v>
      </c>
      <c r="I715" s="11" t="s">
        <v>3328</v>
      </c>
      <c r="J715" s="11">
        <v>2</v>
      </c>
      <c r="K715" s="11">
        <v>100</v>
      </c>
      <c r="L715" s="11" t="s">
        <v>2592</v>
      </c>
      <c r="M715" s="11">
        <v>0</v>
      </c>
      <c r="N715" s="11">
        <v>0</v>
      </c>
      <c r="O715" s="11">
        <v>0</v>
      </c>
      <c r="P715" s="11">
        <v>0</v>
      </c>
      <c r="Q715" s="11">
        <v>0</v>
      </c>
      <c r="R715" s="11">
        <v>0</v>
      </c>
      <c r="S715" s="11">
        <v>0</v>
      </c>
      <c r="T715" s="11">
        <v>0</v>
      </c>
      <c r="U715" s="11">
        <v>0</v>
      </c>
      <c r="V715" s="11">
        <v>0</v>
      </c>
      <c r="W715" s="11">
        <v>0</v>
      </c>
      <c r="X715" s="11">
        <v>0</v>
      </c>
      <c r="Y715" s="11">
        <v>0</v>
      </c>
      <c r="Z715" s="11">
        <v>0</v>
      </c>
      <c r="AA715" s="11">
        <v>0</v>
      </c>
      <c r="AB715" s="11">
        <v>0</v>
      </c>
      <c r="AC715" s="11">
        <v>0</v>
      </c>
      <c r="AD715" s="11">
        <v>0</v>
      </c>
      <c r="AE715" s="11">
        <v>0</v>
      </c>
      <c r="AF715" s="11">
        <v>0</v>
      </c>
      <c r="AG715" s="11">
        <v>0</v>
      </c>
      <c r="AH715" s="11">
        <v>30</v>
      </c>
      <c r="AI715" s="11"/>
      <c r="AJ715" s="11"/>
      <c r="AK715" s="11" t="s">
        <v>1640</v>
      </c>
      <c r="AL715" s="11" t="s">
        <v>47</v>
      </c>
      <c r="AM715" s="11" t="s">
        <v>48</v>
      </c>
      <c r="AN715" s="11" t="s">
        <v>729</v>
      </c>
    </row>
    <row r="716" ht="24" spans="1:40">
      <c r="A716" s="28">
        <v>713</v>
      </c>
      <c r="B716" s="11" t="s">
        <v>494</v>
      </c>
      <c r="C716" s="11" t="s">
        <v>2593</v>
      </c>
      <c r="D716" s="11" t="s">
        <v>2594</v>
      </c>
      <c r="E716" s="11" t="s">
        <v>2595</v>
      </c>
      <c r="F716" s="11" t="s">
        <v>528</v>
      </c>
      <c r="G716" s="11" t="s">
        <v>2567</v>
      </c>
      <c r="H716" s="11">
        <v>2</v>
      </c>
      <c r="I716" s="11" t="s">
        <v>3328</v>
      </c>
      <c r="J716" s="11">
        <v>2</v>
      </c>
      <c r="K716" s="11">
        <v>100</v>
      </c>
      <c r="L716" s="11" t="s">
        <v>2567</v>
      </c>
      <c r="M716" s="11">
        <v>0</v>
      </c>
      <c r="N716" s="11">
        <v>0</v>
      </c>
      <c r="O716" s="11">
        <v>0</v>
      </c>
      <c r="P716" s="11">
        <v>0</v>
      </c>
      <c r="Q716" s="11">
        <v>0</v>
      </c>
      <c r="R716" s="11">
        <v>0</v>
      </c>
      <c r="S716" s="11">
        <v>0</v>
      </c>
      <c r="T716" s="11">
        <v>0</v>
      </c>
      <c r="U716" s="11">
        <v>0</v>
      </c>
      <c r="V716" s="11">
        <v>0</v>
      </c>
      <c r="W716" s="11">
        <v>0</v>
      </c>
      <c r="X716" s="11">
        <v>0</v>
      </c>
      <c r="Y716" s="11">
        <v>0</v>
      </c>
      <c r="Z716" s="11">
        <v>0</v>
      </c>
      <c r="AA716" s="11">
        <v>0</v>
      </c>
      <c r="AB716" s="11">
        <v>0</v>
      </c>
      <c r="AC716" s="11">
        <v>0</v>
      </c>
      <c r="AD716" s="11">
        <v>0</v>
      </c>
      <c r="AE716" s="11">
        <v>0</v>
      </c>
      <c r="AF716" s="11">
        <v>0</v>
      </c>
      <c r="AG716" s="11">
        <v>0</v>
      </c>
      <c r="AH716" s="11">
        <v>30</v>
      </c>
      <c r="AI716" s="11"/>
      <c r="AJ716" s="11"/>
      <c r="AK716" s="11" t="s">
        <v>1640</v>
      </c>
      <c r="AL716" s="11" t="s">
        <v>47</v>
      </c>
      <c r="AM716" s="11" t="s">
        <v>48</v>
      </c>
      <c r="AN716" s="11" t="s">
        <v>729</v>
      </c>
    </row>
    <row r="717" ht="24" spans="1:40">
      <c r="A717" s="28">
        <v>714</v>
      </c>
      <c r="B717" s="11" t="s">
        <v>494</v>
      </c>
      <c r="C717" s="11" t="s">
        <v>2596</v>
      </c>
      <c r="D717" s="11" t="s">
        <v>2597</v>
      </c>
      <c r="E717" s="11" t="s">
        <v>2598</v>
      </c>
      <c r="F717" s="11" t="s">
        <v>524</v>
      </c>
      <c r="G717" s="11" t="s">
        <v>1421</v>
      </c>
      <c r="H717" s="11">
        <v>3</v>
      </c>
      <c r="I717" s="11" t="s">
        <v>3328</v>
      </c>
      <c r="J717" s="11">
        <v>3</v>
      </c>
      <c r="K717" s="11">
        <v>100</v>
      </c>
      <c r="L717" s="11" t="s">
        <v>1421</v>
      </c>
      <c r="M717" s="11">
        <v>0</v>
      </c>
      <c r="N717" s="11">
        <v>0</v>
      </c>
      <c r="O717" s="11">
        <v>0</v>
      </c>
      <c r="P717" s="11">
        <v>0</v>
      </c>
      <c r="Q717" s="11">
        <v>0</v>
      </c>
      <c r="R717" s="11">
        <v>0</v>
      </c>
      <c r="S717" s="11">
        <v>0</v>
      </c>
      <c r="T717" s="11">
        <v>0</v>
      </c>
      <c r="U717" s="11">
        <v>0</v>
      </c>
      <c r="V717" s="11">
        <v>0</v>
      </c>
      <c r="W717" s="11">
        <v>0</v>
      </c>
      <c r="X717" s="11">
        <v>0</v>
      </c>
      <c r="Y717" s="11">
        <v>0</v>
      </c>
      <c r="Z717" s="11">
        <v>0</v>
      </c>
      <c r="AA717" s="11">
        <v>0</v>
      </c>
      <c r="AB717" s="11">
        <v>0</v>
      </c>
      <c r="AC717" s="11">
        <v>0</v>
      </c>
      <c r="AD717" s="11">
        <v>0</v>
      </c>
      <c r="AE717" s="11">
        <v>0</v>
      </c>
      <c r="AF717" s="11">
        <v>0</v>
      </c>
      <c r="AG717" s="11">
        <v>0</v>
      </c>
      <c r="AH717" s="11">
        <v>30</v>
      </c>
      <c r="AI717" s="11"/>
      <c r="AJ717" s="11"/>
      <c r="AK717" s="11" t="s">
        <v>1640</v>
      </c>
      <c r="AL717" s="11" t="s">
        <v>47</v>
      </c>
      <c r="AM717" s="11" t="s">
        <v>48</v>
      </c>
      <c r="AN717" s="11" t="s">
        <v>729</v>
      </c>
    </row>
    <row r="718" ht="36" spans="1:40">
      <c r="A718" s="28">
        <v>715</v>
      </c>
      <c r="B718" s="11" t="s">
        <v>494</v>
      </c>
      <c r="C718" s="11" t="s">
        <v>2599</v>
      </c>
      <c r="D718" s="11" t="s">
        <v>2600</v>
      </c>
      <c r="E718" s="11" t="s">
        <v>2601</v>
      </c>
      <c r="F718" s="30" t="s">
        <v>2140</v>
      </c>
      <c r="G718" s="11" t="s">
        <v>2602</v>
      </c>
      <c r="H718" s="11">
        <v>3</v>
      </c>
      <c r="I718" s="11" t="s">
        <v>3328</v>
      </c>
      <c r="J718" s="11">
        <v>1</v>
      </c>
      <c r="K718" s="11">
        <v>100</v>
      </c>
      <c r="L718" s="11" t="s">
        <v>2602</v>
      </c>
      <c r="M718" s="11">
        <v>0</v>
      </c>
      <c r="N718" s="11">
        <v>0</v>
      </c>
      <c r="O718" s="11">
        <v>0</v>
      </c>
      <c r="P718" s="11">
        <v>0</v>
      </c>
      <c r="Q718" s="11">
        <v>0</v>
      </c>
      <c r="R718" s="11">
        <v>0</v>
      </c>
      <c r="S718" s="11">
        <v>0</v>
      </c>
      <c r="T718" s="11">
        <v>0</v>
      </c>
      <c r="U718" s="11">
        <v>0</v>
      </c>
      <c r="V718" s="11">
        <v>0</v>
      </c>
      <c r="W718" s="11">
        <v>0</v>
      </c>
      <c r="X718" s="11">
        <v>0</v>
      </c>
      <c r="Y718" s="11">
        <v>0</v>
      </c>
      <c r="Z718" s="11">
        <v>0</v>
      </c>
      <c r="AA718" s="11">
        <v>0</v>
      </c>
      <c r="AB718" s="11">
        <v>0</v>
      </c>
      <c r="AC718" s="11">
        <v>0</v>
      </c>
      <c r="AD718" s="11">
        <v>0</v>
      </c>
      <c r="AE718" s="11">
        <v>0</v>
      </c>
      <c r="AF718" s="11">
        <v>0</v>
      </c>
      <c r="AG718" s="11">
        <v>0</v>
      </c>
      <c r="AH718" s="11">
        <v>30</v>
      </c>
      <c r="AI718" s="11"/>
      <c r="AJ718" s="11"/>
      <c r="AK718" s="11" t="s">
        <v>1662</v>
      </c>
      <c r="AL718" s="11" t="s">
        <v>47</v>
      </c>
      <c r="AM718" s="11" t="s">
        <v>48</v>
      </c>
      <c r="AN718" s="11" t="s">
        <v>729</v>
      </c>
    </row>
    <row r="719" ht="36" spans="1:40">
      <c r="A719" s="28">
        <v>716</v>
      </c>
      <c r="B719" s="11" t="s">
        <v>494</v>
      </c>
      <c r="C719" s="11" t="s">
        <v>2603</v>
      </c>
      <c r="D719" s="11" t="s">
        <v>2604</v>
      </c>
      <c r="E719" s="11" t="s">
        <v>2605</v>
      </c>
      <c r="F719" s="11" t="s">
        <v>519</v>
      </c>
      <c r="G719" s="11" t="s">
        <v>1275</v>
      </c>
      <c r="H719" s="11">
        <v>2</v>
      </c>
      <c r="I719" s="11" t="s">
        <v>3328</v>
      </c>
      <c r="J719" s="11">
        <v>2</v>
      </c>
      <c r="K719" s="11">
        <v>100</v>
      </c>
      <c r="L719" s="11" t="s">
        <v>1275</v>
      </c>
      <c r="M719" s="11">
        <v>0</v>
      </c>
      <c r="N719" s="11">
        <v>0</v>
      </c>
      <c r="O719" s="11">
        <v>0</v>
      </c>
      <c r="P719" s="11">
        <v>0</v>
      </c>
      <c r="Q719" s="11">
        <v>0</v>
      </c>
      <c r="R719" s="11">
        <v>0</v>
      </c>
      <c r="S719" s="11">
        <v>0</v>
      </c>
      <c r="T719" s="11">
        <v>0</v>
      </c>
      <c r="U719" s="11">
        <v>0</v>
      </c>
      <c r="V719" s="11">
        <v>0</v>
      </c>
      <c r="W719" s="11">
        <v>0</v>
      </c>
      <c r="X719" s="11">
        <v>0</v>
      </c>
      <c r="Y719" s="11">
        <v>0</v>
      </c>
      <c r="Z719" s="11">
        <v>0</v>
      </c>
      <c r="AA719" s="11">
        <v>0</v>
      </c>
      <c r="AB719" s="11">
        <v>0</v>
      </c>
      <c r="AC719" s="11">
        <v>0</v>
      </c>
      <c r="AD719" s="11">
        <v>0</v>
      </c>
      <c r="AE719" s="11">
        <v>0</v>
      </c>
      <c r="AF719" s="11">
        <v>0</v>
      </c>
      <c r="AG719" s="11">
        <v>0</v>
      </c>
      <c r="AH719" s="11">
        <v>30</v>
      </c>
      <c r="AI719" s="11"/>
      <c r="AJ719" s="11"/>
      <c r="AK719" s="11" t="s">
        <v>1662</v>
      </c>
      <c r="AL719" s="11" t="s">
        <v>47</v>
      </c>
      <c r="AM719" s="11" t="s">
        <v>48</v>
      </c>
      <c r="AN719" s="11" t="s">
        <v>729</v>
      </c>
    </row>
    <row r="720" ht="36" spans="1:40">
      <c r="A720" s="28">
        <v>717</v>
      </c>
      <c r="B720" s="11" t="s">
        <v>494</v>
      </c>
      <c r="C720" s="11" t="s">
        <v>2606</v>
      </c>
      <c r="D720" s="11" t="s">
        <v>2607</v>
      </c>
      <c r="E720" s="11" t="s">
        <v>2608</v>
      </c>
      <c r="F720" s="11" t="s">
        <v>519</v>
      </c>
      <c r="G720" s="11" t="s">
        <v>1275</v>
      </c>
      <c r="H720" s="11">
        <v>1</v>
      </c>
      <c r="I720" s="11" t="s">
        <v>3329</v>
      </c>
      <c r="J720" s="11">
        <v>1</v>
      </c>
      <c r="K720" s="11">
        <v>100</v>
      </c>
      <c r="L720" s="11" t="s">
        <v>1275</v>
      </c>
      <c r="M720" s="11">
        <v>0</v>
      </c>
      <c r="N720" s="11">
        <v>0</v>
      </c>
      <c r="O720" s="11">
        <v>0</v>
      </c>
      <c r="P720" s="11">
        <v>0</v>
      </c>
      <c r="Q720" s="11">
        <v>0</v>
      </c>
      <c r="R720" s="11">
        <v>0</v>
      </c>
      <c r="S720" s="11">
        <v>0</v>
      </c>
      <c r="T720" s="11">
        <v>0</v>
      </c>
      <c r="U720" s="11">
        <v>0</v>
      </c>
      <c r="V720" s="11">
        <v>0</v>
      </c>
      <c r="W720" s="11">
        <v>0</v>
      </c>
      <c r="X720" s="11">
        <v>0</v>
      </c>
      <c r="Y720" s="11">
        <v>0</v>
      </c>
      <c r="Z720" s="11">
        <v>0</v>
      </c>
      <c r="AA720" s="11">
        <v>0</v>
      </c>
      <c r="AB720" s="11">
        <v>0</v>
      </c>
      <c r="AC720" s="11">
        <v>0</v>
      </c>
      <c r="AD720" s="11">
        <v>0</v>
      </c>
      <c r="AE720" s="11">
        <v>0</v>
      </c>
      <c r="AF720" s="11">
        <v>0</v>
      </c>
      <c r="AG720" s="11">
        <v>0</v>
      </c>
      <c r="AH720" s="11">
        <v>30</v>
      </c>
      <c r="AI720" s="11"/>
      <c r="AJ720" s="11"/>
      <c r="AK720" s="11" t="s">
        <v>1662</v>
      </c>
      <c r="AL720" s="11" t="s">
        <v>47</v>
      </c>
      <c r="AM720" s="11" t="s">
        <v>48</v>
      </c>
      <c r="AN720" s="11" t="s">
        <v>729</v>
      </c>
    </row>
    <row r="721" ht="36" spans="1:40">
      <c r="A721" s="28">
        <v>718</v>
      </c>
      <c r="B721" s="11" t="s">
        <v>494</v>
      </c>
      <c r="C721" s="11" t="s">
        <v>2609</v>
      </c>
      <c r="D721" s="11" t="s">
        <v>2610</v>
      </c>
      <c r="E721" s="11" t="s">
        <v>2611</v>
      </c>
      <c r="F721" s="30" t="s">
        <v>2136</v>
      </c>
      <c r="G721" s="11" t="s">
        <v>1357</v>
      </c>
      <c r="H721" s="11">
        <v>5</v>
      </c>
      <c r="I721" s="11" t="s">
        <v>3328</v>
      </c>
      <c r="J721" s="11">
        <v>5</v>
      </c>
      <c r="K721" s="11">
        <v>100</v>
      </c>
      <c r="L721" s="11" t="s">
        <v>1357</v>
      </c>
      <c r="M721" s="11">
        <v>0</v>
      </c>
      <c r="N721" s="11">
        <v>0</v>
      </c>
      <c r="O721" s="11">
        <v>0</v>
      </c>
      <c r="P721" s="11">
        <v>0</v>
      </c>
      <c r="Q721" s="11">
        <v>0</v>
      </c>
      <c r="R721" s="11">
        <v>0</v>
      </c>
      <c r="S721" s="11">
        <v>0</v>
      </c>
      <c r="T721" s="11">
        <v>0</v>
      </c>
      <c r="U721" s="11">
        <v>0</v>
      </c>
      <c r="V721" s="11">
        <v>0</v>
      </c>
      <c r="W721" s="11">
        <v>0</v>
      </c>
      <c r="X721" s="11">
        <v>0</v>
      </c>
      <c r="Y721" s="11">
        <v>0</v>
      </c>
      <c r="Z721" s="11">
        <v>0</v>
      </c>
      <c r="AA721" s="11">
        <v>0</v>
      </c>
      <c r="AB721" s="11">
        <v>0</v>
      </c>
      <c r="AC721" s="11">
        <v>0</v>
      </c>
      <c r="AD721" s="11">
        <v>0</v>
      </c>
      <c r="AE721" s="11">
        <v>0</v>
      </c>
      <c r="AF721" s="11">
        <v>0</v>
      </c>
      <c r="AG721" s="11">
        <v>0</v>
      </c>
      <c r="AH721" s="11">
        <v>15</v>
      </c>
      <c r="AI721" s="11"/>
      <c r="AJ721" s="11"/>
      <c r="AK721" s="11" t="s">
        <v>1687</v>
      </c>
      <c r="AL721" s="11" t="s">
        <v>47</v>
      </c>
      <c r="AM721" s="11" t="s">
        <v>56</v>
      </c>
      <c r="AN721" s="11" t="s">
        <v>729</v>
      </c>
    </row>
    <row r="722" ht="48" spans="1:40">
      <c r="A722" s="28">
        <v>719</v>
      </c>
      <c r="B722" s="11" t="s">
        <v>494</v>
      </c>
      <c r="C722" s="11" t="s">
        <v>2612</v>
      </c>
      <c r="D722" s="11" t="s">
        <v>2613</v>
      </c>
      <c r="E722" s="11" t="s">
        <v>2614</v>
      </c>
      <c r="F722" s="11" t="s">
        <v>528</v>
      </c>
      <c r="G722" s="11" t="s">
        <v>873</v>
      </c>
      <c r="H722" s="11">
        <v>2</v>
      </c>
      <c r="I722" s="11" t="s">
        <v>3329</v>
      </c>
      <c r="J722" s="11">
        <v>1</v>
      </c>
      <c r="K722" s="11">
        <v>55.55</v>
      </c>
      <c r="L722" s="11" t="s">
        <v>362</v>
      </c>
      <c r="M722" s="11">
        <v>2</v>
      </c>
      <c r="N722" s="11">
        <v>44.44</v>
      </c>
      <c r="O722" s="11" t="s">
        <v>873</v>
      </c>
      <c r="P722" s="11">
        <v>0</v>
      </c>
      <c r="Q722" s="11">
        <v>0</v>
      </c>
      <c r="R722" s="11">
        <v>0</v>
      </c>
      <c r="S722" s="11">
        <v>0</v>
      </c>
      <c r="T722" s="11">
        <v>0</v>
      </c>
      <c r="U722" s="11">
        <v>0</v>
      </c>
      <c r="V722" s="11">
        <v>0</v>
      </c>
      <c r="W722" s="11">
        <v>0</v>
      </c>
      <c r="X722" s="11">
        <v>0</v>
      </c>
      <c r="Y722" s="11">
        <v>0</v>
      </c>
      <c r="Z722" s="11">
        <v>0</v>
      </c>
      <c r="AA722" s="11">
        <v>0</v>
      </c>
      <c r="AB722" s="11">
        <v>0</v>
      </c>
      <c r="AC722" s="11">
        <v>0</v>
      </c>
      <c r="AD722" s="11">
        <v>0</v>
      </c>
      <c r="AE722" s="11">
        <v>0</v>
      </c>
      <c r="AF722" s="11">
        <v>0</v>
      </c>
      <c r="AG722" s="11">
        <v>0</v>
      </c>
      <c r="AH722" s="11">
        <v>10</v>
      </c>
      <c r="AI722" s="11"/>
      <c r="AJ722" s="11"/>
      <c r="AK722" s="11" t="s">
        <v>1687</v>
      </c>
      <c r="AL722" s="11" t="s">
        <v>105</v>
      </c>
      <c r="AM722" s="11" t="s">
        <v>48</v>
      </c>
      <c r="AN722" s="11" t="s">
        <v>729</v>
      </c>
    </row>
    <row r="723" ht="36" spans="1:40">
      <c r="A723" s="28">
        <v>720</v>
      </c>
      <c r="B723" s="11" t="s">
        <v>494</v>
      </c>
      <c r="C723" s="11" t="s">
        <v>2615</v>
      </c>
      <c r="D723" s="11" t="s">
        <v>2616</v>
      </c>
      <c r="E723" s="11" t="s">
        <v>2617</v>
      </c>
      <c r="F723" s="11" t="s">
        <v>519</v>
      </c>
      <c r="G723" s="11" t="s">
        <v>2592</v>
      </c>
      <c r="H723" s="11">
        <v>2</v>
      </c>
      <c r="I723" s="11" t="s">
        <v>3328</v>
      </c>
      <c r="J723" s="11">
        <v>2</v>
      </c>
      <c r="K723" s="11">
        <v>100</v>
      </c>
      <c r="L723" s="11" t="s">
        <v>2592</v>
      </c>
      <c r="M723" s="11">
        <v>0</v>
      </c>
      <c r="N723" s="11">
        <v>0</v>
      </c>
      <c r="O723" s="11">
        <v>0</v>
      </c>
      <c r="P723" s="11">
        <v>0</v>
      </c>
      <c r="Q723" s="11">
        <v>0</v>
      </c>
      <c r="R723" s="11">
        <v>0</v>
      </c>
      <c r="S723" s="11">
        <v>0</v>
      </c>
      <c r="T723" s="11">
        <v>0</v>
      </c>
      <c r="U723" s="11">
        <v>0</v>
      </c>
      <c r="V723" s="11">
        <v>0</v>
      </c>
      <c r="W723" s="11">
        <v>0</v>
      </c>
      <c r="X723" s="11">
        <v>0</v>
      </c>
      <c r="Y723" s="11">
        <v>0</v>
      </c>
      <c r="Z723" s="11">
        <v>0</v>
      </c>
      <c r="AA723" s="11">
        <v>0</v>
      </c>
      <c r="AB723" s="11">
        <v>0</v>
      </c>
      <c r="AC723" s="11">
        <v>0</v>
      </c>
      <c r="AD723" s="11">
        <v>0</v>
      </c>
      <c r="AE723" s="11">
        <v>0</v>
      </c>
      <c r="AF723" s="11">
        <v>0</v>
      </c>
      <c r="AG723" s="11">
        <v>0</v>
      </c>
      <c r="AH723" s="11">
        <v>30</v>
      </c>
      <c r="AI723" s="11"/>
      <c r="AJ723" s="11"/>
      <c r="AK723" s="11" t="s">
        <v>1687</v>
      </c>
      <c r="AL723" s="11" t="s">
        <v>47</v>
      </c>
      <c r="AM723" s="11" t="s">
        <v>48</v>
      </c>
      <c r="AN723" s="11" t="s">
        <v>729</v>
      </c>
    </row>
    <row r="724" ht="36" spans="1:40">
      <c r="A724" s="28">
        <v>721</v>
      </c>
      <c r="B724" s="11" t="s">
        <v>494</v>
      </c>
      <c r="C724" s="11" t="s">
        <v>2618</v>
      </c>
      <c r="D724" s="11" t="s">
        <v>2619</v>
      </c>
      <c r="E724" s="11" t="s">
        <v>2620</v>
      </c>
      <c r="F724" s="11" t="s">
        <v>582</v>
      </c>
      <c r="G724" s="11" t="s">
        <v>2621</v>
      </c>
      <c r="H724" s="11">
        <v>5</v>
      </c>
      <c r="I724" s="11" t="s">
        <v>3328</v>
      </c>
      <c r="J724" s="11">
        <v>1</v>
      </c>
      <c r="K724" s="11">
        <v>100</v>
      </c>
      <c r="L724" s="11" t="s">
        <v>2621</v>
      </c>
      <c r="M724" s="11">
        <v>0</v>
      </c>
      <c r="N724" s="11">
        <v>0</v>
      </c>
      <c r="O724" s="11">
        <v>0</v>
      </c>
      <c r="P724" s="11">
        <v>0</v>
      </c>
      <c r="Q724" s="11">
        <v>0</v>
      </c>
      <c r="R724" s="11">
        <v>0</v>
      </c>
      <c r="S724" s="11">
        <v>0</v>
      </c>
      <c r="T724" s="11">
        <v>0</v>
      </c>
      <c r="U724" s="11">
        <v>0</v>
      </c>
      <c r="V724" s="11">
        <v>0</v>
      </c>
      <c r="W724" s="11">
        <v>0</v>
      </c>
      <c r="X724" s="11">
        <v>0</v>
      </c>
      <c r="Y724" s="11">
        <v>0</v>
      </c>
      <c r="Z724" s="11">
        <v>0</v>
      </c>
      <c r="AA724" s="11">
        <v>0</v>
      </c>
      <c r="AB724" s="11">
        <v>0</v>
      </c>
      <c r="AC724" s="11">
        <v>0</v>
      </c>
      <c r="AD724" s="11">
        <v>0</v>
      </c>
      <c r="AE724" s="11">
        <v>0</v>
      </c>
      <c r="AF724" s="11">
        <v>0</v>
      </c>
      <c r="AG724" s="11">
        <v>0</v>
      </c>
      <c r="AH724" s="11">
        <v>15</v>
      </c>
      <c r="AI724" s="11"/>
      <c r="AJ724" s="11"/>
      <c r="AK724" s="11" t="s">
        <v>1687</v>
      </c>
      <c r="AL724" s="11" t="s">
        <v>47</v>
      </c>
      <c r="AM724" s="11" t="s">
        <v>56</v>
      </c>
      <c r="AN724" s="11" t="s">
        <v>729</v>
      </c>
    </row>
    <row r="725" ht="36" spans="1:40">
      <c r="A725" s="28">
        <v>722</v>
      </c>
      <c r="B725" s="11" t="s">
        <v>494</v>
      </c>
      <c r="C725" s="11" t="s">
        <v>2622</v>
      </c>
      <c r="D725" s="11" t="s">
        <v>2623</v>
      </c>
      <c r="E725" s="11" t="s">
        <v>2624</v>
      </c>
      <c r="F725" s="11" t="s">
        <v>528</v>
      </c>
      <c r="G725" s="11" t="s">
        <v>873</v>
      </c>
      <c r="H725" s="11">
        <v>1</v>
      </c>
      <c r="I725" s="11" t="s">
        <v>3328</v>
      </c>
      <c r="J725" s="11">
        <v>1</v>
      </c>
      <c r="K725" s="11">
        <v>100</v>
      </c>
      <c r="L725" s="11" t="s">
        <v>873</v>
      </c>
      <c r="M725" s="11">
        <v>0</v>
      </c>
      <c r="N725" s="11">
        <v>0</v>
      </c>
      <c r="O725" s="11">
        <v>0</v>
      </c>
      <c r="P725" s="11">
        <v>0</v>
      </c>
      <c r="Q725" s="11">
        <v>0</v>
      </c>
      <c r="R725" s="11">
        <v>0</v>
      </c>
      <c r="S725" s="11">
        <v>0</v>
      </c>
      <c r="T725" s="11">
        <v>0</v>
      </c>
      <c r="U725" s="11">
        <v>0</v>
      </c>
      <c r="V725" s="11">
        <v>0</v>
      </c>
      <c r="W725" s="11">
        <v>0</v>
      </c>
      <c r="X725" s="11">
        <v>0</v>
      </c>
      <c r="Y725" s="11">
        <v>0</v>
      </c>
      <c r="Z725" s="11">
        <v>0</v>
      </c>
      <c r="AA725" s="11">
        <v>0</v>
      </c>
      <c r="AB725" s="11">
        <v>0</v>
      </c>
      <c r="AC725" s="11">
        <v>0</v>
      </c>
      <c r="AD725" s="11">
        <v>0</v>
      </c>
      <c r="AE725" s="11">
        <v>0</v>
      </c>
      <c r="AF725" s="11">
        <v>0</v>
      </c>
      <c r="AG725" s="11">
        <v>0</v>
      </c>
      <c r="AH725" s="11">
        <v>30</v>
      </c>
      <c r="AI725" s="11"/>
      <c r="AJ725" s="11"/>
      <c r="AK725" s="11" t="s">
        <v>1699</v>
      </c>
      <c r="AL725" s="11" t="s">
        <v>47</v>
      </c>
      <c r="AM725" s="11" t="s">
        <v>48</v>
      </c>
      <c r="AN725" s="11" t="s">
        <v>729</v>
      </c>
    </row>
    <row r="726" ht="36" spans="1:40">
      <c r="A726" s="28">
        <v>723</v>
      </c>
      <c r="B726" s="11" t="s">
        <v>494</v>
      </c>
      <c r="C726" s="11" t="s">
        <v>2625</v>
      </c>
      <c r="D726" s="11" t="s">
        <v>2626</v>
      </c>
      <c r="E726" s="11" t="s">
        <v>2627</v>
      </c>
      <c r="F726" s="30" t="s">
        <v>2136</v>
      </c>
      <c r="G726" s="11" t="s">
        <v>1357</v>
      </c>
      <c r="H726" s="11">
        <v>5</v>
      </c>
      <c r="I726" s="11" t="s">
        <v>3328</v>
      </c>
      <c r="J726" s="11">
        <v>5</v>
      </c>
      <c r="K726" s="11">
        <v>100</v>
      </c>
      <c r="L726" s="11" t="s">
        <v>1357</v>
      </c>
      <c r="M726" s="11">
        <v>0</v>
      </c>
      <c r="N726" s="11">
        <v>0</v>
      </c>
      <c r="O726" s="11">
        <v>0</v>
      </c>
      <c r="P726" s="11">
        <v>0</v>
      </c>
      <c r="Q726" s="11">
        <v>0</v>
      </c>
      <c r="R726" s="11">
        <v>0</v>
      </c>
      <c r="S726" s="11">
        <v>0</v>
      </c>
      <c r="T726" s="11">
        <v>0</v>
      </c>
      <c r="U726" s="11">
        <v>0</v>
      </c>
      <c r="V726" s="11">
        <v>0</v>
      </c>
      <c r="W726" s="11">
        <v>0</v>
      </c>
      <c r="X726" s="11">
        <v>0</v>
      </c>
      <c r="Y726" s="11">
        <v>0</v>
      </c>
      <c r="Z726" s="11">
        <v>0</v>
      </c>
      <c r="AA726" s="11">
        <v>0</v>
      </c>
      <c r="AB726" s="11">
        <v>0</v>
      </c>
      <c r="AC726" s="11">
        <v>0</v>
      </c>
      <c r="AD726" s="11">
        <v>0</v>
      </c>
      <c r="AE726" s="11">
        <v>0</v>
      </c>
      <c r="AF726" s="11">
        <v>0</v>
      </c>
      <c r="AG726" s="11">
        <v>0</v>
      </c>
      <c r="AH726" s="11">
        <v>15</v>
      </c>
      <c r="AI726" s="11"/>
      <c r="AJ726" s="11"/>
      <c r="AK726" s="11" t="s">
        <v>1718</v>
      </c>
      <c r="AL726" s="11" t="s">
        <v>47</v>
      </c>
      <c r="AM726" s="11" t="s">
        <v>56</v>
      </c>
      <c r="AN726" s="11" t="s">
        <v>729</v>
      </c>
    </row>
    <row r="727" ht="36" spans="1:40">
      <c r="A727" s="28">
        <v>724</v>
      </c>
      <c r="B727" s="11" t="s">
        <v>494</v>
      </c>
      <c r="C727" s="11" t="s">
        <v>2628</v>
      </c>
      <c r="D727" s="11" t="s">
        <v>2629</v>
      </c>
      <c r="E727" s="11" t="s">
        <v>2630</v>
      </c>
      <c r="F727" s="11" t="s">
        <v>2136</v>
      </c>
      <c r="G727" s="11" t="s">
        <v>1357</v>
      </c>
      <c r="H727" s="11">
        <v>5</v>
      </c>
      <c r="I727" s="11" t="s">
        <v>3328</v>
      </c>
      <c r="J727" s="11">
        <v>1</v>
      </c>
      <c r="K727" s="11">
        <v>100</v>
      </c>
      <c r="L727" s="11" t="s">
        <v>1357</v>
      </c>
      <c r="M727" s="11">
        <v>0</v>
      </c>
      <c r="N727" s="11">
        <v>0</v>
      </c>
      <c r="O727" s="11">
        <v>0</v>
      </c>
      <c r="P727" s="11">
        <v>0</v>
      </c>
      <c r="Q727" s="11">
        <v>0</v>
      </c>
      <c r="R727" s="11">
        <v>0</v>
      </c>
      <c r="S727" s="11">
        <v>0</v>
      </c>
      <c r="T727" s="11">
        <v>0</v>
      </c>
      <c r="U727" s="11">
        <v>0</v>
      </c>
      <c r="V727" s="11">
        <v>0</v>
      </c>
      <c r="W727" s="11">
        <v>0</v>
      </c>
      <c r="X727" s="11">
        <v>0</v>
      </c>
      <c r="Y727" s="11">
        <v>0</v>
      </c>
      <c r="Z727" s="11">
        <v>0</v>
      </c>
      <c r="AA727" s="11">
        <v>0</v>
      </c>
      <c r="AB727" s="11">
        <v>0</v>
      </c>
      <c r="AC727" s="11">
        <v>0</v>
      </c>
      <c r="AD727" s="11">
        <v>0</v>
      </c>
      <c r="AE727" s="11">
        <v>0</v>
      </c>
      <c r="AF727" s="11">
        <v>0</v>
      </c>
      <c r="AG727" s="11">
        <v>0</v>
      </c>
      <c r="AH727" s="11">
        <v>15</v>
      </c>
      <c r="AI727" s="11"/>
      <c r="AJ727" s="11"/>
      <c r="AK727" s="11" t="s">
        <v>1742</v>
      </c>
      <c r="AL727" s="11" t="s">
        <v>47</v>
      </c>
      <c r="AM727" s="11" t="s">
        <v>56</v>
      </c>
      <c r="AN727" s="11" t="s">
        <v>729</v>
      </c>
    </row>
    <row r="728" ht="36" spans="1:40">
      <c r="A728" s="28">
        <v>725</v>
      </c>
      <c r="B728" s="11" t="s">
        <v>494</v>
      </c>
      <c r="C728" s="11" t="s">
        <v>2631</v>
      </c>
      <c r="D728" s="11" t="s">
        <v>2632</v>
      </c>
      <c r="E728" s="11" t="s">
        <v>2633</v>
      </c>
      <c r="F728" s="11" t="s">
        <v>519</v>
      </c>
      <c r="G728" s="11" t="s">
        <v>1275</v>
      </c>
      <c r="H728" s="11">
        <v>8</v>
      </c>
      <c r="I728" s="11" t="s">
        <v>3329</v>
      </c>
      <c r="J728" s="11">
        <v>8</v>
      </c>
      <c r="K728" s="11">
        <v>100</v>
      </c>
      <c r="L728" s="11" t="s">
        <v>1275</v>
      </c>
      <c r="M728" s="11">
        <v>0</v>
      </c>
      <c r="N728" s="11">
        <v>0</v>
      </c>
      <c r="O728" s="11">
        <v>0</v>
      </c>
      <c r="P728" s="11">
        <v>0</v>
      </c>
      <c r="Q728" s="11">
        <v>0</v>
      </c>
      <c r="R728" s="11">
        <v>0</v>
      </c>
      <c r="S728" s="11">
        <v>0</v>
      </c>
      <c r="T728" s="11">
        <v>0</v>
      </c>
      <c r="U728" s="11">
        <v>0</v>
      </c>
      <c r="V728" s="11">
        <v>0</v>
      </c>
      <c r="W728" s="11">
        <v>0</v>
      </c>
      <c r="X728" s="11">
        <v>0</v>
      </c>
      <c r="Y728" s="11">
        <v>0</v>
      </c>
      <c r="Z728" s="11">
        <v>0</v>
      </c>
      <c r="AA728" s="11">
        <v>0</v>
      </c>
      <c r="AB728" s="11">
        <v>0</v>
      </c>
      <c r="AC728" s="11">
        <v>0</v>
      </c>
      <c r="AD728" s="11">
        <v>0</v>
      </c>
      <c r="AE728" s="11">
        <v>0</v>
      </c>
      <c r="AF728" s="11">
        <v>0</v>
      </c>
      <c r="AG728" s="11">
        <v>0</v>
      </c>
      <c r="AH728" s="11">
        <v>15</v>
      </c>
      <c r="AI728" s="11"/>
      <c r="AJ728" s="11"/>
      <c r="AK728" s="11" t="s">
        <v>1775</v>
      </c>
      <c r="AL728" s="11" t="s">
        <v>47</v>
      </c>
      <c r="AM728" s="11" t="s">
        <v>56</v>
      </c>
      <c r="AN728" s="11" t="s">
        <v>729</v>
      </c>
    </row>
    <row r="729" ht="36" spans="1:40">
      <c r="A729" s="28">
        <v>726</v>
      </c>
      <c r="B729" s="11" t="s">
        <v>494</v>
      </c>
      <c r="C729" s="11" t="s">
        <v>2634</v>
      </c>
      <c r="D729" s="11" t="s">
        <v>2635</v>
      </c>
      <c r="E729" s="11" t="s">
        <v>2636</v>
      </c>
      <c r="F729" s="11" t="s">
        <v>524</v>
      </c>
      <c r="G729" s="11" t="s">
        <v>873</v>
      </c>
      <c r="H729" s="11">
        <v>2</v>
      </c>
      <c r="I729" s="11" t="s">
        <v>3328</v>
      </c>
      <c r="J729" s="11">
        <v>2</v>
      </c>
      <c r="K729" s="11">
        <v>100</v>
      </c>
      <c r="L729" s="11" t="s">
        <v>873</v>
      </c>
      <c r="M729" s="11">
        <v>0</v>
      </c>
      <c r="N729" s="11">
        <v>0</v>
      </c>
      <c r="O729" s="11">
        <v>0</v>
      </c>
      <c r="P729" s="11">
        <v>0</v>
      </c>
      <c r="Q729" s="11">
        <v>0</v>
      </c>
      <c r="R729" s="11">
        <v>0</v>
      </c>
      <c r="S729" s="11">
        <v>0</v>
      </c>
      <c r="T729" s="11">
        <v>0</v>
      </c>
      <c r="U729" s="11">
        <v>0</v>
      </c>
      <c r="V729" s="11">
        <v>0</v>
      </c>
      <c r="W729" s="11">
        <v>0</v>
      </c>
      <c r="X729" s="11">
        <v>0</v>
      </c>
      <c r="Y729" s="11">
        <v>0</v>
      </c>
      <c r="Z729" s="11">
        <v>0</v>
      </c>
      <c r="AA729" s="11">
        <v>0</v>
      </c>
      <c r="AB729" s="11">
        <v>0</v>
      </c>
      <c r="AC729" s="11">
        <v>0</v>
      </c>
      <c r="AD729" s="11">
        <v>0</v>
      </c>
      <c r="AE729" s="11">
        <v>0</v>
      </c>
      <c r="AF729" s="11">
        <v>0</v>
      </c>
      <c r="AG729" s="11">
        <v>0</v>
      </c>
      <c r="AH729" s="11">
        <v>30</v>
      </c>
      <c r="AI729" s="11"/>
      <c r="AJ729" s="11"/>
      <c r="AK729" s="11" t="s">
        <v>1788</v>
      </c>
      <c r="AL729" s="11" t="s">
        <v>47</v>
      </c>
      <c r="AM729" s="11" t="s">
        <v>48</v>
      </c>
      <c r="AN729" s="11" t="s">
        <v>729</v>
      </c>
    </row>
    <row r="730" ht="36" spans="1:40">
      <c r="A730" s="28">
        <v>727</v>
      </c>
      <c r="B730" s="11" t="s">
        <v>494</v>
      </c>
      <c r="C730" s="11" t="s">
        <v>2637</v>
      </c>
      <c r="D730" s="11" t="s">
        <v>2638</v>
      </c>
      <c r="E730" s="11" t="s">
        <v>2639</v>
      </c>
      <c r="F730" s="11" t="s">
        <v>528</v>
      </c>
      <c r="G730" s="11" t="s">
        <v>873</v>
      </c>
      <c r="H730" s="11">
        <v>2</v>
      </c>
      <c r="I730" s="11" t="s">
        <v>3328</v>
      </c>
      <c r="J730" s="11">
        <v>2</v>
      </c>
      <c r="K730" s="11">
        <v>100</v>
      </c>
      <c r="L730" s="11" t="s">
        <v>873</v>
      </c>
      <c r="M730" s="11">
        <v>0</v>
      </c>
      <c r="N730" s="11">
        <v>0</v>
      </c>
      <c r="O730" s="11">
        <v>0</v>
      </c>
      <c r="P730" s="11">
        <v>0</v>
      </c>
      <c r="Q730" s="11">
        <v>0</v>
      </c>
      <c r="R730" s="11">
        <v>0</v>
      </c>
      <c r="S730" s="11">
        <v>0</v>
      </c>
      <c r="T730" s="11">
        <v>0</v>
      </c>
      <c r="U730" s="11">
        <v>0</v>
      </c>
      <c r="V730" s="11">
        <v>0</v>
      </c>
      <c r="W730" s="11">
        <v>0</v>
      </c>
      <c r="X730" s="11">
        <v>0</v>
      </c>
      <c r="Y730" s="11">
        <v>0</v>
      </c>
      <c r="Z730" s="11">
        <v>0</v>
      </c>
      <c r="AA730" s="11">
        <v>0</v>
      </c>
      <c r="AB730" s="11">
        <v>0</v>
      </c>
      <c r="AC730" s="11">
        <v>0</v>
      </c>
      <c r="AD730" s="11">
        <v>0</v>
      </c>
      <c r="AE730" s="11">
        <v>0</v>
      </c>
      <c r="AF730" s="11">
        <v>0</v>
      </c>
      <c r="AG730" s="11">
        <v>0</v>
      </c>
      <c r="AH730" s="11">
        <v>30</v>
      </c>
      <c r="AI730" s="11"/>
      <c r="AJ730" s="11"/>
      <c r="AK730" s="11" t="s">
        <v>1788</v>
      </c>
      <c r="AL730" s="11" t="s">
        <v>47</v>
      </c>
      <c r="AM730" s="11" t="s">
        <v>48</v>
      </c>
      <c r="AN730" s="11" t="s">
        <v>729</v>
      </c>
    </row>
    <row r="731" ht="36" spans="1:40">
      <c r="A731" s="28">
        <v>728</v>
      </c>
      <c r="B731" s="11" t="s">
        <v>494</v>
      </c>
      <c r="C731" s="11" t="s">
        <v>2640</v>
      </c>
      <c r="D731" s="11" t="s">
        <v>2641</v>
      </c>
      <c r="E731" s="11" t="s">
        <v>2642</v>
      </c>
      <c r="F731" s="11" t="s">
        <v>2314</v>
      </c>
      <c r="G731" s="11" t="s">
        <v>1313</v>
      </c>
      <c r="H731" s="11">
        <v>4</v>
      </c>
      <c r="I731" s="11" t="s">
        <v>3328</v>
      </c>
      <c r="J731" s="11">
        <v>4</v>
      </c>
      <c r="K731" s="11">
        <v>100</v>
      </c>
      <c r="L731" s="11" t="s">
        <v>1313</v>
      </c>
      <c r="M731" s="11">
        <v>0</v>
      </c>
      <c r="N731" s="11">
        <v>0</v>
      </c>
      <c r="O731" s="11">
        <v>0</v>
      </c>
      <c r="P731" s="11">
        <v>0</v>
      </c>
      <c r="Q731" s="11">
        <v>0</v>
      </c>
      <c r="R731" s="11">
        <v>0</v>
      </c>
      <c r="S731" s="11">
        <v>0</v>
      </c>
      <c r="T731" s="11">
        <v>0</v>
      </c>
      <c r="U731" s="11">
        <v>0</v>
      </c>
      <c r="V731" s="11">
        <v>0</v>
      </c>
      <c r="W731" s="11">
        <v>0</v>
      </c>
      <c r="X731" s="11">
        <v>0</v>
      </c>
      <c r="Y731" s="11">
        <v>0</v>
      </c>
      <c r="Z731" s="11">
        <v>0</v>
      </c>
      <c r="AA731" s="11">
        <v>0</v>
      </c>
      <c r="AB731" s="11">
        <v>0</v>
      </c>
      <c r="AC731" s="11">
        <v>0</v>
      </c>
      <c r="AD731" s="11">
        <v>0</v>
      </c>
      <c r="AE731" s="11">
        <v>0</v>
      </c>
      <c r="AF731" s="11">
        <v>0</v>
      </c>
      <c r="AG731" s="11">
        <v>0</v>
      </c>
      <c r="AH731" s="11">
        <v>15</v>
      </c>
      <c r="AI731" s="11"/>
      <c r="AJ731" s="11"/>
      <c r="AK731" s="11" t="s">
        <v>1839</v>
      </c>
      <c r="AL731" s="11" t="s">
        <v>47</v>
      </c>
      <c r="AM731" s="11" t="s">
        <v>56</v>
      </c>
      <c r="AN731" s="11" t="s">
        <v>729</v>
      </c>
    </row>
    <row r="732" ht="24" spans="1:40">
      <c r="A732" s="28">
        <v>729</v>
      </c>
      <c r="B732" s="11" t="s">
        <v>494</v>
      </c>
      <c r="C732" s="11" t="s">
        <v>2643</v>
      </c>
      <c r="D732" s="11" t="s">
        <v>2644</v>
      </c>
      <c r="E732" s="11" t="s">
        <v>2645</v>
      </c>
      <c r="F732" s="11" t="s">
        <v>2314</v>
      </c>
      <c r="G732" s="11" t="s">
        <v>894</v>
      </c>
      <c r="H732" s="11">
        <v>5</v>
      </c>
      <c r="I732" s="11" t="s">
        <v>3328</v>
      </c>
      <c r="J732" s="11">
        <v>5</v>
      </c>
      <c r="K732" s="11">
        <v>100</v>
      </c>
      <c r="L732" s="11" t="s">
        <v>894</v>
      </c>
      <c r="M732" s="11">
        <v>0</v>
      </c>
      <c r="N732" s="11">
        <v>0</v>
      </c>
      <c r="O732" s="11">
        <v>0</v>
      </c>
      <c r="P732" s="11">
        <v>0</v>
      </c>
      <c r="Q732" s="11">
        <v>0</v>
      </c>
      <c r="R732" s="11">
        <v>0</v>
      </c>
      <c r="S732" s="11">
        <v>0</v>
      </c>
      <c r="T732" s="11">
        <v>0</v>
      </c>
      <c r="U732" s="11">
        <v>0</v>
      </c>
      <c r="V732" s="11">
        <v>0</v>
      </c>
      <c r="W732" s="11">
        <v>0</v>
      </c>
      <c r="X732" s="11">
        <v>0</v>
      </c>
      <c r="Y732" s="11">
        <v>0</v>
      </c>
      <c r="Z732" s="11">
        <v>0</v>
      </c>
      <c r="AA732" s="11">
        <v>0</v>
      </c>
      <c r="AB732" s="11">
        <v>0</v>
      </c>
      <c r="AC732" s="11">
        <v>0</v>
      </c>
      <c r="AD732" s="11">
        <v>0</v>
      </c>
      <c r="AE732" s="11">
        <v>0</v>
      </c>
      <c r="AF732" s="11">
        <v>0</v>
      </c>
      <c r="AG732" s="11">
        <v>0</v>
      </c>
      <c r="AH732" s="11">
        <v>5</v>
      </c>
      <c r="AI732" s="11"/>
      <c r="AJ732" s="11"/>
      <c r="AK732" s="11" t="s">
        <v>1853</v>
      </c>
      <c r="AL732" s="11" t="s">
        <v>105</v>
      </c>
      <c r="AM732" s="11" t="s">
        <v>56</v>
      </c>
      <c r="AN732" s="11" t="s">
        <v>729</v>
      </c>
    </row>
    <row r="733" ht="36" spans="1:40">
      <c r="A733" s="28">
        <v>730</v>
      </c>
      <c r="B733" s="11" t="s">
        <v>494</v>
      </c>
      <c r="C733" s="11" t="s">
        <v>2646</v>
      </c>
      <c r="D733" s="11" t="s">
        <v>2647</v>
      </c>
      <c r="E733" s="11" t="s">
        <v>2648</v>
      </c>
      <c r="F733" s="11" t="s">
        <v>2314</v>
      </c>
      <c r="G733" s="11" t="s">
        <v>1313</v>
      </c>
      <c r="H733" s="11">
        <v>4</v>
      </c>
      <c r="I733" s="11" t="s">
        <v>3328</v>
      </c>
      <c r="J733" s="11">
        <v>4</v>
      </c>
      <c r="K733" s="11">
        <v>100</v>
      </c>
      <c r="L733" s="11" t="s">
        <v>1313</v>
      </c>
      <c r="M733" s="11">
        <v>0</v>
      </c>
      <c r="N733" s="11">
        <v>0</v>
      </c>
      <c r="O733" s="11">
        <v>0</v>
      </c>
      <c r="P733" s="11">
        <v>0</v>
      </c>
      <c r="Q733" s="11">
        <v>0</v>
      </c>
      <c r="R733" s="11">
        <v>0</v>
      </c>
      <c r="S733" s="11">
        <v>0</v>
      </c>
      <c r="T733" s="11">
        <v>0</v>
      </c>
      <c r="U733" s="11">
        <v>0</v>
      </c>
      <c r="V733" s="11">
        <v>0</v>
      </c>
      <c r="W733" s="11">
        <v>0</v>
      </c>
      <c r="X733" s="11">
        <v>0</v>
      </c>
      <c r="Y733" s="11">
        <v>0</v>
      </c>
      <c r="Z733" s="11">
        <v>0</v>
      </c>
      <c r="AA733" s="11">
        <v>0</v>
      </c>
      <c r="AB733" s="11">
        <v>0</v>
      </c>
      <c r="AC733" s="11">
        <v>0</v>
      </c>
      <c r="AD733" s="11">
        <v>0</v>
      </c>
      <c r="AE733" s="11">
        <v>0</v>
      </c>
      <c r="AF733" s="11">
        <v>0</v>
      </c>
      <c r="AG733" s="11">
        <v>0</v>
      </c>
      <c r="AH733" s="11">
        <v>5</v>
      </c>
      <c r="AI733" s="11"/>
      <c r="AJ733" s="11"/>
      <c r="AK733" s="11" t="s">
        <v>2649</v>
      </c>
      <c r="AL733" s="11" t="s">
        <v>105</v>
      </c>
      <c r="AM733" s="11" t="s">
        <v>56</v>
      </c>
      <c r="AN733" s="11" t="s">
        <v>729</v>
      </c>
    </row>
    <row r="734" ht="36" spans="1:40">
      <c r="A734" s="28">
        <v>731</v>
      </c>
      <c r="B734" s="11" t="s">
        <v>494</v>
      </c>
      <c r="C734" s="11" t="s">
        <v>2650</v>
      </c>
      <c r="D734" s="11" t="s">
        <v>2651</v>
      </c>
      <c r="E734" s="11" t="s">
        <v>2652</v>
      </c>
      <c r="F734" s="30" t="s">
        <v>2510</v>
      </c>
      <c r="G734" s="11" t="s">
        <v>2511</v>
      </c>
      <c r="H734" s="11">
        <v>3</v>
      </c>
      <c r="I734" s="11" t="s">
        <v>3328</v>
      </c>
      <c r="J734" s="11">
        <v>3</v>
      </c>
      <c r="K734" s="11">
        <v>100</v>
      </c>
      <c r="L734" s="11" t="s">
        <v>2511</v>
      </c>
      <c r="M734" s="11">
        <v>0</v>
      </c>
      <c r="N734" s="11">
        <v>0</v>
      </c>
      <c r="O734" s="11">
        <v>0</v>
      </c>
      <c r="P734" s="11">
        <v>0</v>
      </c>
      <c r="Q734" s="11">
        <v>0</v>
      </c>
      <c r="R734" s="11">
        <v>0</v>
      </c>
      <c r="S734" s="11">
        <v>0</v>
      </c>
      <c r="T734" s="11">
        <v>0</v>
      </c>
      <c r="U734" s="11">
        <v>0</v>
      </c>
      <c r="V734" s="11">
        <v>0</v>
      </c>
      <c r="W734" s="11">
        <v>0</v>
      </c>
      <c r="X734" s="11">
        <v>0</v>
      </c>
      <c r="Y734" s="11">
        <v>0</v>
      </c>
      <c r="Z734" s="11">
        <v>0</v>
      </c>
      <c r="AA734" s="11">
        <v>0</v>
      </c>
      <c r="AB734" s="11">
        <v>0</v>
      </c>
      <c r="AC734" s="11">
        <v>0</v>
      </c>
      <c r="AD734" s="11">
        <v>0</v>
      </c>
      <c r="AE734" s="11">
        <v>0</v>
      </c>
      <c r="AF734" s="11">
        <v>0</v>
      </c>
      <c r="AG734" s="11">
        <v>0</v>
      </c>
      <c r="AH734" s="11">
        <v>30</v>
      </c>
      <c r="AI734" s="11"/>
      <c r="AJ734" s="11"/>
      <c r="AK734" s="11" t="s">
        <v>2653</v>
      </c>
      <c r="AL734" s="11" t="s">
        <v>47</v>
      </c>
      <c r="AM734" s="11" t="s">
        <v>48</v>
      </c>
      <c r="AN734" s="11" t="s">
        <v>729</v>
      </c>
    </row>
    <row r="735" ht="48" spans="1:40">
      <c r="A735" s="28">
        <v>732</v>
      </c>
      <c r="B735" s="11" t="s">
        <v>656</v>
      </c>
      <c r="C735" s="11" t="s">
        <v>2654</v>
      </c>
      <c r="D735" s="11" t="s">
        <v>2655</v>
      </c>
      <c r="E735" s="11" t="s">
        <v>2656</v>
      </c>
      <c r="F735" s="30" t="s">
        <v>2657</v>
      </c>
      <c r="G735" s="11" t="s">
        <v>2658</v>
      </c>
      <c r="H735" s="11">
        <v>3</v>
      </c>
      <c r="I735" s="11" t="s">
        <v>3329</v>
      </c>
      <c r="J735" s="11">
        <v>1</v>
      </c>
      <c r="K735" s="11">
        <v>0</v>
      </c>
      <c r="L735" s="11" t="s">
        <v>3472</v>
      </c>
      <c r="M735" s="11">
        <v>2</v>
      </c>
      <c r="N735" s="11">
        <v>0</v>
      </c>
      <c r="O735" s="11" t="s">
        <v>3473</v>
      </c>
      <c r="P735" s="11">
        <v>3</v>
      </c>
      <c r="Q735" s="11">
        <v>100</v>
      </c>
      <c r="R735" s="11" t="s">
        <v>2658</v>
      </c>
      <c r="S735" s="11">
        <v>0</v>
      </c>
      <c r="T735" s="11">
        <v>0</v>
      </c>
      <c r="U735" s="11">
        <v>0</v>
      </c>
      <c r="V735" s="11">
        <v>0</v>
      </c>
      <c r="W735" s="11">
        <v>0</v>
      </c>
      <c r="X735" s="11">
        <v>0</v>
      </c>
      <c r="Y735" s="11">
        <v>0</v>
      </c>
      <c r="Z735" s="11">
        <v>0</v>
      </c>
      <c r="AA735" s="11">
        <v>0</v>
      </c>
      <c r="AB735" s="11">
        <v>0</v>
      </c>
      <c r="AC735" s="11">
        <v>0</v>
      </c>
      <c r="AD735" s="11">
        <v>0</v>
      </c>
      <c r="AE735" s="11">
        <v>0</v>
      </c>
      <c r="AF735" s="11">
        <v>0</v>
      </c>
      <c r="AG735" s="11">
        <v>0</v>
      </c>
      <c r="AH735" s="11">
        <v>20</v>
      </c>
      <c r="AI735" s="11"/>
      <c r="AJ735" s="11"/>
      <c r="AK735" s="11" t="s">
        <v>791</v>
      </c>
      <c r="AL735" s="11" t="s">
        <v>47</v>
      </c>
      <c r="AM735" s="11" t="s">
        <v>48</v>
      </c>
      <c r="AN735" s="11" t="s">
        <v>729</v>
      </c>
    </row>
    <row r="736" ht="36" spans="1:40">
      <c r="A736" s="28">
        <v>733</v>
      </c>
      <c r="B736" s="11" t="s">
        <v>656</v>
      </c>
      <c r="C736" s="11" t="s">
        <v>2659</v>
      </c>
      <c r="D736" s="11" t="s">
        <v>2660</v>
      </c>
      <c r="E736" s="11" t="s">
        <v>2661</v>
      </c>
      <c r="F736" s="30" t="s">
        <v>2662</v>
      </c>
      <c r="G736" s="11" t="s">
        <v>156</v>
      </c>
      <c r="H736" s="11">
        <v>1</v>
      </c>
      <c r="I736" s="11" t="s">
        <v>3328</v>
      </c>
      <c r="J736" s="11">
        <v>1</v>
      </c>
      <c r="K736" s="11">
        <v>100</v>
      </c>
      <c r="L736" s="11" t="s">
        <v>156</v>
      </c>
      <c r="M736" s="11">
        <v>0</v>
      </c>
      <c r="N736" s="11">
        <v>0</v>
      </c>
      <c r="O736" s="11">
        <v>0</v>
      </c>
      <c r="P736" s="11">
        <v>0</v>
      </c>
      <c r="Q736" s="11">
        <v>0</v>
      </c>
      <c r="R736" s="11">
        <v>0</v>
      </c>
      <c r="S736" s="11">
        <v>0</v>
      </c>
      <c r="T736" s="11">
        <v>0</v>
      </c>
      <c r="U736" s="11">
        <v>0</v>
      </c>
      <c r="V736" s="11">
        <v>0</v>
      </c>
      <c r="W736" s="11">
        <v>0</v>
      </c>
      <c r="X736" s="11">
        <v>0</v>
      </c>
      <c r="Y736" s="11">
        <v>0</v>
      </c>
      <c r="Z736" s="11">
        <v>0</v>
      </c>
      <c r="AA736" s="11">
        <v>0</v>
      </c>
      <c r="AB736" s="11">
        <v>0</v>
      </c>
      <c r="AC736" s="11">
        <v>0</v>
      </c>
      <c r="AD736" s="11">
        <v>0</v>
      </c>
      <c r="AE736" s="11">
        <v>0</v>
      </c>
      <c r="AF736" s="11">
        <v>0</v>
      </c>
      <c r="AG736" s="11">
        <v>0</v>
      </c>
      <c r="AH736" s="11">
        <v>20</v>
      </c>
      <c r="AI736" s="11"/>
      <c r="AJ736" s="11"/>
      <c r="AK736" s="11" t="s">
        <v>791</v>
      </c>
      <c r="AL736" s="11" t="s">
        <v>47</v>
      </c>
      <c r="AM736" s="11" t="s">
        <v>48</v>
      </c>
      <c r="AN736" s="11" t="s">
        <v>729</v>
      </c>
    </row>
    <row r="737" ht="36" spans="1:40">
      <c r="A737" s="28">
        <v>734</v>
      </c>
      <c r="B737" s="11" t="s">
        <v>656</v>
      </c>
      <c r="C737" s="11" t="s">
        <v>2663</v>
      </c>
      <c r="D737" s="11" t="s">
        <v>2664</v>
      </c>
      <c r="E737" s="57" t="s">
        <v>2665</v>
      </c>
      <c r="F737" s="30" t="s">
        <v>1976</v>
      </c>
      <c r="G737" s="11" t="s">
        <v>2666</v>
      </c>
      <c r="H737" s="11">
        <v>2</v>
      </c>
      <c r="I737" s="11" t="s">
        <v>3329</v>
      </c>
      <c r="J737" s="11">
        <v>1</v>
      </c>
      <c r="K737" s="11">
        <v>0</v>
      </c>
      <c r="L737" s="11" t="s">
        <v>3474</v>
      </c>
      <c r="M737" s="11">
        <v>2</v>
      </c>
      <c r="N737" s="11">
        <v>100</v>
      </c>
      <c r="O737" s="11" t="s">
        <v>2666</v>
      </c>
      <c r="P737" s="11">
        <v>0</v>
      </c>
      <c r="Q737" s="11">
        <v>0</v>
      </c>
      <c r="R737" s="11">
        <v>0</v>
      </c>
      <c r="S737" s="11">
        <v>0</v>
      </c>
      <c r="T737" s="11">
        <v>0</v>
      </c>
      <c r="U737" s="11">
        <v>0</v>
      </c>
      <c r="V737" s="11">
        <v>0</v>
      </c>
      <c r="W737" s="11">
        <v>0</v>
      </c>
      <c r="X737" s="11">
        <v>0</v>
      </c>
      <c r="Y737" s="11">
        <v>0</v>
      </c>
      <c r="Z737" s="11">
        <v>0</v>
      </c>
      <c r="AA737" s="11">
        <v>0</v>
      </c>
      <c r="AB737" s="11">
        <v>0</v>
      </c>
      <c r="AC737" s="11">
        <v>0</v>
      </c>
      <c r="AD737" s="11">
        <v>0</v>
      </c>
      <c r="AE737" s="11">
        <v>0</v>
      </c>
      <c r="AF737" s="11">
        <v>0</v>
      </c>
      <c r="AG737" s="11">
        <v>0</v>
      </c>
      <c r="AH737" s="11">
        <v>20</v>
      </c>
      <c r="AI737" s="11"/>
      <c r="AJ737" s="11"/>
      <c r="AK737" s="11" t="s">
        <v>2667</v>
      </c>
      <c r="AL737" s="11" t="s">
        <v>47</v>
      </c>
      <c r="AM737" s="31" t="s">
        <v>48</v>
      </c>
      <c r="AN737" s="11" t="s">
        <v>729</v>
      </c>
    </row>
    <row r="738" ht="48" spans="1:40">
      <c r="A738" s="28">
        <v>735</v>
      </c>
      <c r="B738" s="11" t="s">
        <v>656</v>
      </c>
      <c r="C738" s="11" t="s">
        <v>2668</v>
      </c>
      <c r="D738" s="11" t="s">
        <v>2669</v>
      </c>
      <c r="E738" s="11" t="s">
        <v>2670</v>
      </c>
      <c r="F738" s="30" t="s">
        <v>2671</v>
      </c>
      <c r="G738" s="11" t="s">
        <v>2672</v>
      </c>
      <c r="H738" s="11">
        <v>2</v>
      </c>
      <c r="I738" s="11" t="s">
        <v>3328</v>
      </c>
      <c r="J738" s="11">
        <v>2</v>
      </c>
      <c r="K738" s="11">
        <v>100</v>
      </c>
      <c r="L738" s="11" t="s">
        <v>2672</v>
      </c>
      <c r="M738" s="11">
        <v>0</v>
      </c>
      <c r="N738" s="11">
        <v>0</v>
      </c>
      <c r="O738" s="11">
        <v>0</v>
      </c>
      <c r="P738" s="11">
        <v>0</v>
      </c>
      <c r="Q738" s="11">
        <v>0</v>
      </c>
      <c r="R738" s="11">
        <v>0</v>
      </c>
      <c r="S738" s="11">
        <v>0</v>
      </c>
      <c r="T738" s="11">
        <v>0</v>
      </c>
      <c r="U738" s="11">
        <v>0</v>
      </c>
      <c r="V738" s="11">
        <v>0</v>
      </c>
      <c r="W738" s="11">
        <v>0</v>
      </c>
      <c r="X738" s="11">
        <v>0</v>
      </c>
      <c r="Y738" s="11">
        <v>0</v>
      </c>
      <c r="Z738" s="11">
        <v>0</v>
      </c>
      <c r="AA738" s="11">
        <v>0</v>
      </c>
      <c r="AB738" s="11">
        <v>0</v>
      </c>
      <c r="AC738" s="11">
        <v>0</v>
      </c>
      <c r="AD738" s="11">
        <v>0</v>
      </c>
      <c r="AE738" s="11">
        <v>0</v>
      </c>
      <c r="AF738" s="11">
        <v>0</v>
      </c>
      <c r="AG738" s="11">
        <v>0</v>
      </c>
      <c r="AH738" s="11">
        <v>20</v>
      </c>
      <c r="AI738" s="11" t="s">
        <v>1400</v>
      </c>
      <c r="AJ738" s="11">
        <v>7</v>
      </c>
      <c r="AK738" s="11" t="s">
        <v>2673</v>
      </c>
      <c r="AL738" s="11" t="s">
        <v>47</v>
      </c>
      <c r="AM738" s="11" t="s">
        <v>48</v>
      </c>
      <c r="AN738" s="11" t="s">
        <v>729</v>
      </c>
    </row>
    <row r="739" ht="24" spans="1:40">
      <c r="A739" s="28">
        <v>736</v>
      </c>
      <c r="B739" s="11" t="s">
        <v>656</v>
      </c>
      <c r="C739" s="11" t="s">
        <v>2674</v>
      </c>
      <c r="D739" s="11" t="s">
        <v>2675</v>
      </c>
      <c r="E739" s="11" t="s">
        <v>2676</v>
      </c>
      <c r="F739" s="30" t="s">
        <v>660</v>
      </c>
      <c r="G739" s="11" t="s">
        <v>156</v>
      </c>
      <c r="H739" s="11">
        <v>1</v>
      </c>
      <c r="I739" s="11" t="s">
        <v>3328</v>
      </c>
      <c r="J739" s="11">
        <v>1</v>
      </c>
      <c r="K739" s="11">
        <v>100</v>
      </c>
      <c r="L739" s="11" t="s">
        <v>156</v>
      </c>
      <c r="M739" s="11">
        <v>0</v>
      </c>
      <c r="N739" s="11">
        <v>0</v>
      </c>
      <c r="O739" s="11">
        <v>0</v>
      </c>
      <c r="P739" s="11">
        <v>0</v>
      </c>
      <c r="Q739" s="11">
        <v>0</v>
      </c>
      <c r="R739" s="11">
        <v>0</v>
      </c>
      <c r="S739" s="11">
        <v>0</v>
      </c>
      <c r="T739" s="11">
        <v>0</v>
      </c>
      <c r="U739" s="11">
        <v>0</v>
      </c>
      <c r="V739" s="11">
        <v>0</v>
      </c>
      <c r="W739" s="11">
        <v>0</v>
      </c>
      <c r="X739" s="11">
        <v>0</v>
      </c>
      <c r="Y739" s="11">
        <v>0</v>
      </c>
      <c r="Z739" s="11">
        <v>0</v>
      </c>
      <c r="AA739" s="11">
        <v>0</v>
      </c>
      <c r="AB739" s="11">
        <v>0</v>
      </c>
      <c r="AC739" s="11">
        <v>0</v>
      </c>
      <c r="AD739" s="11">
        <v>0</v>
      </c>
      <c r="AE739" s="11">
        <v>0</v>
      </c>
      <c r="AF739" s="11">
        <v>0</v>
      </c>
      <c r="AG739" s="11">
        <v>0</v>
      </c>
      <c r="AH739" s="11">
        <v>20</v>
      </c>
      <c r="AI739" s="11"/>
      <c r="AJ739" s="11"/>
      <c r="AK739" s="11" t="s">
        <v>728</v>
      </c>
      <c r="AL739" s="11" t="s">
        <v>47</v>
      </c>
      <c r="AM739" s="11" t="s">
        <v>48</v>
      </c>
      <c r="AN739" s="11" t="s">
        <v>729</v>
      </c>
    </row>
    <row r="740" ht="36" spans="1:40">
      <c r="A740" s="28">
        <v>737</v>
      </c>
      <c r="B740" s="11" t="s">
        <v>656</v>
      </c>
      <c r="C740" s="11" t="s">
        <v>2677</v>
      </c>
      <c r="D740" s="11" t="s">
        <v>2678</v>
      </c>
      <c r="E740" s="11" t="s">
        <v>2679</v>
      </c>
      <c r="F740" s="30" t="s">
        <v>2680</v>
      </c>
      <c r="G740" s="11" t="s">
        <v>2681</v>
      </c>
      <c r="H740" s="11">
        <v>1</v>
      </c>
      <c r="I740" s="11" t="s">
        <v>3329</v>
      </c>
      <c r="J740" s="11">
        <v>1</v>
      </c>
      <c r="K740" s="11">
        <v>100</v>
      </c>
      <c r="L740" s="11" t="s">
        <v>2681</v>
      </c>
      <c r="M740" s="11">
        <v>2</v>
      </c>
      <c r="N740" s="11">
        <v>0</v>
      </c>
      <c r="O740" s="11" t="s">
        <v>3475</v>
      </c>
      <c r="P740" s="11">
        <v>0</v>
      </c>
      <c r="Q740" s="11">
        <v>0</v>
      </c>
      <c r="R740" s="11">
        <v>0</v>
      </c>
      <c r="S740" s="11">
        <v>0</v>
      </c>
      <c r="T740" s="11">
        <v>0</v>
      </c>
      <c r="U740" s="11">
        <v>0</v>
      </c>
      <c r="V740" s="11">
        <v>0</v>
      </c>
      <c r="W740" s="11">
        <v>0</v>
      </c>
      <c r="X740" s="11">
        <v>0</v>
      </c>
      <c r="Y740" s="11">
        <v>0</v>
      </c>
      <c r="Z740" s="11">
        <v>0</v>
      </c>
      <c r="AA740" s="11">
        <v>0</v>
      </c>
      <c r="AB740" s="11">
        <v>0</v>
      </c>
      <c r="AC740" s="11">
        <v>0</v>
      </c>
      <c r="AD740" s="11">
        <v>0</v>
      </c>
      <c r="AE740" s="11">
        <v>0</v>
      </c>
      <c r="AF740" s="11">
        <v>0</v>
      </c>
      <c r="AG740" s="11">
        <v>0</v>
      </c>
      <c r="AH740" s="11">
        <v>20</v>
      </c>
      <c r="AI740" s="11"/>
      <c r="AJ740" s="11"/>
      <c r="AK740" s="11" t="s">
        <v>733</v>
      </c>
      <c r="AL740" s="11" t="s">
        <v>47</v>
      </c>
      <c r="AM740" s="11" t="s">
        <v>48</v>
      </c>
      <c r="AN740" s="11" t="s">
        <v>729</v>
      </c>
    </row>
    <row r="741" ht="36" spans="1:40">
      <c r="A741" s="28">
        <v>738</v>
      </c>
      <c r="B741" s="11" t="s">
        <v>656</v>
      </c>
      <c r="C741" s="11" t="s">
        <v>2682</v>
      </c>
      <c r="D741" s="11" t="s">
        <v>2683</v>
      </c>
      <c r="E741" s="11" t="s">
        <v>2684</v>
      </c>
      <c r="F741" s="30" t="s">
        <v>2685</v>
      </c>
      <c r="G741" s="11" t="s">
        <v>2686</v>
      </c>
      <c r="H741" s="11">
        <v>1</v>
      </c>
      <c r="I741" s="11" t="s">
        <v>3328</v>
      </c>
      <c r="J741" s="11">
        <v>1</v>
      </c>
      <c r="K741" s="11">
        <v>100</v>
      </c>
      <c r="L741" s="11" t="s">
        <v>2686</v>
      </c>
      <c r="M741" s="11">
        <v>0</v>
      </c>
      <c r="N741" s="11">
        <v>0</v>
      </c>
      <c r="O741" s="11">
        <v>0</v>
      </c>
      <c r="P741" s="11">
        <v>0</v>
      </c>
      <c r="Q741" s="11">
        <v>0</v>
      </c>
      <c r="R741" s="11">
        <v>0</v>
      </c>
      <c r="S741" s="11">
        <v>0</v>
      </c>
      <c r="T741" s="11">
        <v>0</v>
      </c>
      <c r="U741" s="11">
        <v>0</v>
      </c>
      <c r="V741" s="11">
        <v>0</v>
      </c>
      <c r="W741" s="11">
        <v>0</v>
      </c>
      <c r="X741" s="11">
        <v>0</v>
      </c>
      <c r="Y741" s="11">
        <v>0</v>
      </c>
      <c r="Z741" s="11">
        <v>0</v>
      </c>
      <c r="AA741" s="11">
        <v>0</v>
      </c>
      <c r="AB741" s="11">
        <v>0</v>
      </c>
      <c r="AC741" s="11">
        <v>0</v>
      </c>
      <c r="AD741" s="11">
        <v>0</v>
      </c>
      <c r="AE741" s="11">
        <v>0</v>
      </c>
      <c r="AF741" s="11">
        <v>0</v>
      </c>
      <c r="AG741" s="11">
        <v>0</v>
      </c>
      <c r="AH741" s="11">
        <v>20</v>
      </c>
      <c r="AI741" s="11"/>
      <c r="AJ741" s="11"/>
      <c r="AK741" s="11" t="s">
        <v>737</v>
      </c>
      <c r="AL741" s="11" t="s">
        <v>47</v>
      </c>
      <c r="AM741" s="11" t="s">
        <v>48</v>
      </c>
      <c r="AN741" s="11" t="s">
        <v>729</v>
      </c>
    </row>
    <row r="742" ht="72" spans="1:40">
      <c r="A742" s="28">
        <v>739</v>
      </c>
      <c r="B742" s="11" t="s">
        <v>656</v>
      </c>
      <c r="C742" s="11" t="s">
        <v>2687</v>
      </c>
      <c r="D742" s="11" t="s">
        <v>2688</v>
      </c>
      <c r="E742" s="11" t="s">
        <v>2689</v>
      </c>
      <c r="F742" s="11" t="s">
        <v>2690</v>
      </c>
      <c r="G742" s="11" t="s">
        <v>2691</v>
      </c>
      <c r="H742" s="11">
        <v>1</v>
      </c>
      <c r="I742" s="11" t="s">
        <v>3329</v>
      </c>
      <c r="J742" s="11">
        <v>1</v>
      </c>
      <c r="K742" s="11">
        <v>100</v>
      </c>
      <c r="L742" s="11" t="s">
        <v>2691</v>
      </c>
      <c r="M742" s="11">
        <v>2</v>
      </c>
      <c r="N742" s="11">
        <v>0</v>
      </c>
      <c r="O742" s="11" t="s">
        <v>3476</v>
      </c>
      <c r="P742" s="11">
        <v>3</v>
      </c>
      <c r="Q742" s="11">
        <v>0</v>
      </c>
      <c r="R742" s="11" t="s">
        <v>3477</v>
      </c>
      <c r="S742" s="11">
        <v>0</v>
      </c>
      <c r="T742" s="11">
        <v>0</v>
      </c>
      <c r="U742" s="11">
        <v>0</v>
      </c>
      <c r="V742" s="11">
        <v>0</v>
      </c>
      <c r="W742" s="11">
        <v>0</v>
      </c>
      <c r="X742" s="11">
        <v>0</v>
      </c>
      <c r="Y742" s="11">
        <v>0</v>
      </c>
      <c r="Z742" s="11">
        <v>0</v>
      </c>
      <c r="AA742" s="11">
        <v>0</v>
      </c>
      <c r="AB742" s="11">
        <v>0</v>
      </c>
      <c r="AC742" s="11">
        <v>0</v>
      </c>
      <c r="AD742" s="11">
        <v>0</v>
      </c>
      <c r="AE742" s="11">
        <v>0</v>
      </c>
      <c r="AF742" s="11">
        <v>0</v>
      </c>
      <c r="AG742" s="11">
        <v>0</v>
      </c>
      <c r="AH742" s="11">
        <v>20</v>
      </c>
      <c r="AI742" s="11"/>
      <c r="AJ742" s="11"/>
      <c r="AK742" s="11" t="s">
        <v>737</v>
      </c>
      <c r="AL742" s="11" t="s">
        <v>47</v>
      </c>
      <c r="AM742" s="11" t="s">
        <v>48</v>
      </c>
      <c r="AN742" s="11" t="s">
        <v>729</v>
      </c>
    </row>
    <row r="743" ht="48" spans="1:40">
      <c r="A743" s="28">
        <v>740</v>
      </c>
      <c r="B743" s="11" t="s">
        <v>656</v>
      </c>
      <c r="C743" s="11" t="s">
        <v>2692</v>
      </c>
      <c r="D743" s="11" t="s">
        <v>2693</v>
      </c>
      <c r="E743" s="11" t="s">
        <v>2694</v>
      </c>
      <c r="F743" s="11" t="s">
        <v>2690</v>
      </c>
      <c r="G743" s="11" t="s">
        <v>695</v>
      </c>
      <c r="H743" s="11">
        <v>1</v>
      </c>
      <c r="I743" s="11" t="s">
        <v>3329</v>
      </c>
      <c r="J743" s="11">
        <v>1</v>
      </c>
      <c r="K743" s="11">
        <v>100</v>
      </c>
      <c r="L743" s="11" t="s">
        <v>695</v>
      </c>
      <c r="M743" s="11">
        <v>2</v>
      </c>
      <c r="N743" s="11">
        <v>0</v>
      </c>
      <c r="O743" s="11" t="s">
        <v>3388</v>
      </c>
      <c r="P743" s="11">
        <v>3</v>
      </c>
      <c r="Q743" s="11">
        <v>0</v>
      </c>
      <c r="R743" s="11" t="s">
        <v>3478</v>
      </c>
      <c r="S743" s="11">
        <v>4</v>
      </c>
      <c r="T743" s="11">
        <v>0</v>
      </c>
      <c r="U743" s="11" t="s">
        <v>3479</v>
      </c>
      <c r="V743" s="11">
        <v>5</v>
      </c>
      <c r="W743" s="11">
        <v>0</v>
      </c>
      <c r="X743" s="11" t="s">
        <v>3480</v>
      </c>
      <c r="Y743" s="11">
        <v>0</v>
      </c>
      <c r="Z743" s="11">
        <v>0</v>
      </c>
      <c r="AA743" s="11">
        <v>0</v>
      </c>
      <c r="AB743" s="11">
        <v>0</v>
      </c>
      <c r="AC743" s="11">
        <v>0</v>
      </c>
      <c r="AD743" s="11">
        <v>0</v>
      </c>
      <c r="AE743" s="11">
        <v>0</v>
      </c>
      <c r="AF743" s="11">
        <v>0</v>
      </c>
      <c r="AG743" s="11">
        <v>0</v>
      </c>
      <c r="AH743" s="11">
        <v>20</v>
      </c>
      <c r="AI743" s="11" t="s">
        <v>1400</v>
      </c>
      <c r="AJ743" s="11">
        <v>14</v>
      </c>
      <c r="AK743" s="11" t="s">
        <v>737</v>
      </c>
      <c r="AL743" s="11" t="s">
        <v>47</v>
      </c>
      <c r="AM743" s="11" t="s">
        <v>48</v>
      </c>
      <c r="AN743" s="11" t="s">
        <v>729</v>
      </c>
    </row>
    <row r="744" ht="48" spans="1:40">
      <c r="A744" s="28">
        <v>741</v>
      </c>
      <c r="B744" s="11" t="s">
        <v>656</v>
      </c>
      <c r="C744" s="11" t="s">
        <v>2695</v>
      </c>
      <c r="D744" s="11" t="s">
        <v>2696</v>
      </c>
      <c r="E744" s="11" t="s">
        <v>2697</v>
      </c>
      <c r="F744" s="30" t="s">
        <v>2698</v>
      </c>
      <c r="G744" s="11" t="s">
        <v>2699</v>
      </c>
      <c r="H744" s="11">
        <v>1</v>
      </c>
      <c r="I744" s="11" t="s">
        <v>3329</v>
      </c>
      <c r="J744" s="11">
        <v>1</v>
      </c>
      <c r="K744" s="11">
        <v>100</v>
      </c>
      <c r="L744" s="11" t="s">
        <v>2699</v>
      </c>
      <c r="M744" s="11">
        <v>2</v>
      </c>
      <c r="N744" s="11">
        <v>0</v>
      </c>
      <c r="O744" s="11" t="s">
        <v>972</v>
      </c>
      <c r="P744" s="11">
        <v>3</v>
      </c>
      <c r="Q744" s="11">
        <v>0</v>
      </c>
      <c r="R744" s="11" t="s">
        <v>128</v>
      </c>
      <c r="S744" s="11">
        <v>0</v>
      </c>
      <c r="T744" s="11">
        <v>0</v>
      </c>
      <c r="U744" s="11">
        <v>0</v>
      </c>
      <c r="V744" s="11">
        <v>0</v>
      </c>
      <c r="W744" s="11">
        <v>0</v>
      </c>
      <c r="X744" s="11">
        <v>0</v>
      </c>
      <c r="Y744" s="11">
        <v>0</v>
      </c>
      <c r="Z744" s="11">
        <v>0</v>
      </c>
      <c r="AA744" s="11">
        <v>0</v>
      </c>
      <c r="AB744" s="11">
        <v>0</v>
      </c>
      <c r="AC744" s="11">
        <v>0</v>
      </c>
      <c r="AD744" s="11">
        <v>0</v>
      </c>
      <c r="AE744" s="11">
        <v>0</v>
      </c>
      <c r="AF744" s="11">
        <v>0</v>
      </c>
      <c r="AG744" s="11">
        <v>0</v>
      </c>
      <c r="AH744" s="11">
        <v>20</v>
      </c>
      <c r="AI744" s="11"/>
      <c r="AJ744" s="11"/>
      <c r="AK744" s="11" t="s">
        <v>741</v>
      </c>
      <c r="AL744" s="11" t="s">
        <v>47</v>
      </c>
      <c r="AM744" s="11" t="s">
        <v>48</v>
      </c>
      <c r="AN744" s="11" t="s">
        <v>729</v>
      </c>
    </row>
    <row r="745" ht="36" spans="1:40">
      <c r="A745" s="28">
        <v>742</v>
      </c>
      <c r="B745" s="11" t="s">
        <v>656</v>
      </c>
      <c r="C745" s="11" t="s">
        <v>2700</v>
      </c>
      <c r="D745" s="11" t="s">
        <v>2701</v>
      </c>
      <c r="E745" s="11" t="s">
        <v>2702</v>
      </c>
      <c r="F745" s="30" t="s">
        <v>2703</v>
      </c>
      <c r="G745" s="11" t="s">
        <v>128</v>
      </c>
      <c r="H745" s="11">
        <v>1</v>
      </c>
      <c r="I745" s="11" t="s">
        <v>3328</v>
      </c>
      <c r="J745" s="11">
        <v>1</v>
      </c>
      <c r="K745" s="11">
        <v>100</v>
      </c>
      <c r="L745" s="11" t="s">
        <v>128</v>
      </c>
      <c r="M745" s="11">
        <v>0</v>
      </c>
      <c r="N745" s="11">
        <v>0</v>
      </c>
      <c r="O745" s="11">
        <v>0</v>
      </c>
      <c r="P745" s="11">
        <v>0</v>
      </c>
      <c r="Q745" s="11">
        <v>0</v>
      </c>
      <c r="R745" s="11">
        <v>0</v>
      </c>
      <c r="S745" s="11">
        <v>0</v>
      </c>
      <c r="T745" s="11">
        <v>0</v>
      </c>
      <c r="U745" s="11">
        <v>0</v>
      </c>
      <c r="V745" s="11">
        <v>0</v>
      </c>
      <c r="W745" s="11">
        <v>0</v>
      </c>
      <c r="X745" s="11">
        <v>0</v>
      </c>
      <c r="Y745" s="11">
        <v>0</v>
      </c>
      <c r="Z745" s="11">
        <v>0</v>
      </c>
      <c r="AA745" s="11">
        <v>0</v>
      </c>
      <c r="AB745" s="11">
        <v>0</v>
      </c>
      <c r="AC745" s="11">
        <v>0</v>
      </c>
      <c r="AD745" s="11">
        <v>0</v>
      </c>
      <c r="AE745" s="11">
        <v>0</v>
      </c>
      <c r="AF745" s="11">
        <v>0</v>
      </c>
      <c r="AG745" s="11">
        <v>0</v>
      </c>
      <c r="AH745" s="11">
        <v>20</v>
      </c>
      <c r="AI745" s="11"/>
      <c r="AJ745" s="11"/>
      <c r="AK745" s="11" t="s">
        <v>746</v>
      </c>
      <c r="AL745" s="11" t="s">
        <v>47</v>
      </c>
      <c r="AM745" s="11" t="s">
        <v>48</v>
      </c>
      <c r="AN745" s="11" t="s">
        <v>729</v>
      </c>
    </row>
    <row r="746" ht="72" spans="1:40">
      <c r="A746" s="28">
        <v>743</v>
      </c>
      <c r="B746" s="11" t="s">
        <v>656</v>
      </c>
      <c r="C746" s="11" t="s">
        <v>2704</v>
      </c>
      <c r="D746" s="11" t="s">
        <v>2705</v>
      </c>
      <c r="E746" s="11" t="s">
        <v>2706</v>
      </c>
      <c r="F746" s="30" t="s">
        <v>2707</v>
      </c>
      <c r="G746" s="11" t="s">
        <v>2708</v>
      </c>
      <c r="H746" s="11">
        <v>3</v>
      </c>
      <c r="I746" s="11" t="s">
        <v>3329</v>
      </c>
      <c r="J746" s="11">
        <v>1</v>
      </c>
      <c r="K746" s="11">
        <v>0</v>
      </c>
      <c r="L746" s="11" t="s">
        <v>3481</v>
      </c>
      <c r="M746" s="11">
        <v>2</v>
      </c>
      <c r="N746" s="11">
        <v>0</v>
      </c>
      <c r="O746" s="11" t="s">
        <v>128</v>
      </c>
      <c r="P746" s="11">
        <v>3</v>
      </c>
      <c r="Q746" s="11">
        <v>100</v>
      </c>
      <c r="R746" s="11" t="s">
        <v>2708</v>
      </c>
      <c r="S746" s="11">
        <v>4</v>
      </c>
      <c r="T746" s="11">
        <v>0</v>
      </c>
      <c r="U746" s="11" t="s">
        <v>3482</v>
      </c>
      <c r="V746" s="11">
        <v>5</v>
      </c>
      <c r="W746" s="11">
        <v>0</v>
      </c>
      <c r="X746" s="11" t="s">
        <v>3482</v>
      </c>
      <c r="Y746" s="11">
        <v>6</v>
      </c>
      <c r="Z746" s="11">
        <v>0</v>
      </c>
      <c r="AA746" s="11" t="s">
        <v>3482</v>
      </c>
      <c r="AB746" s="11">
        <v>7</v>
      </c>
      <c r="AC746" s="11">
        <v>0</v>
      </c>
      <c r="AD746" s="11" t="s">
        <v>3482</v>
      </c>
      <c r="AE746" s="11">
        <v>8</v>
      </c>
      <c r="AF746" s="11">
        <v>0</v>
      </c>
      <c r="AG746" s="11" t="s">
        <v>3482</v>
      </c>
      <c r="AH746" s="11">
        <v>20</v>
      </c>
      <c r="AI746" s="11"/>
      <c r="AJ746" s="11"/>
      <c r="AK746" s="11" t="s">
        <v>750</v>
      </c>
      <c r="AL746" s="11" t="s">
        <v>47</v>
      </c>
      <c r="AM746" s="11" t="s">
        <v>48</v>
      </c>
      <c r="AN746" s="11" t="s">
        <v>729</v>
      </c>
    </row>
    <row r="747" ht="72" spans="1:40">
      <c r="A747" s="28">
        <v>744</v>
      </c>
      <c r="B747" s="11" t="s">
        <v>656</v>
      </c>
      <c r="C747" s="11" t="s">
        <v>2709</v>
      </c>
      <c r="D747" s="11" t="s">
        <v>2710</v>
      </c>
      <c r="E747" s="11" t="s">
        <v>2711</v>
      </c>
      <c r="F747" s="30" t="s">
        <v>2712</v>
      </c>
      <c r="G747" s="11" t="s">
        <v>128</v>
      </c>
      <c r="H747" s="11">
        <v>2</v>
      </c>
      <c r="I747" s="11" t="s">
        <v>3329</v>
      </c>
      <c r="J747" s="11">
        <v>1</v>
      </c>
      <c r="K747" s="11">
        <v>0</v>
      </c>
      <c r="L747" s="11" t="s">
        <v>3483</v>
      </c>
      <c r="M747" s="11">
        <v>2</v>
      </c>
      <c r="N747" s="11">
        <v>57.14</v>
      </c>
      <c r="O747" s="11" t="s">
        <v>128</v>
      </c>
      <c r="P747" s="11">
        <v>3</v>
      </c>
      <c r="Q747" s="11">
        <v>42.86</v>
      </c>
      <c r="R747" s="11" t="s">
        <v>3484</v>
      </c>
      <c r="S747" s="11">
        <v>0</v>
      </c>
      <c r="T747" s="11">
        <v>0</v>
      </c>
      <c r="U747" s="11">
        <v>0</v>
      </c>
      <c r="V747" s="11">
        <v>0</v>
      </c>
      <c r="W747" s="11">
        <v>0</v>
      </c>
      <c r="X747" s="11">
        <v>0</v>
      </c>
      <c r="Y747" s="11">
        <v>0</v>
      </c>
      <c r="Z747" s="11">
        <v>0</v>
      </c>
      <c r="AA747" s="11">
        <v>0</v>
      </c>
      <c r="AB747" s="11">
        <v>0</v>
      </c>
      <c r="AC747" s="11">
        <v>0</v>
      </c>
      <c r="AD747" s="11">
        <v>0</v>
      </c>
      <c r="AE747" s="11">
        <v>0</v>
      </c>
      <c r="AF747" s="11">
        <v>0</v>
      </c>
      <c r="AG747" s="11">
        <v>0</v>
      </c>
      <c r="AH747" s="11">
        <v>20</v>
      </c>
      <c r="AI747" s="11"/>
      <c r="AJ747" s="11"/>
      <c r="AK747" s="11" t="s">
        <v>750</v>
      </c>
      <c r="AL747" s="11" t="s">
        <v>47</v>
      </c>
      <c r="AM747" s="11" t="s">
        <v>48</v>
      </c>
      <c r="AN747" s="11" t="s">
        <v>729</v>
      </c>
    </row>
    <row r="748" ht="60" spans="1:40">
      <c r="A748" s="28">
        <v>745</v>
      </c>
      <c r="B748" s="11" t="s">
        <v>656</v>
      </c>
      <c r="C748" s="11" t="s">
        <v>2713</v>
      </c>
      <c r="D748" s="11" t="s">
        <v>2714</v>
      </c>
      <c r="E748" s="11" t="s">
        <v>2715</v>
      </c>
      <c r="F748" s="30" t="s">
        <v>2716</v>
      </c>
      <c r="G748" s="11" t="s">
        <v>128</v>
      </c>
      <c r="H748" s="11">
        <v>2</v>
      </c>
      <c r="I748" s="11" t="s">
        <v>3329</v>
      </c>
      <c r="J748" s="11">
        <v>2</v>
      </c>
      <c r="K748" s="11">
        <v>100</v>
      </c>
      <c r="L748" s="11" t="s">
        <v>128</v>
      </c>
      <c r="M748" s="11">
        <v>3</v>
      </c>
      <c r="N748" s="11">
        <v>0</v>
      </c>
      <c r="O748" s="11" t="s">
        <v>3357</v>
      </c>
      <c r="P748" s="11">
        <v>4</v>
      </c>
      <c r="Q748" s="11">
        <v>0</v>
      </c>
      <c r="R748" s="11" t="s">
        <v>3485</v>
      </c>
      <c r="S748" s="11">
        <v>0</v>
      </c>
      <c r="T748" s="11">
        <v>0</v>
      </c>
      <c r="U748" s="11">
        <v>0</v>
      </c>
      <c r="V748" s="11">
        <v>0</v>
      </c>
      <c r="W748" s="11">
        <v>0</v>
      </c>
      <c r="X748" s="11">
        <v>0</v>
      </c>
      <c r="Y748" s="11">
        <v>0</v>
      </c>
      <c r="Z748" s="11">
        <v>0</v>
      </c>
      <c r="AA748" s="11">
        <v>0</v>
      </c>
      <c r="AB748" s="11">
        <v>0</v>
      </c>
      <c r="AC748" s="11">
        <v>0</v>
      </c>
      <c r="AD748" s="11">
        <v>0</v>
      </c>
      <c r="AE748" s="11">
        <v>0</v>
      </c>
      <c r="AF748" s="11">
        <v>0</v>
      </c>
      <c r="AG748" s="11">
        <v>0</v>
      </c>
      <c r="AH748" s="11">
        <v>20</v>
      </c>
      <c r="AI748" s="11"/>
      <c r="AJ748" s="11"/>
      <c r="AK748" s="11" t="s">
        <v>869</v>
      </c>
      <c r="AL748" s="11" t="s">
        <v>47</v>
      </c>
      <c r="AM748" s="11" t="s">
        <v>48</v>
      </c>
      <c r="AN748" s="11" t="s">
        <v>729</v>
      </c>
    </row>
    <row r="749" ht="36" spans="1:40">
      <c r="A749" s="28">
        <v>746</v>
      </c>
      <c r="B749" s="11" t="s">
        <v>656</v>
      </c>
      <c r="C749" s="11" t="s">
        <v>2717</v>
      </c>
      <c r="D749" s="11" t="s">
        <v>2718</v>
      </c>
      <c r="E749" s="11" t="s">
        <v>2719</v>
      </c>
      <c r="F749" s="30" t="s">
        <v>2720</v>
      </c>
      <c r="G749" s="11" t="s">
        <v>2666</v>
      </c>
      <c r="H749" s="11">
        <v>2</v>
      </c>
      <c r="I749" s="11" t="s">
        <v>3329</v>
      </c>
      <c r="J749" s="11">
        <v>1</v>
      </c>
      <c r="K749" s="11">
        <v>0</v>
      </c>
      <c r="L749" s="11" t="s">
        <v>3474</v>
      </c>
      <c r="M749" s="11">
        <v>2</v>
      </c>
      <c r="N749" s="11">
        <v>100</v>
      </c>
      <c r="O749" s="11" t="s">
        <v>2666</v>
      </c>
      <c r="P749" s="11">
        <v>3</v>
      </c>
      <c r="Q749" s="11">
        <v>0</v>
      </c>
      <c r="R749" s="11" t="s">
        <v>3486</v>
      </c>
      <c r="S749" s="11">
        <v>0</v>
      </c>
      <c r="T749" s="11">
        <v>0</v>
      </c>
      <c r="U749" s="11">
        <v>0</v>
      </c>
      <c r="V749" s="11">
        <v>0</v>
      </c>
      <c r="W749" s="11">
        <v>0</v>
      </c>
      <c r="X749" s="11">
        <v>0</v>
      </c>
      <c r="Y749" s="11">
        <v>0</v>
      </c>
      <c r="Z749" s="11">
        <v>0</v>
      </c>
      <c r="AA749" s="11">
        <v>0</v>
      </c>
      <c r="AB749" s="11">
        <v>0</v>
      </c>
      <c r="AC749" s="11">
        <v>0</v>
      </c>
      <c r="AD749" s="11">
        <v>0</v>
      </c>
      <c r="AE749" s="11">
        <v>0</v>
      </c>
      <c r="AF749" s="11">
        <v>0</v>
      </c>
      <c r="AG749" s="11">
        <v>0</v>
      </c>
      <c r="AH749" s="11">
        <v>20</v>
      </c>
      <c r="AI749" s="11"/>
      <c r="AJ749" s="11"/>
      <c r="AK749" s="11" t="s">
        <v>869</v>
      </c>
      <c r="AL749" s="11" t="s">
        <v>47</v>
      </c>
      <c r="AM749" s="11" t="s">
        <v>48</v>
      </c>
      <c r="AN749" s="11" t="s">
        <v>729</v>
      </c>
    </row>
    <row r="750" ht="84" spans="1:40">
      <c r="A750" s="28">
        <v>747</v>
      </c>
      <c r="B750" s="11" t="s">
        <v>656</v>
      </c>
      <c r="C750" s="11" t="s">
        <v>2721</v>
      </c>
      <c r="D750" s="11" t="s">
        <v>2722</v>
      </c>
      <c r="E750" s="11" t="s">
        <v>2723</v>
      </c>
      <c r="F750" s="30" t="s">
        <v>672</v>
      </c>
      <c r="G750" s="11" t="s">
        <v>339</v>
      </c>
      <c r="H750" s="11">
        <v>1</v>
      </c>
      <c r="I750" s="11" t="s">
        <v>3329</v>
      </c>
      <c r="J750" s="11">
        <v>1</v>
      </c>
      <c r="K750" s="11">
        <v>100</v>
      </c>
      <c r="L750" s="11" t="s">
        <v>339</v>
      </c>
      <c r="M750" s="11">
        <v>2</v>
      </c>
      <c r="N750" s="11">
        <v>0</v>
      </c>
      <c r="O750" s="11" t="s">
        <v>3380</v>
      </c>
      <c r="P750" s="11">
        <v>3</v>
      </c>
      <c r="Q750" s="11">
        <v>0</v>
      </c>
      <c r="R750" s="11" t="s">
        <v>3381</v>
      </c>
      <c r="S750" s="11">
        <v>4</v>
      </c>
      <c r="T750" s="11">
        <v>0</v>
      </c>
      <c r="U750" s="11" t="s">
        <v>3383</v>
      </c>
      <c r="V750" s="11">
        <v>5</v>
      </c>
      <c r="W750" s="11">
        <v>0</v>
      </c>
      <c r="X750" s="11" t="s">
        <v>3384</v>
      </c>
      <c r="Y750" s="11">
        <v>0</v>
      </c>
      <c r="Z750" s="11">
        <v>0</v>
      </c>
      <c r="AA750" s="11">
        <v>0</v>
      </c>
      <c r="AB750" s="11">
        <v>0</v>
      </c>
      <c r="AC750" s="11">
        <v>0</v>
      </c>
      <c r="AD750" s="11">
        <v>0</v>
      </c>
      <c r="AE750" s="11">
        <v>0</v>
      </c>
      <c r="AF750" s="11">
        <v>0</v>
      </c>
      <c r="AG750" s="11">
        <v>0</v>
      </c>
      <c r="AH750" s="11">
        <v>20</v>
      </c>
      <c r="AI750" s="11"/>
      <c r="AJ750" s="11"/>
      <c r="AK750" s="11" t="s">
        <v>898</v>
      </c>
      <c r="AL750" s="11" t="s">
        <v>47</v>
      </c>
      <c r="AM750" s="11" t="s">
        <v>48</v>
      </c>
      <c r="AN750" s="11" t="s">
        <v>729</v>
      </c>
    </row>
    <row r="751" ht="24" spans="1:40">
      <c r="A751" s="28">
        <v>748</v>
      </c>
      <c r="B751" s="11" t="s">
        <v>656</v>
      </c>
      <c r="C751" s="11" t="s">
        <v>2724</v>
      </c>
      <c r="D751" s="11" t="s">
        <v>2725</v>
      </c>
      <c r="E751" s="11" t="s">
        <v>2726</v>
      </c>
      <c r="F751" s="30" t="s">
        <v>2727</v>
      </c>
      <c r="G751" s="11" t="s">
        <v>331</v>
      </c>
      <c r="H751" s="11">
        <v>1</v>
      </c>
      <c r="I751" s="11" t="s">
        <v>3328</v>
      </c>
      <c r="J751" s="11">
        <v>1</v>
      </c>
      <c r="K751" s="11">
        <v>100</v>
      </c>
      <c r="L751" s="11" t="s">
        <v>331</v>
      </c>
      <c r="M751" s="11">
        <v>0</v>
      </c>
      <c r="N751" s="11">
        <v>0</v>
      </c>
      <c r="O751" s="11">
        <v>0</v>
      </c>
      <c r="P751" s="11">
        <v>0</v>
      </c>
      <c r="Q751" s="11">
        <v>0</v>
      </c>
      <c r="R751" s="11">
        <v>0</v>
      </c>
      <c r="S751" s="11">
        <v>0</v>
      </c>
      <c r="T751" s="11">
        <v>0</v>
      </c>
      <c r="U751" s="11">
        <v>0</v>
      </c>
      <c r="V751" s="11">
        <v>0</v>
      </c>
      <c r="W751" s="11">
        <v>0</v>
      </c>
      <c r="X751" s="11">
        <v>0</v>
      </c>
      <c r="Y751" s="11">
        <v>0</v>
      </c>
      <c r="Z751" s="11">
        <v>0</v>
      </c>
      <c r="AA751" s="11">
        <v>0</v>
      </c>
      <c r="AB751" s="11">
        <v>0</v>
      </c>
      <c r="AC751" s="11">
        <v>0</v>
      </c>
      <c r="AD751" s="11">
        <v>0</v>
      </c>
      <c r="AE751" s="11">
        <v>0</v>
      </c>
      <c r="AF751" s="11">
        <v>0</v>
      </c>
      <c r="AG751" s="11">
        <v>0</v>
      </c>
      <c r="AH751" s="11">
        <v>20</v>
      </c>
      <c r="AI751" s="11"/>
      <c r="AJ751" s="11"/>
      <c r="AK751" s="11" t="s">
        <v>754</v>
      </c>
      <c r="AL751" s="11" t="s">
        <v>47</v>
      </c>
      <c r="AM751" s="11" t="s">
        <v>48</v>
      </c>
      <c r="AN751" s="11" t="s">
        <v>729</v>
      </c>
    </row>
    <row r="752" ht="60" spans="1:40">
      <c r="A752" s="28">
        <v>749</v>
      </c>
      <c r="B752" s="11" t="s">
        <v>656</v>
      </c>
      <c r="C752" s="11" t="s">
        <v>2728</v>
      </c>
      <c r="D752" s="11" t="s">
        <v>2729</v>
      </c>
      <c r="E752" s="11" t="s">
        <v>2730</v>
      </c>
      <c r="F752" s="30" t="s">
        <v>2731</v>
      </c>
      <c r="G752" s="11" t="s">
        <v>2732</v>
      </c>
      <c r="H752" s="11">
        <v>1</v>
      </c>
      <c r="I752" s="11" t="s">
        <v>3329</v>
      </c>
      <c r="J752" s="11">
        <v>1</v>
      </c>
      <c r="K752" s="11">
        <v>41.66</v>
      </c>
      <c r="L752" s="11" t="s">
        <v>2732</v>
      </c>
      <c r="M752" s="11">
        <v>2</v>
      </c>
      <c r="N752" s="11">
        <v>33.33</v>
      </c>
      <c r="O752" s="11" t="s">
        <v>3487</v>
      </c>
      <c r="P752" s="11">
        <v>3</v>
      </c>
      <c r="Q752" s="11">
        <v>25</v>
      </c>
      <c r="R752" s="11" t="s">
        <v>3488</v>
      </c>
      <c r="S752" s="11">
        <v>0</v>
      </c>
      <c r="T752" s="11">
        <v>0</v>
      </c>
      <c r="U752" s="11">
        <v>0</v>
      </c>
      <c r="V752" s="11">
        <v>0</v>
      </c>
      <c r="W752" s="11">
        <v>0</v>
      </c>
      <c r="X752" s="11">
        <v>0</v>
      </c>
      <c r="Y752" s="11">
        <v>0</v>
      </c>
      <c r="Z752" s="11">
        <v>0</v>
      </c>
      <c r="AA752" s="11">
        <v>0</v>
      </c>
      <c r="AB752" s="11">
        <v>0</v>
      </c>
      <c r="AC752" s="11">
        <v>0</v>
      </c>
      <c r="AD752" s="11">
        <v>0</v>
      </c>
      <c r="AE752" s="11">
        <v>0</v>
      </c>
      <c r="AF752" s="11">
        <v>0</v>
      </c>
      <c r="AG752" s="11">
        <v>0</v>
      </c>
      <c r="AH752" s="11">
        <v>20</v>
      </c>
      <c r="AI752" s="11"/>
      <c r="AJ752" s="11"/>
      <c r="AK752" s="11" t="s">
        <v>754</v>
      </c>
      <c r="AL752" s="11" t="s">
        <v>47</v>
      </c>
      <c r="AM752" s="11" t="s">
        <v>48</v>
      </c>
      <c r="AN752" s="11" t="s">
        <v>729</v>
      </c>
    </row>
    <row r="753" ht="48" spans="1:40">
      <c r="A753" s="28">
        <v>750</v>
      </c>
      <c r="B753" s="11" t="s">
        <v>656</v>
      </c>
      <c r="C753" s="11" t="s">
        <v>2733</v>
      </c>
      <c r="D753" s="11" t="s">
        <v>2734</v>
      </c>
      <c r="E753" s="11" t="s">
        <v>2735</v>
      </c>
      <c r="F753" s="30" t="s">
        <v>2736</v>
      </c>
      <c r="G753" s="11" t="s">
        <v>1113</v>
      </c>
      <c r="H753" s="11">
        <v>1</v>
      </c>
      <c r="I753" s="11" t="s">
        <v>3329</v>
      </c>
      <c r="J753" s="11">
        <v>1</v>
      </c>
      <c r="K753" s="11">
        <v>100</v>
      </c>
      <c r="L753" s="11" t="s">
        <v>1113</v>
      </c>
      <c r="M753" s="11">
        <v>2</v>
      </c>
      <c r="N753" s="11">
        <v>0</v>
      </c>
      <c r="O753" s="11" t="s">
        <v>3489</v>
      </c>
      <c r="P753" s="11">
        <v>3</v>
      </c>
      <c r="Q753" s="11">
        <v>0</v>
      </c>
      <c r="R753" s="11" t="s">
        <v>3490</v>
      </c>
      <c r="S753" s="11">
        <v>4</v>
      </c>
      <c r="T753" s="11">
        <v>0</v>
      </c>
      <c r="U753" s="11" t="s">
        <v>3330</v>
      </c>
      <c r="V753" s="11">
        <v>7</v>
      </c>
      <c r="W753" s="11">
        <v>0</v>
      </c>
      <c r="X753" s="11" t="s">
        <v>3491</v>
      </c>
      <c r="Y753" s="11">
        <v>0</v>
      </c>
      <c r="Z753" s="11">
        <v>0</v>
      </c>
      <c r="AA753" s="11">
        <v>0</v>
      </c>
      <c r="AB753" s="11">
        <v>0</v>
      </c>
      <c r="AC753" s="11">
        <v>0</v>
      </c>
      <c r="AD753" s="11">
        <v>0</v>
      </c>
      <c r="AE753" s="11">
        <v>0</v>
      </c>
      <c r="AF753" s="11">
        <v>0</v>
      </c>
      <c r="AG753" s="11">
        <v>0</v>
      </c>
      <c r="AH753" s="11">
        <v>20</v>
      </c>
      <c r="AI753" s="11"/>
      <c r="AJ753" s="11"/>
      <c r="AK753" s="11" t="s">
        <v>759</v>
      </c>
      <c r="AL753" s="11" t="s">
        <v>47</v>
      </c>
      <c r="AM753" s="11" t="s">
        <v>48</v>
      </c>
      <c r="AN753" s="11" t="s">
        <v>729</v>
      </c>
    </row>
    <row r="754" ht="48" spans="1:40">
      <c r="A754" s="28">
        <v>751</v>
      </c>
      <c r="B754" s="11" t="s">
        <v>656</v>
      </c>
      <c r="C754" s="11" t="s">
        <v>2737</v>
      </c>
      <c r="D754" s="11" t="s">
        <v>2738</v>
      </c>
      <c r="E754" s="11" t="s">
        <v>2739</v>
      </c>
      <c r="F754" s="11" t="s">
        <v>2740</v>
      </c>
      <c r="G754" s="11" t="s">
        <v>972</v>
      </c>
      <c r="H754" s="11">
        <v>2</v>
      </c>
      <c r="I754" s="11" t="s">
        <v>3329</v>
      </c>
      <c r="J754" s="11">
        <v>1</v>
      </c>
      <c r="K754" s="11">
        <v>0</v>
      </c>
      <c r="L754" s="11" t="s">
        <v>3492</v>
      </c>
      <c r="M754" s="11">
        <v>2</v>
      </c>
      <c r="N754" s="11">
        <v>100</v>
      </c>
      <c r="O754" s="11" t="s">
        <v>972</v>
      </c>
      <c r="P754" s="11">
        <v>3</v>
      </c>
      <c r="Q754" s="11">
        <v>0</v>
      </c>
      <c r="R754" s="11" t="s">
        <v>128</v>
      </c>
      <c r="S754" s="11">
        <v>0</v>
      </c>
      <c r="T754" s="11">
        <v>0</v>
      </c>
      <c r="U754" s="11">
        <v>0</v>
      </c>
      <c r="V754" s="11">
        <v>0</v>
      </c>
      <c r="W754" s="11">
        <v>0</v>
      </c>
      <c r="X754" s="11">
        <v>0</v>
      </c>
      <c r="Y754" s="11">
        <v>0</v>
      </c>
      <c r="Z754" s="11">
        <v>0</v>
      </c>
      <c r="AA754" s="11">
        <v>0</v>
      </c>
      <c r="AB754" s="11">
        <v>0</v>
      </c>
      <c r="AC754" s="11">
        <v>0</v>
      </c>
      <c r="AD754" s="11">
        <v>0</v>
      </c>
      <c r="AE754" s="11">
        <v>0</v>
      </c>
      <c r="AF754" s="11">
        <v>0</v>
      </c>
      <c r="AG754" s="11">
        <v>0</v>
      </c>
      <c r="AH754" s="11">
        <v>20</v>
      </c>
      <c r="AI754" s="11"/>
      <c r="AJ754" s="11"/>
      <c r="AK754" s="11" t="s">
        <v>759</v>
      </c>
      <c r="AL754" s="11" t="s">
        <v>47</v>
      </c>
      <c r="AM754" s="11" t="s">
        <v>48</v>
      </c>
      <c r="AN754" s="11" t="s">
        <v>729</v>
      </c>
    </row>
    <row r="755" ht="24" spans="1:40">
      <c r="A755" s="28">
        <v>752</v>
      </c>
      <c r="B755" s="11" t="s">
        <v>656</v>
      </c>
      <c r="C755" s="11" t="s">
        <v>2741</v>
      </c>
      <c r="D755" s="11" t="s">
        <v>2742</v>
      </c>
      <c r="E755" s="11" t="s">
        <v>2743</v>
      </c>
      <c r="F755" s="11" t="s">
        <v>2744</v>
      </c>
      <c r="G755" s="11" t="s">
        <v>2732</v>
      </c>
      <c r="H755" s="11">
        <v>1</v>
      </c>
      <c r="I755" s="11" t="s">
        <v>3328</v>
      </c>
      <c r="J755" s="11">
        <v>1</v>
      </c>
      <c r="K755" s="11">
        <v>100</v>
      </c>
      <c r="L755" s="11" t="s">
        <v>2732</v>
      </c>
      <c r="M755" s="11">
        <v>2</v>
      </c>
      <c r="N755" s="11">
        <v>0</v>
      </c>
      <c r="O755" s="11">
        <v>0</v>
      </c>
      <c r="P755" s="11">
        <v>0</v>
      </c>
      <c r="Q755" s="11">
        <v>0</v>
      </c>
      <c r="R755" s="11">
        <v>0</v>
      </c>
      <c r="S755" s="11">
        <v>0</v>
      </c>
      <c r="T755" s="11">
        <v>0</v>
      </c>
      <c r="U755" s="11">
        <v>0</v>
      </c>
      <c r="V755" s="11">
        <v>0</v>
      </c>
      <c r="W755" s="11">
        <v>0</v>
      </c>
      <c r="X755" s="11">
        <v>0</v>
      </c>
      <c r="Y755" s="11">
        <v>0</v>
      </c>
      <c r="Z755" s="11">
        <v>0</v>
      </c>
      <c r="AA755" s="11">
        <v>0</v>
      </c>
      <c r="AB755" s="11">
        <v>0</v>
      </c>
      <c r="AC755" s="11">
        <v>0</v>
      </c>
      <c r="AD755" s="11">
        <v>0</v>
      </c>
      <c r="AE755" s="11">
        <v>0</v>
      </c>
      <c r="AF755" s="11">
        <v>0</v>
      </c>
      <c r="AG755" s="11">
        <v>0</v>
      </c>
      <c r="AH755" s="11">
        <v>20</v>
      </c>
      <c r="AI755" s="11"/>
      <c r="AJ755" s="11"/>
      <c r="AK755" s="11" t="s">
        <v>980</v>
      </c>
      <c r="AL755" s="11" t="s">
        <v>47</v>
      </c>
      <c r="AM755" s="11" t="s">
        <v>48</v>
      </c>
      <c r="AN755" s="11" t="s">
        <v>729</v>
      </c>
    </row>
    <row r="756" ht="48" spans="1:40">
      <c r="A756" s="28">
        <v>753</v>
      </c>
      <c r="B756" s="11" t="s">
        <v>656</v>
      </c>
      <c r="C756" s="11" t="s">
        <v>2745</v>
      </c>
      <c r="D756" s="11" t="s">
        <v>2746</v>
      </c>
      <c r="E756" s="11" t="s">
        <v>2747</v>
      </c>
      <c r="F756" s="30" t="s">
        <v>2671</v>
      </c>
      <c r="G756" s="11" t="s">
        <v>339</v>
      </c>
      <c r="H756" s="11">
        <v>1</v>
      </c>
      <c r="I756" s="11" t="s">
        <v>3328</v>
      </c>
      <c r="J756" s="11">
        <v>1</v>
      </c>
      <c r="K756" s="11">
        <v>100</v>
      </c>
      <c r="L756" s="11" t="s">
        <v>339</v>
      </c>
      <c r="M756" s="11">
        <v>0</v>
      </c>
      <c r="N756" s="11">
        <v>0</v>
      </c>
      <c r="O756" s="11">
        <v>0</v>
      </c>
      <c r="P756" s="11">
        <v>0</v>
      </c>
      <c r="Q756" s="11">
        <v>0</v>
      </c>
      <c r="R756" s="11">
        <v>0</v>
      </c>
      <c r="S756" s="11">
        <v>0</v>
      </c>
      <c r="T756" s="11">
        <v>0</v>
      </c>
      <c r="U756" s="11">
        <v>0</v>
      </c>
      <c r="V756" s="11">
        <v>0</v>
      </c>
      <c r="W756" s="11">
        <v>0</v>
      </c>
      <c r="X756" s="11">
        <v>0</v>
      </c>
      <c r="Y756" s="11">
        <v>0</v>
      </c>
      <c r="Z756" s="11">
        <v>0</v>
      </c>
      <c r="AA756" s="11">
        <v>0</v>
      </c>
      <c r="AB756" s="11">
        <v>0</v>
      </c>
      <c r="AC756" s="11">
        <v>0</v>
      </c>
      <c r="AD756" s="11">
        <v>0</v>
      </c>
      <c r="AE756" s="11">
        <v>0</v>
      </c>
      <c r="AF756" s="11">
        <v>0</v>
      </c>
      <c r="AG756" s="11">
        <v>0</v>
      </c>
      <c r="AH756" s="11">
        <v>20</v>
      </c>
      <c r="AI756" s="11" t="s">
        <v>1400</v>
      </c>
      <c r="AJ756" s="11">
        <v>7</v>
      </c>
      <c r="AK756" s="11" t="s">
        <v>1005</v>
      </c>
      <c r="AL756" s="11" t="s">
        <v>47</v>
      </c>
      <c r="AM756" s="11" t="s">
        <v>48</v>
      </c>
      <c r="AN756" s="11" t="s">
        <v>729</v>
      </c>
    </row>
    <row r="757" ht="48" spans="1:40">
      <c r="A757" s="28">
        <v>754</v>
      </c>
      <c r="B757" s="11" t="s">
        <v>656</v>
      </c>
      <c r="C757" s="11" t="s">
        <v>2748</v>
      </c>
      <c r="D757" s="11" t="s">
        <v>2749</v>
      </c>
      <c r="E757" s="11" t="s">
        <v>2750</v>
      </c>
      <c r="F757" s="11" t="s">
        <v>664</v>
      </c>
      <c r="G757" s="11" t="s">
        <v>2056</v>
      </c>
      <c r="H757" s="11">
        <v>2</v>
      </c>
      <c r="I757" s="11" t="s">
        <v>3329</v>
      </c>
      <c r="J757" s="11">
        <v>1</v>
      </c>
      <c r="K757" s="11">
        <v>0</v>
      </c>
      <c r="L757" s="11" t="s">
        <v>3493</v>
      </c>
      <c r="M757" s="11">
        <v>2</v>
      </c>
      <c r="N757" s="11">
        <v>60</v>
      </c>
      <c r="O757" s="11" t="s">
        <v>2056</v>
      </c>
      <c r="P757" s="11">
        <v>3</v>
      </c>
      <c r="Q757" s="11">
        <v>40</v>
      </c>
      <c r="R757" s="11" t="s">
        <v>3494</v>
      </c>
      <c r="S757" s="11">
        <v>0</v>
      </c>
      <c r="T757" s="11">
        <v>0</v>
      </c>
      <c r="U757" s="11">
        <v>0</v>
      </c>
      <c r="V757" s="11">
        <v>0</v>
      </c>
      <c r="W757" s="11">
        <v>0</v>
      </c>
      <c r="X757" s="11">
        <v>0</v>
      </c>
      <c r="Y757" s="11">
        <v>0</v>
      </c>
      <c r="Z757" s="11">
        <v>0</v>
      </c>
      <c r="AA757" s="11">
        <v>0</v>
      </c>
      <c r="AB757" s="11">
        <v>0</v>
      </c>
      <c r="AC757" s="11">
        <v>0</v>
      </c>
      <c r="AD757" s="11">
        <v>0</v>
      </c>
      <c r="AE757" s="11">
        <v>0</v>
      </c>
      <c r="AF757" s="11">
        <v>0</v>
      </c>
      <c r="AG757" s="11">
        <v>0</v>
      </c>
      <c r="AH757" s="11">
        <v>20</v>
      </c>
      <c r="AI757" s="11"/>
      <c r="AJ757" s="11"/>
      <c r="AK757" s="11" t="s">
        <v>1005</v>
      </c>
      <c r="AL757" s="11" t="s">
        <v>47</v>
      </c>
      <c r="AM757" s="11" t="s">
        <v>48</v>
      </c>
      <c r="AN757" s="11" t="s">
        <v>729</v>
      </c>
    </row>
    <row r="758" ht="36" spans="1:40">
      <c r="A758" s="28">
        <v>755</v>
      </c>
      <c r="B758" s="11" t="s">
        <v>656</v>
      </c>
      <c r="C758" s="11" t="s">
        <v>2751</v>
      </c>
      <c r="D758" s="11" t="s">
        <v>2752</v>
      </c>
      <c r="E758" s="11" t="s">
        <v>2753</v>
      </c>
      <c r="F758" s="11" t="s">
        <v>535</v>
      </c>
      <c r="G758" s="11" t="s">
        <v>339</v>
      </c>
      <c r="H758" s="11">
        <v>1</v>
      </c>
      <c r="I758" s="11" t="s">
        <v>3329</v>
      </c>
      <c r="J758" s="11">
        <v>1</v>
      </c>
      <c r="K758" s="11">
        <v>100</v>
      </c>
      <c r="L758" s="11" t="s">
        <v>339</v>
      </c>
      <c r="M758" s="11">
        <v>4</v>
      </c>
      <c r="N758" s="11">
        <v>0</v>
      </c>
      <c r="O758" s="11" t="s">
        <v>3495</v>
      </c>
      <c r="P758" s="11">
        <v>0</v>
      </c>
      <c r="Q758" s="11">
        <v>0</v>
      </c>
      <c r="R758" s="11">
        <v>0</v>
      </c>
      <c r="S758" s="11">
        <v>0</v>
      </c>
      <c r="T758" s="11">
        <v>0</v>
      </c>
      <c r="U758" s="11">
        <v>0</v>
      </c>
      <c r="V758" s="11">
        <v>0</v>
      </c>
      <c r="W758" s="11">
        <v>0</v>
      </c>
      <c r="X758" s="11">
        <v>0</v>
      </c>
      <c r="Y758" s="11">
        <v>0</v>
      </c>
      <c r="Z758" s="11">
        <v>0</v>
      </c>
      <c r="AA758" s="11">
        <v>0</v>
      </c>
      <c r="AB758" s="11">
        <v>0</v>
      </c>
      <c r="AC758" s="11">
        <v>0</v>
      </c>
      <c r="AD758" s="11">
        <v>0</v>
      </c>
      <c r="AE758" s="11">
        <v>0</v>
      </c>
      <c r="AF758" s="11">
        <v>0</v>
      </c>
      <c r="AG758" s="11">
        <v>0</v>
      </c>
      <c r="AH758" s="11">
        <v>20</v>
      </c>
      <c r="AI758" s="11"/>
      <c r="AJ758" s="11"/>
      <c r="AK758" s="11" t="s">
        <v>1005</v>
      </c>
      <c r="AL758" s="11" t="s">
        <v>47</v>
      </c>
      <c r="AM758" s="11" t="s">
        <v>48</v>
      </c>
      <c r="AN758" s="11" t="s">
        <v>729</v>
      </c>
    </row>
    <row r="759" ht="48" spans="1:40">
      <c r="A759" s="28">
        <v>756</v>
      </c>
      <c r="B759" s="11" t="s">
        <v>656</v>
      </c>
      <c r="C759" s="11" t="s">
        <v>2754</v>
      </c>
      <c r="D759" s="11" t="s">
        <v>2755</v>
      </c>
      <c r="E759" s="11" t="s">
        <v>2756</v>
      </c>
      <c r="F759" s="11" t="s">
        <v>2740</v>
      </c>
      <c r="G759" s="11" t="s">
        <v>972</v>
      </c>
      <c r="H759" s="11">
        <v>2</v>
      </c>
      <c r="I759" s="11" t="s">
        <v>3329</v>
      </c>
      <c r="J759" s="11">
        <v>1</v>
      </c>
      <c r="K759" s="11">
        <v>0</v>
      </c>
      <c r="L759" s="11" t="s">
        <v>3492</v>
      </c>
      <c r="M759" s="11">
        <v>2</v>
      </c>
      <c r="N759" s="11">
        <v>100</v>
      </c>
      <c r="O759" s="11" t="s">
        <v>972</v>
      </c>
      <c r="P759" s="11">
        <v>3</v>
      </c>
      <c r="Q759" s="11">
        <v>0</v>
      </c>
      <c r="R759" s="11" t="s">
        <v>128</v>
      </c>
      <c r="S759" s="11">
        <v>0</v>
      </c>
      <c r="T759" s="11">
        <v>0</v>
      </c>
      <c r="U759" s="11">
        <v>0</v>
      </c>
      <c r="V759" s="11">
        <v>0</v>
      </c>
      <c r="W759" s="11">
        <v>0</v>
      </c>
      <c r="X759" s="11">
        <v>0</v>
      </c>
      <c r="Y759" s="11">
        <v>0</v>
      </c>
      <c r="Z759" s="11">
        <v>0</v>
      </c>
      <c r="AA759" s="11">
        <v>0</v>
      </c>
      <c r="AB759" s="11">
        <v>0</v>
      </c>
      <c r="AC759" s="11">
        <v>0</v>
      </c>
      <c r="AD759" s="11">
        <v>0</v>
      </c>
      <c r="AE759" s="11">
        <v>0</v>
      </c>
      <c r="AF759" s="11">
        <v>0</v>
      </c>
      <c r="AG759" s="11">
        <v>0</v>
      </c>
      <c r="AH759" s="11">
        <v>20</v>
      </c>
      <c r="AI759" s="11"/>
      <c r="AJ759" s="11"/>
      <c r="AK759" s="11" t="s">
        <v>1005</v>
      </c>
      <c r="AL759" s="11" t="s">
        <v>47</v>
      </c>
      <c r="AM759" s="11" t="s">
        <v>48</v>
      </c>
      <c r="AN759" s="11" t="s">
        <v>729</v>
      </c>
    </row>
    <row r="760" ht="48" spans="1:40">
      <c r="A760" s="28">
        <v>757</v>
      </c>
      <c r="B760" s="11" t="s">
        <v>656</v>
      </c>
      <c r="C760" s="11" t="s">
        <v>2757</v>
      </c>
      <c r="D760" s="11" t="s">
        <v>2758</v>
      </c>
      <c r="E760" s="11" t="s">
        <v>2759</v>
      </c>
      <c r="F760" s="30" t="s">
        <v>2760</v>
      </c>
      <c r="G760" s="11" t="s">
        <v>2686</v>
      </c>
      <c r="H760" s="11">
        <v>1</v>
      </c>
      <c r="I760" s="11" t="s">
        <v>3329</v>
      </c>
      <c r="J760" s="11">
        <v>1</v>
      </c>
      <c r="K760" s="11">
        <v>90</v>
      </c>
      <c r="L760" s="11" t="s">
        <v>2686</v>
      </c>
      <c r="M760" s="11">
        <v>3</v>
      </c>
      <c r="N760" s="11">
        <v>10</v>
      </c>
      <c r="O760" s="11" t="s">
        <v>3496</v>
      </c>
      <c r="P760" s="11">
        <v>0</v>
      </c>
      <c r="Q760" s="11">
        <v>0</v>
      </c>
      <c r="R760" s="11">
        <v>0</v>
      </c>
      <c r="S760" s="11">
        <v>0</v>
      </c>
      <c r="T760" s="11">
        <v>0</v>
      </c>
      <c r="U760" s="11">
        <v>0</v>
      </c>
      <c r="V760" s="11">
        <v>0</v>
      </c>
      <c r="W760" s="11">
        <v>0</v>
      </c>
      <c r="X760" s="11">
        <v>0</v>
      </c>
      <c r="Y760" s="11">
        <v>0</v>
      </c>
      <c r="Z760" s="11">
        <v>0</v>
      </c>
      <c r="AA760" s="11">
        <v>0</v>
      </c>
      <c r="AB760" s="11">
        <v>0</v>
      </c>
      <c r="AC760" s="11">
        <v>0</v>
      </c>
      <c r="AD760" s="11">
        <v>0</v>
      </c>
      <c r="AE760" s="11">
        <v>0</v>
      </c>
      <c r="AF760" s="11">
        <v>0</v>
      </c>
      <c r="AG760" s="11">
        <v>0</v>
      </c>
      <c r="AH760" s="11">
        <v>20</v>
      </c>
      <c r="AI760" s="11"/>
      <c r="AJ760" s="11"/>
      <c r="AK760" s="11" t="s">
        <v>763</v>
      </c>
      <c r="AL760" s="11" t="s">
        <v>47</v>
      </c>
      <c r="AM760" s="11" t="s">
        <v>48</v>
      </c>
      <c r="AN760" s="11" t="s">
        <v>729</v>
      </c>
    </row>
    <row r="761" ht="48" spans="1:40">
      <c r="A761" s="28">
        <v>758</v>
      </c>
      <c r="B761" s="11" t="s">
        <v>656</v>
      </c>
      <c r="C761" s="11" t="s">
        <v>2761</v>
      </c>
      <c r="D761" s="11" t="s">
        <v>2762</v>
      </c>
      <c r="E761" s="11" t="s">
        <v>2763</v>
      </c>
      <c r="F761" s="30" t="s">
        <v>2698</v>
      </c>
      <c r="G761" s="11" t="s">
        <v>2699</v>
      </c>
      <c r="H761" s="11">
        <v>1</v>
      </c>
      <c r="I761" s="11" t="s">
        <v>3329</v>
      </c>
      <c r="J761" s="11">
        <v>1</v>
      </c>
      <c r="K761" s="11">
        <v>100</v>
      </c>
      <c r="L761" s="11" t="s">
        <v>2699</v>
      </c>
      <c r="M761" s="11">
        <v>2</v>
      </c>
      <c r="N761" s="11">
        <v>0</v>
      </c>
      <c r="O761" s="11" t="s">
        <v>972</v>
      </c>
      <c r="P761" s="11">
        <v>3</v>
      </c>
      <c r="Q761" s="11">
        <v>0</v>
      </c>
      <c r="R761" s="11" t="s">
        <v>128</v>
      </c>
      <c r="S761" s="11">
        <v>0</v>
      </c>
      <c r="T761" s="11">
        <v>0</v>
      </c>
      <c r="U761" s="11">
        <v>0</v>
      </c>
      <c r="V761" s="11">
        <v>0</v>
      </c>
      <c r="W761" s="11">
        <v>0</v>
      </c>
      <c r="X761" s="11">
        <v>0</v>
      </c>
      <c r="Y761" s="11">
        <v>0</v>
      </c>
      <c r="Z761" s="11">
        <v>0</v>
      </c>
      <c r="AA761" s="11">
        <v>0</v>
      </c>
      <c r="AB761" s="11">
        <v>0</v>
      </c>
      <c r="AC761" s="11">
        <v>0</v>
      </c>
      <c r="AD761" s="11">
        <v>0</v>
      </c>
      <c r="AE761" s="11">
        <v>0</v>
      </c>
      <c r="AF761" s="11">
        <v>0</v>
      </c>
      <c r="AG761" s="11">
        <v>0</v>
      </c>
      <c r="AH761" s="11">
        <v>20</v>
      </c>
      <c r="AI761" s="11"/>
      <c r="AJ761" s="11"/>
      <c r="AK761" s="11" t="s">
        <v>763</v>
      </c>
      <c r="AL761" s="11" t="s">
        <v>47</v>
      </c>
      <c r="AM761" s="11" t="s">
        <v>48</v>
      </c>
      <c r="AN761" s="11" t="s">
        <v>729</v>
      </c>
    </row>
    <row r="762" ht="24" spans="1:40">
      <c r="A762" s="28">
        <v>759</v>
      </c>
      <c r="B762" s="11" t="s">
        <v>656</v>
      </c>
      <c r="C762" s="11" t="s">
        <v>2764</v>
      </c>
      <c r="D762" s="11" t="s">
        <v>2765</v>
      </c>
      <c r="E762" s="11" t="s">
        <v>2766</v>
      </c>
      <c r="F762" s="30" t="s">
        <v>161</v>
      </c>
      <c r="G762" s="11" t="s">
        <v>339</v>
      </c>
      <c r="H762" s="11">
        <v>1</v>
      </c>
      <c r="I762" s="11" t="s">
        <v>3328</v>
      </c>
      <c r="J762" s="11">
        <v>1</v>
      </c>
      <c r="K762" s="11">
        <v>100</v>
      </c>
      <c r="L762" s="11" t="s">
        <v>339</v>
      </c>
      <c r="M762" s="11">
        <v>0</v>
      </c>
      <c r="N762" s="11">
        <v>0</v>
      </c>
      <c r="O762" s="11">
        <v>0</v>
      </c>
      <c r="P762" s="11">
        <v>0</v>
      </c>
      <c r="Q762" s="11">
        <v>0</v>
      </c>
      <c r="R762" s="11">
        <v>0</v>
      </c>
      <c r="S762" s="11">
        <v>0</v>
      </c>
      <c r="T762" s="11">
        <v>0</v>
      </c>
      <c r="U762" s="11">
        <v>0</v>
      </c>
      <c r="V762" s="11">
        <v>0</v>
      </c>
      <c r="W762" s="11">
        <v>0</v>
      </c>
      <c r="X762" s="11">
        <v>0</v>
      </c>
      <c r="Y762" s="11">
        <v>0</v>
      </c>
      <c r="Z762" s="11">
        <v>0</v>
      </c>
      <c r="AA762" s="11">
        <v>0</v>
      </c>
      <c r="AB762" s="11">
        <v>0</v>
      </c>
      <c r="AC762" s="11">
        <v>0</v>
      </c>
      <c r="AD762" s="11">
        <v>0</v>
      </c>
      <c r="AE762" s="11">
        <v>0</v>
      </c>
      <c r="AF762" s="11">
        <v>0</v>
      </c>
      <c r="AG762" s="11">
        <v>0</v>
      </c>
      <c r="AH762" s="11">
        <v>20</v>
      </c>
      <c r="AI762" s="11"/>
      <c r="AJ762" s="11"/>
      <c r="AK762" s="11" t="s">
        <v>763</v>
      </c>
      <c r="AL762" s="11" t="s">
        <v>47</v>
      </c>
      <c r="AM762" s="11" t="s">
        <v>48</v>
      </c>
      <c r="AN762" s="11" t="s">
        <v>729</v>
      </c>
    </row>
    <row r="763" ht="48" spans="1:40">
      <c r="A763" s="28">
        <v>760</v>
      </c>
      <c r="B763" s="11" t="s">
        <v>656</v>
      </c>
      <c r="C763" s="11" t="s">
        <v>2767</v>
      </c>
      <c r="D763" s="11" t="s">
        <v>2768</v>
      </c>
      <c r="E763" s="11" t="s">
        <v>2769</v>
      </c>
      <c r="F763" s="11" t="s">
        <v>2740</v>
      </c>
      <c r="G763" s="11" t="s">
        <v>972</v>
      </c>
      <c r="H763" s="11">
        <v>2</v>
      </c>
      <c r="I763" s="11" t="s">
        <v>3329</v>
      </c>
      <c r="J763" s="11">
        <v>1</v>
      </c>
      <c r="K763" s="11">
        <v>0</v>
      </c>
      <c r="L763" s="11" t="s">
        <v>3492</v>
      </c>
      <c r="M763" s="11">
        <v>2</v>
      </c>
      <c r="N763" s="11">
        <v>100</v>
      </c>
      <c r="O763" s="11" t="s">
        <v>972</v>
      </c>
      <c r="P763" s="11">
        <v>3</v>
      </c>
      <c r="Q763" s="11">
        <v>0</v>
      </c>
      <c r="R763" s="11" t="s">
        <v>128</v>
      </c>
      <c r="S763" s="11">
        <v>0</v>
      </c>
      <c r="T763" s="11">
        <v>0</v>
      </c>
      <c r="U763" s="11">
        <v>0</v>
      </c>
      <c r="V763" s="11">
        <v>0</v>
      </c>
      <c r="W763" s="11">
        <v>0</v>
      </c>
      <c r="X763" s="11">
        <v>0</v>
      </c>
      <c r="Y763" s="11">
        <v>0</v>
      </c>
      <c r="Z763" s="11">
        <v>0</v>
      </c>
      <c r="AA763" s="11">
        <v>0</v>
      </c>
      <c r="AB763" s="11">
        <v>0</v>
      </c>
      <c r="AC763" s="11">
        <v>0</v>
      </c>
      <c r="AD763" s="11">
        <v>0</v>
      </c>
      <c r="AE763" s="11">
        <v>0</v>
      </c>
      <c r="AF763" s="11">
        <v>0</v>
      </c>
      <c r="AG763" s="11">
        <v>0</v>
      </c>
      <c r="AH763" s="11">
        <v>20</v>
      </c>
      <c r="AI763" s="11"/>
      <c r="AJ763" s="11"/>
      <c r="AK763" s="11" t="s">
        <v>763</v>
      </c>
      <c r="AL763" s="11" t="s">
        <v>47</v>
      </c>
      <c r="AM763" s="11" t="s">
        <v>48</v>
      </c>
      <c r="AN763" s="11" t="s">
        <v>729</v>
      </c>
    </row>
    <row r="764" ht="36" spans="1:40">
      <c r="A764" s="28">
        <v>761</v>
      </c>
      <c r="B764" s="11" t="s">
        <v>656</v>
      </c>
      <c r="C764" s="11" t="s">
        <v>2770</v>
      </c>
      <c r="D764" s="11" t="s">
        <v>2771</v>
      </c>
      <c r="E764" s="11" t="s">
        <v>2772</v>
      </c>
      <c r="F764" s="30" t="s">
        <v>2773</v>
      </c>
      <c r="G764" s="11" t="s">
        <v>2774</v>
      </c>
      <c r="H764" s="11">
        <v>1</v>
      </c>
      <c r="I764" s="11" t="s">
        <v>3329</v>
      </c>
      <c r="J764" s="11">
        <v>1</v>
      </c>
      <c r="K764" s="11">
        <v>70</v>
      </c>
      <c r="L764" s="11" t="s">
        <v>2774</v>
      </c>
      <c r="M764" s="11">
        <v>2</v>
      </c>
      <c r="N764" s="11">
        <v>30</v>
      </c>
      <c r="O764" s="11" t="s">
        <v>128</v>
      </c>
      <c r="P764" s="11">
        <v>0</v>
      </c>
      <c r="Q764" s="11">
        <v>0</v>
      </c>
      <c r="R764" s="11">
        <v>0</v>
      </c>
      <c r="S764" s="11">
        <v>0</v>
      </c>
      <c r="T764" s="11">
        <v>0</v>
      </c>
      <c r="U764" s="11">
        <v>0</v>
      </c>
      <c r="V764" s="11">
        <v>0</v>
      </c>
      <c r="W764" s="11">
        <v>0</v>
      </c>
      <c r="X764" s="11">
        <v>0</v>
      </c>
      <c r="Y764" s="11">
        <v>0</v>
      </c>
      <c r="Z764" s="11">
        <v>0</v>
      </c>
      <c r="AA764" s="11">
        <v>0</v>
      </c>
      <c r="AB764" s="11">
        <v>0</v>
      </c>
      <c r="AC764" s="11">
        <v>0</v>
      </c>
      <c r="AD764" s="11">
        <v>0</v>
      </c>
      <c r="AE764" s="11">
        <v>0</v>
      </c>
      <c r="AF764" s="11">
        <v>0</v>
      </c>
      <c r="AG764" s="11">
        <v>0</v>
      </c>
      <c r="AH764" s="11">
        <v>20</v>
      </c>
      <c r="AI764" s="11"/>
      <c r="AJ764" s="11"/>
      <c r="AK764" s="11" t="s">
        <v>1038</v>
      </c>
      <c r="AL764" s="11" t="s">
        <v>47</v>
      </c>
      <c r="AM764" s="11" t="s">
        <v>48</v>
      </c>
      <c r="AN764" s="11" t="s">
        <v>729</v>
      </c>
    </row>
    <row r="765" ht="60" spans="1:40">
      <c r="A765" s="28">
        <v>762</v>
      </c>
      <c r="B765" s="11" t="s">
        <v>656</v>
      </c>
      <c r="C765" s="11" t="s">
        <v>2775</v>
      </c>
      <c r="D765" s="11" t="s">
        <v>2776</v>
      </c>
      <c r="E765" s="11" t="s">
        <v>2777</v>
      </c>
      <c r="F765" s="30" t="s">
        <v>2778</v>
      </c>
      <c r="G765" s="11" t="s">
        <v>1602</v>
      </c>
      <c r="H765" s="11">
        <v>1</v>
      </c>
      <c r="I765" s="11" t="s">
        <v>3329</v>
      </c>
      <c r="J765" s="11">
        <v>1</v>
      </c>
      <c r="K765" s="11">
        <v>40</v>
      </c>
      <c r="L765" s="11" t="s">
        <v>1602</v>
      </c>
      <c r="M765" s="11">
        <v>2</v>
      </c>
      <c r="N765" s="11">
        <v>30</v>
      </c>
      <c r="O765" s="11" t="s">
        <v>3497</v>
      </c>
      <c r="P765" s="11">
        <v>3</v>
      </c>
      <c r="Q765" s="11">
        <v>30</v>
      </c>
      <c r="R765" s="11" t="s">
        <v>3498</v>
      </c>
      <c r="S765" s="11">
        <v>0</v>
      </c>
      <c r="T765" s="11">
        <v>0</v>
      </c>
      <c r="U765" s="11">
        <v>0</v>
      </c>
      <c r="V765" s="11">
        <v>0</v>
      </c>
      <c r="W765" s="11">
        <v>0</v>
      </c>
      <c r="X765" s="11">
        <v>0</v>
      </c>
      <c r="Y765" s="11">
        <v>0</v>
      </c>
      <c r="Z765" s="11">
        <v>0</v>
      </c>
      <c r="AA765" s="11">
        <v>0</v>
      </c>
      <c r="AB765" s="11">
        <v>0</v>
      </c>
      <c r="AC765" s="11">
        <v>0</v>
      </c>
      <c r="AD765" s="11">
        <v>0</v>
      </c>
      <c r="AE765" s="11">
        <v>0</v>
      </c>
      <c r="AF765" s="11">
        <v>0</v>
      </c>
      <c r="AG765" s="11">
        <v>0</v>
      </c>
      <c r="AH765" s="11">
        <v>20</v>
      </c>
      <c r="AI765" s="11"/>
      <c r="AJ765" s="11"/>
      <c r="AK765" s="11" t="s">
        <v>1038</v>
      </c>
      <c r="AL765" s="11" t="s">
        <v>47</v>
      </c>
      <c r="AM765" s="11" t="s">
        <v>48</v>
      </c>
      <c r="AN765" s="11" t="s">
        <v>729</v>
      </c>
    </row>
    <row r="766" ht="36" spans="1:40">
      <c r="A766" s="28">
        <v>763</v>
      </c>
      <c r="B766" s="11" t="s">
        <v>656</v>
      </c>
      <c r="C766" s="11" t="s">
        <v>2779</v>
      </c>
      <c r="D766" s="11" t="s">
        <v>2780</v>
      </c>
      <c r="E766" s="11" t="s">
        <v>2781</v>
      </c>
      <c r="F766" s="30" t="s">
        <v>553</v>
      </c>
      <c r="G766" s="11" t="s">
        <v>197</v>
      </c>
      <c r="H766" s="11">
        <v>1</v>
      </c>
      <c r="I766" s="11" t="s">
        <v>3329</v>
      </c>
      <c r="J766" s="11">
        <v>1</v>
      </c>
      <c r="K766" s="11">
        <v>100</v>
      </c>
      <c r="L766" s="11" t="s">
        <v>197</v>
      </c>
      <c r="M766" s="11">
        <v>2</v>
      </c>
      <c r="N766" s="11">
        <v>0</v>
      </c>
      <c r="O766" s="11" t="s">
        <v>128</v>
      </c>
      <c r="P766" s="11">
        <v>0</v>
      </c>
      <c r="Q766" s="11">
        <v>0</v>
      </c>
      <c r="R766" s="11">
        <v>0</v>
      </c>
      <c r="S766" s="11">
        <v>0</v>
      </c>
      <c r="T766" s="11">
        <v>0</v>
      </c>
      <c r="U766" s="11">
        <v>0</v>
      </c>
      <c r="V766" s="11">
        <v>0</v>
      </c>
      <c r="W766" s="11">
        <v>0</v>
      </c>
      <c r="X766" s="11">
        <v>0</v>
      </c>
      <c r="Y766" s="11">
        <v>0</v>
      </c>
      <c r="Z766" s="11">
        <v>0</v>
      </c>
      <c r="AA766" s="11">
        <v>0</v>
      </c>
      <c r="AB766" s="11">
        <v>0</v>
      </c>
      <c r="AC766" s="11">
        <v>0</v>
      </c>
      <c r="AD766" s="11">
        <v>0</v>
      </c>
      <c r="AE766" s="11">
        <v>0</v>
      </c>
      <c r="AF766" s="11">
        <v>0</v>
      </c>
      <c r="AG766" s="11">
        <v>0</v>
      </c>
      <c r="AH766" s="11">
        <v>20</v>
      </c>
      <c r="AI766" s="11"/>
      <c r="AJ766" s="11"/>
      <c r="AK766" s="11" t="s">
        <v>1059</v>
      </c>
      <c r="AL766" s="11" t="s">
        <v>47</v>
      </c>
      <c r="AM766" s="11" t="s">
        <v>48</v>
      </c>
      <c r="AN766" s="11" t="s">
        <v>729</v>
      </c>
    </row>
    <row r="767" ht="48" spans="1:40">
      <c r="A767" s="28">
        <v>764</v>
      </c>
      <c r="B767" s="11" t="s">
        <v>656</v>
      </c>
      <c r="C767" s="11" t="s">
        <v>2782</v>
      </c>
      <c r="D767" s="11" t="s">
        <v>2783</v>
      </c>
      <c r="E767" s="11" t="s">
        <v>2784</v>
      </c>
      <c r="F767" s="30" t="s">
        <v>2720</v>
      </c>
      <c r="G767" s="11" t="s">
        <v>2666</v>
      </c>
      <c r="H767" s="11">
        <v>2</v>
      </c>
      <c r="I767" s="11" t="s">
        <v>3329</v>
      </c>
      <c r="J767" s="11">
        <v>1</v>
      </c>
      <c r="K767" s="11">
        <v>0</v>
      </c>
      <c r="L767" s="11" t="s">
        <v>3474</v>
      </c>
      <c r="M767" s="11">
        <v>2</v>
      </c>
      <c r="N767" s="11">
        <v>100</v>
      </c>
      <c r="O767" s="11" t="s">
        <v>2666</v>
      </c>
      <c r="P767" s="11">
        <v>3</v>
      </c>
      <c r="Q767" s="11">
        <v>0</v>
      </c>
      <c r="R767" s="11" t="s">
        <v>3499</v>
      </c>
      <c r="S767" s="11">
        <v>0</v>
      </c>
      <c r="T767" s="11">
        <v>0</v>
      </c>
      <c r="U767" s="11">
        <v>0</v>
      </c>
      <c r="V767" s="11">
        <v>0</v>
      </c>
      <c r="W767" s="11">
        <v>0</v>
      </c>
      <c r="X767" s="11">
        <v>0</v>
      </c>
      <c r="Y767" s="11">
        <v>0</v>
      </c>
      <c r="Z767" s="11">
        <v>0</v>
      </c>
      <c r="AA767" s="11">
        <v>0</v>
      </c>
      <c r="AB767" s="11">
        <v>0</v>
      </c>
      <c r="AC767" s="11">
        <v>0</v>
      </c>
      <c r="AD767" s="11">
        <v>0</v>
      </c>
      <c r="AE767" s="11">
        <v>0</v>
      </c>
      <c r="AF767" s="11">
        <v>0</v>
      </c>
      <c r="AG767" s="11">
        <v>0</v>
      </c>
      <c r="AH767" s="11">
        <v>20</v>
      </c>
      <c r="AI767" s="11"/>
      <c r="AJ767" s="11"/>
      <c r="AK767" s="11" t="s">
        <v>1059</v>
      </c>
      <c r="AL767" s="11" t="s">
        <v>47</v>
      </c>
      <c r="AM767" s="11" t="s">
        <v>48</v>
      </c>
      <c r="AN767" s="11" t="s">
        <v>729</v>
      </c>
    </row>
    <row r="768" ht="60" spans="1:40">
      <c r="A768" s="28">
        <v>765</v>
      </c>
      <c r="B768" s="11" t="s">
        <v>656</v>
      </c>
      <c r="C768" s="11" t="s">
        <v>2785</v>
      </c>
      <c r="D768" s="11" t="s">
        <v>2786</v>
      </c>
      <c r="E768" s="11" t="s">
        <v>2787</v>
      </c>
      <c r="F768" s="30" t="s">
        <v>428</v>
      </c>
      <c r="G768" s="11" t="s">
        <v>1113</v>
      </c>
      <c r="H768" s="11">
        <v>2</v>
      </c>
      <c r="I768" s="11" t="s">
        <v>3329</v>
      </c>
      <c r="J768" s="11">
        <v>1</v>
      </c>
      <c r="K768" s="11">
        <v>0</v>
      </c>
      <c r="L768" s="11" t="s">
        <v>3500</v>
      </c>
      <c r="M768" s="11">
        <v>2</v>
      </c>
      <c r="N768" s="11">
        <v>100</v>
      </c>
      <c r="O768" s="11" t="s">
        <v>1113</v>
      </c>
      <c r="P768" s="11">
        <v>3</v>
      </c>
      <c r="Q768" s="11">
        <v>0</v>
      </c>
      <c r="R768" s="11" t="s">
        <v>3501</v>
      </c>
      <c r="S768" s="11">
        <v>4</v>
      </c>
      <c r="T768" s="11">
        <v>0</v>
      </c>
      <c r="U768" s="11" t="s">
        <v>3502</v>
      </c>
      <c r="V768" s="11">
        <v>5</v>
      </c>
      <c r="W768" s="11">
        <v>0</v>
      </c>
      <c r="X768" s="11" t="s">
        <v>3503</v>
      </c>
      <c r="Y768" s="11">
        <v>8</v>
      </c>
      <c r="Z768" s="11">
        <v>0</v>
      </c>
      <c r="AA768" s="11" t="s">
        <v>3504</v>
      </c>
      <c r="AB768" s="11">
        <v>0</v>
      </c>
      <c r="AC768" s="11">
        <v>0</v>
      </c>
      <c r="AD768" s="11">
        <v>0</v>
      </c>
      <c r="AE768" s="11">
        <v>0</v>
      </c>
      <c r="AF768" s="11">
        <v>0</v>
      </c>
      <c r="AG768" s="11">
        <v>0</v>
      </c>
      <c r="AH768" s="11">
        <v>20</v>
      </c>
      <c r="AI768" s="11"/>
      <c r="AJ768" s="11"/>
      <c r="AK768" s="11" t="s">
        <v>767</v>
      </c>
      <c r="AL768" s="11" t="s">
        <v>47</v>
      </c>
      <c r="AM768" s="11" t="s">
        <v>48</v>
      </c>
      <c r="AN768" s="11" t="s">
        <v>729</v>
      </c>
    </row>
    <row r="769" ht="36" spans="1:40">
      <c r="A769" s="28">
        <v>766</v>
      </c>
      <c r="B769" s="11" t="s">
        <v>656</v>
      </c>
      <c r="C769" s="11" t="s">
        <v>2788</v>
      </c>
      <c r="D769" s="11" t="s">
        <v>2789</v>
      </c>
      <c r="E769" s="11" t="s">
        <v>2790</v>
      </c>
      <c r="F769" s="30" t="s">
        <v>2791</v>
      </c>
      <c r="G769" s="11" t="s">
        <v>2681</v>
      </c>
      <c r="H769" s="11">
        <v>1</v>
      </c>
      <c r="I769" s="11" t="s">
        <v>3329</v>
      </c>
      <c r="J769" s="11">
        <v>1</v>
      </c>
      <c r="K769" s="11">
        <v>100</v>
      </c>
      <c r="L769" s="11" t="s">
        <v>2681</v>
      </c>
      <c r="M769" s="11">
        <v>2</v>
      </c>
      <c r="N769" s="11">
        <v>0</v>
      </c>
      <c r="O769" s="11" t="s">
        <v>3475</v>
      </c>
      <c r="P769" s="11">
        <v>0</v>
      </c>
      <c r="Q769" s="11">
        <v>0</v>
      </c>
      <c r="R769" s="11">
        <v>0</v>
      </c>
      <c r="S769" s="11">
        <v>0</v>
      </c>
      <c r="T769" s="11">
        <v>0</v>
      </c>
      <c r="U769" s="11">
        <v>0</v>
      </c>
      <c r="V769" s="11">
        <v>0</v>
      </c>
      <c r="W769" s="11">
        <v>0</v>
      </c>
      <c r="X769" s="11">
        <v>0</v>
      </c>
      <c r="Y769" s="11">
        <v>0</v>
      </c>
      <c r="Z769" s="11">
        <v>0</v>
      </c>
      <c r="AA769" s="11">
        <v>0</v>
      </c>
      <c r="AB769" s="11">
        <v>0</v>
      </c>
      <c r="AC769" s="11">
        <v>0</v>
      </c>
      <c r="AD769" s="11">
        <v>0</v>
      </c>
      <c r="AE769" s="11">
        <v>0</v>
      </c>
      <c r="AF769" s="11">
        <v>0</v>
      </c>
      <c r="AG769" s="11">
        <v>0</v>
      </c>
      <c r="AH769" s="11">
        <v>20</v>
      </c>
      <c r="AI769" s="11"/>
      <c r="AJ769" s="11"/>
      <c r="AK769" s="11" t="s">
        <v>767</v>
      </c>
      <c r="AL769" s="11" t="s">
        <v>47</v>
      </c>
      <c r="AM769" s="11" t="s">
        <v>48</v>
      </c>
      <c r="AN769" s="11" t="s">
        <v>729</v>
      </c>
    </row>
    <row r="770" ht="48" spans="1:40">
      <c r="A770" s="28">
        <v>767</v>
      </c>
      <c r="B770" s="11" t="s">
        <v>656</v>
      </c>
      <c r="C770" s="11" t="s">
        <v>2792</v>
      </c>
      <c r="D770" s="11" t="s">
        <v>2793</v>
      </c>
      <c r="E770" s="11" t="s">
        <v>2794</v>
      </c>
      <c r="F770" s="30" t="s">
        <v>428</v>
      </c>
      <c r="G770" s="11" t="s">
        <v>2795</v>
      </c>
      <c r="H770" s="11">
        <v>2</v>
      </c>
      <c r="I770" s="11" t="s">
        <v>3329</v>
      </c>
      <c r="J770" s="11">
        <v>1</v>
      </c>
      <c r="K770" s="11">
        <v>0</v>
      </c>
      <c r="L770" s="11" t="s">
        <v>128</v>
      </c>
      <c r="M770" s="11">
        <v>2</v>
      </c>
      <c r="N770" s="11">
        <v>100</v>
      </c>
      <c r="O770" s="11" t="s">
        <v>2795</v>
      </c>
      <c r="P770" s="11">
        <v>3</v>
      </c>
      <c r="Q770" s="11">
        <v>0</v>
      </c>
      <c r="R770" s="11" t="s">
        <v>3505</v>
      </c>
      <c r="S770" s="11">
        <v>0</v>
      </c>
      <c r="T770" s="11">
        <v>0</v>
      </c>
      <c r="U770" s="11">
        <v>0</v>
      </c>
      <c r="V770" s="11">
        <v>0</v>
      </c>
      <c r="W770" s="11">
        <v>0</v>
      </c>
      <c r="X770" s="11">
        <v>0</v>
      </c>
      <c r="Y770" s="11">
        <v>0</v>
      </c>
      <c r="Z770" s="11">
        <v>0</v>
      </c>
      <c r="AA770" s="11">
        <v>0</v>
      </c>
      <c r="AB770" s="11">
        <v>0</v>
      </c>
      <c r="AC770" s="11">
        <v>0</v>
      </c>
      <c r="AD770" s="11">
        <v>0</v>
      </c>
      <c r="AE770" s="11">
        <v>0</v>
      </c>
      <c r="AF770" s="11">
        <v>0</v>
      </c>
      <c r="AG770" s="11">
        <v>0</v>
      </c>
      <c r="AH770" s="11">
        <v>20</v>
      </c>
      <c r="AI770" s="11"/>
      <c r="AJ770" s="11"/>
      <c r="AK770" s="11" t="s">
        <v>1121</v>
      </c>
      <c r="AL770" s="11" t="s">
        <v>47</v>
      </c>
      <c r="AM770" s="11" t="s">
        <v>48</v>
      </c>
      <c r="AN770" s="11" t="s">
        <v>729</v>
      </c>
    </row>
    <row r="771" ht="48" spans="1:40">
      <c r="A771" s="28">
        <v>768</v>
      </c>
      <c r="B771" s="11" t="s">
        <v>656</v>
      </c>
      <c r="C771" s="11" t="s">
        <v>2796</v>
      </c>
      <c r="D771" s="11" t="s">
        <v>2797</v>
      </c>
      <c r="E771" s="11" t="s">
        <v>2798</v>
      </c>
      <c r="F771" s="30" t="s">
        <v>2671</v>
      </c>
      <c r="G771" s="11" t="s">
        <v>2799</v>
      </c>
      <c r="H771" s="11">
        <v>2</v>
      </c>
      <c r="I771" s="11" t="s">
        <v>3328</v>
      </c>
      <c r="J771" s="11">
        <v>2</v>
      </c>
      <c r="K771" s="11">
        <v>100</v>
      </c>
      <c r="L771" s="11" t="s">
        <v>2799</v>
      </c>
      <c r="M771" s="11">
        <v>0</v>
      </c>
      <c r="N771" s="11">
        <v>0</v>
      </c>
      <c r="O771" s="11">
        <v>0</v>
      </c>
      <c r="P771" s="11">
        <v>0</v>
      </c>
      <c r="Q771" s="11">
        <v>0</v>
      </c>
      <c r="R771" s="11">
        <v>0</v>
      </c>
      <c r="S771" s="11">
        <v>0</v>
      </c>
      <c r="T771" s="11">
        <v>0</v>
      </c>
      <c r="U771" s="11">
        <v>0</v>
      </c>
      <c r="V771" s="11">
        <v>0</v>
      </c>
      <c r="W771" s="11">
        <v>0</v>
      </c>
      <c r="X771" s="11">
        <v>0</v>
      </c>
      <c r="Y771" s="11">
        <v>0</v>
      </c>
      <c r="Z771" s="11">
        <v>0</v>
      </c>
      <c r="AA771" s="11">
        <v>0</v>
      </c>
      <c r="AB771" s="11">
        <v>0</v>
      </c>
      <c r="AC771" s="11">
        <v>0</v>
      </c>
      <c r="AD771" s="11">
        <v>0</v>
      </c>
      <c r="AE771" s="11">
        <v>0</v>
      </c>
      <c r="AF771" s="11">
        <v>0</v>
      </c>
      <c r="AG771" s="11">
        <v>0</v>
      </c>
      <c r="AH771" s="11">
        <v>20</v>
      </c>
      <c r="AI771" s="11" t="s">
        <v>1400</v>
      </c>
      <c r="AJ771" s="11">
        <v>7</v>
      </c>
      <c r="AK771" s="11" t="s">
        <v>1121</v>
      </c>
      <c r="AL771" s="11" t="s">
        <v>47</v>
      </c>
      <c r="AM771" s="11" t="s">
        <v>48</v>
      </c>
      <c r="AN771" s="11" t="s">
        <v>729</v>
      </c>
    </row>
    <row r="772" ht="24" spans="1:40">
      <c r="A772" s="28">
        <v>769</v>
      </c>
      <c r="B772" s="11" t="s">
        <v>656</v>
      </c>
      <c r="C772" s="11" t="s">
        <v>2800</v>
      </c>
      <c r="D772" s="11" t="s">
        <v>2801</v>
      </c>
      <c r="E772" s="11" t="s">
        <v>2802</v>
      </c>
      <c r="F772" s="30" t="s">
        <v>2803</v>
      </c>
      <c r="G772" s="11" t="s">
        <v>2804</v>
      </c>
      <c r="H772" s="11">
        <v>1</v>
      </c>
      <c r="I772" s="11" t="s">
        <v>3328</v>
      </c>
      <c r="J772" s="11">
        <v>1</v>
      </c>
      <c r="K772" s="11">
        <v>100</v>
      </c>
      <c r="L772" s="11" t="s">
        <v>2804</v>
      </c>
      <c r="M772" s="11">
        <v>0</v>
      </c>
      <c r="N772" s="11">
        <v>0</v>
      </c>
      <c r="O772" s="11">
        <v>0</v>
      </c>
      <c r="P772" s="11">
        <v>0</v>
      </c>
      <c r="Q772" s="11">
        <v>0</v>
      </c>
      <c r="R772" s="11">
        <v>0</v>
      </c>
      <c r="S772" s="11">
        <v>0</v>
      </c>
      <c r="T772" s="11">
        <v>0</v>
      </c>
      <c r="U772" s="11">
        <v>0</v>
      </c>
      <c r="V772" s="11">
        <v>0</v>
      </c>
      <c r="W772" s="11">
        <v>0</v>
      </c>
      <c r="X772" s="11">
        <v>0</v>
      </c>
      <c r="Y772" s="11">
        <v>0</v>
      </c>
      <c r="Z772" s="11">
        <v>0</v>
      </c>
      <c r="AA772" s="11">
        <v>0</v>
      </c>
      <c r="AB772" s="11">
        <v>0</v>
      </c>
      <c r="AC772" s="11">
        <v>0</v>
      </c>
      <c r="AD772" s="11">
        <v>0</v>
      </c>
      <c r="AE772" s="11">
        <v>0</v>
      </c>
      <c r="AF772" s="11">
        <v>0</v>
      </c>
      <c r="AG772" s="11">
        <v>0</v>
      </c>
      <c r="AH772" s="11">
        <v>20</v>
      </c>
      <c r="AI772" s="11"/>
      <c r="AJ772" s="11"/>
      <c r="AK772" s="11" t="s">
        <v>1121</v>
      </c>
      <c r="AL772" s="11" t="s">
        <v>47</v>
      </c>
      <c r="AM772" s="11" t="s">
        <v>48</v>
      </c>
      <c r="AN772" s="11" t="s">
        <v>729</v>
      </c>
    </row>
    <row r="773" ht="48" spans="1:40">
      <c r="A773" s="28">
        <v>770</v>
      </c>
      <c r="B773" s="11" t="s">
        <v>656</v>
      </c>
      <c r="C773" s="11" t="s">
        <v>2805</v>
      </c>
      <c r="D773" s="11" t="s">
        <v>2806</v>
      </c>
      <c r="E773" s="11" t="s">
        <v>2807</v>
      </c>
      <c r="F773" s="30" t="s">
        <v>2808</v>
      </c>
      <c r="G773" s="11" t="s">
        <v>128</v>
      </c>
      <c r="H773" s="11">
        <v>2</v>
      </c>
      <c r="I773" s="11" t="s">
        <v>3329</v>
      </c>
      <c r="J773" s="11">
        <v>1</v>
      </c>
      <c r="K773" s="11">
        <v>0</v>
      </c>
      <c r="L773" s="11" t="s">
        <v>3506</v>
      </c>
      <c r="M773" s="11">
        <v>2</v>
      </c>
      <c r="N773" s="11">
        <v>57.14</v>
      </c>
      <c r="O773" s="11" t="s">
        <v>128</v>
      </c>
      <c r="P773" s="11">
        <v>3</v>
      </c>
      <c r="Q773" s="11">
        <v>42.86</v>
      </c>
      <c r="R773" s="11" t="s">
        <v>331</v>
      </c>
      <c r="S773" s="11">
        <v>0</v>
      </c>
      <c r="T773" s="11">
        <v>0</v>
      </c>
      <c r="U773" s="11">
        <v>0</v>
      </c>
      <c r="V773" s="11">
        <v>0</v>
      </c>
      <c r="W773" s="11">
        <v>0</v>
      </c>
      <c r="X773" s="11">
        <v>0</v>
      </c>
      <c r="Y773" s="11">
        <v>0</v>
      </c>
      <c r="Z773" s="11">
        <v>0</v>
      </c>
      <c r="AA773" s="11">
        <v>0</v>
      </c>
      <c r="AB773" s="11">
        <v>0</v>
      </c>
      <c r="AC773" s="11">
        <v>0</v>
      </c>
      <c r="AD773" s="11">
        <v>0</v>
      </c>
      <c r="AE773" s="11">
        <v>0</v>
      </c>
      <c r="AF773" s="11">
        <v>0</v>
      </c>
      <c r="AG773" s="11">
        <v>0</v>
      </c>
      <c r="AH773" s="11">
        <v>20</v>
      </c>
      <c r="AI773" s="11"/>
      <c r="AJ773" s="11"/>
      <c r="AK773" s="11" t="s">
        <v>1121</v>
      </c>
      <c r="AL773" s="11" t="s">
        <v>47</v>
      </c>
      <c r="AM773" s="11" t="s">
        <v>48</v>
      </c>
      <c r="AN773" s="11" t="s">
        <v>729</v>
      </c>
    </row>
    <row r="774" ht="48" spans="1:40">
      <c r="A774" s="28">
        <v>771</v>
      </c>
      <c r="B774" s="11" t="s">
        <v>656</v>
      </c>
      <c r="C774" s="11" t="s">
        <v>2809</v>
      </c>
      <c r="D774" s="11" t="s">
        <v>2810</v>
      </c>
      <c r="E774" s="11" t="s">
        <v>2811</v>
      </c>
      <c r="F774" s="30" t="s">
        <v>2812</v>
      </c>
      <c r="G774" s="11" t="s">
        <v>128</v>
      </c>
      <c r="H774" s="11">
        <v>2</v>
      </c>
      <c r="I774" s="11" t="s">
        <v>3329</v>
      </c>
      <c r="J774" s="11">
        <v>1</v>
      </c>
      <c r="K774" s="11">
        <v>41.66</v>
      </c>
      <c r="L774" s="11" t="s">
        <v>2845</v>
      </c>
      <c r="M774" s="11">
        <v>2</v>
      </c>
      <c r="N774" s="11">
        <v>33.33</v>
      </c>
      <c r="O774" s="11" t="s">
        <v>128</v>
      </c>
      <c r="P774" s="11">
        <v>3</v>
      </c>
      <c r="Q774" s="11">
        <v>25</v>
      </c>
      <c r="R774" s="11" t="s">
        <v>3507</v>
      </c>
      <c r="S774" s="11">
        <v>0</v>
      </c>
      <c r="T774" s="11">
        <v>0</v>
      </c>
      <c r="U774" s="11">
        <v>0</v>
      </c>
      <c r="V774" s="11">
        <v>0</v>
      </c>
      <c r="W774" s="11">
        <v>0</v>
      </c>
      <c r="X774" s="11">
        <v>0</v>
      </c>
      <c r="Y774" s="11">
        <v>0</v>
      </c>
      <c r="Z774" s="11">
        <v>0</v>
      </c>
      <c r="AA774" s="11">
        <v>0</v>
      </c>
      <c r="AB774" s="11">
        <v>0</v>
      </c>
      <c r="AC774" s="11">
        <v>0</v>
      </c>
      <c r="AD774" s="11">
        <v>0</v>
      </c>
      <c r="AE774" s="11">
        <v>0</v>
      </c>
      <c r="AF774" s="11">
        <v>0</v>
      </c>
      <c r="AG774" s="11">
        <v>0</v>
      </c>
      <c r="AH774" s="11">
        <v>20</v>
      </c>
      <c r="AI774" s="11"/>
      <c r="AJ774" s="11"/>
      <c r="AK774" s="11" t="s">
        <v>1148</v>
      </c>
      <c r="AL774" s="11" t="s">
        <v>47</v>
      </c>
      <c r="AM774" s="11" t="s">
        <v>48</v>
      </c>
      <c r="AN774" s="11" t="s">
        <v>729</v>
      </c>
    </row>
    <row r="775" ht="48" spans="1:40">
      <c r="A775" s="28">
        <v>772</v>
      </c>
      <c r="B775" s="11" t="s">
        <v>656</v>
      </c>
      <c r="C775" s="11" t="s">
        <v>2813</v>
      </c>
      <c r="D775" s="11" t="s">
        <v>2814</v>
      </c>
      <c r="E775" s="11" t="s">
        <v>2815</v>
      </c>
      <c r="F775" s="30" t="s">
        <v>2671</v>
      </c>
      <c r="G775" s="11" t="s">
        <v>1602</v>
      </c>
      <c r="H775" s="11">
        <v>2</v>
      </c>
      <c r="I775" s="11" t="s">
        <v>3328</v>
      </c>
      <c r="J775" s="11">
        <v>2</v>
      </c>
      <c r="K775" s="11">
        <v>100</v>
      </c>
      <c r="L775" s="11" t="s">
        <v>1602</v>
      </c>
      <c r="M775" s="11">
        <v>0</v>
      </c>
      <c r="N775" s="11">
        <v>0</v>
      </c>
      <c r="O775" s="11">
        <v>0</v>
      </c>
      <c r="P775" s="11">
        <v>0</v>
      </c>
      <c r="Q775" s="11">
        <v>0</v>
      </c>
      <c r="R775" s="11">
        <v>0</v>
      </c>
      <c r="S775" s="11">
        <v>0</v>
      </c>
      <c r="T775" s="11">
        <v>0</v>
      </c>
      <c r="U775" s="11">
        <v>0</v>
      </c>
      <c r="V775" s="11">
        <v>0</v>
      </c>
      <c r="W775" s="11">
        <v>0</v>
      </c>
      <c r="X775" s="11">
        <v>0</v>
      </c>
      <c r="Y775" s="11">
        <v>0</v>
      </c>
      <c r="Z775" s="11">
        <v>0</v>
      </c>
      <c r="AA775" s="11">
        <v>0</v>
      </c>
      <c r="AB775" s="11">
        <v>0</v>
      </c>
      <c r="AC775" s="11">
        <v>0</v>
      </c>
      <c r="AD775" s="11">
        <v>0</v>
      </c>
      <c r="AE775" s="11">
        <v>0</v>
      </c>
      <c r="AF775" s="11">
        <v>0</v>
      </c>
      <c r="AG775" s="11">
        <v>0</v>
      </c>
      <c r="AH775" s="11">
        <v>20</v>
      </c>
      <c r="AI775" s="11" t="s">
        <v>1400</v>
      </c>
      <c r="AJ775" s="11">
        <v>7</v>
      </c>
      <c r="AK775" s="11" t="s">
        <v>1148</v>
      </c>
      <c r="AL775" s="11" t="s">
        <v>47</v>
      </c>
      <c r="AM775" s="11" t="s">
        <v>48</v>
      </c>
      <c r="AN775" s="11" t="s">
        <v>729</v>
      </c>
    </row>
    <row r="776" ht="48" spans="1:40">
      <c r="A776" s="28">
        <v>773</v>
      </c>
      <c r="B776" s="11" t="s">
        <v>656</v>
      </c>
      <c r="C776" s="11" t="s">
        <v>2816</v>
      </c>
      <c r="D776" s="11" t="s">
        <v>2817</v>
      </c>
      <c r="E776" s="11" t="s">
        <v>2818</v>
      </c>
      <c r="F776" s="30" t="s">
        <v>2671</v>
      </c>
      <c r="G776" s="11" t="s">
        <v>339</v>
      </c>
      <c r="H776" s="11">
        <v>1</v>
      </c>
      <c r="I776" s="11" t="s">
        <v>3328</v>
      </c>
      <c r="J776" s="11">
        <v>1</v>
      </c>
      <c r="K776" s="11">
        <v>100</v>
      </c>
      <c r="L776" s="11" t="s">
        <v>339</v>
      </c>
      <c r="M776" s="11">
        <v>2</v>
      </c>
      <c r="N776" s="11">
        <v>0</v>
      </c>
      <c r="O776" s="11">
        <v>0</v>
      </c>
      <c r="P776" s="11">
        <v>0</v>
      </c>
      <c r="Q776" s="11">
        <v>0</v>
      </c>
      <c r="R776" s="11">
        <v>0</v>
      </c>
      <c r="S776" s="11">
        <v>0</v>
      </c>
      <c r="T776" s="11">
        <v>0</v>
      </c>
      <c r="U776" s="11">
        <v>0</v>
      </c>
      <c r="V776" s="11">
        <v>0</v>
      </c>
      <c r="W776" s="11">
        <v>0</v>
      </c>
      <c r="X776" s="11">
        <v>0</v>
      </c>
      <c r="Y776" s="11">
        <v>0</v>
      </c>
      <c r="Z776" s="11">
        <v>0</v>
      </c>
      <c r="AA776" s="11">
        <v>0</v>
      </c>
      <c r="AB776" s="11">
        <v>0</v>
      </c>
      <c r="AC776" s="11">
        <v>0</v>
      </c>
      <c r="AD776" s="11">
        <v>0</v>
      </c>
      <c r="AE776" s="11">
        <v>0</v>
      </c>
      <c r="AF776" s="11">
        <v>0</v>
      </c>
      <c r="AG776" s="11">
        <v>0</v>
      </c>
      <c r="AH776" s="11">
        <v>20</v>
      </c>
      <c r="AI776" s="11" t="s">
        <v>1400</v>
      </c>
      <c r="AJ776" s="11">
        <v>7</v>
      </c>
      <c r="AK776" s="11" t="s">
        <v>1148</v>
      </c>
      <c r="AL776" s="11" t="s">
        <v>47</v>
      </c>
      <c r="AM776" s="11" t="s">
        <v>48</v>
      </c>
      <c r="AN776" s="11" t="s">
        <v>729</v>
      </c>
    </row>
    <row r="777" ht="36" spans="1:40">
      <c r="A777" s="28">
        <v>774</v>
      </c>
      <c r="B777" s="11" t="s">
        <v>656</v>
      </c>
      <c r="C777" s="11" t="s">
        <v>2819</v>
      </c>
      <c r="D777" s="11" t="s">
        <v>2820</v>
      </c>
      <c r="E777" s="11" t="s">
        <v>2821</v>
      </c>
      <c r="F777" s="30" t="s">
        <v>2822</v>
      </c>
      <c r="G777" s="11" t="s">
        <v>2823</v>
      </c>
      <c r="H777" s="11">
        <v>1</v>
      </c>
      <c r="I777" s="11" t="s">
        <v>3329</v>
      </c>
      <c r="J777" s="11">
        <v>1</v>
      </c>
      <c r="K777" s="11">
        <v>60</v>
      </c>
      <c r="L777" s="11" t="s">
        <v>2823</v>
      </c>
      <c r="M777" s="11">
        <v>3</v>
      </c>
      <c r="N777" s="11">
        <v>40</v>
      </c>
      <c r="O777" s="11" t="s">
        <v>128</v>
      </c>
      <c r="P777" s="11">
        <v>0</v>
      </c>
      <c r="Q777" s="11">
        <v>0</v>
      </c>
      <c r="R777" s="11">
        <v>0</v>
      </c>
      <c r="S777" s="11">
        <v>0</v>
      </c>
      <c r="T777" s="11">
        <v>0</v>
      </c>
      <c r="U777" s="11">
        <v>0</v>
      </c>
      <c r="V777" s="11">
        <v>0</v>
      </c>
      <c r="W777" s="11">
        <v>0</v>
      </c>
      <c r="X777" s="11">
        <v>0</v>
      </c>
      <c r="Y777" s="11">
        <v>0</v>
      </c>
      <c r="Z777" s="11">
        <v>0</v>
      </c>
      <c r="AA777" s="11">
        <v>0</v>
      </c>
      <c r="AB777" s="11">
        <v>0</v>
      </c>
      <c r="AC777" s="11">
        <v>0</v>
      </c>
      <c r="AD777" s="11">
        <v>0</v>
      </c>
      <c r="AE777" s="11">
        <v>0</v>
      </c>
      <c r="AF777" s="11">
        <v>0</v>
      </c>
      <c r="AG777" s="11">
        <v>0</v>
      </c>
      <c r="AH777" s="11">
        <v>20</v>
      </c>
      <c r="AI777" s="11"/>
      <c r="AJ777" s="11"/>
      <c r="AK777" s="11" t="s">
        <v>1148</v>
      </c>
      <c r="AL777" s="11" t="s">
        <v>47</v>
      </c>
      <c r="AM777" s="11" t="s">
        <v>48</v>
      </c>
      <c r="AN777" s="11" t="s">
        <v>729</v>
      </c>
    </row>
    <row r="778" ht="36" spans="1:40">
      <c r="A778" s="28">
        <v>775</v>
      </c>
      <c r="B778" s="11" t="s">
        <v>656</v>
      </c>
      <c r="C778" s="11" t="s">
        <v>2824</v>
      </c>
      <c r="D778" s="11" t="s">
        <v>2825</v>
      </c>
      <c r="E778" s="11" t="s">
        <v>2826</v>
      </c>
      <c r="F778" s="30" t="s">
        <v>553</v>
      </c>
      <c r="G778" s="11" t="s">
        <v>197</v>
      </c>
      <c r="H778" s="11">
        <v>1</v>
      </c>
      <c r="I778" s="11" t="s">
        <v>3329</v>
      </c>
      <c r="J778" s="11">
        <v>1</v>
      </c>
      <c r="K778" s="11">
        <v>100</v>
      </c>
      <c r="L778" s="11" t="s">
        <v>197</v>
      </c>
      <c r="M778" s="11">
        <v>2</v>
      </c>
      <c r="N778" s="11">
        <v>0</v>
      </c>
      <c r="O778" s="11" t="s">
        <v>128</v>
      </c>
      <c r="P778" s="11">
        <v>0</v>
      </c>
      <c r="Q778" s="11">
        <v>0</v>
      </c>
      <c r="R778" s="11">
        <v>0</v>
      </c>
      <c r="S778" s="11">
        <v>0</v>
      </c>
      <c r="T778" s="11">
        <v>0</v>
      </c>
      <c r="U778" s="11">
        <v>0</v>
      </c>
      <c r="V778" s="11">
        <v>0</v>
      </c>
      <c r="W778" s="11">
        <v>0</v>
      </c>
      <c r="X778" s="11">
        <v>0</v>
      </c>
      <c r="Y778" s="11">
        <v>0</v>
      </c>
      <c r="Z778" s="11">
        <v>0</v>
      </c>
      <c r="AA778" s="11">
        <v>0</v>
      </c>
      <c r="AB778" s="11">
        <v>0</v>
      </c>
      <c r="AC778" s="11">
        <v>0</v>
      </c>
      <c r="AD778" s="11">
        <v>0</v>
      </c>
      <c r="AE778" s="11">
        <v>0</v>
      </c>
      <c r="AF778" s="11">
        <v>0</v>
      </c>
      <c r="AG778" s="11">
        <v>0</v>
      </c>
      <c r="AH778" s="11">
        <v>20</v>
      </c>
      <c r="AI778" s="11"/>
      <c r="AJ778" s="11"/>
      <c r="AK778" s="11" t="s">
        <v>1208</v>
      </c>
      <c r="AL778" s="11" t="s">
        <v>47</v>
      </c>
      <c r="AM778" s="11" t="s">
        <v>48</v>
      </c>
      <c r="AN778" s="11" t="s">
        <v>729</v>
      </c>
    </row>
    <row r="779" ht="24" spans="1:40">
      <c r="A779" s="28">
        <v>776</v>
      </c>
      <c r="B779" s="11" t="s">
        <v>656</v>
      </c>
      <c r="C779" s="11" t="s">
        <v>2827</v>
      </c>
      <c r="D779" s="11" t="s">
        <v>2828</v>
      </c>
      <c r="E779" s="11" t="s">
        <v>2829</v>
      </c>
      <c r="F779" s="30" t="s">
        <v>699</v>
      </c>
      <c r="G779" s="11" t="s">
        <v>128</v>
      </c>
      <c r="H779" s="11">
        <v>2</v>
      </c>
      <c r="I779" s="11" t="s">
        <v>3329</v>
      </c>
      <c r="J779" s="11">
        <v>2</v>
      </c>
      <c r="K779" s="11">
        <v>100</v>
      </c>
      <c r="L779" s="11" t="s">
        <v>128</v>
      </c>
      <c r="M779" s="11">
        <v>0</v>
      </c>
      <c r="N779" s="11">
        <v>0</v>
      </c>
      <c r="O779" s="11">
        <v>0</v>
      </c>
      <c r="P779" s="11">
        <v>0</v>
      </c>
      <c r="Q779" s="11">
        <v>0</v>
      </c>
      <c r="R779" s="11">
        <v>0</v>
      </c>
      <c r="S779" s="11">
        <v>0</v>
      </c>
      <c r="T779" s="11">
        <v>0</v>
      </c>
      <c r="U779" s="11">
        <v>0</v>
      </c>
      <c r="V779" s="11">
        <v>0</v>
      </c>
      <c r="W779" s="11">
        <v>0</v>
      </c>
      <c r="X779" s="11">
        <v>0</v>
      </c>
      <c r="Y779" s="11">
        <v>0</v>
      </c>
      <c r="Z779" s="11">
        <v>0</v>
      </c>
      <c r="AA779" s="11">
        <v>0</v>
      </c>
      <c r="AB779" s="11">
        <v>0</v>
      </c>
      <c r="AC779" s="11">
        <v>0</v>
      </c>
      <c r="AD779" s="11">
        <v>0</v>
      </c>
      <c r="AE779" s="11">
        <v>0</v>
      </c>
      <c r="AF779" s="11">
        <v>0</v>
      </c>
      <c r="AG779" s="11">
        <v>0</v>
      </c>
      <c r="AH779" s="11">
        <v>20</v>
      </c>
      <c r="AI779" s="11"/>
      <c r="AJ779" s="11"/>
      <c r="AK779" s="11" t="s">
        <v>1208</v>
      </c>
      <c r="AL779" s="11" t="s">
        <v>47</v>
      </c>
      <c r="AM779" s="11" t="s">
        <v>48</v>
      </c>
      <c r="AN779" s="11" t="s">
        <v>729</v>
      </c>
    </row>
    <row r="780" ht="60" spans="1:40">
      <c r="A780" s="28">
        <v>777</v>
      </c>
      <c r="B780" s="11" t="s">
        <v>656</v>
      </c>
      <c r="C780" s="11" t="s">
        <v>2830</v>
      </c>
      <c r="D780" s="11" t="s">
        <v>2831</v>
      </c>
      <c r="E780" s="11" t="s">
        <v>2832</v>
      </c>
      <c r="F780" s="30" t="s">
        <v>2833</v>
      </c>
      <c r="G780" s="11" t="s">
        <v>2804</v>
      </c>
      <c r="H780" s="11">
        <v>1</v>
      </c>
      <c r="I780" s="11" t="s">
        <v>3329</v>
      </c>
      <c r="J780" s="11">
        <v>1</v>
      </c>
      <c r="K780" s="11">
        <v>100</v>
      </c>
      <c r="L780" s="11" t="s">
        <v>3508</v>
      </c>
      <c r="M780" s="11">
        <v>2</v>
      </c>
      <c r="N780" s="11">
        <v>0</v>
      </c>
      <c r="O780" s="11" t="s">
        <v>3509</v>
      </c>
      <c r="P780" s="11">
        <v>3</v>
      </c>
      <c r="Q780" s="11">
        <v>0</v>
      </c>
      <c r="R780" s="11" t="s">
        <v>3510</v>
      </c>
      <c r="S780" s="11">
        <v>0</v>
      </c>
      <c r="T780" s="11">
        <v>0</v>
      </c>
      <c r="U780" s="11">
        <v>0</v>
      </c>
      <c r="V780" s="11">
        <v>0</v>
      </c>
      <c r="W780" s="11">
        <v>0</v>
      </c>
      <c r="X780" s="11">
        <v>0</v>
      </c>
      <c r="Y780" s="11">
        <v>0</v>
      </c>
      <c r="Z780" s="11">
        <v>0</v>
      </c>
      <c r="AA780" s="11">
        <v>0</v>
      </c>
      <c r="AB780" s="11">
        <v>0</v>
      </c>
      <c r="AC780" s="11">
        <v>0</v>
      </c>
      <c r="AD780" s="11">
        <v>0</v>
      </c>
      <c r="AE780" s="11">
        <v>0</v>
      </c>
      <c r="AF780" s="11">
        <v>0</v>
      </c>
      <c r="AG780" s="11">
        <v>0</v>
      </c>
      <c r="AH780" s="11">
        <v>20</v>
      </c>
      <c r="AI780" s="11"/>
      <c r="AJ780" s="11"/>
      <c r="AK780" s="11" t="s">
        <v>775</v>
      </c>
      <c r="AL780" s="11" t="s">
        <v>47</v>
      </c>
      <c r="AM780" s="11" t="s">
        <v>48</v>
      </c>
      <c r="AN780" s="11" t="s">
        <v>729</v>
      </c>
    </row>
    <row r="781" ht="60" spans="1:40">
      <c r="A781" s="28">
        <v>778</v>
      </c>
      <c r="B781" s="11" t="s">
        <v>656</v>
      </c>
      <c r="C781" s="11" t="s">
        <v>2834</v>
      </c>
      <c r="D781" s="11" t="s">
        <v>2835</v>
      </c>
      <c r="E781" s="11" t="s">
        <v>2836</v>
      </c>
      <c r="F781" s="30" t="s">
        <v>2837</v>
      </c>
      <c r="G781" s="11" t="s">
        <v>1113</v>
      </c>
      <c r="H781" s="11">
        <v>2</v>
      </c>
      <c r="I781" s="11" t="s">
        <v>3329</v>
      </c>
      <c r="J781" s="11">
        <v>1</v>
      </c>
      <c r="K781" s="11">
        <v>0</v>
      </c>
      <c r="L781" s="11" t="s">
        <v>3503</v>
      </c>
      <c r="M781" s="11">
        <v>2</v>
      </c>
      <c r="N781" s="11">
        <v>100</v>
      </c>
      <c r="O781" s="11" t="s">
        <v>1113</v>
      </c>
      <c r="P781" s="11">
        <v>3</v>
      </c>
      <c r="Q781" s="11">
        <v>0</v>
      </c>
      <c r="R781" s="11" t="s">
        <v>3501</v>
      </c>
      <c r="S781" s="11">
        <v>4</v>
      </c>
      <c r="T781" s="11">
        <v>0</v>
      </c>
      <c r="U781" s="11" t="s">
        <v>3500</v>
      </c>
      <c r="V781" s="11">
        <v>5</v>
      </c>
      <c r="W781" s="11">
        <v>0</v>
      </c>
      <c r="X781" s="11" t="s">
        <v>3502</v>
      </c>
      <c r="Y781" s="11">
        <v>6</v>
      </c>
      <c r="Z781" s="11">
        <v>0</v>
      </c>
      <c r="AA781" s="11" t="s">
        <v>3504</v>
      </c>
      <c r="AB781" s="11">
        <v>7</v>
      </c>
      <c r="AC781" s="11">
        <v>0</v>
      </c>
      <c r="AD781" s="11" t="s">
        <v>3233</v>
      </c>
      <c r="AE781" s="11">
        <v>0</v>
      </c>
      <c r="AF781" s="11">
        <v>0</v>
      </c>
      <c r="AG781" s="11">
        <v>0</v>
      </c>
      <c r="AH781" s="11">
        <v>20</v>
      </c>
      <c r="AI781" s="11"/>
      <c r="AJ781" s="11"/>
      <c r="AK781" s="11" t="s">
        <v>775</v>
      </c>
      <c r="AL781" s="11" t="s">
        <v>47</v>
      </c>
      <c r="AM781" s="11" t="s">
        <v>48</v>
      </c>
      <c r="AN781" s="11" t="s">
        <v>729</v>
      </c>
    </row>
    <row r="782" ht="60" spans="1:40">
      <c r="A782" s="28">
        <v>779</v>
      </c>
      <c r="B782" s="11" t="s">
        <v>656</v>
      </c>
      <c r="C782" s="11" t="s">
        <v>2838</v>
      </c>
      <c r="D782" s="11" t="s">
        <v>2839</v>
      </c>
      <c r="E782" s="11" t="s">
        <v>2840</v>
      </c>
      <c r="F782" s="30" t="s">
        <v>161</v>
      </c>
      <c r="G782" s="11" t="s">
        <v>687</v>
      </c>
      <c r="H782" s="11">
        <v>1</v>
      </c>
      <c r="I782" s="11" t="s">
        <v>3329</v>
      </c>
      <c r="J782" s="11">
        <v>1</v>
      </c>
      <c r="K782" s="11">
        <v>40</v>
      </c>
      <c r="L782" s="11" t="s">
        <v>687</v>
      </c>
      <c r="M782" s="11">
        <v>2</v>
      </c>
      <c r="N782" s="11">
        <v>40</v>
      </c>
      <c r="O782" s="11" t="s">
        <v>104</v>
      </c>
      <c r="P782" s="11">
        <v>3</v>
      </c>
      <c r="Q782" s="11">
        <v>20</v>
      </c>
      <c r="R782" s="11" t="s">
        <v>918</v>
      </c>
      <c r="S782" s="11">
        <v>0</v>
      </c>
      <c r="T782" s="11">
        <v>0</v>
      </c>
      <c r="U782" s="11">
        <v>0</v>
      </c>
      <c r="V782" s="11">
        <v>0</v>
      </c>
      <c r="W782" s="11">
        <v>0</v>
      </c>
      <c r="X782" s="11">
        <v>0</v>
      </c>
      <c r="Y782" s="11">
        <v>0</v>
      </c>
      <c r="Z782" s="11">
        <v>0</v>
      </c>
      <c r="AA782" s="11">
        <v>0</v>
      </c>
      <c r="AB782" s="11">
        <v>0</v>
      </c>
      <c r="AC782" s="11">
        <v>0</v>
      </c>
      <c r="AD782" s="11">
        <v>0</v>
      </c>
      <c r="AE782" s="11">
        <v>0</v>
      </c>
      <c r="AF782" s="11">
        <v>0</v>
      </c>
      <c r="AG782" s="11">
        <v>0</v>
      </c>
      <c r="AH782" s="11">
        <v>20</v>
      </c>
      <c r="AI782" s="11"/>
      <c r="AJ782" s="11"/>
      <c r="AK782" s="11" t="s">
        <v>775</v>
      </c>
      <c r="AL782" s="11" t="s">
        <v>47</v>
      </c>
      <c r="AM782" s="11" t="s">
        <v>48</v>
      </c>
      <c r="AN782" s="11" t="s">
        <v>729</v>
      </c>
    </row>
    <row r="783" ht="48" spans="1:40">
      <c r="A783" s="28">
        <v>780</v>
      </c>
      <c r="B783" s="11" t="s">
        <v>656</v>
      </c>
      <c r="C783" s="11" t="s">
        <v>2841</v>
      </c>
      <c r="D783" s="11" t="s">
        <v>2842</v>
      </c>
      <c r="E783" s="11" t="s">
        <v>2843</v>
      </c>
      <c r="F783" s="30" t="s">
        <v>703</v>
      </c>
      <c r="G783" s="11" t="s">
        <v>128</v>
      </c>
      <c r="H783" s="11">
        <v>3</v>
      </c>
      <c r="I783" s="11" t="s">
        <v>3329</v>
      </c>
      <c r="J783" s="11">
        <v>1</v>
      </c>
      <c r="K783" s="11">
        <v>0</v>
      </c>
      <c r="L783" s="11" t="s">
        <v>3511</v>
      </c>
      <c r="M783" s="11">
        <v>2</v>
      </c>
      <c r="N783" s="11">
        <v>100</v>
      </c>
      <c r="O783" s="11" t="s">
        <v>128</v>
      </c>
      <c r="P783" s="11">
        <v>3</v>
      </c>
      <c r="Q783" s="11">
        <v>0</v>
      </c>
      <c r="R783" s="11" t="s">
        <v>3512</v>
      </c>
      <c r="S783" s="11">
        <v>0</v>
      </c>
      <c r="T783" s="11">
        <v>0</v>
      </c>
      <c r="U783" s="11">
        <v>0</v>
      </c>
      <c r="V783" s="11">
        <v>0</v>
      </c>
      <c r="W783" s="11">
        <v>0</v>
      </c>
      <c r="X783" s="11">
        <v>0</v>
      </c>
      <c r="Y783" s="11">
        <v>0</v>
      </c>
      <c r="Z783" s="11">
        <v>0</v>
      </c>
      <c r="AA783" s="11">
        <v>0</v>
      </c>
      <c r="AB783" s="11">
        <v>0</v>
      </c>
      <c r="AC783" s="11">
        <v>0</v>
      </c>
      <c r="AD783" s="11">
        <v>0</v>
      </c>
      <c r="AE783" s="11">
        <v>0</v>
      </c>
      <c r="AF783" s="11">
        <v>0</v>
      </c>
      <c r="AG783" s="11">
        <v>0</v>
      </c>
      <c r="AH783" s="11">
        <v>20</v>
      </c>
      <c r="AI783" s="11"/>
      <c r="AJ783" s="11"/>
      <c r="AK783" s="11" t="s">
        <v>775</v>
      </c>
      <c r="AL783" s="11" t="s">
        <v>47</v>
      </c>
      <c r="AM783" s="11" t="s">
        <v>48</v>
      </c>
      <c r="AN783" s="11" t="s">
        <v>729</v>
      </c>
    </row>
    <row r="784" s="67" customFormat="1" ht="48" spans="1:40">
      <c r="A784" s="28">
        <v>781</v>
      </c>
      <c r="B784" s="11" t="s">
        <v>656</v>
      </c>
      <c r="C784" s="11" t="s">
        <v>2844</v>
      </c>
      <c r="D784" s="11" t="s">
        <v>2810</v>
      </c>
      <c r="E784" s="11" t="s">
        <v>2811</v>
      </c>
      <c r="F784" s="30" t="s">
        <v>2812</v>
      </c>
      <c r="G784" s="11" t="s">
        <v>2845</v>
      </c>
      <c r="H784" s="11">
        <v>1</v>
      </c>
      <c r="I784" s="11" t="s">
        <v>3329</v>
      </c>
      <c r="J784" s="11">
        <v>1</v>
      </c>
      <c r="K784" s="11">
        <v>75</v>
      </c>
      <c r="L784" s="11" t="s">
        <v>2845</v>
      </c>
      <c r="M784" s="11">
        <v>2</v>
      </c>
      <c r="N784" s="11">
        <v>0</v>
      </c>
      <c r="O784" s="11" t="s">
        <v>128</v>
      </c>
      <c r="P784" s="11">
        <v>3</v>
      </c>
      <c r="Q784" s="11">
        <v>25</v>
      </c>
      <c r="R784" s="11" t="s">
        <v>3513</v>
      </c>
      <c r="S784" s="11">
        <v>4</v>
      </c>
      <c r="T784" s="11">
        <v>0</v>
      </c>
      <c r="U784" s="11" t="s">
        <v>3482</v>
      </c>
      <c r="V784" s="11">
        <v>0</v>
      </c>
      <c r="W784" s="11">
        <v>0</v>
      </c>
      <c r="X784" s="11">
        <v>0</v>
      </c>
      <c r="Y784" s="11">
        <v>0</v>
      </c>
      <c r="Z784" s="11">
        <v>0</v>
      </c>
      <c r="AA784" s="11">
        <v>0</v>
      </c>
      <c r="AB784" s="11">
        <v>0</v>
      </c>
      <c r="AC784" s="11">
        <v>0</v>
      </c>
      <c r="AD784" s="11">
        <v>0</v>
      </c>
      <c r="AE784" s="11">
        <v>0</v>
      </c>
      <c r="AF784" s="11">
        <v>0</v>
      </c>
      <c r="AG784" s="11">
        <v>0</v>
      </c>
      <c r="AH784" s="11">
        <v>20</v>
      </c>
      <c r="AI784" s="11"/>
      <c r="AJ784" s="11"/>
      <c r="AK784" s="11" t="s">
        <v>779</v>
      </c>
      <c r="AL784" s="11" t="s">
        <v>47</v>
      </c>
      <c r="AM784" s="11" t="s">
        <v>48</v>
      </c>
      <c r="AN784" s="11" t="s">
        <v>729</v>
      </c>
    </row>
    <row r="785" ht="48" spans="1:40">
      <c r="A785" s="28">
        <v>782</v>
      </c>
      <c r="B785" s="11" t="s">
        <v>656</v>
      </c>
      <c r="C785" s="11" t="s">
        <v>2846</v>
      </c>
      <c r="D785" s="11" t="s">
        <v>2847</v>
      </c>
      <c r="E785" s="11" t="s">
        <v>2848</v>
      </c>
      <c r="F785" s="30" t="s">
        <v>2671</v>
      </c>
      <c r="G785" s="11" t="s">
        <v>2799</v>
      </c>
      <c r="H785" s="11">
        <v>2</v>
      </c>
      <c r="I785" s="11" t="s">
        <v>3328</v>
      </c>
      <c r="J785" s="11">
        <v>2</v>
      </c>
      <c r="K785" s="11">
        <v>100</v>
      </c>
      <c r="L785" s="11" t="s">
        <v>2799</v>
      </c>
      <c r="M785" s="11">
        <v>0</v>
      </c>
      <c r="N785" s="11">
        <v>0</v>
      </c>
      <c r="O785" s="11">
        <v>0</v>
      </c>
      <c r="P785" s="11">
        <v>0</v>
      </c>
      <c r="Q785" s="11">
        <v>0</v>
      </c>
      <c r="R785" s="11">
        <v>0</v>
      </c>
      <c r="S785" s="11">
        <v>0</v>
      </c>
      <c r="T785" s="11">
        <v>0</v>
      </c>
      <c r="U785" s="11">
        <v>0</v>
      </c>
      <c r="V785" s="11">
        <v>0</v>
      </c>
      <c r="W785" s="11">
        <v>0</v>
      </c>
      <c r="X785" s="11">
        <v>0</v>
      </c>
      <c r="Y785" s="11">
        <v>0</v>
      </c>
      <c r="Z785" s="11">
        <v>0</v>
      </c>
      <c r="AA785" s="11">
        <v>0</v>
      </c>
      <c r="AB785" s="11">
        <v>0</v>
      </c>
      <c r="AC785" s="11">
        <v>0</v>
      </c>
      <c r="AD785" s="11">
        <v>0</v>
      </c>
      <c r="AE785" s="11">
        <v>0</v>
      </c>
      <c r="AF785" s="11">
        <v>0</v>
      </c>
      <c r="AG785" s="11">
        <v>0</v>
      </c>
      <c r="AH785" s="11">
        <v>20</v>
      </c>
      <c r="AI785" s="11" t="s">
        <v>1400</v>
      </c>
      <c r="AJ785" s="11">
        <v>7</v>
      </c>
      <c r="AK785" s="11" t="s">
        <v>783</v>
      </c>
      <c r="AL785" s="11" t="s">
        <v>47</v>
      </c>
      <c r="AM785" s="11" t="s">
        <v>48</v>
      </c>
      <c r="AN785" s="11" t="s">
        <v>729</v>
      </c>
    </row>
    <row r="786" ht="60" spans="1:40">
      <c r="A786" s="28">
        <v>783</v>
      </c>
      <c r="B786" s="11" t="s">
        <v>656</v>
      </c>
      <c r="C786" s="11" t="s">
        <v>2849</v>
      </c>
      <c r="D786" s="11" t="s">
        <v>2850</v>
      </c>
      <c r="E786" s="11" t="s">
        <v>2851</v>
      </c>
      <c r="F786" s="30" t="s">
        <v>2833</v>
      </c>
      <c r="G786" s="11" t="s">
        <v>2804</v>
      </c>
      <c r="H786" s="11">
        <v>1</v>
      </c>
      <c r="I786" s="11" t="s">
        <v>3329</v>
      </c>
      <c r="J786" s="11">
        <v>1</v>
      </c>
      <c r="K786" s="11">
        <v>100</v>
      </c>
      <c r="L786" s="11" t="s">
        <v>3508</v>
      </c>
      <c r="M786" s="11">
        <v>2</v>
      </c>
      <c r="N786" s="11">
        <v>0</v>
      </c>
      <c r="O786" s="11" t="s">
        <v>3514</v>
      </c>
      <c r="P786" s="11">
        <v>3</v>
      </c>
      <c r="Q786" s="11">
        <v>0</v>
      </c>
      <c r="R786" s="11" t="s">
        <v>3510</v>
      </c>
      <c r="S786" s="11">
        <v>0</v>
      </c>
      <c r="T786" s="11">
        <v>0</v>
      </c>
      <c r="U786" s="11">
        <v>0</v>
      </c>
      <c r="V786" s="11">
        <v>0</v>
      </c>
      <c r="W786" s="11">
        <v>0</v>
      </c>
      <c r="X786" s="11">
        <v>0</v>
      </c>
      <c r="Y786" s="11">
        <v>0</v>
      </c>
      <c r="Z786" s="11">
        <v>0</v>
      </c>
      <c r="AA786" s="11">
        <v>0</v>
      </c>
      <c r="AB786" s="11">
        <v>0</v>
      </c>
      <c r="AC786" s="11">
        <v>0</v>
      </c>
      <c r="AD786" s="11">
        <v>0</v>
      </c>
      <c r="AE786" s="11">
        <v>0</v>
      </c>
      <c r="AF786" s="11">
        <v>0</v>
      </c>
      <c r="AG786" s="11">
        <v>0</v>
      </c>
      <c r="AH786" s="11">
        <v>20</v>
      </c>
      <c r="AI786" s="11"/>
      <c r="AJ786" s="11"/>
      <c r="AK786" s="11" t="s">
        <v>787</v>
      </c>
      <c r="AL786" s="11" t="s">
        <v>47</v>
      </c>
      <c r="AM786" s="11" t="s">
        <v>48</v>
      </c>
      <c r="AN786" s="11" t="s">
        <v>729</v>
      </c>
    </row>
    <row r="787" ht="60" spans="1:40">
      <c r="A787" s="28">
        <v>784</v>
      </c>
      <c r="B787" s="11" t="s">
        <v>656</v>
      </c>
      <c r="C787" s="11" t="s">
        <v>2852</v>
      </c>
      <c r="D787" s="11" t="s">
        <v>2853</v>
      </c>
      <c r="E787" s="11" t="s">
        <v>2854</v>
      </c>
      <c r="F787" s="30" t="s">
        <v>2855</v>
      </c>
      <c r="G787" s="11" t="s">
        <v>695</v>
      </c>
      <c r="H787" s="11">
        <v>1</v>
      </c>
      <c r="I787" s="11" t="s">
        <v>3329</v>
      </c>
      <c r="J787" s="11">
        <v>1</v>
      </c>
      <c r="K787" s="11">
        <v>100</v>
      </c>
      <c r="L787" s="11" t="s">
        <v>695</v>
      </c>
      <c r="M787" s="11">
        <v>2</v>
      </c>
      <c r="N787" s="11">
        <v>0</v>
      </c>
      <c r="O787" s="11" t="s">
        <v>3388</v>
      </c>
      <c r="P787" s="11">
        <v>3</v>
      </c>
      <c r="Q787" s="11">
        <v>0</v>
      </c>
      <c r="R787" s="11" t="s">
        <v>3515</v>
      </c>
      <c r="S787" s="11">
        <v>4</v>
      </c>
      <c r="T787" s="11">
        <v>0</v>
      </c>
      <c r="U787" s="11" t="s">
        <v>3516</v>
      </c>
      <c r="V787" s="11">
        <v>5</v>
      </c>
      <c r="W787" s="11">
        <v>0</v>
      </c>
      <c r="X787" s="11" t="s">
        <v>3517</v>
      </c>
      <c r="Y787" s="11">
        <v>0</v>
      </c>
      <c r="Z787" s="11">
        <v>0</v>
      </c>
      <c r="AA787" s="11">
        <v>0</v>
      </c>
      <c r="AB787" s="11">
        <v>0</v>
      </c>
      <c r="AC787" s="11">
        <v>0</v>
      </c>
      <c r="AD787" s="11">
        <v>0</v>
      </c>
      <c r="AE787" s="11">
        <v>0</v>
      </c>
      <c r="AF787" s="11">
        <v>0</v>
      </c>
      <c r="AG787" s="11">
        <v>0</v>
      </c>
      <c r="AH787" s="11">
        <v>20</v>
      </c>
      <c r="AI787" s="11" t="s">
        <v>1400</v>
      </c>
      <c r="AJ787" s="11">
        <v>14</v>
      </c>
      <c r="AK787" s="11" t="s">
        <v>1393</v>
      </c>
      <c r="AL787" s="11" t="s">
        <v>47</v>
      </c>
      <c r="AM787" s="11" t="s">
        <v>48</v>
      </c>
      <c r="AN787" s="11" t="s">
        <v>729</v>
      </c>
    </row>
    <row r="788" ht="36" spans="1:40">
      <c r="A788" s="28">
        <v>785</v>
      </c>
      <c r="B788" s="11" t="s">
        <v>656</v>
      </c>
      <c r="C788" s="11" t="s">
        <v>2856</v>
      </c>
      <c r="D788" s="11" t="s">
        <v>2857</v>
      </c>
      <c r="E788" s="11" t="s">
        <v>2858</v>
      </c>
      <c r="F788" s="30" t="s">
        <v>486</v>
      </c>
      <c r="G788" s="11" t="s">
        <v>339</v>
      </c>
      <c r="H788" s="11">
        <v>1</v>
      </c>
      <c r="I788" s="11" t="s">
        <v>3328</v>
      </c>
      <c r="J788" s="11">
        <v>1</v>
      </c>
      <c r="K788" s="11">
        <v>100</v>
      </c>
      <c r="L788" s="11" t="s">
        <v>339</v>
      </c>
      <c r="M788" s="11">
        <v>0</v>
      </c>
      <c r="N788" s="11">
        <v>0</v>
      </c>
      <c r="O788" s="11">
        <v>0</v>
      </c>
      <c r="P788" s="11">
        <v>0</v>
      </c>
      <c r="Q788" s="11">
        <v>0</v>
      </c>
      <c r="R788" s="11">
        <v>0</v>
      </c>
      <c r="S788" s="11">
        <v>0</v>
      </c>
      <c r="T788" s="11">
        <v>0</v>
      </c>
      <c r="U788" s="11">
        <v>0</v>
      </c>
      <c r="V788" s="11">
        <v>0</v>
      </c>
      <c r="W788" s="11">
        <v>0</v>
      </c>
      <c r="X788" s="11">
        <v>0</v>
      </c>
      <c r="Y788" s="11">
        <v>0</v>
      </c>
      <c r="Z788" s="11">
        <v>0</v>
      </c>
      <c r="AA788" s="11">
        <v>0</v>
      </c>
      <c r="AB788" s="11">
        <v>0</v>
      </c>
      <c r="AC788" s="11">
        <v>0</v>
      </c>
      <c r="AD788" s="11">
        <v>0</v>
      </c>
      <c r="AE788" s="11">
        <v>0</v>
      </c>
      <c r="AF788" s="11">
        <v>0</v>
      </c>
      <c r="AG788" s="11">
        <v>0</v>
      </c>
      <c r="AH788" s="11">
        <v>20</v>
      </c>
      <c r="AI788" s="11"/>
      <c r="AJ788" s="11"/>
      <c r="AK788" s="11" t="s">
        <v>1393</v>
      </c>
      <c r="AL788" s="11" t="s">
        <v>47</v>
      </c>
      <c r="AM788" s="11" t="s">
        <v>48</v>
      </c>
      <c r="AN788" s="11" t="s">
        <v>729</v>
      </c>
    </row>
    <row r="789" ht="60" spans="1:40">
      <c r="A789" s="28">
        <v>786</v>
      </c>
      <c r="B789" s="11" t="s">
        <v>656</v>
      </c>
      <c r="C789" s="11" t="s">
        <v>2859</v>
      </c>
      <c r="D789" s="11" t="s">
        <v>2860</v>
      </c>
      <c r="E789" s="11" t="s">
        <v>2861</v>
      </c>
      <c r="F789" s="30" t="s">
        <v>503</v>
      </c>
      <c r="G789" s="11" t="s">
        <v>1113</v>
      </c>
      <c r="H789" s="11">
        <v>3</v>
      </c>
      <c r="I789" s="11" t="s">
        <v>3329</v>
      </c>
      <c r="J789" s="11">
        <v>1</v>
      </c>
      <c r="K789" s="11">
        <v>20</v>
      </c>
      <c r="L789" s="11" t="s">
        <v>3490</v>
      </c>
      <c r="M789" s="11">
        <v>2</v>
      </c>
      <c r="N789" s="11">
        <v>0</v>
      </c>
      <c r="O789" s="11" t="s">
        <v>695</v>
      </c>
      <c r="P789" s="11">
        <v>3</v>
      </c>
      <c r="Q789" s="11">
        <v>80</v>
      </c>
      <c r="R789" s="11" t="s">
        <v>1113</v>
      </c>
      <c r="S789" s="11">
        <v>5</v>
      </c>
      <c r="T789" s="11">
        <v>0</v>
      </c>
      <c r="U789" s="11" t="s">
        <v>3518</v>
      </c>
      <c r="V789" s="11">
        <v>7</v>
      </c>
      <c r="W789" s="11">
        <v>0</v>
      </c>
      <c r="X789" s="11" t="s">
        <v>3519</v>
      </c>
      <c r="Y789" s="11">
        <v>8</v>
      </c>
      <c r="Z789" s="11">
        <v>0</v>
      </c>
      <c r="AA789" s="11" t="s">
        <v>3520</v>
      </c>
      <c r="AB789" s="11">
        <v>0</v>
      </c>
      <c r="AC789" s="11">
        <v>0</v>
      </c>
      <c r="AD789" s="11">
        <v>0</v>
      </c>
      <c r="AE789" s="11">
        <v>0</v>
      </c>
      <c r="AF789" s="11">
        <v>0</v>
      </c>
      <c r="AG789" s="11">
        <v>0</v>
      </c>
      <c r="AH789" s="11">
        <v>20</v>
      </c>
      <c r="AI789" s="11"/>
      <c r="AJ789" s="11"/>
      <c r="AK789" s="11" t="s">
        <v>1417</v>
      </c>
      <c r="AL789" s="11" t="s">
        <v>47</v>
      </c>
      <c r="AM789" s="11" t="s">
        <v>48</v>
      </c>
      <c r="AN789" s="11" t="s">
        <v>729</v>
      </c>
    </row>
    <row r="790" ht="36" spans="1:40">
      <c r="A790" s="28">
        <v>787</v>
      </c>
      <c r="B790" s="11" t="s">
        <v>656</v>
      </c>
      <c r="C790" s="11" t="s">
        <v>2862</v>
      </c>
      <c r="D790" s="11" t="s">
        <v>2863</v>
      </c>
      <c r="E790" s="11" t="s">
        <v>2864</v>
      </c>
      <c r="F790" s="30" t="s">
        <v>2865</v>
      </c>
      <c r="G790" s="11" t="s">
        <v>1113</v>
      </c>
      <c r="H790" s="11">
        <v>1</v>
      </c>
      <c r="I790" s="11" t="s">
        <v>3329</v>
      </c>
      <c r="J790" s="11">
        <v>1</v>
      </c>
      <c r="K790" s="11">
        <v>100</v>
      </c>
      <c r="L790" s="11" t="s">
        <v>1113</v>
      </c>
      <c r="M790" s="11">
        <v>3</v>
      </c>
      <c r="N790" s="11">
        <v>0</v>
      </c>
      <c r="O790" s="11" t="s">
        <v>3502</v>
      </c>
      <c r="P790" s="11">
        <v>0</v>
      </c>
      <c r="Q790" s="11">
        <v>0</v>
      </c>
      <c r="R790" s="11">
        <v>0</v>
      </c>
      <c r="S790" s="11">
        <v>0</v>
      </c>
      <c r="T790" s="11">
        <v>0</v>
      </c>
      <c r="U790" s="11">
        <v>0</v>
      </c>
      <c r="V790" s="11">
        <v>0</v>
      </c>
      <c r="W790" s="11">
        <v>0</v>
      </c>
      <c r="X790" s="11">
        <v>0</v>
      </c>
      <c r="Y790" s="11">
        <v>0</v>
      </c>
      <c r="Z790" s="11">
        <v>0</v>
      </c>
      <c r="AA790" s="11">
        <v>0</v>
      </c>
      <c r="AB790" s="11">
        <v>0</v>
      </c>
      <c r="AC790" s="11">
        <v>0</v>
      </c>
      <c r="AD790" s="11">
        <v>0</v>
      </c>
      <c r="AE790" s="11">
        <v>0</v>
      </c>
      <c r="AF790" s="11">
        <v>0</v>
      </c>
      <c r="AG790" s="11">
        <v>0</v>
      </c>
      <c r="AH790" s="11">
        <v>20</v>
      </c>
      <c r="AI790" s="11"/>
      <c r="AJ790" s="11"/>
      <c r="AK790" s="11" t="s">
        <v>1417</v>
      </c>
      <c r="AL790" s="11" t="s">
        <v>47</v>
      </c>
      <c r="AM790" s="11" t="s">
        <v>48</v>
      </c>
      <c r="AN790" s="11" t="s">
        <v>729</v>
      </c>
    </row>
    <row r="791" ht="48" spans="1:40">
      <c r="A791" s="28">
        <v>788</v>
      </c>
      <c r="B791" s="11" t="s">
        <v>656</v>
      </c>
      <c r="C791" s="11" t="s">
        <v>2866</v>
      </c>
      <c r="D791" s="11" t="s">
        <v>2867</v>
      </c>
      <c r="E791" s="11" t="s">
        <v>2868</v>
      </c>
      <c r="F791" s="30" t="s">
        <v>2671</v>
      </c>
      <c r="G791" s="11" t="s">
        <v>1602</v>
      </c>
      <c r="H791" s="11">
        <v>2</v>
      </c>
      <c r="I791" s="11" t="s">
        <v>3328</v>
      </c>
      <c r="J791" s="11">
        <v>2</v>
      </c>
      <c r="K791" s="11">
        <v>100</v>
      </c>
      <c r="L791" s="11" t="s">
        <v>1602</v>
      </c>
      <c r="M791" s="11">
        <v>0</v>
      </c>
      <c r="N791" s="11">
        <v>0</v>
      </c>
      <c r="O791" s="11">
        <v>0</v>
      </c>
      <c r="P791" s="11">
        <v>0</v>
      </c>
      <c r="Q791" s="11">
        <v>0</v>
      </c>
      <c r="R791" s="11">
        <v>0</v>
      </c>
      <c r="S791" s="11">
        <v>0</v>
      </c>
      <c r="T791" s="11">
        <v>0</v>
      </c>
      <c r="U791" s="11">
        <v>0</v>
      </c>
      <c r="V791" s="11">
        <v>0</v>
      </c>
      <c r="W791" s="11">
        <v>0</v>
      </c>
      <c r="X791" s="11">
        <v>0</v>
      </c>
      <c r="Y791" s="11">
        <v>0</v>
      </c>
      <c r="Z791" s="11">
        <v>0</v>
      </c>
      <c r="AA791" s="11">
        <v>0</v>
      </c>
      <c r="AB791" s="11">
        <v>0</v>
      </c>
      <c r="AC791" s="11">
        <v>0</v>
      </c>
      <c r="AD791" s="11">
        <v>0</v>
      </c>
      <c r="AE791" s="11">
        <v>0</v>
      </c>
      <c r="AF791" s="11">
        <v>0</v>
      </c>
      <c r="AG791" s="11">
        <v>0</v>
      </c>
      <c r="AH791" s="11">
        <v>20</v>
      </c>
      <c r="AI791" s="11" t="s">
        <v>1400</v>
      </c>
      <c r="AJ791" s="11">
        <v>7</v>
      </c>
      <c r="AK791" s="11" t="s">
        <v>1441</v>
      </c>
      <c r="AL791" s="11" t="s">
        <v>47</v>
      </c>
      <c r="AM791" s="11" t="s">
        <v>48</v>
      </c>
      <c r="AN791" s="11" t="s">
        <v>729</v>
      </c>
    </row>
    <row r="792" ht="60" spans="1:40">
      <c r="A792" s="28">
        <v>789</v>
      </c>
      <c r="B792" s="11" t="s">
        <v>656</v>
      </c>
      <c r="C792" s="11" t="s">
        <v>2869</v>
      </c>
      <c r="D792" s="11" t="s">
        <v>2870</v>
      </c>
      <c r="E792" s="11" t="s">
        <v>2871</v>
      </c>
      <c r="F792" s="30" t="s">
        <v>2833</v>
      </c>
      <c r="G792" s="11" t="s">
        <v>2804</v>
      </c>
      <c r="H792" s="11">
        <v>1</v>
      </c>
      <c r="I792" s="11" t="s">
        <v>3329</v>
      </c>
      <c r="J792" s="11">
        <v>1</v>
      </c>
      <c r="K792" s="11">
        <v>100</v>
      </c>
      <c r="L792" s="11" t="s">
        <v>2804</v>
      </c>
      <c r="M792" s="11">
        <v>2</v>
      </c>
      <c r="N792" s="11">
        <v>0</v>
      </c>
      <c r="O792" s="11" t="s">
        <v>331</v>
      </c>
      <c r="P792" s="11">
        <v>3</v>
      </c>
      <c r="Q792" s="11">
        <v>0</v>
      </c>
      <c r="R792" s="11" t="s">
        <v>3510</v>
      </c>
      <c r="S792" s="11">
        <v>0</v>
      </c>
      <c r="T792" s="11">
        <v>0</v>
      </c>
      <c r="U792" s="11">
        <v>0</v>
      </c>
      <c r="V792" s="11">
        <v>0</v>
      </c>
      <c r="W792" s="11">
        <v>0</v>
      </c>
      <c r="X792" s="11">
        <v>0</v>
      </c>
      <c r="Y792" s="11">
        <v>0</v>
      </c>
      <c r="Z792" s="11">
        <v>0</v>
      </c>
      <c r="AA792" s="11">
        <v>0</v>
      </c>
      <c r="AB792" s="11">
        <v>0</v>
      </c>
      <c r="AC792" s="11">
        <v>0</v>
      </c>
      <c r="AD792" s="11">
        <v>0</v>
      </c>
      <c r="AE792" s="11">
        <v>0</v>
      </c>
      <c r="AF792" s="11">
        <v>0</v>
      </c>
      <c r="AG792" s="11">
        <v>0</v>
      </c>
      <c r="AH792" s="11">
        <v>20</v>
      </c>
      <c r="AI792" s="11"/>
      <c r="AJ792" s="11"/>
      <c r="AK792" s="11" t="s">
        <v>1453</v>
      </c>
      <c r="AL792" s="11" t="s">
        <v>47</v>
      </c>
      <c r="AM792" s="11" t="s">
        <v>48</v>
      </c>
      <c r="AN792" s="11" t="s">
        <v>729</v>
      </c>
    </row>
    <row r="793" ht="48" spans="1:40">
      <c r="A793" s="28">
        <v>790</v>
      </c>
      <c r="B793" s="11" t="s">
        <v>656</v>
      </c>
      <c r="C793" s="11" t="s">
        <v>2872</v>
      </c>
      <c r="D793" s="11" t="s">
        <v>2873</v>
      </c>
      <c r="E793" s="11" t="s">
        <v>2874</v>
      </c>
      <c r="F793" s="30" t="s">
        <v>2875</v>
      </c>
      <c r="G793" s="11" t="s">
        <v>1113</v>
      </c>
      <c r="H793" s="11">
        <v>1</v>
      </c>
      <c r="I793" s="11" t="s">
        <v>3329</v>
      </c>
      <c r="J793" s="11">
        <v>1</v>
      </c>
      <c r="K793" s="11">
        <v>100</v>
      </c>
      <c r="L793" s="11" t="s">
        <v>1113</v>
      </c>
      <c r="M793" s="11">
        <v>2</v>
      </c>
      <c r="N793" s="11">
        <v>0</v>
      </c>
      <c r="O793" s="11" t="s">
        <v>3521</v>
      </c>
      <c r="P793" s="11">
        <v>3</v>
      </c>
      <c r="Q793" s="11">
        <v>0</v>
      </c>
      <c r="R793" s="11" t="s">
        <v>3490</v>
      </c>
      <c r="S793" s="11">
        <v>4</v>
      </c>
      <c r="T793" s="11">
        <v>0</v>
      </c>
      <c r="U793" s="11" t="s">
        <v>3522</v>
      </c>
      <c r="V793" s="11">
        <v>5</v>
      </c>
      <c r="W793" s="11">
        <v>0</v>
      </c>
      <c r="X793" s="11" t="s">
        <v>3520</v>
      </c>
      <c r="Y793" s="11">
        <v>6</v>
      </c>
      <c r="Z793" s="11">
        <v>0</v>
      </c>
      <c r="AA793" s="11" t="s">
        <v>3205</v>
      </c>
      <c r="AB793" s="11">
        <v>7</v>
      </c>
      <c r="AC793" s="11">
        <v>0</v>
      </c>
      <c r="AD793" s="11" t="s">
        <v>3523</v>
      </c>
      <c r="AE793" s="11">
        <v>8</v>
      </c>
      <c r="AF793" s="11">
        <v>0</v>
      </c>
      <c r="AG793" s="11" t="s">
        <v>3524</v>
      </c>
      <c r="AH793" s="11">
        <v>20</v>
      </c>
      <c r="AI793" s="11"/>
      <c r="AJ793" s="11"/>
      <c r="AK793" s="11" t="s">
        <v>1489</v>
      </c>
      <c r="AL793" s="11" t="s">
        <v>47</v>
      </c>
      <c r="AM793" s="11" t="s">
        <v>48</v>
      </c>
      <c r="AN793" s="11" t="s">
        <v>729</v>
      </c>
    </row>
    <row r="794" ht="24" spans="1:40">
      <c r="A794" s="28">
        <v>791</v>
      </c>
      <c r="B794" s="11" t="s">
        <v>656</v>
      </c>
      <c r="C794" s="11" t="s">
        <v>2876</v>
      </c>
      <c r="D794" s="11" t="s">
        <v>2877</v>
      </c>
      <c r="E794" s="11" t="s">
        <v>2878</v>
      </c>
      <c r="F794" s="30" t="s">
        <v>161</v>
      </c>
      <c r="G794" s="11" t="s">
        <v>128</v>
      </c>
      <c r="H794" s="11">
        <v>2</v>
      </c>
      <c r="I794" s="11" t="s">
        <v>3328</v>
      </c>
      <c r="J794" s="11">
        <v>2</v>
      </c>
      <c r="K794" s="11">
        <v>100</v>
      </c>
      <c r="L794" s="11" t="s">
        <v>128</v>
      </c>
      <c r="M794" s="11">
        <v>0</v>
      </c>
      <c r="N794" s="11">
        <v>0</v>
      </c>
      <c r="O794" s="11">
        <v>0</v>
      </c>
      <c r="P794" s="11">
        <v>0</v>
      </c>
      <c r="Q794" s="11">
        <v>0</v>
      </c>
      <c r="R794" s="11">
        <v>0</v>
      </c>
      <c r="S794" s="11">
        <v>0</v>
      </c>
      <c r="T794" s="11">
        <v>0</v>
      </c>
      <c r="U794" s="11">
        <v>0</v>
      </c>
      <c r="V794" s="11">
        <v>0</v>
      </c>
      <c r="W794" s="11">
        <v>0</v>
      </c>
      <c r="X794" s="11">
        <v>0</v>
      </c>
      <c r="Y794" s="11">
        <v>0</v>
      </c>
      <c r="Z794" s="11">
        <v>0</v>
      </c>
      <c r="AA794" s="11">
        <v>0</v>
      </c>
      <c r="AB794" s="11">
        <v>0</v>
      </c>
      <c r="AC794" s="11">
        <v>0</v>
      </c>
      <c r="AD794" s="11">
        <v>0</v>
      </c>
      <c r="AE794" s="11">
        <v>0</v>
      </c>
      <c r="AF794" s="11">
        <v>0</v>
      </c>
      <c r="AG794" s="11">
        <v>0</v>
      </c>
      <c r="AH794" s="11">
        <v>20</v>
      </c>
      <c r="AI794" s="11"/>
      <c r="AJ794" s="11"/>
      <c r="AK794" s="11" t="s">
        <v>1489</v>
      </c>
      <c r="AL794" s="11" t="s">
        <v>47</v>
      </c>
      <c r="AM794" s="11" t="s">
        <v>48</v>
      </c>
      <c r="AN794" s="11" t="s">
        <v>729</v>
      </c>
    </row>
    <row r="795" ht="48" spans="1:40">
      <c r="A795" s="28">
        <v>792</v>
      </c>
      <c r="B795" s="11" t="s">
        <v>656</v>
      </c>
      <c r="C795" s="11" t="s">
        <v>2879</v>
      </c>
      <c r="D795" s="11" t="s">
        <v>2880</v>
      </c>
      <c r="E795" s="11" t="s">
        <v>2881</v>
      </c>
      <c r="F795" s="30" t="s">
        <v>2437</v>
      </c>
      <c r="G795" s="11" t="s">
        <v>1313</v>
      </c>
      <c r="H795" s="11">
        <v>2</v>
      </c>
      <c r="I795" s="11" t="s">
        <v>3329</v>
      </c>
      <c r="J795" s="11">
        <v>1</v>
      </c>
      <c r="K795" s="11">
        <v>0</v>
      </c>
      <c r="L795" s="11" t="s">
        <v>3525</v>
      </c>
      <c r="M795" s="11">
        <v>2</v>
      </c>
      <c r="N795" s="11">
        <v>100</v>
      </c>
      <c r="O795" s="11" t="s">
        <v>1313</v>
      </c>
      <c r="P795" s="11">
        <v>3</v>
      </c>
      <c r="Q795" s="11">
        <v>0</v>
      </c>
      <c r="R795" s="11" t="s">
        <v>128</v>
      </c>
      <c r="S795" s="11">
        <v>0</v>
      </c>
      <c r="T795" s="11">
        <v>0</v>
      </c>
      <c r="U795" s="11">
        <v>0</v>
      </c>
      <c r="V795" s="11">
        <v>0</v>
      </c>
      <c r="W795" s="11">
        <v>0</v>
      </c>
      <c r="X795" s="11">
        <v>0</v>
      </c>
      <c r="Y795" s="11">
        <v>0</v>
      </c>
      <c r="Z795" s="11">
        <v>0</v>
      </c>
      <c r="AA795" s="11">
        <v>0</v>
      </c>
      <c r="AB795" s="11">
        <v>0</v>
      </c>
      <c r="AC795" s="11">
        <v>0</v>
      </c>
      <c r="AD795" s="11">
        <v>0</v>
      </c>
      <c r="AE795" s="11">
        <v>0</v>
      </c>
      <c r="AF795" s="11">
        <v>0</v>
      </c>
      <c r="AG795" s="11">
        <v>0</v>
      </c>
      <c r="AH795" s="11">
        <v>20</v>
      </c>
      <c r="AI795" s="11"/>
      <c r="AJ795" s="11"/>
      <c r="AK795" s="11" t="s">
        <v>1511</v>
      </c>
      <c r="AL795" s="11" t="s">
        <v>47</v>
      </c>
      <c r="AM795" s="11" t="s">
        <v>48</v>
      </c>
      <c r="AN795" s="11" t="s">
        <v>729</v>
      </c>
    </row>
    <row r="796" ht="36" spans="1:40">
      <c r="A796" s="28">
        <v>793</v>
      </c>
      <c r="B796" s="11" t="s">
        <v>656</v>
      </c>
      <c r="C796" s="11" t="s">
        <v>2882</v>
      </c>
      <c r="D796" s="11" t="s">
        <v>2883</v>
      </c>
      <c r="E796" s="11" t="s">
        <v>2884</v>
      </c>
      <c r="F796" s="30" t="s">
        <v>2885</v>
      </c>
      <c r="G796" s="11" t="s">
        <v>2672</v>
      </c>
      <c r="H796" s="11">
        <v>2</v>
      </c>
      <c r="I796" s="11" t="s">
        <v>3328</v>
      </c>
      <c r="J796" s="11">
        <v>2</v>
      </c>
      <c r="K796" s="11">
        <v>100</v>
      </c>
      <c r="L796" s="11" t="s">
        <v>2672</v>
      </c>
      <c r="M796" s="11">
        <v>0</v>
      </c>
      <c r="N796" s="11">
        <v>0</v>
      </c>
      <c r="O796" s="11">
        <v>0</v>
      </c>
      <c r="P796" s="11">
        <v>0</v>
      </c>
      <c r="Q796" s="11">
        <v>0</v>
      </c>
      <c r="R796" s="11">
        <v>0</v>
      </c>
      <c r="S796" s="11">
        <v>0</v>
      </c>
      <c r="T796" s="11">
        <v>0</v>
      </c>
      <c r="U796" s="11">
        <v>0</v>
      </c>
      <c r="V796" s="11">
        <v>0</v>
      </c>
      <c r="W796" s="11">
        <v>0</v>
      </c>
      <c r="X796" s="11">
        <v>0</v>
      </c>
      <c r="Y796" s="11">
        <v>0</v>
      </c>
      <c r="Z796" s="11">
        <v>0</v>
      </c>
      <c r="AA796" s="11">
        <v>0</v>
      </c>
      <c r="AB796" s="11">
        <v>0</v>
      </c>
      <c r="AC796" s="11">
        <v>0</v>
      </c>
      <c r="AD796" s="11">
        <v>0</v>
      </c>
      <c r="AE796" s="11">
        <v>0</v>
      </c>
      <c r="AF796" s="11">
        <v>0</v>
      </c>
      <c r="AG796" s="11">
        <v>0</v>
      </c>
      <c r="AH796" s="11">
        <v>20</v>
      </c>
      <c r="AI796" s="11"/>
      <c r="AJ796" s="11"/>
      <c r="AK796" s="11" t="s">
        <v>1574</v>
      </c>
      <c r="AL796" s="11" t="s">
        <v>47</v>
      </c>
      <c r="AM796" s="11" t="s">
        <v>48</v>
      </c>
      <c r="AN796" s="11" t="s">
        <v>729</v>
      </c>
    </row>
    <row r="797" ht="36" spans="1:40">
      <c r="A797" s="28">
        <v>794</v>
      </c>
      <c r="B797" s="11" t="s">
        <v>656</v>
      </c>
      <c r="C797" s="11" t="s">
        <v>2886</v>
      </c>
      <c r="D797" s="11" t="s">
        <v>2887</v>
      </c>
      <c r="E797" s="11" t="s">
        <v>2888</v>
      </c>
      <c r="F797" s="30" t="s">
        <v>2889</v>
      </c>
      <c r="G797" s="11" t="s">
        <v>339</v>
      </c>
      <c r="H797" s="11">
        <v>1</v>
      </c>
      <c r="I797" s="11" t="s">
        <v>3328</v>
      </c>
      <c r="J797" s="11">
        <v>1</v>
      </c>
      <c r="K797" s="11">
        <v>100</v>
      </c>
      <c r="L797" s="11" t="s">
        <v>339</v>
      </c>
      <c r="M797" s="11">
        <v>0</v>
      </c>
      <c r="N797" s="11">
        <v>0</v>
      </c>
      <c r="O797" s="11">
        <v>0</v>
      </c>
      <c r="P797" s="11">
        <v>0</v>
      </c>
      <c r="Q797" s="11">
        <v>0</v>
      </c>
      <c r="R797" s="11">
        <v>0</v>
      </c>
      <c r="S797" s="11">
        <v>0</v>
      </c>
      <c r="T797" s="11">
        <v>0</v>
      </c>
      <c r="U797" s="11">
        <v>0</v>
      </c>
      <c r="V797" s="11">
        <v>0</v>
      </c>
      <c r="W797" s="11">
        <v>0</v>
      </c>
      <c r="X797" s="11">
        <v>0</v>
      </c>
      <c r="Y797" s="11">
        <v>0</v>
      </c>
      <c r="Z797" s="11">
        <v>0</v>
      </c>
      <c r="AA797" s="11">
        <v>0</v>
      </c>
      <c r="AB797" s="11">
        <v>0</v>
      </c>
      <c r="AC797" s="11">
        <v>0</v>
      </c>
      <c r="AD797" s="11">
        <v>0</v>
      </c>
      <c r="AE797" s="11">
        <v>0</v>
      </c>
      <c r="AF797" s="11">
        <v>0</v>
      </c>
      <c r="AG797" s="11">
        <v>0</v>
      </c>
      <c r="AH797" s="11">
        <v>20</v>
      </c>
      <c r="AI797" s="11"/>
      <c r="AJ797" s="11"/>
      <c r="AK797" s="11" t="s">
        <v>1597</v>
      </c>
      <c r="AL797" s="11" t="s">
        <v>47</v>
      </c>
      <c r="AM797" s="11" t="s">
        <v>48</v>
      </c>
      <c r="AN797" s="11" t="s">
        <v>729</v>
      </c>
    </row>
    <row r="798" ht="36" spans="1:40">
      <c r="A798" s="28">
        <v>795</v>
      </c>
      <c r="B798" s="11" t="s">
        <v>656</v>
      </c>
      <c r="C798" s="11" t="s">
        <v>2890</v>
      </c>
      <c r="D798" s="11" t="s">
        <v>2891</v>
      </c>
      <c r="E798" s="11" t="s">
        <v>2892</v>
      </c>
      <c r="F798" s="30" t="s">
        <v>699</v>
      </c>
      <c r="G798" s="11" t="s">
        <v>128</v>
      </c>
      <c r="H798" s="11">
        <v>2</v>
      </c>
      <c r="I798" s="11" t="s">
        <v>3329</v>
      </c>
      <c r="J798" s="11">
        <v>1</v>
      </c>
      <c r="K798" s="11">
        <v>0</v>
      </c>
      <c r="L798" s="11" t="s">
        <v>3526</v>
      </c>
      <c r="M798" s="11">
        <v>2</v>
      </c>
      <c r="N798" s="11">
        <v>100</v>
      </c>
      <c r="O798" s="11" t="s">
        <v>128</v>
      </c>
      <c r="P798" s="11">
        <v>0</v>
      </c>
      <c r="Q798" s="11">
        <v>0</v>
      </c>
      <c r="R798" s="11">
        <v>0</v>
      </c>
      <c r="S798" s="11">
        <v>0</v>
      </c>
      <c r="T798" s="11">
        <v>0</v>
      </c>
      <c r="U798" s="11">
        <v>0</v>
      </c>
      <c r="V798" s="11">
        <v>0</v>
      </c>
      <c r="W798" s="11">
        <v>0</v>
      </c>
      <c r="X798" s="11">
        <v>0</v>
      </c>
      <c r="Y798" s="11">
        <v>0</v>
      </c>
      <c r="Z798" s="11">
        <v>0</v>
      </c>
      <c r="AA798" s="11">
        <v>0</v>
      </c>
      <c r="AB798" s="11">
        <v>0</v>
      </c>
      <c r="AC798" s="11">
        <v>0</v>
      </c>
      <c r="AD798" s="11">
        <v>0</v>
      </c>
      <c r="AE798" s="11">
        <v>0</v>
      </c>
      <c r="AF798" s="11">
        <v>0</v>
      </c>
      <c r="AG798" s="11">
        <v>0</v>
      </c>
      <c r="AH798" s="11">
        <v>20</v>
      </c>
      <c r="AI798" s="11"/>
      <c r="AJ798" s="11"/>
      <c r="AK798" s="11" t="s">
        <v>1640</v>
      </c>
      <c r="AL798" s="11" t="s">
        <v>47</v>
      </c>
      <c r="AM798" s="11" t="s">
        <v>48</v>
      </c>
      <c r="AN798" s="11" t="s">
        <v>729</v>
      </c>
    </row>
    <row r="799" ht="60" spans="1:40">
      <c r="A799" s="28">
        <v>796</v>
      </c>
      <c r="B799" s="11" t="s">
        <v>656</v>
      </c>
      <c r="C799" s="11" t="s">
        <v>2893</v>
      </c>
      <c r="D799" s="11" t="s">
        <v>2894</v>
      </c>
      <c r="E799" s="11" t="s">
        <v>2895</v>
      </c>
      <c r="F799" s="30" t="s">
        <v>2833</v>
      </c>
      <c r="G799" s="11" t="s">
        <v>2804</v>
      </c>
      <c r="H799" s="11">
        <v>1</v>
      </c>
      <c r="I799" s="11" t="s">
        <v>3329</v>
      </c>
      <c r="J799" s="11">
        <v>1</v>
      </c>
      <c r="K799" s="11">
        <v>100</v>
      </c>
      <c r="L799" s="11" t="s">
        <v>3508</v>
      </c>
      <c r="M799" s="11">
        <v>2</v>
      </c>
      <c r="N799" s="11">
        <v>0</v>
      </c>
      <c r="O799" s="11" t="s">
        <v>331</v>
      </c>
      <c r="P799" s="11">
        <v>3</v>
      </c>
      <c r="Q799" s="11">
        <v>0</v>
      </c>
      <c r="R799" s="11" t="s">
        <v>3510</v>
      </c>
      <c r="S799" s="11">
        <v>0</v>
      </c>
      <c r="T799" s="11">
        <v>0</v>
      </c>
      <c r="U799" s="11">
        <v>0</v>
      </c>
      <c r="V799" s="11">
        <v>0</v>
      </c>
      <c r="W799" s="11">
        <v>0</v>
      </c>
      <c r="X799" s="11">
        <v>0</v>
      </c>
      <c r="Y799" s="11">
        <v>0</v>
      </c>
      <c r="Z799" s="11">
        <v>0</v>
      </c>
      <c r="AA799" s="11">
        <v>0</v>
      </c>
      <c r="AB799" s="11">
        <v>0</v>
      </c>
      <c r="AC799" s="11">
        <v>0</v>
      </c>
      <c r="AD799" s="11">
        <v>0</v>
      </c>
      <c r="AE799" s="11">
        <v>0</v>
      </c>
      <c r="AF799" s="11">
        <v>0</v>
      </c>
      <c r="AG799" s="11">
        <v>0</v>
      </c>
      <c r="AH799" s="11">
        <v>20</v>
      </c>
      <c r="AI799" s="11"/>
      <c r="AJ799" s="11"/>
      <c r="AK799" s="11" t="s">
        <v>1640</v>
      </c>
      <c r="AL799" s="11" t="s">
        <v>47</v>
      </c>
      <c r="AM799" s="11" t="s">
        <v>48</v>
      </c>
      <c r="AN799" s="11" t="s">
        <v>729</v>
      </c>
    </row>
    <row r="800" ht="60" spans="1:40">
      <c r="A800" s="28">
        <v>797</v>
      </c>
      <c r="B800" s="11" t="s">
        <v>656</v>
      </c>
      <c r="C800" s="11" t="s">
        <v>2896</v>
      </c>
      <c r="D800" s="11" t="s">
        <v>2897</v>
      </c>
      <c r="E800" s="11" t="s">
        <v>2898</v>
      </c>
      <c r="F800" s="30" t="s">
        <v>2899</v>
      </c>
      <c r="G800" s="11" t="s">
        <v>695</v>
      </c>
      <c r="H800" s="11">
        <v>1</v>
      </c>
      <c r="I800" s="11" t="s">
        <v>3329</v>
      </c>
      <c r="J800" s="11">
        <v>1</v>
      </c>
      <c r="K800" s="11">
        <v>100</v>
      </c>
      <c r="L800" s="11" t="s">
        <v>695</v>
      </c>
      <c r="M800" s="11">
        <v>2</v>
      </c>
      <c r="N800" s="11">
        <v>0</v>
      </c>
      <c r="O800" s="11" t="s">
        <v>3388</v>
      </c>
      <c r="P800" s="11">
        <v>3</v>
      </c>
      <c r="Q800" s="11">
        <v>0</v>
      </c>
      <c r="R800" s="11" t="s">
        <v>3527</v>
      </c>
      <c r="S800" s="11">
        <v>4</v>
      </c>
      <c r="T800" s="11">
        <v>0</v>
      </c>
      <c r="U800" s="11" t="s">
        <v>3528</v>
      </c>
      <c r="V800" s="11">
        <v>5</v>
      </c>
      <c r="W800" s="11">
        <v>0</v>
      </c>
      <c r="X800" s="11" t="s">
        <v>3516</v>
      </c>
      <c r="Y800" s="11">
        <v>6</v>
      </c>
      <c r="Z800" s="11">
        <v>0</v>
      </c>
      <c r="AA800" s="11" t="s">
        <v>3529</v>
      </c>
      <c r="AB800" s="11">
        <v>0</v>
      </c>
      <c r="AC800" s="11">
        <v>0</v>
      </c>
      <c r="AD800" s="11">
        <v>0</v>
      </c>
      <c r="AE800" s="11">
        <v>0</v>
      </c>
      <c r="AF800" s="11">
        <v>0</v>
      </c>
      <c r="AG800" s="11">
        <v>0</v>
      </c>
      <c r="AH800" s="11">
        <v>20</v>
      </c>
      <c r="AI800" s="11"/>
      <c r="AJ800" s="11"/>
      <c r="AK800" s="11" t="s">
        <v>1699</v>
      </c>
      <c r="AL800" s="11" t="s">
        <v>47</v>
      </c>
      <c r="AM800" s="11" t="s">
        <v>48</v>
      </c>
      <c r="AN800" s="11" t="s">
        <v>729</v>
      </c>
    </row>
    <row r="801" ht="48" spans="1:40">
      <c r="A801" s="28">
        <v>798</v>
      </c>
      <c r="B801" s="11" t="s">
        <v>656</v>
      </c>
      <c r="C801" s="11" t="s">
        <v>2900</v>
      </c>
      <c r="D801" s="11" t="s">
        <v>2901</v>
      </c>
      <c r="E801" s="11" t="s">
        <v>2902</v>
      </c>
      <c r="F801" s="30" t="s">
        <v>2903</v>
      </c>
      <c r="G801" s="11" t="s">
        <v>1313</v>
      </c>
      <c r="H801" s="11">
        <v>2</v>
      </c>
      <c r="I801" s="11" t="s">
        <v>3329</v>
      </c>
      <c r="J801" s="11">
        <v>1</v>
      </c>
      <c r="K801" s="11">
        <v>0</v>
      </c>
      <c r="L801" s="11" t="s">
        <v>3525</v>
      </c>
      <c r="M801" s="11">
        <v>2</v>
      </c>
      <c r="N801" s="11">
        <v>100</v>
      </c>
      <c r="O801" s="11" t="s">
        <v>1313</v>
      </c>
      <c r="P801" s="11">
        <v>3</v>
      </c>
      <c r="Q801" s="11">
        <v>0</v>
      </c>
      <c r="R801" s="11" t="s">
        <v>128</v>
      </c>
      <c r="S801" s="11">
        <v>0</v>
      </c>
      <c r="T801" s="11">
        <v>0</v>
      </c>
      <c r="U801" s="11">
        <v>0</v>
      </c>
      <c r="V801" s="11">
        <v>0</v>
      </c>
      <c r="W801" s="11">
        <v>0</v>
      </c>
      <c r="X801" s="11">
        <v>0</v>
      </c>
      <c r="Y801" s="11">
        <v>0</v>
      </c>
      <c r="Z801" s="11">
        <v>0</v>
      </c>
      <c r="AA801" s="11">
        <v>0</v>
      </c>
      <c r="AB801" s="11">
        <v>0</v>
      </c>
      <c r="AC801" s="11">
        <v>0</v>
      </c>
      <c r="AD801" s="11">
        <v>0</v>
      </c>
      <c r="AE801" s="11">
        <v>0</v>
      </c>
      <c r="AF801" s="11">
        <v>0</v>
      </c>
      <c r="AG801" s="11">
        <v>0</v>
      </c>
      <c r="AH801" s="11">
        <v>20</v>
      </c>
      <c r="AI801" s="11"/>
      <c r="AJ801" s="11"/>
      <c r="AK801" s="11" t="s">
        <v>1742</v>
      </c>
      <c r="AL801" s="11" t="s">
        <v>47</v>
      </c>
      <c r="AM801" s="11" t="s">
        <v>48</v>
      </c>
      <c r="AN801" s="11" t="s">
        <v>729</v>
      </c>
    </row>
    <row r="802" ht="24" spans="1:40">
      <c r="A802" s="28">
        <v>799</v>
      </c>
      <c r="B802" s="11" t="s">
        <v>713</v>
      </c>
      <c r="C802" s="11" t="s">
        <v>2904</v>
      </c>
      <c r="D802" s="11" t="s">
        <v>2905</v>
      </c>
      <c r="E802" s="11" t="s">
        <v>2906</v>
      </c>
      <c r="F802" s="30" t="s">
        <v>722</v>
      </c>
      <c r="G802" s="11" t="s">
        <v>723</v>
      </c>
      <c r="H802" s="11">
        <v>1</v>
      </c>
      <c r="I802" s="11" t="s">
        <v>3328</v>
      </c>
      <c r="J802" s="11">
        <v>1</v>
      </c>
      <c r="K802" s="11">
        <v>100</v>
      </c>
      <c r="L802" s="11" t="s">
        <v>723</v>
      </c>
      <c r="M802" s="11">
        <v>0</v>
      </c>
      <c r="N802" s="11">
        <v>0</v>
      </c>
      <c r="O802" s="11">
        <v>0</v>
      </c>
      <c r="P802" s="11">
        <v>0</v>
      </c>
      <c r="Q802" s="11">
        <v>0</v>
      </c>
      <c r="R802" s="11">
        <v>0</v>
      </c>
      <c r="S802" s="11">
        <v>0</v>
      </c>
      <c r="T802" s="11">
        <v>0</v>
      </c>
      <c r="U802" s="11">
        <v>0</v>
      </c>
      <c r="V802" s="11">
        <v>0</v>
      </c>
      <c r="W802" s="11">
        <v>0</v>
      </c>
      <c r="X802" s="11">
        <v>0</v>
      </c>
      <c r="Y802" s="11">
        <v>0</v>
      </c>
      <c r="Z802" s="11">
        <v>0</v>
      </c>
      <c r="AA802" s="11">
        <v>0</v>
      </c>
      <c r="AB802" s="11">
        <v>0</v>
      </c>
      <c r="AC802" s="11">
        <v>0</v>
      </c>
      <c r="AD802" s="11">
        <v>0</v>
      </c>
      <c r="AE802" s="11">
        <v>0</v>
      </c>
      <c r="AF802" s="11">
        <v>0</v>
      </c>
      <c r="AG802" s="11">
        <v>0</v>
      </c>
      <c r="AH802" s="11">
        <v>10</v>
      </c>
      <c r="AI802" s="11"/>
      <c r="AJ802" s="11"/>
      <c r="AK802" s="11" t="s">
        <v>728</v>
      </c>
      <c r="AL802" s="11" t="s">
        <v>47</v>
      </c>
      <c r="AM802" s="11" t="s">
        <v>48</v>
      </c>
      <c r="AN802" s="11" t="s">
        <v>729</v>
      </c>
    </row>
    <row r="803" ht="24" spans="1:40">
      <c r="A803" s="28">
        <v>800</v>
      </c>
      <c r="B803" s="11" t="s">
        <v>713</v>
      </c>
      <c r="C803" s="11" t="s">
        <v>2907</v>
      </c>
      <c r="D803" s="11" t="s">
        <v>2908</v>
      </c>
      <c r="E803" s="11" t="s">
        <v>2909</v>
      </c>
      <c r="F803" s="30" t="s">
        <v>722</v>
      </c>
      <c r="G803" s="11" t="s">
        <v>723</v>
      </c>
      <c r="H803" s="11">
        <v>1</v>
      </c>
      <c r="I803" s="11" t="s">
        <v>3328</v>
      </c>
      <c r="J803" s="11">
        <v>1</v>
      </c>
      <c r="K803" s="11">
        <v>100</v>
      </c>
      <c r="L803" s="11" t="s">
        <v>723</v>
      </c>
      <c r="M803" s="11">
        <v>0</v>
      </c>
      <c r="N803" s="11">
        <v>0</v>
      </c>
      <c r="O803" s="11">
        <v>0</v>
      </c>
      <c r="P803" s="11">
        <v>0</v>
      </c>
      <c r="Q803" s="11">
        <v>0</v>
      </c>
      <c r="R803" s="11">
        <v>0</v>
      </c>
      <c r="S803" s="11">
        <v>0</v>
      </c>
      <c r="T803" s="11">
        <v>0</v>
      </c>
      <c r="U803" s="11">
        <v>0</v>
      </c>
      <c r="V803" s="11">
        <v>0</v>
      </c>
      <c r="W803" s="11">
        <v>0</v>
      </c>
      <c r="X803" s="11">
        <v>0</v>
      </c>
      <c r="Y803" s="11">
        <v>0</v>
      </c>
      <c r="Z803" s="11">
        <v>0</v>
      </c>
      <c r="AA803" s="11">
        <v>0</v>
      </c>
      <c r="AB803" s="11">
        <v>0</v>
      </c>
      <c r="AC803" s="11">
        <v>0</v>
      </c>
      <c r="AD803" s="11">
        <v>0</v>
      </c>
      <c r="AE803" s="11">
        <v>0</v>
      </c>
      <c r="AF803" s="11">
        <v>0</v>
      </c>
      <c r="AG803" s="11">
        <v>0</v>
      </c>
      <c r="AH803" s="11">
        <v>10</v>
      </c>
      <c r="AI803" s="11"/>
      <c r="AJ803" s="11"/>
      <c r="AK803" s="11" t="s">
        <v>737</v>
      </c>
      <c r="AL803" s="11" t="s">
        <v>47</v>
      </c>
      <c r="AM803" s="11" t="s">
        <v>48</v>
      </c>
      <c r="AN803" s="11" t="s">
        <v>729</v>
      </c>
    </row>
    <row r="804" s="67" customFormat="1" ht="48" spans="1:40">
      <c r="A804" s="28">
        <v>801</v>
      </c>
      <c r="B804" s="11" t="s">
        <v>713</v>
      </c>
      <c r="C804" s="11" t="s">
        <v>2910</v>
      </c>
      <c r="D804" s="11" t="s">
        <v>2911</v>
      </c>
      <c r="E804" s="11" t="s">
        <v>2912</v>
      </c>
      <c r="F804" s="30" t="s">
        <v>2903</v>
      </c>
      <c r="G804" s="11" t="s">
        <v>2913</v>
      </c>
      <c r="H804" s="11">
        <v>4</v>
      </c>
      <c r="I804" s="11" t="s">
        <v>3329</v>
      </c>
      <c r="J804" s="31">
        <v>1</v>
      </c>
      <c r="K804" s="11">
        <v>100</v>
      </c>
      <c r="L804" s="11" t="s">
        <v>2913</v>
      </c>
      <c r="M804" s="11">
        <v>1</v>
      </c>
      <c r="N804" s="11">
        <v>0</v>
      </c>
      <c r="O804" s="11" t="s">
        <v>2845</v>
      </c>
      <c r="P804" s="11">
        <v>2</v>
      </c>
      <c r="Q804" s="11">
        <v>0</v>
      </c>
      <c r="R804" s="11" t="s">
        <v>128</v>
      </c>
      <c r="S804" s="11">
        <v>3</v>
      </c>
      <c r="T804" s="11">
        <v>0</v>
      </c>
      <c r="U804" s="11" t="s">
        <v>3530</v>
      </c>
      <c r="V804" s="11">
        <v>5</v>
      </c>
      <c r="W804" s="11">
        <v>0</v>
      </c>
      <c r="X804" s="11" t="s">
        <v>3531</v>
      </c>
      <c r="Y804" s="11">
        <v>0</v>
      </c>
      <c r="Z804" s="11">
        <v>0</v>
      </c>
      <c r="AA804" s="11">
        <v>0</v>
      </c>
      <c r="AB804" s="11">
        <v>0</v>
      </c>
      <c r="AC804" s="11">
        <v>0</v>
      </c>
      <c r="AD804" s="11">
        <v>0</v>
      </c>
      <c r="AE804" s="11">
        <v>0</v>
      </c>
      <c r="AF804" s="11">
        <v>0</v>
      </c>
      <c r="AG804" s="11">
        <v>0</v>
      </c>
      <c r="AH804" s="11">
        <v>10</v>
      </c>
      <c r="AI804" s="11"/>
      <c r="AJ804" s="11"/>
      <c r="AK804" s="11" t="s">
        <v>750</v>
      </c>
      <c r="AL804" s="11" t="s">
        <v>47</v>
      </c>
      <c r="AM804" s="11" t="s">
        <v>48</v>
      </c>
      <c r="AN804" s="11" t="s">
        <v>729</v>
      </c>
    </row>
    <row r="805" ht="24" spans="1:40">
      <c r="A805" s="28">
        <v>802</v>
      </c>
      <c r="B805" s="11" t="s">
        <v>713</v>
      </c>
      <c r="C805" s="11" t="s">
        <v>2914</v>
      </c>
      <c r="D805" s="11" t="s">
        <v>2915</v>
      </c>
      <c r="E805" s="11" t="s">
        <v>2916</v>
      </c>
      <c r="F805" s="30" t="s">
        <v>2917</v>
      </c>
      <c r="G805" s="11" t="s">
        <v>2918</v>
      </c>
      <c r="H805" s="11">
        <v>1</v>
      </c>
      <c r="I805" s="11" t="s">
        <v>3328</v>
      </c>
      <c r="J805" s="11">
        <v>1</v>
      </c>
      <c r="K805" s="11">
        <v>100</v>
      </c>
      <c r="L805" s="11" t="s">
        <v>2918</v>
      </c>
      <c r="M805" s="11">
        <v>2</v>
      </c>
      <c r="N805" s="11">
        <v>0</v>
      </c>
      <c r="O805" s="11">
        <v>0</v>
      </c>
      <c r="P805" s="11">
        <v>3</v>
      </c>
      <c r="Q805" s="11">
        <v>0</v>
      </c>
      <c r="R805" s="11">
        <v>0</v>
      </c>
      <c r="S805" s="11">
        <v>4</v>
      </c>
      <c r="T805" s="11">
        <v>0</v>
      </c>
      <c r="U805" s="11">
        <v>0</v>
      </c>
      <c r="V805" s="11">
        <v>0</v>
      </c>
      <c r="W805" s="11">
        <v>0</v>
      </c>
      <c r="X805" s="11">
        <v>0</v>
      </c>
      <c r="Y805" s="11">
        <v>0</v>
      </c>
      <c r="Z805" s="11">
        <v>0</v>
      </c>
      <c r="AA805" s="11">
        <v>0</v>
      </c>
      <c r="AB805" s="11">
        <v>0</v>
      </c>
      <c r="AC805" s="11">
        <v>0</v>
      </c>
      <c r="AD805" s="11">
        <v>0</v>
      </c>
      <c r="AE805" s="11">
        <v>0</v>
      </c>
      <c r="AF805" s="11">
        <v>0</v>
      </c>
      <c r="AG805" s="11">
        <v>0</v>
      </c>
      <c r="AH805" s="11">
        <v>10</v>
      </c>
      <c r="AI805" s="11"/>
      <c r="AJ805" s="11"/>
      <c r="AK805" s="11" t="s">
        <v>898</v>
      </c>
      <c r="AL805" s="11" t="s">
        <v>47</v>
      </c>
      <c r="AM805" s="11" t="s">
        <v>48</v>
      </c>
      <c r="AN805" s="11" t="s">
        <v>729</v>
      </c>
    </row>
    <row r="806" ht="24" spans="1:40">
      <c r="A806" s="28">
        <v>803</v>
      </c>
      <c r="B806" s="11" t="s">
        <v>713</v>
      </c>
      <c r="C806" s="11" t="s">
        <v>2919</v>
      </c>
      <c r="D806" s="11" t="s">
        <v>2920</v>
      </c>
      <c r="E806" s="11" t="s">
        <v>2921</v>
      </c>
      <c r="F806" s="30" t="s">
        <v>660</v>
      </c>
      <c r="G806" s="11" t="s">
        <v>2922</v>
      </c>
      <c r="H806" s="11">
        <v>1</v>
      </c>
      <c r="I806" s="11" t="s">
        <v>3328</v>
      </c>
      <c r="J806" s="11">
        <v>1</v>
      </c>
      <c r="K806" s="11">
        <v>100</v>
      </c>
      <c r="L806" s="11" t="s">
        <v>2922</v>
      </c>
      <c r="M806" s="11">
        <v>0</v>
      </c>
      <c r="N806" s="11">
        <v>0</v>
      </c>
      <c r="O806" s="11">
        <v>0</v>
      </c>
      <c r="P806" s="11">
        <v>0</v>
      </c>
      <c r="Q806" s="11">
        <v>0</v>
      </c>
      <c r="R806" s="11">
        <v>0</v>
      </c>
      <c r="S806" s="11">
        <v>0</v>
      </c>
      <c r="T806" s="11">
        <v>0</v>
      </c>
      <c r="U806" s="11">
        <v>0</v>
      </c>
      <c r="V806" s="11">
        <v>0</v>
      </c>
      <c r="W806" s="11">
        <v>0</v>
      </c>
      <c r="X806" s="11">
        <v>0</v>
      </c>
      <c r="Y806" s="11">
        <v>0</v>
      </c>
      <c r="Z806" s="11">
        <v>0</v>
      </c>
      <c r="AA806" s="11">
        <v>0</v>
      </c>
      <c r="AB806" s="11">
        <v>0</v>
      </c>
      <c r="AC806" s="11">
        <v>0</v>
      </c>
      <c r="AD806" s="11">
        <v>0</v>
      </c>
      <c r="AE806" s="11">
        <v>0</v>
      </c>
      <c r="AF806" s="11">
        <v>0</v>
      </c>
      <c r="AG806" s="11">
        <v>0</v>
      </c>
      <c r="AH806" s="11">
        <v>10</v>
      </c>
      <c r="AI806" s="11"/>
      <c r="AJ806" s="11"/>
      <c r="AK806" s="11" t="s">
        <v>980</v>
      </c>
      <c r="AL806" s="11" t="s">
        <v>105</v>
      </c>
      <c r="AM806" s="11" t="s">
        <v>48</v>
      </c>
      <c r="AN806" s="11" t="s">
        <v>729</v>
      </c>
    </row>
    <row r="807" ht="36" spans="1:40">
      <c r="A807" s="28">
        <v>804</v>
      </c>
      <c r="B807" s="11" t="s">
        <v>713</v>
      </c>
      <c r="C807" s="11" t="s">
        <v>2923</v>
      </c>
      <c r="D807" s="11" t="s">
        <v>2924</v>
      </c>
      <c r="E807" s="11" t="s">
        <v>2925</v>
      </c>
      <c r="F807" s="30" t="s">
        <v>2926</v>
      </c>
      <c r="G807" s="11" t="s">
        <v>2823</v>
      </c>
      <c r="H807" s="11">
        <v>1</v>
      </c>
      <c r="I807" s="11" t="s">
        <v>3329</v>
      </c>
      <c r="J807" s="11">
        <v>1</v>
      </c>
      <c r="K807" s="11">
        <v>100</v>
      </c>
      <c r="L807" s="11" t="s">
        <v>2823</v>
      </c>
      <c r="M807" s="11">
        <v>0</v>
      </c>
      <c r="N807" s="11">
        <v>0</v>
      </c>
      <c r="O807" s="11">
        <v>0</v>
      </c>
      <c r="P807" s="11">
        <v>0</v>
      </c>
      <c r="Q807" s="11">
        <v>0</v>
      </c>
      <c r="R807" s="11">
        <v>0</v>
      </c>
      <c r="S807" s="11">
        <v>0</v>
      </c>
      <c r="T807" s="11">
        <v>0</v>
      </c>
      <c r="U807" s="11">
        <v>0</v>
      </c>
      <c r="V807" s="11">
        <v>0</v>
      </c>
      <c r="W807" s="11">
        <v>0</v>
      </c>
      <c r="X807" s="11">
        <v>0</v>
      </c>
      <c r="Y807" s="11">
        <v>0</v>
      </c>
      <c r="Z807" s="11">
        <v>0</v>
      </c>
      <c r="AA807" s="11">
        <v>0</v>
      </c>
      <c r="AB807" s="11">
        <v>0</v>
      </c>
      <c r="AC807" s="11">
        <v>0</v>
      </c>
      <c r="AD807" s="11">
        <v>0</v>
      </c>
      <c r="AE807" s="11">
        <v>0</v>
      </c>
      <c r="AF807" s="11">
        <v>0</v>
      </c>
      <c r="AG807" s="11">
        <v>0</v>
      </c>
      <c r="AH807" s="11">
        <v>10</v>
      </c>
      <c r="AI807" s="11"/>
      <c r="AJ807" s="11"/>
      <c r="AK807" s="11" t="s">
        <v>980</v>
      </c>
      <c r="AL807" s="11" t="s">
        <v>47</v>
      </c>
      <c r="AM807" s="11" t="s">
        <v>48</v>
      </c>
      <c r="AN807" s="11" t="s">
        <v>729</v>
      </c>
    </row>
    <row r="808" ht="24" spans="1:40">
      <c r="A808" s="28">
        <v>805</v>
      </c>
      <c r="B808" s="11" t="s">
        <v>713</v>
      </c>
      <c r="C808" s="11" t="s">
        <v>2927</v>
      </c>
      <c r="D808" s="11" t="s">
        <v>2928</v>
      </c>
      <c r="E808" s="11" t="s">
        <v>2929</v>
      </c>
      <c r="F808" s="30" t="s">
        <v>2930</v>
      </c>
      <c r="G808" s="11" t="s">
        <v>2823</v>
      </c>
      <c r="H808" s="11">
        <v>1</v>
      </c>
      <c r="I808" s="11" t="s">
        <v>3329</v>
      </c>
      <c r="J808" s="11">
        <v>1</v>
      </c>
      <c r="K808" s="11">
        <v>100</v>
      </c>
      <c r="L808" s="11" t="s">
        <v>2823</v>
      </c>
      <c r="M808" s="11">
        <v>0</v>
      </c>
      <c r="N808" s="11">
        <v>0</v>
      </c>
      <c r="O808" s="11">
        <v>0</v>
      </c>
      <c r="P808" s="11">
        <v>0</v>
      </c>
      <c r="Q808" s="11">
        <v>0</v>
      </c>
      <c r="R808" s="11">
        <v>0</v>
      </c>
      <c r="S808" s="11">
        <v>0</v>
      </c>
      <c r="T808" s="11">
        <v>0</v>
      </c>
      <c r="U808" s="11">
        <v>0</v>
      </c>
      <c r="V808" s="11">
        <v>0</v>
      </c>
      <c r="W808" s="11">
        <v>0</v>
      </c>
      <c r="X808" s="11">
        <v>0</v>
      </c>
      <c r="Y808" s="11">
        <v>0</v>
      </c>
      <c r="Z808" s="11">
        <v>0</v>
      </c>
      <c r="AA808" s="11">
        <v>0</v>
      </c>
      <c r="AB808" s="11">
        <v>0</v>
      </c>
      <c r="AC808" s="11">
        <v>0</v>
      </c>
      <c r="AD808" s="11">
        <v>0</v>
      </c>
      <c r="AE808" s="11">
        <v>0</v>
      </c>
      <c r="AF808" s="11">
        <v>0</v>
      </c>
      <c r="AG808" s="11">
        <v>0</v>
      </c>
      <c r="AH808" s="11">
        <v>10</v>
      </c>
      <c r="AI808" s="11"/>
      <c r="AJ808" s="11"/>
      <c r="AK808" s="11" t="s">
        <v>1031</v>
      </c>
      <c r="AL808" s="11" t="s">
        <v>47</v>
      </c>
      <c r="AM808" s="11" t="s">
        <v>48</v>
      </c>
      <c r="AN808" s="11" t="s">
        <v>729</v>
      </c>
    </row>
    <row r="809" ht="24" spans="1:40">
      <c r="A809" s="28">
        <v>806</v>
      </c>
      <c r="B809" s="11" t="s">
        <v>713</v>
      </c>
      <c r="C809" s="11" t="s">
        <v>2931</v>
      </c>
      <c r="D809" s="11" t="s">
        <v>2932</v>
      </c>
      <c r="E809" s="11" t="s">
        <v>2933</v>
      </c>
      <c r="F809" s="30" t="s">
        <v>2930</v>
      </c>
      <c r="G809" s="11" t="s">
        <v>2823</v>
      </c>
      <c r="H809" s="11">
        <v>1</v>
      </c>
      <c r="I809" s="11" t="s">
        <v>3329</v>
      </c>
      <c r="J809" s="11">
        <v>1</v>
      </c>
      <c r="K809" s="11">
        <v>100</v>
      </c>
      <c r="L809" s="11" t="s">
        <v>2823</v>
      </c>
      <c r="M809" s="11">
        <v>0</v>
      </c>
      <c r="N809" s="11">
        <v>0</v>
      </c>
      <c r="O809" s="11">
        <v>0</v>
      </c>
      <c r="P809" s="11">
        <v>0</v>
      </c>
      <c r="Q809" s="11">
        <v>0</v>
      </c>
      <c r="R809" s="11">
        <v>0</v>
      </c>
      <c r="S809" s="11">
        <v>0</v>
      </c>
      <c r="T809" s="11">
        <v>0</v>
      </c>
      <c r="U809" s="11">
        <v>0</v>
      </c>
      <c r="V809" s="11">
        <v>0</v>
      </c>
      <c r="W809" s="11">
        <v>0</v>
      </c>
      <c r="X809" s="11">
        <v>0</v>
      </c>
      <c r="Y809" s="11">
        <v>0</v>
      </c>
      <c r="Z809" s="11">
        <v>0</v>
      </c>
      <c r="AA809" s="11">
        <v>0</v>
      </c>
      <c r="AB809" s="11">
        <v>0</v>
      </c>
      <c r="AC809" s="11">
        <v>0</v>
      </c>
      <c r="AD809" s="11">
        <v>0</v>
      </c>
      <c r="AE809" s="11">
        <v>0</v>
      </c>
      <c r="AF809" s="11">
        <v>0</v>
      </c>
      <c r="AG809" s="11">
        <v>0</v>
      </c>
      <c r="AH809" s="11">
        <v>10</v>
      </c>
      <c r="AI809" s="11"/>
      <c r="AJ809" s="11"/>
      <c r="AK809" s="11" t="s">
        <v>1038</v>
      </c>
      <c r="AL809" s="11" t="s">
        <v>47</v>
      </c>
      <c r="AM809" s="11" t="s">
        <v>48</v>
      </c>
      <c r="AN809" s="11" t="s">
        <v>729</v>
      </c>
    </row>
    <row r="810" ht="48" spans="1:40">
      <c r="A810" s="28">
        <v>807</v>
      </c>
      <c r="B810" s="11" t="s">
        <v>713</v>
      </c>
      <c r="C810" s="11" t="s">
        <v>2934</v>
      </c>
      <c r="D810" s="11" t="s">
        <v>2935</v>
      </c>
      <c r="E810" s="11" t="s">
        <v>2936</v>
      </c>
      <c r="F810" s="30" t="s">
        <v>2937</v>
      </c>
      <c r="G810" s="11" t="s">
        <v>2938</v>
      </c>
      <c r="H810" s="11">
        <v>1</v>
      </c>
      <c r="I810" s="11" t="s">
        <v>3328</v>
      </c>
      <c r="J810" s="11">
        <v>1</v>
      </c>
      <c r="K810" s="11">
        <v>100</v>
      </c>
      <c r="L810" s="11" t="s">
        <v>2938</v>
      </c>
      <c r="M810" s="11">
        <v>0</v>
      </c>
      <c r="N810" s="11">
        <v>0</v>
      </c>
      <c r="O810" s="11">
        <v>0</v>
      </c>
      <c r="P810" s="11">
        <v>0</v>
      </c>
      <c r="Q810" s="11">
        <v>0</v>
      </c>
      <c r="R810" s="11">
        <v>0</v>
      </c>
      <c r="S810" s="11">
        <v>0</v>
      </c>
      <c r="T810" s="11">
        <v>0</v>
      </c>
      <c r="U810" s="11">
        <v>0</v>
      </c>
      <c r="V810" s="11">
        <v>0</v>
      </c>
      <c r="W810" s="11">
        <v>0</v>
      </c>
      <c r="X810" s="11">
        <v>0</v>
      </c>
      <c r="Y810" s="11">
        <v>0</v>
      </c>
      <c r="Z810" s="11">
        <v>0</v>
      </c>
      <c r="AA810" s="11">
        <v>0</v>
      </c>
      <c r="AB810" s="11">
        <v>0</v>
      </c>
      <c r="AC810" s="11">
        <v>0</v>
      </c>
      <c r="AD810" s="11">
        <v>0</v>
      </c>
      <c r="AE810" s="11">
        <v>0</v>
      </c>
      <c r="AF810" s="11">
        <v>0</v>
      </c>
      <c r="AG810" s="11">
        <v>0</v>
      </c>
      <c r="AH810" s="11">
        <v>10</v>
      </c>
      <c r="AI810" s="11"/>
      <c r="AJ810" s="11"/>
      <c r="AK810" s="11" t="s">
        <v>1038</v>
      </c>
      <c r="AL810" s="11" t="s">
        <v>47</v>
      </c>
      <c r="AM810" s="11" t="s">
        <v>48</v>
      </c>
      <c r="AN810" s="11" t="s">
        <v>729</v>
      </c>
    </row>
    <row r="811" ht="36" spans="1:40">
      <c r="A811" s="28">
        <v>808</v>
      </c>
      <c r="B811" s="11" t="s">
        <v>713</v>
      </c>
      <c r="C811" s="11" t="s">
        <v>2939</v>
      </c>
      <c r="D811" s="11" t="s">
        <v>2940</v>
      </c>
      <c r="E811" s="11" t="s">
        <v>2941</v>
      </c>
      <c r="F811" s="30" t="s">
        <v>2926</v>
      </c>
      <c r="G811" s="11" t="s">
        <v>2823</v>
      </c>
      <c r="H811" s="11">
        <v>1</v>
      </c>
      <c r="I811" s="11" t="s">
        <v>3329</v>
      </c>
      <c r="J811" s="11">
        <v>1</v>
      </c>
      <c r="K811" s="11">
        <v>100</v>
      </c>
      <c r="L811" s="11" t="s">
        <v>2823</v>
      </c>
      <c r="M811" s="11">
        <v>0</v>
      </c>
      <c r="N811" s="11">
        <v>0</v>
      </c>
      <c r="O811" s="11">
        <v>0</v>
      </c>
      <c r="P811" s="11">
        <v>0</v>
      </c>
      <c r="Q811" s="11">
        <v>0</v>
      </c>
      <c r="R811" s="11">
        <v>0</v>
      </c>
      <c r="S811" s="11">
        <v>0</v>
      </c>
      <c r="T811" s="11">
        <v>0</v>
      </c>
      <c r="U811" s="11">
        <v>0</v>
      </c>
      <c r="V811" s="11">
        <v>0</v>
      </c>
      <c r="W811" s="11">
        <v>0</v>
      </c>
      <c r="X811" s="11">
        <v>0</v>
      </c>
      <c r="Y811" s="11">
        <v>0</v>
      </c>
      <c r="Z811" s="11">
        <v>0</v>
      </c>
      <c r="AA811" s="11">
        <v>0</v>
      </c>
      <c r="AB811" s="11">
        <v>0</v>
      </c>
      <c r="AC811" s="11">
        <v>0</v>
      </c>
      <c r="AD811" s="11">
        <v>0</v>
      </c>
      <c r="AE811" s="11">
        <v>0</v>
      </c>
      <c r="AF811" s="11">
        <v>0</v>
      </c>
      <c r="AG811" s="11">
        <v>0</v>
      </c>
      <c r="AH811" s="11">
        <v>10</v>
      </c>
      <c r="AI811" s="11" t="s">
        <v>1400</v>
      </c>
      <c r="AJ811" s="11">
        <v>2</v>
      </c>
      <c r="AK811" s="11" t="s">
        <v>1038</v>
      </c>
      <c r="AL811" s="11" t="s">
        <v>47</v>
      </c>
      <c r="AM811" s="11" t="s">
        <v>48</v>
      </c>
      <c r="AN811" s="11" t="s">
        <v>729</v>
      </c>
    </row>
    <row r="812" ht="24" spans="1:40">
      <c r="A812" s="28">
        <v>809</v>
      </c>
      <c r="B812" s="11" t="s">
        <v>713</v>
      </c>
      <c r="C812" s="11" t="s">
        <v>2942</v>
      </c>
      <c r="D812" s="11" t="s">
        <v>2943</v>
      </c>
      <c r="E812" s="11" t="s">
        <v>2944</v>
      </c>
      <c r="F812" s="30" t="s">
        <v>2945</v>
      </c>
      <c r="G812" s="11" t="s">
        <v>2946</v>
      </c>
      <c r="H812" s="11">
        <v>1</v>
      </c>
      <c r="I812" s="11" t="s">
        <v>3328</v>
      </c>
      <c r="J812" s="11">
        <v>1</v>
      </c>
      <c r="K812" s="11">
        <v>100</v>
      </c>
      <c r="L812" s="11" t="s">
        <v>2946</v>
      </c>
      <c r="M812" s="11">
        <v>2</v>
      </c>
      <c r="N812" s="11">
        <v>0</v>
      </c>
      <c r="O812" s="11">
        <v>0</v>
      </c>
      <c r="P812" s="11">
        <v>3</v>
      </c>
      <c r="Q812" s="11">
        <v>0</v>
      </c>
      <c r="R812" s="11">
        <v>0</v>
      </c>
      <c r="S812" s="11">
        <v>4</v>
      </c>
      <c r="T812" s="11">
        <v>0</v>
      </c>
      <c r="U812" s="11">
        <v>0</v>
      </c>
      <c r="V812" s="11">
        <v>5</v>
      </c>
      <c r="W812" s="11">
        <v>0</v>
      </c>
      <c r="X812" s="11">
        <v>0</v>
      </c>
      <c r="Y812" s="11">
        <v>6</v>
      </c>
      <c r="Z812" s="11">
        <v>0</v>
      </c>
      <c r="AA812" s="11">
        <v>0</v>
      </c>
      <c r="AB812" s="11">
        <v>0</v>
      </c>
      <c r="AC812" s="11">
        <v>0</v>
      </c>
      <c r="AD812" s="11">
        <v>0</v>
      </c>
      <c r="AE812" s="11">
        <v>0</v>
      </c>
      <c r="AF812" s="11">
        <v>0</v>
      </c>
      <c r="AG812" s="11">
        <v>0</v>
      </c>
      <c r="AH812" s="11">
        <v>10</v>
      </c>
      <c r="AI812" s="11"/>
      <c r="AJ812" s="11"/>
      <c r="AK812" s="11" t="s">
        <v>767</v>
      </c>
      <c r="AL812" s="11" t="s">
        <v>47</v>
      </c>
      <c r="AM812" s="11" t="s">
        <v>48</v>
      </c>
      <c r="AN812" s="11" t="s">
        <v>729</v>
      </c>
    </row>
    <row r="813" ht="48" spans="1:40">
      <c r="A813" s="28">
        <v>810</v>
      </c>
      <c r="B813" s="11" t="s">
        <v>713</v>
      </c>
      <c r="C813" s="11" t="s">
        <v>2947</v>
      </c>
      <c r="D813" s="11" t="s">
        <v>2948</v>
      </c>
      <c r="E813" s="11" t="s">
        <v>2949</v>
      </c>
      <c r="F813" s="30" t="s">
        <v>2950</v>
      </c>
      <c r="G813" s="11" t="s">
        <v>2938</v>
      </c>
      <c r="H813" s="11">
        <v>1</v>
      </c>
      <c r="I813" s="11" t="s">
        <v>3328</v>
      </c>
      <c r="J813" s="11">
        <v>1</v>
      </c>
      <c r="K813" s="11">
        <v>100</v>
      </c>
      <c r="L813" s="11" t="s">
        <v>2938</v>
      </c>
      <c r="M813" s="11">
        <v>0</v>
      </c>
      <c r="N813" s="11">
        <v>0</v>
      </c>
      <c r="O813" s="11">
        <v>0</v>
      </c>
      <c r="P813" s="11">
        <v>0</v>
      </c>
      <c r="Q813" s="11">
        <v>0</v>
      </c>
      <c r="R813" s="11">
        <v>0</v>
      </c>
      <c r="S813" s="11">
        <v>0</v>
      </c>
      <c r="T813" s="11">
        <v>0</v>
      </c>
      <c r="U813" s="11">
        <v>0</v>
      </c>
      <c r="V813" s="11">
        <v>0</v>
      </c>
      <c r="W813" s="11">
        <v>0</v>
      </c>
      <c r="X813" s="11">
        <v>0</v>
      </c>
      <c r="Y813" s="11">
        <v>0</v>
      </c>
      <c r="Z813" s="11">
        <v>0</v>
      </c>
      <c r="AA813" s="11">
        <v>0</v>
      </c>
      <c r="AB813" s="11">
        <v>0</v>
      </c>
      <c r="AC813" s="11">
        <v>0</v>
      </c>
      <c r="AD813" s="11">
        <v>0</v>
      </c>
      <c r="AE813" s="11">
        <v>0</v>
      </c>
      <c r="AF813" s="11">
        <v>0</v>
      </c>
      <c r="AG813" s="11">
        <v>0</v>
      </c>
      <c r="AH813" s="11">
        <v>10</v>
      </c>
      <c r="AI813" s="11"/>
      <c r="AJ813" s="11"/>
      <c r="AK813" s="11" t="s">
        <v>767</v>
      </c>
      <c r="AL813" s="11" t="s">
        <v>47</v>
      </c>
      <c r="AM813" s="11" t="s">
        <v>48</v>
      </c>
      <c r="AN813" s="11" t="s">
        <v>729</v>
      </c>
    </row>
    <row r="814" s="67" customFormat="1" ht="60" spans="1:40">
      <c r="A814" s="28">
        <v>811</v>
      </c>
      <c r="B814" s="11" t="s">
        <v>713</v>
      </c>
      <c r="C814" s="11" t="s">
        <v>2951</v>
      </c>
      <c r="D814" s="11" t="s">
        <v>2952</v>
      </c>
      <c r="E814" s="11" t="s">
        <v>2953</v>
      </c>
      <c r="F814" s="30" t="s">
        <v>2903</v>
      </c>
      <c r="G814" s="11" t="s">
        <v>2913</v>
      </c>
      <c r="H814" s="11">
        <v>5</v>
      </c>
      <c r="I814" s="11" t="s">
        <v>3329</v>
      </c>
      <c r="J814" s="31">
        <v>1</v>
      </c>
      <c r="K814" s="11">
        <v>100</v>
      </c>
      <c r="L814" s="11" t="s">
        <v>3532</v>
      </c>
      <c r="M814" s="11">
        <v>1</v>
      </c>
      <c r="N814" s="11">
        <v>0</v>
      </c>
      <c r="O814" s="11" t="s">
        <v>2845</v>
      </c>
      <c r="P814" s="11">
        <v>2</v>
      </c>
      <c r="Q814" s="11">
        <v>0</v>
      </c>
      <c r="R814" s="11" t="s">
        <v>128</v>
      </c>
      <c r="S814" s="11">
        <v>3</v>
      </c>
      <c r="T814" s="11">
        <v>0</v>
      </c>
      <c r="U814" s="11" t="s">
        <v>3533</v>
      </c>
      <c r="V814" s="11">
        <v>4</v>
      </c>
      <c r="W814" s="11">
        <v>0</v>
      </c>
      <c r="X814" s="11" t="s">
        <v>2774</v>
      </c>
      <c r="Y814" s="11">
        <v>6</v>
      </c>
      <c r="Z814" s="11">
        <v>0</v>
      </c>
      <c r="AA814" s="11" t="s">
        <v>3531</v>
      </c>
      <c r="AB814" s="11">
        <v>0</v>
      </c>
      <c r="AC814" s="11">
        <v>0</v>
      </c>
      <c r="AD814" s="11">
        <v>0</v>
      </c>
      <c r="AE814" s="11">
        <v>0</v>
      </c>
      <c r="AF814" s="11">
        <v>0</v>
      </c>
      <c r="AG814" s="11">
        <v>0</v>
      </c>
      <c r="AH814" s="11">
        <v>10</v>
      </c>
      <c r="AI814" s="11"/>
      <c r="AJ814" s="11"/>
      <c r="AK814" s="11" t="s">
        <v>1121</v>
      </c>
      <c r="AL814" s="11" t="s">
        <v>47</v>
      </c>
      <c r="AM814" s="11" t="s">
        <v>48</v>
      </c>
      <c r="AN814" s="11" t="s">
        <v>729</v>
      </c>
    </row>
    <row r="815" ht="24" spans="1:40">
      <c r="A815" s="28">
        <v>812</v>
      </c>
      <c r="B815" s="11" t="s">
        <v>713</v>
      </c>
      <c r="C815" s="11" t="s">
        <v>2954</v>
      </c>
      <c r="D815" s="11" t="s">
        <v>2955</v>
      </c>
      <c r="E815" s="11" t="s">
        <v>2956</v>
      </c>
      <c r="F815" s="30" t="s">
        <v>2945</v>
      </c>
      <c r="G815" s="11" t="s">
        <v>2946</v>
      </c>
      <c r="H815" s="11">
        <v>1</v>
      </c>
      <c r="I815" s="11" t="s">
        <v>3328</v>
      </c>
      <c r="J815" s="11">
        <v>1</v>
      </c>
      <c r="K815" s="11">
        <v>100</v>
      </c>
      <c r="L815" s="11" t="s">
        <v>2946</v>
      </c>
      <c r="M815" s="11">
        <v>2</v>
      </c>
      <c r="N815" s="11">
        <v>0</v>
      </c>
      <c r="O815" s="11">
        <v>0</v>
      </c>
      <c r="P815" s="11">
        <v>3</v>
      </c>
      <c r="Q815" s="11">
        <v>0</v>
      </c>
      <c r="R815" s="11">
        <v>0</v>
      </c>
      <c r="S815" s="11">
        <v>4</v>
      </c>
      <c r="T815" s="11">
        <v>0</v>
      </c>
      <c r="U815" s="11">
        <v>0</v>
      </c>
      <c r="V815" s="11">
        <v>5</v>
      </c>
      <c r="W815" s="11">
        <v>0</v>
      </c>
      <c r="X815" s="11">
        <v>0</v>
      </c>
      <c r="Y815" s="11">
        <v>6</v>
      </c>
      <c r="Z815" s="11">
        <v>0</v>
      </c>
      <c r="AA815" s="11">
        <v>0</v>
      </c>
      <c r="AB815" s="11">
        <v>7</v>
      </c>
      <c r="AC815" s="11">
        <v>0</v>
      </c>
      <c r="AD815" s="11">
        <v>0</v>
      </c>
      <c r="AE815" s="11">
        <v>0</v>
      </c>
      <c r="AF815" s="11">
        <v>0</v>
      </c>
      <c r="AG815" s="11">
        <v>0</v>
      </c>
      <c r="AH815" s="11">
        <v>10</v>
      </c>
      <c r="AI815" s="11"/>
      <c r="AJ815" s="11"/>
      <c r="AK815" s="11" t="s">
        <v>1148</v>
      </c>
      <c r="AL815" s="11" t="s">
        <v>47</v>
      </c>
      <c r="AM815" s="11" t="s">
        <v>48</v>
      </c>
      <c r="AN815" s="11" t="s">
        <v>729</v>
      </c>
    </row>
    <row r="816" ht="36" spans="1:40">
      <c r="A816" s="28">
        <v>813</v>
      </c>
      <c r="B816" s="11" t="s">
        <v>713</v>
      </c>
      <c r="C816" s="11" t="s">
        <v>2957</v>
      </c>
      <c r="D816" s="11" t="s">
        <v>2958</v>
      </c>
      <c r="E816" s="11" t="s">
        <v>2959</v>
      </c>
      <c r="F816" s="30" t="s">
        <v>2926</v>
      </c>
      <c r="G816" s="11" t="s">
        <v>2823</v>
      </c>
      <c r="H816" s="11">
        <v>1</v>
      </c>
      <c r="I816" s="11" t="s">
        <v>3329</v>
      </c>
      <c r="J816" s="11">
        <v>1</v>
      </c>
      <c r="K816" s="11">
        <v>100</v>
      </c>
      <c r="L816" s="11" t="s">
        <v>2823</v>
      </c>
      <c r="M816" s="11">
        <v>0</v>
      </c>
      <c r="N816" s="11">
        <v>0</v>
      </c>
      <c r="O816" s="11">
        <v>0</v>
      </c>
      <c r="P816" s="11">
        <v>0</v>
      </c>
      <c r="Q816" s="11">
        <v>0</v>
      </c>
      <c r="R816" s="11">
        <v>0</v>
      </c>
      <c r="S816" s="11">
        <v>0</v>
      </c>
      <c r="T816" s="11">
        <v>0</v>
      </c>
      <c r="U816" s="11">
        <v>0</v>
      </c>
      <c r="V816" s="11">
        <v>0</v>
      </c>
      <c r="W816" s="11">
        <v>0</v>
      </c>
      <c r="X816" s="11">
        <v>0</v>
      </c>
      <c r="Y816" s="11">
        <v>0</v>
      </c>
      <c r="Z816" s="11">
        <v>0</v>
      </c>
      <c r="AA816" s="11">
        <v>0</v>
      </c>
      <c r="AB816" s="11">
        <v>0</v>
      </c>
      <c r="AC816" s="11">
        <v>0</v>
      </c>
      <c r="AD816" s="11">
        <v>0</v>
      </c>
      <c r="AE816" s="11">
        <v>0</v>
      </c>
      <c r="AF816" s="11">
        <v>0</v>
      </c>
      <c r="AG816" s="11">
        <v>0</v>
      </c>
      <c r="AH816" s="11">
        <v>10</v>
      </c>
      <c r="AI816" s="11" t="s">
        <v>1400</v>
      </c>
      <c r="AJ816" s="11">
        <v>2</v>
      </c>
      <c r="AK816" s="11" t="s">
        <v>1208</v>
      </c>
      <c r="AL816" s="11" t="s">
        <v>47</v>
      </c>
      <c r="AM816" s="11" t="s">
        <v>48</v>
      </c>
      <c r="AN816" s="11" t="s">
        <v>729</v>
      </c>
    </row>
    <row r="817" ht="24" spans="1:40">
      <c r="A817" s="28">
        <v>814</v>
      </c>
      <c r="B817" s="11" t="s">
        <v>713</v>
      </c>
      <c r="C817" s="11" t="s">
        <v>2960</v>
      </c>
      <c r="D817" s="11" t="s">
        <v>2961</v>
      </c>
      <c r="E817" s="11" t="s">
        <v>2962</v>
      </c>
      <c r="F817" s="30" t="s">
        <v>2945</v>
      </c>
      <c r="G817" s="11" t="s">
        <v>2946</v>
      </c>
      <c r="H817" s="11">
        <v>1</v>
      </c>
      <c r="I817" s="11" t="s">
        <v>3328</v>
      </c>
      <c r="J817" s="11">
        <v>1</v>
      </c>
      <c r="K817" s="11">
        <v>100</v>
      </c>
      <c r="L817" s="11" t="s">
        <v>2946</v>
      </c>
      <c r="M817" s="11">
        <v>2</v>
      </c>
      <c r="N817" s="11">
        <v>0</v>
      </c>
      <c r="O817" s="11">
        <v>0</v>
      </c>
      <c r="P817" s="11">
        <v>3</v>
      </c>
      <c r="Q817" s="11">
        <v>0</v>
      </c>
      <c r="R817" s="11">
        <v>0</v>
      </c>
      <c r="S817" s="11">
        <v>4</v>
      </c>
      <c r="T817" s="11">
        <v>0</v>
      </c>
      <c r="U817" s="11">
        <v>0</v>
      </c>
      <c r="V817" s="11">
        <v>5</v>
      </c>
      <c r="W817" s="11">
        <v>0</v>
      </c>
      <c r="X817" s="11">
        <v>0</v>
      </c>
      <c r="Y817" s="11">
        <v>0</v>
      </c>
      <c r="Z817" s="11">
        <v>0</v>
      </c>
      <c r="AA817" s="11">
        <v>0</v>
      </c>
      <c r="AB817" s="11">
        <v>0</v>
      </c>
      <c r="AC817" s="11">
        <v>0</v>
      </c>
      <c r="AD817" s="11">
        <v>0</v>
      </c>
      <c r="AE817" s="11">
        <v>0</v>
      </c>
      <c r="AF817" s="11">
        <v>0</v>
      </c>
      <c r="AG817" s="11">
        <v>0</v>
      </c>
      <c r="AH817" s="11">
        <v>10</v>
      </c>
      <c r="AI817" s="11"/>
      <c r="AJ817" s="11"/>
      <c r="AK817" s="11" t="s">
        <v>775</v>
      </c>
      <c r="AL817" s="11" t="s">
        <v>47</v>
      </c>
      <c r="AM817" s="11" t="s">
        <v>48</v>
      </c>
      <c r="AN817" s="11" t="s">
        <v>729</v>
      </c>
    </row>
    <row r="818" ht="24" spans="1:40">
      <c r="A818" s="28">
        <v>815</v>
      </c>
      <c r="B818" s="11" t="s">
        <v>713</v>
      </c>
      <c r="C818" s="11" t="s">
        <v>2963</v>
      </c>
      <c r="D818" s="11" t="s">
        <v>2964</v>
      </c>
      <c r="E818" s="11" t="s">
        <v>2965</v>
      </c>
      <c r="F818" s="30" t="s">
        <v>2945</v>
      </c>
      <c r="G818" s="11" t="s">
        <v>2946</v>
      </c>
      <c r="H818" s="11">
        <v>1</v>
      </c>
      <c r="I818" s="11" t="s">
        <v>3328</v>
      </c>
      <c r="J818" s="11">
        <v>1</v>
      </c>
      <c r="K818" s="11">
        <v>100</v>
      </c>
      <c r="L818" s="11" t="s">
        <v>2946</v>
      </c>
      <c r="M818" s="11">
        <v>2</v>
      </c>
      <c r="N818" s="11">
        <v>0</v>
      </c>
      <c r="O818" s="11">
        <v>0</v>
      </c>
      <c r="P818" s="11">
        <v>3</v>
      </c>
      <c r="Q818" s="11">
        <v>0</v>
      </c>
      <c r="R818" s="11">
        <v>0</v>
      </c>
      <c r="S818" s="11">
        <v>4</v>
      </c>
      <c r="T818" s="11">
        <v>0</v>
      </c>
      <c r="U818" s="11">
        <v>0</v>
      </c>
      <c r="V818" s="11">
        <v>5</v>
      </c>
      <c r="W818" s="11">
        <v>0</v>
      </c>
      <c r="X818" s="11">
        <v>0</v>
      </c>
      <c r="Y818" s="11">
        <v>6</v>
      </c>
      <c r="Z818" s="11">
        <v>0</v>
      </c>
      <c r="AA818" s="11">
        <v>0</v>
      </c>
      <c r="AB818" s="11">
        <v>0</v>
      </c>
      <c r="AC818" s="11">
        <v>0</v>
      </c>
      <c r="AD818" s="11">
        <v>0</v>
      </c>
      <c r="AE818" s="11">
        <v>0</v>
      </c>
      <c r="AF818" s="11">
        <v>0</v>
      </c>
      <c r="AG818" s="11">
        <v>0</v>
      </c>
      <c r="AH818" s="11">
        <v>10</v>
      </c>
      <c r="AI818" s="11"/>
      <c r="AJ818" s="11"/>
      <c r="AK818" s="11" t="s">
        <v>775</v>
      </c>
      <c r="AL818" s="11" t="s">
        <v>47</v>
      </c>
      <c r="AM818" s="11" t="s">
        <v>48</v>
      </c>
      <c r="AN818" s="11" t="s">
        <v>729</v>
      </c>
    </row>
    <row r="819" ht="24" spans="1:40">
      <c r="A819" s="28">
        <v>816</v>
      </c>
      <c r="B819" s="11" t="s">
        <v>713</v>
      </c>
      <c r="C819" s="11" t="s">
        <v>2966</v>
      </c>
      <c r="D819" s="11" t="s">
        <v>2967</v>
      </c>
      <c r="E819" s="11" t="s">
        <v>2968</v>
      </c>
      <c r="F819" s="30" t="s">
        <v>660</v>
      </c>
      <c r="G819" s="11" t="s">
        <v>2969</v>
      </c>
      <c r="H819" s="11">
        <v>1</v>
      </c>
      <c r="I819" s="11" t="s">
        <v>3328</v>
      </c>
      <c r="J819" s="11">
        <v>1</v>
      </c>
      <c r="K819" s="11">
        <v>100</v>
      </c>
      <c r="L819" s="11" t="s">
        <v>2969</v>
      </c>
      <c r="M819" s="11">
        <v>0</v>
      </c>
      <c r="N819" s="11">
        <v>0</v>
      </c>
      <c r="O819" s="11">
        <v>0</v>
      </c>
      <c r="P819" s="11">
        <v>0</v>
      </c>
      <c r="Q819" s="11">
        <v>0</v>
      </c>
      <c r="R819" s="11">
        <v>0</v>
      </c>
      <c r="S819" s="11">
        <v>0</v>
      </c>
      <c r="T819" s="11">
        <v>0</v>
      </c>
      <c r="U819" s="11">
        <v>0</v>
      </c>
      <c r="V819" s="11">
        <v>0</v>
      </c>
      <c r="W819" s="11">
        <v>0</v>
      </c>
      <c r="X819" s="11">
        <v>0</v>
      </c>
      <c r="Y819" s="11">
        <v>0</v>
      </c>
      <c r="Z819" s="11">
        <v>0</v>
      </c>
      <c r="AA819" s="11">
        <v>0</v>
      </c>
      <c r="AB819" s="11">
        <v>0</v>
      </c>
      <c r="AC819" s="11">
        <v>0</v>
      </c>
      <c r="AD819" s="11">
        <v>0</v>
      </c>
      <c r="AE819" s="11">
        <v>0</v>
      </c>
      <c r="AF819" s="11">
        <v>0</v>
      </c>
      <c r="AG819" s="11">
        <v>0</v>
      </c>
      <c r="AH819" s="11">
        <v>10</v>
      </c>
      <c r="AI819" s="11"/>
      <c r="AJ819" s="11"/>
      <c r="AK819" s="11" t="s">
        <v>1417</v>
      </c>
      <c r="AL819" s="11" t="s">
        <v>47</v>
      </c>
      <c r="AM819" s="11" t="s">
        <v>48</v>
      </c>
      <c r="AN819" s="11" t="s">
        <v>729</v>
      </c>
    </row>
    <row r="820" ht="36" spans="1:40">
      <c r="A820" s="28">
        <v>817</v>
      </c>
      <c r="B820" s="11" t="s">
        <v>713</v>
      </c>
      <c r="C820" s="11" t="s">
        <v>2970</v>
      </c>
      <c r="D820" s="11" t="s">
        <v>2971</v>
      </c>
      <c r="E820" s="11" t="s">
        <v>2972</v>
      </c>
      <c r="F820" s="30" t="s">
        <v>2937</v>
      </c>
      <c r="G820" s="11" t="s">
        <v>2938</v>
      </c>
      <c r="H820" s="11">
        <v>1</v>
      </c>
      <c r="I820" s="11" t="s">
        <v>3328</v>
      </c>
      <c r="J820" s="11">
        <v>1</v>
      </c>
      <c r="K820" s="11">
        <v>100</v>
      </c>
      <c r="L820" s="11" t="s">
        <v>2938</v>
      </c>
      <c r="M820" s="11">
        <v>0</v>
      </c>
      <c r="N820" s="11">
        <v>0</v>
      </c>
      <c r="O820" s="11">
        <v>0</v>
      </c>
      <c r="P820" s="11">
        <v>0</v>
      </c>
      <c r="Q820" s="11">
        <v>0</v>
      </c>
      <c r="R820" s="11">
        <v>0</v>
      </c>
      <c r="S820" s="11">
        <v>0</v>
      </c>
      <c r="T820" s="11">
        <v>0</v>
      </c>
      <c r="U820" s="11">
        <v>0</v>
      </c>
      <c r="V820" s="11">
        <v>0</v>
      </c>
      <c r="W820" s="11">
        <v>0</v>
      </c>
      <c r="X820" s="11">
        <v>0</v>
      </c>
      <c r="Y820" s="11">
        <v>0</v>
      </c>
      <c r="Z820" s="11">
        <v>0</v>
      </c>
      <c r="AA820" s="11">
        <v>0</v>
      </c>
      <c r="AB820" s="11">
        <v>0</v>
      </c>
      <c r="AC820" s="11">
        <v>0</v>
      </c>
      <c r="AD820" s="11">
        <v>0</v>
      </c>
      <c r="AE820" s="11">
        <v>0</v>
      </c>
      <c r="AF820" s="11">
        <v>0</v>
      </c>
      <c r="AG820" s="11">
        <v>0</v>
      </c>
      <c r="AH820" s="11">
        <v>10</v>
      </c>
      <c r="AI820" s="11"/>
      <c r="AJ820" s="11"/>
      <c r="AK820" s="11" t="s">
        <v>1441</v>
      </c>
      <c r="AL820" s="11" t="s">
        <v>47</v>
      </c>
      <c r="AM820" s="11" t="s">
        <v>48</v>
      </c>
      <c r="AN820" s="11" t="s">
        <v>729</v>
      </c>
    </row>
    <row r="821" s="70" customFormat="1" ht="84" spans="1:40">
      <c r="A821" s="55">
        <v>818</v>
      </c>
      <c r="B821" s="35" t="s">
        <v>713</v>
      </c>
      <c r="C821" s="35" t="s">
        <v>2973</v>
      </c>
      <c r="D821" s="35" t="s">
        <v>2974</v>
      </c>
      <c r="E821" s="35" t="s">
        <v>2975</v>
      </c>
      <c r="F821" s="104" t="s">
        <v>2976</v>
      </c>
      <c r="G821" s="35" t="s">
        <v>2977</v>
      </c>
      <c r="H821" s="35">
        <v>1</v>
      </c>
      <c r="I821" s="35" t="s">
        <v>3329</v>
      </c>
      <c r="J821" s="35">
        <v>1</v>
      </c>
      <c r="K821" s="35">
        <v>100</v>
      </c>
      <c r="L821" s="35" t="s">
        <v>2977</v>
      </c>
      <c r="M821" s="35">
        <v>2</v>
      </c>
      <c r="N821" s="35">
        <v>0</v>
      </c>
      <c r="O821" s="35" t="s">
        <v>3534</v>
      </c>
      <c r="P821" s="35">
        <v>3</v>
      </c>
      <c r="Q821" s="35">
        <v>0</v>
      </c>
      <c r="R821" s="35" t="s">
        <v>128</v>
      </c>
      <c r="S821" s="35">
        <v>4</v>
      </c>
      <c r="T821" s="35">
        <v>0</v>
      </c>
      <c r="U821" s="35" t="s">
        <v>3535</v>
      </c>
      <c r="V821" s="35">
        <v>5</v>
      </c>
      <c r="W821" s="35">
        <v>0</v>
      </c>
      <c r="X821" s="35" t="s">
        <v>3536</v>
      </c>
      <c r="Y821" s="11">
        <v>6</v>
      </c>
      <c r="Z821" s="11">
        <v>0</v>
      </c>
      <c r="AA821" s="11" t="s">
        <v>3537</v>
      </c>
      <c r="AB821" s="11">
        <v>7</v>
      </c>
      <c r="AC821" s="11">
        <v>0</v>
      </c>
      <c r="AD821" s="11" t="s">
        <v>3538</v>
      </c>
      <c r="AE821" s="11">
        <v>0</v>
      </c>
      <c r="AF821" s="11">
        <v>0</v>
      </c>
      <c r="AG821" s="11">
        <v>0</v>
      </c>
      <c r="AH821" s="11">
        <v>10</v>
      </c>
      <c r="AI821" s="35"/>
      <c r="AJ821" s="35"/>
      <c r="AK821" s="35" t="s">
        <v>1453</v>
      </c>
      <c r="AL821" s="35" t="s">
        <v>47</v>
      </c>
      <c r="AM821" s="35" t="s">
        <v>48</v>
      </c>
      <c r="AN821" s="35" t="s">
        <v>729</v>
      </c>
    </row>
    <row r="822" ht="36" spans="1:40">
      <c r="A822" s="28">
        <v>819</v>
      </c>
      <c r="B822" s="11" t="s">
        <v>713</v>
      </c>
      <c r="C822" s="11" t="s">
        <v>2978</v>
      </c>
      <c r="D822" s="11" t="s">
        <v>2979</v>
      </c>
      <c r="E822" s="11" t="s">
        <v>2980</v>
      </c>
      <c r="F822" s="30" t="s">
        <v>2981</v>
      </c>
      <c r="G822" s="11" t="s">
        <v>2823</v>
      </c>
      <c r="H822" s="11">
        <v>1</v>
      </c>
      <c r="I822" s="11" t="s">
        <v>3329</v>
      </c>
      <c r="J822" s="11">
        <v>1</v>
      </c>
      <c r="K822" s="11">
        <v>100</v>
      </c>
      <c r="L822" s="11" t="s">
        <v>2823</v>
      </c>
      <c r="M822" s="11">
        <v>0</v>
      </c>
      <c r="N822" s="11">
        <v>0</v>
      </c>
      <c r="O822" s="11">
        <v>0</v>
      </c>
      <c r="P822" s="11">
        <v>0</v>
      </c>
      <c r="Q822" s="11">
        <v>0</v>
      </c>
      <c r="R822" s="11">
        <v>0</v>
      </c>
      <c r="S822" s="11">
        <v>0</v>
      </c>
      <c r="T822" s="11">
        <v>0</v>
      </c>
      <c r="U822" s="11">
        <v>0</v>
      </c>
      <c r="V822" s="11">
        <v>0</v>
      </c>
      <c r="W822" s="11">
        <v>0</v>
      </c>
      <c r="X822" s="11">
        <v>0</v>
      </c>
      <c r="Y822" s="11">
        <v>0</v>
      </c>
      <c r="Z822" s="11">
        <v>0</v>
      </c>
      <c r="AA822" s="11">
        <v>0</v>
      </c>
      <c r="AB822" s="11">
        <v>0</v>
      </c>
      <c r="AC822" s="11">
        <v>0</v>
      </c>
      <c r="AD822" s="11">
        <v>0</v>
      </c>
      <c r="AE822" s="11">
        <v>0</v>
      </c>
      <c r="AF822" s="11">
        <v>0</v>
      </c>
      <c r="AG822" s="11">
        <v>0</v>
      </c>
      <c r="AH822" s="11">
        <v>10</v>
      </c>
      <c r="AI822" s="11"/>
      <c r="AJ822" s="11"/>
      <c r="AK822" s="11" t="s">
        <v>1699</v>
      </c>
      <c r="AL822" s="11" t="s">
        <v>47</v>
      </c>
      <c r="AM822" s="11" t="s">
        <v>48</v>
      </c>
      <c r="AN822" s="11" t="s">
        <v>729</v>
      </c>
    </row>
    <row r="823" ht="36" spans="1:40">
      <c r="A823" s="28">
        <v>820</v>
      </c>
      <c r="B823" s="11" t="s">
        <v>713</v>
      </c>
      <c r="C823" s="11" t="s">
        <v>2982</v>
      </c>
      <c r="D823" s="11" t="s">
        <v>2983</v>
      </c>
      <c r="E823" s="11" t="s">
        <v>2984</v>
      </c>
      <c r="F823" s="30" t="s">
        <v>2950</v>
      </c>
      <c r="G823" s="11" t="s">
        <v>2938</v>
      </c>
      <c r="H823" s="11">
        <v>1</v>
      </c>
      <c r="I823" s="11" t="s">
        <v>3328</v>
      </c>
      <c r="J823" s="11">
        <v>1</v>
      </c>
      <c r="K823" s="11">
        <v>100</v>
      </c>
      <c r="L823" s="11" t="s">
        <v>2938</v>
      </c>
      <c r="M823" s="11">
        <v>0</v>
      </c>
      <c r="N823" s="11">
        <v>0</v>
      </c>
      <c r="O823" s="11">
        <v>0</v>
      </c>
      <c r="P823" s="11">
        <v>0</v>
      </c>
      <c r="Q823" s="11">
        <v>0</v>
      </c>
      <c r="R823" s="11">
        <v>0</v>
      </c>
      <c r="S823" s="11">
        <v>0</v>
      </c>
      <c r="T823" s="11">
        <v>0</v>
      </c>
      <c r="U823" s="11">
        <v>0</v>
      </c>
      <c r="V823" s="11">
        <v>0</v>
      </c>
      <c r="W823" s="11">
        <v>0</v>
      </c>
      <c r="X823" s="11">
        <v>0</v>
      </c>
      <c r="Y823" s="11">
        <v>0</v>
      </c>
      <c r="Z823" s="11">
        <v>0</v>
      </c>
      <c r="AA823" s="11">
        <v>0</v>
      </c>
      <c r="AB823" s="11">
        <v>0</v>
      </c>
      <c r="AC823" s="11">
        <v>0</v>
      </c>
      <c r="AD823" s="11">
        <v>0</v>
      </c>
      <c r="AE823" s="11">
        <v>0</v>
      </c>
      <c r="AF823" s="11">
        <v>0</v>
      </c>
      <c r="AG823" s="11">
        <v>0</v>
      </c>
      <c r="AH823" s="11">
        <v>10</v>
      </c>
      <c r="AI823" s="11"/>
      <c r="AJ823" s="11"/>
      <c r="AK823" s="11" t="s">
        <v>1817</v>
      </c>
      <c r="AL823" s="11" t="s">
        <v>47</v>
      </c>
      <c r="AM823" s="11" t="s">
        <v>48</v>
      </c>
      <c r="AN823" s="11" t="s">
        <v>729</v>
      </c>
    </row>
    <row r="824" s="66" customFormat="1" spans="1:40">
      <c r="A824" s="90" t="s">
        <v>2985</v>
      </c>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105"/>
      <c r="AA824" s="91"/>
      <c r="AB824" s="91"/>
      <c r="AC824" s="91"/>
      <c r="AD824" s="91"/>
      <c r="AE824" s="91"/>
      <c r="AF824" s="91"/>
      <c r="AG824" s="91"/>
      <c r="AH824" s="91"/>
      <c r="AI824" s="91"/>
      <c r="AJ824" s="91"/>
      <c r="AK824" s="91"/>
      <c r="AL824" s="91"/>
      <c r="AM824" s="91"/>
      <c r="AN824" s="92"/>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T825"/>
  <sheetViews>
    <sheetView topLeftCell="A698" workbookViewId="0">
      <selection activeCell="A775" sqref="$A775:$XFD775"/>
    </sheetView>
  </sheetViews>
  <sheetFormatPr defaultColWidth="9" defaultRowHeight="13.5"/>
  <cols>
    <col min="1" max="1" width="4.75" customWidth="1"/>
    <col min="2" max="2" width="8.375" customWidth="1"/>
    <col min="3" max="3" width="17.25" customWidth="1"/>
    <col min="4" max="4" width="16" customWidth="1"/>
    <col min="5" max="5" width="15.25" customWidth="1"/>
    <col min="6" max="6" width="13" hidden="1" customWidth="1"/>
    <col min="7" max="7" width="11.75" customWidth="1"/>
    <col min="8" max="8" width="8.75" customWidth="1"/>
    <col min="9" max="9" width="9.625" customWidth="1"/>
    <col min="10" max="10" width="11.125" customWidth="1"/>
    <col min="11" max="11" width="12.625" customWidth="1"/>
    <col min="12" max="12" width="6.125" customWidth="1"/>
    <col min="13" max="13" width="8.5" customWidth="1"/>
    <col min="14" max="14" width="7.625" customWidth="1"/>
    <col min="15" max="15" width="7.125" customWidth="1"/>
    <col min="16" max="16" width="6.75" customWidth="1"/>
    <col min="17" max="17" width="6.5" customWidth="1"/>
    <col min="18" max="18" width="5" customWidth="1"/>
    <col min="19" max="19" width="5.625" customWidth="1"/>
    <col min="20" max="20" width="8" customWidth="1"/>
    <col min="21" max="21" width="7" customWidth="1"/>
    <col min="22" max="22" width="8.125" customWidth="1"/>
    <col min="23" max="23" width="6.375" customWidth="1"/>
    <col min="24" max="24" width="8.5" customWidth="1"/>
    <col min="25" max="25" width="11.875" style="67" customWidth="1"/>
    <col min="26" max="26" width="8" customWidth="1"/>
    <col min="27" max="27" width="6.5" customWidth="1"/>
    <col min="28" max="28" width="8" customWidth="1"/>
    <col min="29" max="29" width="7.75" customWidth="1"/>
    <col min="30" max="30" width="6.625" customWidth="1"/>
    <col min="31" max="31" width="8.375" customWidth="1"/>
    <col min="32" max="32" width="8.25" customWidth="1"/>
    <col min="33" max="33" width="6.5" customWidth="1"/>
    <col min="34" max="34" width="9.125" customWidth="1"/>
    <col min="35" max="35" width="9" customWidth="1"/>
    <col min="36" max="37" width="8.875" customWidth="1"/>
    <col min="38" max="38" width="10.75" customWidth="1"/>
    <col min="39" max="39" width="8.875" customWidth="1"/>
    <col min="43" max="43" width="11.5" customWidth="1"/>
    <col min="46" max="46" width="11.875" customWidth="1"/>
  </cols>
  <sheetData>
    <row r="1" s="66" customFormat="1" ht="18.75" spans="1:43">
      <c r="A1" s="71" t="s">
        <v>0</v>
      </c>
      <c r="B1" s="71"/>
      <c r="C1" s="71"/>
      <c r="D1" s="71"/>
      <c r="E1" s="71"/>
      <c r="F1" s="71"/>
      <c r="G1" s="71"/>
      <c r="H1" s="71"/>
      <c r="I1" s="71"/>
      <c r="J1" s="71"/>
      <c r="K1" s="71"/>
      <c r="L1" s="71"/>
      <c r="M1" s="71"/>
      <c r="N1" s="71"/>
      <c r="O1" s="71"/>
      <c r="P1" s="71"/>
      <c r="Q1" s="71"/>
      <c r="R1" s="71"/>
      <c r="S1" s="71"/>
      <c r="T1" s="71"/>
      <c r="U1" s="71"/>
      <c r="V1" s="71"/>
      <c r="W1" s="71"/>
      <c r="X1" s="71"/>
      <c r="Y1" s="96"/>
      <c r="Z1" s="71"/>
      <c r="AA1" s="71"/>
      <c r="AB1" s="71"/>
      <c r="AC1" s="71"/>
      <c r="AD1" s="71"/>
      <c r="AE1" s="71"/>
      <c r="AF1" s="71"/>
      <c r="AG1" s="71"/>
      <c r="AH1" s="71"/>
      <c r="AI1" s="71"/>
      <c r="AJ1" s="71"/>
      <c r="AK1" s="71"/>
      <c r="AL1" s="71"/>
      <c r="AM1" s="71"/>
      <c r="AN1" s="71"/>
      <c r="AO1" s="71"/>
      <c r="AP1" s="71"/>
      <c r="AQ1" s="71"/>
    </row>
    <row r="2" ht="35.1" customHeight="1" spans="1:46">
      <c r="A2" s="24" t="s">
        <v>1</v>
      </c>
      <c r="B2" s="24" t="s">
        <v>2</v>
      </c>
      <c r="C2" s="24" t="s">
        <v>3</v>
      </c>
      <c r="D2" s="24" t="s">
        <v>4</v>
      </c>
      <c r="E2" s="24" t="s">
        <v>5</v>
      </c>
      <c r="F2" s="72" t="s">
        <v>6</v>
      </c>
      <c r="G2" s="24" t="s">
        <v>7</v>
      </c>
      <c r="H2" s="24" t="s">
        <v>10</v>
      </c>
      <c r="I2" s="24" t="s">
        <v>12</v>
      </c>
      <c r="J2" s="24" t="s">
        <v>13</v>
      </c>
      <c r="K2" s="24" t="s">
        <v>14</v>
      </c>
      <c r="L2" s="24" t="s">
        <v>15</v>
      </c>
      <c r="M2" s="24" t="s">
        <v>16</v>
      </c>
      <c r="N2" s="24" t="s">
        <v>17</v>
      </c>
      <c r="O2" s="24" t="s">
        <v>18</v>
      </c>
      <c r="P2" s="24" t="s">
        <v>19</v>
      </c>
      <c r="Q2" s="24" t="s">
        <v>20</v>
      </c>
      <c r="R2" s="24" t="s">
        <v>21</v>
      </c>
      <c r="S2" s="24" t="s">
        <v>22</v>
      </c>
      <c r="T2" s="24" t="s">
        <v>23</v>
      </c>
      <c r="U2" s="24" t="s">
        <v>24</v>
      </c>
      <c r="V2" s="24" t="s">
        <v>25</v>
      </c>
      <c r="W2" s="24" t="s">
        <v>26</v>
      </c>
      <c r="X2" s="24" t="s">
        <v>27</v>
      </c>
      <c r="Y2" s="24" t="s">
        <v>28</v>
      </c>
      <c r="Z2" s="24" t="s">
        <v>29</v>
      </c>
      <c r="AA2" s="24" t="s">
        <v>30</v>
      </c>
      <c r="AB2" s="24" t="s">
        <v>31</v>
      </c>
      <c r="AC2" s="24" t="s">
        <v>32</v>
      </c>
      <c r="AD2" s="24" t="s">
        <v>33</v>
      </c>
      <c r="AE2" s="24" t="s">
        <v>34</v>
      </c>
      <c r="AF2" s="24" t="s">
        <v>35</v>
      </c>
      <c r="AG2" s="24" t="s">
        <v>3323</v>
      </c>
      <c r="AH2" s="24" t="s">
        <v>8</v>
      </c>
      <c r="AI2" s="24" t="s">
        <v>9</v>
      </c>
      <c r="AJ2" s="24" t="s">
        <v>11</v>
      </c>
      <c r="AK2" s="24" t="s">
        <v>3539</v>
      </c>
      <c r="AL2" s="24" t="s">
        <v>3540</v>
      </c>
      <c r="AM2" s="24"/>
      <c r="AN2" s="24" t="s">
        <v>36</v>
      </c>
      <c r="AO2" s="24" t="s">
        <v>37</v>
      </c>
      <c r="AP2" s="24" t="s">
        <v>38</v>
      </c>
      <c r="AQ2" s="24" t="s">
        <v>39</v>
      </c>
      <c r="AR2" t="s">
        <v>3324</v>
      </c>
      <c r="AS2" t="s">
        <v>3325</v>
      </c>
      <c r="AT2" s="73" t="s">
        <v>3326</v>
      </c>
    </row>
    <row r="3" ht="24" hidden="1" spans="1:43">
      <c r="A3" s="28">
        <v>1</v>
      </c>
      <c r="B3" s="11" t="s">
        <v>40</v>
      </c>
      <c r="C3" s="11" t="s">
        <v>41</v>
      </c>
      <c r="D3" s="11" t="s">
        <v>42</v>
      </c>
      <c r="E3" s="11" t="s">
        <v>43</v>
      </c>
      <c r="F3" s="30" t="s">
        <v>44</v>
      </c>
      <c r="G3" s="11" t="s">
        <v>45</v>
      </c>
      <c r="H3" s="11">
        <v>3</v>
      </c>
      <c r="I3" s="11">
        <v>3</v>
      </c>
      <c r="J3" s="11">
        <v>100</v>
      </c>
      <c r="K3" s="11"/>
      <c r="L3" s="11"/>
      <c r="M3" s="11"/>
      <c r="N3" s="11"/>
      <c r="O3" s="11"/>
      <c r="P3" s="11"/>
      <c r="Q3" s="11"/>
      <c r="R3" s="11"/>
      <c r="S3" s="11"/>
      <c r="T3" s="11"/>
      <c r="U3" s="11"/>
      <c r="V3" s="11"/>
      <c r="W3" s="11"/>
      <c r="X3" s="11"/>
      <c r="Y3" s="11"/>
      <c r="Z3" s="11"/>
      <c r="AA3" s="11"/>
      <c r="AB3" s="11"/>
      <c r="AC3" s="11"/>
      <c r="AD3" s="11"/>
      <c r="AE3" s="11"/>
      <c r="AF3" s="11"/>
      <c r="AG3" s="11">
        <v>100</v>
      </c>
      <c r="AH3" s="11"/>
      <c r="AI3" s="11"/>
      <c r="AJ3" s="11"/>
      <c r="AK3" s="11"/>
      <c r="AL3" s="11"/>
      <c r="AM3" s="11"/>
      <c r="AN3" s="11" t="s">
        <v>46</v>
      </c>
      <c r="AO3" s="11" t="s">
        <v>47</v>
      </c>
      <c r="AP3" s="11" t="s">
        <v>48</v>
      </c>
      <c r="AQ3" s="11" t="s">
        <v>49</v>
      </c>
    </row>
    <row r="4" ht="48" hidden="1" spans="1:43">
      <c r="A4" s="28">
        <v>2</v>
      </c>
      <c r="B4" s="11" t="s">
        <v>40</v>
      </c>
      <c r="C4" s="11" t="s">
        <v>50</v>
      </c>
      <c r="D4" s="11" t="s">
        <v>51</v>
      </c>
      <c r="E4" s="11" t="s">
        <v>52</v>
      </c>
      <c r="F4" s="30" t="s">
        <v>53</v>
      </c>
      <c r="G4" s="11" t="s">
        <v>54</v>
      </c>
      <c r="H4" s="11">
        <v>4</v>
      </c>
      <c r="I4" s="11">
        <v>1</v>
      </c>
      <c r="J4" s="11">
        <v>0</v>
      </c>
      <c r="K4" s="11" t="s">
        <v>3330</v>
      </c>
      <c r="L4" s="11">
        <v>2</v>
      </c>
      <c r="M4" s="32">
        <v>100</v>
      </c>
      <c r="N4" s="33" t="s">
        <v>54</v>
      </c>
      <c r="O4" s="11">
        <v>3</v>
      </c>
      <c r="P4" s="11">
        <v>0</v>
      </c>
      <c r="Q4" s="11" t="s">
        <v>45</v>
      </c>
      <c r="R4" s="11">
        <v>0</v>
      </c>
      <c r="S4" s="11">
        <v>0</v>
      </c>
      <c r="T4" s="11">
        <v>0</v>
      </c>
      <c r="U4" s="11">
        <v>0</v>
      </c>
      <c r="V4" s="11">
        <v>0</v>
      </c>
      <c r="W4" s="11">
        <v>0</v>
      </c>
      <c r="X4" s="11">
        <v>0</v>
      </c>
      <c r="Y4" s="11">
        <v>0</v>
      </c>
      <c r="Z4" s="11">
        <v>0</v>
      </c>
      <c r="AA4" s="11">
        <v>0</v>
      </c>
      <c r="AB4" s="11">
        <v>0</v>
      </c>
      <c r="AC4" s="11">
        <v>0</v>
      </c>
      <c r="AD4" s="11">
        <v>0</v>
      </c>
      <c r="AE4" s="11">
        <v>0</v>
      </c>
      <c r="AF4" s="11">
        <v>0</v>
      </c>
      <c r="AG4" s="11">
        <v>50</v>
      </c>
      <c r="AH4" s="11"/>
      <c r="AI4" s="11"/>
      <c r="AJ4" s="11" t="s">
        <v>3329</v>
      </c>
      <c r="AK4" s="11" t="s">
        <v>3541</v>
      </c>
      <c r="AL4" s="11"/>
      <c r="AM4" s="11"/>
      <c r="AN4" s="11" t="s">
        <v>55</v>
      </c>
      <c r="AO4" s="11" t="s">
        <v>47</v>
      </c>
      <c r="AP4" s="31" t="s">
        <v>56</v>
      </c>
      <c r="AQ4" s="11" t="s">
        <v>49</v>
      </c>
    </row>
    <row r="5" ht="48" hidden="1" spans="1:43">
      <c r="A5" s="28">
        <v>3</v>
      </c>
      <c r="B5" s="11" t="s">
        <v>40</v>
      </c>
      <c r="C5" s="11" t="s">
        <v>57</v>
      </c>
      <c r="D5" s="11" t="s">
        <v>58</v>
      </c>
      <c r="E5" s="11" t="s">
        <v>59</v>
      </c>
      <c r="F5" s="30" t="s">
        <v>60</v>
      </c>
      <c r="G5" s="11" t="s">
        <v>61</v>
      </c>
      <c r="H5" s="11">
        <v>1</v>
      </c>
      <c r="I5" s="11">
        <v>1</v>
      </c>
      <c r="J5" s="11">
        <v>100</v>
      </c>
      <c r="K5" s="11"/>
      <c r="L5" s="11"/>
      <c r="M5" s="11"/>
      <c r="N5" s="11"/>
      <c r="O5" s="11"/>
      <c r="P5" s="11"/>
      <c r="Q5" s="11"/>
      <c r="R5" s="11"/>
      <c r="S5" s="11"/>
      <c r="T5" s="11"/>
      <c r="U5" s="11"/>
      <c r="V5" s="11"/>
      <c r="W5" s="11"/>
      <c r="X5" s="11"/>
      <c r="Y5" s="11"/>
      <c r="Z5" s="11"/>
      <c r="AA5" s="11"/>
      <c r="AB5" s="11"/>
      <c r="AC5" s="11"/>
      <c r="AD5" s="11"/>
      <c r="AE5" s="11"/>
      <c r="AF5" s="11"/>
      <c r="AG5" s="11">
        <v>100</v>
      </c>
      <c r="AH5" s="11"/>
      <c r="AI5" s="11"/>
      <c r="AJ5" s="11"/>
      <c r="AK5" s="11"/>
      <c r="AL5" s="11"/>
      <c r="AM5" s="11"/>
      <c r="AN5" s="11" t="s">
        <v>55</v>
      </c>
      <c r="AO5" s="11" t="s">
        <v>47</v>
      </c>
      <c r="AP5" s="11" t="s">
        <v>48</v>
      </c>
      <c r="AQ5" s="11" t="s">
        <v>49</v>
      </c>
    </row>
    <row r="6" ht="48" hidden="1" spans="1:43">
      <c r="A6" s="28">
        <v>4</v>
      </c>
      <c r="B6" s="11" t="s">
        <v>40</v>
      </c>
      <c r="C6" s="11" t="s">
        <v>62</v>
      </c>
      <c r="D6" s="11" t="s">
        <v>63</v>
      </c>
      <c r="E6" s="11" t="s">
        <v>64</v>
      </c>
      <c r="F6" s="30" t="s">
        <v>65</v>
      </c>
      <c r="G6" s="11" t="s">
        <v>66</v>
      </c>
      <c r="H6" s="11">
        <v>1</v>
      </c>
      <c r="I6" s="11">
        <v>1</v>
      </c>
      <c r="J6" s="32">
        <v>100</v>
      </c>
      <c r="K6" s="33" t="s">
        <v>66</v>
      </c>
      <c r="L6" s="11">
        <v>2</v>
      </c>
      <c r="M6" s="11">
        <v>0</v>
      </c>
      <c r="N6" s="11" t="s">
        <v>128</v>
      </c>
      <c r="O6" s="11">
        <v>0</v>
      </c>
      <c r="P6" s="11">
        <v>0</v>
      </c>
      <c r="Q6" s="11">
        <v>0</v>
      </c>
      <c r="R6" s="11">
        <v>0</v>
      </c>
      <c r="S6" s="11">
        <v>0</v>
      </c>
      <c r="T6" s="11">
        <v>0</v>
      </c>
      <c r="U6" s="11">
        <v>0</v>
      </c>
      <c r="V6" s="11">
        <v>0</v>
      </c>
      <c r="W6" s="11">
        <v>0</v>
      </c>
      <c r="X6" s="11">
        <v>0</v>
      </c>
      <c r="Y6" s="11">
        <v>0</v>
      </c>
      <c r="Z6" s="11">
        <v>0</v>
      </c>
      <c r="AA6" s="11">
        <v>0</v>
      </c>
      <c r="AB6" s="11">
        <v>0</v>
      </c>
      <c r="AC6" s="11">
        <v>0</v>
      </c>
      <c r="AD6" s="11">
        <v>0</v>
      </c>
      <c r="AE6" s="11">
        <v>0</v>
      </c>
      <c r="AF6" s="11">
        <v>0</v>
      </c>
      <c r="AG6" s="11">
        <v>100</v>
      </c>
      <c r="AH6" s="11"/>
      <c r="AI6" s="11"/>
      <c r="AJ6" s="11" t="s">
        <v>3329</v>
      </c>
      <c r="AK6" s="11" t="s">
        <v>3541</v>
      </c>
      <c r="AL6" s="11"/>
      <c r="AM6" s="11"/>
      <c r="AN6" s="11" t="s">
        <v>67</v>
      </c>
      <c r="AO6" s="11" t="s">
        <v>47</v>
      </c>
      <c r="AP6" s="11" t="s">
        <v>48</v>
      </c>
      <c r="AQ6" s="11" t="s">
        <v>49</v>
      </c>
    </row>
    <row r="7" ht="36" hidden="1" spans="1:43">
      <c r="A7" s="28">
        <v>5</v>
      </c>
      <c r="B7" s="11" t="s">
        <v>40</v>
      </c>
      <c r="C7" s="11" t="s">
        <v>68</v>
      </c>
      <c r="D7" s="11" t="s">
        <v>69</v>
      </c>
      <c r="E7" s="11" t="s">
        <v>70</v>
      </c>
      <c r="F7" s="30" t="s">
        <v>71</v>
      </c>
      <c r="G7" s="11" t="s">
        <v>72</v>
      </c>
      <c r="H7" s="11">
        <v>1</v>
      </c>
      <c r="I7" s="11">
        <v>1</v>
      </c>
      <c r="J7" s="11">
        <v>100</v>
      </c>
      <c r="K7" s="11"/>
      <c r="L7" s="11"/>
      <c r="M7" s="11"/>
      <c r="N7" s="11"/>
      <c r="O7" s="11"/>
      <c r="P7" s="11"/>
      <c r="Q7" s="11"/>
      <c r="R7" s="11"/>
      <c r="S7" s="11"/>
      <c r="T7" s="11"/>
      <c r="U7" s="11"/>
      <c r="V7" s="11"/>
      <c r="W7" s="11"/>
      <c r="X7" s="11"/>
      <c r="Y7" s="11"/>
      <c r="Z7" s="11"/>
      <c r="AA7" s="11"/>
      <c r="AB7" s="11"/>
      <c r="AC7" s="11"/>
      <c r="AD7" s="11"/>
      <c r="AE7" s="11"/>
      <c r="AF7" s="11"/>
      <c r="AG7" s="11">
        <v>100</v>
      </c>
      <c r="AH7" s="11" t="s">
        <v>1400</v>
      </c>
      <c r="AI7" s="11">
        <v>2</v>
      </c>
      <c r="AJ7" s="11"/>
      <c r="AK7" s="11"/>
      <c r="AL7" s="11"/>
      <c r="AM7" s="11"/>
      <c r="AN7" s="11" t="s">
        <v>67</v>
      </c>
      <c r="AO7" s="11" t="s">
        <v>47</v>
      </c>
      <c r="AP7" s="11" t="s">
        <v>48</v>
      </c>
      <c r="AQ7" s="11" t="s">
        <v>49</v>
      </c>
    </row>
    <row r="8" ht="36" hidden="1" spans="1:43">
      <c r="A8" s="28">
        <v>6</v>
      </c>
      <c r="B8" s="11" t="s">
        <v>40</v>
      </c>
      <c r="C8" s="11" t="s">
        <v>73</v>
      </c>
      <c r="D8" s="11" t="s">
        <v>74</v>
      </c>
      <c r="E8" s="11" t="s">
        <v>75</v>
      </c>
      <c r="F8" s="30" t="s">
        <v>76</v>
      </c>
      <c r="G8" s="11" t="s">
        <v>77</v>
      </c>
      <c r="H8" s="11">
        <v>1</v>
      </c>
      <c r="I8" s="11">
        <v>1</v>
      </c>
      <c r="J8" s="11">
        <v>100</v>
      </c>
      <c r="K8" s="11"/>
      <c r="L8" s="11"/>
      <c r="M8" s="11"/>
      <c r="N8" s="11"/>
      <c r="O8" s="11"/>
      <c r="P8" s="11"/>
      <c r="Q8" s="11"/>
      <c r="R8" s="11"/>
      <c r="S8" s="11"/>
      <c r="T8" s="11"/>
      <c r="U8" s="11"/>
      <c r="V8" s="11"/>
      <c r="W8" s="11"/>
      <c r="X8" s="11"/>
      <c r="Y8" s="11"/>
      <c r="Z8" s="11"/>
      <c r="AA8" s="11"/>
      <c r="AB8" s="11"/>
      <c r="AC8" s="11"/>
      <c r="AD8" s="11"/>
      <c r="AE8" s="11"/>
      <c r="AF8" s="11"/>
      <c r="AG8" s="11">
        <v>50</v>
      </c>
      <c r="AH8" s="11"/>
      <c r="AI8" s="11"/>
      <c r="AJ8" s="11"/>
      <c r="AK8" s="11"/>
      <c r="AL8" s="11"/>
      <c r="AM8" s="11"/>
      <c r="AN8" s="11" t="s">
        <v>78</v>
      </c>
      <c r="AO8" s="11" t="s">
        <v>47</v>
      </c>
      <c r="AP8" s="11" t="s">
        <v>56</v>
      </c>
      <c r="AQ8" s="11" t="s">
        <v>49</v>
      </c>
    </row>
    <row r="9" s="69" customFormat="1" ht="48" hidden="1" spans="1:43">
      <c r="A9" s="93">
        <v>7</v>
      </c>
      <c r="B9" s="87" t="s">
        <v>40</v>
      </c>
      <c r="C9" s="87" t="s">
        <v>79</v>
      </c>
      <c r="D9" s="87" t="s">
        <v>80</v>
      </c>
      <c r="E9" s="87" t="s">
        <v>81</v>
      </c>
      <c r="F9" s="87" t="s">
        <v>82</v>
      </c>
      <c r="G9" s="87" t="s">
        <v>83</v>
      </c>
      <c r="H9" s="94">
        <v>4</v>
      </c>
      <c r="I9" s="87">
        <v>1</v>
      </c>
      <c r="J9" s="87">
        <v>100</v>
      </c>
      <c r="K9" s="87"/>
      <c r="L9" s="87"/>
      <c r="M9" s="87"/>
      <c r="N9" s="87"/>
      <c r="O9" s="87"/>
      <c r="P9" s="87"/>
      <c r="Q9" s="87"/>
      <c r="R9" s="87"/>
      <c r="S9" s="87"/>
      <c r="T9" s="87"/>
      <c r="U9" s="87"/>
      <c r="V9" s="87"/>
      <c r="W9" s="87"/>
      <c r="X9" s="87"/>
      <c r="Y9" s="87"/>
      <c r="Z9" s="87"/>
      <c r="AA9" s="87"/>
      <c r="AB9" s="87"/>
      <c r="AC9" s="87"/>
      <c r="AD9" s="87"/>
      <c r="AE9" s="87"/>
      <c r="AF9" s="87"/>
      <c r="AG9" s="87">
        <v>50</v>
      </c>
      <c r="AH9" s="87"/>
      <c r="AI9" s="87"/>
      <c r="AJ9" s="87"/>
      <c r="AK9" s="87"/>
      <c r="AL9" s="87"/>
      <c r="AM9" s="87"/>
      <c r="AN9" s="87" t="s">
        <v>84</v>
      </c>
      <c r="AO9" s="87" t="s">
        <v>47</v>
      </c>
      <c r="AP9" s="87" t="s">
        <v>56</v>
      </c>
      <c r="AQ9" s="87" t="s">
        <v>49</v>
      </c>
    </row>
    <row r="10" ht="24" hidden="1" spans="1:43">
      <c r="A10" s="28">
        <v>8</v>
      </c>
      <c r="B10" s="11" t="s">
        <v>40</v>
      </c>
      <c r="C10" s="11" t="s">
        <v>85</v>
      </c>
      <c r="D10" s="11" t="s">
        <v>86</v>
      </c>
      <c r="E10" s="11" t="s">
        <v>87</v>
      </c>
      <c r="F10" s="30" t="s">
        <v>88</v>
      </c>
      <c r="G10" s="11" t="s">
        <v>45</v>
      </c>
      <c r="H10" s="11">
        <v>1</v>
      </c>
      <c r="I10" s="11">
        <v>1</v>
      </c>
      <c r="J10" s="11">
        <v>100</v>
      </c>
      <c r="K10" s="11"/>
      <c r="L10" s="11"/>
      <c r="M10" s="11"/>
      <c r="N10" s="11"/>
      <c r="O10" s="11"/>
      <c r="P10" s="11"/>
      <c r="Q10" s="11"/>
      <c r="R10" s="11"/>
      <c r="S10" s="11"/>
      <c r="T10" s="11"/>
      <c r="U10" s="11"/>
      <c r="V10" s="11"/>
      <c r="W10" s="11"/>
      <c r="X10" s="11"/>
      <c r="Y10" s="11"/>
      <c r="Z10" s="11"/>
      <c r="AA10" s="11"/>
      <c r="AB10" s="11"/>
      <c r="AC10" s="11"/>
      <c r="AD10" s="11"/>
      <c r="AE10" s="11"/>
      <c r="AF10" s="11"/>
      <c r="AG10" s="11">
        <v>100</v>
      </c>
      <c r="AH10" s="11"/>
      <c r="AI10" s="11"/>
      <c r="AJ10" s="11"/>
      <c r="AK10" s="11"/>
      <c r="AL10" s="11"/>
      <c r="AM10" s="11"/>
      <c r="AN10" s="11" t="s">
        <v>89</v>
      </c>
      <c r="AO10" s="11" t="s">
        <v>47</v>
      </c>
      <c r="AP10" s="11" t="s">
        <v>48</v>
      </c>
      <c r="AQ10" s="11" t="s">
        <v>49</v>
      </c>
    </row>
    <row r="11" ht="36" hidden="1" spans="1:43">
      <c r="A11" s="28">
        <v>9</v>
      </c>
      <c r="B11" s="11" t="s">
        <v>40</v>
      </c>
      <c r="C11" s="11" t="s">
        <v>90</v>
      </c>
      <c r="D11" s="11" t="s">
        <v>91</v>
      </c>
      <c r="E11" s="11" t="s">
        <v>92</v>
      </c>
      <c r="F11" s="30" t="s">
        <v>93</v>
      </c>
      <c r="G11" s="11" t="s">
        <v>45</v>
      </c>
      <c r="H11" s="11">
        <v>1</v>
      </c>
      <c r="I11" s="11">
        <v>1</v>
      </c>
      <c r="J11" s="11">
        <v>100</v>
      </c>
      <c r="K11" s="11"/>
      <c r="L11" s="11"/>
      <c r="M11" s="11"/>
      <c r="N11" s="11"/>
      <c r="O11" s="11"/>
      <c r="P11" s="11"/>
      <c r="Q11" s="11"/>
      <c r="R11" s="11"/>
      <c r="S11" s="11"/>
      <c r="T11" s="11"/>
      <c r="U11" s="11"/>
      <c r="V11" s="11"/>
      <c r="W11" s="11"/>
      <c r="X11" s="11"/>
      <c r="Y11" s="11"/>
      <c r="Z11" s="11"/>
      <c r="AA11" s="11"/>
      <c r="AB11" s="11"/>
      <c r="AC11" s="11"/>
      <c r="AD11" s="11"/>
      <c r="AE11" s="11"/>
      <c r="AF11" s="11"/>
      <c r="AG11" s="11">
        <v>100</v>
      </c>
      <c r="AH11" s="11"/>
      <c r="AI11" s="11"/>
      <c r="AJ11" s="11"/>
      <c r="AK11" s="11"/>
      <c r="AL11" s="11"/>
      <c r="AM11" s="11"/>
      <c r="AN11" s="11" t="s">
        <v>94</v>
      </c>
      <c r="AO11" s="11" t="s">
        <v>47</v>
      </c>
      <c r="AP11" s="11" t="s">
        <v>48</v>
      </c>
      <c r="AQ11" s="11" t="s">
        <v>49</v>
      </c>
    </row>
    <row r="12" ht="24" hidden="1" spans="1:43">
      <c r="A12" s="28">
        <v>10</v>
      </c>
      <c r="B12" s="11" t="s">
        <v>40</v>
      </c>
      <c r="C12" s="11" t="s">
        <v>95</v>
      </c>
      <c r="D12" s="11" t="s">
        <v>96</v>
      </c>
      <c r="E12" s="11" t="s">
        <v>97</v>
      </c>
      <c r="F12" s="30" t="s">
        <v>98</v>
      </c>
      <c r="G12" s="11" t="s">
        <v>45</v>
      </c>
      <c r="H12" s="11">
        <v>1</v>
      </c>
      <c r="I12" s="11">
        <v>1</v>
      </c>
      <c r="J12" s="11">
        <v>100</v>
      </c>
      <c r="K12" s="11"/>
      <c r="L12" s="11"/>
      <c r="M12" s="11"/>
      <c r="N12" s="11"/>
      <c r="O12" s="11"/>
      <c r="P12" s="11"/>
      <c r="Q12" s="11"/>
      <c r="R12" s="11"/>
      <c r="S12" s="11"/>
      <c r="T12" s="11"/>
      <c r="U12" s="11"/>
      <c r="V12" s="11"/>
      <c r="W12" s="11"/>
      <c r="X12" s="11"/>
      <c r="Y12" s="11"/>
      <c r="Z12" s="11"/>
      <c r="AA12" s="11"/>
      <c r="AB12" s="11"/>
      <c r="AC12" s="11"/>
      <c r="AD12" s="11"/>
      <c r="AE12" s="11"/>
      <c r="AF12" s="11"/>
      <c r="AG12" s="11">
        <v>100</v>
      </c>
      <c r="AH12" s="11"/>
      <c r="AI12" s="11"/>
      <c r="AJ12" s="11"/>
      <c r="AK12" s="11"/>
      <c r="AL12" s="11"/>
      <c r="AM12" s="11"/>
      <c r="AN12" s="11" t="s">
        <v>99</v>
      </c>
      <c r="AO12" s="11" t="s">
        <v>47</v>
      </c>
      <c r="AP12" s="11" t="s">
        <v>48</v>
      </c>
      <c r="AQ12" s="11" t="s">
        <v>49</v>
      </c>
    </row>
    <row r="13" ht="36" hidden="1" spans="1:43">
      <c r="A13" s="28">
        <v>11</v>
      </c>
      <c r="B13" s="11" t="s">
        <v>40</v>
      </c>
      <c r="C13" s="11" t="s">
        <v>100</v>
      </c>
      <c r="D13" s="11" t="s">
        <v>101</v>
      </c>
      <c r="E13" s="11" t="s">
        <v>102</v>
      </c>
      <c r="F13" s="30" t="s">
        <v>103</v>
      </c>
      <c r="G13" s="11" t="s">
        <v>104</v>
      </c>
      <c r="H13" s="11">
        <v>3</v>
      </c>
      <c r="I13" s="11">
        <v>3</v>
      </c>
      <c r="J13" s="11">
        <v>100</v>
      </c>
      <c r="K13" s="11"/>
      <c r="L13" s="11"/>
      <c r="M13" s="11"/>
      <c r="N13" s="11"/>
      <c r="O13" s="11"/>
      <c r="P13" s="11"/>
      <c r="Q13" s="11"/>
      <c r="R13" s="11"/>
      <c r="S13" s="11"/>
      <c r="T13" s="11"/>
      <c r="U13" s="11"/>
      <c r="V13" s="11"/>
      <c r="W13" s="11"/>
      <c r="X13" s="11"/>
      <c r="Y13" s="11"/>
      <c r="Z13" s="11"/>
      <c r="AA13" s="11"/>
      <c r="AB13" s="11"/>
      <c r="AC13" s="11"/>
      <c r="AD13" s="11"/>
      <c r="AE13" s="11"/>
      <c r="AF13" s="11"/>
      <c r="AG13" s="11">
        <v>20</v>
      </c>
      <c r="AH13" s="11"/>
      <c r="AI13" s="11"/>
      <c r="AJ13" s="11"/>
      <c r="AK13" s="11"/>
      <c r="AL13" s="11"/>
      <c r="AM13" s="11"/>
      <c r="AN13" s="11" t="s">
        <v>99</v>
      </c>
      <c r="AO13" s="11" t="s">
        <v>105</v>
      </c>
      <c r="AP13" s="11" t="s">
        <v>56</v>
      </c>
      <c r="AQ13" s="11" t="s">
        <v>49</v>
      </c>
    </row>
    <row r="14" ht="48" hidden="1" spans="1:43">
      <c r="A14" s="28">
        <v>12</v>
      </c>
      <c r="B14" s="11" t="s">
        <v>40</v>
      </c>
      <c r="C14" s="11" t="s">
        <v>106</v>
      </c>
      <c r="D14" s="11" t="s">
        <v>107</v>
      </c>
      <c r="E14" s="11" t="s">
        <v>108</v>
      </c>
      <c r="F14" s="11" t="s">
        <v>109</v>
      </c>
      <c r="G14" s="11" t="s">
        <v>54</v>
      </c>
      <c r="H14" s="11">
        <v>4</v>
      </c>
      <c r="I14" s="11">
        <v>1</v>
      </c>
      <c r="J14" s="11">
        <v>0</v>
      </c>
      <c r="K14" s="11" t="s">
        <v>3330</v>
      </c>
      <c r="L14" s="11">
        <v>2</v>
      </c>
      <c r="M14" s="32">
        <v>100</v>
      </c>
      <c r="N14" s="33" t="s">
        <v>54</v>
      </c>
      <c r="O14" s="11">
        <v>3</v>
      </c>
      <c r="P14" s="11">
        <v>0</v>
      </c>
      <c r="Q14" s="11" t="s">
        <v>45</v>
      </c>
      <c r="R14" s="11">
        <v>0</v>
      </c>
      <c r="S14" s="11">
        <v>0</v>
      </c>
      <c r="T14" s="11">
        <v>0</v>
      </c>
      <c r="U14" s="11">
        <v>0</v>
      </c>
      <c r="V14" s="11">
        <v>0</v>
      </c>
      <c r="W14" s="11">
        <v>0</v>
      </c>
      <c r="X14" s="11">
        <v>0</v>
      </c>
      <c r="Y14" s="11">
        <v>0</v>
      </c>
      <c r="Z14" s="11">
        <v>0</v>
      </c>
      <c r="AA14" s="11">
        <v>0</v>
      </c>
      <c r="AB14" s="11">
        <v>0</v>
      </c>
      <c r="AC14" s="11">
        <v>0</v>
      </c>
      <c r="AD14" s="11">
        <v>0</v>
      </c>
      <c r="AE14" s="11">
        <v>0</v>
      </c>
      <c r="AF14" s="11">
        <v>0</v>
      </c>
      <c r="AG14" s="11">
        <v>50</v>
      </c>
      <c r="AH14" s="11"/>
      <c r="AI14" s="11"/>
      <c r="AJ14" s="11" t="s">
        <v>3329</v>
      </c>
      <c r="AK14" s="11" t="s">
        <v>3541</v>
      </c>
      <c r="AL14" s="11"/>
      <c r="AM14" s="11"/>
      <c r="AN14" s="11" t="s">
        <v>99</v>
      </c>
      <c r="AO14" s="11" t="s">
        <v>47</v>
      </c>
      <c r="AP14" s="11" t="s">
        <v>56</v>
      </c>
      <c r="AQ14" s="11" t="s">
        <v>49</v>
      </c>
    </row>
    <row r="15" ht="48" hidden="1" spans="1:43">
      <c r="A15" s="28">
        <v>13</v>
      </c>
      <c r="B15" s="11" t="s">
        <v>40</v>
      </c>
      <c r="C15" s="11" t="s">
        <v>110</v>
      </c>
      <c r="D15" s="11" t="s">
        <v>111</v>
      </c>
      <c r="E15" s="11" t="s">
        <v>112</v>
      </c>
      <c r="F15" s="30" t="s">
        <v>53</v>
      </c>
      <c r="G15" s="11" t="s">
        <v>54</v>
      </c>
      <c r="H15" s="11">
        <v>4</v>
      </c>
      <c r="I15" s="11">
        <v>1</v>
      </c>
      <c r="J15" s="11">
        <v>0</v>
      </c>
      <c r="K15" s="11" t="s">
        <v>3330</v>
      </c>
      <c r="L15" s="11">
        <v>2</v>
      </c>
      <c r="M15" s="32">
        <v>100</v>
      </c>
      <c r="N15" s="33" t="s">
        <v>54</v>
      </c>
      <c r="O15" s="11">
        <v>3</v>
      </c>
      <c r="P15" s="11">
        <v>0</v>
      </c>
      <c r="Q15" s="11" t="s">
        <v>45</v>
      </c>
      <c r="R15" s="11">
        <v>0</v>
      </c>
      <c r="S15" s="11">
        <v>0</v>
      </c>
      <c r="T15" s="11">
        <v>0</v>
      </c>
      <c r="U15" s="11">
        <v>0</v>
      </c>
      <c r="V15" s="11">
        <v>0</v>
      </c>
      <c r="W15" s="11">
        <v>0</v>
      </c>
      <c r="X15" s="11">
        <v>0</v>
      </c>
      <c r="Y15" s="11">
        <v>0</v>
      </c>
      <c r="Z15" s="11">
        <v>0</v>
      </c>
      <c r="AA15" s="11">
        <v>0</v>
      </c>
      <c r="AB15" s="11">
        <v>0</v>
      </c>
      <c r="AC15" s="11">
        <v>0</v>
      </c>
      <c r="AD15" s="11">
        <v>0</v>
      </c>
      <c r="AE15" s="11">
        <v>0</v>
      </c>
      <c r="AF15" s="11">
        <v>0</v>
      </c>
      <c r="AG15" s="11">
        <v>50</v>
      </c>
      <c r="AH15" s="11"/>
      <c r="AI15" s="11"/>
      <c r="AJ15" s="11" t="s">
        <v>3329</v>
      </c>
      <c r="AK15" s="11" t="s">
        <v>3541</v>
      </c>
      <c r="AL15" s="11"/>
      <c r="AM15" s="11"/>
      <c r="AN15" s="11" t="s">
        <v>113</v>
      </c>
      <c r="AO15" s="11" t="s">
        <v>47</v>
      </c>
      <c r="AP15" s="11" t="s">
        <v>56</v>
      </c>
      <c r="AQ15" s="11" t="s">
        <v>49</v>
      </c>
    </row>
    <row r="16" ht="24" hidden="1" spans="1:43">
      <c r="A16" s="28">
        <v>14</v>
      </c>
      <c r="B16" s="11" t="s">
        <v>40</v>
      </c>
      <c r="C16" s="11" t="s">
        <v>114</v>
      </c>
      <c r="D16" s="11" t="s">
        <v>115</v>
      </c>
      <c r="E16" s="11" t="s">
        <v>116</v>
      </c>
      <c r="F16" s="30" t="s">
        <v>88</v>
      </c>
      <c r="G16" s="11" t="s">
        <v>45</v>
      </c>
      <c r="H16" s="11">
        <v>1</v>
      </c>
      <c r="I16" s="11">
        <v>1</v>
      </c>
      <c r="J16" s="11">
        <v>100</v>
      </c>
      <c r="K16" s="11"/>
      <c r="L16" s="11"/>
      <c r="M16" s="11"/>
      <c r="N16" s="11"/>
      <c r="O16" s="11"/>
      <c r="P16" s="11"/>
      <c r="Q16" s="11"/>
      <c r="R16" s="11"/>
      <c r="S16" s="11"/>
      <c r="T16" s="11"/>
      <c r="U16" s="11"/>
      <c r="V16" s="11"/>
      <c r="W16" s="11"/>
      <c r="X16" s="11"/>
      <c r="Y16" s="11"/>
      <c r="Z16" s="11"/>
      <c r="AA16" s="11"/>
      <c r="AB16" s="11"/>
      <c r="AC16" s="11"/>
      <c r="AD16" s="11"/>
      <c r="AE16" s="11"/>
      <c r="AF16" s="11"/>
      <c r="AG16" s="11">
        <v>100</v>
      </c>
      <c r="AH16" s="11"/>
      <c r="AI16" s="11"/>
      <c r="AJ16" s="11"/>
      <c r="AK16" s="11"/>
      <c r="AL16" s="11"/>
      <c r="AM16" s="11"/>
      <c r="AN16" s="11" t="s">
        <v>117</v>
      </c>
      <c r="AO16" s="11" t="s">
        <v>47</v>
      </c>
      <c r="AP16" s="11" t="s">
        <v>48</v>
      </c>
      <c r="AQ16" s="11" t="s">
        <v>49</v>
      </c>
    </row>
    <row r="17" ht="36" hidden="1" spans="1:43">
      <c r="A17" s="28">
        <v>15</v>
      </c>
      <c r="B17" s="11" t="s">
        <v>40</v>
      </c>
      <c r="C17" s="11" t="s">
        <v>118</v>
      </c>
      <c r="D17" s="11" t="s">
        <v>119</v>
      </c>
      <c r="E17" s="11" t="s">
        <v>120</v>
      </c>
      <c r="F17" s="30" t="s">
        <v>121</v>
      </c>
      <c r="G17" s="11" t="s">
        <v>122</v>
      </c>
      <c r="H17" s="11">
        <v>1</v>
      </c>
      <c r="I17" s="11">
        <v>1</v>
      </c>
      <c r="J17" s="11">
        <v>100</v>
      </c>
      <c r="K17" s="11"/>
      <c r="L17" s="11"/>
      <c r="M17" s="11"/>
      <c r="N17" s="11"/>
      <c r="O17" s="11"/>
      <c r="P17" s="11"/>
      <c r="Q17" s="11"/>
      <c r="R17" s="11"/>
      <c r="S17" s="11"/>
      <c r="T17" s="11"/>
      <c r="U17" s="11"/>
      <c r="V17" s="11"/>
      <c r="W17" s="11"/>
      <c r="X17" s="11"/>
      <c r="Y17" s="11"/>
      <c r="Z17" s="11"/>
      <c r="AA17" s="11"/>
      <c r="AB17" s="11"/>
      <c r="AC17" s="11"/>
      <c r="AD17" s="11"/>
      <c r="AE17" s="11"/>
      <c r="AF17" s="11"/>
      <c r="AG17" s="11">
        <v>100</v>
      </c>
      <c r="AH17" s="11"/>
      <c r="AI17" s="11"/>
      <c r="AJ17" s="11"/>
      <c r="AK17" s="11"/>
      <c r="AL17" s="11"/>
      <c r="AM17" s="11"/>
      <c r="AN17" s="11" t="s">
        <v>123</v>
      </c>
      <c r="AO17" s="11" t="s">
        <v>47</v>
      </c>
      <c r="AP17" s="11" t="s">
        <v>48</v>
      </c>
      <c r="AQ17" s="11" t="s">
        <v>49</v>
      </c>
    </row>
    <row r="18" ht="36" hidden="1" spans="1:43">
      <c r="A18" s="28">
        <v>16</v>
      </c>
      <c r="B18" s="11" t="s">
        <v>40</v>
      </c>
      <c r="C18" s="11" t="s">
        <v>124</v>
      </c>
      <c r="D18" s="11" t="s">
        <v>125</v>
      </c>
      <c r="E18" s="11" t="s">
        <v>126</v>
      </c>
      <c r="F18" s="30" t="s">
        <v>127</v>
      </c>
      <c r="G18" s="11" t="s">
        <v>128</v>
      </c>
      <c r="H18" s="11">
        <v>0</v>
      </c>
      <c r="I18" s="11">
        <v>0</v>
      </c>
      <c r="J18" s="11">
        <v>100</v>
      </c>
      <c r="K18" s="11"/>
      <c r="L18" s="11"/>
      <c r="M18" s="11"/>
      <c r="N18" s="11"/>
      <c r="O18" s="11"/>
      <c r="P18" s="11"/>
      <c r="Q18" s="11"/>
      <c r="R18" s="11"/>
      <c r="S18" s="11"/>
      <c r="T18" s="11"/>
      <c r="U18" s="11"/>
      <c r="V18" s="11"/>
      <c r="W18" s="11"/>
      <c r="X18" s="11"/>
      <c r="Y18" s="11"/>
      <c r="Z18" s="11"/>
      <c r="AA18" s="11"/>
      <c r="AB18" s="11"/>
      <c r="AC18" s="11"/>
      <c r="AD18" s="11"/>
      <c r="AE18" s="11"/>
      <c r="AF18" s="11"/>
      <c r="AG18" s="11">
        <v>20</v>
      </c>
      <c r="AH18" s="11"/>
      <c r="AI18" s="11"/>
      <c r="AJ18" s="11"/>
      <c r="AK18" s="11"/>
      <c r="AL18" s="11"/>
      <c r="AM18" s="11"/>
      <c r="AN18" s="11" t="s">
        <v>129</v>
      </c>
      <c r="AO18" s="11" t="s">
        <v>105</v>
      </c>
      <c r="AP18" s="11" t="s">
        <v>56</v>
      </c>
      <c r="AQ18" s="11" t="s">
        <v>49</v>
      </c>
    </row>
    <row r="19" ht="48" hidden="1" spans="1:43">
      <c r="A19" s="28">
        <v>17</v>
      </c>
      <c r="B19" s="11" t="s">
        <v>40</v>
      </c>
      <c r="C19" s="11" t="s">
        <v>130</v>
      </c>
      <c r="D19" s="11" t="s">
        <v>131</v>
      </c>
      <c r="E19" s="11" t="s">
        <v>132</v>
      </c>
      <c r="F19" s="11" t="s">
        <v>109</v>
      </c>
      <c r="G19" s="11" t="s">
        <v>54</v>
      </c>
      <c r="H19" s="11">
        <v>4</v>
      </c>
      <c r="I19" s="11">
        <v>1</v>
      </c>
      <c r="J19" s="11">
        <v>0</v>
      </c>
      <c r="K19" s="11" t="s">
        <v>3330</v>
      </c>
      <c r="L19" s="11">
        <v>2</v>
      </c>
      <c r="M19" s="32">
        <v>100</v>
      </c>
      <c r="N19" s="33" t="s">
        <v>54</v>
      </c>
      <c r="O19" s="11">
        <v>3</v>
      </c>
      <c r="P19" s="11">
        <v>0</v>
      </c>
      <c r="Q19" s="11" t="s">
        <v>45</v>
      </c>
      <c r="R19" s="11">
        <v>0</v>
      </c>
      <c r="S19" s="11">
        <v>0</v>
      </c>
      <c r="T19" s="11">
        <v>0</v>
      </c>
      <c r="U19" s="11">
        <v>0</v>
      </c>
      <c r="V19" s="11">
        <v>0</v>
      </c>
      <c r="W19" s="11">
        <v>0</v>
      </c>
      <c r="X19" s="11">
        <v>0</v>
      </c>
      <c r="Y19" s="11">
        <v>0</v>
      </c>
      <c r="Z19" s="11">
        <v>0</v>
      </c>
      <c r="AA19" s="11">
        <v>0</v>
      </c>
      <c r="AB19" s="11">
        <v>0</v>
      </c>
      <c r="AC19" s="11">
        <v>0</v>
      </c>
      <c r="AD19" s="11">
        <v>0</v>
      </c>
      <c r="AE19" s="11">
        <v>0</v>
      </c>
      <c r="AF19" s="11">
        <v>0</v>
      </c>
      <c r="AG19" s="11">
        <v>50</v>
      </c>
      <c r="AH19" s="11"/>
      <c r="AI19" s="11"/>
      <c r="AJ19" s="11" t="s">
        <v>3329</v>
      </c>
      <c r="AK19" s="11" t="s">
        <v>3541</v>
      </c>
      <c r="AL19" s="11"/>
      <c r="AM19" s="11"/>
      <c r="AN19" s="11" t="s">
        <v>133</v>
      </c>
      <c r="AO19" s="11" t="s">
        <v>47</v>
      </c>
      <c r="AP19" s="11" t="s">
        <v>56</v>
      </c>
      <c r="AQ19" s="11" t="s">
        <v>49</v>
      </c>
    </row>
    <row r="20" ht="36" hidden="1" spans="1:43">
      <c r="A20" s="28">
        <v>18</v>
      </c>
      <c r="B20" s="11" t="s">
        <v>40</v>
      </c>
      <c r="C20" s="11" t="s">
        <v>134</v>
      </c>
      <c r="D20" s="11" t="s">
        <v>135</v>
      </c>
      <c r="E20" s="11" t="s">
        <v>136</v>
      </c>
      <c r="F20" s="30" t="s">
        <v>137</v>
      </c>
      <c r="G20" s="11" t="s">
        <v>138</v>
      </c>
      <c r="H20" s="11">
        <v>6</v>
      </c>
      <c r="I20" s="11">
        <v>1</v>
      </c>
      <c r="J20" s="11">
        <v>100</v>
      </c>
      <c r="K20" s="11"/>
      <c r="L20" s="11"/>
      <c r="M20" s="11"/>
      <c r="N20" s="11"/>
      <c r="O20" s="11"/>
      <c r="P20" s="11"/>
      <c r="Q20" s="11"/>
      <c r="R20" s="11"/>
      <c r="S20" s="11"/>
      <c r="T20" s="11"/>
      <c r="U20" s="11"/>
      <c r="V20" s="11"/>
      <c r="W20" s="11"/>
      <c r="X20" s="11"/>
      <c r="Y20" s="11"/>
      <c r="Z20" s="11"/>
      <c r="AA20" s="11"/>
      <c r="AB20" s="11"/>
      <c r="AC20" s="11"/>
      <c r="AD20" s="11"/>
      <c r="AE20" s="11"/>
      <c r="AF20" s="11"/>
      <c r="AG20" s="11">
        <v>50</v>
      </c>
      <c r="AH20" s="11"/>
      <c r="AI20" s="11"/>
      <c r="AJ20" s="11"/>
      <c r="AK20" s="11"/>
      <c r="AL20" s="11"/>
      <c r="AM20" s="11"/>
      <c r="AN20" s="11" t="s">
        <v>139</v>
      </c>
      <c r="AO20" s="11" t="s">
        <v>47</v>
      </c>
      <c r="AP20" s="11" t="s">
        <v>56</v>
      </c>
      <c r="AQ20" s="11" t="s">
        <v>49</v>
      </c>
    </row>
    <row r="21" ht="36" hidden="1" spans="1:43">
      <c r="A21" s="28">
        <v>19</v>
      </c>
      <c r="B21" s="11" t="s">
        <v>40</v>
      </c>
      <c r="C21" s="11" t="s">
        <v>140</v>
      </c>
      <c r="D21" s="11" t="s">
        <v>141</v>
      </c>
      <c r="E21" s="11" t="s">
        <v>142</v>
      </c>
      <c r="F21" s="30" t="s">
        <v>143</v>
      </c>
      <c r="G21" s="11" t="s">
        <v>144</v>
      </c>
      <c r="H21" s="11">
        <v>3</v>
      </c>
      <c r="I21" s="11">
        <v>1</v>
      </c>
      <c r="J21" s="11">
        <v>100</v>
      </c>
      <c r="K21" s="11"/>
      <c r="L21" s="11"/>
      <c r="M21" s="11"/>
      <c r="N21" s="11"/>
      <c r="O21" s="11"/>
      <c r="P21" s="11"/>
      <c r="Q21" s="11"/>
      <c r="R21" s="11"/>
      <c r="S21" s="11"/>
      <c r="T21" s="11"/>
      <c r="U21" s="11"/>
      <c r="V21" s="11"/>
      <c r="W21" s="11"/>
      <c r="X21" s="11"/>
      <c r="Y21" s="11"/>
      <c r="Z21" s="11"/>
      <c r="AA21" s="11"/>
      <c r="AB21" s="11"/>
      <c r="AC21" s="11"/>
      <c r="AD21" s="11"/>
      <c r="AE21" s="11"/>
      <c r="AF21" s="11"/>
      <c r="AG21" s="11">
        <v>50</v>
      </c>
      <c r="AH21" s="11"/>
      <c r="AI21" s="11"/>
      <c r="AJ21" s="11"/>
      <c r="AK21" s="11"/>
      <c r="AL21" s="11"/>
      <c r="AM21" s="11"/>
      <c r="AN21" s="11" t="s">
        <v>139</v>
      </c>
      <c r="AO21" s="11" t="s">
        <v>47</v>
      </c>
      <c r="AP21" s="11" t="s">
        <v>56</v>
      </c>
      <c r="AQ21" s="11" t="s">
        <v>49</v>
      </c>
    </row>
    <row r="22" ht="36" hidden="1" spans="1:43">
      <c r="A22" s="28">
        <v>20</v>
      </c>
      <c r="B22" s="11" t="s">
        <v>40</v>
      </c>
      <c r="C22" s="11" t="s">
        <v>145</v>
      </c>
      <c r="D22" s="11" t="s">
        <v>146</v>
      </c>
      <c r="E22" s="11" t="s">
        <v>147</v>
      </c>
      <c r="F22" s="11" t="s">
        <v>148</v>
      </c>
      <c r="G22" s="11" t="s">
        <v>149</v>
      </c>
      <c r="H22" s="11">
        <v>2</v>
      </c>
      <c r="I22" s="11">
        <v>1</v>
      </c>
      <c r="J22" s="11">
        <v>100</v>
      </c>
      <c r="K22" s="11"/>
      <c r="L22" s="11"/>
      <c r="M22" s="11"/>
      <c r="N22" s="11"/>
      <c r="O22" s="11"/>
      <c r="P22" s="11"/>
      <c r="Q22" s="11"/>
      <c r="R22" s="11"/>
      <c r="S22" s="11"/>
      <c r="T22" s="11"/>
      <c r="U22" s="11"/>
      <c r="V22" s="11"/>
      <c r="W22" s="11"/>
      <c r="X22" s="11"/>
      <c r="Y22" s="11"/>
      <c r="Z22" s="11"/>
      <c r="AA22" s="11"/>
      <c r="AB22" s="11"/>
      <c r="AC22" s="11"/>
      <c r="AD22" s="11"/>
      <c r="AE22" s="11"/>
      <c r="AF22" s="11"/>
      <c r="AG22" s="11">
        <v>50</v>
      </c>
      <c r="AH22" s="11" t="s">
        <v>1400</v>
      </c>
      <c r="AI22" s="11">
        <v>4</v>
      </c>
      <c r="AJ22" s="11"/>
      <c r="AK22" s="11"/>
      <c r="AL22" s="11"/>
      <c r="AM22" s="11"/>
      <c r="AN22" s="11" t="s">
        <v>150</v>
      </c>
      <c r="AO22" s="11" t="s">
        <v>47</v>
      </c>
      <c r="AP22" s="11" t="s">
        <v>56</v>
      </c>
      <c r="AQ22" s="11" t="s">
        <v>49</v>
      </c>
    </row>
    <row r="23" ht="36" hidden="1" spans="1:43">
      <c r="A23" s="28">
        <v>21</v>
      </c>
      <c r="B23" s="11" t="s">
        <v>151</v>
      </c>
      <c r="C23" s="11" t="s">
        <v>152</v>
      </c>
      <c r="D23" s="11" t="s">
        <v>153</v>
      </c>
      <c r="E23" s="11" t="s">
        <v>154</v>
      </c>
      <c r="F23" s="11" t="s">
        <v>155</v>
      </c>
      <c r="G23" s="11" t="s">
        <v>156</v>
      </c>
      <c r="H23" s="11">
        <v>1</v>
      </c>
      <c r="I23" s="11">
        <v>1</v>
      </c>
      <c r="J23" s="33">
        <v>70</v>
      </c>
      <c r="K23" s="33" t="s">
        <v>156</v>
      </c>
      <c r="L23" s="11">
        <v>4</v>
      </c>
      <c r="M23" s="33">
        <v>30</v>
      </c>
      <c r="N23" s="33" t="s">
        <v>3283</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50</v>
      </c>
      <c r="AH23" s="11"/>
      <c r="AI23" s="11"/>
      <c r="AJ23" s="11" t="s">
        <v>3329</v>
      </c>
      <c r="AK23" s="11" t="s">
        <v>3541</v>
      </c>
      <c r="AL23" s="11" t="s">
        <v>3283</v>
      </c>
      <c r="AM23" s="11"/>
      <c r="AN23" s="11" t="s">
        <v>157</v>
      </c>
      <c r="AO23" s="11" t="s">
        <v>47</v>
      </c>
      <c r="AP23" s="11" t="s">
        <v>48</v>
      </c>
      <c r="AQ23" s="11" t="s">
        <v>49</v>
      </c>
    </row>
    <row r="24" ht="48" hidden="1" spans="1:43">
      <c r="A24" s="28">
        <v>22</v>
      </c>
      <c r="B24" s="11" t="s">
        <v>151</v>
      </c>
      <c r="C24" s="11" t="s">
        <v>158</v>
      </c>
      <c r="D24" s="11" t="s">
        <v>159</v>
      </c>
      <c r="E24" s="11" t="s">
        <v>160</v>
      </c>
      <c r="F24" s="11" t="s">
        <v>161</v>
      </c>
      <c r="G24" s="11" t="s">
        <v>162</v>
      </c>
      <c r="H24" s="11">
        <v>1</v>
      </c>
      <c r="I24" s="11">
        <v>1</v>
      </c>
      <c r="J24" s="32">
        <v>100</v>
      </c>
      <c r="K24" s="33" t="s">
        <v>162</v>
      </c>
      <c r="L24" s="11">
        <v>2</v>
      </c>
      <c r="M24" s="11">
        <v>0</v>
      </c>
      <c r="N24" s="11" t="s">
        <v>3332</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50</v>
      </c>
      <c r="AH24" s="11"/>
      <c r="AI24" s="11"/>
      <c r="AJ24" s="11" t="s">
        <v>3329</v>
      </c>
      <c r="AK24" s="11" t="s">
        <v>3541</v>
      </c>
      <c r="AL24" s="11"/>
      <c r="AM24" s="11"/>
      <c r="AN24" s="11" t="s">
        <v>163</v>
      </c>
      <c r="AO24" s="11" t="s">
        <v>47</v>
      </c>
      <c r="AP24" s="11" t="s">
        <v>48</v>
      </c>
      <c r="AQ24" s="11" t="s">
        <v>49</v>
      </c>
    </row>
    <row r="25" ht="36" hidden="1" spans="1:43">
      <c r="A25" s="28">
        <v>23</v>
      </c>
      <c r="B25" s="11" t="s">
        <v>151</v>
      </c>
      <c r="C25" s="11" t="s">
        <v>164</v>
      </c>
      <c r="D25" s="11" t="s">
        <v>165</v>
      </c>
      <c r="E25" s="11" t="s">
        <v>166</v>
      </c>
      <c r="F25" s="11" t="s">
        <v>167</v>
      </c>
      <c r="G25" s="11" t="s">
        <v>156</v>
      </c>
      <c r="H25" s="11">
        <v>1</v>
      </c>
      <c r="I25" s="11">
        <v>1</v>
      </c>
      <c r="J25" s="33">
        <v>70</v>
      </c>
      <c r="K25" s="33" t="s">
        <v>156</v>
      </c>
      <c r="L25" s="11">
        <v>3</v>
      </c>
      <c r="M25" s="33">
        <v>30</v>
      </c>
      <c r="N25" s="33" t="s">
        <v>3283</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50</v>
      </c>
      <c r="AH25" s="11"/>
      <c r="AI25" s="11"/>
      <c r="AJ25" s="11" t="s">
        <v>3329</v>
      </c>
      <c r="AK25" s="11" t="s">
        <v>3541</v>
      </c>
      <c r="AL25" s="11" t="s">
        <v>3283</v>
      </c>
      <c r="AM25" s="11"/>
      <c r="AN25" s="11" t="s">
        <v>168</v>
      </c>
      <c r="AO25" s="11" t="s">
        <v>47</v>
      </c>
      <c r="AP25" s="11" t="s">
        <v>48</v>
      </c>
      <c r="AQ25" s="11" t="s">
        <v>49</v>
      </c>
    </row>
    <row r="26" ht="48" hidden="1" spans="1:43">
      <c r="A26" s="28">
        <v>24</v>
      </c>
      <c r="B26" s="11" t="s">
        <v>151</v>
      </c>
      <c r="C26" s="11" t="s">
        <v>169</v>
      </c>
      <c r="D26" s="11" t="s">
        <v>170</v>
      </c>
      <c r="E26" s="11" t="s">
        <v>171</v>
      </c>
      <c r="F26" s="11" t="s">
        <v>172</v>
      </c>
      <c r="G26" s="11" t="s">
        <v>173</v>
      </c>
      <c r="H26" s="11">
        <v>1</v>
      </c>
      <c r="I26" s="11">
        <v>1</v>
      </c>
      <c r="J26" s="33">
        <v>76</v>
      </c>
      <c r="K26" s="33" t="s">
        <v>173</v>
      </c>
      <c r="L26" s="11">
        <v>6</v>
      </c>
      <c r="M26" s="33">
        <v>24</v>
      </c>
      <c r="N26" s="33" t="s">
        <v>1421</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50</v>
      </c>
      <c r="AH26" s="11"/>
      <c r="AI26" s="11"/>
      <c r="AJ26" s="11" t="s">
        <v>3329</v>
      </c>
      <c r="AK26" s="11" t="s">
        <v>3541</v>
      </c>
      <c r="AL26" s="11" t="s">
        <v>1421</v>
      </c>
      <c r="AM26" s="11"/>
      <c r="AN26" s="11" t="s">
        <v>174</v>
      </c>
      <c r="AO26" s="11" t="s">
        <v>47</v>
      </c>
      <c r="AP26" s="11" t="s">
        <v>48</v>
      </c>
      <c r="AQ26" s="11" t="s">
        <v>49</v>
      </c>
    </row>
    <row r="27" ht="60" hidden="1" spans="1:43">
      <c r="A27" s="28">
        <v>25</v>
      </c>
      <c r="B27" s="11" t="s">
        <v>151</v>
      </c>
      <c r="C27" s="11" t="s">
        <v>175</v>
      </c>
      <c r="D27" s="11" t="s">
        <v>176</v>
      </c>
      <c r="E27" s="11" t="s">
        <v>177</v>
      </c>
      <c r="F27" s="11" t="s">
        <v>178</v>
      </c>
      <c r="G27" s="11" t="s">
        <v>179</v>
      </c>
      <c r="H27" s="11">
        <v>1</v>
      </c>
      <c r="I27" s="11">
        <v>1</v>
      </c>
      <c r="J27" s="32">
        <v>100</v>
      </c>
      <c r="K27" s="33" t="s">
        <v>179</v>
      </c>
      <c r="L27" s="11">
        <v>2</v>
      </c>
      <c r="M27" s="11">
        <v>0</v>
      </c>
      <c r="N27" s="11" t="s">
        <v>3333</v>
      </c>
      <c r="O27" s="11">
        <v>6</v>
      </c>
      <c r="P27" s="11">
        <v>0</v>
      </c>
      <c r="Q27" s="11" t="s">
        <v>3334</v>
      </c>
      <c r="R27" s="11">
        <v>0</v>
      </c>
      <c r="S27" s="11">
        <v>0</v>
      </c>
      <c r="T27" s="11">
        <v>0</v>
      </c>
      <c r="U27" s="11">
        <v>0</v>
      </c>
      <c r="V27" s="11">
        <v>0</v>
      </c>
      <c r="W27" s="11">
        <v>0</v>
      </c>
      <c r="X27" s="11">
        <v>0</v>
      </c>
      <c r="Y27" s="11">
        <v>0</v>
      </c>
      <c r="Z27" s="11">
        <v>0</v>
      </c>
      <c r="AA27" s="11">
        <v>0</v>
      </c>
      <c r="AB27" s="11">
        <v>0</v>
      </c>
      <c r="AC27" s="11">
        <v>0</v>
      </c>
      <c r="AD27" s="11">
        <v>0</v>
      </c>
      <c r="AE27" s="11">
        <v>0</v>
      </c>
      <c r="AF27" s="11">
        <v>0</v>
      </c>
      <c r="AG27" s="11">
        <v>50</v>
      </c>
      <c r="AH27" s="11"/>
      <c r="AI27" s="11"/>
      <c r="AJ27" s="11" t="s">
        <v>3329</v>
      </c>
      <c r="AK27" s="11" t="s">
        <v>3541</v>
      </c>
      <c r="AL27" s="11"/>
      <c r="AM27" s="11"/>
      <c r="AN27" s="11" t="s">
        <v>67</v>
      </c>
      <c r="AO27" s="11" t="s">
        <v>47</v>
      </c>
      <c r="AP27" s="11" t="s">
        <v>48</v>
      </c>
      <c r="AQ27" s="11" t="s">
        <v>49</v>
      </c>
    </row>
    <row r="28" ht="36" spans="1:43">
      <c r="A28" s="28">
        <v>26</v>
      </c>
      <c r="B28" s="11" t="s">
        <v>151</v>
      </c>
      <c r="C28" s="11" t="s">
        <v>180</v>
      </c>
      <c r="D28" s="11" t="s">
        <v>181</v>
      </c>
      <c r="E28" s="11" t="s">
        <v>182</v>
      </c>
      <c r="F28" s="11" t="s">
        <v>167</v>
      </c>
      <c r="G28" s="11" t="s">
        <v>183</v>
      </c>
      <c r="H28" s="11">
        <v>1</v>
      </c>
      <c r="I28" s="11">
        <v>1</v>
      </c>
      <c r="J28" s="95">
        <v>75.75</v>
      </c>
      <c r="K28" s="95" t="s">
        <v>183</v>
      </c>
      <c r="L28" s="11">
        <v>6</v>
      </c>
      <c r="M28" s="11">
        <v>24.24</v>
      </c>
      <c r="N28" s="11" t="s">
        <v>1615</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50</v>
      </c>
      <c r="AH28" s="11"/>
      <c r="AI28" s="11"/>
      <c r="AJ28" s="11" t="s">
        <v>3329</v>
      </c>
      <c r="AK28" s="11" t="s">
        <v>3542</v>
      </c>
      <c r="AL28" s="11"/>
      <c r="AM28" s="11"/>
      <c r="AN28" s="11" t="s">
        <v>184</v>
      </c>
      <c r="AO28" s="11" t="s">
        <v>47</v>
      </c>
      <c r="AP28" s="11" t="s">
        <v>48</v>
      </c>
      <c r="AQ28" s="11" t="s">
        <v>49</v>
      </c>
    </row>
    <row r="29" ht="60" hidden="1" spans="1:43">
      <c r="A29" s="28">
        <v>27</v>
      </c>
      <c r="B29" s="11" t="s">
        <v>151</v>
      </c>
      <c r="C29" s="11" t="s">
        <v>185</v>
      </c>
      <c r="D29" s="11" t="s">
        <v>186</v>
      </c>
      <c r="E29" s="11" t="s">
        <v>187</v>
      </c>
      <c r="F29" s="11" t="s">
        <v>178</v>
      </c>
      <c r="G29" s="11" t="s">
        <v>179</v>
      </c>
      <c r="H29" s="11">
        <v>1</v>
      </c>
      <c r="I29" s="11">
        <v>1</v>
      </c>
      <c r="J29" s="32">
        <v>100</v>
      </c>
      <c r="K29" s="33" t="s">
        <v>179</v>
      </c>
      <c r="L29" s="11">
        <v>3</v>
      </c>
      <c r="M29" s="11">
        <v>0</v>
      </c>
      <c r="N29" s="11" t="s">
        <v>3333</v>
      </c>
      <c r="O29" s="11">
        <v>4</v>
      </c>
      <c r="P29" s="11">
        <v>0</v>
      </c>
      <c r="Q29" s="11" t="s">
        <v>3334</v>
      </c>
      <c r="R29" s="11">
        <v>0</v>
      </c>
      <c r="S29" s="11">
        <v>0</v>
      </c>
      <c r="T29" s="11">
        <v>0</v>
      </c>
      <c r="U29" s="11">
        <v>0</v>
      </c>
      <c r="V29" s="11">
        <v>0</v>
      </c>
      <c r="W29" s="11">
        <v>0</v>
      </c>
      <c r="X29" s="11">
        <v>0</v>
      </c>
      <c r="Y29" s="11">
        <v>0</v>
      </c>
      <c r="Z29" s="11">
        <v>0</v>
      </c>
      <c r="AA29" s="11">
        <v>0</v>
      </c>
      <c r="AB29" s="11">
        <v>0</v>
      </c>
      <c r="AC29" s="11">
        <v>0</v>
      </c>
      <c r="AD29" s="11">
        <v>0</v>
      </c>
      <c r="AE29" s="11">
        <v>0</v>
      </c>
      <c r="AF29" s="11">
        <v>0</v>
      </c>
      <c r="AG29" s="11">
        <v>50</v>
      </c>
      <c r="AH29" s="11"/>
      <c r="AI29" s="11"/>
      <c r="AJ29" s="11" t="s">
        <v>3329</v>
      </c>
      <c r="AK29" s="11" t="s">
        <v>3541</v>
      </c>
      <c r="AL29" s="11"/>
      <c r="AM29" s="11"/>
      <c r="AN29" s="11" t="s">
        <v>184</v>
      </c>
      <c r="AO29" s="11" t="s">
        <v>47</v>
      </c>
      <c r="AP29" s="11" t="s">
        <v>48</v>
      </c>
      <c r="AQ29" s="11" t="s">
        <v>49</v>
      </c>
    </row>
    <row r="30" ht="24" hidden="1" spans="1:43">
      <c r="A30" s="28">
        <v>28</v>
      </c>
      <c r="B30" s="11" t="s">
        <v>151</v>
      </c>
      <c r="C30" s="11" t="s">
        <v>188</v>
      </c>
      <c r="D30" s="11" t="s">
        <v>189</v>
      </c>
      <c r="E30" s="11" t="s">
        <v>190</v>
      </c>
      <c r="F30" s="11" t="s">
        <v>191</v>
      </c>
      <c r="G30" s="11" t="s">
        <v>156</v>
      </c>
      <c r="H30" s="11">
        <v>1</v>
      </c>
      <c r="I30" s="11">
        <v>1</v>
      </c>
      <c r="J30" s="11">
        <v>100</v>
      </c>
      <c r="K30" s="11"/>
      <c r="L30" s="11"/>
      <c r="M30" s="11"/>
      <c r="N30" s="11"/>
      <c r="O30" s="11"/>
      <c r="P30" s="11"/>
      <c r="Q30" s="11"/>
      <c r="R30" s="11"/>
      <c r="S30" s="11"/>
      <c r="T30" s="11"/>
      <c r="U30" s="11"/>
      <c r="V30" s="11"/>
      <c r="W30" s="11"/>
      <c r="X30" s="11"/>
      <c r="Y30" s="11"/>
      <c r="Z30" s="11"/>
      <c r="AA30" s="11"/>
      <c r="AB30" s="11"/>
      <c r="AC30" s="11"/>
      <c r="AD30" s="11"/>
      <c r="AE30" s="11"/>
      <c r="AF30" s="11"/>
      <c r="AG30" s="11">
        <v>50</v>
      </c>
      <c r="AH30" s="11"/>
      <c r="AI30" s="11"/>
      <c r="AJ30" s="11"/>
      <c r="AK30" s="11"/>
      <c r="AL30" s="11"/>
      <c r="AM30" s="11"/>
      <c r="AN30" s="11" t="s">
        <v>192</v>
      </c>
      <c r="AO30" s="11" t="s">
        <v>47</v>
      </c>
      <c r="AP30" s="11" t="s">
        <v>48</v>
      </c>
      <c r="AQ30" s="11" t="s">
        <v>49</v>
      </c>
    </row>
    <row r="31" ht="60" hidden="1" spans="1:43">
      <c r="A31" s="28">
        <v>29</v>
      </c>
      <c r="B31" s="11" t="s">
        <v>151</v>
      </c>
      <c r="C31" s="11" t="s">
        <v>193</v>
      </c>
      <c r="D31" s="11" t="s">
        <v>194</v>
      </c>
      <c r="E31" s="11" t="s">
        <v>195</v>
      </c>
      <c r="F31" s="11" t="s">
        <v>196</v>
      </c>
      <c r="G31" s="11" t="s">
        <v>197</v>
      </c>
      <c r="H31" s="11">
        <v>1</v>
      </c>
      <c r="I31" s="11">
        <v>1</v>
      </c>
      <c r="J31" s="32">
        <v>100</v>
      </c>
      <c r="K31" s="33" t="s">
        <v>197</v>
      </c>
      <c r="L31" s="11">
        <v>2</v>
      </c>
      <c r="M31" s="11">
        <v>0</v>
      </c>
      <c r="N31" s="11" t="s">
        <v>128</v>
      </c>
      <c r="O31" s="11">
        <v>4</v>
      </c>
      <c r="P31" s="11">
        <v>0</v>
      </c>
      <c r="Q31" s="11" t="s">
        <v>3335</v>
      </c>
      <c r="R31" s="11">
        <v>5</v>
      </c>
      <c r="S31" s="11">
        <v>0</v>
      </c>
      <c r="T31" s="11" t="s">
        <v>3336</v>
      </c>
      <c r="U31" s="11">
        <v>0</v>
      </c>
      <c r="V31" s="11">
        <v>0</v>
      </c>
      <c r="W31" s="11">
        <v>0</v>
      </c>
      <c r="X31" s="11">
        <v>0</v>
      </c>
      <c r="Y31" s="11">
        <v>0</v>
      </c>
      <c r="Z31" s="11">
        <v>0</v>
      </c>
      <c r="AA31" s="11">
        <v>0</v>
      </c>
      <c r="AB31" s="11">
        <v>0</v>
      </c>
      <c r="AC31" s="11">
        <v>0</v>
      </c>
      <c r="AD31" s="11">
        <v>0</v>
      </c>
      <c r="AE31" s="11">
        <v>0</v>
      </c>
      <c r="AF31" s="11">
        <v>0</v>
      </c>
      <c r="AG31" s="11">
        <v>50</v>
      </c>
      <c r="AH31" s="11"/>
      <c r="AI31" s="11"/>
      <c r="AJ31" s="11" t="s">
        <v>3329</v>
      </c>
      <c r="AK31" s="11" t="s">
        <v>3541</v>
      </c>
      <c r="AL31" s="11"/>
      <c r="AM31" s="11"/>
      <c r="AN31" s="11" t="s">
        <v>198</v>
      </c>
      <c r="AO31" s="11" t="s">
        <v>47</v>
      </c>
      <c r="AP31" s="11" t="s">
        <v>48</v>
      </c>
      <c r="AQ31" s="11" t="s">
        <v>49</v>
      </c>
    </row>
    <row r="32" ht="72" hidden="1" spans="1:43">
      <c r="A32" s="28">
        <v>30</v>
      </c>
      <c r="B32" s="11" t="s">
        <v>151</v>
      </c>
      <c r="C32" s="11" t="s">
        <v>199</v>
      </c>
      <c r="D32" s="11" t="s">
        <v>200</v>
      </c>
      <c r="E32" s="11" t="s">
        <v>201</v>
      </c>
      <c r="F32" s="11" t="s">
        <v>202</v>
      </c>
      <c r="G32" s="11" t="s">
        <v>203</v>
      </c>
      <c r="H32" s="11">
        <v>1</v>
      </c>
      <c r="I32" s="11">
        <v>1</v>
      </c>
      <c r="J32" s="11">
        <v>100</v>
      </c>
      <c r="K32" s="11"/>
      <c r="L32" s="11"/>
      <c r="M32" s="11"/>
      <c r="N32" s="11"/>
      <c r="O32" s="11"/>
      <c r="P32" s="11"/>
      <c r="Q32" s="11"/>
      <c r="R32" s="11"/>
      <c r="S32" s="11"/>
      <c r="T32" s="11"/>
      <c r="U32" s="11"/>
      <c r="V32" s="11"/>
      <c r="W32" s="11"/>
      <c r="X32" s="11"/>
      <c r="Y32" s="11"/>
      <c r="Z32" s="11"/>
      <c r="AA32" s="11"/>
      <c r="AB32" s="11"/>
      <c r="AC32" s="11"/>
      <c r="AD32" s="11"/>
      <c r="AE32" s="11"/>
      <c r="AF32" s="11"/>
      <c r="AG32" s="11">
        <v>50</v>
      </c>
      <c r="AH32" s="11" t="s">
        <v>1400</v>
      </c>
      <c r="AI32" s="11">
        <v>13</v>
      </c>
      <c r="AJ32" s="11"/>
      <c r="AK32" s="11"/>
      <c r="AL32" s="11"/>
      <c r="AM32" s="11"/>
      <c r="AN32" s="11" t="s">
        <v>198</v>
      </c>
      <c r="AO32" s="11" t="s">
        <v>47</v>
      </c>
      <c r="AP32" s="11" t="s">
        <v>48</v>
      </c>
      <c r="AQ32" s="11" t="s">
        <v>49</v>
      </c>
    </row>
    <row r="33" ht="24" hidden="1" spans="1:43">
      <c r="A33" s="28">
        <v>31</v>
      </c>
      <c r="B33" s="11" t="s">
        <v>151</v>
      </c>
      <c r="C33" s="11" t="s">
        <v>204</v>
      </c>
      <c r="D33" s="11" t="s">
        <v>205</v>
      </c>
      <c r="E33" s="11" t="s">
        <v>206</v>
      </c>
      <c r="F33" s="11" t="s">
        <v>207</v>
      </c>
      <c r="G33" s="11" t="s">
        <v>208</v>
      </c>
      <c r="H33" s="11">
        <v>2</v>
      </c>
      <c r="I33" s="11">
        <v>2</v>
      </c>
      <c r="J33" s="11">
        <v>100</v>
      </c>
      <c r="K33" s="11"/>
      <c r="L33" s="11"/>
      <c r="M33" s="11"/>
      <c r="N33" s="11"/>
      <c r="O33" s="11"/>
      <c r="P33" s="11"/>
      <c r="Q33" s="11"/>
      <c r="R33" s="11"/>
      <c r="S33" s="11"/>
      <c r="T33" s="11"/>
      <c r="U33" s="11"/>
      <c r="V33" s="11"/>
      <c r="W33" s="11"/>
      <c r="X33" s="11"/>
      <c r="Y33" s="11"/>
      <c r="Z33" s="11"/>
      <c r="AA33" s="11"/>
      <c r="AB33" s="11"/>
      <c r="AC33" s="11"/>
      <c r="AD33" s="11"/>
      <c r="AE33" s="11"/>
      <c r="AF33" s="11"/>
      <c r="AG33" s="11">
        <v>50</v>
      </c>
      <c r="AH33" s="11"/>
      <c r="AI33" s="11"/>
      <c r="AJ33" s="11"/>
      <c r="AK33" s="11"/>
      <c r="AL33" s="11"/>
      <c r="AM33" s="11"/>
      <c r="AN33" s="11" t="s">
        <v>209</v>
      </c>
      <c r="AO33" s="11" t="s">
        <v>47</v>
      </c>
      <c r="AP33" s="11" t="s">
        <v>48</v>
      </c>
      <c r="AQ33" s="11" t="s">
        <v>49</v>
      </c>
    </row>
    <row r="34" ht="48" hidden="1" spans="1:43">
      <c r="A34" s="28">
        <v>32</v>
      </c>
      <c r="B34" s="11" t="s">
        <v>151</v>
      </c>
      <c r="C34" s="11" t="s">
        <v>210</v>
      </c>
      <c r="D34" s="11" t="s">
        <v>211</v>
      </c>
      <c r="E34" s="11" t="s">
        <v>212</v>
      </c>
      <c r="F34" s="11" t="s">
        <v>167</v>
      </c>
      <c r="G34" s="11" t="s">
        <v>213</v>
      </c>
      <c r="H34" s="11">
        <v>1</v>
      </c>
      <c r="I34" s="11">
        <v>1</v>
      </c>
      <c r="J34" s="32">
        <v>100</v>
      </c>
      <c r="K34" s="33" t="s">
        <v>213</v>
      </c>
      <c r="L34" s="11">
        <v>4</v>
      </c>
      <c r="M34" s="11">
        <v>0</v>
      </c>
      <c r="N34" s="11" t="s">
        <v>3283</v>
      </c>
      <c r="O34" s="11">
        <v>6</v>
      </c>
      <c r="P34" s="11">
        <v>0</v>
      </c>
      <c r="Q34" s="11" t="s">
        <v>3337</v>
      </c>
      <c r="R34" s="11">
        <v>0</v>
      </c>
      <c r="S34" s="11">
        <v>0</v>
      </c>
      <c r="T34" s="11">
        <v>0</v>
      </c>
      <c r="U34" s="11">
        <v>0</v>
      </c>
      <c r="V34" s="11">
        <v>0</v>
      </c>
      <c r="W34" s="11">
        <v>0</v>
      </c>
      <c r="X34" s="11">
        <v>0</v>
      </c>
      <c r="Y34" s="11">
        <v>0</v>
      </c>
      <c r="Z34" s="11">
        <v>0</v>
      </c>
      <c r="AA34" s="11">
        <v>0</v>
      </c>
      <c r="AB34" s="11">
        <v>0</v>
      </c>
      <c r="AC34" s="11">
        <v>0</v>
      </c>
      <c r="AD34" s="11">
        <v>0</v>
      </c>
      <c r="AE34" s="11">
        <v>0</v>
      </c>
      <c r="AF34" s="11">
        <v>0</v>
      </c>
      <c r="AG34" s="11">
        <v>50</v>
      </c>
      <c r="AH34" s="11" t="s">
        <v>1400</v>
      </c>
      <c r="AI34" s="11">
        <v>14</v>
      </c>
      <c r="AJ34" s="11" t="s">
        <v>3329</v>
      </c>
      <c r="AK34" s="11" t="s">
        <v>3541</v>
      </c>
      <c r="AL34" s="11"/>
      <c r="AM34" s="11"/>
      <c r="AN34" s="11" t="s">
        <v>209</v>
      </c>
      <c r="AO34" s="11" t="s">
        <v>47</v>
      </c>
      <c r="AP34" s="11" t="s">
        <v>48</v>
      </c>
      <c r="AQ34" s="11" t="s">
        <v>49</v>
      </c>
    </row>
    <row r="35" ht="48" hidden="1" spans="1:43">
      <c r="A35" s="28">
        <v>33</v>
      </c>
      <c r="B35" s="11" t="s">
        <v>151</v>
      </c>
      <c r="C35" s="11" t="s">
        <v>214</v>
      </c>
      <c r="D35" s="11" t="s">
        <v>215</v>
      </c>
      <c r="E35" s="11" t="s">
        <v>216</v>
      </c>
      <c r="F35" s="11" t="s">
        <v>196</v>
      </c>
      <c r="G35" s="11" t="s">
        <v>183</v>
      </c>
      <c r="H35" s="11">
        <v>1</v>
      </c>
      <c r="I35" s="11">
        <v>1</v>
      </c>
      <c r="J35" s="32">
        <v>100</v>
      </c>
      <c r="K35" s="33" t="s">
        <v>183</v>
      </c>
      <c r="L35" s="11">
        <v>5</v>
      </c>
      <c r="M35" s="11">
        <v>0</v>
      </c>
      <c r="N35" s="11" t="s">
        <v>3330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50</v>
      </c>
      <c r="AH35" s="11"/>
      <c r="AI35" s="11"/>
      <c r="AJ35" s="11" t="s">
        <v>3329</v>
      </c>
      <c r="AK35" s="11" t="s">
        <v>3541</v>
      </c>
      <c r="AL35" s="11"/>
      <c r="AM35" s="11"/>
      <c r="AN35" s="11" t="s">
        <v>217</v>
      </c>
      <c r="AO35" s="11" t="s">
        <v>47</v>
      </c>
      <c r="AP35" s="11" t="s">
        <v>48</v>
      </c>
      <c r="AQ35" s="11" t="s">
        <v>49</v>
      </c>
    </row>
    <row r="36" ht="36" hidden="1" spans="1:43">
      <c r="A36" s="28">
        <v>34</v>
      </c>
      <c r="B36" s="11" t="s">
        <v>151</v>
      </c>
      <c r="C36" s="11" t="s">
        <v>218</v>
      </c>
      <c r="D36" s="11" t="s">
        <v>219</v>
      </c>
      <c r="E36" s="11" t="s">
        <v>220</v>
      </c>
      <c r="F36" s="11" t="s">
        <v>191</v>
      </c>
      <c r="G36" s="11" t="s">
        <v>221</v>
      </c>
      <c r="H36" s="11">
        <v>2</v>
      </c>
      <c r="I36" s="11">
        <v>1</v>
      </c>
      <c r="J36" s="11">
        <v>100</v>
      </c>
      <c r="K36" s="11"/>
      <c r="L36" s="11"/>
      <c r="M36" s="11"/>
      <c r="N36" s="11"/>
      <c r="O36" s="11"/>
      <c r="P36" s="11"/>
      <c r="Q36" s="11"/>
      <c r="R36" s="11"/>
      <c r="S36" s="11"/>
      <c r="T36" s="11"/>
      <c r="U36" s="11"/>
      <c r="V36" s="11"/>
      <c r="W36" s="11"/>
      <c r="X36" s="11"/>
      <c r="Y36" s="11"/>
      <c r="Z36" s="11"/>
      <c r="AA36" s="11"/>
      <c r="AB36" s="11"/>
      <c r="AC36" s="11"/>
      <c r="AD36" s="11"/>
      <c r="AE36" s="11"/>
      <c r="AF36" s="11"/>
      <c r="AG36" s="11">
        <v>50</v>
      </c>
      <c r="AH36" s="11"/>
      <c r="AI36" s="11"/>
      <c r="AJ36" s="11"/>
      <c r="AK36" s="11"/>
      <c r="AL36" s="11"/>
      <c r="AM36" s="11"/>
      <c r="AN36" s="11" t="s">
        <v>217</v>
      </c>
      <c r="AO36" s="11" t="s">
        <v>47</v>
      </c>
      <c r="AP36" s="11" t="s">
        <v>48</v>
      </c>
      <c r="AQ36" s="11" t="s">
        <v>49</v>
      </c>
    </row>
    <row r="37" ht="60" hidden="1" spans="1:43">
      <c r="A37" s="28">
        <v>35</v>
      </c>
      <c r="B37" s="11" t="s">
        <v>151</v>
      </c>
      <c r="C37" s="11" t="s">
        <v>222</v>
      </c>
      <c r="D37" s="11" t="s">
        <v>223</v>
      </c>
      <c r="E37" s="11" t="s">
        <v>224</v>
      </c>
      <c r="F37" s="11" t="s">
        <v>172</v>
      </c>
      <c r="G37" s="11" t="s">
        <v>128</v>
      </c>
      <c r="H37" s="11">
        <v>1</v>
      </c>
      <c r="I37" s="11">
        <v>1</v>
      </c>
      <c r="J37" s="33">
        <v>90</v>
      </c>
      <c r="K37" s="33" t="s">
        <v>128</v>
      </c>
      <c r="L37" s="11">
        <v>4</v>
      </c>
      <c r="M37" s="33">
        <v>10</v>
      </c>
      <c r="N37" s="33" t="s">
        <v>331</v>
      </c>
      <c r="O37" s="11">
        <v>5</v>
      </c>
      <c r="P37" s="11">
        <v>0</v>
      </c>
      <c r="Q37" s="11" t="s">
        <v>3338</v>
      </c>
      <c r="R37" s="11">
        <v>6</v>
      </c>
      <c r="S37" s="11">
        <v>0</v>
      </c>
      <c r="T37" s="11" t="s">
        <v>3339</v>
      </c>
      <c r="U37" s="11">
        <v>8</v>
      </c>
      <c r="V37" s="11">
        <v>0</v>
      </c>
      <c r="W37" s="11" t="s">
        <v>3340</v>
      </c>
      <c r="X37" s="11">
        <v>0</v>
      </c>
      <c r="Y37" s="11">
        <v>0</v>
      </c>
      <c r="Z37" s="11">
        <v>0</v>
      </c>
      <c r="AA37" s="11">
        <v>0</v>
      </c>
      <c r="AB37" s="11">
        <v>0</v>
      </c>
      <c r="AC37" s="11">
        <v>0</v>
      </c>
      <c r="AD37" s="11">
        <v>0</v>
      </c>
      <c r="AE37" s="11">
        <v>0</v>
      </c>
      <c r="AF37" s="11">
        <v>0</v>
      </c>
      <c r="AG37" s="11">
        <v>50</v>
      </c>
      <c r="AH37" s="11" t="s">
        <v>1400</v>
      </c>
      <c r="AI37" s="11">
        <v>13</v>
      </c>
      <c r="AJ37" s="11" t="s">
        <v>3329</v>
      </c>
      <c r="AK37" s="11" t="s">
        <v>3541</v>
      </c>
      <c r="AL37" s="11"/>
      <c r="AM37" s="11"/>
      <c r="AN37" s="11" t="s">
        <v>113</v>
      </c>
      <c r="AO37" s="11" t="s">
        <v>47</v>
      </c>
      <c r="AP37" s="11" t="s">
        <v>48</v>
      </c>
      <c r="AQ37" s="11" t="s">
        <v>49</v>
      </c>
    </row>
    <row r="38" ht="36" hidden="1" spans="1:43">
      <c r="A38" s="28">
        <v>36</v>
      </c>
      <c r="B38" s="11" t="s">
        <v>151</v>
      </c>
      <c r="C38" s="11" t="s">
        <v>225</v>
      </c>
      <c r="D38" s="11" t="s">
        <v>226</v>
      </c>
      <c r="E38" s="11" t="s">
        <v>227</v>
      </c>
      <c r="F38" s="11" t="s">
        <v>228</v>
      </c>
      <c r="G38" s="11" t="s">
        <v>229</v>
      </c>
      <c r="H38" s="11">
        <v>3</v>
      </c>
      <c r="I38" s="11">
        <v>3</v>
      </c>
      <c r="J38" s="11">
        <v>100</v>
      </c>
      <c r="K38" s="11"/>
      <c r="L38" s="11"/>
      <c r="M38" s="11"/>
      <c r="N38" s="11"/>
      <c r="O38" s="11"/>
      <c r="P38" s="11"/>
      <c r="Q38" s="11"/>
      <c r="R38" s="11"/>
      <c r="S38" s="11"/>
      <c r="T38" s="11"/>
      <c r="U38" s="11"/>
      <c r="V38" s="11"/>
      <c r="W38" s="11"/>
      <c r="X38" s="11"/>
      <c r="Y38" s="11"/>
      <c r="Z38" s="11"/>
      <c r="AA38" s="11"/>
      <c r="AB38" s="11"/>
      <c r="AC38" s="11"/>
      <c r="AD38" s="11"/>
      <c r="AE38" s="11"/>
      <c r="AF38" s="11"/>
      <c r="AG38" s="11">
        <v>50</v>
      </c>
      <c r="AH38" s="11"/>
      <c r="AI38" s="11"/>
      <c r="AJ38" s="11"/>
      <c r="AK38" s="11"/>
      <c r="AL38" s="11"/>
      <c r="AM38" s="11"/>
      <c r="AN38" s="11" t="s">
        <v>113</v>
      </c>
      <c r="AO38" s="11" t="s">
        <v>47</v>
      </c>
      <c r="AP38" s="11" t="s">
        <v>48</v>
      </c>
      <c r="AQ38" s="11" t="s">
        <v>49</v>
      </c>
    </row>
    <row r="39" ht="36" spans="1:43">
      <c r="A39" s="28">
        <v>37</v>
      </c>
      <c r="B39" s="11" t="s">
        <v>151</v>
      </c>
      <c r="C39" s="11" t="s">
        <v>230</v>
      </c>
      <c r="D39" s="11" t="s">
        <v>231</v>
      </c>
      <c r="E39" s="11" t="s">
        <v>232</v>
      </c>
      <c r="F39" s="11" t="s">
        <v>233</v>
      </c>
      <c r="G39" s="11" t="s">
        <v>234</v>
      </c>
      <c r="H39" s="11">
        <v>2</v>
      </c>
      <c r="I39" s="11">
        <v>2</v>
      </c>
      <c r="J39" s="95">
        <v>71.42</v>
      </c>
      <c r="K39" s="95" t="s">
        <v>234</v>
      </c>
      <c r="L39" s="11">
        <v>6</v>
      </c>
      <c r="M39" s="11">
        <v>28.57</v>
      </c>
      <c r="N39" s="11" t="s">
        <v>3341</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50</v>
      </c>
      <c r="AH39" s="11"/>
      <c r="AI39" s="11"/>
      <c r="AJ39" s="11" t="s">
        <v>3329</v>
      </c>
      <c r="AK39" s="11" t="s">
        <v>3542</v>
      </c>
      <c r="AL39" s="11"/>
      <c r="AM39" s="11"/>
      <c r="AN39" s="11" t="s">
        <v>117</v>
      </c>
      <c r="AO39" s="11" t="s">
        <v>47</v>
      </c>
      <c r="AP39" s="11" t="s">
        <v>48</v>
      </c>
      <c r="AQ39" s="11" t="s">
        <v>49</v>
      </c>
    </row>
    <row r="40" ht="48" hidden="1" spans="1:43">
      <c r="A40" s="28">
        <v>38</v>
      </c>
      <c r="B40" s="11" t="s">
        <v>151</v>
      </c>
      <c r="C40" s="11" t="s">
        <v>235</v>
      </c>
      <c r="D40" s="11" t="s">
        <v>236</v>
      </c>
      <c r="E40" s="11" t="s">
        <v>237</v>
      </c>
      <c r="F40" s="11" t="s">
        <v>178</v>
      </c>
      <c r="G40" s="11" t="s">
        <v>238</v>
      </c>
      <c r="H40" s="11">
        <v>1</v>
      </c>
      <c r="I40" s="11">
        <v>1</v>
      </c>
      <c r="J40" s="32">
        <v>100</v>
      </c>
      <c r="K40" s="33" t="s">
        <v>238</v>
      </c>
      <c r="L40" s="11">
        <v>3</v>
      </c>
      <c r="M40" s="11">
        <v>0</v>
      </c>
      <c r="N40" s="11" t="s">
        <v>3342</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50</v>
      </c>
      <c r="AH40" s="11"/>
      <c r="AI40" s="11"/>
      <c r="AJ40" s="11" t="s">
        <v>3329</v>
      </c>
      <c r="AK40" s="11" t="s">
        <v>3541</v>
      </c>
      <c r="AL40" s="11"/>
      <c r="AM40" s="11"/>
      <c r="AN40" s="11" t="s">
        <v>117</v>
      </c>
      <c r="AO40" s="11" t="s">
        <v>47</v>
      </c>
      <c r="AP40" s="11" t="s">
        <v>48</v>
      </c>
      <c r="AQ40" s="11" t="s">
        <v>49</v>
      </c>
    </row>
    <row r="41" ht="24" hidden="1" spans="1:43">
      <c r="A41" s="28">
        <v>39</v>
      </c>
      <c r="B41" s="11" t="s">
        <v>151</v>
      </c>
      <c r="C41" s="11" t="s">
        <v>239</v>
      </c>
      <c r="D41" s="11" t="s">
        <v>240</v>
      </c>
      <c r="E41" s="11" t="s">
        <v>241</v>
      </c>
      <c r="F41" s="11" t="s">
        <v>196</v>
      </c>
      <c r="G41" s="11" t="s">
        <v>242</v>
      </c>
      <c r="H41" s="11">
        <v>2</v>
      </c>
      <c r="I41" s="11">
        <v>2</v>
      </c>
      <c r="J41" s="11">
        <v>100</v>
      </c>
      <c r="K41" s="11"/>
      <c r="L41" s="11"/>
      <c r="M41" s="11"/>
      <c r="N41" s="11"/>
      <c r="O41" s="11"/>
      <c r="P41" s="11"/>
      <c r="Q41" s="11"/>
      <c r="R41" s="11"/>
      <c r="S41" s="11"/>
      <c r="T41" s="11"/>
      <c r="U41" s="11"/>
      <c r="V41" s="11"/>
      <c r="W41" s="11"/>
      <c r="X41" s="11"/>
      <c r="Y41" s="11"/>
      <c r="Z41" s="11"/>
      <c r="AA41" s="11"/>
      <c r="AB41" s="11"/>
      <c r="AC41" s="11"/>
      <c r="AD41" s="11"/>
      <c r="AE41" s="11"/>
      <c r="AF41" s="11"/>
      <c r="AG41" s="11">
        <v>50</v>
      </c>
      <c r="AH41" s="11"/>
      <c r="AI41" s="11"/>
      <c r="AJ41" s="11"/>
      <c r="AK41" s="11"/>
      <c r="AL41" s="11"/>
      <c r="AM41" s="11"/>
      <c r="AN41" s="11" t="s">
        <v>243</v>
      </c>
      <c r="AO41" s="11" t="s">
        <v>47</v>
      </c>
      <c r="AP41" s="11" t="s">
        <v>48</v>
      </c>
      <c r="AQ41" s="11" t="s">
        <v>49</v>
      </c>
    </row>
    <row r="42" ht="24" hidden="1" spans="1:43">
      <c r="A42" s="28">
        <v>40</v>
      </c>
      <c r="B42" s="11" t="s">
        <v>151</v>
      </c>
      <c r="C42" s="11" t="s">
        <v>244</v>
      </c>
      <c r="D42" s="11" t="s">
        <v>245</v>
      </c>
      <c r="E42" s="11" t="s">
        <v>246</v>
      </c>
      <c r="F42" s="11" t="s">
        <v>196</v>
      </c>
      <c r="G42" s="11" t="s">
        <v>242</v>
      </c>
      <c r="H42" s="11">
        <v>2</v>
      </c>
      <c r="I42" s="11">
        <v>2</v>
      </c>
      <c r="J42" s="11">
        <v>100</v>
      </c>
      <c r="K42" s="11"/>
      <c r="L42" s="11"/>
      <c r="M42" s="11"/>
      <c r="N42" s="11"/>
      <c r="O42" s="11"/>
      <c r="P42" s="11"/>
      <c r="Q42" s="11"/>
      <c r="R42" s="11"/>
      <c r="S42" s="11"/>
      <c r="T42" s="11"/>
      <c r="U42" s="11"/>
      <c r="V42" s="11"/>
      <c r="W42" s="11"/>
      <c r="X42" s="11"/>
      <c r="Y42" s="11"/>
      <c r="Z42" s="11"/>
      <c r="AA42" s="11"/>
      <c r="AB42" s="11"/>
      <c r="AC42" s="11"/>
      <c r="AD42" s="11"/>
      <c r="AE42" s="11"/>
      <c r="AF42" s="11"/>
      <c r="AG42" s="11">
        <v>50</v>
      </c>
      <c r="AH42" s="11"/>
      <c r="AI42" s="11"/>
      <c r="AJ42" s="11"/>
      <c r="AK42" s="11"/>
      <c r="AL42" s="11"/>
      <c r="AM42" s="11"/>
      <c r="AN42" s="11" t="s">
        <v>243</v>
      </c>
      <c r="AO42" s="11" t="s">
        <v>47</v>
      </c>
      <c r="AP42" s="11" t="s">
        <v>48</v>
      </c>
      <c r="AQ42" s="11" t="s">
        <v>49</v>
      </c>
    </row>
    <row r="43" ht="36" hidden="1" spans="1:43">
      <c r="A43" s="28">
        <v>41</v>
      </c>
      <c r="B43" s="11" t="s">
        <v>151</v>
      </c>
      <c r="C43" s="11" t="s">
        <v>247</v>
      </c>
      <c r="D43" s="11" t="s">
        <v>248</v>
      </c>
      <c r="E43" s="11" t="s">
        <v>249</v>
      </c>
      <c r="F43" s="11" t="s">
        <v>250</v>
      </c>
      <c r="G43" s="11" t="s">
        <v>162</v>
      </c>
      <c r="H43" s="11">
        <v>2</v>
      </c>
      <c r="I43" s="11">
        <v>2</v>
      </c>
      <c r="J43" s="11">
        <v>100</v>
      </c>
      <c r="K43" s="11"/>
      <c r="L43" s="11"/>
      <c r="M43" s="11"/>
      <c r="N43" s="11"/>
      <c r="O43" s="11"/>
      <c r="P43" s="11"/>
      <c r="Q43" s="11"/>
      <c r="R43" s="11"/>
      <c r="S43" s="11"/>
      <c r="T43" s="11"/>
      <c r="U43" s="11"/>
      <c r="V43" s="11"/>
      <c r="W43" s="11"/>
      <c r="X43" s="11"/>
      <c r="Y43" s="11"/>
      <c r="Z43" s="11"/>
      <c r="AA43" s="11"/>
      <c r="AB43" s="11"/>
      <c r="AC43" s="11"/>
      <c r="AD43" s="11"/>
      <c r="AE43" s="11"/>
      <c r="AF43" s="11"/>
      <c r="AG43" s="11">
        <v>50</v>
      </c>
      <c r="AH43" s="11"/>
      <c r="AI43" s="11"/>
      <c r="AJ43" s="11"/>
      <c r="AK43" s="11"/>
      <c r="AL43" s="11"/>
      <c r="AM43" s="11"/>
      <c r="AN43" s="11" t="s">
        <v>243</v>
      </c>
      <c r="AO43" s="11" t="s">
        <v>47</v>
      </c>
      <c r="AP43" s="11" t="s">
        <v>48</v>
      </c>
      <c r="AQ43" s="11" t="s">
        <v>49</v>
      </c>
    </row>
    <row r="44" ht="60" hidden="1" spans="1:43">
      <c r="A44" s="28">
        <v>42</v>
      </c>
      <c r="B44" s="11" t="s">
        <v>151</v>
      </c>
      <c r="C44" s="11" t="s">
        <v>251</v>
      </c>
      <c r="D44" s="11" t="s">
        <v>252</v>
      </c>
      <c r="E44" s="11" t="s">
        <v>253</v>
      </c>
      <c r="F44" s="11" t="s">
        <v>178</v>
      </c>
      <c r="G44" s="11" t="s">
        <v>238</v>
      </c>
      <c r="H44" s="11">
        <v>1</v>
      </c>
      <c r="I44" s="11">
        <v>1</v>
      </c>
      <c r="J44" s="33">
        <v>70</v>
      </c>
      <c r="K44" s="33" t="s">
        <v>238</v>
      </c>
      <c r="L44" s="11">
        <v>3</v>
      </c>
      <c r="M44" s="33">
        <v>25</v>
      </c>
      <c r="N44" s="33" t="s">
        <v>3342</v>
      </c>
      <c r="O44" s="11">
        <v>7</v>
      </c>
      <c r="P44" s="33">
        <v>5</v>
      </c>
      <c r="Q44" s="33" t="s">
        <v>327</v>
      </c>
      <c r="R44" s="11">
        <v>0</v>
      </c>
      <c r="S44" s="11">
        <v>0</v>
      </c>
      <c r="T44" s="11">
        <v>0</v>
      </c>
      <c r="U44" s="11">
        <v>0</v>
      </c>
      <c r="V44" s="11">
        <v>0</v>
      </c>
      <c r="W44" s="11">
        <v>0</v>
      </c>
      <c r="X44" s="11">
        <v>0</v>
      </c>
      <c r="Y44" s="11">
        <v>0</v>
      </c>
      <c r="Z44" s="11">
        <v>0</v>
      </c>
      <c r="AA44" s="11">
        <v>0</v>
      </c>
      <c r="AB44" s="11">
        <v>0</v>
      </c>
      <c r="AC44" s="11">
        <v>0</v>
      </c>
      <c r="AD44" s="11">
        <v>0</v>
      </c>
      <c r="AE44" s="11">
        <v>0</v>
      </c>
      <c r="AF44" s="11">
        <v>0</v>
      </c>
      <c r="AG44" s="11">
        <v>50</v>
      </c>
      <c r="AH44" s="11"/>
      <c r="AI44" s="11"/>
      <c r="AJ44" s="11" t="s">
        <v>3329</v>
      </c>
      <c r="AK44" s="11" t="s">
        <v>3541</v>
      </c>
      <c r="AL44" s="11"/>
      <c r="AM44" s="11"/>
      <c r="AN44" s="11" t="s">
        <v>243</v>
      </c>
      <c r="AO44" s="11" t="s">
        <v>47</v>
      </c>
      <c r="AP44" s="11" t="s">
        <v>48</v>
      </c>
      <c r="AQ44" s="11" t="s">
        <v>49</v>
      </c>
    </row>
    <row r="45" ht="48" hidden="1" spans="1:43">
      <c r="A45" s="28">
        <v>43</v>
      </c>
      <c r="B45" s="11" t="s">
        <v>151</v>
      </c>
      <c r="C45" s="11" t="s">
        <v>254</v>
      </c>
      <c r="D45" s="11" t="s">
        <v>255</v>
      </c>
      <c r="E45" s="11" t="s">
        <v>256</v>
      </c>
      <c r="F45" s="11" t="s">
        <v>228</v>
      </c>
      <c r="G45" s="11" t="s">
        <v>128</v>
      </c>
      <c r="H45" s="11">
        <v>1</v>
      </c>
      <c r="I45" s="11">
        <v>1</v>
      </c>
      <c r="J45" s="36">
        <v>35.73</v>
      </c>
      <c r="K45" s="33" t="s">
        <v>128</v>
      </c>
      <c r="L45" s="11">
        <v>2</v>
      </c>
      <c r="M45" s="36">
        <v>28.57</v>
      </c>
      <c r="N45" s="33" t="s">
        <v>3343</v>
      </c>
      <c r="O45" s="11">
        <v>4</v>
      </c>
      <c r="P45" s="36">
        <v>21.42</v>
      </c>
      <c r="Q45" s="33" t="s">
        <v>331</v>
      </c>
      <c r="R45" s="11">
        <v>6</v>
      </c>
      <c r="S45" s="36">
        <v>14.28</v>
      </c>
      <c r="T45" s="33" t="s">
        <v>3344</v>
      </c>
      <c r="U45" s="11">
        <v>0</v>
      </c>
      <c r="V45" s="11">
        <v>0</v>
      </c>
      <c r="W45" s="11">
        <v>0</v>
      </c>
      <c r="X45" s="11">
        <v>0</v>
      </c>
      <c r="Y45" s="11">
        <v>0</v>
      </c>
      <c r="Z45" s="11">
        <v>0</v>
      </c>
      <c r="AA45" s="11">
        <v>0</v>
      </c>
      <c r="AB45" s="11">
        <v>0</v>
      </c>
      <c r="AC45" s="11">
        <v>0</v>
      </c>
      <c r="AD45" s="11">
        <v>0</v>
      </c>
      <c r="AE45" s="11">
        <v>0</v>
      </c>
      <c r="AF45" s="11">
        <v>0</v>
      </c>
      <c r="AG45" s="11">
        <v>50</v>
      </c>
      <c r="AH45" s="11" t="s">
        <v>1400</v>
      </c>
      <c r="AI45" s="11">
        <v>13</v>
      </c>
      <c r="AJ45" s="11" t="s">
        <v>3329</v>
      </c>
      <c r="AK45" s="11" t="s">
        <v>3541</v>
      </c>
      <c r="AL45" s="11"/>
      <c r="AM45" s="11"/>
      <c r="AN45" s="11" t="s">
        <v>123</v>
      </c>
      <c r="AO45" s="11" t="s">
        <v>47</v>
      </c>
      <c r="AP45" s="11" t="s">
        <v>48</v>
      </c>
      <c r="AQ45" s="11" t="s">
        <v>49</v>
      </c>
    </row>
    <row r="46" ht="36" hidden="1" spans="1:43">
      <c r="A46" s="28">
        <v>44</v>
      </c>
      <c r="B46" s="11" t="s">
        <v>151</v>
      </c>
      <c r="C46" s="11" t="s">
        <v>257</v>
      </c>
      <c r="D46" s="11" t="s">
        <v>258</v>
      </c>
      <c r="E46" s="11" t="s">
        <v>259</v>
      </c>
      <c r="F46" s="11" t="s">
        <v>260</v>
      </c>
      <c r="G46" s="11" t="s">
        <v>261</v>
      </c>
      <c r="H46" s="11">
        <v>2</v>
      </c>
      <c r="I46" s="11">
        <v>1</v>
      </c>
      <c r="J46" s="11">
        <v>100</v>
      </c>
      <c r="K46" s="11"/>
      <c r="L46" s="11"/>
      <c r="M46" s="11"/>
      <c r="N46" s="11"/>
      <c r="O46" s="11"/>
      <c r="P46" s="11"/>
      <c r="Q46" s="11"/>
      <c r="R46" s="11"/>
      <c r="S46" s="11"/>
      <c r="T46" s="11"/>
      <c r="U46" s="11"/>
      <c r="V46" s="11"/>
      <c r="W46" s="11"/>
      <c r="X46" s="11"/>
      <c r="Y46" s="11"/>
      <c r="Z46" s="11"/>
      <c r="AA46" s="11"/>
      <c r="AB46" s="11"/>
      <c r="AC46" s="11"/>
      <c r="AD46" s="11"/>
      <c r="AE46" s="11"/>
      <c r="AF46" s="11"/>
      <c r="AG46" s="11">
        <v>50</v>
      </c>
      <c r="AH46" s="11"/>
      <c r="AI46" s="11"/>
      <c r="AJ46" s="11"/>
      <c r="AK46" s="11"/>
      <c r="AL46" s="11"/>
      <c r="AM46" s="11"/>
      <c r="AN46" s="11" t="s">
        <v>123</v>
      </c>
      <c r="AO46" s="11" t="s">
        <v>47</v>
      </c>
      <c r="AP46" s="11" t="s">
        <v>48</v>
      </c>
      <c r="AQ46" s="11" t="s">
        <v>49</v>
      </c>
    </row>
    <row r="47" ht="60" hidden="1" spans="1:43">
      <c r="A47" s="28">
        <v>45</v>
      </c>
      <c r="B47" s="11" t="s">
        <v>151</v>
      </c>
      <c r="C47" s="11" t="s">
        <v>262</v>
      </c>
      <c r="D47" s="11" t="s">
        <v>263</v>
      </c>
      <c r="E47" s="11" t="s">
        <v>264</v>
      </c>
      <c r="F47" s="11" t="s">
        <v>196</v>
      </c>
      <c r="G47" s="11" t="s">
        <v>197</v>
      </c>
      <c r="H47" s="11">
        <v>1</v>
      </c>
      <c r="I47" s="11">
        <v>1</v>
      </c>
      <c r="J47" s="32">
        <v>100</v>
      </c>
      <c r="K47" s="33" t="s">
        <v>197</v>
      </c>
      <c r="L47" s="11">
        <v>2</v>
      </c>
      <c r="M47" s="11">
        <v>0</v>
      </c>
      <c r="N47" s="11" t="s">
        <v>128</v>
      </c>
      <c r="O47" s="11">
        <v>4</v>
      </c>
      <c r="P47" s="11">
        <v>0</v>
      </c>
      <c r="Q47" s="11" t="s">
        <v>3345</v>
      </c>
      <c r="R47" s="11">
        <v>5</v>
      </c>
      <c r="S47" s="11">
        <v>0</v>
      </c>
      <c r="T47" s="11" t="s">
        <v>3346</v>
      </c>
      <c r="U47" s="11">
        <v>0</v>
      </c>
      <c r="V47" s="11">
        <v>0</v>
      </c>
      <c r="W47" s="11">
        <v>0</v>
      </c>
      <c r="X47" s="11">
        <v>0</v>
      </c>
      <c r="Y47" s="11">
        <v>0</v>
      </c>
      <c r="Z47" s="11">
        <v>0</v>
      </c>
      <c r="AA47" s="11">
        <v>0</v>
      </c>
      <c r="AB47" s="11">
        <v>0</v>
      </c>
      <c r="AC47" s="11">
        <v>0</v>
      </c>
      <c r="AD47" s="11">
        <v>0</v>
      </c>
      <c r="AE47" s="11">
        <v>0</v>
      </c>
      <c r="AF47" s="11">
        <v>0</v>
      </c>
      <c r="AG47" s="11">
        <v>50</v>
      </c>
      <c r="AH47" s="11"/>
      <c r="AI47" s="11"/>
      <c r="AJ47" s="11" t="s">
        <v>3329</v>
      </c>
      <c r="AK47" s="11" t="s">
        <v>3541</v>
      </c>
      <c r="AL47" s="11"/>
      <c r="AM47" s="11"/>
      <c r="AN47" s="11" t="s">
        <v>265</v>
      </c>
      <c r="AO47" s="11" t="s">
        <v>47</v>
      </c>
      <c r="AP47" s="11" t="s">
        <v>48</v>
      </c>
      <c r="AQ47" s="11" t="s">
        <v>49</v>
      </c>
    </row>
    <row r="48" ht="36" hidden="1" spans="1:43">
      <c r="A48" s="28">
        <v>46</v>
      </c>
      <c r="B48" s="11" t="s">
        <v>151</v>
      </c>
      <c r="C48" s="11" t="s">
        <v>266</v>
      </c>
      <c r="D48" s="11" t="s">
        <v>267</v>
      </c>
      <c r="E48" s="11" t="s">
        <v>268</v>
      </c>
      <c r="F48" s="11" t="s">
        <v>155</v>
      </c>
      <c r="G48" s="11" t="s">
        <v>269</v>
      </c>
      <c r="H48" s="11">
        <v>1</v>
      </c>
      <c r="I48" s="11">
        <v>1</v>
      </c>
      <c r="J48" s="11">
        <v>100</v>
      </c>
      <c r="K48" s="11"/>
      <c r="L48" s="11"/>
      <c r="M48" s="11"/>
      <c r="N48" s="11"/>
      <c r="O48" s="11"/>
      <c r="P48" s="11"/>
      <c r="Q48" s="11"/>
      <c r="R48" s="11"/>
      <c r="S48" s="11"/>
      <c r="T48" s="11"/>
      <c r="U48" s="11"/>
      <c r="V48" s="11"/>
      <c r="W48" s="11"/>
      <c r="X48" s="11"/>
      <c r="Y48" s="11"/>
      <c r="Z48" s="11"/>
      <c r="AA48" s="11"/>
      <c r="AB48" s="11"/>
      <c r="AC48" s="11"/>
      <c r="AD48" s="11"/>
      <c r="AE48" s="11"/>
      <c r="AF48" s="11"/>
      <c r="AG48" s="11">
        <v>50</v>
      </c>
      <c r="AH48" s="11"/>
      <c r="AI48" s="11"/>
      <c r="AJ48" s="11"/>
      <c r="AK48" s="11"/>
      <c r="AL48" s="11"/>
      <c r="AM48" s="11"/>
      <c r="AN48" s="11" t="s">
        <v>265</v>
      </c>
      <c r="AO48" s="11" t="s">
        <v>47</v>
      </c>
      <c r="AP48" s="11" t="s">
        <v>48</v>
      </c>
      <c r="AQ48" s="11" t="s">
        <v>49</v>
      </c>
    </row>
    <row r="49" ht="24" hidden="1" spans="1:43">
      <c r="A49" s="28">
        <v>47</v>
      </c>
      <c r="B49" s="11" t="s">
        <v>151</v>
      </c>
      <c r="C49" s="11" t="s">
        <v>270</v>
      </c>
      <c r="D49" s="11" t="s">
        <v>271</v>
      </c>
      <c r="E49" s="11" t="s">
        <v>272</v>
      </c>
      <c r="F49" s="11" t="s">
        <v>202</v>
      </c>
      <c r="G49" s="11" t="s">
        <v>128</v>
      </c>
      <c r="H49" s="11">
        <v>2</v>
      </c>
      <c r="I49" s="11">
        <v>2</v>
      </c>
      <c r="J49" s="11">
        <v>100</v>
      </c>
      <c r="K49" s="11"/>
      <c r="L49" s="11"/>
      <c r="M49" s="11"/>
      <c r="N49" s="11"/>
      <c r="O49" s="11"/>
      <c r="P49" s="11"/>
      <c r="Q49" s="11"/>
      <c r="R49" s="11"/>
      <c r="S49" s="11"/>
      <c r="T49" s="11"/>
      <c r="U49" s="11"/>
      <c r="V49" s="11"/>
      <c r="W49" s="11"/>
      <c r="X49" s="11"/>
      <c r="Y49" s="11"/>
      <c r="Z49" s="11"/>
      <c r="AA49" s="11"/>
      <c r="AB49" s="11"/>
      <c r="AC49" s="11"/>
      <c r="AD49" s="11"/>
      <c r="AE49" s="11"/>
      <c r="AF49" s="11"/>
      <c r="AG49" s="11">
        <v>50</v>
      </c>
      <c r="AH49" s="11"/>
      <c r="AI49" s="11"/>
      <c r="AJ49" s="11"/>
      <c r="AK49" s="11"/>
      <c r="AL49" s="11"/>
      <c r="AM49" s="11"/>
      <c r="AN49" s="11" t="s">
        <v>273</v>
      </c>
      <c r="AO49" s="11" t="s">
        <v>47</v>
      </c>
      <c r="AP49" s="11" t="s">
        <v>48</v>
      </c>
      <c r="AQ49" s="11" t="s">
        <v>49</v>
      </c>
    </row>
    <row r="50" ht="24" hidden="1" spans="1:43">
      <c r="A50" s="28">
        <v>48</v>
      </c>
      <c r="B50" s="11" t="s">
        <v>151</v>
      </c>
      <c r="C50" s="11" t="s">
        <v>274</v>
      </c>
      <c r="D50" s="11" t="s">
        <v>275</v>
      </c>
      <c r="E50" s="11" t="s">
        <v>276</v>
      </c>
      <c r="F50" s="11" t="s">
        <v>277</v>
      </c>
      <c r="G50" s="11" t="s">
        <v>278</v>
      </c>
      <c r="H50" s="11">
        <v>1</v>
      </c>
      <c r="I50" s="11">
        <v>1</v>
      </c>
      <c r="J50" s="11">
        <v>100</v>
      </c>
      <c r="K50" s="11"/>
      <c r="L50" s="11"/>
      <c r="M50" s="11"/>
      <c r="N50" s="11"/>
      <c r="O50" s="11"/>
      <c r="P50" s="11"/>
      <c r="Q50" s="11"/>
      <c r="R50" s="11"/>
      <c r="S50" s="11"/>
      <c r="T50" s="11"/>
      <c r="U50" s="11"/>
      <c r="V50" s="11"/>
      <c r="W50" s="11"/>
      <c r="X50" s="11"/>
      <c r="Y50" s="11"/>
      <c r="Z50" s="11"/>
      <c r="AA50" s="11"/>
      <c r="AB50" s="11"/>
      <c r="AC50" s="11"/>
      <c r="AD50" s="11"/>
      <c r="AE50" s="11"/>
      <c r="AF50" s="11"/>
      <c r="AG50" s="11">
        <v>50</v>
      </c>
      <c r="AH50" s="11"/>
      <c r="AI50" s="11"/>
      <c r="AJ50" s="11"/>
      <c r="AK50" s="11"/>
      <c r="AL50" s="11"/>
      <c r="AM50" s="11"/>
      <c r="AN50" s="11" t="s">
        <v>273</v>
      </c>
      <c r="AO50" s="11" t="s">
        <v>47</v>
      </c>
      <c r="AP50" s="11" t="s">
        <v>48</v>
      </c>
      <c r="AQ50" s="11" t="s">
        <v>49</v>
      </c>
    </row>
    <row r="51" ht="72" spans="1:43">
      <c r="A51" s="28">
        <v>49</v>
      </c>
      <c r="B51" s="11" t="s">
        <v>151</v>
      </c>
      <c r="C51" s="11" t="s">
        <v>279</v>
      </c>
      <c r="D51" s="11" t="s">
        <v>280</v>
      </c>
      <c r="E51" s="11" t="s">
        <v>281</v>
      </c>
      <c r="F51" s="11" t="s">
        <v>250</v>
      </c>
      <c r="G51" s="11" t="s">
        <v>234</v>
      </c>
      <c r="H51" s="11">
        <v>2</v>
      </c>
      <c r="I51" s="11">
        <v>2</v>
      </c>
      <c r="J51" s="37">
        <v>76.92</v>
      </c>
      <c r="K51" s="37" t="s">
        <v>234</v>
      </c>
      <c r="L51" s="11">
        <v>8</v>
      </c>
      <c r="M51" s="37">
        <v>23.07</v>
      </c>
      <c r="N51" s="37" t="s">
        <v>3347</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50</v>
      </c>
      <c r="AH51" s="11" t="s">
        <v>1400</v>
      </c>
      <c r="AI51" s="11">
        <v>6</v>
      </c>
      <c r="AJ51" s="11" t="s">
        <v>3329</v>
      </c>
      <c r="AK51" s="11" t="s">
        <v>3542</v>
      </c>
      <c r="AL51" s="11"/>
      <c r="AM51" s="11"/>
      <c r="AN51" s="11" t="s">
        <v>282</v>
      </c>
      <c r="AO51" s="11" t="s">
        <v>47</v>
      </c>
      <c r="AP51" s="11" t="s">
        <v>48</v>
      </c>
      <c r="AQ51" s="11" t="s">
        <v>49</v>
      </c>
    </row>
    <row r="52" s="67" customFormat="1" ht="60" hidden="1" spans="1:43">
      <c r="A52" s="28">
        <v>50</v>
      </c>
      <c r="B52" s="11" t="s">
        <v>151</v>
      </c>
      <c r="C52" s="11" t="s">
        <v>283</v>
      </c>
      <c r="D52" s="11" t="s">
        <v>284</v>
      </c>
      <c r="E52" s="11" t="s">
        <v>285</v>
      </c>
      <c r="F52" s="11" t="s">
        <v>286</v>
      </c>
      <c r="G52" s="11" t="s">
        <v>287</v>
      </c>
      <c r="H52" s="11">
        <v>3</v>
      </c>
      <c r="I52" s="11">
        <v>2</v>
      </c>
      <c r="J52" s="33">
        <v>33.34</v>
      </c>
      <c r="K52" s="33" t="s">
        <v>3348</v>
      </c>
      <c r="L52" s="11">
        <v>3</v>
      </c>
      <c r="M52" s="33">
        <v>33.33</v>
      </c>
      <c r="N52" s="33" t="s">
        <v>287</v>
      </c>
      <c r="O52" s="11">
        <v>4</v>
      </c>
      <c r="P52" s="33">
        <v>33.33</v>
      </c>
      <c r="Q52" s="33" t="s">
        <v>3349</v>
      </c>
      <c r="R52" s="11">
        <v>0</v>
      </c>
      <c r="S52" s="11">
        <v>0</v>
      </c>
      <c r="T52" s="11">
        <v>0</v>
      </c>
      <c r="U52" s="11">
        <v>0</v>
      </c>
      <c r="V52" s="11">
        <v>0</v>
      </c>
      <c r="W52" s="11">
        <v>0</v>
      </c>
      <c r="X52" s="11">
        <v>0</v>
      </c>
      <c r="Y52" s="11">
        <v>0</v>
      </c>
      <c r="Z52" s="11">
        <v>0</v>
      </c>
      <c r="AA52" s="11">
        <v>0</v>
      </c>
      <c r="AB52" s="11">
        <v>0</v>
      </c>
      <c r="AC52" s="11">
        <v>0</v>
      </c>
      <c r="AD52" s="11">
        <v>0</v>
      </c>
      <c r="AE52" s="11">
        <v>0</v>
      </c>
      <c r="AF52" s="11">
        <v>0</v>
      </c>
      <c r="AG52" s="11">
        <v>50</v>
      </c>
      <c r="AH52" s="11"/>
      <c r="AI52" s="11"/>
      <c r="AJ52" s="11" t="s">
        <v>3329</v>
      </c>
      <c r="AK52" s="11" t="s">
        <v>3541</v>
      </c>
      <c r="AL52" s="11"/>
      <c r="AM52" s="11"/>
      <c r="AN52" s="11" t="s">
        <v>282</v>
      </c>
      <c r="AO52" s="11" t="s">
        <v>47</v>
      </c>
      <c r="AP52" s="11" t="s">
        <v>48</v>
      </c>
      <c r="AQ52" s="11" t="s">
        <v>49</v>
      </c>
    </row>
    <row r="53" ht="24" hidden="1" spans="1:43">
      <c r="A53" s="28">
        <v>51</v>
      </c>
      <c r="B53" s="11" t="s">
        <v>151</v>
      </c>
      <c r="C53" s="11" t="s">
        <v>288</v>
      </c>
      <c r="D53" s="11" t="s">
        <v>289</v>
      </c>
      <c r="E53" s="11" t="s">
        <v>290</v>
      </c>
      <c r="F53" s="11" t="s">
        <v>167</v>
      </c>
      <c r="G53" s="11" t="s">
        <v>291</v>
      </c>
      <c r="H53" s="11">
        <v>2</v>
      </c>
      <c r="I53" s="11">
        <v>1</v>
      </c>
      <c r="J53" s="11">
        <v>100</v>
      </c>
      <c r="K53" s="11"/>
      <c r="L53" s="11"/>
      <c r="M53" s="11"/>
      <c r="N53" s="11"/>
      <c r="O53" s="11"/>
      <c r="P53" s="11"/>
      <c r="Q53" s="11"/>
      <c r="R53" s="11"/>
      <c r="S53" s="11"/>
      <c r="T53" s="11"/>
      <c r="U53" s="11"/>
      <c r="V53" s="11"/>
      <c r="W53" s="11"/>
      <c r="X53" s="11"/>
      <c r="Y53" s="11"/>
      <c r="Z53" s="11"/>
      <c r="AA53" s="11"/>
      <c r="AB53" s="11"/>
      <c r="AC53" s="11"/>
      <c r="AD53" s="11"/>
      <c r="AE53" s="11"/>
      <c r="AF53" s="11"/>
      <c r="AG53" s="11">
        <v>50</v>
      </c>
      <c r="AH53" s="11"/>
      <c r="AI53" s="11"/>
      <c r="AJ53" s="11"/>
      <c r="AK53" s="11"/>
      <c r="AL53" s="11"/>
      <c r="AM53" s="11"/>
      <c r="AN53" s="11" t="s">
        <v>282</v>
      </c>
      <c r="AO53" s="11" t="s">
        <v>47</v>
      </c>
      <c r="AP53" s="11" t="s">
        <v>48</v>
      </c>
      <c r="AQ53" s="11" t="s">
        <v>49</v>
      </c>
    </row>
    <row r="54" ht="48" hidden="1" spans="1:43">
      <c r="A54" s="28">
        <v>52</v>
      </c>
      <c r="B54" s="11" t="s">
        <v>151</v>
      </c>
      <c r="C54" s="11" t="s">
        <v>292</v>
      </c>
      <c r="D54" s="11" t="s">
        <v>293</v>
      </c>
      <c r="E54" s="11" t="s">
        <v>294</v>
      </c>
      <c r="F54" s="11" t="s">
        <v>295</v>
      </c>
      <c r="G54" s="11" t="s">
        <v>296</v>
      </c>
      <c r="H54" s="11">
        <v>2</v>
      </c>
      <c r="I54" s="11">
        <v>2</v>
      </c>
      <c r="J54" s="33">
        <v>45</v>
      </c>
      <c r="K54" s="33" t="s">
        <v>296</v>
      </c>
      <c r="L54" s="11">
        <v>5</v>
      </c>
      <c r="M54" s="11">
        <v>0</v>
      </c>
      <c r="N54" s="11" t="s">
        <v>3330</v>
      </c>
      <c r="O54" s="11">
        <v>6</v>
      </c>
      <c r="P54" s="33">
        <v>45</v>
      </c>
      <c r="Q54" s="33" t="s">
        <v>384</v>
      </c>
      <c r="R54" s="11">
        <v>8</v>
      </c>
      <c r="S54" s="33">
        <v>10</v>
      </c>
      <c r="T54" s="33" t="s">
        <v>45</v>
      </c>
      <c r="U54" s="11">
        <v>0</v>
      </c>
      <c r="V54" s="11">
        <v>0</v>
      </c>
      <c r="W54" s="11">
        <v>0</v>
      </c>
      <c r="X54" s="11">
        <v>0</v>
      </c>
      <c r="Y54" s="11">
        <v>0</v>
      </c>
      <c r="Z54" s="11">
        <v>0</v>
      </c>
      <c r="AA54" s="11">
        <v>0</v>
      </c>
      <c r="AB54" s="11">
        <v>0</v>
      </c>
      <c r="AC54" s="11">
        <v>0</v>
      </c>
      <c r="AD54" s="11">
        <v>0</v>
      </c>
      <c r="AE54" s="11">
        <v>0</v>
      </c>
      <c r="AF54" s="11">
        <v>0</v>
      </c>
      <c r="AG54" s="11">
        <v>50</v>
      </c>
      <c r="AH54" s="11" t="s">
        <v>1400</v>
      </c>
      <c r="AI54" s="11">
        <v>5</v>
      </c>
      <c r="AJ54" s="11" t="s">
        <v>3329</v>
      </c>
      <c r="AK54" s="11" t="s">
        <v>3541</v>
      </c>
      <c r="AL54" s="11"/>
      <c r="AM54" s="11"/>
      <c r="AN54" s="11" t="s">
        <v>297</v>
      </c>
      <c r="AO54" s="11" t="s">
        <v>47</v>
      </c>
      <c r="AP54" s="11" t="s">
        <v>48</v>
      </c>
      <c r="AQ54" s="11" t="s">
        <v>49</v>
      </c>
    </row>
    <row r="55" ht="36" hidden="1" spans="1:43">
      <c r="A55" s="28">
        <v>53</v>
      </c>
      <c r="B55" s="11" t="s">
        <v>151</v>
      </c>
      <c r="C55" s="11" t="s">
        <v>298</v>
      </c>
      <c r="D55" s="11" t="s">
        <v>299</v>
      </c>
      <c r="E55" s="11" t="s">
        <v>300</v>
      </c>
      <c r="F55" s="11" t="s">
        <v>250</v>
      </c>
      <c r="G55" s="11" t="s">
        <v>128</v>
      </c>
      <c r="H55" s="11">
        <v>2</v>
      </c>
      <c r="I55" s="11">
        <v>2</v>
      </c>
      <c r="J55" s="11">
        <v>100</v>
      </c>
      <c r="K55" s="11"/>
      <c r="L55" s="11"/>
      <c r="M55" s="11"/>
      <c r="N55" s="11"/>
      <c r="O55" s="11"/>
      <c r="P55" s="11"/>
      <c r="Q55" s="11"/>
      <c r="R55" s="11"/>
      <c r="S55" s="11"/>
      <c r="T55" s="11"/>
      <c r="U55" s="11"/>
      <c r="V55" s="11"/>
      <c r="W55" s="11"/>
      <c r="X55" s="11"/>
      <c r="Y55" s="11"/>
      <c r="Z55" s="11"/>
      <c r="AA55" s="11"/>
      <c r="AB55" s="11"/>
      <c r="AC55" s="11"/>
      <c r="AD55" s="11"/>
      <c r="AE55" s="11"/>
      <c r="AF55" s="11"/>
      <c r="AG55" s="11">
        <v>50</v>
      </c>
      <c r="AH55" s="11"/>
      <c r="AI55" s="11"/>
      <c r="AJ55" s="11"/>
      <c r="AK55" s="11"/>
      <c r="AL55" s="11"/>
      <c r="AM55" s="11"/>
      <c r="AN55" s="11" t="s">
        <v>297</v>
      </c>
      <c r="AO55" s="11" t="s">
        <v>47</v>
      </c>
      <c r="AP55" s="11" t="s">
        <v>48</v>
      </c>
      <c r="AQ55" s="11" t="s">
        <v>49</v>
      </c>
    </row>
    <row r="56" ht="24" hidden="1" spans="1:43">
      <c r="A56" s="28">
        <v>54</v>
      </c>
      <c r="B56" s="11" t="s">
        <v>151</v>
      </c>
      <c r="C56" s="11" t="s">
        <v>301</v>
      </c>
      <c r="D56" s="11" t="s">
        <v>302</v>
      </c>
      <c r="E56" s="11" t="s">
        <v>303</v>
      </c>
      <c r="F56" s="11" t="s">
        <v>228</v>
      </c>
      <c r="G56" s="11" t="s">
        <v>208</v>
      </c>
      <c r="H56" s="11">
        <v>3</v>
      </c>
      <c r="I56" s="11">
        <v>3</v>
      </c>
      <c r="J56" s="11">
        <v>100</v>
      </c>
      <c r="K56" s="11"/>
      <c r="L56" s="11"/>
      <c r="M56" s="11"/>
      <c r="N56" s="11"/>
      <c r="O56" s="11"/>
      <c r="P56" s="11"/>
      <c r="Q56" s="11"/>
      <c r="R56" s="11"/>
      <c r="S56" s="11"/>
      <c r="T56" s="11"/>
      <c r="U56" s="11"/>
      <c r="V56" s="11"/>
      <c r="W56" s="11"/>
      <c r="X56" s="11"/>
      <c r="Y56" s="11"/>
      <c r="Z56" s="11"/>
      <c r="AA56" s="11"/>
      <c r="AB56" s="11"/>
      <c r="AC56" s="11"/>
      <c r="AD56" s="11"/>
      <c r="AE56" s="11"/>
      <c r="AF56" s="11"/>
      <c r="AG56" s="11">
        <v>50</v>
      </c>
      <c r="AH56" s="11"/>
      <c r="AI56" s="11"/>
      <c r="AJ56" s="11"/>
      <c r="AK56" s="11"/>
      <c r="AL56" s="11"/>
      <c r="AM56" s="11"/>
      <c r="AN56" s="11" t="s">
        <v>297</v>
      </c>
      <c r="AO56" s="11" t="s">
        <v>47</v>
      </c>
      <c r="AP56" s="11" t="s">
        <v>48</v>
      </c>
      <c r="AQ56" s="11" t="s">
        <v>49</v>
      </c>
    </row>
    <row r="57" ht="36" hidden="1" spans="1:43">
      <c r="A57" s="28">
        <v>55</v>
      </c>
      <c r="B57" s="11" t="s">
        <v>151</v>
      </c>
      <c r="C57" s="11" t="s">
        <v>304</v>
      </c>
      <c r="D57" s="11" t="s">
        <v>305</v>
      </c>
      <c r="E57" s="11" t="s">
        <v>306</v>
      </c>
      <c r="F57" s="11" t="s">
        <v>228</v>
      </c>
      <c r="G57" s="11" t="s">
        <v>66</v>
      </c>
      <c r="H57" s="11">
        <v>2</v>
      </c>
      <c r="I57" s="11">
        <v>2</v>
      </c>
      <c r="J57" s="11">
        <v>100</v>
      </c>
      <c r="K57" s="11"/>
      <c r="L57" s="11"/>
      <c r="M57" s="11"/>
      <c r="N57" s="11"/>
      <c r="O57" s="11"/>
      <c r="P57" s="11"/>
      <c r="Q57" s="11"/>
      <c r="R57" s="11"/>
      <c r="S57" s="11"/>
      <c r="T57" s="11"/>
      <c r="U57" s="11"/>
      <c r="V57" s="11"/>
      <c r="W57" s="11"/>
      <c r="X57" s="11"/>
      <c r="Y57" s="11"/>
      <c r="Z57" s="11"/>
      <c r="AA57" s="11"/>
      <c r="AB57" s="11"/>
      <c r="AC57" s="11"/>
      <c r="AD57" s="11"/>
      <c r="AE57" s="11"/>
      <c r="AF57" s="11"/>
      <c r="AG57" s="11">
        <v>50</v>
      </c>
      <c r="AH57" s="11"/>
      <c r="AI57" s="11"/>
      <c r="AJ57" s="11"/>
      <c r="AK57" s="11"/>
      <c r="AL57" s="11"/>
      <c r="AM57" s="11"/>
      <c r="AN57" s="11" t="s">
        <v>297</v>
      </c>
      <c r="AO57" s="11" t="s">
        <v>47</v>
      </c>
      <c r="AP57" s="11" t="s">
        <v>48</v>
      </c>
      <c r="AQ57" s="11" t="s">
        <v>49</v>
      </c>
    </row>
    <row r="58" ht="48" hidden="1" spans="1:43">
      <c r="A58" s="28">
        <v>56</v>
      </c>
      <c r="B58" s="11" t="s">
        <v>151</v>
      </c>
      <c r="C58" s="11" t="s">
        <v>307</v>
      </c>
      <c r="D58" s="11" t="s">
        <v>308</v>
      </c>
      <c r="E58" s="11" t="s">
        <v>309</v>
      </c>
      <c r="F58" s="11" t="s">
        <v>155</v>
      </c>
      <c r="G58" s="11" t="s">
        <v>310</v>
      </c>
      <c r="H58" s="11">
        <v>1</v>
      </c>
      <c r="I58" s="11">
        <v>1</v>
      </c>
      <c r="J58" s="11">
        <v>100</v>
      </c>
      <c r="K58" s="11"/>
      <c r="L58" s="11"/>
      <c r="M58" s="11"/>
      <c r="N58" s="11"/>
      <c r="O58" s="11"/>
      <c r="P58" s="11"/>
      <c r="Q58" s="11"/>
      <c r="R58" s="11"/>
      <c r="S58" s="11"/>
      <c r="T58" s="11"/>
      <c r="U58" s="11"/>
      <c r="V58" s="11"/>
      <c r="W58" s="11"/>
      <c r="X58" s="11"/>
      <c r="Y58" s="11"/>
      <c r="Z58" s="11"/>
      <c r="AA58" s="11"/>
      <c r="AB58" s="11"/>
      <c r="AC58" s="11"/>
      <c r="AD58" s="11"/>
      <c r="AE58" s="11"/>
      <c r="AF58" s="11"/>
      <c r="AG58" s="11">
        <v>50</v>
      </c>
      <c r="AH58" s="11" t="s">
        <v>1400</v>
      </c>
      <c r="AI58" s="11">
        <v>6</v>
      </c>
      <c r="AJ58" s="11"/>
      <c r="AK58" s="11"/>
      <c r="AL58" s="11"/>
      <c r="AM58" s="11"/>
      <c r="AN58" s="11" t="s">
        <v>297</v>
      </c>
      <c r="AO58" s="11" t="s">
        <v>47</v>
      </c>
      <c r="AP58" s="11" t="s">
        <v>48</v>
      </c>
      <c r="AQ58" s="11" t="s">
        <v>49</v>
      </c>
    </row>
    <row r="59" ht="36" hidden="1" spans="1:43">
      <c r="A59" s="28">
        <v>57</v>
      </c>
      <c r="B59" s="11" t="s">
        <v>151</v>
      </c>
      <c r="C59" s="11" t="s">
        <v>311</v>
      </c>
      <c r="D59" s="11" t="s">
        <v>312</v>
      </c>
      <c r="E59" s="11" t="s">
        <v>313</v>
      </c>
      <c r="F59" s="11" t="s">
        <v>155</v>
      </c>
      <c r="G59" s="11" t="s">
        <v>45</v>
      </c>
      <c r="H59" s="11">
        <v>2</v>
      </c>
      <c r="I59" s="11">
        <v>1</v>
      </c>
      <c r="J59" s="11">
        <v>100</v>
      </c>
      <c r="K59" s="11"/>
      <c r="L59" s="11"/>
      <c r="M59" s="11"/>
      <c r="N59" s="11"/>
      <c r="O59" s="11"/>
      <c r="P59" s="11"/>
      <c r="Q59" s="11"/>
      <c r="R59" s="11"/>
      <c r="S59" s="11"/>
      <c r="T59" s="11"/>
      <c r="U59" s="11"/>
      <c r="V59" s="11"/>
      <c r="W59" s="11"/>
      <c r="X59" s="11"/>
      <c r="Y59" s="11"/>
      <c r="Z59" s="11"/>
      <c r="AA59" s="11"/>
      <c r="AB59" s="11"/>
      <c r="AC59" s="11"/>
      <c r="AD59" s="11"/>
      <c r="AE59" s="11"/>
      <c r="AF59" s="11"/>
      <c r="AG59" s="11">
        <v>50</v>
      </c>
      <c r="AH59" s="11"/>
      <c r="AI59" s="11"/>
      <c r="AJ59" s="11"/>
      <c r="AK59" s="11"/>
      <c r="AL59" s="11"/>
      <c r="AM59" s="11"/>
      <c r="AN59" s="11" t="s">
        <v>297</v>
      </c>
      <c r="AO59" s="11" t="s">
        <v>47</v>
      </c>
      <c r="AP59" s="11" t="s">
        <v>48</v>
      </c>
      <c r="AQ59" s="11" t="s">
        <v>49</v>
      </c>
    </row>
    <row r="60" ht="36" hidden="1" spans="1:43">
      <c r="A60" s="28">
        <v>58</v>
      </c>
      <c r="B60" s="11" t="s">
        <v>151</v>
      </c>
      <c r="C60" s="11" t="s">
        <v>314</v>
      </c>
      <c r="D60" s="11" t="s">
        <v>315</v>
      </c>
      <c r="E60" s="11" t="s">
        <v>316</v>
      </c>
      <c r="F60" s="11" t="s">
        <v>317</v>
      </c>
      <c r="G60" s="11" t="s">
        <v>318</v>
      </c>
      <c r="H60" s="11">
        <v>2</v>
      </c>
      <c r="I60" s="11">
        <v>2</v>
      </c>
      <c r="J60" s="11">
        <v>100</v>
      </c>
      <c r="K60" s="11"/>
      <c r="L60" s="11"/>
      <c r="M60" s="11"/>
      <c r="N60" s="11"/>
      <c r="O60" s="11"/>
      <c r="P60" s="11"/>
      <c r="Q60" s="11"/>
      <c r="R60" s="11"/>
      <c r="S60" s="11"/>
      <c r="T60" s="11"/>
      <c r="U60" s="11"/>
      <c r="V60" s="11"/>
      <c r="W60" s="11"/>
      <c r="X60" s="11"/>
      <c r="Y60" s="11"/>
      <c r="Z60" s="11"/>
      <c r="AA60" s="11"/>
      <c r="AB60" s="11"/>
      <c r="AC60" s="11"/>
      <c r="AD60" s="11"/>
      <c r="AE60" s="11"/>
      <c r="AF60" s="11"/>
      <c r="AG60" s="11">
        <v>50</v>
      </c>
      <c r="AH60" s="11" t="s">
        <v>1400</v>
      </c>
      <c r="AI60" s="11">
        <v>8</v>
      </c>
      <c r="AJ60" s="11"/>
      <c r="AK60" s="11"/>
      <c r="AL60" s="11"/>
      <c r="AM60" s="11"/>
      <c r="AN60" s="11" t="s">
        <v>297</v>
      </c>
      <c r="AO60" s="11" t="s">
        <v>47</v>
      </c>
      <c r="AP60" s="11" t="s">
        <v>48</v>
      </c>
      <c r="AQ60" s="11" t="s">
        <v>49</v>
      </c>
    </row>
    <row r="61" ht="36" hidden="1" spans="1:43">
      <c r="A61" s="28">
        <v>59</v>
      </c>
      <c r="B61" s="11" t="s">
        <v>151</v>
      </c>
      <c r="C61" s="11" t="s">
        <v>319</v>
      </c>
      <c r="D61" s="11" t="s">
        <v>320</v>
      </c>
      <c r="E61" s="11" t="s">
        <v>321</v>
      </c>
      <c r="F61" s="11" t="s">
        <v>322</v>
      </c>
      <c r="G61" s="11" t="s">
        <v>323</v>
      </c>
      <c r="H61" s="11">
        <v>2</v>
      </c>
      <c r="I61" s="11">
        <v>2</v>
      </c>
      <c r="J61" s="11">
        <v>100</v>
      </c>
      <c r="K61" s="11"/>
      <c r="L61" s="11"/>
      <c r="M61" s="11"/>
      <c r="N61" s="11"/>
      <c r="O61" s="11"/>
      <c r="P61" s="11"/>
      <c r="Q61" s="11"/>
      <c r="R61" s="11"/>
      <c r="S61" s="11"/>
      <c r="T61" s="11"/>
      <c r="U61" s="11"/>
      <c r="V61" s="11"/>
      <c r="W61" s="11"/>
      <c r="X61" s="11"/>
      <c r="Y61" s="11"/>
      <c r="Z61" s="11"/>
      <c r="AA61" s="11"/>
      <c r="AB61" s="11"/>
      <c r="AC61" s="11"/>
      <c r="AD61" s="11"/>
      <c r="AE61" s="11"/>
      <c r="AF61" s="11"/>
      <c r="AG61" s="11">
        <v>50</v>
      </c>
      <c r="AH61" s="11"/>
      <c r="AI61" s="11"/>
      <c r="AJ61" s="11"/>
      <c r="AK61" s="11"/>
      <c r="AL61" s="11"/>
      <c r="AM61" s="11"/>
      <c r="AN61" s="11" t="s">
        <v>297</v>
      </c>
      <c r="AO61" s="11" t="s">
        <v>47</v>
      </c>
      <c r="AP61" s="11" t="s">
        <v>48</v>
      </c>
      <c r="AQ61" s="11" t="s">
        <v>49</v>
      </c>
    </row>
    <row r="62" ht="48" hidden="1" spans="1:43">
      <c r="A62" s="28">
        <v>60</v>
      </c>
      <c r="B62" s="11" t="s">
        <v>151</v>
      </c>
      <c r="C62" s="11" t="s">
        <v>324</v>
      </c>
      <c r="D62" s="11" t="s">
        <v>325</v>
      </c>
      <c r="E62" s="11" t="s">
        <v>326</v>
      </c>
      <c r="F62" s="11" t="s">
        <v>167</v>
      </c>
      <c r="G62" s="11" t="s">
        <v>327</v>
      </c>
      <c r="H62" s="11">
        <v>1</v>
      </c>
      <c r="I62" s="11">
        <v>1</v>
      </c>
      <c r="J62" s="33">
        <v>50</v>
      </c>
      <c r="K62" s="33" t="s">
        <v>327</v>
      </c>
      <c r="L62" s="11">
        <v>2</v>
      </c>
      <c r="M62" s="33">
        <v>50</v>
      </c>
      <c r="N62" s="33" t="s">
        <v>3350</v>
      </c>
      <c r="O62" s="11">
        <v>5</v>
      </c>
      <c r="P62" s="11">
        <v>0</v>
      </c>
      <c r="Q62" s="11" t="s">
        <v>3351</v>
      </c>
      <c r="R62" s="11">
        <v>6</v>
      </c>
      <c r="S62" s="11">
        <v>0</v>
      </c>
      <c r="T62" s="11" t="s">
        <v>3352</v>
      </c>
      <c r="U62" s="11">
        <v>0</v>
      </c>
      <c r="V62" s="11">
        <v>0</v>
      </c>
      <c r="W62" s="11">
        <v>0</v>
      </c>
      <c r="X62" s="11">
        <v>0</v>
      </c>
      <c r="Y62" s="11">
        <v>0</v>
      </c>
      <c r="Z62" s="11">
        <v>0</v>
      </c>
      <c r="AA62" s="11">
        <v>0</v>
      </c>
      <c r="AB62" s="11">
        <v>0</v>
      </c>
      <c r="AC62" s="11">
        <v>0</v>
      </c>
      <c r="AD62" s="11">
        <v>0</v>
      </c>
      <c r="AE62" s="11">
        <v>0</v>
      </c>
      <c r="AF62" s="11">
        <v>0</v>
      </c>
      <c r="AG62" s="11">
        <v>50</v>
      </c>
      <c r="AH62" s="11"/>
      <c r="AI62" s="11"/>
      <c r="AJ62" s="11" t="s">
        <v>3329</v>
      </c>
      <c r="AK62" s="11" t="s">
        <v>3541</v>
      </c>
      <c r="AL62" s="11"/>
      <c r="AM62" s="11"/>
      <c r="AN62" s="11" t="s">
        <v>297</v>
      </c>
      <c r="AO62" s="11" t="s">
        <v>47</v>
      </c>
      <c r="AP62" s="11" t="s">
        <v>48</v>
      </c>
      <c r="AQ62" s="11" t="s">
        <v>49</v>
      </c>
    </row>
    <row r="63" ht="48" hidden="1" spans="1:43">
      <c r="A63" s="28">
        <v>61</v>
      </c>
      <c r="B63" s="11" t="s">
        <v>151</v>
      </c>
      <c r="C63" s="11" t="s">
        <v>328</v>
      </c>
      <c r="D63" s="11" t="s">
        <v>329</v>
      </c>
      <c r="E63" s="11" t="s">
        <v>330</v>
      </c>
      <c r="F63" s="11" t="s">
        <v>155</v>
      </c>
      <c r="G63" s="11" t="s">
        <v>331</v>
      </c>
      <c r="H63" s="11">
        <v>1</v>
      </c>
      <c r="I63" s="11">
        <v>1</v>
      </c>
      <c r="J63" s="33">
        <v>85</v>
      </c>
      <c r="K63" s="33" t="s">
        <v>331</v>
      </c>
      <c r="L63" s="11">
        <v>2</v>
      </c>
      <c r="M63" s="33">
        <v>15</v>
      </c>
      <c r="N63" s="33" t="s">
        <v>1555</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50</v>
      </c>
      <c r="AH63" s="11"/>
      <c r="AI63" s="11"/>
      <c r="AJ63" s="11" t="s">
        <v>3329</v>
      </c>
      <c r="AK63" s="11" t="s">
        <v>3541</v>
      </c>
      <c r="AL63" s="11"/>
      <c r="AM63" s="11"/>
      <c r="AN63" s="11" t="s">
        <v>332</v>
      </c>
      <c r="AO63" s="11" t="s">
        <v>47</v>
      </c>
      <c r="AP63" s="11" t="s">
        <v>48</v>
      </c>
      <c r="AQ63" s="11" t="s">
        <v>49</v>
      </c>
    </row>
    <row r="64" ht="48" hidden="1" spans="1:43">
      <c r="A64" s="28">
        <v>62</v>
      </c>
      <c r="B64" s="11" t="s">
        <v>151</v>
      </c>
      <c r="C64" s="11" t="s">
        <v>333</v>
      </c>
      <c r="D64" s="11" t="s">
        <v>334</v>
      </c>
      <c r="E64" s="11" t="s">
        <v>335</v>
      </c>
      <c r="F64" s="11" t="s">
        <v>250</v>
      </c>
      <c r="G64" s="11" t="s">
        <v>72</v>
      </c>
      <c r="H64" s="11">
        <v>2</v>
      </c>
      <c r="I64" s="11">
        <v>2</v>
      </c>
      <c r="J64" s="33">
        <v>85</v>
      </c>
      <c r="K64" s="33" t="s">
        <v>72</v>
      </c>
      <c r="L64" s="11">
        <v>8</v>
      </c>
      <c r="M64" s="33">
        <v>15</v>
      </c>
      <c r="N64" s="33" t="s">
        <v>625</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50</v>
      </c>
      <c r="AH64" s="11" t="s">
        <v>1400</v>
      </c>
      <c r="AI64" s="11">
        <v>24</v>
      </c>
      <c r="AJ64" s="11" t="s">
        <v>3329</v>
      </c>
      <c r="AK64" s="11" t="s">
        <v>3541</v>
      </c>
      <c r="AL64" s="11"/>
      <c r="AM64" s="11"/>
      <c r="AN64" s="11" t="s">
        <v>332</v>
      </c>
      <c r="AO64" s="11" t="s">
        <v>47</v>
      </c>
      <c r="AP64" s="11" t="s">
        <v>48</v>
      </c>
      <c r="AQ64" s="11" t="s">
        <v>49</v>
      </c>
    </row>
    <row r="65" ht="24" hidden="1" spans="1:43">
      <c r="A65" s="28">
        <v>63</v>
      </c>
      <c r="B65" s="11" t="s">
        <v>151</v>
      </c>
      <c r="C65" s="11" t="s">
        <v>336</v>
      </c>
      <c r="D65" s="11" t="s">
        <v>337</v>
      </c>
      <c r="E65" s="11" t="s">
        <v>338</v>
      </c>
      <c r="F65" s="11" t="s">
        <v>155</v>
      </c>
      <c r="G65" s="11" t="s">
        <v>339</v>
      </c>
      <c r="H65" s="11">
        <v>1</v>
      </c>
      <c r="I65" s="11">
        <v>1</v>
      </c>
      <c r="J65" s="11">
        <v>100</v>
      </c>
      <c r="K65" s="11"/>
      <c r="L65" s="11"/>
      <c r="M65" s="11"/>
      <c r="N65" s="11"/>
      <c r="O65" s="11"/>
      <c r="P65" s="11"/>
      <c r="Q65" s="11"/>
      <c r="R65" s="11"/>
      <c r="S65" s="11"/>
      <c r="T65" s="11"/>
      <c r="U65" s="11"/>
      <c r="V65" s="11"/>
      <c r="W65" s="11"/>
      <c r="X65" s="11"/>
      <c r="Y65" s="11"/>
      <c r="Z65" s="11"/>
      <c r="AA65" s="11"/>
      <c r="AB65" s="11"/>
      <c r="AC65" s="11"/>
      <c r="AD65" s="11"/>
      <c r="AE65" s="11"/>
      <c r="AF65" s="11"/>
      <c r="AG65" s="11">
        <v>50</v>
      </c>
      <c r="AH65" s="11"/>
      <c r="AI65" s="11"/>
      <c r="AJ65" s="11"/>
      <c r="AK65" s="11"/>
      <c r="AL65" s="11"/>
      <c r="AM65" s="11"/>
      <c r="AN65" s="11" t="s">
        <v>332</v>
      </c>
      <c r="AO65" s="11" t="s">
        <v>47</v>
      </c>
      <c r="AP65" s="11" t="s">
        <v>48</v>
      </c>
      <c r="AQ65" s="11" t="s">
        <v>49</v>
      </c>
    </row>
    <row r="66" ht="24" hidden="1" spans="1:43">
      <c r="A66" s="28">
        <v>64</v>
      </c>
      <c r="B66" s="11" t="s">
        <v>151</v>
      </c>
      <c r="C66" s="11" t="s">
        <v>340</v>
      </c>
      <c r="D66" s="13" t="s">
        <v>341</v>
      </c>
      <c r="E66" s="11" t="s">
        <v>342</v>
      </c>
      <c r="F66" s="11" t="s">
        <v>172</v>
      </c>
      <c r="G66" s="11" t="s">
        <v>128</v>
      </c>
      <c r="H66" s="11">
        <v>2</v>
      </c>
      <c r="I66" s="11">
        <v>2</v>
      </c>
      <c r="J66" s="11">
        <v>100</v>
      </c>
      <c r="K66" s="11"/>
      <c r="L66" s="11"/>
      <c r="M66" s="11"/>
      <c r="N66" s="11"/>
      <c r="O66" s="11"/>
      <c r="P66" s="11"/>
      <c r="Q66" s="11"/>
      <c r="R66" s="11"/>
      <c r="S66" s="11"/>
      <c r="T66" s="11"/>
      <c r="U66" s="11"/>
      <c r="V66" s="11"/>
      <c r="W66" s="11"/>
      <c r="X66" s="11"/>
      <c r="Y66" s="11"/>
      <c r="Z66" s="11"/>
      <c r="AA66" s="11"/>
      <c r="AB66" s="11"/>
      <c r="AC66" s="11"/>
      <c r="AD66" s="11"/>
      <c r="AE66" s="11"/>
      <c r="AF66" s="11"/>
      <c r="AG66" s="11">
        <v>50</v>
      </c>
      <c r="AH66" s="11" t="s">
        <v>1400</v>
      </c>
      <c r="AI66" s="11">
        <v>44</v>
      </c>
      <c r="AJ66" s="11"/>
      <c r="AK66" s="11"/>
      <c r="AL66" s="11"/>
      <c r="AM66" s="11"/>
      <c r="AN66" s="11" t="s">
        <v>343</v>
      </c>
      <c r="AO66" s="11" t="s">
        <v>47</v>
      </c>
      <c r="AP66" s="11" t="s">
        <v>48</v>
      </c>
      <c r="AQ66" s="11" t="s">
        <v>49</v>
      </c>
    </row>
    <row r="67" ht="36" hidden="1" spans="1:43">
      <c r="A67" s="28">
        <v>65</v>
      </c>
      <c r="B67" s="11" t="s">
        <v>151</v>
      </c>
      <c r="C67" s="11" t="s">
        <v>344</v>
      </c>
      <c r="D67" s="11" t="s">
        <v>345</v>
      </c>
      <c r="E67" s="11" t="s">
        <v>346</v>
      </c>
      <c r="F67" s="11" t="s">
        <v>250</v>
      </c>
      <c r="G67" s="11" t="s">
        <v>347</v>
      </c>
      <c r="H67" s="11">
        <v>3</v>
      </c>
      <c r="I67" s="11">
        <v>3</v>
      </c>
      <c r="J67" s="11">
        <v>100</v>
      </c>
      <c r="K67" s="11"/>
      <c r="L67" s="11"/>
      <c r="M67" s="11"/>
      <c r="N67" s="11"/>
      <c r="O67" s="11"/>
      <c r="P67" s="11"/>
      <c r="Q67" s="11"/>
      <c r="R67" s="11"/>
      <c r="S67" s="11"/>
      <c r="T67" s="11"/>
      <c r="U67" s="11"/>
      <c r="V67" s="11"/>
      <c r="W67" s="11"/>
      <c r="X67" s="11"/>
      <c r="Y67" s="11"/>
      <c r="Z67" s="11"/>
      <c r="AA67" s="11"/>
      <c r="AB67" s="11"/>
      <c r="AC67" s="11"/>
      <c r="AD67" s="11"/>
      <c r="AE67" s="11"/>
      <c r="AF67" s="11"/>
      <c r="AG67" s="11">
        <v>50</v>
      </c>
      <c r="AH67" s="11"/>
      <c r="AI67" s="11"/>
      <c r="AJ67" s="11"/>
      <c r="AK67" s="11"/>
      <c r="AL67" s="11"/>
      <c r="AM67" s="11"/>
      <c r="AN67" s="11" t="s">
        <v>343</v>
      </c>
      <c r="AO67" s="11" t="s">
        <v>47</v>
      </c>
      <c r="AP67" s="11" t="s">
        <v>48</v>
      </c>
      <c r="AQ67" s="11" t="s">
        <v>49</v>
      </c>
    </row>
    <row r="68" ht="36" hidden="1" spans="1:43">
      <c r="A68" s="28">
        <v>66</v>
      </c>
      <c r="B68" s="11" t="s">
        <v>151</v>
      </c>
      <c r="C68" s="11" t="s">
        <v>348</v>
      </c>
      <c r="D68" s="11" t="s">
        <v>349</v>
      </c>
      <c r="E68" s="11" t="s">
        <v>350</v>
      </c>
      <c r="F68" s="11" t="s">
        <v>277</v>
      </c>
      <c r="G68" s="11" t="s">
        <v>66</v>
      </c>
      <c r="H68" s="11">
        <v>2</v>
      </c>
      <c r="I68" s="11">
        <v>2</v>
      </c>
      <c r="J68" s="11">
        <v>100</v>
      </c>
      <c r="K68" s="11"/>
      <c r="L68" s="11"/>
      <c r="M68" s="11"/>
      <c r="N68" s="11"/>
      <c r="O68" s="11"/>
      <c r="P68" s="11"/>
      <c r="Q68" s="11"/>
      <c r="R68" s="11"/>
      <c r="S68" s="11"/>
      <c r="T68" s="11"/>
      <c r="U68" s="11"/>
      <c r="V68" s="11"/>
      <c r="W68" s="11"/>
      <c r="X68" s="11"/>
      <c r="Y68" s="11"/>
      <c r="Z68" s="11"/>
      <c r="AA68" s="11"/>
      <c r="AB68" s="11"/>
      <c r="AC68" s="11"/>
      <c r="AD68" s="11"/>
      <c r="AE68" s="11"/>
      <c r="AF68" s="11"/>
      <c r="AG68" s="11">
        <v>50</v>
      </c>
      <c r="AH68" s="11"/>
      <c r="AI68" s="11"/>
      <c r="AJ68" s="11"/>
      <c r="AK68" s="11"/>
      <c r="AL68" s="11"/>
      <c r="AM68" s="11"/>
      <c r="AN68" s="11" t="s">
        <v>343</v>
      </c>
      <c r="AO68" s="11" t="s">
        <v>47</v>
      </c>
      <c r="AP68" s="11" t="s">
        <v>48</v>
      </c>
      <c r="AQ68" s="11" t="s">
        <v>49</v>
      </c>
    </row>
    <row r="69" ht="24" hidden="1" spans="1:43">
      <c r="A69" s="28">
        <v>67</v>
      </c>
      <c r="B69" s="11" t="s">
        <v>151</v>
      </c>
      <c r="C69" s="11" t="s">
        <v>351</v>
      </c>
      <c r="D69" s="11" t="s">
        <v>352</v>
      </c>
      <c r="E69" s="11" t="s">
        <v>353</v>
      </c>
      <c r="F69" s="11" t="s">
        <v>191</v>
      </c>
      <c r="G69" s="11" t="s">
        <v>354</v>
      </c>
      <c r="H69" s="11">
        <v>2</v>
      </c>
      <c r="I69" s="11">
        <v>2</v>
      </c>
      <c r="J69" s="11">
        <v>100</v>
      </c>
      <c r="K69" s="11"/>
      <c r="L69" s="11"/>
      <c r="M69" s="11"/>
      <c r="N69" s="11"/>
      <c r="O69" s="11"/>
      <c r="P69" s="11"/>
      <c r="Q69" s="11"/>
      <c r="R69" s="11"/>
      <c r="S69" s="11"/>
      <c r="T69" s="11"/>
      <c r="U69" s="11"/>
      <c r="V69" s="11"/>
      <c r="W69" s="11"/>
      <c r="X69" s="11"/>
      <c r="Y69" s="11"/>
      <c r="Z69" s="11"/>
      <c r="AA69" s="11"/>
      <c r="AB69" s="11"/>
      <c r="AC69" s="11"/>
      <c r="AD69" s="11"/>
      <c r="AE69" s="11"/>
      <c r="AF69" s="11"/>
      <c r="AG69" s="11">
        <v>20</v>
      </c>
      <c r="AH69" s="11" t="s">
        <v>1400</v>
      </c>
      <c r="AI69" s="11">
        <v>3</v>
      </c>
      <c r="AJ69" s="11"/>
      <c r="AK69" s="11"/>
      <c r="AL69" s="11"/>
      <c r="AM69" s="11"/>
      <c r="AN69" s="11" t="s">
        <v>343</v>
      </c>
      <c r="AO69" s="11" t="s">
        <v>105</v>
      </c>
      <c r="AP69" s="11" t="s">
        <v>48</v>
      </c>
      <c r="AQ69" s="11" t="s">
        <v>49</v>
      </c>
    </row>
    <row r="70" ht="24" hidden="1" spans="1:43">
      <c r="A70" s="28">
        <v>68</v>
      </c>
      <c r="B70" s="11" t="s">
        <v>151</v>
      </c>
      <c r="C70" s="11" t="s">
        <v>355</v>
      </c>
      <c r="D70" s="11" t="s">
        <v>356</v>
      </c>
      <c r="E70" s="11" t="s">
        <v>357</v>
      </c>
      <c r="F70" s="11" t="s">
        <v>322</v>
      </c>
      <c r="G70" s="11" t="s">
        <v>358</v>
      </c>
      <c r="H70" s="11">
        <v>3</v>
      </c>
      <c r="I70" s="11">
        <v>3</v>
      </c>
      <c r="J70" s="11">
        <v>100</v>
      </c>
      <c r="K70" s="11"/>
      <c r="L70" s="11"/>
      <c r="M70" s="11"/>
      <c r="N70" s="11"/>
      <c r="O70" s="11"/>
      <c r="P70" s="11"/>
      <c r="Q70" s="11"/>
      <c r="R70" s="11"/>
      <c r="S70" s="11"/>
      <c r="T70" s="11"/>
      <c r="U70" s="11"/>
      <c r="V70" s="11"/>
      <c r="W70" s="11"/>
      <c r="X70" s="11"/>
      <c r="Y70" s="11"/>
      <c r="Z70" s="11"/>
      <c r="AA70" s="11"/>
      <c r="AB70" s="11"/>
      <c r="AC70" s="11"/>
      <c r="AD70" s="11"/>
      <c r="AE70" s="11"/>
      <c r="AF70" s="11"/>
      <c r="AG70" s="11">
        <v>50</v>
      </c>
      <c r="AH70" s="11"/>
      <c r="AI70" s="11"/>
      <c r="AJ70" s="11"/>
      <c r="AK70" s="11"/>
      <c r="AL70" s="11"/>
      <c r="AM70" s="11"/>
      <c r="AN70" s="11" t="s">
        <v>343</v>
      </c>
      <c r="AO70" s="11" t="s">
        <v>47</v>
      </c>
      <c r="AP70" s="11" t="s">
        <v>48</v>
      </c>
      <c r="AQ70" s="11" t="s">
        <v>49</v>
      </c>
    </row>
    <row r="71" ht="60" hidden="1" spans="1:43">
      <c r="A71" s="28">
        <v>69</v>
      </c>
      <c r="B71" s="11" t="s">
        <v>151</v>
      </c>
      <c r="C71" s="11" t="s">
        <v>359</v>
      </c>
      <c r="D71" s="11" t="s">
        <v>360</v>
      </c>
      <c r="E71" s="11" t="s">
        <v>361</v>
      </c>
      <c r="F71" s="11" t="s">
        <v>155</v>
      </c>
      <c r="G71" s="11" t="s">
        <v>362</v>
      </c>
      <c r="H71" s="11">
        <v>2</v>
      </c>
      <c r="I71" s="11">
        <v>2</v>
      </c>
      <c r="J71" s="11">
        <v>100</v>
      </c>
      <c r="K71" s="11"/>
      <c r="L71" s="11"/>
      <c r="M71" s="11"/>
      <c r="N71" s="11"/>
      <c r="O71" s="11"/>
      <c r="P71" s="11"/>
      <c r="Q71" s="11"/>
      <c r="R71" s="11"/>
      <c r="S71" s="11"/>
      <c r="T71" s="11"/>
      <c r="U71" s="11"/>
      <c r="V71" s="11"/>
      <c r="W71" s="11"/>
      <c r="X71" s="11"/>
      <c r="Y71" s="11"/>
      <c r="Z71" s="11"/>
      <c r="AA71" s="11"/>
      <c r="AB71" s="11"/>
      <c r="AC71" s="11"/>
      <c r="AD71" s="11"/>
      <c r="AE71" s="11"/>
      <c r="AF71" s="11"/>
      <c r="AG71" s="11">
        <v>50</v>
      </c>
      <c r="AH71" s="11" t="s">
        <v>1400</v>
      </c>
      <c r="AI71" s="11">
        <v>27</v>
      </c>
      <c r="AJ71" s="11"/>
      <c r="AK71" s="11"/>
      <c r="AL71" s="11"/>
      <c r="AM71" s="11"/>
      <c r="AN71" s="11" t="s">
        <v>363</v>
      </c>
      <c r="AO71" s="11" t="s">
        <v>47</v>
      </c>
      <c r="AP71" s="11" t="s">
        <v>48</v>
      </c>
      <c r="AQ71" s="11" t="s">
        <v>49</v>
      </c>
    </row>
    <row r="72" ht="48" hidden="1" spans="1:43">
      <c r="A72" s="28">
        <v>70</v>
      </c>
      <c r="B72" s="11" t="s">
        <v>151</v>
      </c>
      <c r="C72" s="11" t="s">
        <v>364</v>
      </c>
      <c r="D72" s="11" t="s">
        <v>365</v>
      </c>
      <c r="E72" s="11" t="s">
        <v>366</v>
      </c>
      <c r="F72" s="11" t="s">
        <v>228</v>
      </c>
      <c r="G72" s="11" t="s">
        <v>128</v>
      </c>
      <c r="H72" s="11">
        <v>1</v>
      </c>
      <c r="I72" s="11">
        <v>1</v>
      </c>
      <c r="J72" s="47">
        <v>100</v>
      </c>
      <c r="K72" s="33" t="s">
        <v>128</v>
      </c>
      <c r="L72" s="11">
        <v>4</v>
      </c>
      <c r="M72" s="11">
        <v>0</v>
      </c>
      <c r="N72" s="11" t="s">
        <v>3354</v>
      </c>
      <c r="O72" s="11">
        <v>5</v>
      </c>
      <c r="P72" s="11">
        <v>0</v>
      </c>
      <c r="Q72" s="11" t="s">
        <v>3355</v>
      </c>
      <c r="R72" s="11">
        <v>0</v>
      </c>
      <c r="S72" s="11">
        <v>0</v>
      </c>
      <c r="T72" s="11">
        <v>0</v>
      </c>
      <c r="U72" s="11">
        <v>0</v>
      </c>
      <c r="V72" s="11">
        <v>0</v>
      </c>
      <c r="W72" s="11">
        <v>0</v>
      </c>
      <c r="X72" s="11">
        <v>0</v>
      </c>
      <c r="Y72" s="11">
        <v>0</v>
      </c>
      <c r="Z72" s="11">
        <v>0</v>
      </c>
      <c r="AA72" s="11">
        <v>0</v>
      </c>
      <c r="AB72" s="11">
        <v>0</v>
      </c>
      <c r="AC72" s="11">
        <v>0</v>
      </c>
      <c r="AD72" s="11">
        <v>0</v>
      </c>
      <c r="AE72" s="11">
        <v>0</v>
      </c>
      <c r="AF72" s="11">
        <v>0</v>
      </c>
      <c r="AG72" s="11">
        <v>50</v>
      </c>
      <c r="AH72" s="11"/>
      <c r="AI72" s="11"/>
      <c r="AJ72" s="11" t="s">
        <v>3329</v>
      </c>
      <c r="AK72" s="11" t="s">
        <v>3541</v>
      </c>
      <c r="AL72" s="11"/>
      <c r="AM72" s="11"/>
      <c r="AN72" s="11" t="s">
        <v>133</v>
      </c>
      <c r="AO72" s="11" t="s">
        <v>47</v>
      </c>
      <c r="AP72" s="11" t="s">
        <v>48</v>
      </c>
      <c r="AQ72" s="11" t="s">
        <v>49</v>
      </c>
    </row>
    <row r="73" ht="84" hidden="1" spans="1:43">
      <c r="A73" s="28">
        <v>71</v>
      </c>
      <c r="B73" s="11" t="s">
        <v>151</v>
      </c>
      <c r="C73" s="11" t="s">
        <v>367</v>
      </c>
      <c r="D73" s="11" t="s">
        <v>368</v>
      </c>
      <c r="E73" s="11" t="s">
        <v>369</v>
      </c>
      <c r="F73" s="11" t="s">
        <v>228</v>
      </c>
      <c r="G73" s="11" t="s">
        <v>128</v>
      </c>
      <c r="H73" s="11">
        <v>1</v>
      </c>
      <c r="I73" s="11">
        <v>1</v>
      </c>
      <c r="J73" s="33">
        <v>50</v>
      </c>
      <c r="K73" s="33" t="s">
        <v>128</v>
      </c>
      <c r="L73" s="11">
        <v>4</v>
      </c>
      <c r="M73" s="33">
        <v>50</v>
      </c>
      <c r="N73" s="33" t="s">
        <v>3356</v>
      </c>
      <c r="O73" s="11">
        <v>5</v>
      </c>
      <c r="P73" s="11">
        <v>0</v>
      </c>
      <c r="Q73" s="11" t="s">
        <v>3357</v>
      </c>
      <c r="R73" s="11">
        <v>8</v>
      </c>
      <c r="S73" s="11">
        <v>0</v>
      </c>
      <c r="T73" s="11" t="s">
        <v>3339</v>
      </c>
      <c r="U73" s="11">
        <v>0</v>
      </c>
      <c r="V73" s="11">
        <v>0</v>
      </c>
      <c r="W73" s="11">
        <v>0</v>
      </c>
      <c r="X73" s="11">
        <v>0</v>
      </c>
      <c r="Y73" s="11">
        <v>0</v>
      </c>
      <c r="Z73" s="11">
        <v>0</v>
      </c>
      <c r="AA73" s="11">
        <v>0</v>
      </c>
      <c r="AB73" s="11">
        <v>0</v>
      </c>
      <c r="AC73" s="11">
        <v>0</v>
      </c>
      <c r="AD73" s="11">
        <v>0</v>
      </c>
      <c r="AE73" s="11">
        <v>0</v>
      </c>
      <c r="AF73" s="11">
        <v>0</v>
      </c>
      <c r="AG73" s="11">
        <v>50</v>
      </c>
      <c r="AH73" s="11"/>
      <c r="AI73" s="11"/>
      <c r="AJ73" s="11" t="s">
        <v>3329</v>
      </c>
      <c r="AK73" s="11" t="s">
        <v>3541</v>
      </c>
      <c r="AL73" s="11"/>
      <c r="AM73" s="11"/>
      <c r="AN73" s="11" t="s">
        <v>133</v>
      </c>
      <c r="AO73" s="11" t="s">
        <v>47</v>
      </c>
      <c r="AP73" s="11" t="s">
        <v>48</v>
      </c>
      <c r="AQ73" s="11" t="s">
        <v>49</v>
      </c>
    </row>
    <row r="74" ht="48" hidden="1" spans="1:43">
      <c r="A74" s="28">
        <v>72</v>
      </c>
      <c r="B74" s="11" t="s">
        <v>151</v>
      </c>
      <c r="C74" s="11" t="s">
        <v>370</v>
      </c>
      <c r="D74" s="11" t="s">
        <v>371</v>
      </c>
      <c r="E74" s="11" t="s">
        <v>372</v>
      </c>
      <c r="F74" s="11" t="s">
        <v>155</v>
      </c>
      <c r="G74" s="11" t="s">
        <v>45</v>
      </c>
      <c r="H74" s="11">
        <v>2</v>
      </c>
      <c r="I74" s="11">
        <v>2</v>
      </c>
      <c r="J74" s="11">
        <v>100</v>
      </c>
      <c r="K74" s="11"/>
      <c r="L74" s="11"/>
      <c r="M74" s="11"/>
      <c r="N74" s="11"/>
      <c r="O74" s="11"/>
      <c r="P74" s="11"/>
      <c r="Q74" s="11"/>
      <c r="R74" s="11"/>
      <c r="S74" s="11"/>
      <c r="T74" s="11"/>
      <c r="U74" s="11"/>
      <c r="V74" s="11"/>
      <c r="W74" s="11"/>
      <c r="X74" s="11"/>
      <c r="Y74" s="11"/>
      <c r="Z74" s="11"/>
      <c r="AA74" s="11"/>
      <c r="AB74" s="11"/>
      <c r="AC74" s="11"/>
      <c r="AD74" s="11"/>
      <c r="AE74" s="11"/>
      <c r="AF74" s="11"/>
      <c r="AG74" s="11">
        <v>50</v>
      </c>
      <c r="AH74" s="11"/>
      <c r="AI74" s="11"/>
      <c r="AJ74" s="11"/>
      <c r="AK74" s="11"/>
      <c r="AL74" s="11"/>
      <c r="AM74" s="11"/>
      <c r="AN74" s="11" t="s">
        <v>133</v>
      </c>
      <c r="AO74" s="11" t="s">
        <v>47</v>
      </c>
      <c r="AP74" s="11" t="s">
        <v>48</v>
      </c>
      <c r="AQ74" s="11" t="s">
        <v>49</v>
      </c>
    </row>
    <row r="75" ht="48" hidden="1" spans="1:43">
      <c r="A75" s="28">
        <v>73</v>
      </c>
      <c r="B75" s="11" t="s">
        <v>151</v>
      </c>
      <c r="C75" s="11" t="s">
        <v>373</v>
      </c>
      <c r="D75" s="11" t="s">
        <v>374</v>
      </c>
      <c r="E75" s="11" t="s">
        <v>375</v>
      </c>
      <c r="F75" s="11" t="s">
        <v>260</v>
      </c>
      <c r="G75" s="11" t="s">
        <v>376</v>
      </c>
      <c r="H75" s="11">
        <v>1</v>
      </c>
      <c r="I75" s="11">
        <v>1</v>
      </c>
      <c r="J75" s="47">
        <v>100</v>
      </c>
      <c r="K75" s="33" t="s">
        <v>376</v>
      </c>
      <c r="L75" s="11">
        <v>2</v>
      </c>
      <c r="M75" s="11">
        <v>0</v>
      </c>
      <c r="N75" s="11" t="s">
        <v>3261</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50</v>
      </c>
      <c r="AH75" s="11"/>
      <c r="AI75" s="11"/>
      <c r="AJ75" s="11" t="s">
        <v>3329</v>
      </c>
      <c r="AK75" s="11" t="s">
        <v>3541</v>
      </c>
      <c r="AL75" s="11"/>
      <c r="AM75" s="11"/>
      <c r="AN75" s="11" t="s">
        <v>133</v>
      </c>
      <c r="AO75" s="11" t="s">
        <v>47</v>
      </c>
      <c r="AP75" s="11" t="s">
        <v>48</v>
      </c>
      <c r="AQ75" s="11" t="s">
        <v>49</v>
      </c>
    </row>
    <row r="76" ht="60" hidden="1" spans="1:43">
      <c r="A76" s="28">
        <v>74</v>
      </c>
      <c r="B76" s="11" t="s">
        <v>151</v>
      </c>
      <c r="C76" s="11" t="s">
        <v>377</v>
      </c>
      <c r="D76" s="11" t="s">
        <v>378</v>
      </c>
      <c r="E76" s="11" t="s">
        <v>379</v>
      </c>
      <c r="F76" s="11" t="s">
        <v>277</v>
      </c>
      <c r="G76" s="11" t="s">
        <v>380</v>
      </c>
      <c r="H76" s="11">
        <v>1</v>
      </c>
      <c r="I76" s="11">
        <v>1</v>
      </c>
      <c r="J76" s="11">
        <v>100</v>
      </c>
      <c r="K76" s="11"/>
      <c r="L76" s="11"/>
      <c r="M76" s="11"/>
      <c r="N76" s="11"/>
      <c r="O76" s="11"/>
      <c r="P76" s="11"/>
      <c r="Q76" s="11"/>
      <c r="R76" s="11"/>
      <c r="S76" s="11"/>
      <c r="T76" s="11"/>
      <c r="U76" s="11"/>
      <c r="V76" s="11"/>
      <c r="W76" s="11"/>
      <c r="X76" s="11"/>
      <c r="Y76" s="11"/>
      <c r="Z76" s="11"/>
      <c r="AA76" s="11"/>
      <c r="AB76" s="11"/>
      <c r="AC76" s="11"/>
      <c r="AD76" s="11"/>
      <c r="AE76" s="11"/>
      <c r="AF76" s="11"/>
      <c r="AG76" s="11">
        <v>50</v>
      </c>
      <c r="AH76" s="11"/>
      <c r="AI76" s="11"/>
      <c r="AJ76" s="11"/>
      <c r="AK76" s="11"/>
      <c r="AL76" s="11"/>
      <c r="AM76" s="11"/>
      <c r="AN76" s="11" t="s">
        <v>139</v>
      </c>
      <c r="AO76" s="11" t="s">
        <v>47</v>
      </c>
      <c r="AP76" s="11" t="s">
        <v>48</v>
      </c>
      <c r="AQ76" s="11" t="s">
        <v>49</v>
      </c>
    </row>
    <row r="77" ht="36" hidden="1" spans="1:43">
      <c r="A77" s="28">
        <v>75</v>
      </c>
      <c r="B77" s="11" t="s">
        <v>151</v>
      </c>
      <c r="C77" s="11" t="s">
        <v>381</v>
      </c>
      <c r="D77" s="11" t="s">
        <v>382</v>
      </c>
      <c r="E77" s="11" t="s">
        <v>383</v>
      </c>
      <c r="F77" s="11" t="s">
        <v>196</v>
      </c>
      <c r="G77" s="11" t="s">
        <v>384</v>
      </c>
      <c r="H77" s="11">
        <v>2</v>
      </c>
      <c r="I77" s="11">
        <v>2</v>
      </c>
      <c r="J77" s="11">
        <v>100</v>
      </c>
      <c r="K77" s="11"/>
      <c r="L77" s="11"/>
      <c r="M77" s="11"/>
      <c r="N77" s="11"/>
      <c r="O77" s="11"/>
      <c r="P77" s="11"/>
      <c r="Q77" s="11"/>
      <c r="R77" s="11"/>
      <c r="S77" s="11"/>
      <c r="T77" s="11"/>
      <c r="U77" s="11"/>
      <c r="V77" s="11"/>
      <c r="W77" s="11"/>
      <c r="X77" s="11"/>
      <c r="Y77" s="11"/>
      <c r="Z77" s="11"/>
      <c r="AA77" s="11"/>
      <c r="AB77" s="11"/>
      <c r="AC77" s="11"/>
      <c r="AD77" s="11"/>
      <c r="AE77" s="11"/>
      <c r="AF77" s="11"/>
      <c r="AG77" s="11">
        <v>50</v>
      </c>
      <c r="AH77" s="11"/>
      <c r="AI77" s="11"/>
      <c r="AJ77" s="11"/>
      <c r="AK77" s="11"/>
      <c r="AL77" s="11"/>
      <c r="AM77" s="11"/>
      <c r="AN77" s="11" t="s">
        <v>139</v>
      </c>
      <c r="AO77" s="11" t="s">
        <v>47</v>
      </c>
      <c r="AP77" s="11" t="s">
        <v>48</v>
      </c>
      <c r="AQ77" s="11" t="s">
        <v>49</v>
      </c>
    </row>
    <row r="78" ht="36" hidden="1" spans="1:43">
      <c r="A78" s="28">
        <v>76</v>
      </c>
      <c r="B78" s="11" t="s">
        <v>151</v>
      </c>
      <c r="C78" s="11" t="s">
        <v>385</v>
      </c>
      <c r="D78" s="11" t="s">
        <v>386</v>
      </c>
      <c r="E78" s="11" t="s">
        <v>387</v>
      </c>
      <c r="F78" s="11" t="s">
        <v>295</v>
      </c>
      <c r="G78" s="11" t="s">
        <v>384</v>
      </c>
      <c r="H78" s="11">
        <v>2</v>
      </c>
      <c r="I78" s="11">
        <v>2</v>
      </c>
      <c r="J78" s="47">
        <v>100</v>
      </c>
      <c r="K78" s="33" t="s">
        <v>384</v>
      </c>
      <c r="L78" s="11">
        <v>3</v>
      </c>
      <c r="M78" s="11">
        <v>0</v>
      </c>
      <c r="N78" s="11" t="s">
        <v>3330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50</v>
      </c>
      <c r="AH78" s="11" t="s">
        <v>1400</v>
      </c>
      <c r="AI78" s="11">
        <v>3</v>
      </c>
      <c r="AJ78" s="11" t="s">
        <v>3329</v>
      </c>
      <c r="AK78" s="11" t="s">
        <v>3541</v>
      </c>
      <c r="AL78" s="11"/>
      <c r="AM78" s="11"/>
      <c r="AN78" s="11" t="s">
        <v>139</v>
      </c>
      <c r="AO78" s="11" t="s">
        <v>47</v>
      </c>
      <c r="AP78" s="11" t="s">
        <v>48</v>
      </c>
      <c r="AQ78" s="11" t="s">
        <v>49</v>
      </c>
    </row>
    <row r="79" ht="48" hidden="1" spans="1:43">
      <c r="A79" s="28">
        <v>77</v>
      </c>
      <c r="B79" s="11" t="s">
        <v>151</v>
      </c>
      <c r="C79" s="11" t="s">
        <v>388</v>
      </c>
      <c r="D79" s="11" t="s">
        <v>389</v>
      </c>
      <c r="E79" s="11" t="s">
        <v>390</v>
      </c>
      <c r="F79" s="11" t="s">
        <v>178</v>
      </c>
      <c r="G79" s="11" t="s">
        <v>339</v>
      </c>
      <c r="H79" s="11">
        <v>2</v>
      </c>
      <c r="I79" s="11">
        <v>2</v>
      </c>
      <c r="J79" s="11">
        <v>100</v>
      </c>
      <c r="K79" s="11"/>
      <c r="L79" s="11"/>
      <c r="M79" s="11"/>
      <c r="N79" s="11"/>
      <c r="O79" s="11"/>
      <c r="P79" s="11"/>
      <c r="Q79" s="11"/>
      <c r="R79" s="11"/>
      <c r="S79" s="11"/>
      <c r="T79" s="11"/>
      <c r="U79" s="11"/>
      <c r="V79" s="11"/>
      <c r="W79" s="11"/>
      <c r="X79" s="11"/>
      <c r="Y79" s="11"/>
      <c r="Z79" s="11"/>
      <c r="AA79" s="11"/>
      <c r="AB79" s="11"/>
      <c r="AC79" s="11"/>
      <c r="AD79" s="11"/>
      <c r="AE79" s="11"/>
      <c r="AF79" s="11"/>
      <c r="AG79" s="11">
        <v>50</v>
      </c>
      <c r="AH79" s="11" t="s">
        <v>1400</v>
      </c>
      <c r="AI79" s="11">
        <v>45</v>
      </c>
      <c r="AJ79" s="11"/>
      <c r="AK79" s="11"/>
      <c r="AL79" s="11"/>
      <c r="AM79" s="11"/>
      <c r="AN79" s="11" t="s">
        <v>139</v>
      </c>
      <c r="AO79" s="11" t="s">
        <v>47</v>
      </c>
      <c r="AP79" s="11" t="s">
        <v>48</v>
      </c>
      <c r="AQ79" s="11" t="s">
        <v>49</v>
      </c>
    </row>
    <row r="80" ht="24" hidden="1" spans="1:43">
      <c r="A80" s="28">
        <v>78</v>
      </c>
      <c r="B80" s="11" t="s">
        <v>151</v>
      </c>
      <c r="C80" s="11" t="s">
        <v>391</v>
      </c>
      <c r="D80" s="11" t="s">
        <v>392</v>
      </c>
      <c r="E80" s="11" t="s">
        <v>393</v>
      </c>
      <c r="F80" s="11" t="s">
        <v>207</v>
      </c>
      <c r="G80" s="11" t="s">
        <v>394</v>
      </c>
      <c r="H80" s="11">
        <v>1</v>
      </c>
      <c r="I80" s="11">
        <v>1</v>
      </c>
      <c r="J80" s="11">
        <v>100</v>
      </c>
      <c r="K80" s="11" t="s">
        <v>394</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50</v>
      </c>
      <c r="AH80" s="11"/>
      <c r="AI80" s="11"/>
      <c r="AJ80" s="31" t="s">
        <v>3328</v>
      </c>
      <c r="AK80" s="11"/>
      <c r="AL80" s="11"/>
      <c r="AM80" s="11"/>
      <c r="AN80" s="11" t="s">
        <v>395</v>
      </c>
      <c r="AO80" s="11" t="s">
        <v>47</v>
      </c>
      <c r="AP80" s="11" t="s">
        <v>48</v>
      </c>
      <c r="AQ80" s="11" t="s">
        <v>49</v>
      </c>
    </row>
    <row r="81" ht="24" hidden="1" spans="1:43">
      <c r="A81" s="28">
        <v>79</v>
      </c>
      <c r="B81" s="11" t="s">
        <v>151</v>
      </c>
      <c r="C81" s="11" t="s">
        <v>396</v>
      </c>
      <c r="D81" s="11" t="s">
        <v>397</v>
      </c>
      <c r="E81" s="11" t="s">
        <v>398</v>
      </c>
      <c r="F81" s="11" t="s">
        <v>155</v>
      </c>
      <c r="G81" s="11" t="s">
        <v>128</v>
      </c>
      <c r="H81" s="11">
        <v>2</v>
      </c>
      <c r="I81" s="11">
        <v>1</v>
      </c>
      <c r="J81" s="11">
        <v>100</v>
      </c>
      <c r="K81" s="11"/>
      <c r="L81" s="11"/>
      <c r="M81" s="11"/>
      <c r="N81" s="11"/>
      <c r="O81" s="11"/>
      <c r="P81" s="11"/>
      <c r="Q81" s="11"/>
      <c r="R81" s="11"/>
      <c r="S81" s="11"/>
      <c r="T81" s="11"/>
      <c r="U81" s="11"/>
      <c r="V81" s="11"/>
      <c r="W81" s="11"/>
      <c r="X81" s="11"/>
      <c r="Y81" s="11"/>
      <c r="Z81" s="11"/>
      <c r="AA81" s="11"/>
      <c r="AB81" s="11"/>
      <c r="AC81" s="11"/>
      <c r="AD81" s="11"/>
      <c r="AE81" s="11"/>
      <c r="AF81" s="11"/>
      <c r="AG81" s="11">
        <v>50</v>
      </c>
      <c r="AH81" s="11"/>
      <c r="AI81" s="11"/>
      <c r="AJ81" s="11"/>
      <c r="AK81" s="11"/>
      <c r="AL81" s="11"/>
      <c r="AM81" s="11"/>
      <c r="AN81" s="11" t="s">
        <v>150</v>
      </c>
      <c r="AO81" s="11" t="s">
        <v>47</v>
      </c>
      <c r="AP81" s="11" t="s">
        <v>48</v>
      </c>
      <c r="AQ81" s="11" t="s">
        <v>49</v>
      </c>
    </row>
    <row r="82" ht="36" hidden="1" spans="1:43">
      <c r="A82" s="28">
        <v>80</v>
      </c>
      <c r="B82" s="11" t="s">
        <v>151</v>
      </c>
      <c r="C82" s="11" t="s">
        <v>399</v>
      </c>
      <c r="D82" s="11" t="s">
        <v>400</v>
      </c>
      <c r="E82" s="11" t="s">
        <v>401</v>
      </c>
      <c r="F82" s="11" t="s">
        <v>402</v>
      </c>
      <c r="G82" s="11" t="s">
        <v>403</v>
      </c>
      <c r="H82" s="11">
        <v>5</v>
      </c>
      <c r="I82" s="11">
        <v>1</v>
      </c>
      <c r="J82" s="11">
        <v>100</v>
      </c>
      <c r="K82" s="11"/>
      <c r="L82" s="11"/>
      <c r="M82" s="11"/>
      <c r="N82" s="11"/>
      <c r="O82" s="11"/>
      <c r="P82" s="11"/>
      <c r="Q82" s="11"/>
      <c r="R82" s="11"/>
      <c r="S82" s="11"/>
      <c r="T82" s="11"/>
      <c r="U82" s="11"/>
      <c r="V82" s="11"/>
      <c r="W82" s="11"/>
      <c r="X82" s="11"/>
      <c r="Y82" s="11"/>
      <c r="Z82" s="11"/>
      <c r="AA82" s="11"/>
      <c r="AB82" s="11"/>
      <c r="AC82" s="11"/>
      <c r="AD82" s="11"/>
      <c r="AE82" s="11"/>
      <c r="AF82" s="11"/>
      <c r="AG82" s="11">
        <v>25</v>
      </c>
      <c r="AH82" s="11"/>
      <c r="AI82" s="11"/>
      <c r="AJ82" s="11"/>
      <c r="AK82" s="11"/>
      <c r="AL82" s="11"/>
      <c r="AM82" s="11"/>
      <c r="AN82" s="11" t="s">
        <v>150</v>
      </c>
      <c r="AO82" s="11" t="s">
        <v>47</v>
      </c>
      <c r="AP82" s="11" t="s">
        <v>56</v>
      </c>
      <c r="AQ82" s="11" t="s">
        <v>49</v>
      </c>
    </row>
    <row r="83" ht="36" hidden="1" spans="1:43">
      <c r="A83" s="28">
        <v>81</v>
      </c>
      <c r="B83" s="11" t="s">
        <v>151</v>
      </c>
      <c r="C83" s="11" t="s">
        <v>404</v>
      </c>
      <c r="D83" s="11" t="s">
        <v>405</v>
      </c>
      <c r="E83" s="11" t="s">
        <v>406</v>
      </c>
      <c r="F83" s="11" t="s">
        <v>155</v>
      </c>
      <c r="G83" s="11" t="s">
        <v>407</v>
      </c>
      <c r="H83" s="11">
        <v>2</v>
      </c>
      <c r="I83" s="11">
        <v>2</v>
      </c>
      <c r="J83" s="11">
        <v>100</v>
      </c>
      <c r="K83" s="11"/>
      <c r="L83" s="11"/>
      <c r="M83" s="11"/>
      <c r="N83" s="11"/>
      <c r="O83" s="11"/>
      <c r="P83" s="11"/>
      <c r="Q83" s="11"/>
      <c r="R83" s="11"/>
      <c r="S83" s="11"/>
      <c r="T83" s="11"/>
      <c r="U83" s="11"/>
      <c r="V83" s="11"/>
      <c r="W83" s="11"/>
      <c r="X83" s="11"/>
      <c r="Y83" s="11"/>
      <c r="Z83" s="11"/>
      <c r="AA83" s="11"/>
      <c r="AB83" s="11"/>
      <c r="AC83" s="11"/>
      <c r="AD83" s="11"/>
      <c r="AE83" s="11"/>
      <c r="AF83" s="11"/>
      <c r="AG83" s="11">
        <v>20</v>
      </c>
      <c r="AH83" s="11" t="s">
        <v>1400</v>
      </c>
      <c r="AI83" s="11">
        <v>3</v>
      </c>
      <c r="AJ83" s="11"/>
      <c r="AK83" s="11"/>
      <c r="AL83" s="11"/>
      <c r="AM83" s="11"/>
      <c r="AN83" s="11" t="s">
        <v>150</v>
      </c>
      <c r="AO83" s="11" t="s">
        <v>105</v>
      </c>
      <c r="AP83" s="11" t="s">
        <v>48</v>
      </c>
      <c r="AQ83" s="11" t="s">
        <v>49</v>
      </c>
    </row>
    <row r="84" ht="24" hidden="1" spans="1:43">
      <c r="A84" s="28">
        <v>82</v>
      </c>
      <c r="B84" s="11" t="s">
        <v>151</v>
      </c>
      <c r="C84" s="11" t="s">
        <v>408</v>
      </c>
      <c r="D84" s="11" t="s">
        <v>409</v>
      </c>
      <c r="E84" s="11" t="s">
        <v>410</v>
      </c>
      <c r="F84" s="11" t="s">
        <v>155</v>
      </c>
      <c r="G84" s="11" t="s">
        <v>128</v>
      </c>
      <c r="H84" s="11">
        <v>3</v>
      </c>
      <c r="I84" s="11">
        <v>3</v>
      </c>
      <c r="J84" s="11">
        <v>100</v>
      </c>
      <c r="K84" s="11"/>
      <c r="L84" s="11"/>
      <c r="M84" s="11"/>
      <c r="N84" s="11"/>
      <c r="O84" s="11"/>
      <c r="P84" s="11"/>
      <c r="Q84" s="11"/>
      <c r="R84" s="11"/>
      <c r="S84" s="11"/>
      <c r="T84" s="11"/>
      <c r="U84" s="11"/>
      <c r="V84" s="11"/>
      <c r="W84" s="11"/>
      <c r="X84" s="11"/>
      <c r="Y84" s="11"/>
      <c r="Z84" s="11"/>
      <c r="AA84" s="11"/>
      <c r="AB84" s="11"/>
      <c r="AC84" s="11"/>
      <c r="AD84" s="11"/>
      <c r="AE84" s="11"/>
      <c r="AF84" s="11"/>
      <c r="AG84" s="11">
        <v>50</v>
      </c>
      <c r="AH84" s="11"/>
      <c r="AI84" s="11"/>
      <c r="AJ84" s="11"/>
      <c r="AK84" s="11"/>
      <c r="AL84" s="11"/>
      <c r="AM84" s="11"/>
      <c r="AN84" s="11" t="s">
        <v>150</v>
      </c>
      <c r="AO84" s="11" t="s">
        <v>47</v>
      </c>
      <c r="AP84" s="11" t="s">
        <v>48</v>
      </c>
      <c r="AQ84" s="11" t="s">
        <v>49</v>
      </c>
    </row>
    <row r="85" ht="48" hidden="1" spans="1:43">
      <c r="A85" s="28">
        <v>83</v>
      </c>
      <c r="B85" s="11" t="s">
        <v>151</v>
      </c>
      <c r="C85" s="11" t="s">
        <v>411</v>
      </c>
      <c r="D85" s="11" t="s">
        <v>412</v>
      </c>
      <c r="E85" s="11" t="s">
        <v>413</v>
      </c>
      <c r="F85" s="11" t="s">
        <v>250</v>
      </c>
      <c r="G85" s="11" t="s">
        <v>72</v>
      </c>
      <c r="H85" s="11">
        <v>2</v>
      </c>
      <c r="I85" s="11">
        <v>2</v>
      </c>
      <c r="J85" s="33">
        <v>85</v>
      </c>
      <c r="K85" s="33" t="s">
        <v>72</v>
      </c>
      <c r="L85" s="11">
        <v>8</v>
      </c>
      <c r="M85" s="33">
        <v>15</v>
      </c>
      <c r="N85" s="33" t="s">
        <v>625</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50</v>
      </c>
      <c r="AH85" s="11" t="s">
        <v>1400</v>
      </c>
      <c r="AI85" s="11">
        <v>24</v>
      </c>
      <c r="AJ85" s="11" t="s">
        <v>3329</v>
      </c>
      <c r="AK85" s="11" t="s">
        <v>3541</v>
      </c>
      <c r="AL85" s="11"/>
      <c r="AM85" s="11"/>
      <c r="AN85" s="11" t="s">
        <v>150</v>
      </c>
      <c r="AO85" s="11" t="s">
        <v>47</v>
      </c>
      <c r="AP85" s="11" t="s">
        <v>48</v>
      </c>
      <c r="AQ85" s="11" t="s">
        <v>49</v>
      </c>
    </row>
    <row r="86" ht="36" hidden="1" spans="1:43">
      <c r="A86" s="28">
        <v>84</v>
      </c>
      <c r="B86" s="11" t="s">
        <v>151</v>
      </c>
      <c r="C86" s="11" t="s">
        <v>414</v>
      </c>
      <c r="D86" s="11" t="s">
        <v>415</v>
      </c>
      <c r="E86" s="11" t="s">
        <v>416</v>
      </c>
      <c r="F86" s="11" t="s">
        <v>172</v>
      </c>
      <c r="G86" s="11" t="s">
        <v>417</v>
      </c>
      <c r="H86" s="11">
        <v>1</v>
      </c>
      <c r="I86" s="11">
        <v>1</v>
      </c>
      <c r="J86" s="11">
        <v>100</v>
      </c>
      <c r="K86" s="11"/>
      <c r="L86" s="11"/>
      <c r="M86" s="11"/>
      <c r="N86" s="11"/>
      <c r="O86" s="11"/>
      <c r="P86" s="11"/>
      <c r="Q86" s="11"/>
      <c r="R86" s="11"/>
      <c r="S86" s="11"/>
      <c r="T86" s="11"/>
      <c r="U86" s="11"/>
      <c r="V86" s="11"/>
      <c r="W86" s="11"/>
      <c r="X86" s="11"/>
      <c r="Y86" s="11"/>
      <c r="Z86" s="11"/>
      <c r="AA86" s="11"/>
      <c r="AB86" s="11"/>
      <c r="AC86" s="11"/>
      <c r="AD86" s="11"/>
      <c r="AE86" s="11"/>
      <c r="AF86" s="11"/>
      <c r="AG86" s="11">
        <v>50</v>
      </c>
      <c r="AH86" s="11"/>
      <c r="AI86" s="11"/>
      <c r="AJ86" s="11"/>
      <c r="AK86" s="11"/>
      <c r="AL86" s="11"/>
      <c r="AM86" s="11"/>
      <c r="AN86" s="11" t="s">
        <v>150</v>
      </c>
      <c r="AO86" s="11" t="s">
        <v>47</v>
      </c>
      <c r="AP86" s="11" t="s">
        <v>48</v>
      </c>
      <c r="AQ86" s="11" t="s">
        <v>49</v>
      </c>
    </row>
    <row r="87" ht="48" hidden="1" spans="1:43">
      <c r="A87" s="28">
        <v>85</v>
      </c>
      <c r="B87" s="11" t="s">
        <v>151</v>
      </c>
      <c r="C87" s="11" t="s">
        <v>418</v>
      </c>
      <c r="D87" s="11" t="s">
        <v>419</v>
      </c>
      <c r="E87" s="11" t="s">
        <v>420</v>
      </c>
      <c r="F87" s="11" t="s">
        <v>155</v>
      </c>
      <c r="G87" s="11" t="s">
        <v>331</v>
      </c>
      <c r="H87" s="11">
        <v>1</v>
      </c>
      <c r="I87" s="11">
        <v>1</v>
      </c>
      <c r="J87" s="11">
        <v>100</v>
      </c>
      <c r="K87" s="11"/>
      <c r="L87" s="11"/>
      <c r="M87" s="11"/>
      <c r="N87" s="11"/>
      <c r="O87" s="11"/>
      <c r="P87" s="11"/>
      <c r="Q87" s="11"/>
      <c r="R87" s="11"/>
      <c r="S87" s="11"/>
      <c r="T87" s="11"/>
      <c r="U87" s="11"/>
      <c r="V87" s="11"/>
      <c r="W87" s="11"/>
      <c r="X87" s="11"/>
      <c r="Y87" s="11"/>
      <c r="Z87" s="11"/>
      <c r="AA87" s="11"/>
      <c r="AB87" s="11"/>
      <c r="AC87" s="11"/>
      <c r="AD87" s="11"/>
      <c r="AE87" s="11"/>
      <c r="AF87" s="11"/>
      <c r="AG87" s="11">
        <v>50</v>
      </c>
      <c r="AH87" s="11"/>
      <c r="AI87" s="11"/>
      <c r="AJ87" s="11"/>
      <c r="AK87" s="11"/>
      <c r="AL87" s="11"/>
      <c r="AM87" s="11"/>
      <c r="AN87" s="11" t="s">
        <v>150</v>
      </c>
      <c r="AO87" s="11" t="s">
        <v>47</v>
      </c>
      <c r="AP87" s="11" t="s">
        <v>48</v>
      </c>
      <c r="AQ87" s="11" t="s">
        <v>49</v>
      </c>
    </row>
    <row r="88" ht="48" hidden="1" spans="1:43">
      <c r="A88" s="28">
        <v>86</v>
      </c>
      <c r="B88" s="11" t="s">
        <v>151</v>
      </c>
      <c r="C88" s="11" t="s">
        <v>421</v>
      </c>
      <c r="D88" s="11" t="s">
        <v>422</v>
      </c>
      <c r="E88" s="11" t="s">
        <v>423</v>
      </c>
      <c r="F88" s="11" t="s">
        <v>424</v>
      </c>
      <c r="G88" s="11" t="s">
        <v>72</v>
      </c>
      <c r="H88" s="11">
        <v>2</v>
      </c>
      <c r="I88" s="11">
        <v>2</v>
      </c>
      <c r="J88" s="33">
        <v>85</v>
      </c>
      <c r="K88" s="33" t="s">
        <v>72</v>
      </c>
      <c r="L88" s="11">
        <v>8</v>
      </c>
      <c r="M88" s="33">
        <v>15</v>
      </c>
      <c r="N88" s="33" t="s">
        <v>625</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50</v>
      </c>
      <c r="AH88" s="11" t="s">
        <v>1400</v>
      </c>
      <c r="AI88" s="11">
        <v>17</v>
      </c>
      <c r="AJ88" s="11" t="s">
        <v>3329</v>
      </c>
      <c r="AK88" s="11" t="s">
        <v>3541</v>
      </c>
      <c r="AL88" s="11"/>
      <c r="AM88" s="11"/>
      <c r="AN88" s="11" t="s">
        <v>150</v>
      </c>
      <c r="AO88" s="11" t="s">
        <v>47</v>
      </c>
      <c r="AP88" s="11" t="s">
        <v>48</v>
      </c>
      <c r="AQ88" s="11" t="s">
        <v>49</v>
      </c>
    </row>
    <row r="89" ht="48" spans="1:43">
      <c r="A89" s="28">
        <v>87</v>
      </c>
      <c r="B89" s="11" t="s">
        <v>151</v>
      </c>
      <c r="C89" s="11" t="s">
        <v>425</v>
      </c>
      <c r="D89" s="11" t="s">
        <v>426</v>
      </c>
      <c r="E89" s="11" t="s">
        <v>427</v>
      </c>
      <c r="F89" s="11" t="s">
        <v>428</v>
      </c>
      <c r="G89" s="11" t="s">
        <v>429</v>
      </c>
      <c r="H89" s="11">
        <v>3</v>
      </c>
      <c r="I89" s="11">
        <v>2</v>
      </c>
      <c r="J89" s="11">
        <v>57.14</v>
      </c>
      <c r="K89" s="11" t="s">
        <v>1271</v>
      </c>
      <c r="L89" s="11">
        <v>3</v>
      </c>
      <c r="M89" s="95">
        <v>42.85</v>
      </c>
      <c r="N89" s="95" t="s">
        <v>429</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50</v>
      </c>
      <c r="AH89" s="11" t="s">
        <v>1400</v>
      </c>
      <c r="AI89" s="11">
        <v>6</v>
      </c>
      <c r="AJ89" s="11" t="s">
        <v>3329</v>
      </c>
      <c r="AK89" s="11" t="s">
        <v>3542</v>
      </c>
      <c r="AL89" s="11"/>
      <c r="AM89" s="11"/>
      <c r="AN89" s="11" t="s">
        <v>150</v>
      </c>
      <c r="AO89" s="11" t="s">
        <v>47</v>
      </c>
      <c r="AP89" s="11" t="s">
        <v>48</v>
      </c>
      <c r="AQ89" s="11" t="s">
        <v>49</v>
      </c>
    </row>
    <row r="90" ht="48" hidden="1" spans="1:43">
      <c r="A90" s="28">
        <v>88</v>
      </c>
      <c r="B90" s="11" t="s">
        <v>151</v>
      </c>
      <c r="C90" s="11" t="s">
        <v>430</v>
      </c>
      <c r="D90" s="11" t="s">
        <v>431</v>
      </c>
      <c r="E90" s="11" t="s">
        <v>432</v>
      </c>
      <c r="F90" s="11" t="s">
        <v>295</v>
      </c>
      <c r="G90" s="11" t="s">
        <v>296</v>
      </c>
      <c r="H90" s="11">
        <v>2</v>
      </c>
      <c r="I90" s="11">
        <v>2</v>
      </c>
      <c r="J90" s="33">
        <v>45</v>
      </c>
      <c r="K90" s="33" t="s">
        <v>296</v>
      </c>
      <c r="L90" s="11">
        <v>5</v>
      </c>
      <c r="M90" s="11">
        <v>0</v>
      </c>
      <c r="N90" s="11" t="s">
        <v>3330</v>
      </c>
      <c r="O90" s="11">
        <v>6</v>
      </c>
      <c r="P90" s="33">
        <v>45</v>
      </c>
      <c r="Q90" s="33" t="s">
        <v>384</v>
      </c>
      <c r="R90" s="11">
        <v>8</v>
      </c>
      <c r="S90" s="33">
        <v>10</v>
      </c>
      <c r="T90" s="33" t="s">
        <v>45</v>
      </c>
      <c r="U90" s="11">
        <v>0</v>
      </c>
      <c r="V90" s="11">
        <v>0</v>
      </c>
      <c r="W90" s="11">
        <v>0</v>
      </c>
      <c r="X90" s="11">
        <v>0</v>
      </c>
      <c r="Y90" s="11">
        <v>0</v>
      </c>
      <c r="Z90" s="11">
        <v>0</v>
      </c>
      <c r="AA90" s="11">
        <v>0</v>
      </c>
      <c r="AB90" s="11">
        <v>0</v>
      </c>
      <c r="AC90" s="11">
        <v>0</v>
      </c>
      <c r="AD90" s="11">
        <v>0</v>
      </c>
      <c r="AE90" s="11">
        <v>0</v>
      </c>
      <c r="AF90" s="11">
        <v>0</v>
      </c>
      <c r="AG90" s="11">
        <v>50</v>
      </c>
      <c r="AH90" s="11" t="s">
        <v>1400</v>
      </c>
      <c r="AI90" s="11">
        <v>5</v>
      </c>
      <c r="AJ90" s="11" t="s">
        <v>3329</v>
      </c>
      <c r="AK90" s="11" t="s">
        <v>3541</v>
      </c>
      <c r="AL90" s="11"/>
      <c r="AM90" s="11"/>
      <c r="AN90" s="11" t="s">
        <v>150</v>
      </c>
      <c r="AO90" s="11" t="s">
        <v>47</v>
      </c>
      <c r="AP90" s="11" t="s">
        <v>48</v>
      </c>
      <c r="AQ90" s="11" t="s">
        <v>49</v>
      </c>
    </row>
    <row r="91" ht="24" hidden="1" spans="1:43">
      <c r="A91" s="28">
        <v>89</v>
      </c>
      <c r="B91" s="11" t="s">
        <v>151</v>
      </c>
      <c r="C91" s="11" t="s">
        <v>433</v>
      </c>
      <c r="D91" s="11" t="s">
        <v>434</v>
      </c>
      <c r="E91" s="11" t="s">
        <v>435</v>
      </c>
      <c r="F91" s="11" t="s">
        <v>317</v>
      </c>
      <c r="G91" s="11" t="s">
        <v>436</v>
      </c>
      <c r="H91" s="11">
        <v>2</v>
      </c>
      <c r="I91" s="11">
        <v>2</v>
      </c>
      <c r="J91" s="11">
        <v>100</v>
      </c>
      <c r="K91" s="11"/>
      <c r="L91" s="11"/>
      <c r="M91" s="11"/>
      <c r="N91" s="11"/>
      <c r="O91" s="11"/>
      <c r="P91" s="11"/>
      <c r="Q91" s="11"/>
      <c r="R91" s="11"/>
      <c r="S91" s="11"/>
      <c r="T91" s="11"/>
      <c r="U91" s="11"/>
      <c r="V91" s="11"/>
      <c r="W91" s="11"/>
      <c r="X91" s="11"/>
      <c r="Y91" s="11"/>
      <c r="Z91" s="11"/>
      <c r="AA91" s="11"/>
      <c r="AB91" s="11"/>
      <c r="AC91" s="11"/>
      <c r="AD91" s="11"/>
      <c r="AE91" s="11"/>
      <c r="AF91" s="11"/>
      <c r="AG91" s="11">
        <v>50</v>
      </c>
      <c r="AH91" s="11"/>
      <c r="AI91" s="11"/>
      <c r="AJ91" s="11"/>
      <c r="AK91" s="11"/>
      <c r="AL91" s="11"/>
      <c r="AM91" s="11"/>
      <c r="AN91" s="11" t="s">
        <v>150</v>
      </c>
      <c r="AO91" s="11" t="s">
        <v>47</v>
      </c>
      <c r="AP91" s="11" t="s">
        <v>48</v>
      </c>
      <c r="AQ91" s="11" t="s">
        <v>49</v>
      </c>
    </row>
    <row r="92" ht="36" hidden="1" spans="1:43">
      <c r="A92" s="28">
        <v>90</v>
      </c>
      <c r="B92" s="11" t="s">
        <v>151</v>
      </c>
      <c r="C92" s="11" t="s">
        <v>437</v>
      </c>
      <c r="D92" s="11" t="s">
        <v>438</v>
      </c>
      <c r="E92" s="11" t="s">
        <v>439</v>
      </c>
      <c r="F92" s="11" t="s">
        <v>172</v>
      </c>
      <c r="G92" s="11" t="s">
        <v>417</v>
      </c>
      <c r="H92" s="11">
        <v>1</v>
      </c>
      <c r="I92" s="11">
        <v>1</v>
      </c>
      <c r="J92" s="11">
        <v>100</v>
      </c>
      <c r="K92" s="11"/>
      <c r="L92" s="11"/>
      <c r="M92" s="11"/>
      <c r="N92" s="11"/>
      <c r="O92" s="11"/>
      <c r="P92" s="11"/>
      <c r="Q92" s="11"/>
      <c r="R92" s="11"/>
      <c r="S92" s="11"/>
      <c r="T92" s="11"/>
      <c r="U92" s="11"/>
      <c r="V92" s="11"/>
      <c r="W92" s="11"/>
      <c r="X92" s="11"/>
      <c r="Y92" s="11"/>
      <c r="Z92" s="11"/>
      <c r="AA92" s="11"/>
      <c r="AB92" s="11"/>
      <c r="AC92" s="11"/>
      <c r="AD92" s="11"/>
      <c r="AE92" s="11"/>
      <c r="AF92" s="11"/>
      <c r="AG92" s="11">
        <v>50</v>
      </c>
      <c r="AH92" s="11"/>
      <c r="AI92" s="11"/>
      <c r="AJ92" s="11"/>
      <c r="AK92" s="11"/>
      <c r="AL92" s="11"/>
      <c r="AM92" s="11"/>
      <c r="AN92" s="11" t="s">
        <v>150</v>
      </c>
      <c r="AO92" s="11" t="s">
        <v>47</v>
      </c>
      <c r="AP92" s="11" t="s">
        <v>48</v>
      </c>
      <c r="AQ92" s="11" t="s">
        <v>49</v>
      </c>
    </row>
    <row r="93" ht="36" hidden="1" spans="1:43">
      <c r="A93" s="28">
        <v>91</v>
      </c>
      <c r="B93" s="11" t="s">
        <v>151</v>
      </c>
      <c r="C93" s="11" t="s">
        <v>440</v>
      </c>
      <c r="D93" s="11" t="s">
        <v>441</v>
      </c>
      <c r="E93" s="11" t="s">
        <v>442</v>
      </c>
      <c r="F93" s="11" t="s">
        <v>196</v>
      </c>
      <c r="G93" s="11" t="s">
        <v>310</v>
      </c>
      <c r="H93" s="11">
        <v>1</v>
      </c>
      <c r="I93" s="11">
        <v>1</v>
      </c>
      <c r="J93" s="11">
        <v>100</v>
      </c>
      <c r="K93" s="11"/>
      <c r="L93" s="11"/>
      <c r="M93" s="11"/>
      <c r="N93" s="11"/>
      <c r="O93" s="11"/>
      <c r="P93" s="11"/>
      <c r="Q93" s="11"/>
      <c r="R93" s="11"/>
      <c r="S93" s="11"/>
      <c r="T93" s="11"/>
      <c r="U93" s="11"/>
      <c r="V93" s="11"/>
      <c r="W93" s="11"/>
      <c r="X93" s="11"/>
      <c r="Y93" s="11"/>
      <c r="Z93" s="11"/>
      <c r="AA93" s="11"/>
      <c r="AB93" s="11"/>
      <c r="AC93" s="11"/>
      <c r="AD93" s="11"/>
      <c r="AE93" s="11"/>
      <c r="AF93" s="11"/>
      <c r="AG93" s="11">
        <v>50</v>
      </c>
      <c r="AH93" s="11" t="s">
        <v>1400</v>
      </c>
      <c r="AI93" s="11">
        <v>3</v>
      </c>
      <c r="AJ93" s="11"/>
      <c r="AK93" s="11"/>
      <c r="AL93" s="11"/>
      <c r="AM93" s="11"/>
      <c r="AN93" s="11" t="s">
        <v>150</v>
      </c>
      <c r="AO93" s="11" t="s">
        <v>47</v>
      </c>
      <c r="AP93" s="11" t="s">
        <v>48</v>
      </c>
      <c r="AQ93" s="11" t="s">
        <v>49</v>
      </c>
    </row>
    <row r="94" ht="48" hidden="1" spans="1:43">
      <c r="A94" s="28">
        <v>92</v>
      </c>
      <c r="B94" s="11" t="s">
        <v>151</v>
      </c>
      <c r="C94" s="11" t="s">
        <v>443</v>
      </c>
      <c r="D94" s="11" t="s">
        <v>444</v>
      </c>
      <c r="E94" s="11" t="s">
        <v>445</v>
      </c>
      <c r="F94" s="11" t="s">
        <v>196</v>
      </c>
      <c r="G94" s="11" t="s">
        <v>446</v>
      </c>
      <c r="H94" s="11">
        <v>4</v>
      </c>
      <c r="I94" s="11">
        <v>3</v>
      </c>
      <c r="J94" s="11">
        <v>0</v>
      </c>
      <c r="K94" s="11" t="s">
        <v>3330</v>
      </c>
      <c r="L94" s="11">
        <v>4</v>
      </c>
      <c r="M94" s="33">
        <v>70</v>
      </c>
      <c r="N94" s="33" t="s">
        <v>446</v>
      </c>
      <c r="O94" s="11">
        <v>5</v>
      </c>
      <c r="P94" s="33">
        <v>30</v>
      </c>
      <c r="Q94" s="33" t="s">
        <v>45</v>
      </c>
      <c r="R94" s="11">
        <v>0</v>
      </c>
      <c r="S94" s="11">
        <v>0</v>
      </c>
      <c r="T94" s="11">
        <v>0</v>
      </c>
      <c r="U94" s="11">
        <v>0</v>
      </c>
      <c r="V94" s="11">
        <v>0</v>
      </c>
      <c r="W94" s="11">
        <v>0</v>
      </c>
      <c r="X94" s="11">
        <v>0</v>
      </c>
      <c r="Y94" s="11">
        <v>0</v>
      </c>
      <c r="Z94" s="11">
        <v>0</v>
      </c>
      <c r="AA94" s="11">
        <v>0</v>
      </c>
      <c r="AB94" s="11">
        <v>0</v>
      </c>
      <c r="AC94" s="11">
        <v>0</v>
      </c>
      <c r="AD94" s="11">
        <v>0</v>
      </c>
      <c r="AE94" s="11">
        <v>0</v>
      </c>
      <c r="AF94" s="11">
        <v>0</v>
      </c>
      <c r="AG94" s="11">
        <v>25</v>
      </c>
      <c r="AH94" s="11"/>
      <c r="AI94" s="11"/>
      <c r="AJ94" s="11" t="s">
        <v>3329</v>
      </c>
      <c r="AK94" s="11" t="s">
        <v>3541</v>
      </c>
      <c r="AL94" s="11"/>
      <c r="AM94" s="11"/>
      <c r="AN94" s="11" t="s">
        <v>150</v>
      </c>
      <c r="AO94" s="11" t="s">
        <v>47</v>
      </c>
      <c r="AP94" s="11" t="s">
        <v>56</v>
      </c>
      <c r="AQ94" s="11" t="s">
        <v>49</v>
      </c>
    </row>
    <row r="95" ht="36" hidden="1" spans="1:43">
      <c r="A95" s="28">
        <v>93</v>
      </c>
      <c r="B95" s="11" t="s">
        <v>151</v>
      </c>
      <c r="C95" s="11" t="s">
        <v>447</v>
      </c>
      <c r="D95" s="11" t="s">
        <v>448</v>
      </c>
      <c r="E95" s="11" t="s">
        <v>449</v>
      </c>
      <c r="F95" s="11" t="s">
        <v>202</v>
      </c>
      <c r="G95" s="11" t="s">
        <v>450</v>
      </c>
      <c r="H95" s="11">
        <v>2</v>
      </c>
      <c r="I95" s="11">
        <v>2</v>
      </c>
      <c r="J95" s="11">
        <v>100</v>
      </c>
      <c r="K95" s="11"/>
      <c r="L95" s="11"/>
      <c r="M95" s="11"/>
      <c r="N95" s="11"/>
      <c r="O95" s="11"/>
      <c r="P95" s="11"/>
      <c r="Q95" s="11"/>
      <c r="R95" s="11"/>
      <c r="S95" s="11"/>
      <c r="T95" s="11"/>
      <c r="U95" s="11"/>
      <c r="V95" s="11"/>
      <c r="W95" s="11"/>
      <c r="X95" s="11"/>
      <c r="Y95" s="11"/>
      <c r="Z95" s="11"/>
      <c r="AA95" s="11"/>
      <c r="AB95" s="11"/>
      <c r="AC95" s="11"/>
      <c r="AD95" s="11"/>
      <c r="AE95" s="11"/>
      <c r="AF95" s="11"/>
      <c r="AG95" s="11">
        <v>50</v>
      </c>
      <c r="AH95" s="11"/>
      <c r="AI95" s="11"/>
      <c r="AJ95" s="11"/>
      <c r="AK95" s="11"/>
      <c r="AL95" s="11"/>
      <c r="AM95" s="11"/>
      <c r="AN95" s="11" t="s">
        <v>150</v>
      </c>
      <c r="AO95" s="11" t="s">
        <v>47</v>
      </c>
      <c r="AP95" s="11" t="s">
        <v>48</v>
      </c>
      <c r="AQ95" s="11" t="s">
        <v>49</v>
      </c>
    </row>
    <row r="96" ht="36" hidden="1" spans="1:43">
      <c r="A96" s="28">
        <v>94</v>
      </c>
      <c r="B96" s="11" t="s">
        <v>151</v>
      </c>
      <c r="C96" s="11" t="s">
        <v>451</v>
      </c>
      <c r="D96" s="11" t="s">
        <v>452</v>
      </c>
      <c r="E96" s="11" t="s">
        <v>453</v>
      </c>
      <c r="F96" s="11" t="s">
        <v>196</v>
      </c>
      <c r="G96" s="11" t="s">
        <v>197</v>
      </c>
      <c r="H96" s="11">
        <v>2</v>
      </c>
      <c r="I96" s="11">
        <v>2</v>
      </c>
      <c r="J96" s="11">
        <v>100</v>
      </c>
      <c r="K96" s="11"/>
      <c r="L96" s="11"/>
      <c r="M96" s="11"/>
      <c r="N96" s="11"/>
      <c r="O96" s="11"/>
      <c r="P96" s="11"/>
      <c r="Q96" s="11"/>
      <c r="R96" s="11"/>
      <c r="S96" s="11"/>
      <c r="T96" s="11"/>
      <c r="U96" s="11"/>
      <c r="V96" s="11"/>
      <c r="W96" s="11"/>
      <c r="X96" s="11"/>
      <c r="Y96" s="11"/>
      <c r="Z96" s="11"/>
      <c r="AA96" s="11"/>
      <c r="AB96" s="11"/>
      <c r="AC96" s="11"/>
      <c r="AD96" s="11"/>
      <c r="AE96" s="11"/>
      <c r="AF96" s="11"/>
      <c r="AG96" s="11">
        <v>50</v>
      </c>
      <c r="AH96" s="11"/>
      <c r="AI96" s="11"/>
      <c r="AJ96" s="11"/>
      <c r="AK96" s="11"/>
      <c r="AL96" s="11"/>
      <c r="AM96" s="11"/>
      <c r="AN96" s="11" t="s">
        <v>150</v>
      </c>
      <c r="AO96" s="11" t="s">
        <v>47</v>
      </c>
      <c r="AP96" s="11" t="s">
        <v>48</v>
      </c>
      <c r="AQ96" s="11" t="s">
        <v>49</v>
      </c>
    </row>
    <row r="97" ht="36" hidden="1" spans="1:43">
      <c r="A97" s="28">
        <v>95</v>
      </c>
      <c r="B97" s="11" t="s">
        <v>151</v>
      </c>
      <c r="C97" s="11" t="s">
        <v>454</v>
      </c>
      <c r="D97" s="11" t="s">
        <v>455</v>
      </c>
      <c r="E97" s="11" t="s">
        <v>456</v>
      </c>
      <c r="F97" s="11" t="s">
        <v>202</v>
      </c>
      <c r="G97" s="11" t="s">
        <v>208</v>
      </c>
      <c r="H97" s="11">
        <v>4</v>
      </c>
      <c r="I97" s="11">
        <v>4</v>
      </c>
      <c r="J97" s="11">
        <v>100</v>
      </c>
      <c r="K97" s="11"/>
      <c r="L97" s="11"/>
      <c r="M97" s="11"/>
      <c r="N97" s="11"/>
      <c r="O97" s="11"/>
      <c r="P97" s="11"/>
      <c r="Q97" s="11"/>
      <c r="R97" s="11"/>
      <c r="S97" s="11"/>
      <c r="T97" s="11"/>
      <c r="U97" s="11"/>
      <c r="V97" s="11"/>
      <c r="W97" s="11"/>
      <c r="X97" s="11"/>
      <c r="Y97" s="11"/>
      <c r="Z97" s="11"/>
      <c r="AA97" s="11"/>
      <c r="AB97" s="11"/>
      <c r="AC97" s="11"/>
      <c r="AD97" s="11"/>
      <c r="AE97" s="11"/>
      <c r="AF97" s="11"/>
      <c r="AG97" s="11">
        <v>25</v>
      </c>
      <c r="AH97" s="11" t="s">
        <v>1400</v>
      </c>
      <c r="AI97" s="11">
        <v>2</v>
      </c>
      <c r="AJ97" s="11"/>
      <c r="AK97" s="11"/>
      <c r="AL97" s="11"/>
      <c r="AM97" s="11"/>
      <c r="AN97" s="11" t="s">
        <v>150</v>
      </c>
      <c r="AO97" s="11" t="s">
        <v>47</v>
      </c>
      <c r="AP97" s="11" t="s">
        <v>56</v>
      </c>
      <c r="AQ97" s="11" t="s">
        <v>49</v>
      </c>
    </row>
    <row r="98" ht="48" hidden="1" spans="1:43">
      <c r="A98" s="28">
        <v>96</v>
      </c>
      <c r="B98" s="11" t="s">
        <v>151</v>
      </c>
      <c r="C98" s="11" t="s">
        <v>457</v>
      </c>
      <c r="D98" s="11" t="s">
        <v>458</v>
      </c>
      <c r="E98" s="11" t="s">
        <v>459</v>
      </c>
      <c r="F98" s="11" t="s">
        <v>155</v>
      </c>
      <c r="G98" s="11" t="s">
        <v>460</v>
      </c>
      <c r="H98" s="11">
        <v>2</v>
      </c>
      <c r="I98" s="11">
        <v>1</v>
      </c>
      <c r="J98" s="11">
        <v>100</v>
      </c>
      <c r="K98" s="11"/>
      <c r="L98" s="11"/>
      <c r="M98" s="11"/>
      <c r="N98" s="11"/>
      <c r="O98" s="11"/>
      <c r="P98" s="11"/>
      <c r="Q98" s="11"/>
      <c r="R98" s="11"/>
      <c r="S98" s="11"/>
      <c r="T98" s="11"/>
      <c r="U98" s="11"/>
      <c r="V98" s="11"/>
      <c r="W98" s="11"/>
      <c r="X98" s="11"/>
      <c r="Y98" s="11"/>
      <c r="Z98" s="11"/>
      <c r="AA98" s="11"/>
      <c r="AB98" s="11"/>
      <c r="AC98" s="11"/>
      <c r="AD98" s="11"/>
      <c r="AE98" s="11"/>
      <c r="AF98" s="11"/>
      <c r="AG98" s="11">
        <v>50</v>
      </c>
      <c r="AH98" s="11" t="s">
        <v>1400</v>
      </c>
      <c r="AI98" s="11">
        <v>6</v>
      </c>
      <c r="AJ98" s="11"/>
      <c r="AK98" s="11"/>
      <c r="AL98" s="11"/>
      <c r="AM98" s="11"/>
      <c r="AN98" s="11" t="s">
        <v>150</v>
      </c>
      <c r="AO98" s="11" t="s">
        <v>47</v>
      </c>
      <c r="AP98" s="11" t="s">
        <v>48</v>
      </c>
      <c r="AQ98" s="11" t="s">
        <v>49</v>
      </c>
    </row>
    <row r="99" ht="48" hidden="1" spans="1:43">
      <c r="A99" s="28">
        <v>97</v>
      </c>
      <c r="B99" s="11" t="s">
        <v>151</v>
      </c>
      <c r="C99" s="11" t="s">
        <v>461</v>
      </c>
      <c r="D99" s="11" t="s">
        <v>462</v>
      </c>
      <c r="E99" s="11" t="s">
        <v>463</v>
      </c>
      <c r="F99" s="11" t="s">
        <v>322</v>
      </c>
      <c r="G99" s="11" t="s">
        <v>358</v>
      </c>
      <c r="H99" s="11">
        <v>2</v>
      </c>
      <c r="I99" s="11">
        <v>2</v>
      </c>
      <c r="J99" s="33">
        <v>66.67</v>
      </c>
      <c r="K99" s="33" t="s">
        <v>358</v>
      </c>
      <c r="L99" s="11">
        <v>4</v>
      </c>
      <c r="M99" s="33">
        <v>33.33</v>
      </c>
      <c r="N99" s="33" t="s">
        <v>3358</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20</v>
      </c>
      <c r="AH99" s="11" t="s">
        <v>1400</v>
      </c>
      <c r="AI99" s="11">
        <v>19</v>
      </c>
      <c r="AJ99" s="11" t="s">
        <v>3329</v>
      </c>
      <c r="AK99" s="11" t="s">
        <v>3541</v>
      </c>
      <c r="AL99" s="11"/>
      <c r="AM99" s="11"/>
      <c r="AN99" s="11" t="s">
        <v>150</v>
      </c>
      <c r="AO99" s="11" t="s">
        <v>105</v>
      </c>
      <c r="AP99" s="11" t="s">
        <v>48</v>
      </c>
      <c r="AQ99" s="11" t="s">
        <v>49</v>
      </c>
    </row>
    <row r="100" ht="60" hidden="1" spans="1:43">
      <c r="A100" s="28">
        <v>98</v>
      </c>
      <c r="B100" s="11" t="s">
        <v>151</v>
      </c>
      <c r="C100" s="11" t="s">
        <v>464</v>
      </c>
      <c r="D100" s="11" t="s">
        <v>465</v>
      </c>
      <c r="E100" s="11" t="s">
        <v>466</v>
      </c>
      <c r="F100" s="11" t="s">
        <v>167</v>
      </c>
      <c r="G100" s="11" t="s">
        <v>327</v>
      </c>
      <c r="H100" s="11">
        <v>1</v>
      </c>
      <c r="I100" s="11">
        <v>1</v>
      </c>
      <c r="J100" s="33">
        <v>50</v>
      </c>
      <c r="K100" s="33" t="s">
        <v>327</v>
      </c>
      <c r="L100" s="11">
        <v>2</v>
      </c>
      <c r="M100" s="33">
        <v>50</v>
      </c>
      <c r="N100" s="33" t="s">
        <v>3359</v>
      </c>
      <c r="O100" s="11">
        <v>6</v>
      </c>
      <c r="P100" s="11">
        <v>0</v>
      </c>
      <c r="Q100" s="11" t="s">
        <v>3360</v>
      </c>
      <c r="R100" s="11">
        <v>7</v>
      </c>
      <c r="S100" s="11">
        <v>0</v>
      </c>
      <c r="T100" s="11" t="s">
        <v>3351</v>
      </c>
      <c r="U100" s="11">
        <v>0</v>
      </c>
      <c r="V100" s="11">
        <v>0</v>
      </c>
      <c r="W100" s="11">
        <v>0</v>
      </c>
      <c r="X100" s="11">
        <v>0</v>
      </c>
      <c r="Y100" s="11">
        <v>0</v>
      </c>
      <c r="Z100" s="11">
        <v>0</v>
      </c>
      <c r="AA100" s="11">
        <v>0</v>
      </c>
      <c r="AB100" s="11">
        <v>0</v>
      </c>
      <c r="AC100" s="11">
        <v>0</v>
      </c>
      <c r="AD100" s="11">
        <v>0</v>
      </c>
      <c r="AE100" s="11">
        <v>0</v>
      </c>
      <c r="AF100" s="11">
        <v>0</v>
      </c>
      <c r="AG100" s="11">
        <v>50</v>
      </c>
      <c r="AH100" s="11"/>
      <c r="AI100" s="11"/>
      <c r="AJ100" s="11" t="s">
        <v>3329</v>
      </c>
      <c r="AK100" s="11" t="s">
        <v>3541</v>
      </c>
      <c r="AL100" s="11"/>
      <c r="AM100" s="11"/>
      <c r="AN100" s="11" t="s">
        <v>150</v>
      </c>
      <c r="AO100" s="11" t="s">
        <v>47</v>
      </c>
      <c r="AP100" s="11" t="s">
        <v>48</v>
      </c>
      <c r="AQ100" s="11" t="s">
        <v>49</v>
      </c>
    </row>
    <row r="101" ht="48" hidden="1" spans="1:43">
      <c r="A101" s="28">
        <v>99</v>
      </c>
      <c r="B101" s="11" t="s">
        <v>151</v>
      </c>
      <c r="C101" s="11" t="s">
        <v>467</v>
      </c>
      <c r="D101" s="11" t="s">
        <v>468</v>
      </c>
      <c r="E101" s="11" t="s">
        <v>469</v>
      </c>
      <c r="F101" s="11" t="s">
        <v>167</v>
      </c>
      <c r="G101" s="11" t="s">
        <v>384</v>
      </c>
      <c r="H101" s="11">
        <v>2</v>
      </c>
      <c r="I101" s="11">
        <v>2</v>
      </c>
      <c r="J101" s="11">
        <v>100</v>
      </c>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v>50</v>
      </c>
      <c r="AH101" s="11" t="s">
        <v>1400</v>
      </c>
      <c r="AI101" s="11">
        <v>28</v>
      </c>
      <c r="AJ101" s="11"/>
      <c r="AK101" s="11"/>
      <c r="AL101" s="11"/>
      <c r="AM101" s="11"/>
      <c r="AN101" s="11" t="s">
        <v>150</v>
      </c>
      <c r="AO101" s="11" t="s">
        <v>47</v>
      </c>
      <c r="AP101" s="11" t="s">
        <v>48</v>
      </c>
      <c r="AQ101" s="11" t="s">
        <v>49</v>
      </c>
    </row>
    <row r="102" ht="36" hidden="1" spans="1:43">
      <c r="A102" s="28">
        <v>100</v>
      </c>
      <c r="B102" s="11" t="s">
        <v>151</v>
      </c>
      <c r="C102" s="11" t="s">
        <v>470</v>
      </c>
      <c r="D102" s="11" t="s">
        <v>471</v>
      </c>
      <c r="E102" s="11" t="s">
        <v>472</v>
      </c>
      <c r="F102" s="11" t="s">
        <v>228</v>
      </c>
      <c r="G102" s="11" t="s">
        <v>128</v>
      </c>
      <c r="H102" s="11">
        <v>2</v>
      </c>
      <c r="I102" s="11">
        <v>2</v>
      </c>
      <c r="J102" s="47">
        <v>100</v>
      </c>
      <c r="K102" s="33" t="s">
        <v>128</v>
      </c>
      <c r="L102" s="11">
        <v>3</v>
      </c>
      <c r="M102" s="11">
        <v>0</v>
      </c>
      <c r="N102" s="11" t="s">
        <v>3361</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50</v>
      </c>
      <c r="AH102" s="11"/>
      <c r="AI102" s="11"/>
      <c r="AJ102" s="11" t="s">
        <v>3329</v>
      </c>
      <c r="AK102" s="11" t="s">
        <v>3541</v>
      </c>
      <c r="AL102" s="11"/>
      <c r="AM102" s="11"/>
      <c r="AN102" s="11" t="s">
        <v>473</v>
      </c>
      <c r="AO102" s="11" t="s">
        <v>47</v>
      </c>
      <c r="AP102" s="11" t="s">
        <v>48</v>
      </c>
      <c r="AQ102" s="11" t="s">
        <v>49</v>
      </c>
    </row>
    <row r="103" ht="60" hidden="1" spans="1:43">
      <c r="A103" s="28">
        <v>101</v>
      </c>
      <c r="B103" s="11" t="s">
        <v>151</v>
      </c>
      <c r="C103" s="11" t="s">
        <v>474</v>
      </c>
      <c r="D103" s="11" t="s">
        <v>475</v>
      </c>
      <c r="E103" s="11" t="s">
        <v>476</v>
      </c>
      <c r="F103" s="11" t="s">
        <v>250</v>
      </c>
      <c r="G103" s="11" t="s">
        <v>234</v>
      </c>
      <c r="H103" s="11">
        <v>3</v>
      </c>
      <c r="I103" s="11">
        <v>3</v>
      </c>
      <c r="J103" s="11">
        <v>100</v>
      </c>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v>50</v>
      </c>
      <c r="AH103" s="11" t="s">
        <v>1400</v>
      </c>
      <c r="AI103" s="11">
        <v>6</v>
      </c>
      <c r="AJ103" s="11"/>
      <c r="AK103" s="11"/>
      <c r="AL103" s="11"/>
      <c r="AM103" s="11"/>
      <c r="AN103" s="11" t="s">
        <v>473</v>
      </c>
      <c r="AO103" s="11" t="s">
        <v>47</v>
      </c>
      <c r="AP103" s="11" t="s">
        <v>48</v>
      </c>
      <c r="AQ103" s="11" t="s">
        <v>49</v>
      </c>
    </row>
    <row r="104" s="67" customFormat="1" ht="60" hidden="1" spans="1:43">
      <c r="A104" s="28">
        <v>102</v>
      </c>
      <c r="B104" s="11" t="s">
        <v>151</v>
      </c>
      <c r="C104" s="11" t="s">
        <v>477</v>
      </c>
      <c r="D104" s="11" t="s">
        <v>478</v>
      </c>
      <c r="E104" s="11" t="s">
        <v>479</v>
      </c>
      <c r="F104" s="11" t="s">
        <v>228</v>
      </c>
      <c r="G104" s="11" t="s">
        <v>331</v>
      </c>
      <c r="H104" s="11">
        <v>1</v>
      </c>
      <c r="I104" s="11">
        <v>1</v>
      </c>
      <c r="J104" s="36">
        <v>76</v>
      </c>
      <c r="K104" s="33" t="s">
        <v>331</v>
      </c>
      <c r="L104" s="11">
        <v>6</v>
      </c>
      <c r="M104" s="36">
        <v>24</v>
      </c>
      <c r="N104" s="33" t="s">
        <v>3362</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50</v>
      </c>
      <c r="AH104" s="11"/>
      <c r="AI104" s="11"/>
      <c r="AJ104" s="11" t="s">
        <v>3329</v>
      </c>
      <c r="AK104" s="11" t="s">
        <v>3541</v>
      </c>
      <c r="AL104" s="11"/>
      <c r="AM104" s="11"/>
      <c r="AN104" s="11" t="s">
        <v>473</v>
      </c>
      <c r="AO104" s="11" t="s">
        <v>47</v>
      </c>
      <c r="AP104" s="11" t="s">
        <v>48</v>
      </c>
      <c r="AQ104" s="11" t="s">
        <v>49</v>
      </c>
    </row>
    <row r="105" ht="48" hidden="1" spans="1:43">
      <c r="A105" s="28">
        <v>103</v>
      </c>
      <c r="B105" s="11" t="s">
        <v>151</v>
      </c>
      <c r="C105" s="11" t="s">
        <v>480</v>
      </c>
      <c r="D105" s="11" t="s">
        <v>481</v>
      </c>
      <c r="E105" s="11" t="s">
        <v>482</v>
      </c>
      <c r="F105" s="11" t="s">
        <v>172</v>
      </c>
      <c r="G105" s="11" t="s">
        <v>128</v>
      </c>
      <c r="H105" s="11">
        <v>1</v>
      </c>
      <c r="I105" s="11">
        <v>1</v>
      </c>
      <c r="J105" s="33">
        <v>55.55</v>
      </c>
      <c r="K105" s="33" t="s">
        <v>128</v>
      </c>
      <c r="L105" s="11">
        <v>2</v>
      </c>
      <c r="M105" s="33">
        <v>44.44</v>
      </c>
      <c r="N105" s="33" t="s">
        <v>687</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50</v>
      </c>
      <c r="AH105" s="11" t="s">
        <v>1400</v>
      </c>
      <c r="AI105" s="11">
        <v>13</v>
      </c>
      <c r="AJ105" s="11" t="s">
        <v>3329</v>
      </c>
      <c r="AK105" s="11" t="s">
        <v>3541</v>
      </c>
      <c r="AL105" s="11"/>
      <c r="AM105" s="11"/>
      <c r="AN105" s="11" t="s">
        <v>473</v>
      </c>
      <c r="AO105" s="11" t="s">
        <v>47</v>
      </c>
      <c r="AP105" s="11" t="s">
        <v>48</v>
      </c>
      <c r="AQ105" s="11" t="s">
        <v>49</v>
      </c>
    </row>
    <row r="106" ht="36" hidden="1" spans="1:43">
      <c r="A106" s="28">
        <v>104</v>
      </c>
      <c r="B106" s="11" t="s">
        <v>151</v>
      </c>
      <c r="C106" s="11" t="s">
        <v>483</v>
      </c>
      <c r="D106" s="11" t="s">
        <v>484</v>
      </c>
      <c r="E106" s="11" t="s">
        <v>485</v>
      </c>
      <c r="F106" s="11" t="s">
        <v>486</v>
      </c>
      <c r="G106" s="11" t="s">
        <v>487</v>
      </c>
      <c r="H106" s="11">
        <v>3</v>
      </c>
      <c r="I106" s="11">
        <v>3</v>
      </c>
      <c r="J106" s="11">
        <v>100</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v>20</v>
      </c>
      <c r="AH106" s="11"/>
      <c r="AI106" s="11"/>
      <c r="AJ106" s="11"/>
      <c r="AK106" s="11"/>
      <c r="AL106" s="11"/>
      <c r="AM106" s="11"/>
      <c r="AN106" s="11" t="s">
        <v>473</v>
      </c>
      <c r="AO106" s="11" t="s">
        <v>105</v>
      </c>
      <c r="AP106" s="11" t="s">
        <v>48</v>
      </c>
      <c r="AQ106" s="11" t="s">
        <v>49</v>
      </c>
    </row>
    <row r="107" ht="36" hidden="1" spans="1:43">
      <c r="A107" s="28">
        <v>105</v>
      </c>
      <c r="B107" s="11" t="s">
        <v>151</v>
      </c>
      <c r="C107" s="11" t="s">
        <v>488</v>
      </c>
      <c r="D107" s="11" t="s">
        <v>489</v>
      </c>
      <c r="E107" s="11" t="s">
        <v>490</v>
      </c>
      <c r="F107" s="11" t="s">
        <v>167</v>
      </c>
      <c r="G107" s="11" t="s">
        <v>384</v>
      </c>
      <c r="H107" s="11">
        <v>2</v>
      </c>
      <c r="I107" s="11">
        <v>2</v>
      </c>
      <c r="J107" s="11">
        <v>100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v>50</v>
      </c>
      <c r="AH107" s="11"/>
      <c r="AI107" s="11"/>
      <c r="AJ107" s="11"/>
      <c r="AK107" s="11"/>
      <c r="AL107" s="11"/>
      <c r="AM107" s="11"/>
      <c r="AN107" s="11" t="s">
        <v>473</v>
      </c>
      <c r="AO107" s="11" t="s">
        <v>47</v>
      </c>
      <c r="AP107" s="11" t="s">
        <v>48</v>
      </c>
      <c r="AQ107" s="11" t="s">
        <v>49</v>
      </c>
    </row>
    <row r="108" ht="24" hidden="1" spans="1:43">
      <c r="A108" s="28">
        <v>106</v>
      </c>
      <c r="B108" s="11" t="s">
        <v>151</v>
      </c>
      <c r="C108" s="11" t="s">
        <v>491</v>
      </c>
      <c r="D108" s="11" t="s">
        <v>492</v>
      </c>
      <c r="E108" s="11" t="s">
        <v>493</v>
      </c>
      <c r="F108" s="11" t="s">
        <v>167</v>
      </c>
      <c r="G108" s="11" t="s">
        <v>331</v>
      </c>
      <c r="H108" s="11">
        <v>1</v>
      </c>
      <c r="I108" s="11">
        <v>1</v>
      </c>
      <c r="J108" s="11">
        <v>100</v>
      </c>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v>20</v>
      </c>
      <c r="AH108" s="11"/>
      <c r="AI108" s="11"/>
      <c r="AJ108" s="11"/>
      <c r="AK108" s="11"/>
      <c r="AL108" s="11"/>
      <c r="AM108" s="11"/>
      <c r="AN108" s="11" t="s">
        <v>473</v>
      </c>
      <c r="AO108" s="11" t="s">
        <v>105</v>
      </c>
      <c r="AP108" s="11" t="s">
        <v>48</v>
      </c>
      <c r="AQ108" s="11" t="s">
        <v>49</v>
      </c>
    </row>
    <row r="109" ht="36" hidden="1" spans="1:43">
      <c r="A109" s="28">
        <v>107</v>
      </c>
      <c r="B109" s="11" t="s">
        <v>494</v>
      </c>
      <c r="C109" s="11" t="s">
        <v>495</v>
      </c>
      <c r="D109" s="11" t="s">
        <v>496</v>
      </c>
      <c r="E109" s="11" t="s">
        <v>497</v>
      </c>
      <c r="F109" s="30" t="s">
        <v>498</v>
      </c>
      <c r="G109" s="11" t="s">
        <v>499</v>
      </c>
      <c r="H109" s="11">
        <v>4</v>
      </c>
      <c r="I109" s="11">
        <v>1</v>
      </c>
      <c r="J109" s="11">
        <v>100</v>
      </c>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v>5</v>
      </c>
      <c r="AH109" s="11"/>
      <c r="AI109" s="11"/>
      <c r="AJ109" s="11"/>
      <c r="AK109" s="11"/>
      <c r="AL109" s="11"/>
      <c r="AM109" s="11"/>
      <c r="AN109" s="11" t="s">
        <v>94</v>
      </c>
      <c r="AO109" s="11" t="s">
        <v>105</v>
      </c>
      <c r="AP109" s="11" t="s">
        <v>56</v>
      </c>
      <c r="AQ109" s="11" t="s">
        <v>49</v>
      </c>
    </row>
    <row r="110" ht="24" hidden="1" spans="1:43">
      <c r="A110" s="28">
        <v>108</v>
      </c>
      <c r="B110" s="11" t="s">
        <v>494</v>
      </c>
      <c r="C110" s="11" t="s">
        <v>500</v>
      </c>
      <c r="D110" s="11" t="s">
        <v>501</v>
      </c>
      <c r="E110" s="11" t="s">
        <v>502</v>
      </c>
      <c r="F110" s="11" t="s">
        <v>503</v>
      </c>
      <c r="G110" s="11" t="s">
        <v>504</v>
      </c>
      <c r="H110" s="11">
        <v>2</v>
      </c>
      <c r="I110" s="11">
        <v>2</v>
      </c>
      <c r="J110" s="11">
        <v>100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v>30</v>
      </c>
      <c r="AH110" s="11"/>
      <c r="AI110" s="11"/>
      <c r="AJ110" s="11"/>
      <c r="AK110" s="11"/>
      <c r="AL110" s="11"/>
      <c r="AM110" s="11"/>
      <c r="AN110" s="11" t="s">
        <v>94</v>
      </c>
      <c r="AO110" s="11" t="s">
        <v>47</v>
      </c>
      <c r="AP110" s="11" t="s">
        <v>48</v>
      </c>
      <c r="AQ110" s="11" t="s">
        <v>49</v>
      </c>
    </row>
    <row r="111" ht="24" hidden="1" spans="1:43">
      <c r="A111" s="28">
        <v>109</v>
      </c>
      <c r="B111" s="11" t="s">
        <v>494</v>
      </c>
      <c r="C111" s="11" t="s">
        <v>505</v>
      </c>
      <c r="D111" s="11" t="s">
        <v>506</v>
      </c>
      <c r="E111" s="11" t="s">
        <v>507</v>
      </c>
      <c r="F111" s="11" t="s">
        <v>508</v>
      </c>
      <c r="G111" s="11" t="s">
        <v>208</v>
      </c>
      <c r="H111" s="11">
        <v>1</v>
      </c>
      <c r="I111" s="11">
        <v>1</v>
      </c>
      <c r="J111" s="11">
        <v>100</v>
      </c>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v>30</v>
      </c>
      <c r="AH111" s="11"/>
      <c r="AI111" s="11"/>
      <c r="AJ111" s="11"/>
      <c r="AK111" s="11"/>
      <c r="AL111" s="11"/>
      <c r="AM111" s="11"/>
      <c r="AN111" s="11" t="s">
        <v>99</v>
      </c>
      <c r="AO111" s="11" t="s">
        <v>47</v>
      </c>
      <c r="AP111" s="11" t="s">
        <v>48</v>
      </c>
      <c r="AQ111" s="11" t="s">
        <v>49</v>
      </c>
    </row>
    <row r="112" ht="24" hidden="1" spans="1:43">
      <c r="A112" s="28">
        <v>110</v>
      </c>
      <c r="B112" s="11" t="s">
        <v>494</v>
      </c>
      <c r="C112" s="11" t="s">
        <v>509</v>
      </c>
      <c r="D112" s="11" t="s">
        <v>510</v>
      </c>
      <c r="E112" s="11" t="s">
        <v>511</v>
      </c>
      <c r="F112" s="30" t="s">
        <v>503</v>
      </c>
      <c r="G112" s="11" t="s">
        <v>504</v>
      </c>
      <c r="H112" s="11">
        <v>3</v>
      </c>
      <c r="I112" s="11">
        <v>1</v>
      </c>
      <c r="J112" s="11">
        <v>100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v>30</v>
      </c>
      <c r="AH112" s="11"/>
      <c r="AI112" s="11"/>
      <c r="AJ112" s="11"/>
      <c r="AK112" s="11"/>
      <c r="AL112" s="11"/>
      <c r="AM112" s="11"/>
      <c r="AN112" s="11" t="s">
        <v>209</v>
      </c>
      <c r="AO112" s="11" t="s">
        <v>47</v>
      </c>
      <c r="AP112" s="11" t="s">
        <v>48</v>
      </c>
      <c r="AQ112" s="11" t="s">
        <v>49</v>
      </c>
    </row>
    <row r="113" ht="96" hidden="1" spans="1:43">
      <c r="A113" s="28">
        <v>111</v>
      </c>
      <c r="B113" s="11" t="s">
        <v>494</v>
      </c>
      <c r="C113" s="11" t="s">
        <v>512</v>
      </c>
      <c r="D113" s="11" t="s">
        <v>513</v>
      </c>
      <c r="E113" s="11" t="s">
        <v>514</v>
      </c>
      <c r="F113" s="11" t="s">
        <v>515</v>
      </c>
      <c r="G113" s="11" t="s">
        <v>234</v>
      </c>
      <c r="H113" s="11">
        <v>3</v>
      </c>
      <c r="I113" s="11">
        <v>3</v>
      </c>
      <c r="J113" s="11">
        <v>100</v>
      </c>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v>30</v>
      </c>
      <c r="AH113" s="11" t="s">
        <v>1400</v>
      </c>
      <c r="AI113" s="11">
        <v>10</v>
      </c>
      <c r="AJ113" s="11"/>
      <c r="AK113" s="11"/>
      <c r="AL113" s="11"/>
      <c r="AM113" s="11"/>
      <c r="AN113" s="11" t="s">
        <v>209</v>
      </c>
      <c r="AO113" s="11" t="s">
        <v>47</v>
      </c>
      <c r="AP113" s="11" t="s">
        <v>48</v>
      </c>
      <c r="AQ113" s="11" t="s">
        <v>49</v>
      </c>
    </row>
    <row r="114" ht="36" hidden="1" spans="1:43">
      <c r="A114" s="28">
        <v>112</v>
      </c>
      <c r="B114" s="11" t="s">
        <v>494</v>
      </c>
      <c r="C114" s="11" t="s">
        <v>516</v>
      </c>
      <c r="D114" s="11" t="s">
        <v>517</v>
      </c>
      <c r="E114" s="11" t="s">
        <v>518</v>
      </c>
      <c r="F114" s="11" t="s">
        <v>519</v>
      </c>
      <c r="G114" s="11" t="s">
        <v>45</v>
      </c>
      <c r="H114" s="11">
        <v>1</v>
      </c>
      <c r="I114" s="11">
        <v>1</v>
      </c>
      <c r="J114" s="11">
        <v>100</v>
      </c>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v>30</v>
      </c>
      <c r="AH114" s="11"/>
      <c r="AI114" s="11"/>
      <c r="AJ114" s="11"/>
      <c r="AK114" s="11"/>
      <c r="AL114" s="11"/>
      <c r="AM114" s="11"/>
      <c r="AN114" s="11" t="s">
        <v>520</v>
      </c>
      <c r="AO114" s="11" t="s">
        <v>47</v>
      </c>
      <c r="AP114" s="11" t="s">
        <v>48</v>
      </c>
      <c r="AQ114" s="11" t="s">
        <v>49</v>
      </c>
    </row>
    <row r="115" ht="24" hidden="1" spans="1:43">
      <c r="A115" s="28">
        <v>113</v>
      </c>
      <c r="B115" s="11" t="s">
        <v>494</v>
      </c>
      <c r="C115" s="11" t="s">
        <v>521</v>
      </c>
      <c r="D115" s="11" t="s">
        <v>522</v>
      </c>
      <c r="E115" s="11" t="s">
        <v>523</v>
      </c>
      <c r="F115" s="11" t="s">
        <v>524</v>
      </c>
      <c r="G115" s="11" t="s">
        <v>45</v>
      </c>
      <c r="H115" s="11">
        <v>2</v>
      </c>
      <c r="I115" s="11">
        <v>2</v>
      </c>
      <c r="J115" s="11">
        <v>100</v>
      </c>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v>30</v>
      </c>
      <c r="AH115" s="11"/>
      <c r="AI115" s="11"/>
      <c r="AJ115" s="11"/>
      <c r="AK115" s="11"/>
      <c r="AL115" s="11"/>
      <c r="AM115" s="11"/>
      <c r="AN115" s="11" t="s">
        <v>217</v>
      </c>
      <c r="AO115" s="11" t="s">
        <v>47</v>
      </c>
      <c r="AP115" s="11" t="s">
        <v>48</v>
      </c>
      <c r="AQ115" s="11" t="s">
        <v>49</v>
      </c>
    </row>
    <row r="116" ht="36" hidden="1" spans="1:43">
      <c r="A116" s="28">
        <v>114</v>
      </c>
      <c r="B116" s="11" t="s">
        <v>494</v>
      </c>
      <c r="C116" s="11" t="s">
        <v>525</v>
      </c>
      <c r="D116" s="11" t="s">
        <v>526</v>
      </c>
      <c r="E116" s="11" t="s">
        <v>527</v>
      </c>
      <c r="F116" s="30" t="s">
        <v>528</v>
      </c>
      <c r="G116" s="11" t="s">
        <v>45</v>
      </c>
      <c r="H116" s="11">
        <v>2</v>
      </c>
      <c r="I116" s="11">
        <v>1</v>
      </c>
      <c r="J116" s="11">
        <v>100</v>
      </c>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v>30</v>
      </c>
      <c r="AH116" s="11"/>
      <c r="AI116" s="11"/>
      <c r="AJ116" s="11"/>
      <c r="AK116" s="11"/>
      <c r="AL116" s="11"/>
      <c r="AM116" s="11"/>
      <c r="AN116" s="11" t="s">
        <v>243</v>
      </c>
      <c r="AO116" s="11" t="s">
        <v>47</v>
      </c>
      <c r="AP116" s="11" t="s">
        <v>48</v>
      </c>
      <c r="AQ116" s="11" t="s">
        <v>49</v>
      </c>
    </row>
    <row r="117" ht="36" hidden="1" spans="1:43">
      <c r="A117" s="28">
        <v>115</v>
      </c>
      <c r="B117" s="11" t="s">
        <v>494</v>
      </c>
      <c r="C117" s="11" t="s">
        <v>529</v>
      </c>
      <c r="D117" s="11" t="s">
        <v>530</v>
      </c>
      <c r="E117" s="11" t="s">
        <v>531</v>
      </c>
      <c r="F117" s="11" t="s">
        <v>519</v>
      </c>
      <c r="G117" s="11" t="s">
        <v>45</v>
      </c>
      <c r="H117" s="11">
        <v>1</v>
      </c>
      <c r="I117" s="11">
        <v>1</v>
      </c>
      <c r="J117" s="11">
        <v>100</v>
      </c>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v>30</v>
      </c>
      <c r="AH117" s="11"/>
      <c r="AI117" s="11"/>
      <c r="AJ117" s="11"/>
      <c r="AK117" s="11"/>
      <c r="AL117" s="11"/>
      <c r="AM117" s="11"/>
      <c r="AN117" s="11" t="s">
        <v>243</v>
      </c>
      <c r="AO117" s="11" t="s">
        <v>47</v>
      </c>
      <c r="AP117" s="11" t="s">
        <v>48</v>
      </c>
      <c r="AQ117" s="11" t="s">
        <v>49</v>
      </c>
    </row>
    <row r="118" ht="48" hidden="1" spans="1:43">
      <c r="A118" s="28">
        <v>116</v>
      </c>
      <c r="B118" s="11" t="s">
        <v>494</v>
      </c>
      <c r="C118" s="11" t="s">
        <v>532</v>
      </c>
      <c r="D118" s="11" t="s">
        <v>533</v>
      </c>
      <c r="E118" s="11" t="s">
        <v>534</v>
      </c>
      <c r="F118" s="11" t="s">
        <v>535</v>
      </c>
      <c r="G118" s="11" t="s">
        <v>536</v>
      </c>
      <c r="H118" s="11">
        <v>1</v>
      </c>
      <c r="I118" s="11">
        <v>1</v>
      </c>
      <c r="J118" s="47">
        <v>100</v>
      </c>
      <c r="K118" s="33" t="s">
        <v>536</v>
      </c>
      <c r="L118" s="11">
        <v>2</v>
      </c>
      <c r="M118" s="11">
        <v>0</v>
      </c>
      <c r="N118" s="11" t="s">
        <v>3363</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30</v>
      </c>
      <c r="AH118" s="11"/>
      <c r="AI118" s="11"/>
      <c r="AJ118" s="11" t="s">
        <v>3329</v>
      </c>
      <c r="AK118" s="11" t="s">
        <v>3541</v>
      </c>
      <c r="AL118" s="11"/>
      <c r="AM118" s="11"/>
      <c r="AN118" s="11" t="s">
        <v>265</v>
      </c>
      <c r="AO118" s="11" t="s">
        <v>47</v>
      </c>
      <c r="AP118" s="11" t="s">
        <v>48</v>
      </c>
      <c r="AQ118" s="11" t="s">
        <v>49</v>
      </c>
    </row>
    <row r="119" ht="24" hidden="1" spans="1:43">
      <c r="A119" s="28">
        <v>117</v>
      </c>
      <c r="B119" s="11" t="s">
        <v>494</v>
      </c>
      <c r="C119" s="11" t="s">
        <v>537</v>
      </c>
      <c r="D119" s="11" t="s">
        <v>538</v>
      </c>
      <c r="E119" s="11" t="s">
        <v>539</v>
      </c>
      <c r="F119" s="30" t="s">
        <v>540</v>
      </c>
      <c r="G119" s="11" t="s">
        <v>504</v>
      </c>
      <c r="H119" s="11">
        <v>1</v>
      </c>
      <c r="I119" s="11">
        <v>1</v>
      </c>
      <c r="J119" s="11">
        <v>100</v>
      </c>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v>30</v>
      </c>
      <c r="AH119" s="11"/>
      <c r="AI119" s="11"/>
      <c r="AJ119" s="11"/>
      <c r="AK119" s="11"/>
      <c r="AL119" s="11"/>
      <c r="AM119" s="11"/>
      <c r="AN119" s="11" t="s">
        <v>129</v>
      </c>
      <c r="AO119" s="11" t="s">
        <v>47</v>
      </c>
      <c r="AP119" s="11" t="s">
        <v>48</v>
      </c>
      <c r="AQ119" s="11" t="s">
        <v>49</v>
      </c>
    </row>
    <row r="120" ht="48" spans="1:43">
      <c r="A120" s="28">
        <v>118</v>
      </c>
      <c r="B120" s="11" t="s">
        <v>494</v>
      </c>
      <c r="C120" s="11" t="s">
        <v>541</v>
      </c>
      <c r="D120" s="11" t="s">
        <v>542</v>
      </c>
      <c r="E120" s="11" t="s">
        <v>543</v>
      </c>
      <c r="F120" s="11" t="s">
        <v>544</v>
      </c>
      <c r="G120" s="11" t="s">
        <v>545</v>
      </c>
      <c r="H120" s="11">
        <v>2</v>
      </c>
      <c r="I120" s="11">
        <v>2</v>
      </c>
      <c r="J120" s="95">
        <v>68.96</v>
      </c>
      <c r="K120" s="95" t="s">
        <v>545</v>
      </c>
      <c r="L120" s="11">
        <v>5</v>
      </c>
      <c r="M120" s="11">
        <v>31.03</v>
      </c>
      <c r="N120" s="11" t="s">
        <v>3364</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30</v>
      </c>
      <c r="AH120" s="11"/>
      <c r="AI120" s="11"/>
      <c r="AJ120" s="11" t="s">
        <v>3329</v>
      </c>
      <c r="AK120" s="11" t="s">
        <v>3542</v>
      </c>
      <c r="AL120" s="11"/>
      <c r="AM120" s="11"/>
      <c r="AN120" s="11" t="s">
        <v>129</v>
      </c>
      <c r="AO120" s="11" t="s">
        <v>47</v>
      </c>
      <c r="AP120" s="11" t="s">
        <v>48</v>
      </c>
      <c r="AQ120" s="11" t="s">
        <v>49</v>
      </c>
    </row>
    <row r="121" ht="24" hidden="1" spans="1:43">
      <c r="A121" s="28">
        <v>119</v>
      </c>
      <c r="B121" s="11" t="s">
        <v>494</v>
      </c>
      <c r="C121" s="11" t="s">
        <v>546</v>
      </c>
      <c r="D121" s="11" t="s">
        <v>547</v>
      </c>
      <c r="E121" s="11" t="s">
        <v>548</v>
      </c>
      <c r="F121" s="11" t="s">
        <v>549</v>
      </c>
      <c r="G121" s="11" t="s">
        <v>403</v>
      </c>
      <c r="H121" s="11">
        <v>3</v>
      </c>
      <c r="I121" s="11">
        <v>3</v>
      </c>
      <c r="J121" s="11">
        <v>100</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v>30</v>
      </c>
      <c r="AH121" s="11"/>
      <c r="AI121" s="11"/>
      <c r="AJ121" s="11"/>
      <c r="AK121" s="11"/>
      <c r="AL121" s="11"/>
      <c r="AM121" s="11"/>
      <c r="AN121" s="11" t="s">
        <v>129</v>
      </c>
      <c r="AO121" s="11" t="s">
        <v>47</v>
      </c>
      <c r="AP121" s="11" t="s">
        <v>48</v>
      </c>
      <c r="AQ121" s="11" t="s">
        <v>49</v>
      </c>
    </row>
    <row r="122" ht="36" hidden="1" spans="1:43">
      <c r="A122" s="28">
        <v>120</v>
      </c>
      <c r="B122" s="11" t="s">
        <v>494</v>
      </c>
      <c r="C122" s="11" t="s">
        <v>550</v>
      </c>
      <c r="D122" s="11" t="s">
        <v>551</v>
      </c>
      <c r="E122" s="11" t="s">
        <v>552</v>
      </c>
      <c r="F122" s="11" t="s">
        <v>553</v>
      </c>
      <c r="G122" s="11" t="s">
        <v>554</v>
      </c>
      <c r="H122" s="11">
        <v>1</v>
      </c>
      <c r="I122" s="11">
        <v>1</v>
      </c>
      <c r="J122" s="11">
        <v>100</v>
      </c>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v>10</v>
      </c>
      <c r="AH122" s="11"/>
      <c r="AI122" s="11"/>
      <c r="AJ122" s="11"/>
      <c r="AK122" s="11"/>
      <c r="AL122" s="11"/>
      <c r="AM122" s="11"/>
      <c r="AN122" s="11" t="s">
        <v>273</v>
      </c>
      <c r="AO122" s="11" t="s">
        <v>105</v>
      </c>
      <c r="AP122" s="11" t="s">
        <v>48</v>
      </c>
      <c r="AQ122" s="11" t="s">
        <v>49</v>
      </c>
    </row>
    <row r="123" ht="36" hidden="1" spans="1:43">
      <c r="A123" s="28">
        <v>121</v>
      </c>
      <c r="B123" s="11" t="s">
        <v>494</v>
      </c>
      <c r="C123" s="11" t="s">
        <v>555</v>
      </c>
      <c r="D123" s="11" t="s">
        <v>556</v>
      </c>
      <c r="E123" s="11" t="s">
        <v>557</v>
      </c>
      <c r="F123" s="11" t="s">
        <v>558</v>
      </c>
      <c r="G123" s="11" t="s">
        <v>229</v>
      </c>
      <c r="H123" s="11">
        <v>2</v>
      </c>
      <c r="I123" s="11">
        <v>2</v>
      </c>
      <c r="J123" s="11">
        <v>100</v>
      </c>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v>30</v>
      </c>
      <c r="AH123" s="11" t="s">
        <v>1400</v>
      </c>
      <c r="AI123" s="11">
        <v>5</v>
      </c>
      <c r="AJ123" s="11"/>
      <c r="AK123" s="11"/>
      <c r="AL123" s="11"/>
      <c r="AM123" s="11"/>
      <c r="AN123" s="11" t="s">
        <v>273</v>
      </c>
      <c r="AO123" s="11" t="s">
        <v>47</v>
      </c>
      <c r="AP123" s="11" t="s">
        <v>48</v>
      </c>
      <c r="AQ123" s="11" t="s">
        <v>49</v>
      </c>
    </row>
    <row r="124" ht="24" hidden="1" spans="1:43">
      <c r="A124" s="28">
        <v>122</v>
      </c>
      <c r="B124" s="11" t="s">
        <v>494</v>
      </c>
      <c r="C124" s="11" t="s">
        <v>559</v>
      </c>
      <c r="D124" s="11" t="s">
        <v>560</v>
      </c>
      <c r="E124" s="11" t="s">
        <v>561</v>
      </c>
      <c r="F124" s="11" t="s">
        <v>562</v>
      </c>
      <c r="G124" s="11" t="s">
        <v>354</v>
      </c>
      <c r="H124" s="11">
        <v>1</v>
      </c>
      <c r="I124" s="11">
        <v>1</v>
      </c>
      <c r="J124" s="95">
        <v>100</v>
      </c>
      <c r="K124" s="95" t="s">
        <v>354</v>
      </c>
      <c r="L124" s="11">
        <v>2</v>
      </c>
      <c r="M124" s="11">
        <v>0</v>
      </c>
      <c r="N124" s="11" t="s">
        <v>3365</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30</v>
      </c>
      <c r="AH124" s="11"/>
      <c r="AI124" s="11"/>
      <c r="AJ124" s="11" t="s">
        <v>3329</v>
      </c>
      <c r="AK124" s="11" t="s">
        <v>3542</v>
      </c>
      <c r="AL124" s="11"/>
      <c r="AM124" s="11"/>
      <c r="AN124" s="11" t="s">
        <v>282</v>
      </c>
      <c r="AO124" s="11" t="s">
        <v>47</v>
      </c>
      <c r="AP124" s="11" t="s">
        <v>48</v>
      </c>
      <c r="AQ124" s="11" t="s">
        <v>49</v>
      </c>
    </row>
    <row r="125" ht="48" hidden="1" spans="1:43">
      <c r="A125" s="28">
        <v>123</v>
      </c>
      <c r="B125" s="11" t="s">
        <v>494</v>
      </c>
      <c r="C125" s="11" t="s">
        <v>563</v>
      </c>
      <c r="D125" s="11" t="s">
        <v>564</v>
      </c>
      <c r="E125" s="11" t="s">
        <v>565</v>
      </c>
      <c r="F125" s="11" t="s">
        <v>508</v>
      </c>
      <c r="G125" s="11" t="s">
        <v>566</v>
      </c>
      <c r="H125" s="11">
        <v>1</v>
      </c>
      <c r="I125" s="11">
        <v>1</v>
      </c>
      <c r="J125" s="33">
        <v>55.55</v>
      </c>
      <c r="K125" s="33" t="s">
        <v>566</v>
      </c>
      <c r="L125" s="11">
        <v>2</v>
      </c>
      <c r="M125" s="33">
        <v>44.44</v>
      </c>
      <c r="N125" s="33" t="s">
        <v>2246</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30</v>
      </c>
      <c r="AH125" s="11"/>
      <c r="AI125" s="11"/>
      <c r="AJ125" s="11" t="s">
        <v>3329</v>
      </c>
      <c r="AK125" s="11" t="s">
        <v>3541</v>
      </c>
      <c r="AL125" s="11"/>
      <c r="AM125" s="11"/>
      <c r="AN125" s="11" t="s">
        <v>282</v>
      </c>
      <c r="AO125" s="11" t="s">
        <v>47</v>
      </c>
      <c r="AP125" s="11" t="s">
        <v>48</v>
      </c>
      <c r="AQ125" s="11" t="s">
        <v>49</v>
      </c>
    </row>
    <row r="126" ht="24" hidden="1" spans="1:43">
      <c r="A126" s="28">
        <v>124</v>
      </c>
      <c r="B126" s="11" t="s">
        <v>494</v>
      </c>
      <c r="C126" s="11" t="s">
        <v>567</v>
      </c>
      <c r="D126" s="11" t="s">
        <v>568</v>
      </c>
      <c r="E126" s="11" t="s">
        <v>569</v>
      </c>
      <c r="F126" s="11" t="s">
        <v>503</v>
      </c>
      <c r="G126" s="11" t="s">
        <v>504</v>
      </c>
      <c r="H126" s="11">
        <v>2</v>
      </c>
      <c r="I126" s="11">
        <v>2</v>
      </c>
      <c r="J126" s="11">
        <v>100</v>
      </c>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v>30</v>
      </c>
      <c r="AH126" s="11"/>
      <c r="AI126" s="11"/>
      <c r="AJ126" s="11"/>
      <c r="AK126" s="11"/>
      <c r="AL126" s="11"/>
      <c r="AM126" s="11"/>
      <c r="AN126" s="11" t="s">
        <v>570</v>
      </c>
      <c r="AO126" s="11" t="s">
        <v>47</v>
      </c>
      <c r="AP126" s="11" t="s">
        <v>48</v>
      </c>
      <c r="AQ126" s="11" t="s">
        <v>49</v>
      </c>
    </row>
    <row r="127" ht="36" hidden="1" spans="1:43">
      <c r="A127" s="28">
        <v>125</v>
      </c>
      <c r="B127" s="11" t="s">
        <v>494</v>
      </c>
      <c r="C127" s="11" t="s">
        <v>571</v>
      </c>
      <c r="D127" s="11" t="s">
        <v>572</v>
      </c>
      <c r="E127" s="11" t="s">
        <v>573</v>
      </c>
      <c r="F127" s="11" t="s">
        <v>528</v>
      </c>
      <c r="G127" s="11" t="s">
        <v>574</v>
      </c>
      <c r="H127" s="11">
        <v>2</v>
      </c>
      <c r="I127" s="11">
        <v>1</v>
      </c>
      <c r="J127" s="11">
        <v>100</v>
      </c>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v>10</v>
      </c>
      <c r="AH127" s="11"/>
      <c r="AI127" s="11"/>
      <c r="AJ127" s="11"/>
      <c r="AK127" s="11"/>
      <c r="AL127" s="11"/>
      <c r="AM127" s="11"/>
      <c r="AN127" s="11" t="s">
        <v>297</v>
      </c>
      <c r="AO127" s="11" t="s">
        <v>105</v>
      </c>
      <c r="AP127" s="11" t="s">
        <v>48</v>
      </c>
      <c r="AQ127" s="11" t="s">
        <v>49</v>
      </c>
    </row>
    <row r="128" ht="48" hidden="1" spans="1:43">
      <c r="A128" s="28">
        <v>126</v>
      </c>
      <c r="B128" s="11" t="s">
        <v>494</v>
      </c>
      <c r="C128" s="11" t="s">
        <v>575</v>
      </c>
      <c r="D128" s="11" t="s">
        <v>576</v>
      </c>
      <c r="E128" s="11" t="s">
        <v>577</v>
      </c>
      <c r="F128" s="11" t="s">
        <v>519</v>
      </c>
      <c r="G128" s="11" t="s">
        <v>578</v>
      </c>
      <c r="H128" s="11">
        <v>1</v>
      </c>
      <c r="I128" s="11">
        <v>1</v>
      </c>
      <c r="J128" s="33">
        <v>59</v>
      </c>
      <c r="K128" s="33" t="s">
        <v>578</v>
      </c>
      <c r="L128" s="11">
        <v>4</v>
      </c>
      <c r="M128" s="33">
        <v>23</v>
      </c>
      <c r="N128" s="33" t="s">
        <v>947</v>
      </c>
      <c r="O128" s="11">
        <v>6</v>
      </c>
      <c r="P128" s="33">
        <v>18</v>
      </c>
      <c r="Q128" s="33" t="s">
        <v>1168</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30</v>
      </c>
      <c r="AH128" s="11"/>
      <c r="AI128" s="11"/>
      <c r="AJ128" s="11" t="s">
        <v>3329</v>
      </c>
      <c r="AK128" s="11" t="s">
        <v>3541</v>
      </c>
      <c r="AL128" s="11"/>
      <c r="AM128" s="11"/>
      <c r="AN128" s="11" t="s">
        <v>332</v>
      </c>
      <c r="AO128" s="11" t="s">
        <v>47</v>
      </c>
      <c r="AP128" s="11" t="s">
        <v>48</v>
      </c>
      <c r="AQ128" s="11" t="s">
        <v>49</v>
      </c>
    </row>
    <row r="129" ht="48" hidden="1" spans="1:43">
      <c r="A129" s="28">
        <v>127</v>
      </c>
      <c r="B129" s="11" t="s">
        <v>494</v>
      </c>
      <c r="C129" s="11" t="s">
        <v>579</v>
      </c>
      <c r="D129" s="11" t="s">
        <v>580</v>
      </c>
      <c r="E129" s="11" t="s">
        <v>581</v>
      </c>
      <c r="F129" s="11" t="s">
        <v>582</v>
      </c>
      <c r="G129" s="11" t="s">
        <v>407</v>
      </c>
      <c r="H129" s="11">
        <v>1</v>
      </c>
      <c r="I129" s="11">
        <v>1</v>
      </c>
      <c r="J129" s="47">
        <v>100</v>
      </c>
      <c r="K129" s="33" t="s">
        <v>407</v>
      </c>
      <c r="L129" s="11">
        <v>3</v>
      </c>
      <c r="M129" s="11">
        <v>0</v>
      </c>
      <c r="N129" s="11" t="s">
        <v>958</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30</v>
      </c>
      <c r="AH129" s="11" t="s">
        <v>1400</v>
      </c>
      <c r="AI129" s="11">
        <v>2</v>
      </c>
      <c r="AJ129" s="11" t="s">
        <v>3329</v>
      </c>
      <c r="AK129" s="11" t="s">
        <v>3541</v>
      </c>
      <c r="AL129" s="11"/>
      <c r="AM129" s="11"/>
      <c r="AN129" s="11" t="s">
        <v>343</v>
      </c>
      <c r="AO129" s="11" t="s">
        <v>47</v>
      </c>
      <c r="AP129" s="11" t="s">
        <v>48</v>
      </c>
      <c r="AQ129" s="11" t="s">
        <v>49</v>
      </c>
    </row>
    <row r="130" ht="48" hidden="1" spans="1:43">
      <c r="A130" s="28">
        <v>128</v>
      </c>
      <c r="B130" s="11" t="s">
        <v>494</v>
      </c>
      <c r="C130" s="11" t="s">
        <v>583</v>
      </c>
      <c r="D130" s="11" t="s">
        <v>584</v>
      </c>
      <c r="E130" s="11" t="s">
        <v>585</v>
      </c>
      <c r="F130" s="11" t="s">
        <v>528</v>
      </c>
      <c r="G130" s="11" t="s">
        <v>122</v>
      </c>
      <c r="H130" s="11">
        <v>1</v>
      </c>
      <c r="I130" s="11">
        <v>1</v>
      </c>
      <c r="J130" s="11">
        <v>100</v>
      </c>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v>30</v>
      </c>
      <c r="AH130" s="11"/>
      <c r="AI130" s="11"/>
      <c r="AJ130" s="11"/>
      <c r="AK130" s="11"/>
      <c r="AL130" s="11"/>
      <c r="AM130" s="11"/>
      <c r="AN130" s="11" t="s">
        <v>343</v>
      </c>
      <c r="AO130" s="11" t="s">
        <v>47</v>
      </c>
      <c r="AP130" s="11" t="s">
        <v>48</v>
      </c>
      <c r="AQ130" s="11" t="s">
        <v>49</v>
      </c>
    </row>
    <row r="131" ht="60" hidden="1" spans="1:43">
      <c r="A131" s="28">
        <v>129</v>
      </c>
      <c r="B131" s="11" t="s">
        <v>494</v>
      </c>
      <c r="C131" s="11" t="s">
        <v>586</v>
      </c>
      <c r="D131" s="11" t="s">
        <v>587</v>
      </c>
      <c r="E131" s="11" t="s">
        <v>588</v>
      </c>
      <c r="F131" s="11" t="s">
        <v>589</v>
      </c>
      <c r="G131" s="11" t="s">
        <v>590</v>
      </c>
      <c r="H131" s="11">
        <v>2</v>
      </c>
      <c r="I131" s="11">
        <v>2</v>
      </c>
      <c r="J131" s="33">
        <v>85</v>
      </c>
      <c r="K131" s="33" t="s">
        <v>590</v>
      </c>
      <c r="L131" s="11">
        <v>6</v>
      </c>
      <c r="M131" s="33">
        <v>5</v>
      </c>
      <c r="N131" s="33" t="s">
        <v>3366</v>
      </c>
      <c r="O131" s="11">
        <v>7</v>
      </c>
      <c r="P131" s="33">
        <v>5</v>
      </c>
      <c r="Q131" s="33" t="s">
        <v>3367</v>
      </c>
      <c r="R131" s="11">
        <v>8</v>
      </c>
      <c r="S131" s="33">
        <v>5</v>
      </c>
      <c r="T131" s="33" t="s">
        <v>3368</v>
      </c>
      <c r="U131" s="11">
        <v>0</v>
      </c>
      <c r="V131" s="11">
        <v>0</v>
      </c>
      <c r="W131" s="11">
        <v>0</v>
      </c>
      <c r="X131" s="11">
        <v>0</v>
      </c>
      <c r="Y131" s="11">
        <v>0</v>
      </c>
      <c r="Z131" s="11">
        <v>0</v>
      </c>
      <c r="AA131" s="11">
        <v>0</v>
      </c>
      <c r="AB131" s="11">
        <v>0</v>
      </c>
      <c r="AC131" s="11">
        <v>0</v>
      </c>
      <c r="AD131" s="11">
        <v>0</v>
      </c>
      <c r="AE131" s="11">
        <v>0</v>
      </c>
      <c r="AF131" s="11">
        <v>0</v>
      </c>
      <c r="AG131" s="11">
        <v>30</v>
      </c>
      <c r="AH131" s="11"/>
      <c r="AI131" s="11"/>
      <c r="AJ131" s="11" t="s">
        <v>3329</v>
      </c>
      <c r="AK131" s="11" t="s">
        <v>3541</v>
      </c>
      <c r="AL131" s="11"/>
      <c r="AM131" s="11"/>
      <c r="AN131" s="11" t="s">
        <v>343</v>
      </c>
      <c r="AO131" s="11" t="s">
        <v>47</v>
      </c>
      <c r="AP131" s="11" t="s">
        <v>48</v>
      </c>
      <c r="AQ131" s="11" t="s">
        <v>49</v>
      </c>
    </row>
    <row r="132" ht="36" hidden="1" spans="1:43">
      <c r="A132" s="28">
        <v>130</v>
      </c>
      <c r="B132" s="11" t="s">
        <v>494</v>
      </c>
      <c r="C132" s="11" t="s">
        <v>591</v>
      </c>
      <c r="D132" s="11" t="s">
        <v>592</v>
      </c>
      <c r="E132" s="11" t="s">
        <v>593</v>
      </c>
      <c r="F132" s="30" t="s">
        <v>594</v>
      </c>
      <c r="G132" s="11" t="s">
        <v>595</v>
      </c>
      <c r="H132" s="11">
        <v>4</v>
      </c>
      <c r="I132" s="11">
        <v>4</v>
      </c>
      <c r="J132" s="11">
        <v>100</v>
      </c>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v>15</v>
      </c>
      <c r="AH132" s="11"/>
      <c r="AI132" s="11"/>
      <c r="AJ132" s="11"/>
      <c r="AK132" s="11"/>
      <c r="AL132" s="11"/>
      <c r="AM132" s="11"/>
      <c r="AN132" s="11" t="s">
        <v>133</v>
      </c>
      <c r="AO132" s="11" t="s">
        <v>47</v>
      </c>
      <c r="AP132" s="11" t="s">
        <v>56</v>
      </c>
      <c r="AQ132" s="11" t="s">
        <v>49</v>
      </c>
    </row>
    <row r="133" ht="48" hidden="1" spans="1:43">
      <c r="A133" s="28">
        <v>131</v>
      </c>
      <c r="B133" s="11" t="s">
        <v>494</v>
      </c>
      <c r="C133" s="11" t="s">
        <v>596</v>
      </c>
      <c r="D133" s="11" t="s">
        <v>597</v>
      </c>
      <c r="E133" s="11" t="s">
        <v>598</v>
      </c>
      <c r="F133" s="11" t="s">
        <v>599</v>
      </c>
      <c r="G133" s="11" t="s">
        <v>499</v>
      </c>
      <c r="H133" s="11">
        <v>1</v>
      </c>
      <c r="I133" s="11">
        <v>1</v>
      </c>
      <c r="J133" s="11">
        <v>100</v>
      </c>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v>30</v>
      </c>
      <c r="AH133" s="11"/>
      <c r="AI133" s="11"/>
      <c r="AJ133" s="11"/>
      <c r="AK133" s="11"/>
      <c r="AL133" s="11"/>
      <c r="AM133" s="11"/>
      <c r="AN133" s="11" t="s">
        <v>133</v>
      </c>
      <c r="AO133" s="11" t="s">
        <v>47</v>
      </c>
      <c r="AP133" s="11" t="s">
        <v>48</v>
      </c>
      <c r="AQ133" s="11" t="s">
        <v>49</v>
      </c>
    </row>
    <row r="134" ht="36" hidden="1" spans="1:43">
      <c r="A134" s="28">
        <v>132</v>
      </c>
      <c r="B134" s="11" t="s">
        <v>494</v>
      </c>
      <c r="C134" s="11" t="s">
        <v>600</v>
      </c>
      <c r="D134" s="11" t="s">
        <v>601</v>
      </c>
      <c r="E134" s="11" t="s">
        <v>602</v>
      </c>
      <c r="F134" s="11" t="s">
        <v>553</v>
      </c>
      <c r="G134" s="11" t="s">
        <v>77</v>
      </c>
      <c r="H134" s="11">
        <v>1</v>
      </c>
      <c r="I134" s="11">
        <v>1</v>
      </c>
      <c r="J134" s="47">
        <v>100</v>
      </c>
      <c r="K134" s="33" t="s">
        <v>77</v>
      </c>
      <c r="L134" s="11">
        <v>3</v>
      </c>
      <c r="M134" s="11">
        <v>0</v>
      </c>
      <c r="N134" s="11" t="s">
        <v>3330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30</v>
      </c>
      <c r="AH134" s="11"/>
      <c r="AI134" s="11"/>
      <c r="AJ134" s="11" t="s">
        <v>3329</v>
      </c>
      <c r="AK134" s="11" t="s">
        <v>3541</v>
      </c>
      <c r="AL134" s="11"/>
      <c r="AM134" s="11"/>
      <c r="AN134" s="11" t="s">
        <v>139</v>
      </c>
      <c r="AO134" s="11" t="s">
        <v>47</v>
      </c>
      <c r="AP134" s="11" t="s">
        <v>48</v>
      </c>
      <c r="AQ134" s="11" t="s">
        <v>49</v>
      </c>
    </row>
    <row r="135" ht="24" hidden="1" spans="1:43">
      <c r="A135" s="28">
        <v>133</v>
      </c>
      <c r="B135" s="11" t="s">
        <v>494</v>
      </c>
      <c r="C135" s="11" t="s">
        <v>603</v>
      </c>
      <c r="D135" s="11" t="s">
        <v>604</v>
      </c>
      <c r="E135" s="11" t="s">
        <v>605</v>
      </c>
      <c r="F135" s="11" t="s">
        <v>594</v>
      </c>
      <c r="G135" s="11" t="s">
        <v>310</v>
      </c>
      <c r="H135" s="11">
        <v>1</v>
      </c>
      <c r="I135" s="11">
        <v>1</v>
      </c>
      <c r="J135" s="11">
        <v>100</v>
      </c>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v>30</v>
      </c>
      <c r="AH135" s="11"/>
      <c r="AI135" s="11"/>
      <c r="AJ135" s="11"/>
      <c r="AK135" s="11"/>
      <c r="AL135" s="11"/>
      <c r="AM135" s="11"/>
      <c r="AN135" s="11" t="s">
        <v>139</v>
      </c>
      <c r="AO135" s="11" t="s">
        <v>47</v>
      </c>
      <c r="AP135" s="11" t="s">
        <v>48</v>
      </c>
      <c r="AQ135" s="11" t="s">
        <v>49</v>
      </c>
    </row>
    <row r="136" ht="36" hidden="1" spans="1:43">
      <c r="A136" s="28">
        <v>134</v>
      </c>
      <c r="B136" s="11" t="s">
        <v>494</v>
      </c>
      <c r="C136" s="11" t="s">
        <v>606</v>
      </c>
      <c r="D136" s="11" t="s">
        <v>607</v>
      </c>
      <c r="E136" s="11" t="s">
        <v>608</v>
      </c>
      <c r="F136" s="11" t="s">
        <v>599</v>
      </c>
      <c r="G136" s="11" t="s">
        <v>499</v>
      </c>
      <c r="H136" s="11">
        <v>3</v>
      </c>
      <c r="I136" s="11">
        <v>3</v>
      </c>
      <c r="J136" s="11">
        <v>100</v>
      </c>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v>30</v>
      </c>
      <c r="AH136" s="11"/>
      <c r="AI136" s="11"/>
      <c r="AJ136" s="11"/>
      <c r="AK136" s="11"/>
      <c r="AL136" s="11"/>
      <c r="AM136" s="11"/>
      <c r="AN136" s="11" t="s">
        <v>139</v>
      </c>
      <c r="AO136" s="11" t="s">
        <v>47</v>
      </c>
      <c r="AP136" s="11" t="s">
        <v>48</v>
      </c>
      <c r="AQ136" s="11" t="s">
        <v>49</v>
      </c>
    </row>
    <row r="137" ht="36" hidden="1" spans="1:43">
      <c r="A137" s="28">
        <v>135</v>
      </c>
      <c r="B137" s="11" t="s">
        <v>494</v>
      </c>
      <c r="C137" s="11" t="s">
        <v>609</v>
      </c>
      <c r="D137" s="11" t="s">
        <v>610</v>
      </c>
      <c r="E137" s="11" t="s">
        <v>611</v>
      </c>
      <c r="F137" s="30" t="s">
        <v>528</v>
      </c>
      <c r="G137" s="11" t="s">
        <v>487</v>
      </c>
      <c r="H137" s="11">
        <v>1</v>
      </c>
      <c r="I137" s="11">
        <v>1</v>
      </c>
      <c r="J137" s="33">
        <v>70</v>
      </c>
      <c r="K137" s="33" t="s">
        <v>487</v>
      </c>
      <c r="L137" s="11">
        <v>3</v>
      </c>
      <c r="M137" s="33">
        <v>30</v>
      </c>
      <c r="N137" s="33" t="s">
        <v>3369</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10</v>
      </c>
      <c r="AH137" s="11"/>
      <c r="AI137" s="11"/>
      <c r="AJ137" s="11" t="s">
        <v>3329</v>
      </c>
      <c r="AK137" s="11" t="s">
        <v>3541</v>
      </c>
      <c r="AL137" s="11"/>
      <c r="AM137" s="11"/>
      <c r="AN137" s="11" t="s">
        <v>150</v>
      </c>
      <c r="AO137" s="11" t="s">
        <v>105</v>
      </c>
      <c r="AP137" s="11" t="s">
        <v>48</v>
      </c>
      <c r="AQ137" s="11" t="s">
        <v>49</v>
      </c>
    </row>
    <row r="138" ht="36" hidden="1" spans="1:43">
      <c r="A138" s="28">
        <v>136</v>
      </c>
      <c r="B138" s="11" t="s">
        <v>494</v>
      </c>
      <c r="C138" s="11" t="s">
        <v>612</v>
      </c>
      <c r="D138" s="11" t="s">
        <v>613</v>
      </c>
      <c r="E138" s="11" t="s">
        <v>614</v>
      </c>
      <c r="F138" s="30" t="s">
        <v>615</v>
      </c>
      <c r="G138" s="11" t="s">
        <v>616</v>
      </c>
      <c r="H138" s="11">
        <v>3</v>
      </c>
      <c r="I138" s="11">
        <v>3</v>
      </c>
      <c r="J138" s="11">
        <v>100</v>
      </c>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v>30</v>
      </c>
      <c r="AH138" s="11" t="s">
        <v>1400</v>
      </c>
      <c r="AI138" s="11">
        <v>5</v>
      </c>
      <c r="AJ138" s="11"/>
      <c r="AK138" s="11"/>
      <c r="AL138" s="11"/>
      <c r="AM138" s="11"/>
      <c r="AN138" s="11" t="s">
        <v>150</v>
      </c>
      <c r="AO138" s="11" t="s">
        <v>47</v>
      </c>
      <c r="AP138" s="11" t="s">
        <v>48</v>
      </c>
      <c r="AQ138" s="11" t="s">
        <v>49</v>
      </c>
    </row>
    <row r="139" ht="36" hidden="1" spans="1:43">
      <c r="A139" s="28">
        <v>137</v>
      </c>
      <c r="B139" s="11" t="s">
        <v>494</v>
      </c>
      <c r="C139" s="11" t="s">
        <v>617</v>
      </c>
      <c r="D139" s="11" t="s">
        <v>618</v>
      </c>
      <c r="E139" s="11" t="s">
        <v>619</v>
      </c>
      <c r="F139" s="11" t="s">
        <v>620</v>
      </c>
      <c r="G139" s="11" t="s">
        <v>331</v>
      </c>
      <c r="H139" s="11">
        <v>5</v>
      </c>
      <c r="I139" s="11">
        <v>5</v>
      </c>
      <c r="J139" s="11">
        <v>100</v>
      </c>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v>15</v>
      </c>
      <c r="AH139" s="11" t="s">
        <v>1400</v>
      </c>
      <c r="AI139" s="11">
        <v>4</v>
      </c>
      <c r="AJ139" s="11"/>
      <c r="AK139" s="11"/>
      <c r="AL139" s="11"/>
      <c r="AM139" s="11"/>
      <c r="AN139" s="11" t="s">
        <v>150</v>
      </c>
      <c r="AO139" s="11" t="s">
        <v>47</v>
      </c>
      <c r="AP139" s="11" t="s">
        <v>56</v>
      </c>
      <c r="AQ139" s="11" t="s">
        <v>49</v>
      </c>
    </row>
    <row r="140" ht="60" spans="1:43">
      <c r="A140" s="28">
        <v>138</v>
      </c>
      <c r="B140" s="11" t="s">
        <v>494</v>
      </c>
      <c r="C140" s="11" t="s">
        <v>621</v>
      </c>
      <c r="D140" s="11" t="s">
        <v>622</v>
      </c>
      <c r="E140" s="11" t="s">
        <v>623</v>
      </c>
      <c r="F140" s="11" t="s">
        <v>624</v>
      </c>
      <c r="G140" s="11" t="s">
        <v>625</v>
      </c>
      <c r="H140" s="11">
        <v>7</v>
      </c>
      <c r="I140" s="11">
        <v>3</v>
      </c>
      <c r="J140" s="11">
        <v>38.46</v>
      </c>
      <c r="K140" s="11" t="s">
        <v>3370</v>
      </c>
      <c r="L140" s="11">
        <v>5</v>
      </c>
      <c r="M140" s="11">
        <v>23.07</v>
      </c>
      <c r="N140" s="11" t="s">
        <v>3371</v>
      </c>
      <c r="O140" s="11">
        <v>6</v>
      </c>
      <c r="P140" s="11">
        <v>20.51</v>
      </c>
      <c r="Q140" s="11" t="s">
        <v>3372</v>
      </c>
      <c r="R140" s="11">
        <v>7</v>
      </c>
      <c r="S140" s="95">
        <v>17.94</v>
      </c>
      <c r="T140" s="95" t="s">
        <v>625</v>
      </c>
      <c r="U140" s="11">
        <v>0</v>
      </c>
      <c r="V140" s="11">
        <v>0</v>
      </c>
      <c r="W140" s="11">
        <v>0</v>
      </c>
      <c r="X140" s="11">
        <v>0</v>
      </c>
      <c r="Y140" s="11">
        <v>0</v>
      </c>
      <c r="Z140" s="11">
        <v>0</v>
      </c>
      <c r="AA140" s="11">
        <v>0</v>
      </c>
      <c r="AB140" s="11">
        <v>0</v>
      </c>
      <c r="AC140" s="11">
        <v>0</v>
      </c>
      <c r="AD140" s="11">
        <v>0</v>
      </c>
      <c r="AE140" s="11">
        <v>0</v>
      </c>
      <c r="AF140" s="11">
        <v>0</v>
      </c>
      <c r="AG140" s="11">
        <v>5</v>
      </c>
      <c r="AH140" s="11"/>
      <c r="AI140" s="11"/>
      <c r="AJ140" s="11" t="s">
        <v>3329</v>
      </c>
      <c r="AK140" s="11" t="s">
        <v>3542</v>
      </c>
      <c r="AL140" s="11"/>
      <c r="AM140" s="11"/>
      <c r="AN140" s="11" t="s">
        <v>150</v>
      </c>
      <c r="AO140" s="11" t="s">
        <v>105</v>
      </c>
      <c r="AP140" s="11" t="s">
        <v>56</v>
      </c>
      <c r="AQ140" s="11" t="s">
        <v>49</v>
      </c>
    </row>
    <row r="141" ht="36" hidden="1" spans="1:43">
      <c r="A141" s="28">
        <v>139</v>
      </c>
      <c r="B141" s="11" t="s">
        <v>494</v>
      </c>
      <c r="C141" s="11" t="s">
        <v>626</v>
      </c>
      <c r="D141" s="11" t="s">
        <v>627</v>
      </c>
      <c r="E141" s="11" t="s">
        <v>628</v>
      </c>
      <c r="F141" s="11" t="s">
        <v>558</v>
      </c>
      <c r="G141" s="11" t="s">
        <v>229</v>
      </c>
      <c r="H141" s="11">
        <v>2</v>
      </c>
      <c r="I141" s="11">
        <v>2</v>
      </c>
      <c r="J141" s="11">
        <v>100</v>
      </c>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v>30</v>
      </c>
      <c r="AH141" s="11" t="s">
        <v>1400</v>
      </c>
      <c r="AI141" s="11">
        <v>5</v>
      </c>
      <c r="AJ141" s="11"/>
      <c r="AK141" s="11"/>
      <c r="AL141" s="11"/>
      <c r="AM141" s="11"/>
      <c r="AN141" s="11" t="s">
        <v>150</v>
      </c>
      <c r="AO141" s="11" t="s">
        <v>47</v>
      </c>
      <c r="AP141" s="11" t="s">
        <v>48</v>
      </c>
      <c r="AQ141" s="11" t="s">
        <v>49</v>
      </c>
    </row>
    <row r="142" s="67" customFormat="1" ht="60" spans="1:43">
      <c r="A142" s="28">
        <v>140</v>
      </c>
      <c r="B142" s="11" t="s">
        <v>494</v>
      </c>
      <c r="C142" s="11" t="s">
        <v>629</v>
      </c>
      <c r="D142" s="11" t="s">
        <v>630</v>
      </c>
      <c r="E142" s="11" t="s">
        <v>631</v>
      </c>
      <c r="F142" s="49" t="s">
        <v>143</v>
      </c>
      <c r="G142" s="11" t="s">
        <v>632</v>
      </c>
      <c r="H142" s="11">
        <v>1</v>
      </c>
      <c r="I142" s="11">
        <v>1</v>
      </c>
      <c r="J142" s="95">
        <v>93</v>
      </c>
      <c r="K142" s="95" t="s">
        <v>632</v>
      </c>
      <c r="L142" s="11">
        <v>2</v>
      </c>
      <c r="M142" s="11">
        <v>0</v>
      </c>
      <c r="N142" s="11" t="s">
        <v>3373</v>
      </c>
      <c r="O142" s="11">
        <v>3</v>
      </c>
      <c r="P142" s="11">
        <v>0</v>
      </c>
      <c r="Q142" s="11" t="s">
        <v>3374</v>
      </c>
      <c r="R142" s="11">
        <v>4</v>
      </c>
      <c r="S142" s="11">
        <v>0</v>
      </c>
      <c r="T142" s="11" t="s">
        <v>3375</v>
      </c>
      <c r="U142" s="11">
        <v>5</v>
      </c>
      <c r="V142" s="11">
        <v>0</v>
      </c>
      <c r="W142" s="11" t="s">
        <v>2187</v>
      </c>
      <c r="X142" s="11">
        <v>6</v>
      </c>
      <c r="Y142" s="11">
        <v>0</v>
      </c>
      <c r="Z142" s="11" t="s">
        <v>3376</v>
      </c>
      <c r="AA142" s="11">
        <v>7</v>
      </c>
      <c r="AB142" s="11">
        <v>7</v>
      </c>
      <c r="AC142" s="11" t="s">
        <v>3377</v>
      </c>
      <c r="AD142" s="11">
        <v>8</v>
      </c>
      <c r="AE142" s="11">
        <v>0</v>
      </c>
      <c r="AF142" s="11" t="s">
        <v>3378</v>
      </c>
      <c r="AG142" s="11">
        <v>30</v>
      </c>
      <c r="AH142" s="11"/>
      <c r="AI142" s="11"/>
      <c r="AJ142" s="11" t="s">
        <v>3329</v>
      </c>
      <c r="AK142" s="11" t="s">
        <v>3539</v>
      </c>
      <c r="AL142" s="11"/>
      <c r="AM142" s="11"/>
      <c r="AN142" s="11" t="s">
        <v>150</v>
      </c>
      <c r="AO142" s="11" t="s">
        <v>47</v>
      </c>
      <c r="AP142" s="11" t="s">
        <v>48</v>
      </c>
      <c r="AQ142" s="11" t="s">
        <v>49</v>
      </c>
    </row>
    <row r="143" ht="48" hidden="1" spans="1:43">
      <c r="A143" s="28">
        <v>141</v>
      </c>
      <c r="B143" s="11" t="s">
        <v>494</v>
      </c>
      <c r="C143" s="11" t="s">
        <v>633</v>
      </c>
      <c r="D143" s="11" t="s">
        <v>634</v>
      </c>
      <c r="E143" s="11" t="s">
        <v>635</v>
      </c>
      <c r="F143" s="11" t="s">
        <v>528</v>
      </c>
      <c r="G143" s="11" t="s">
        <v>636</v>
      </c>
      <c r="H143" s="11">
        <v>3</v>
      </c>
      <c r="I143" s="11">
        <v>2</v>
      </c>
      <c r="J143" s="36">
        <v>50</v>
      </c>
      <c r="K143" s="33" t="s">
        <v>45</v>
      </c>
      <c r="L143" s="11">
        <v>3</v>
      </c>
      <c r="M143" s="36">
        <v>50</v>
      </c>
      <c r="N143" s="33" t="s">
        <v>636</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10</v>
      </c>
      <c r="AH143" s="11"/>
      <c r="AI143" s="11"/>
      <c r="AJ143" s="11" t="s">
        <v>3329</v>
      </c>
      <c r="AK143" s="11" t="s">
        <v>3541</v>
      </c>
      <c r="AL143" s="11"/>
      <c r="AM143" s="11"/>
      <c r="AN143" s="11" t="s">
        <v>150</v>
      </c>
      <c r="AO143" s="11" t="s">
        <v>105</v>
      </c>
      <c r="AP143" s="11" t="s">
        <v>48</v>
      </c>
      <c r="AQ143" s="11" t="s">
        <v>49</v>
      </c>
    </row>
    <row r="144" ht="36" hidden="1" spans="1:43">
      <c r="A144" s="28">
        <v>142</v>
      </c>
      <c r="B144" s="11" t="s">
        <v>494</v>
      </c>
      <c r="C144" s="11" t="s">
        <v>637</v>
      </c>
      <c r="D144" s="11" t="s">
        <v>638</v>
      </c>
      <c r="E144" s="11" t="s">
        <v>639</v>
      </c>
      <c r="F144" s="30" t="s">
        <v>528</v>
      </c>
      <c r="G144" s="11" t="s">
        <v>636</v>
      </c>
      <c r="H144" s="11">
        <v>2</v>
      </c>
      <c r="I144" s="11">
        <v>2</v>
      </c>
      <c r="J144" s="11">
        <v>100</v>
      </c>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v>10</v>
      </c>
      <c r="AH144" s="11"/>
      <c r="AI144" s="11"/>
      <c r="AJ144" s="11"/>
      <c r="AK144" s="11"/>
      <c r="AL144" s="11"/>
      <c r="AM144" s="11"/>
      <c r="AN144" s="11" t="s">
        <v>473</v>
      </c>
      <c r="AO144" s="11" t="s">
        <v>105</v>
      </c>
      <c r="AP144" s="11" t="s">
        <v>48</v>
      </c>
      <c r="AQ144" s="11" t="s">
        <v>49</v>
      </c>
    </row>
    <row r="145" ht="36" hidden="1" spans="1:43">
      <c r="A145" s="28">
        <v>143</v>
      </c>
      <c r="B145" s="11" t="s">
        <v>494</v>
      </c>
      <c r="C145" s="11" t="s">
        <v>640</v>
      </c>
      <c r="D145" s="11" t="s">
        <v>641</v>
      </c>
      <c r="E145" s="11" t="s">
        <v>642</v>
      </c>
      <c r="F145" s="11" t="s">
        <v>558</v>
      </c>
      <c r="G145" s="11" t="s">
        <v>229</v>
      </c>
      <c r="H145" s="11">
        <v>2</v>
      </c>
      <c r="I145" s="11">
        <v>2</v>
      </c>
      <c r="J145" s="11">
        <v>100</v>
      </c>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v>30</v>
      </c>
      <c r="AH145" s="11" t="s">
        <v>1400</v>
      </c>
      <c r="AI145" s="11">
        <v>5</v>
      </c>
      <c r="AJ145" s="11"/>
      <c r="AK145" s="11"/>
      <c r="AL145" s="11"/>
      <c r="AM145" s="11"/>
      <c r="AN145" s="11" t="s">
        <v>473</v>
      </c>
      <c r="AO145" s="11" t="s">
        <v>47</v>
      </c>
      <c r="AP145" s="11" t="s">
        <v>48</v>
      </c>
      <c r="AQ145" s="11" t="s">
        <v>49</v>
      </c>
    </row>
    <row r="146" ht="36" spans="1:43">
      <c r="A146" s="28">
        <v>144</v>
      </c>
      <c r="B146" s="11" t="s">
        <v>494</v>
      </c>
      <c r="C146" s="11" t="s">
        <v>643</v>
      </c>
      <c r="D146" s="11" t="s">
        <v>644</v>
      </c>
      <c r="E146" s="11" t="s">
        <v>645</v>
      </c>
      <c r="F146" s="11" t="s">
        <v>646</v>
      </c>
      <c r="G146" s="11" t="s">
        <v>403</v>
      </c>
      <c r="H146" s="11">
        <v>7</v>
      </c>
      <c r="I146" s="11">
        <v>1</v>
      </c>
      <c r="J146" s="11">
        <v>78.12</v>
      </c>
      <c r="K146" s="11" t="s">
        <v>3379</v>
      </c>
      <c r="L146" s="11">
        <v>7</v>
      </c>
      <c r="M146" s="95">
        <v>21.87</v>
      </c>
      <c r="N146" s="95" t="s">
        <v>403</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15</v>
      </c>
      <c r="AH146" s="11"/>
      <c r="AI146" s="11"/>
      <c r="AJ146" s="11" t="s">
        <v>3329</v>
      </c>
      <c r="AK146" s="11" t="s">
        <v>3542</v>
      </c>
      <c r="AL146" s="11"/>
      <c r="AM146" s="11"/>
      <c r="AN146" s="11" t="s">
        <v>473</v>
      </c>
      <c r="AO146" s="11" t="s">
        <v>47</v>
      </c>
      <c r="AP146" s="11" t="s">
        <v>56</v>
      </c>
      <c r="AQ146" s="11" t="s">
        <v>49</v>
      </c>
    </row>
    <row r="147" ht="24" hidden="1" spans="1:43">
      <c r="A147" s="28">
        <v>145</v>
      </c>
      <c r="B147" s="11" t="s">
        <v>494</v>
      </c>
      <c r="C147" s="11" t="s">
        <v>647</v>
      </c>
      <c r="D147" s="11" t="s">
        <v>648</v>
      </c>
      <c r="E147" s="11" t="s">
        <v>649</v>
      </c>
      <c r="F147" s="11" t="s">
        <v>650</v>
      </c>
      <c r="G147" s="11" t="s">
        <v>651</v>
      </c>
      <c r="H147" s="11">
        <v>2</v>
      </c>
      <c r="I147" s="11">
        <v>2</v>
      </c>
      <c r="J147" s="11">
        <v>100</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30</v>
      </c>
      <c r="AH147" s="11" t="s">
        <v>1400</v>
      </c>
      <c r="AI147" s="11">
        <v>3</v>
      </c>
      <c r="AJ147" s="11"/>
      <c r="AK147" s="11"/>
      <c r="AL147" s="11"/>
      <c r="AM147" s="11"/>
      <c r="AN147" s="11" t="s">
        <v>473</v>
      </c>
      <c r="AO147" s="11" t="s">
        <v>47</v>
      </c>
      <c r="AP147" s="11" t="s">
        <v>48</v>
      </c>
      <c r="AQ147" s="11" t="s">
        <v>49</v>
      </c>
    </row>
    <row r="148" ht="48" hidden="1" spans="1:43">
      <c r="A148" s="28">
        <v>146</v>
      </c>
      <c r="B148" s="11" t="s">
        <v>494</v>
      </c>
      <c r="C148" s="11" t="s">
        <v>652</v>
      </c>
      <c r="D148" s="11" t="s">
        <v>653</v>
      </c>
      <c r="E148" s="11" t="s">
        <v>654</v>
      </c>
      <c r="F148" s="11" t="s">
        <v>655</v>
      </c>
      <c r="G148" s="11" t="s">
        <v>331</v>
      </c>
      <c r="H148" s="11">
        <v>1</v>
      </c>
      <c r="I148" s="11">
        <v>1</v>
      </c>
      <c r="J148" s="33">
        <v>70</v>
      </c>
      <c r="K148" s="33" t="s">
        <v>331</v>
      </c>
      <c r="L148" s="11">
        <v>2</v>
      </c>
      <c r="M148" s="33">
        <v>30</v>
      </c>
      <c r="N148" s="33" t="s">
        <v>1275</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30</v>
      </c>
      <c r="AH148" s="11"/>
      <c r="AI148" s="11"/>
      <c r="AJ148" s="11" t="s">
        <v>3329</v>
      </c>
      <c r="AK148" s="11" t="s">
        <v>3541</v>
      </c>
      <c r="AL148" s="11"/>
      <c r="AM148" s="11"/>
      <c r="AN148" s="11" t="s">
        <v>473</v>
      </c>
      <c r="AO148" s="11" t="s">
        <v>47</v>
      </c>
      <c r="AP148" s="11" t="s">
        <v>48</v>
      </c>
      <c r="AQ148" s="11" t="s">
        <v>49</v>
      </c>
    </row>
    <row r="149" ht="48" hidden="1" spans="1:43">
      <c r="A149" s="28">
        <v>147</v>
      </c>
      <c r="B149" s="11" t="s">
        <v>656</v>
      </c>
      <c r="C149" s="11" t="s">
        <v>657</v>
      </c>
      <c r="D149" s="11" t="s">
        <v>658</v>
      </c>
      <c r="E149" s="11" t="s">
        <v>659</v>
      </c>
      <c r="F149" s="30" t="s">
        <v>660</v>
      </c>
      <c r="G149" s="11" t="s">
        <v>156</v>
      </c>
      <c r="H149" s="11">
        <v>1</v>
      </c>
      <c r="I149" s="11">
        <v>1</v>
      </c>
      <c r="J149" s="11">
        <v>100</v>
      </c>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v>20</v>
      </c>
      <c r="AH149" s="11"/>
      <c r="AI149" s="11"/>
      <c r="AJ149" s="11"/>
      <c r="AK149" s="11"/>
      <c r="AL149" s="11"/>
      <c r="AM149" s="11"/>
      <c r="AN149" s="11" t="s">
        <v>94</v>
      </c>
      <c r="AO149" s="11" t="s">
        <v>47</v>
      </c>
      <c r="AP149" s="11" t="s">
        <v>48</v>
      </c>
      <c r="AQ149" s="11" t="s">
        <v>49</v>
      </c>
    </row>
    <row r="150" ht="36" hidden="1" spans="1:43">
      <c r="A150" s="28">
        <v>148</v>
      </c>
      <c r="B150" s="11" t="s">
        <v>656</v>
      </c>
      <c r="C150" s="11" t="s">
        <v>661</v>
      </c>
      <c r="D150" s="11" t="s">
        <v>662</v>
      </c>
      <c r="E150" s="11" t="s">
        <v>663</v>
      </c>
      <c r="F150" s="11" t="s">
        <v>664</v>
      </c>
      <c r="G150" s="11" t="s">
        <v>331</v>
      </c>
      <c r="H150" s="11">
        <v>1</v>
      </c>
      <c r="I150" s="11">
        <v>1</v>
      </c>
      <c r="J150" s="11">
        <v>100</v>
      </c>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v>20</v>
      </c>
      <c r="AH150" s="11"/>
      <c r="AI150" s="11"/>
      <c r="AJ150" s="11"/>
      <c r="AK150" s="11"/>
      <c r="AL150" s="11"/>
      <c r="AM150" s="11"/>
      <c r="AN150" s="11" t="s">
        <v>520</v>
      </c>
      <c r="AO150" s="11" t="s">
        <v>47</v>
      </c>
      <c r="AP150" s="11" t="s">
        <v>48</v>
      </c>
      <c r="AQ150" s="11" t="s">
        <v>49</v>
      </c>
    </row>
    <row r="151" ht="24" hidden="1" spans="1:43">
      <c r="A151" s="28">
        <v>149</v>
      </c>
      <c r="B151" s="11" t="s">
        <v>656</v>
      </c>
      <c r="C151" s="11" t="s">
        <v>665</v>
      </c>
      <c r="D151" s="11" t="s">
        <v>666</v>
      </c>
      <c r="E151" s="11" t="s">
        <v>667</v>
      </c>
      <c r="F151" s="30" t="s">
        <v>668</v>
      </c>
      <c r="G151" s="11" t="s">
        <v>156</v>
      </c>
      <c r="H151" s="11">
        <v>1</v>
      </c>
      <c r="I151" s="11">
        <v>1</v>
      </c>
      <c r="J151" s="11">
        <v>100</v>
      </c>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v>20</v>
      </c>
      <c r="AH151" s="11"/>
      <c r="AI151" s="11"/>
      <c r="AJ151" s="11"/>
      <c r="AK151" s="11"/>
      <c r="AL151" s="11"/>
      <c r="AM151" s="11"/>
      <c r="AN151" s="11" t="s">
        <v>113</v>
      </c>
      <c r="AO151" s="11" t="s">
        <v>47</v>
      </c>
      <c r="AP151" s="11" t="s">
        <v>48</v>
      </c>
      <c r="AQ151" s="11" t="s">
        <v>49</v>
      </c>
    </row>
    <row r="152" ht="60" hidden="1" spans="1:43">
      <c r="A152" s="28">
        <v>150</v>
      </c>
      <c r="B152" s="11" t="s">
        <v>656</v>
      </c>
      <c r="C152" s="11" t="s">
        <v>669</v>
      </c>
      <c r="D152" s="11" t="s">
        <v>670</v>
      </c>
      <c r="E152" s="11" t="s">
        <v>671</v>
      </c>
      <c r="F152" s="30" t="s">
        <v>672</v>
      </c>
      <c r="G152" s="11" t="s">
        <v>339</v>
      </c>
      <c r="H152" s="11">
        <v>1</v>
      </c>
      <c r="I152" s="11">
        <v>1</v>
      </c>
      <c r="J152" s="95">
        <v>100</v>
      </c>
      <c r="K152" s="95" t="s">
        <v>339</v>
      </c>
      <c r="L152" s="11">
        <v>2</v>
      </c>
      <c r="M152" s="11">
        <v>0</v>
      </c>
      <c r="N152" s="11" t="s">
        <v>3380</v>
      </c>
      <c r="O152" s="11">
        <v>3</v>
      </c>
      <c r="P152" s="11">
        <v>0</v>
      </c>
      <c r="Q152" s="11" t="s">
        <v>3381</v>
      </c>
      <c r="R152" s="11">
        <v>4</v>
      </c>
      <c r="S152" s="11">
        <v>0</v>
      </c>
      <c r="T152" s="11" t="s">
        <v>3382</v>
      </c>
      <c r="U152" s="11">
        <v>5</v>
      </c>
      <c r="V152" s="11">
        <v>0</v>
      </c>
      <c r="W152" s="11" t="s">
        <v>3383</v>
      </c>
      <c r="X152" s="11">
        <v>6</v>
      </c>
      <c r="Y152" s="11">
        <v>0</v>
      </c>
      <c r="Z152" s="11" t="s">
        <v>3384</v>
      </c>
      <c r="AA152" s="11">
        <v>0</v>
      </c>
      <c r="AB152" s="11">
        <v>0</v>
      </c>
      <c r="AC152" s="11">
        <v>0</v>
      </c>
      <c r="AD152" s="11">
        <v>0</v>
      </c>
      <c r="AE152" s="11">
        <v>0</v>
      </c>
      <c r="AF152" s="11">
        <v>0</v>
      </c>
      <c r="AG152" s="11">
        <v>20</v>
      </c>
      <c r="AH152" s="11"/>
      <c r="AI152" s="11"/>
      <c r="AJ152" s="11" t="s">
        <v>3329</v>
      </c>
      <c r="AK152" s="11" t="s">
        <v>3542</v>
      </c>
      <c r="AL152" s="11"/>
      <c r="AM152" s="11"/>
      <c r="AN152" s="11" t="s">
        <v>343</v>
      </c>
      <c r="AO152" s="11" t="s">
        <v>47</v>
      </c>
      <c r="AP152" s="11" t="s">
        <v>48</v>
      </c>
      <c r="AQ152" s="11" t="s">
        <v>49</v>
      </c>
    </row>
    <row r="153" ht="24" hidden="1" spans="1:43">
      <c r="A153" s="28">
        <v>151</v>
      </c>
      <c r="B153" s="11" t="s">
        <v>656</v>
      </c>
      <c r="C153" s="11" t="s">
        <v>673</v>
      </c>
      <c r="D153" s="11" t="s">
        <v>674</v>
      </c>
      <c r="E153" s="11" t="s">
        <v>675</v>
      </c>
      <c r="F153" s="30" t="s">
        <v>676</v>
      </c>
      <c r="G153" s="11" t="s">
        <v>156</v>
      </c>
      <c r="H153" s="11">
        <v>1</v>
      </c>
      <c r="I153" s="11">
        <v>1</v>
      </c>
      <c r="J153" s="11">
        <v>100</v>
      </c>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v>20</v>
      </c>
      <c r="AH153" s="11"/>
      <c r="AI153" s="11"/>
      <c r="AJ153" s="11"/>
      <c r="AK153" s="11"/>
      <c r="AL153" s="11"/>
      <c r="AM153" s="11"/>
      <c r="AN153" s="11" t="s">
        <v>133</v>
      </c>
      <c r="AO153" s="11" t="s">
        <v>47</v>
      </c>
      <c r="AP153" s="11" t="s">
        <v>48</v>
      </c>
      <c r="AQ153" s="11" t="s">
        <v>49</v>
      </c>
    </row>
    <row r="154" ht="24" hidden="1" spans="1:43">
      <c r="A154" s="28">
        <v>152</v>
      </c>
      <c r="B154" s="11" t="s">
        <v>656</v>
      </c>
      <c r="C154" s="11" t="s">
        <v>677</v>
      </c>
      <c r="D154" s="11" t="s">
        <v>678</v>
      </c>
      <c r="E154" s="11" t="s">
        <v>679</v>
      </c>
      <c r="F154" s="30" t="s">
        <v>660</v>
      </c>
      <c r="G154" s="11" t="s">
        <v>156</v>
      </c>
      <c r="H154" s="11">
        <v>1</v>
      </c>
      <c r="I154" s="11">
        <v>1</v>
      </c>
      <c r="J154" s="11">
        <v>100</v>
      </c>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v>20</v>
      </c>
      <c r="AH154" s="11"/>
      <c r="AI154" s="11"/>
      <c r="AJ154" s="11"/>
      <c r="AK154" s="11"/>
      <c r="AL154" s="11"/>
      <c r="AM154" s="11"/>
      <c r="AN154" s="11" t="s">
        <v>133</v>
      </c>
      <c r="AO154" s="11" t="s">
        <v>47</v>
      </c>
      <c r="AP154" s="11" t="s">
        <v>48</v>
      </c>
      <c r="AQ154" s="11" t="s">
        <v>49</v>
      </c>
    </row>
    <row r="155" ht="48" hidden="1" spans="1:43">
      <c r="A155" s="28">
        <v>153</v>
      </c>
      <c r="B155" s="11" t="s">
        <v>656</v>
      </c>
      <c r="C155" s="11" t="s">
        <v>680</v>
      </c>
      <c r="D155" s="11" t="s">
        <v>681</v>
      </c>
      <c r="E155" s="11" t="s">
        <v>682</v>
      </c>
      <c r="F155" s="11" t="s">
        <v>683</v>
      </c>
      <c r="G155" s="11" t="s">
        <v>446</v>
      </c>
      <c r="H155" s="11">
        <v>1</v>
      </c>
      <c r="I155" s="11">
        <v>1</v>
      </c>
      <c r="J155" s="33">
        <v>50</v>
      </c>
      <c r="K155" s="33" t="s">
        <v>446</v>
      </c>
      <c r="L155" s="11">
        <v>2</v>
      </c>
      <c r="M155" s="11">
        <v>0</v>
      </c>
      <c r="N155" s="11" t="s">
        <v>3385</v>
      </c>
      <c r="O155" s="11">
        <v>3</v>
      </c>
      <c r="P155" s="33">
        <v>50</v>
      </c>
      <c r="Q155" s="33" t="s">
        <v>3386</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20</v>
      </c>
      <c r="AH155" s="11"/>
      <c r="AI155" s="11"/>
      <c r="AJ155" s="11" t="s">
        <v>3329</v>
      </c>
      <c r="AK155" s="11" t="s">
        <v>3541</v>
      </c>
      <c r="AL155" s="11"/>
      <c r="AM155" s="11"/>
      <c r="AN155" s="11" t="s">
        <v>133</v>
      </c>
      <c r="AO155" s="11" t="s">
        <v>47</v>
      </c>
      <c r="AP155" s="11" t="s">
        <v>48</v>
      </c>
      <c r="AQ155" s="11" t="s">
        <v>49</v>
      </c>
    </row>
    <row r="156" ht="36" hidden="1" spans="1:43">
      <c r="A156" s="28">
        <v>154</v>
      </c>
      <c r="B156" s="11" t="s">
        <v>656</v>
      </c>
      <c r="C156" s="11" t="s">
        <v>684</v>
      </c>
      <c r="D156" s="11" t="s">
        <v>685</v>
      </c>
      <c r="E156" s="11" t="s">
        <v>686</v>
      </c>
      <c r="F156" s="30" t="s">
        <v>161</v>
      </c>
      <c r="G156" s="11" t="s">
        <v>687</v>
      </c>
      <c r="H156" s="11">
        <v>2</v>
      </c>
      <c r="I156" s="11">
        <v>1</v>
      </c>
      <c r="J156" s="33">
        <v>60</v>
      </c>
      <c r="K156" s="33" t="s">
        <v>687</v>
      </c>
      <c r="L156" s="11">
        <v>2</v>
      </c>
      <c r="M156" s="33">
        <v>40</v>
      </c>
      <c r="N156" s="33" t="s">
        <v>3387</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20</v>
      </c>
      <c r="AH156" s="11"/>
      <c r="AI156" s="11"/>
      <c r="AJ156" s="11" t="s">
        <v>3329</v>
      </c>
      <c r="AK156" s="11" t="s">
        <v>3541</v>
      </c>
      <c r="AL156" s="11"/>
      <c r="AM156" s="11"/>
      <c r="AN156" s="11" t="s">
        <v>139</v>
      </c>
      <c r="AO156" s="11" t="s">
        <v>47</v>
      </c>
      <c r="AP156" s="11" t="s">
        <v>48</v>
      </c>
      <c r="AQ156" s="11" t="s">
        <v>49</v>
      </c>
    </row>
    <row r="157" ht="36" hidden="1" spans="1:43">
      <c r="A157" s="28">
        <v>155</v>
      </c>
      <c r="B157" s="11" t="s">
        <v>656</v>
      </c>
      <c r="C157" s="11" t="s">
        <v>688</v>
      </c>
      <c r="D157" s="11" t="s">
        <v>689</v>
      </c>
      <c r="E157" s="11" t="s">
        <v>690</v>
      </c>
      <c r="F157" s="30" t="s">
        <v>503</v>
      </c>
      <c r="G157" s="11" t="s">
        <v>156</v>
      </c>
      <c r="H157" s="11">
        <v>1</v>
      </c>
      <c r="I157" s="11">
        <v>1</v>
      </c>
      <c r="J157" s="11">
        <v>100</v>
      </c>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v>20</v>
      </c>
      <c r="AH157" s="11"/>
      <c r="AI157" s="11"/>
      <c r="AJ157" s="11"/>
      <c r="AK157" s="11"/>
      <c r="AL157" s="11"/>
      <c r="AM157" s="11"/>
      <c r="AN157" s="11" t="s">
        <v>150</v>
      </c>
      <c r="AO157" s="11" t="s">
        <v>47</v>
      </c>
      <c r="AP157" s="11" t="s">
        <v>48</v>
      </c>
      <c r="AQ157" s="11" t="s">
        <v>49</v>
      </c>
    </row>
    <row r="158" ht="60" hidden="1" spans="1:43">
      <c r="A158" s="28">
        <v>156</v>
      </c>
      <c r="B158" s="11" t="s">
        <v>656</v>
      </c>
      <c r="C158" s="11" t="s">
        <v>691</v>
      </c>
      <c r="D158" s="11" t="s">
        <v>692</v>
      </c>
      <c r="E158" s="11" t="s">
        <v>693</v>
      </c>
      <c r="F158" s="30" t="s">
        <v>694</v>
      </c>
      <c r="G158" s="11" t="s">
        <v>695</v>
      </c>
      <c r="H158" s="11">
        <v>1</v>
      </c>
      <c r="I158" s="11">
        <v>1</v>
      </c>
      <c r="J158" s="95">
        <v>100</v>
      </c>
      <c r="K158" s="95" t="s">
        <v>695</v>
      </c>
      <c r="L158" s="11">
        <v>2</v>
      </c>
      <c r="M158" s="11">
        <v>0</v>
      </c>
      <c r="N158" s="11" t="s">
        <v>3388</v>
      </c>
      <c r="O158" s="11">
        <v>3</v>
      </c>
      <c r="P158" s="11">
        <v>0</v>
      </c>
      <c r="Q158" s="11" t="s">
        <v>3389</v>
      </c>
      <c r="R158" s="11">
        <v>4</v>
      </c>
      <c r="S158" s="11">
        <v>0</v>
      </c>
      <c r="T158" s="11" t="s">
        <v>3390</v>
      </c>
      <c r="U158" s="11">
        <v>5</v>
      </c>
      <c r="V158" s="11">
        <v>0</v>
      </c>
      <c r="W158" s="11" t="s">
        <v>3391</v>
      </c>
      <c r="X158" s="11">
        <v>0</v>
      </c>
      <c r="Y158" s="11">
        <v>0</v>
      </c>
      <c r="Z158" s="11">
        <v>0</v>
      </c>
      <c r="AA158" s="11">
        <v>0</v>
      </c>
      <c r="AB158" s="11">
        <v>0</v>
      </c>
      <c r="AC158" s="11">
        <v>0</v>
      </c>
      <c r="AD158" s="11">
        <v>0</v>
      </c>
      <c r="AE158" s="11">
        <v>0</v>
      </c>
      <c r="AF158" s="11">
        <v>0</v>
      </c>
      <c r="AG158" s="11">
        <v>20</v>
      </c>
      <c r="AH158" s="11" t="s">
        <v>1400</v>
      </c>
      <c r="AI158" s="11">
        <v>14</v>
      </c>
      <c r="AJ158" s="11" t="s">
        <v>3329</v>
      </c>
      <c r="AK158" s="11" t="s">
        <v>3542</v>
      </c>
      <c r="AL158" s="11"/>
      <c r="AM158" s="11"/>
      <c r="AN158" s="11" t="s">
        <v>150</v>
      </c>
      <c r="AO158" s="11" t="s">
        <v>47</v>
      </c>
      <c r="AP158" s="11" t="s">
        <v>48</v>
      </c>
      <c r="AQ158" s="11" t="s">
        <v>49</v>
      </c>
    </row>
    <row r="159" ht="60" hidden="1" spans="1:43">
      <c r="A159" s="28">
        <v>157</v>
      </c>
      <c r="B159" s="11" t="s">
        <v>656</v>
      </c>
      <c r="C159" s="11" t="s">
        <v>696</v>
      </c>
      <c r="D159" s="11" t="s">
        <v>697</v>
      </c>
      <c r="E159" s="11" t="s">
        <v>698</v>
      </c>
      <c r="F159" s="30" t="s">
        <v>699</v>
      </c>
      <c r="G159" s="11" t="s">
        <v>128</v>
      </c>
      <c r="H159" s="11">
        <v>2</v>
      </c>
      <c r="I159" s="11">
        <v>2</v>
      </c>
      <c r="J159" s="95">
        <v>100</v>
      </c>
      <c r="K159" s="95" t="s">
        <v>128</v>
      </c>
      <c r="L159" s="11">
        <v>1</v>
      </c>
      <c r="M159" s="11">
        <v>0</v>
      </c>
      <c r="N159" s="11" t="s">
        <v>3392</v>
      </c>
      <c r="O159" s="11">
        <v>3</v>
      </c>
      <c r="P159" s="11">
        <v>0</v>
      </c>
      <c r="Q159" s="11" t="s">
        <v>3393</v>
      </c>
      <c r="R159" s="11">
        <v>4</v>
      </c>
      <c r="S159" s="11">
        <v>0</v>
      </c>
      <c r="T159" s="11" t="s">
        <v>3394</v>
      </c>
      <c r="U159" s="11">
        <v>0</v>
      </c>
      <c r="V159" s="11">
        <v>0</v>
      </c>
      <c r="W159" s="11">
        <v>0</v>
      </c>
      <c r="X159" s="11">
        <v>0</v>
      </c>
      <c r="Y159" s="11">
        <v>0</v>
      </c>
      <c r="Z159" s="11">
        <v>0</v>
      </c>
      <c r="AA159" s="11">
        <v>0</v>
      </c>
      <c r="AB159" s="11">
        <v>0</v>
      </c>
      <c r="AC159" s="11">
        <v>0</v>
      </c>
      <c r="AD159" s="11">
        <v>0</v>
      </c>
      <c r="AE159" s="11">
        <v>0</v>
      </c>
      <c r="AF159" s="11">
        <v>0</v>
      </c>
      <c r="AG159" s="11">
        <v>20</v>
      </c>
      <c r="AH159" s="11" t="s">
        <v>1400</v>
      </c>
      <c r="AI159" s="11">
        <v>6</v>
      </c>
      <c r="AJ159" s="11" t="s">
        <v>3329</v>
      </c>
      <c r="AK159" s="11" t="s">
        <v>3542</v>
      </c>
      <c r="AL159" s="11"/>
      <c r="AM159" s="11"/>
      <c r="AN159" s="11" t="s">
        <v>150</v>
      </c>
      <c r="AO159" s="11" t="s">
        <v>47</v>
      </c>
      <c r="AP159" s="11" t="s">
        <v>48</v>
      </c>
      <c r="AQ159" s="11" t="s">
        <v>49</v>
      </c>
    </row>
    <row r="160" ht="48" hidden="1" spans="1:43">
      <c r="A160" s="28">
        <v>158</v>
      </c>
      <c r="B160" s="11" t="s">
        <v>656</v>
      </c>
      <c r="C160" s="11" t="s">
        <v>700</v>
      </c>
      <c r="D160" s="11" t="s">
        <v>701</v>
      </c>
      <c r="E160" s="11" t="s">
        <v>702</v>
      </c>
      <c r="F160" s="30" t="s">
        <v>703</v>
      </c>
      <c r="G160" s="11" t="s">
        <v>554</v>
      </c>
      <c r="H160" s="11">
        <v>1</v>
      </c>
      <c r="I160" s="11">
        <v>1</v>
      </c>
      <c r="J160" s="32">
        <v>100</v>
      </c>
      <c r="K160" s="33" t="s">
        <v>554</v>
      </c>
      <c r="L160" s="11">
        <v>2</v>
      </c>
      <c r="M160" s="11">
        <v>0</v>
      </c>
      <c r="N160" s="11" t="s">
        <v>894</v>
      </c>
      <c r="O160" s="11">
        <v>3</v>
      </c>
      <c r="P160" s="11">
        <v>0</v>
      </c>
      <c r="Q160" s="11" t="s">
        <v>128</v>
      </c>
      <c r="R160" s="11">
        <v>0</v>
      </c>
      <c r="S160" s="11">
        <v>0</v>
      </c>
      <c r="T160" s="11">
        <v>0</v>
      </c>
      <c r="U160" s="11">
        <v>0</v>
      </c>
      <c r="V160" s="11">
        <v>0</v>
      </c>
      <c r="W160" s="11">
        <v>0</v>
      </c>
      <c r="X160" s="11">
        <v>0</v>
      </c>
      <c r="Y160" s="11">
        <v>0</v>
      </c>
      <c r="Z160" s="11">
        <v>0</v>
      </c>
      <c r="AA160" s="11">
        <v>0</v>
      </c>
      <c r="AB160" s="11">
        <v>0</v>
      </c>
      <c r="AC160" s="11">
        <v>0</v>
      </c>
      <c r="AD160" s="11">
        <v>0</v>
      </c>
      <c r="AE160" s="11">
        <v>0</v>
      </c>
      <c r="AF160" s="11">
        <v>0</v>
      </c>
      <c r="AG160" s="11">
        <v>20</v>
      </c>
      <c r="AH160" s="11"/>
      <c r="AI160" s="11"/>
      <c r="AJ160" s="11" t="s">
        <v>3329</v>
      </c>
      <c r="AK160" s="11" t="s">
        <v>3541</v>
      </c>
      <c r="AL160" s="11"/>
      <c r="AM160" s="11"/>
      <c r="AN160" s="11" t="s">
        <v>150</v>
      </c>
      <c r="AO160" s="11" t="s">
        <v>47</v>
      </c>
      <c r="AP160" s="11" t="s">
        <v>48</v>
      </c>
      <c r="AQ160" s="11" t="s">
        <v>49</v>
      </c>
    </row>
    <row r="161" ht="36" hidden="1" spans="1:43">
      <c r="A161" s="28">
        <v>159</v>
      </c>
      <c r="B161" s="11" t="s">
        <v>656</v>
      </c>
      <c r="C161" s="11" t="s">
        <v>704</v>
      </c>
      <c r="D161" s="11" t="s">
        <v>705</v>
      </c>
      <c r="E161" s="11" t="s">
        <v>706</v>
      </c>
      <c r="F161" s="30" t="s">
        <v>707</v>
      </c>
      <c r="G161" s="11" t="s">
        <v>708</v>
      </c>
      <c r="H161" s="11">
        <v>1</v>
      </c>
      <c r="I161" s="11">
        <v>1</v>
      </c>
      <c r="J161" s="33">
        <v>70</v>
      </c>
      <c r="K161" s="33" t="s">
        <v>708</v>
      </c>
      <c r="L161" s="11">
        <v>2</v>
      </c>
      <c r="M161" s="33">
        <v>30</v>
      </c>
      <c r="N161" s="33" t="s">
        <v>3395</v>
      </c>
      <c r="O161" s="11">
        <v>0</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20</v>
      </c>
      <c r="AH161" s="11"/>
      <c r="AI161" s="11"/>
      <c r="AJ161" s="11" t="s">
        <v>3329</v>
      </c>
      <c r="AK161" s="11" t="s">
        <v>3541</v>
      </c>
      <c r="AL161" s="11"/>
      <c r="AM161" s="11"/>
      <c r="AN161" s="11" t="s">
        <v>473</v>
      </c>
      <c r="AO161" s="11" t="s">
        <v>47</v>
      </c>
      <c r="AP161" s="11" t="s">
        <v>48</v>
      </c>
      <c r="AQ161" s="11" t="s">
        <v>49</v>
      </c>
    </row>
    <row r="162" ht="36" hidden="1" spans="1:43">
      <c r="A162" s="28">
        <v>160</v>
      </c>
      <c r="B162" s="11" t="s">
        <v>656</v>
      </c>
      <c r="C162" s="11" t="s">
        <v>709</v>
      </c>
      <c r="D162" s="11" t="s">
        <v>710</v>
      </c>
      <c r="E162" s="11" t="s">
        <v>711</v>
      </c>
      <c r="F162" s="11" t="s">
        <v>712</v>
      </c>
      <c r="G162" s="11" t="s">
        <v>708</v>
      </c>
      <c r="H162" s="11">
        <v>1</v>
      </c>
      <c r="I162" s="11">
        <v>1</v>
      </c>
      <c r="J162" s="11">
        <v>100</v>
      </c>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v>20</v>
      </c>
      <c r="AH162" s="11"/>
      <c r="AI162" s="11"/>
      <c r="AJ162" s="11"/>
      <c r="AK162" s="11"/>
      <c r="AL162" s="11"/>
      <c r="AM162" s="11"/>
      <c r="AN162" s="11" t="s">
        <v>473</v>
      </c>
      <c r="AO162" s="11" t="s">
        <v>47</v>
      </c>
      <c r="AP162" s="11" t="s">
        <v>48</v>
      </c>
      <c r="AQ162" s="11" t="s">
        <v>49</v>
      </c>
    </row>
    <row r="163" ht="36" hidden="1" spans="1:43">
      <c r="A163" s="28">
        <v>161</v>
      </c>
      <c r="B163" s="11" t="s">
        <v>713</v>
      </c>
      <c r="C163" s="11" t="s">
        <v>714</v>
      </c>
      <c r="D163" s="11" t="s">
        <v>715</v>
      </c>
      <c r="E163" s="11" t="s">
        <v>716</v>
      </c>
      <c r="F163" s="30" t="s">
        <v>717</v>
      </c>
      <c r="G163" s="11" t="s">
        <v>718</v>
      </c>
      <c r="H163" s="11">
        <v>1</v>
      </c>
      <c r="I163" s="11">
        <v>1</v>
      </c>
      <c r="J163" s="11">
        <v>100</v>
      </c>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10</v>
      </c>
      <c r="AH163" s="11"/>
      <c r="AI163" s="11"/>
      <c r="AJ163" s="11"/>
      <c r="AK163" s="11"/>
      <c r="AL163" s="11"/>
      <c r="AM163" s="11"/>
      <c r="AN163" s="11" t="s">
        <v>297</v>
      </c>
      <c r="AO163" s="11" t="s">
        <v>47</v>
      </c>
      <c r="AP163" s="11" t="s">
        <v>48</v>
      </c>
      <c r="AQ163" s="11" t="s">
        <v>49</v>
      </c>
    </row>
    <row r="164" ht="24" hidden="1" spans="1:43">
      <c r="A164" s="28">
        <v>162</v>
      </c>
      <c r="B164" s="11" t="s">
        <v>713</v>
      </c>
      <c r="C164" s="11" t="s">
        <v>719</v>
      </c>
      <c r="D164" s="11" t="s">
        <v>720</v>
      </c>
      <c r="E164" s="11" t="s">
        <v>721</v>
      </c>
      <c r="F164" s="30" t="s">
        <v>722</v>
      </c>
      <c r="G164" s="11" t="s">
        <v>723</v>
      </c>
      <c r="H164" s="11">
        <v>1</v>
      </c>
      <c r="I164" s="11">
        <v>1</v>
      </c>
      <c r="J164" s="11">
        <v>100</v>
      </c>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v>10</v>
      </c>
      <c r="AH164" s="11"/>
      <c r="AI164" s="11"/>
      <c r="AJ164" s="11"/>
      <c r="AK164" s="11"/>
      <c r="AL164" s="11"/>
      <c r="AM164" s="11"/>
      <c r="AN164" s="11" t="s">
        <v>133</v>
      </c>
      <c r="AO164" s="11" t="s">
        <v>47</v>
      </c>
      <c r="AP164" s="11" t="s">
        <v>48</v>
      </c>
      <c r="AQ164" s="11" t="s">
        <v>49</v>
      </c>
    </row>
    <row r="165" s="68" customFormat="1" hidden="1" spans="1:43">
      <c r="A165" s="51"/>
      <c r="B165" s="52"/>
      <c r="C165" s="52"/>
      <c r="D165" s="52"/>
      <c r="E165" s="52"/>
      <c r="F165" s="52"/>
      <c r="G165" s="52"/>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77"/>
      <c r="AH165" s="53"/>
      <c r="AI165" s="53" t="e">
        <v>#N/A</v>
      </c>
      <c r="AJ165" s="53"/>
      <c r="AK165" s="77"/>
      <c r="AL165" s="77"/>
      <c r="AM165" s="77"/>
      <c r="AN165" s="52"/>
      <c r="AO165" s="52"/>
      <c r="AP165" s="52"/>
      <c r="AQ165" s="97"/>
    </row>
    <row r="166" ht="48" hidden="1" spans="1:43">
      <c r="A166" s="28">
        <v>163</v>
      </c>
      <c r="B166" s="11" t="s">
        <v>40</v>
      </c>
      <c r="C166" s="11" t="s">
        <v>724</v>
      </c>
      <c r="D166" s="11" t="s">
        <v>725</v>
      </c>
      <c r="E166" s="11" t="s">
        <v>726</v>
      </c>
      <c r="F166" s="30" t="s">
        <v>727</v>
      </c>
      <c r="G166" s="11" t="s">
        <v>138</v>
      </c>
      <c r="H166" s="11">
        <v>7</v>
      </c>
      <c r="I166" s="11">
        <v>1</v>
      </c>
      <c r="J166" s="11">
        <v>100</v>
      </c>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v>50</v>
      </c>
      <c r="AH166" s="11"/>
      <c r="AI166" s="11"/>
      <c r="AJ166" s="11"/>
      <c r="AK166" s="11"/>
      <c r="AL166" s="11"/>
      <c r="AM166" s="11"/>
      <c r="AN166" s="11" t="s">
        <v>728</v>
      </c>
      <c r="AO166" s="11" t="s">
        <v>47</v>
      </c>
      <c r="AP166" s="11" t="s">
        <v>56</v>
      </c>
      <c r="AQ166" s="11" t="s">
        <v>729</v>
      </c>
    </row>
    <row r="167" ht="36" hidden="1" spans="1:43">
      <c r="A167" s="28">
        <v>164</v>
      </c>
      <c r="B167" s="11" t="s">
        <v>40</v>
      </c>
      <c r="C167" s="11" t="s">
        <v>730</v>
      </c>
      <c r="D167" s="11" t="s">
        <v>731</v>
      </c>
      <c r="E167" s="11" t="s">
        <v>732</v>
      </c>
      <c r="F167" s="30" t="s">
        <v>191</v>
      </c>
      <c r="G167" s="11" t="s">
        <v>138</v>
      </c>
      <c r="H167" s="11">
        <v>6</v>
      </c>
      <c r="I167" s="11">
        <v>1</v>
      </c>
      <c r="J167" s="11">
        <v>100</v>
      </c>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v>50</v>
      </c>
      <c r="AH167" s="11"/>
      <c r="AI167" s="11"/>
      <c r="AJ167" s="11"/>
      <c r="AK167" s="11"/>
      <c r="AL167" s="11"/>
      <c r="AM167" s="11"/>
      <c r="AN167" s="11" t="s">
        <v>733</v>
      </c>
      <c r="AO167" s="11" t="s">
        <v>47</v>
      </c>
      <c r="AP167" s="11" t="s">
        <v>56</v>
      </c>
      <c r="AQ167" s="11" t="s">
        <v>729</v>
      </c>
    </row>
    <row r="168" ht="24" hidden="1" spans="1:43">
      <c r="A168" s="28">
        <v>165</v>
      </c>
      <c r="B168" s="11" t="s">
        <v>40</v>
      </c>
      <c r="C168" s="11" t="s">
        <v>734</v>
      </c>
      <c r="D168" s="11" t="s">
        <v>735</v>
      </c>
      <c r="E168" s="11" t="s">
        <v>736</v>
      </c>
      <c r="F168" s="11" t="s">
        <v>148</v>
      </c>
      <c r="G168" s="11" t="s">
        <v>149</v>
      </c>
      <c r="H168" s="11">
        <v>2</v>
      </c>
      <c r="I168" s="11">
        <v>1</v>
      </c>
      <c r="J168" s="11">
        <v>100</v>
      </c>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v>50</v>
      </c>
      <c r="AH168" s="11" t="s">
        <v>1400</v>
      </c>
      <c r="AI168" s="11">
        <v>4</v>
      </c>
      <c r="AJ168" s="11"/>
      <c r="AK168" s="11"/>
      <c r="AL168" s="11"/>
      <c r="AM168" s="11"/>
      <c r="AN168" s="11" t="s">
        <v>737</v>
      </c>
      <c r="AO168" s="11" t="s">
        <v>47</v>
      </c>
      <c r="AP168" s="11" t="s">
        <v>56</v>
      </c>
      <c r="AQ168" s="11" t="s">
        <v>729</v>
      </c>
    </row>
    <row r="169" ht="48" hidden="1" spans="1:43">
      <c r="A169" s="28">
        <v>166</v>
      </c>
      <c r="B169" s="11" t="s">
        <v>40</v>
      </c>
      <c r="C169" s="11" t="s">
        <v>738</v>
      </c>
      <c r="D169" s="31" t="s">
        <v>3543</v>
      </c>
      <c r="E169" s="11" t="s">
        <v>740</v>
      </c>
      <c r="F169" s="11" t="s">
        <v>109</v>
      </c>
      <c r="G169" s="11" t="s">
        <v>54</v>
      </c>
      <c r="H169" s="11">
        <v>4</v>
      </c>
      <c r="I169" s="11">
        <v>1</v>
      </c>
      <c r="J169" s="11">
        <v>0</v>
      </c>
      <c r="K169" s="11" t="s">
        <v>3330</v>
      </c>
      <c r="L169" s="11">
        <v>2</v>
      </c>
      <c r="M169" s="32">
        <v>100</v>
      </c>
      <c r="N169" s="33" t="s">
        <v>54</v>
      </c>
      <c r="O169" s="11">
        <v>3</v>
      </c>
      <c r="P169" s="11">
        <v>0</v>
      </c>
      <c r="Q169" s="11" t="s">
        <v>45</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50</v>
      </c>
      <c r="AH169" s="11"/>
      <c r="AI169" s="11"/>
      <c r="AJ169" s="11" t="s">
        <v>3329</v>
      </c>
      <c r="AK169" s="11" t="s">
        <v>3541</v>
      </c>
      <c r="AL169" s="11"/>
      <c r="AM169" s="11"/>
      <c r="AN169" s="11" t="s">
        <v>741</v>
      </c>
      <c r="AO169" s="11" t="s">
        <v>47</v>
      </c>
      <c r="AP169" s="11" t="s">
        <v>56</v>
      </c>
      <c r="AQ169" s="11" t="s">
        <v>729</v>
      </c>
    </row>
    <row r="170" ht="36" hidden="1" spans="1:43">
      <c r="A170" s="28">
        <v>167</v>
      </c>
      <c r="B170" s="11" t="s">
        <v>40</v>
      </c>
      <c r="C170" s="11" t="s">
        <v>742</v>
      </c>
      <c r="D170" s="11" t="s">
        <v>743</v>
      </c>
      <c r="E170" s="11" t="s">
        <v>744</v>
      </c>
      <c r="F170" s="30" t="s">
        <v>745</v>
      </c>
      <c r="G170" s="11" t="s">
        <v>695</v>
      </c>
      <c r="H170" s="11">
        <v>1</v>
      </c>
      <c r="I170" s="11">
        <v>1</v>
      </c>
      <c r="J170" s="11">
        <v>100</v>
      </c>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v>100</v>
      </c>
      <c r="AH170" s="11"/>
      <c r="AI170" s="11"/>
      <c r="AJ170" s="11"/>
      <c r="AK170" s="11"/>
      <c r="AL170" s="11"/>
      <c r="AM170" s="11"/>
      <c r="AN170" s="11" t="s">
        <v>746</v>
      </c>
      <c r="AO170" s="11" t="s">
        <v>47</v>
      </c>
      <c r="AP170" s="11" t="s">
        <v>48</v>
      </c>
      <c r="AQ170" s="11" t="s">
        <v>729</v>
      </c>
    </row>
    <row r="171" ht="48" hidden="1" spans="1:43">
      <c r="A171" s="28">
        <v>168</v>
      </c>
      <c r="B171" s="11" t="s">
        <v>40</v>
      </c>
      <c r="C171" s="11" t="s">
        <v>747</v>
      </c>
      <c r="D171" s="31" t="s">
        <v>3544</v>
      </c>
      <c r="E171" s="11" t="s">
        <v>749</v>
      </c>
      <c r="F171" s="11" t="s">
        <v>109</v>
      </c>
      <c r="G171" s="11" t="s">
        <v>54</v>
      </c>
      <c r="H171" s="11">
        <v>4</v>
      </c>
      <c r="I171" s="11">
        <v>1</v>
      </c>
      <c r="J171" s="11">
        <v>0</v>
      </c>
      <c r="K171" s="11" t="s">
        <v>3330</v>
      </c>
      <c r="L171" s="11">
        <v>2</v>
      </c>
      <c r="M171" s="32">
        <v>100</v>
      </c>
      <c r="N171" s="33" t="s">
        <v>54</v>
      </c>
      <c r="O171" s="11">
        <v>3</v>
      </c>
      <c r="P171" s="11">
        <v>0</v>
      </c>
      <c r="Q171" s="11" t="s">
        <v>45</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50</v>
      </c>
      <c r="AH171" s="11"/>
      <c r="AI171" s="11"/>
      <c r="AJ171" s="11" t="s">
        <v>3329</v>
      </c>
      <c r="AK171" s="11" t="s">
        <v>3541</v>
      </c>
      <c r="AL171" s="11"/>
      <c r="AM171" s="11"/>
      <c r="AN171" s="11" t="s">
        <v>750</v>
      </c>
      <c r="AO171" s="11" t="s">
        <v>47</v>
      </c>
      <c r="AP171" s="11" t="s">
        <v>56</v>
      </c>
      <c r="AQ171" s="11" t="s">
        <v>729</v>
      </c>
    </row>
    <row r="172" ht="48" hidden="1" spans="1:43">
      <c r="A172" s="28">
        <v>169</v>
      </c>
      <c r="B172" s="11" t="s">
        <v>40</v>
      </c>
      <c r="C172" s="11" t="s">
        <v>751</v>
      </c>
      <c r="D172" s="31" t="s">
        <v>3545</v>
      </c>
      <c r="E172" s="11" t="s">
        <v>753</v>
      </c>
      <c r="F172" s="11" t="s">
        <v>109</v>
      </c>
      <c r="G172" s="11" t="s">
        <v>54</v>
      </c>
      <c r="H172" s="11">
        <v>4</v>
      </c>
      <c r="I172" s="11">
        <v>1</v>
      </c>
      <c r="J172" s="11">
        <v>0</v>
      </c>
      <c r="K172" s="11" t="s">
        <v>3330</v>
      </c>
      <c r="L172" s="11">
        <v>2</v>
      </c>
      <c r="M172" s="32">
        <v>100</v>
      </c>
      <c r="N172" s="33" t="s">
        <v>54</v>
      </c>
      <c r="O172" s="11">
        <v>3</v>
      </c>
      <c r="P172" s="11">
        <v>0</v>
      </c>
      <c r="Q172" s="11" t="s">
        <v>45</v>
      </c>
      <c r="R172" s="11">
        <v>0</v>
      </c>
      <c r="S172" s="11">
        <v>0</v>
      </c>
      <c r="T172" s="11">
        <v>0</v>
      </c>
      <c r="U172" s="11">
        <v>0</v>
      </c>
      <c r="V172" s="11">
        <v>0</v>
      </c>
      <c r="W172" s="11">
        <v>0</v>
      </c>
      <c r="X172" s="11">
        <v>0</v>
      </c>
      <c r="Y172" s="11">
        <v>0</v>
      </c>
      <c r="Z172" s="11">
        <v>0</v>
      </c>
      <c r="AA172" s="11">
        <v>0</v>
      </c>
      <c r="AB172" s="11">
        <v>0</v>
      </c>
      <c r="AC172" s="11">
        <v>0</v>
      </c>
      <c r="AD172" s="11">
        <v>0</v>
      </c>
      <c r="AE172" s="11">
        <v>0</v>
      </c>
      <c r="AF172" s="11">
        <v>0</v>
      </c>
      <c r="AG172" s="11">
        <v>50</v>
      </c>
      <c r="AH172" s="11"/>
      <c r="AI172" s="11"/>
      <c r="AJ172" s="11" t="s">
        <v>3329</v>
      </c>
      <c r="AK172" s="11" t="s">
        <v>3541</v>
      </c>
      <c r="AL172" s="11"/>
      <c r="AM172" s="11"/>
      <c r="AN172" s="11" t="s">
        <v>754</v>
      </c>
      <c r="AO172" s="11" t="s">
        <v>47</v>
      </c>
      <c r="AP172" s="11" t="s">
        <v>56</v>
      </c>
      <c r="AQ172" s="11" t="s">
        <v>729</v>
      </c>
    </row>
    <row r="173" ht="48" hidden="1" spans="1:43">
      <c r="A173" s="28">
        <v>170</v>
      </c>
      <c r="B173" s="11" t="s">
        <v>40</v>
      </c>
      <c r="C173" s="11" t="s">
        <v>755</v>
      </c>
      <c r="D173" s="31" t="s">
        <v>3546</v>
      </c>
      <c r="E173" s="11" t="s">
        <v>757</v>
      </c>
      <c r="F173" s="11" t="s">
        <v>758</v>
      </c>
      <c r="G173" s="11" t="s">
        <v>54</v>
      </c>
      <c r="H173" s="11">
        <v>4</v>
      </c>
      <c r="I173" s="11">
        <v>1</v>
      </c>
      <c r="J173" s="11">
        <v>0</v>
      </c>
      <c r="K173" s="11" t="s">
        <v>3330</v>
      </c>
      <c r="L173" s="11">
        <v>2</v>
      </c>
      <c r="M173" s="32">
        <v>100</v>
      </c>
      <c r="N173" s="33" t="s">
        <v>54</v>
      </c>
      <c r="O173" s="11">
        <v>3</v>
      </c>
      <c r="P173" s="11">
        <v>0</v>
      </c>
      <c r="Q173" s="11" t="s">
        <v>45</v>
      </c>
      <c r="R173" s="11">
        <v>0</v>
      </c>
      <c r="S173" s="11">
        <v>0</v>
      </c>
      <c r="T173" s="11">
        <v>0</v>
      </c>
      <c r="U173" s="11">
        <v>0</v>
      </c>
      <c r="V173" s="11">
        <v>0</v>
      </c>
      <c r="W173" s="11">
        <v>0</v>
      </c>
      <c r="X173" s="11">
        <v>0</v>
      </c>
      <c r="Y173" s="11">
        <v>0</v>
      </c>
      <c r="Z173" s="11">
        <v>0</v>
      </c>
      <c r="AA173" s="11">
        <v>0</v>
      </c>
      <c r="AB173" s="11">
        <v>0</v>
      </c>
      <c r="AC173" s="11">
        <v>0</v>
      </c>
      <c r="AD173" s="11">
        <v>0</v>
      </c>
      <c r="AE173" s="11">
        <v>0</v>
      </c>
      <c r="AF173" s="11">
        <v>0</v>
      </c>
      <c r="AG173" s="11">
        <v>50</v>
      </c>
      <c r="AH173" s="11"/>
      <c r="AI173" s="11"/>
      <c r="AJ173" s="11" t="s">
        <v>3329</v>
      </c>
      <c r="AK173" s="11" t="s">
        <v>3541</v>
      </c>
      <c r="AL173" s="11"/>
      <c r="AM173" s="11"/>
      <c r="AN173" s="11" t="s">
        <v>759</v>
      </c>
      <c r="AO173" s="11" t="s">
        <v>47</v>
      </c>
      <c r="AP173" s="11" t="s">
        <v>56</v>
      </c>
      <c r="AQ173" s="11" t="s">
        <v>729</v>
      </c>
    </row>
    <row r="174" ht="48" hidden="1" spans="1:43">
      <c r="A174" s="28">
        <v>171</v>
      </c>
      <c r="B174" s="11" t="s">
        <v>40</v>
      </c>
      <c r="C174" s="11" t="s">
        <v>760</v>
      </c>
      <c r="D174" s="31" t="s">
        <v>3547</v>
      </c>
      <c r="E174" s="11" t="s">
        <v>762</v>
      </c>
      <c r="F174" s="11" t="s">
        <v>758</v>
      </c>
      <c r="G174" s="11" t="s">
        <v>54</v>
      </c>
      <c r="H174" s="11">
        <v>4</v>
      </c>
      <c r="I174" s="11">
        <v>1</v>
      </c>
      <c r="J174" s="11">
        <v>0</v>
      </c>
      <c r="K174" s="11" t="s">
        <v>3330</v>
      </c>
      <c r="L174" s="11">
        <v>2</v>
      </c>
      <c r="M174" s="32">
        <v>100</v>
      </c>
      <c r="N174" s="33" t="s">
        <v>3396</v>
      </c>
      <c r="O174" s="11">
        <v>3</v>
      </c>
      <c r="P174" s="11">
        <v>0</v>
      </c>
      <c r="Q174" s="11" t="s">
        <v>45</v>
      </c>
      <c r="R174" s="11">
        <v>0</v>
      </c>
      <c r="S174" s="11">
        <v>0</v>
      </c>
      <c r="T174" s="11">
        <v>0</v>
      </c>
      <c r="U174" s="11">
        <v>0</v>
      </c>
      <c r="V174" s="11">
        <v>0</v>
      </c>
      <c r="W174" s="11">
        <v>0</v>
      </c>
      <c r="X174" s="11">
        <v>0</v>
      </c>
      <c r="Y174" s="11">
        <v>0</v>
      </c>
      <c r="Z174" s="11">
        <v>0</v>
      </c>
      <c r="AA174" s="11">
        <v>0</v>
      </c>
      <c r="AB174" s="11">
        <v>0</v>
      </c>
      <c r="AC174" s="11">
        <v>0</v>
      </c>
      <c r="AD174" s="11">
        <v>0</v>
      </c>
      <c r="AE174" s="11">
        <v>0</v>
      </c>
      <c r="AF174" s="11">
        <v>0</v>
      </c>
      <c r="AG174" s="11">
        <v>50</v>
      </c>
      <c r="AH174" s="11"/>
      <c r="AI174" s="11"/>
      <c r="AJ174" s="11" t="s">
        <v>3329</v>
      </c>
      <c r="AK174" s="11" t="s">
        <v>3541</v>
      </c>
      <c r="AL174" s="11"/>
      <c r="AM174" s="11"/>
      <c r="AN174" s="11" t="s">
        <v>763</v>
      </c>
      <c r="AO174" s="11" t="s">
        <v>47</v>
      </c>
      <c r="AP174" s="11" t="s">
        <v>56</v>
      </c>
      <c r="AQ174" s="11" t="s">
        <v>729</v>
      </c>
    </row>
    <row r="175" ht="48" hidden="1" spans="1:43">
      <c r="A175" s="28">
        <v>172</v>
      </c>
      <c r="B175" s="11" t="s">
        <v>40</v>
      </c>
      <c r="C175" s="11" t="s">
        <v>764</v>
      </c>
      <c r="D175" s="31" t="s">
        <v>3548</v>
      </c>
      <c r="E175" s="11" t="s">
        <v>766</v>
      </c>
      <c r="F175" s="11" t="s">
        <v>109</v>
      </c>
      <c r="G175" s="11" t="s">
        <v>54</v>
      </c>
      <c r="H175" s="11">
        <v>4</v>
      </c>
      <c r="I175" s="11">
        <v>1</v>
      </c>
      <c r="J175" s="11">
        <v>0</v>
      </c>
      <c r="K175" s="11" t="s">
        <v>3330</v>
      </c>
      <c r="L175" s="11">
        <v>2</v>
      </c>
      <c r="M175" s="32">
        <v>100</v>
      </c>
      <c r="N175" s="33" t="s">
        <v>54</v>
      </c>
      <c r="O175" s="11">
        <v>3</v>
      </c>
      <c r="P175" s="11">
        <v>0</v>
      </c>
      <c r="Q175" s="11" t="s">
        <v>45</v>
      </c>
      <c r="R175" s="11">
        <v>0</v>
      </c>
      <c r="S175" s="11">
        <v>0</v>
      </c>
      <c r="T175" s="11">
        <v>0</v>
      </c>
      <c r="U175" s="11">
        <v>0</v>
      </c>
      <c r="V175" s="11">
        <v>0</v>
      </c>
      <c r="W175" s="11">
        <v>0</v>
      </c>
      <c r="X175" s="11">
        <v>0</v>
      </c>
      <c r="Y175" s="11">
        <v>0</v>
      </c>
      <c r="Z175" s="11">
        <v>0</v>
      </c>
      <c r="AA175" s="11">
        <v>0</v>
      </c>
      <c r="AB175" s="11">
        <v>0</v>
      </c>
      <c r="AC175" s="11">
        <v>0</v>
      </c>
      <c r="AD175" s="11">
        <v>0</v>
      </c>
      <c r="AE175" s="11">
        <v>0</v>
      </c>
      <c r="AF175" s="11">
        <v>0</v>
      </c>
      <c r="AG175" s="11">
        <v>50</v>
      </c>
      <c r="AH175" s="11"/>
      <c r="AI175" s="11"/>
      <c r="AJ175" s="11" t="s">
        <v>3329</v>
      </c>
      <c r="AK175" s="11" t="s">
        <v>3541</v>
      </c>
      <c r="AL175" s="11"/>
      <c r="AM175" s="11"/>
      <c r="AN175" s="11" t="s">
        <v>767</v>
      </c>
      <c r="AO175" s="11" t="s">
        <v>47</v>
      </c>
      <c r="AP175" s="11" t="s">
        <v>56</v>
      </c>
      <c r="AQ175" s="11" t="s">
        <v>729</v>
      </c>
    </row>
    <row r="176" ht="48" hidden="1" spans="1:43">
      <c r="A176" s="28">
        <v>173</v>
      </c>
      <c r="B176" s="11" t="s">
        <v>40</v>
      </c>
      <c r="C176" s="11" t="s">
        <v>768</v>
      </c>
      <c r="D176" s="31" t="s">
        <v>3549</v>
      </c>
      <c r="E176" s="11" t="s">
        <v>770</v>
      </c>
      <c r="F176" s="11" t="s">
        <v>758</v>
      </c>
      <c r="G176" s="11" t="s">
        <v>54</v>
      </c>
      <c r="H176" s="11">
        <v>4</v>
      </c>
      <c r="I176" s="11">
        <v>1</v>
      </c>
      <c r="J176" s="11">
        <v>0</v>
      </c>
      <c r="K176" s="11" t="s">
        <v>3330</v>
      </c>
      <c r="L176" s="11">
        <v>2</v>
      </c>
      <c r="M176" s="32">
        <v>100</v>
      </c>
      <c r="N176" s="33" t="s">
        <v>54</v>
      </c>
      <c r="O176" s="11">
        <v>3</v>
      </c>
      <c r="P176" s="11">
        <v>0</v>
      </c>
      <c r="Q176" s="11" t="s">
        <v>45</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50</v>
      </c>
      <c r="AH176" s="11"/>
      <c r="AI176" s="11"/>
      <c r="AJ176" s="11" t="s">
        <v>3329</v>
      </c>
      <c r="AK176" s="11" t="s">
        <v>3541</v>
      </c>
      <c r="AL176" s="11"/>
      <c r="AM176" s="11"/>
      <c r="AN176" s="11" t="s">
        <v>771</v>
      </c>
      <c r="AO176" s="11" t="s">
        <v>47</v>
      </c>
      <c r="AP176" s="11" t="s">
        <v>56</v>
      </c>
      <c r="AQ176" s="11" t="s">
        <v>729</v>
      </c>
    </row>
    <row r="177" ht="48" hidden="1" spans="1:43">
      <c r="A177" s="28">
        <v>174</v>
      </c>
      <c r="B177" s="11" t="s">
        <v>40</v>
      </c>
      <c r="C177" s="11" t="s">
        <v>772</v>
      </c>
      <c r="D177" s="31" t="s">
        <v>3550</v>
      </c>
      <c r="E177" s="11" t="s">
        <v>774</v>
      </c>
      <c r="F177" s="11" t="s">
        <v>109</v>
      </c>
      <c r="G177" s="11" t="s">
        <v>54</v>
      </c>
      <c r="H177" s="11">
        <v>4</v>
      </c>
      <c r="I177" s="11">
        <v>4</v>
      </c>
      <c r="J177" s="32">
        <v>100</v>
      </c>
      <c r="K177" s="33" t="s">
        <v>54</v>
      </c>
      <c r="L177" s="11">
        <v>1</v>
      </c>
      <c r="M177" s="11">
        <v>0</v>
      </c>
      <c r="N177" s="11" t="s">
        <v>3330</v>
      </c>
      <c r="O177" s="11">
        <v>5</v>
      </c>
      <c r="P177" s="11">
        <v>0</v>
      </c>
      <c r="Q177" s="11" t="s">
        <v>45</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50</v>
      </c>
      <c r="AH177" s="11"/>
      <c r="AI177" s="11"/>
      <c r="AJ177" s="11" t="s">
        <v>3329</v>
      </c>
      <c r="AK177" s="11" t="s">
        <v>3541</v>
      </c>
      <c r="AL177" s="11"/>
      <c r="AM177" s="11"/>
      <c r="AN177" s="11" t="s">
        <v>775</v>
      </c>
      <c r="AO177" s="11" t="s">
        <v>47</v>
      </c>
      <c r="AP177" s="11" t="s">
        <v>56</v>
      </c>
      <c r="AQ177" s="11" t="s">
        <v>729</v>
      </c>
    </row>
    <row r="178" ht="48" hidden="1" spans="1:43">
      <c r="A178" s="28">
        <v>175</v>
      </c>
      <c r="B178" s="11" t="s">
        <v>40</v>
      </c>
      <c r="C178" s="11" t="s">
        <v>776</v>
      </c>
      <c r="D178" s="31" t="s">
        <v>3551</v>
      </c>
      <c r="E178" s="11" t="s">
        <v>778</v>
      </c>
      <c r="F178" s="11" t="s">
        <v>758</v>
      </c>
      <c r="G178" s="11" t="s">
        <v>54</v>
      </c>
      <c r="H178" s="11">
        <v>4</v>
      </c>
      <c r="I178" s="11">
        <v>1</v>
      </c>
      <c r="J178" s="11">
        <v>0</v>
      </c>
      <c r="K178" s="11" t="s">
        <v>3330</v>
      </c>
      <c r="L178" s="11">
        <v>2</v>
      </c>
      <c r="M178" s="32">
        <v>100</v>
      </c>
      <c r="N178" s="33" t="s">
        <v>54</v>
      </c>
      <c r="O178" s="11">
        <v>3</v>
      </c>
      <c r="P178" s="11">
        <v>0</v>
      </c>
      <c r="Q178" s="11" t="s">
        <v>45</v>
      </c>
      <c r="R178" s="11">
        <v>0</v>
      </c>
      <c r="S178" s="11">
        <v>0</v>
      </c>
      <c r="T178" s="11">
        <v>0</v>
      </c>
      <c r="U178" s="11">
        <v>0</v>
      </c>
      <c r="V178" s="11">
        <v>0</v>
      </c>
      <c r="W178" s="11">
        <v>0</v>
      </c>
      <c r="X178" s="11">
        <v>0</v>
      </c>
      <c r="Y178" s="11">
        <v>0</v>
      </c>
      <c r="Z178" s="11">
        <v>0</v>
      </c>
      <c r="AA178" s="11">
        <v>0</v>
      </c>
      <c r="AB178" s="11">
        <v>0</v>
      </c>
      <c r="AC178" s="11">
        <v>0</v>
      </c>
      <c r="AD178" s="11">
        <v>0</v>
      </c>
      <c r="AE178" s="11">
        <v>0</v>
      </c>
      <c r="AF178" s="11">
        <v>0</v>
      </c>
      <c r="AG178" s="11">
        <v>50</v>
      </c>
      <c r="AH178" s="11"/>
      <c r="AI178" s="11"/>
      <c r="AJ178" s="11" t="s">
        <v>3329</v>
      </c>
      <c r="AK178" s="11" t="s">
        <v>3541</v>
      </c>
      <c r="AL178" s="11"/>
      <c r="AM178" s="11"/>
      <c r="AN178" s="11" t="s">
        <v>779</v>
      </c>
      <c r="AO178" s="11" t="s">
        <v>47</v>
      </c>
      <c r="AP178" s="11" t="s">
        <v>56</v>
      </c>
      <c r="AQ178" s="11" t="s">
        <v>729</v>
      </c>
    </row>
    <row r="179" ht="48" hidden="1" spans="1:43">
      <c r="A179" s="28">
        <v>176</v>
      </c>
      <c r="B179" s="11" t="s">
        <v>40</v>
      </c>
      <c r="C179" s="11" t="s">
        <v>780</v>
      </c>
      <c r="D179" s="31" t="s">
        <v>3552</v>
      </c>
      <c r="E179" s="11" t="s">
        <v>782</v>
      </c>
      <c r="F179" s="11" t="s">
        <v>109</v>
      </c>
      <c r="G179" s="11" t="s">
        <v>54</v>
      </c>
      <c r="H179" s="11">
        <v>4</v>
      </c>
      <c r="I179" s="11">
        <v>1</v>
      </c>
      <c r="J179" s="11">
        <v>0</v>
      </c>
      <c r="K179" s="11" t="s">
        <v>3330</v>
      </c>
      <c r="L179" s="11">
        <v>2</v>
      </c>
      <c r="M179" s="32">
        <v>100</v>
      </c>
      <c r="N179" s="33" t="s">
        <v>54</v>
      </c>
      <c r="O179" s="11">
        <v>3</v>
      </c>
      <c r="P179" s="11">
        <v>0</v>
      </c>
      <c r="Q179" s="11" t="s">
        <v>45</v>
      </c>
      <c r="R179" s="11">
        <v>0</v>
      </c>
      <c r="S179" s="11">
        <v>0</v>
      </c>
      <c r="T179" s="11">
        <v>0</v>
      </c>
      <c r="U179" s="11">
        <v>0</v>
      </c>
      <c r="V179" s="11">
        <v>0</v>
      </c>
      <c r="W179" s="11">
        <v>0</v>
      </c>
      <c r="X179" s="11">
        <v>0</v>
      </c>
      <c r="Y179" s="11">
        <v>0</v>
      </c>
      <c r="Z179" s="11">
        <v>0</v>
      </c>
      <c r="AA179" s="11">
        <v>0</v>
      </c>
      <c r="AB179" s="11">
        <v>0</v>
      </c>
      <c r="AC179" s="11">
        <v>0</v>
      </c>
      <c r="AD179" s="11">
        <v>0</v>
      </c>
      <c r="AE179" s="11">
        <v>0</v>
      </c>
      <c r="AF179" s="11">
        <v>0</v>
      </c>
      <c r="AG179" s="11">
        <v>50</v>
      </c>
      <c r="AH179" s="11"/>
      <c r="AI179" s="11"/>
      <c r="AJ179" s="11" t="s">
        <v>3329</v>
      </c>
      <c r="AK179" s="11" t="s">
        <v>3541</v>
      </c>
      <c r="AL179" s="11"/>
      <c r="AM179" s="11"/>
      <c r="AN179" s="11" t="s">
        <v>783</v>
      </c>
      <c r="AO179" s="11" t="s">
        <v>47</v>
      </c>
      <c r="AP179" s="11" t="s">
        <v>56</v>
      </c>
      <c r="AQ179" s="11" t="s">
        <v>729</v>
      </c>
    </row>
    <row r="180" ht="48" hidden="1" spans="1:43">
      <c r="A180" s="28">
        <v>177</v>
      </c>
      <c r="B180" s="11" t="s">
        <v>40</v>
      </c>
      <c r="C180" s="11" t="s">
        <v>784</v>
      </c>
      <c r="D180" s="31" t="s">
        <v>3553</v>
      </c>
      <c r="E180" s="11" t="s">
        <v>786</v>
      </c>
      <c r="F180" s="11" t="s">
        <v>109</v>
      </c>
      <c r="G180" s="11" t="s">
        <v>54</v>
      </c>
      <c r="H180" s="11">
        <v>4</v>
      </c>
      <c r="I180" s="11">
        <v>1</v>
      </c>
      <c r="J180" s="11">
        <v>0</v>
      </c>
      <c r="K180" s="11" t="s">
        <v>3330</v>
      </c>
      <c r="L180" s="11">
        <v>2</v>
      </c>
      <c r="M180" s="32">
        <v>100</v>
      </c>
      <c r="N180" s="33" t="s">
        <v>54</v>
      </c>
      <c r="O180" s="11">
        <v>3</v>
      </c>
      <c r="P180" s="11">
        <v>0</v>
      </c>
      <c r="Q180" s="11" t="s">
        <v>45</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50</v>
      </c>
      <c r="AH180" s="11"/>
      <c r="AI180" s="11"/>
      <c r="AJ180" s="11" t="s">
        <v>3329</v>
      </c>
      <c r="AK180" s="11" t="s">
        <v>3541</v>
      </c>
      <c r="AL180" s="11"/>
      <c r="AM180" s="11"/>
      <c r="AN180" s="11" t="s">
        <v>787</v>
      </c>
      <c r="AO180" s="11" t="s">
        <v>47</v>
      </c>
      <c r="AP180" s="11" t="s">
        <v>56</v>
      </c>
      <c r="AQ180" s="11" t="s">
        <v>729</v>
      </c>
    </row>
    <row r="181" ht="60" hidden="1" spans="1:43">
      <c r="A181" s="28">
        <v>178</v>
      </c>
      <c r="B181" s="11" t="s">
        <v>151</v>
      </c>
      <c r="C181" s="11" t="s">
        <v>788</v>
      </c>
      <c r="D181" s="11" t="s">
        <v>789</v>
      </c>
      <c r="E181" s="11" t="s">
        <v>790</v>
      </c>
      <c r="F181" s="11" t="s">
        <v>196</v>
      </c>
      <c r="G181" s="11" t="s">
        <v>384</v>
      </c>
      <c r="H181" s="11">
        <v>2</v>
      </c>
      <c r="I181" s="11">
        <v>2</v>
      </c>
      <c r="J181" s="11">
        <v>100</v>
      </c>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v>50</v>
      </c>
      <c r="AH181" s="11"/>
      <c r="AI181" s="11"/>
      <c r="AJ181" s="11"/>
      <c r="AK181" s="11"/>
      <c r="AL181" s="11"/>
      <c r="AM181" s="11"/>
      <c r="AN181" s="11" t="s">
        <v>791</v>
      </c>
      <c r="AO181" s="11" t="s">
        <v>47</v>
      </c>
      <c r="AP181" s="11" t="s">
        <v>48</v>
      </c>
      <c r="AQ181" s="11" t="s">
        <v>729</v>
      </c>
    </row>
    <row r="182" ht="36" hidden="1" spans="1:43">
      <c r="A182" s="28">
        <v>179</v>
      </c>
      <c r="B182" s="11" t="s">
        <v>151</v>
      </c>
      <c r="C182" s="11" t="s">
        <v>792</v>
      </c>
      <c r="D182" s="11" t="s">
        <v>793</v>
      </c>
      <c r="E182" s="11" t="s">
        <v>794</v>
      </c>
      <c r="F182" s="11" t="s">
        <v>277</v>
      </c>
      <c r="G182" s="11" t="s">
        <v>278</v>
      </c>
      <c r="H182" s="11">
        <v>3</v>
      </c>
      <c r="I182" s="11">
        <v>3</v>
      </c>
      <c r="J182" s="11">
        <v>100</v>
      </c>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v>50</v>
      </c>
      <c r="AH182" s="11"/>
      <c r="AI182" s="11"/>
      <c r="AJ182" s="11"/>
      <c r="AK182" s="11"/>
      <c r="AL182" s="11"/>
      <c r="AM182" s="11"/>
      <c r="AN182" s="11" t="s">
        <v>733</v>
      </c>
      <c r="AO182" s="11" t="s">
        <v>47</v>
      </c>
      <c r="AP182" s="11" t="s">
        <v>48</v>
      </c>
      <c r="AQ182" s="11" t="s">
        <v>729</v>
      </c>
    </row>
    <row r="183" ht="72" hidden="1" spans="1:43">
      <c r="A183" s="28">
        <v>180</v>
      </c>
      <c r="B183" s="11" t="s">
        <v>151</v>
      </c>
      <c r="C183" s="11" t="s">
        <v>795</v>
      </c>
      <c r="D183" s="11" t="s">
        <v>796</v>
      </c>
      <c r="E183" s="11" t="s">
        <v>797</v>
      </c>
      <c r="F183" s="11" t="s">
        <v>228</v>
      </c>
      <c r="G183" s="11" t="s">
        <v>798</v>
      </c>
      <c r="H183" s="11">
        <v>2</v>
      </c>
      <c r="I183" s="11">
        <v>1</v>
      </c>
      <c r="J183" s="33">
        <v>41.7</v>
      </c>
      <c r="K183" s="33" t="s">
        <v>3397</v>
      </c>
      <c r="L183" s="11">
        <v>2</v>
      </c>
      <c r="M183" s="33">
        <v>33.3</v>
      </c>
      <c r="N183" s="33" t="s">
        <v>798</v>
      </c>
      <c r="O183" s="11">
        <v>5</v>
      </c>
      <c r="P183" s="33">
        <v>15</v>
      </c>
      <c r="Q183" s="33" t="s">
        <v>450</v>
      </c>
      <c r="R183" s="11">
        <v>8</v>
      </c>
      <c r="S183" s="33">
        <v>10</v>
      </c>
      <c r="T183" s="33" t="s">
        <v>128</v>
      </c>
      <c r="U183" s="11">
        <v>0</v>
      </c>
      <c r="V183" s="11">
        <v>0</v>
      </c>
      <c r="W183" s="11">
        <v>0</v>
      </c>
      <c r="X183" s="11">
        <v>0</v>
      </c>
      <c r="Y183" s="11">
        <v>0</v>
      </c>
      <c r="Z183" s="11">
        <v>0</v>
      </c>
      <c r="AA183" s="11">
        <v>0</v>
      </c>
      <c r="AB183" s="11">
        <v>0</v>
      </c>
      <c r="AC183" s="11">
        <v>0</v>
      </c>
      <c r="AD183" s="11">
        <v>0</v>
      </c>
      <c r="AE183" s="11">
        <v>0</v>
      </c>
      <c r="AF183" s="11">
        <v>0</v>
      </c>
      <c r="AG183" s="11">
        <v>50</v>
      </c>
      <c r="AH183" s="11" t="s">
        <v>1400</v>
      </c>
      <c r="AI183" s="11">
        <v>2</v>
      </c>
      <c r="AJ183" s="11" t="s">
        <v>3329</v>
      </c>
      <c r="AK183" s="11" t="s">
        <v>3541</v>
      </c>
      <c r="AL183" s="11"/>
      <c r="AM183" s="11"/>
      <c r="AN183" s="11" t="s">
        <v>733</v>
      </c>
      <c r="AO183" s="11" t="s">
        <v>47</v>
      </c>
      <c r="AP183" s="11" t="s">
        <v>48</v>
      </c>
      <c r="AQ183" s="11" t="s">
        <v>729</v>
      </c>
    </row>
    <row r="184" ht="60" hidden="1" spans="1:43">
      <c r="A184" s="28">
        <v>181</v>
      </c>
      <c r="B184" s="11" t="s">
        <v>151</v>
      </c>
      <c r="C184" s="11" t="s">
        <v>799</v>
      </c>
      <c r="D184" s="11" t="s">
        <v>800</v>
      </c>
      <c r="E184" s="11" t="s">
        <v>801</v>
      </c>
      <c r="F184" s="11" t="s">
        <v>250</v>
      </c>
      <c r="G184" s="11" t="s">
        <v>802</v>
      </c>
      <c r="H184" s="11">
        <v>3</v>
      </c>
      <c r="I184" s="11">
        <v>3</v>
      </c>
      <c r="J184" s="33">
        <v>50</v>
      </c>
      <c r="K184" s="33" t="s">
        <v>802</v>
      </c>
      <c r="L184" s="11">
        <v>6</v>
      </c>
      <c r="M184" s="33">
        <v>30</v>
      </c>
      <c r="N184" s="33" t="s">
        <v>104</v>
      </c>
      <c r="O184" s="11">
        <v>7</v>
      </c>
      <c r="P184" s="33">
        <v>20</v>
      </c>
      <c r="Q184" s="33" t="s">
        <v>3398</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50</v>
      </c>
      <c r="AH184" s="11"/>
      <c r="AI184" s="11"/>
      <c r="AJ184" s="11" t="s">
        <v>3329</v>
      </c>
      <c r="AK184" s="11" t="s">
        <v>3541</v>
      </c>
      <c r="AL184" s="11"/>
      <c r="AM184" s="11"/>
      <c r="AN184" s="11" t="s">
        <v>733</v>
      </c>
      <c r="AO184" s="11" t="s">
        <v>47</v>
      </c>
      <c r="AP184" s="11" t="s">
        <v>48</v>
      </c>
      <c r="AQ184" s="11" t="s">
        <v>729</v>
      </c>
    </row>
    <row r="185" ht="24" hidden="1" spans="1:43">
      <c r="A185" s="28">
        <v>182</v>
      </c>
      <c r="B185" s="11" t="s">
        <v>151</v>
      </c>
      <c r="C185" s="11" t="s">
        <v>803</v>
      </c>
      <c r="D185" s="11" t="s">
        <v>804</v>
      </c>
      <c r="E185" s="11" t="s">
        <v>805</v>
      </c>
      <c r="F185" s="11" t="s">
        <v>202</v>
      </c>
      <c r="G185" s="11" t="s">
        <v>208</v>
      </c>
      <c r="H185" s="11">
        <v>7</v>
      </c>
      <c r="I185" s="11">
        <v>7</v>
      </c>
      <c r="J185" s="11">
        <v>100</v>
      </c>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v>25</v>
      </c>
      <c r="AH185" s="11"/>
      <c r="AI185" s="11"/>
      <c r="AJ185" s="11"/>
      <c r="AK185" s="11"/>
      <c r="AL185" s="11"/>
      <c r="AM185" s="11"/>
      <c r="AN185" s="11" t="s">
        <v>733</v>
      </c>
      <c r="AO185" s="11" t="s">
        <v>47</v>
      </c>
      <c r="AP185" s="11" t="s">
        <v>56</v>
      </c>
      <c r="AQ185" s="11" t="s">
        <v>729</v>
      </c>
    </row>
    <row r="186" ht="48" hidden="1" spans="1:43">
      <c r="A186" s="28">
        <v>183</v>
      </c>
      <c r="B186" s="11" t="s">
        <v>151</v>
      </c>
      <c r="C186" s="11" t="s">
        <v>806</v>
      </c>
      <c r="D186" s="11" t="s">
        <v>807</v>
      </c>
      <c r="E186" s="11" t="s">
        <v>808</v>
      </c>
      <c r="F186" s="11" t="s">
        <v>196</v>
      </c>
      <c r="G186" s="11" t="s">
        <v>809</v>
      </c>
      <c r="H186" s="11">
        <v>2</v>
      </c>
      <c r="I186" s="11">
        <v>2</v>
      </c>
      <c r="J186" s="11">
        <v>100</v>
      </c>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v>20</v>
      </c>
      <c r="AH186" s="11" t="s">
        <v>1400</v>
      </c>
      <c r="AI186" s="11">
        <v>5</v>
      </c>
      <c r="AJ186" s="11"/>
      <c r="AK186" s="11"/>
      <c r="AL186" s="11"/>
      <c r="AM186" s="11"/>
      <c r="AN186" s="11" t="s">
        <v>810</v>
      </c>
      <c r="AO186" s="11" t="s">
        <v>105</v>
      </c>
      <c r="AP186" s="11" t="s">
        <v>48</v>
      </c>
      <c r="AQ186" s="11" t="s">
        <v>729</v>
      </c>
    </row>
    <row r="187" ht="36" hidden="1" spans="1:43">
      <c r="A187" s="28">
        <v>184</v>
      </c>
      <c r="B187" s="11" t="s">
        <v>151</v>
      </c>
      <c r="C187" s="11" t="s">
        <v>811</v>
      </c>
      <c r="D187" s="11" t="s">
        <v>812</v>
      </c>
      <c r="E187" s="11" t="s">
        <v>813</v>
      </c>
      <c r="F187" s="11" t="s">
        <v>814</v>
      </c>
      <c r="G187" s="11" t="s">
        <v>815</v>
      </c>
      <c r="H187" s="11">
        <v>2</v>
      </c>
      <c r="I187" s="11">
        <v>2</v>
      </c>
      <c r="J187" s="11">
        <v>100</v>
      </c>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v>50</v>
      </c>
      <c r="AH187" s="11"/>
      <c r="AI187" s="11"/>
      <c r="AJ187" s="11"/>
      <c r="AK187" s="11"/>
      <c r="AL187" s="11"/>
      <c r="AM187" s="11"/>
      <c r="AN187" s="11" t="s">
        <v>737</v>
      </c>
      <c r="AO187" s="11" t="s">
        <v>47</v>
      </c>
      <c r="AP187" s="11" t="s">
        <v>48</v>
      </c>
      <c r="AQ187" s="11" t="s">
        <v>729</v>
      </c>
    </row>
    <row r="188" ht="60" hidden="1" spans="1:43">
      <c r="A188" s="28">
        <v>185</v>
      </c>
      <c r="B188" s="11" t="s">
        <v>151</v>
      </c>
      <c r="C188" s="11" t="s">
        <v>816</v>
      </c>
      <c r="D188" s="11" t="s">
        <v>817</v>
      </c>
      <c r="E188" s="11" t="s">
        <v>818</v>
      </c>
      <c r="F188" s="11" t="s">
        <v>277</v>
      </c>
      <c r="G188" s="11" t="s">
        <v>380</v>
      </c>
      <c r="H188" s="11">
        <v>1</v>
      </c>
      <c r="I188" s="11">
        <v>1</v>
      </c>
      <c r="J188" s="11">
        <v>100</v>
      </c>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v>50</v>
      </c>
      <c r="AH188" s="11" t="s">
        <v>1400</v>
      </c>
      <c r="AI188" s="11">
        <v>2</v>
      </c>
      <c r="AJ188" s="11"/>
      <c r="AK188" s="11"/>
      <c r="AL188" s="11"/>
      <c r="AM188" s="11"/>
      <c r="AN188" s="11" t="s">
        <v>737</v>
      </c>
      <c r="AO188" s="11" t="s">
        <v>47</v>
      </c>
      <c r="AP188" s="11" t="s">
        <v>48</v>
      </c>
      <c r="AQ188" s="11" t="s">
        <v>729</v>
      </c>
    </row>
    <row r="189" ht="60" hidden="1" spans="1:43">
      <c r="A189" s="28">
        <v>186</v>
      </c>
      <c r="B189" s="11" t="s">
        <v>151</v>
      </c>
      <c r="C189" s="11" t="s">
        <v>819</v>
      </c>
      <c r="D189" s="11" t="s">
        <v>820</v>
      </c>
      <c r="E189" s="11" t="s">
        <v>821</v>
      </c>
      <c r="F189" s="11" t="s">
        <v>202</v>
      </c>
      <c r="G189" s="11" t="s">
        <v>687</v>
      </c>
      <c r="H189" s="11">
        <v>2</v>
      </c>
      <c r="I189" s="11">
        <v>2</v>
      </c>
      <c r="J189" s="32">
        <v>100</v>
      </c>
      <c r="K189" s="33" t="s">
        <v>687</v>
      </c>
      <c r="L189" s="11">
        <v>5</v>
      </c>
      <c r="M189" s="11">
        <v>0</v>
      </c>
      <c r="N189" s="11" t="s">
        <v>3399</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50</v>
      </c>
      <c r="AH189" s="11"/>
      <c r="AI189" s="11"/>
      <c r="AJ189" s="11" t="s">
        <v>3329</v>
      </c>
      <c r="AK189" s="11" t="s">
        <v>3541</v>
      </c>
      <c r="AL189" s="11"/>
      <c r="AM189" s="11"/>
      <c r="AN189" s="11" t="s">
        <v>737</v>
      </c>
      <c r="AO189" s="11" t="s">
        <v>47</v>
      </c>
      <c r="AP189" s="11" t="s">
        <v>48</v>
      </c>
      <c r="AQ189" s="11" t="s">
        <v>729</v>
      </c>
    </row>
    <row r="190" ht="36" hidden="1" spans="1:43">
      <c r="A190" s="28">
        <v>187</v>
      </c>
      <c r="B190" s="11" t="s">
        <v>151</v>
      </c>
      <c r="C190" s="11" t="s">
        <v>822</v>
      </c>
      <c r="D190" s="11" t="s">
        <v>823</v>
      </c>
      <c r="E190" s="11" t="s">
        <v>824</v>
      </c>
      <c r="F190" s="11" t="s">
        <v>155</v>
      </c>
      <c r="G190" s="11" t="s">
        <v>825</v>
      </c>
      <c r="H190" s="11">
        <v>4</v>
      </c>
      <c r="I190" s="11">
        <v>4</v>
      </c>
      <c r="J190" s="11">
        <v>100</v>
      </c>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v>10</v>
      </c>
      <c r="AH190" s="11"/>
      <c r="AI190" s="11"/>
      <c r="AJ190" s="11"/>
      <c r="AK190" s="11"/>
      <c r="AL190" s="11"/>
      <c r="AM190" s="11"/>
      <c r="AN190" s="11" t="s">
        <v>737</v>
      </c>
      <c r="AO190" s="11" t="s">
        <v>105</v>
      </c>
      <c r="AP190" s="11" t="s">
        <v>56</v>
      </c>
      <c r="AQ190" s="11" t="s">
        <v>729</v>
      </c>
    </row>
    <row r="191" ht="48" spans="1:43">
      <c r="A191" s="28">
        <v>188</v>
      </c>
      <c r="B191" s="11" t="s">
        <v>151</v>
      </c>
      <c r="C191" s="11" t="s">
        <v>826</v>
      </c>
      <c r="D191" s="11" t="s">
        <v>827</v>
      </c>
      <c r="E191" s="11" t="s">
        <v>828</v>
      </c>
      <c r="F191" s="11" t="s">
        <v>228</v>
      </c>
      <c r="G191" s="11" t="s">
        <v>829</v>
      </c>
      <c r="H191" s="11">
        <v>2</v>
      </c>
      <c r="I191" s="11">
        <v>2</v>
      </c>
      <c r="J191" s="95">
        <v>66.66</v>
      </c>
      <c r="K191" s="95" t="s">
        <v>829</v>
      </c>
      <c r="L191" s="11">
        <v>4</v>
      </c>
      <c r="M191" s="11">
        <v>33.33</v>
      </c>
      <c r="N191" s="11" t="s">
        <v>429</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50</v>
      </c>
      <c r="AH191" s="11" t="s">
        <v>1400</v>
      </c>
      <c r="AI191" s="11">
        <v>12</v>
      </c>
      <c r="AJ191" s="11" t="s">
        <v>3329</v>
      </c>
      <c r="AK191" s="11" t="s">
        <v>3542</v>
      </c>
      <c r="AL191" s="11"/>
      <c r="AM191" s="11"/>
      <c r="AN191" s="11" t="s">
        <v>741</v>
      </c>
      <c r="AO191" s="11" t="s">
        <v>47</v>
      </c>
      <c r="AP191" s="11" t="s">
        <v>48</v>
      </c>
      <c r="AQ191" s="11" t="s">
        <v>729</v>
      </c>
    </row>
    <row r="192" ht="60" hidden="1" spans="1:43">
      <c r="A192" s="28">
        <v>189</v>
      </c>
      <c r="B192" s="11" t="s">
        <v>151</v>
      </c>
      <c r="C192" s="11" t="s">
        <v>830</v>
      </c>
      <c r="D192" s="11" t="s">
        <v>831</v>
      </c>
      <c r="E192" s="11" t="s">
        <v>832</v>
      </c>
      <c r="F192" s="11" t="s">
        <v>155</v>
      </c>
      <c r="G192" s="11" t="s">
        <v>833</v>
      </c>
      <c r="H192" s="11">
        <v>1</v>
      </c>
      <c r="I192" s="11">
        <v>1</v>
      </c>
      <c r="J192" s="33">
        <v>55</v>
      </c>
      <c r="K192" s="33" t="s">
        <v>833</v>
      </c>
      <c r="L192" s="11">
        <v>2</v>
      </c>
      <c r="M192" s="11">
        <v>0</v>
      </c>
      <c r="N192" s="11" t="s">
        <v>3365</v>
      </c>
      <c r="O192" s="11">
        <v>4</v>
      </c>
      <c r="P192" s="33">
        <v>20</v>
      </c>
      <c r="Q192" s="33" t="s">
        <v>3400</v>
      </c>
      <c r="R192" s="11">
        <v>5</v>
      </c>
      <c r="S192" s="33">
        <v>15</v>
      </c>
      <c r="T192" s="33" t="s">
        <v>3401</v>
      </c>
      <c r="U192" s="11">
        <v>7</v>
      </c>
      <c r="V192" s="33">
        <v>10</v>
      </c>
      <c r="W192" s="33" t="s">
        <v>3402</v>
      </c>
      <c r="X192" s="11">
        <v>0</v>
      </c>
      <c r="Y192" s="11">
        <v>0</v>
      </c>
      <c r="Z192" s="11">
        <v>0</v>
      </c>
      <c r="AA192" s="11">
        <v>0</v>
      </c>
      <c r="AB192" s="11">
        <v>0</v>
      </c>
      <c r="AC192" s="11">
        <v>0</v>
      </c>
      <c r="AD192" s="11">
        <v>0</v>
      </c>
      <c r="AE192" s="11">
        <v>0</v>
      </c>
      <c r="AF192" s="11">
        <v>0</v>
      </c>
      <c r="AG192" s="11">
        <v>50</v>
      </c>
      <c r="AH192" s="11" t="s">
        <v>1400</v>
      </c>
      <c r="AI192" s="11">
        <v>9</v>
      </c>
      <c r="AJ192" s="11" t="s">
        <v>3329</v>
      </c>
      <c r="AK192" s="11" t="s">
        <v>3541</v>
      </c>
      <c r="AL192" s="11"/>
      <c r="AM192" s="11"/>
      <c r="AN192" s="11" t="s">
        <v>741</v>
      </c>
      <c r="AO192" s="11" t="s">
        <v>47</v>
      </c>
      <c r="AP192" s="11" t="s">
        <v>48</v>
      </c>
      <c r="AQ192" s="11" t="s">
        <v>729</v>
      </c>
    </row>
    <row r="193" ht="48" hidden="1" spans="1:43">
      <c r="A193" s="28">
        <v>190</v>
      </c>
      <c r="B193" s="11" t="s">
        <v>151</v>
      </c>
      <c r="C193" s="11" t="s">
        <v>834</v>
      </c>
      <c r="D193" s="11" t="s">
        <v>835</v>
      </c>
      <c r="E193" s="11" t="s">
        <v>836</v>
      </c>
      <c r="F193" s="11" t="s">
        <v>228</v>
      </c>
      <c r="G193" s="11" t="s">
        <v>837</v>
      </c>
      <c r="H193" s="11">
        <v>3</v>
      </c>
      <c r="I193" s="11">
        <v>3</v>
      </c>
      <c r="J193" s="11">
        <v>100</v>
      </c>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v>20</v>
      </c>
      <c r="AH193" s="11" t="s">
        <v>1400</v>
      </c>
      <c r="AI193" s="11">
        <v>15</v>
      </c>
      <c r="AJ193" s="11"/>
      <c r="AK193" s="11"/>
      <c r="AL193" s="11"/>
      <c r="AM193" s="11"/>
      <c r="AN193" s="11" t="s">
        <v>741</v>
      </c>
      <c r="AO193" s="11" t="s">
        <v>105</v>
      </c>
      <c r="AP193" s="11" t="s">
        <v>48</v>
      </c>
      <c r="AQ193" s="11" t="s">
        <v>729</v>
      </c>
    </row>
    <row r="194" ht="48" hidden="1" spans="1:43">
      <c r="A194" s="28">
        <v>191</v>
      </c>
      <c r="B194" s="11" t="s">
        <v>151</v>
      </c>
      <c r="C194" s="11" t="s">
        <v>838</v>
      </c>
      <c r="D194" s="11" t="s">
        <v>839</v>
      </c>
      <c r="E194" s="11" t="s">
        <v>840</v>
      </c>
      <c r="F194" s="11" t="s">
        <v>317</v>
      </c>
      <c r="G194" s="11" t="s">
        <v>841</v>
      </c>
      <c r="H194" s="11">
        <v>3</v>
      </c>
      <c r="I194" s="11">
        <v>3</v>
      </c>
      <c r="J194" s="11">
        <v>100</v>
      </c>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v>50</v>
      </c>
      <c r="AH194" s="11"/>
      <c r="AI194" s="11"/>
      <c r="AJ194" s="11"/>
      <c r="AK194" s="11"/>
      <c r="AL194" s="11"/>
      <c r="AM194" s="11"/>
      <c r="AN194" s="11" t="s">
        <v>741</v>
      </c>
      <c r="AO194" s="11" t="s">
        <v>47</v>
      </c>
      <c r="AP194" s="11" t="s">
        <v>48</v>
      </c>
      <c r="AQ194" s="11" t="s">
        <v>729</v>
      </c>
    </row>
    <row r="195" ht="48" hidden="1" spans="1:43">
      <c r="A195" s="28">
        <v>192</v>
      </c>
      <c r="B195" s="11" t="s">
        <v>151</v>
      </c>
      <c r="C195" s="11" t="s">
        <v>842</v>
      </c>
      <c r="D195" s="11" t="s">
        <v>843</v>
      </c>
      <c r="E195" s="11" t="s">
        <v>844</v>
      </c>
      <c r="F195" s="11" t="s">
        <v>155</v>
      </c>
      <c r="G195" s="11" t="s">
        <v>128</v>
      </c>
      <c r="H195" s="11">
        <v>3</v>
      </c>
      <c r="I195" s="11">
        <v>3</v>
      </c>
      <c r="J195" s="33">
        <v>60</v>
      </c>
      <c r="K195" s="33" t="s">
        <v>128</v>
      </c>
      <c r="L195" s="11">
        <v>4</v>
      </c>
      <c r="M195" s="33">
        <v>40</v>
      </c>
      <c r="N195" s="33" t="s">
        <v>3339</v>
      </c>
      <c r="O195" s="11">
        <v>0</v>
      </c>
      <c r="P195" s="11">
        <v>0</v>
      </c>
      <c r="Q195" s="11">
        <v>0</v>
      </c>
      <c r="R195" s="11">
        <v>0</v>
      </c>
      <c r="S195" s="11">
        <v>0</v>
      </c>
      <c r="T195" s="11">
        <v>0</v>
      </c>
      <c r="U195" s="11">
        <v>0</v>
      </c>
      <c r="V195" s="11">
        <v>0</v>
      </c>
      <c r="W195" s="11">
        <v>0</v>
      </c>
      <c r="X195" s="11">
        <v>0</v>
      </c>
      <c r="Y195" s="11">
        <v>0</v>
      </c>
      <c r="Z195" s="11">
        <v>0</v>
      </c>
      <c r="AA195" s="11">
        <v>0</v>
      </c>
      <c r="AB195" s="11">
        <v>0</v>
      </c>
      <c r="AC195" s="11">
        <v>0</v>
      </c>
      <c r="AD195" s="11">
        <v>0</v>
      </c>
      <c r="AE195" s="11">
        <v>0</v>
      </c>
      <c r="AF195" s="11">
        <v>0</v>
      </c>
      <c r="AG195" s="11">
        <v>50</v>
      </c>
      <c r="AH195" s="11"/>
      <c r="AI195" s="11"/>
      <c r="AJ195" s="11" t="s">
        <v>3329</v>
      </c>
      <c r="AK195" s="11" t="s">
        <v>3541</v>
      </c>
      <c r="AL195" s="11"/>
      <c r="AM195" s="11"/>
      <c r="AN195" s="11" t="s">
        <v>746</v>
      </c>
      <c r="AO195" s="11" t="s">
        <v>47</v>
      </c>
      <c r="AP195" s="11" t="s">
        <v>48</v>
      </c>
      <c r="AQ195" s="11" t="s">
        <v>729</v>
      </c>
    </row>
    <row r="196" ht="24" hidden="1" spans="1:43">
      <c r="A196" s="28">
        <v>193</v>
      </c>
      <c r="B196" s="11" t="s">
        <v>151</v>
      </c>
      <c r="C196" s="11" t="s">
        <v>845</v>
      </c>
      <c r="D196" s="11" t="s">
        <v>846</v>
      </c>
      <c r="E196" s="11" t="s">
        <v>847</v>
      </c>
      <c r="F196" s="11" t="s">
        <v>172</v>
      </c>
      <c r="G196" s="11" t="s">
        <v>339</v>
      </c>
      <c r="H196" s="11">
        <v>2</v>
      </c>
      <c r="I196" s="11">
        <v>2</v>
      </c>
      <c r="J196" s="11">
        <v>100</v>
      </c>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v>50</v>
      </c>
      <c r="AH196" s="11"/>
      <c r="AI196" s="11"/>
      <c r="AJ196" s="11"/>
      <c r="AK196" s="11"/>
      <c r="AL196" s="11"/>
      <c r="AM196" s="11"/>
      <c r="AN196" s="11" t="s">
        <v>746</v>
      </c>
      <c r="AO196" s="11" t="s">
        <v>47</v>
      </c>
      <c r="AP196" s="11" t="s">
        <v>48</v>
      </c>
      <c r="AQ196" s="11" t="s">
        <v>729</v>
      </c>
    </row>
    <row r="197" ht="72" hidden="1" spans="1:43">
      <c r="A197" s="28">
        <v>194</v>
      </c>
      <c r="B197" s="11" t="s">
        <v>151</v>
      </c>
      <c r="C197" s="11" t="s">
        <v>848</v>
      </c>
      <c r="D197" s="11" t="s">
        <v>849</v>
      </c>
      <c r="E197" s="11" t="s">
        <v>850</v>
      </c>
      <c r="F197" s="11" t="s">
        <v>155</v>
      </c>
      <c r="G197" s="11" t="s">
        <v>407</v>
      </c>
      <c r="H197" s="11">
        <v>1</v>
      </c>
      <c r="I197" s="11">
        <v>1</v>
      </c>
      <c r="J197" s="33">
        <v>80</v>
      </c>
      <c r="K197" s="33" t="s">
        <v>407</v>
      </c>
      <c r="L197" s="11">
        <v>8</v>
      </c>
      <c r="M197" s="11">
        <v>0</v>
      </c>
      <c r="N197" s="11" t="s">
        <v>3403</v>
      </c>
      <c r="O197" s="11">
        <v>2</v>
      </c>
      <c r="P197" s="33">
        <v>20</v>
      </c>
      <c r="Q197" s="33" t="s">
        <v>331</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50</v>
      </c>
      <c r="AH197" s="11" t="s">
        <v>1400</v>
      </c>
      <c r="AI197" s="11">
        <v>3</v>
      </c>
      <c r="AJ197" s="11" t="s">
        <v>3329</v>
      </c>
      <c r="AK197" s="11" t="s">
        <v>3541</v>
      </c>
      <c r="AL197" s="11"/>
      <c r="AM197" s="11"/>
      <c r="AN197" s="11" t="s">
        <v>750</v>
      </c>
      <c r="AO197" s="11" t="s">
        <v>47</v>
      </c>
      <c r="AP197" s="11" t="s">
        <v>48</v>
      </c>
      <c r="AQ197" s="11" t="s">
        <v>729</v>
      </c>
    </row>
    <row r="198" ht="84" hidden="1" spans="1:43">
      <c r="A198" s="28">
        <v>195</v>
      </c>
      <c r="B198" s="11" t="s">
        <v>151</v>
      </c>
      <c r="C198" s="11" t="s">
        <v>851</v>
      </c>
      <c r="D198" s="11" t="s">
        <v>852</v>
      </c>
      <c r="E198" s="11" t="s">
        <v>853</v>
      </c>
      <c r="F198" s="11" t="s">
        <v>172</v>
      </c>
      <c r="G198" s="11" t="s">
        <v>122</v>
      </c>
      <c r="H198" s="11">
        <v>2</v>
      </c>
      <c r="I198" s="11">
        <v>2</v>
      </c>
      <c r="J198" s="11">
        <v>100</v>
      </c>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v>50</v>
      </c>
      <c r="AH198" s="11" t="s">
        <v>1400</v>
      </c>
      <c r="AI198" s="31">
        <v>15</v>
      </c>
      <c r="AJ198" s="11"/>
      <c r="AK198" s="11"/>
      <c r="AL198" s="11"/>
      <c r="AM198" s="11"/>
      <c r="AN198" s="11" t="s">
        <v>750</v>
      </c>
      <c r="AO198" s="11" t="s">
        <v>47</v>
      </c>
      <c r="AP198" s="11" t="s">
        <v>48</v>
      </c>
      <c r="AQ198" s="11" t="s">
        <v>729</v>
      </c>
    </row>
    <row r="199" ht="36" hidden="1" spans="1:43">
      <c r="A199" s="28">
        <v>196</v>
      </c>
      <c r="B199" s="11" t="s">
        <v>151</v>
      </c>
      <c r="C199" s="11" t="s">
        <v>854</v>
      </c>
      <c r="D199" s="11" t="s">
        <v>855</v>
      </c>
      <c r="E199" s="11" t="s">
        <v>856</v>
      </c>
      <c r="F199" s="11" t="s">
        <v>228</v>
      </c>
      <c r="G199" s="11" t="s">
        <v>857</v>
      </c>
      <c r="H199" s="11">
        <v>3</v>
      </c>
      <c r="I199" s="11">
        <v>3</v>
      </c>
      <c r="J199" s="11">
        <v>100</v>
      </c>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v>50</v>
      </c>
      <c r="AH199" s="11"/>
      <c r="AI199" s="11"/>
      <c r="AJ199" s="11"/>
      <c r="AK199" s="11"/>
      <c r="AL199" s="11"/>
      <c r="AM199" s="11"/>
      <c r="AN199" s="11" t="s">
        <v>750</v>
      </c>
      <c r="AO199" s="11" t="s">
        <v>47</v>
      </c>
      <c r="AP199" s="11" t="s">
        <v>48</v>
      </c>
      <c r="AQ199" s="11" t="s">
        <v>729</v>
      </c>
    </row>
    <row r="200" ht="24" hidden="1" spans="1:43">
      <c r="A200" s="28">
        <v>197</v>
      </c>
      <c r="B200" s="11" t="s">
        <v>151</v>
      </c>
      <c r="C200" s="11" t="s">
        <v>858</v>
      </c>
      <c r="D200" s="11" t="s">
        <v>859</v>
      </c>
      <c r="E200" s="11" t="s">
        <v>860</v>
      </c>
      <c r="F200" s="11" t="s">
        <v>202</v>
      </c>
      <c r="G200" s="11" t="s">
        <v>861</v>
      </c>
      <c r="H200" s="11">
        <v>2</v>
      </c>
      <c r="I200" s="11">
        <v>1</v>
      </c>
      <c r="J200" s="11">
        <v>100</v>
      </c>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v>50</v>
      </c>
      <c r="AH200" s="11"/>
      <c r="AI200" s="11"/>
      <c r="AJ200" s="11"/>
      <c r="AK200" s="11"/>
      <c r="AL200" s="11"/>
      <c r="AM200" s="11"/>
      <c r="AN200" s="11" t="s">
        <v>750</v>
      </c>
      <c r="AO200" s="11" t="s">
        <v>47</v>
      </c>
      <c r="AP200" s="11" t="s">
        <v>48</v>
      </c>
      <c r="AQ200" s="11" t="s">
        <v>729</v>
      </c>
    </row>
    <row r="201" ht="60" spans="1:43">
      <c r="A201" s="28">
        <v>198</v>
      </c>
      <c r="B201" s="11" t="s">
        <v>151</v>
      </c>
      <c r="C201" s="11" t="s">
        <v>862</v>
      </c>
      <c r="D201" s="11" t="s">
        <v>863</v>
      </c>
      <c r="E201" s="11" t="s">
        <v>864</v>
      </c>
      <c r="F201" s="11" t="s">
        <v>250</v>
      </c>
      <c r="G201" s="11" t="s">
        <v>865</v>
      </c>
      <c r="H201" s="11">
        <v>4</v>
      </c>
      <c r="I201" s="31">
        <v>4</v>
      </c>
      <c r="J201" s="37">
        <v>40</v>
      </c>
      <c r="K201" s="37" t="s">
        <v>865</v>
      </c>
      <c r="L201" s="11">
        <v>3</v>
      </c>
      <c r="M201" s="37">
        <v>60</v>
      </c>
      <c r="N201" s="11" t="s">
        <v>3404</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25</v>
      </c>
      <c r="AH201" s="11" t="s">
        <v>1400</v>
      </c>
      <c r="AI201" s="11">
        <v>21</v>
      </c>
      <c r="AJ201" s="11" t="s">
        <v>3329</v>
      </c>
      <c r="AK201" s="11" t="s">
        <v>3542</v>
      </c>
      <c r="AL201" s="11"/>
      <c r="AM201" s="11"/>
      <c r="AN201" s="11" t="s">
        <v>750</v>
      </c>
      <c r="AO201" s="11" t="s">
        <v>47</v>
      </c>
      <c r="AP201" s="11" t="s">
        <v>56</v>
      </c>
      <c r="AQ201" s="11" t="s">
        <v>729</v>
      </c>
    </row>
    <row r="202" ht="36" hidden="1" spans="1:43">
      <c r="A202" s="28">
        <v>199</v>
      </c>
      <c r="B202" s="11" t="s">
        <v>151</v>
      </c>
      <c r="C202" s="11" t="s">
        <v>866</v>
      </c>
      <c r="D202" s="11" t="s">
        <v>867</v>
      </c>
      <c r="E202" s="11" t="s">
        <v>868</v>
      </c>
      <c r="F202" s="11" t="s">
        <v>172</v>
      </c>
      <c r="G202" s="11" t="s">
        <v>128</v>
      </c>
      <c r="H202" s="11">
        <v>2</v>
      </c>
      <c r="I202" s="11">
        <v>2</v>
      </c>
      <c r="J202" s="36">
        <v>55.56</v>
      </c>
      <c r="K202" s="33" t="s">
        <v>128</v>
      </c>
      <c r="L202" s="11">
        <v>4</v>
      </c>
      <c r="M202" s="36">
        <v>44.44</v>
      </c>
      <c r="N202" s="33" t="s">
        <v>331</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50</v>
      </c>
      <c r="AH202" s="11" t="s">
        <v>1400</v>
      </c>
      <c r="AI202" s="11">
        <v>13</v>
      </c>
      <c r="AJ202" s="11" t="s">
        <v>3329</v>
      </c>
      <c r="AK202" s="11" t="s">
        <v>3541</v>
      </c>
      <c r="AL202" s="11"/>
      <c r="AM202" s="11"/>
      <c r="AN202" s="11" t="s">
        <v>869</v>
      </c>
      <c r="AO202" s="11" t="s">
        <v>47</v>
      </c>
      <c r="AP202" s="11" t="s">
        <v>48</v>
      </c>
      <c r="AQ202" s="11" t="s">
        <v>729</v>
      </c>
    </row>
    <row r="203" ht="48" hidden="1" spans="1:43">
      <c r="A203" s="28">
        <v>200</v>
      </c>
      <c r="B203" s="11" t="s">
        <v>151</v>
      </c>
      <c r="C203" s="11" t="s">
        <v>870</v>
      </c>
      <c r="D203" s="11" t="s">
        <v>871</v>
      </c>
      <c r="E203" s="11" t="s">
        <v>872</v>
      </c>
      <c r="F203" s="11" t="s">
        <v>228</v>
      </c>
      <c r="G203" s="11" t="s">
        <v>873</v>
      </c>
      <c r="H203" s="11">
        <v>3</v>
      </c>
      <c r="I203" s="11">
        <v>3</v>
      </c>
      <c r="J203" s="11">
        <v>100</v>
      </c>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v>50</v>
      </c>
      <c r="AH203" s="11"/>
      <c r="AI203" s="11"/>
      <c r="AJ203" s="11"/>
      <c r="AK203" s="11"/>
      <c r="AL203" s="11"/>
      <c r="AM203" s="11"/>
      <c r="AN203" s="11" t="s">
        <v>869</v>
      </c>
      <c r="AO203" s="11" t="s">
        <v>47</v>
      </c>
      <c r="AP203" s="11" t="s">
        <v>48</v>
      </c>
      <c r="AQ203" s="11" t="s">
        <v>729</v>
      </c>
    </row>
    <row r="204" ht="60" spans="1:43">
      <c r="A204" s="28">
        <v>201</v>
      </c>
      <c r="B204" s="11" t="s">
        <v>151</v>
      </c>
      <c r="C204" s="11" t="s">
        <v>874</v>
      </c>
      <c r="D204" s="11" t="s">
        <v>875</v>
      </c>
      <c r="E204" s="11" t="s">
        <v>876</v>
      </c>
      <c r="F204" s="11" t="s">
        <v>155</v>
      </c>
      <c r="G204" s="11" t="s">
        <v>429</v>
      </c>
      <c r="H204" s="11">
        <v>2</v>
      </c>
      <c r="I204" s="11">
        <v>2</v>
      </c>
      <c r="J204" s="37">
        <v>71.42</v>
      </c>
      <c r="K204" s="37" t="s">
        <v>429</v>
      </c>
      <c r="L204" s="11">
        <v>6</v>
      </c>
      <c r="M204" s="37">
        <v>28.57</v>
      </c>
      <c r="N204" s="11" t="s">
        <v>829</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20</v>
      </c>
      <c r="AH204" s="11" t="s">
        <v>1400</v>
      </c>
      <c r="AI204" s="11">
        <v>3</v>
      </c>
      <c r="AJ204" s="11" t="s">
        <v>3329</v>
      </c>
      <c r="AK204" s="11" t="s">
        <v>3542</v>
      </c>
      <c r="AL204" s="11"/>
      <c r="AM204" s="11"/>
      <c r="AN204" s="11" t="s">
        <v>869</v>
      </c>
      <c r="AO204" s="11" t="s">
        <v>105</v>
      </c>
      <c r="AP204" s="11" t="s">
        <v>48</v>
      </c>
      <c r="AQ204" s="11" t="s">
        <v>729</v>
      </c>
    </row>
    <row r="205" ht="36" hidden="1" spans="1:43">
      <c r="A205" s="28">
        <v>202</v>
      </c>
      <c r="B205" s="11" t="s">
        <v>151</v>
      </c>
      <c r="C205" s="11" t="s">
        <v>877</v>
      </c>
      <c r="D205" s="11" t="s">
        <v>878</v>
      </c>
      <c r="E205" s="11" t="s">
        <v>879</v>
      </c>
      <c r="F205" s="11" t="s">
        <v>228</v>
      </c>
      <c r="G205" s="11" t="s">
        <v>873</v>
      </c>
      <c r="H205" s="11">
        <v>2</v>
      </c>
      <c r="I205" s="11">
        <v>2</v>
      </c>
      <c r="J205" s="11">
        <v>100</v>
      </c>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v>50</v>
      </c>
      <c r="AH205" s="11"/>
      <c r="AI205" s="11"/>
      <c r="AJ205" s="11"/>
      <c r="AK205" s="11"/>
      <c r="AL205" s="11"/>
      <c r="AM205" s="11"/>
      <c r="AN205" s="11" t="s">
        <v>869</v>
      </c>
      <c r="AO205" s="11" t="s">
        <v>47</v>
      </c>
      <c r="AP205" s="11" t="s">
        <v>48</v>
      </c>
      <c r="AQ205" s="11" t="s">
        <v>729</v>
      </c>
    </row>
    <row r="206" ht="36" hidden="1" spans="1:43">
      <c r="A206" s="28">
        <v>203</v>
      </c>
      <c r="B206" s="11" t="s">
        <v>151</v>
      </c>
      <c r="C206" s="11" t="s">
        <v>880</v>
      </c>
      <c r="D206" s="11" t="s">
        <v>881</v>
      </c>
      <c r="E206" s="11" t="s">
        <v>882</v>
      </c>
      <c r="F206" s="11" t="s">
        <v>228</v>
      </c>
      <c r="G206" s="11" t="s">
        <v>883</v>
      </c>
      <c r="H206" s="11">
        <v>2</v>
      </c>
      <c r="I206" s="11">
        <v>2</v>
      </c>
      <c r="J206" s="11">
        <v>100</v>
      </c>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v>50</v>
      </c>
      <c r="AH206" s="11"/>
      <c r="AI206" s="11"/>
      <c r="AJ206" s="11"/>
      <c r="AK206" s="11"/>
      <c r="AL206" s="11"/>
      <c r="AM206" s="11"/>
      <c r="AN206" s="11" t="s">
        <v>869</v>
      </c>
      <c r="AO206" s="11" t="s">
        <v>47</v>
      </c>
      <c r="AP206" s="11" t="s">
        <v>48</v>
      </c>
      <c r="AQ206" s="11" t="s">
        <v>729</v>
      </c>
    </row>
    <row r="207" ht="48" hidden="1" spans="1:43">
      <c r="A207" s="28">
        <v>204</v>
      </c>
      <c r="B207" s="11" t="s">
        <v>151</v>
      </c>
      <c r="C207" s="11" t="s">
        <v>884</v>
      </c>
      <c r="D207" s="11" t="s">
        <v>885</v>
      </c>
      <c r="E207" s="11" t="s">
        <v>886</v>
      </c>
      <c r="F207" s="11" t="s">
        <v>228</v>
      </c>
      <c r="G207" s="11" t="s">
        <v>887</v>
      </c>
      <c r="H207" s="11">
        <v>3</v>
      </c>
      <c r="I207" s="11">
        <v>3</v>
      </c>
      <c r="J207" s="33">
        <v>90</v>
      </c>
      <c r="K207" s="33" t="s">
        <v>887</v>
      </c>
      <c r="L207" s="11">
        <v>4</v>
      </c>
      <c r="M207" s="33">
        <v>10</v>
      </c>
      <c r="N207" s="33" t="s">
        <v>829</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50</v>
      </c>
      <c r="AH207" s="11"/>
      <c r="AI207" s="11"/>
      <c r="AJ207" s="11" t="s">
        <v>3329</v>
      </c>
      <c r="AK207" s="11" t="s">
        <v>3541</v>
      </c>
      <c r="AL207" s="11"/>
      <c r="AM207" s="11"/>
      <c r="AN207" s="11" t="s">
        <v>869</v>
      </c>
      <c r="AO207" s="11" t="s">
        <v>47</v>
      </c>
      <c r="AP207" s="11" t="s">
        <v>48</v>
      </c>
      <c r="AQ207" s="11" t="s">
        <v>729</v>
      </c>
    </row>
    <row r="208" ht="24" hidden="1" spans="1:43">
      <c r="A208" s="28">
        <v>205</v>
      </c>
      <c r="B208" s="11" t="s">
        <v>151</v>
      </c>
      <c r="C208" s="11" t="s">
        <v>888</v>
      </c>
      <c r="D208" s="11" t="s">
        <v>889</v>
      </c>
      <c r="E208" s="11" t="s">
        <v>890</v>
      </c>
      <c r="F208" s="11" t="s">
        <v>428</v>
      </c>
      <c r="G208" s="11" t="s">
        <v>208</v>
      </c>
      <c r="H208" s="11">
        <v>3</v>
      </c>
      <c r="I208" s="11">
        <v>3</v>
      </c>
      <c r="J208" s="11">
        <v>100</v>
      </c>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v>50</v>
      </c>
      <c r="AH208" s="11"/>
      <c r="AI208" s="11"/>
      <c r="AJ208" s="11"/>
      <c r="AK208" s="11"/>
      <c r="AL208" s="11"/>
      <c r="AM208" s="11"/>
      <c r="AN208" s="11" t="s">
        <v>869</v>
      </c>
      <c r="AO208" s="11" t="s">
        <v>47</v>
      </c>
      <c r="AP208" s="11" t="s">
        <v>48</v>
      </c>
      <c r="AQ208" s="11" t="s">
        <v>729</v>
      </c>
    </row>
    <row r="209" ht="24" hidden="1" spans="1:43">
      <c r="A209" s="28">
        <v>206</v>
      </c>
      <c r="B209" s="11" t="s">
        <v>151</v>
      </c>
      <c r="C209" s="11" t="s">
        <v>891</v>
      </c>
      <c r="D209" s="11" t="s">
        <v>892</v>
      </c>
      <c r="E209" s="11" t="s">
        <v>893</v>
      </c>
      <c r="F209" s="11" t="s">
        <v>178</v>
      </c>
      <c r="G209" s="11" t="s">
        <v>894</v>
      </c>
      <c r="H209" s="11">
        <v>3</v>
      </c>
      <c r="I209" s="11">
        <v>1</v>
      </c>
      <c r="J209" s="11">
        <v>100</v>
      </c>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v>50</v>
      </c>
      <c r="AH209" s="11"/>
      <c r="AI209" s="11"/>
      <c r="AJ209" s="11"/>
      <c r="AK209" s="11"/>
      <c r="AL209" s="11"/>
      <c r="AM209" s="11"/>
      <c r="AN209" s="11" t="s">
        <v>869</v>
      </c>
      <c r="AO209" s="11" t="s">
        <v>47</v>
      </c>
      <c r="AP209" s="11" t="s">
        <v>48</v>
      </c>
      <c r="AQ209" s="11" t="s">
        <v>729</v>
      </c>
    </row>
    <row r="210" ht="48" hidden="1" spans="1:43">
      <c r="A210" s="28">
        <v>207</v>
      </c>
      <c r="B210" s="11" t="s">
        <v>151</v>
      </c>
      <c r="C210" s="11" t="s">
        <v>895</v>
      </c>
      <c r="D210" s="11" t="s">
        <v>896</v>
      </c>
      <c r="E210" s="11" t="s">
        <v>897</v>
      </c>
      <c r="F210" s="11" t="s">
        <v>155</v>
      </c>
      <c r="G210" s="11" t="s">
        <v>407</v>
      </c>
      <c r="H210" s="11">
        <v>3</v>
      </c>
      <c r="I210" s="11">
        <v>3</v>
      </c>
      <c r="J210" s="11">
        <v>100</v>
      </c>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v>50</v>
      </c>
      <c r="AH210" s="11" t="s">
        <v>1400</v>
      </c>
      <c r="AI210" s="11">
        <v>3</v>
      </c>
      <c r="AJ210" s="11"/>
      <c r="AK210" s="11"/>
      <c r="AL210" s="11"/>
      <c r="AM210" s="11"/>
      <c r="AN210" s="11" t="s">
        <v>898</v>
      </c>
      <c r="AO210" s="11" t="s">
        <v>47</v>
      </c>
      <c r="AP210" s="11" t="s">
        <v>48</v>
      </c>
      <c r="AQ210" s="11" t="s">
        <v>729</v>
      </c>
    </row>
    <row r="211" ht="36" hidden="1" spans="1:43">
      <c r="A211" s="28">
        <v>208</v>
      </c>
      <c r="B211" s="11" t="s">
        <v>151</v>
      </c>
      <c r="C211" s="11" t="s">
        <v>899</v>
      </c>
      <c r="D211" s="11" t="s">
        <v>900</v>
      </c>
      <c r="E211" s="11" t="s">
        <v>901</v>
      </c>
      <c r="F211" s="11" t="s">
        <v>196</v>
      </c>
      <c r="G211" s="11" t="s">
        <v>384</v>
      </c>
      <c r="H211" s="11">
        <v>3</v>
      </c>
      <c r="I211" s="11">
        <v>3</v>
      </c>
      <c r="J211" s="11">
        <v>100</v>
      </c>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v>50</v>
      </c>
      <c r="AH211" s="11" t="s">
        <v>1400</v>
      </c>
      <c r="AI211" s="11">
        <v>27</v>
      </c>
      <c r="AJ211" s="11"/>
      <c r="AK211" s="11"/>
      <c r="AL211" s="11"/>
      <c r="AM211" s="11"/>
      <c r="AN211" s="11" t="s">
        <v>898</v>
      </c>
      <c r="AO211" s="11" t="s">
        <v>47</v>
      </c>
      <c r="AP211" s="11" t="s">
        <v>48</v>
      </c>
      <c r="AQ211" s="11" t="s">
        <v>729</v>
      </c>
    </row>
    <row r="212" ht="36" hidden="1" spans="1:43">
      <c r="A212" s="28">
        <v>209</v>
      </c>
      <c r="B212" s="11" t="s">
        <v>151</v>
      </c>
      <c r="C212" s="11" t="s">
        <v>902</v>
      </c>
      <c r="D212" s="11" t="s">
        <v>903</v>
      </c>
      <c r="E212" s="11" t="s">
        <v>904</v>
      </c>
      <c r="F212" s="11" t="s">
        <v>155</v>
      </c>
      <c r="G212" s="11" t="s">
        <v>407</v>
      </c>
      <c r="H212" s="11">
        <v>2</v>
      </c>
      <c r="I212" s="11">
        <v>2</v>
      </c>
      <c r="J212" s="11">
        <v>100</v>
      </c>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v>50</v>
      </c>
      <c r="AH212" s="11"/>
      <c r="AI212" s="11"/>
      <c r="AJ212" s="11"/>
      <c r="AK212" s="11"/>
      <c r="AL212" s="11"/>
      <c r="AM212" s="11"/>
      <c r="AN212" s="11" t="s">
        <v>898</v>
      </c>
      <c r="AO212" s="11" t="s">
        <v>47</v>
      </c>
      <c r="AP212" s="11" t="s">
        <v>48</v>
      </c>
      <c r="AQ212" s="11" t="s">
        <v>729</v>
      </c>
    </row>
    <row r="213" ht="24" hidden="1" spans="1:43">
      <c r="A213" s="28">
        <v>210</v>
      </c>
      <c r="B213" s="11" t="s">
        <v>151</v>
      </c>
      <c r="C213" s="11" t="s">
        <v>905</v>
      </c>
      <c r="D213" s="11" t="s">
        <v>906</v>
      </c>
      <c r="E213" s="11" t="s">
        <v>907</v>
      </c>
      <c r="F213" s="11" t="s">
        <v>172</v>
      </c>
      <c r="G213" s="11" t="s">
        <v>339</v>
      </c>
      <c r="H213" s="11">
        <v>2</v>
      </c>
      <c r="I213" s="11">
        <v>2</v>
      </c>
      <c r="J213" s="11">
        <v>100</v>
      </c>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v>50</v>
      </c>
      <c r="AH213" s="11"/>
      <c r="AI213" s="11"/>
      <c r="AJ213" s="11"/>
      <c r="AK213" s="11"/>
      <c r="AL213" s="11"/>
      <c r="AM213" s="11"/>
      <c r="AN213" s="11" t="s">
        <v>898</v>
      </c>
      <c r="AO213" s="11" t="s">
        <v>47</v>
      </c>
      <c r="AP213" s="11" t="s">
        <v>48</v>
      </c>
      <c r="AQ213" s="11" t="s">
        <v>729</v>
      </c>
    </row>
    <row r="214" ht="24" hidden="1" spans="1:43">
      <c r="A214" s="28">
        <v>211</v>
      </c>
      <c r="B214" s="11" t="s">
        <v>151</v>
      </c>
      <c r="C214" s="11" t="s">
        <v>908</v>
      </c>
      <c r="D214" s="11" t="s">
        <v>909</v>
      </c>
      <c r="E214" s="11" t="s">
        <v>910</v>
      </c>
      <c r="F214" s="11" t="s">
        <v>172</v>
      </c>
      <c r="G214" s="11" t="s">
        <v>339</v>
      </c>
      <c r="H214" s="11">
        <v>2</v>
      </c>
      <c r="I214" s="11">
        <v>2</v>
      </c>
      <c r="J214" s="11">
        <v>100</v>
      </c>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v>50</v>
      </c>
      <c r="AH214" s="11"/>
      <c r="AI214" s="11"/>
      <c r="AJ214" s="11"/>
      <c r="AK214" s="11"/>
      <c r="AL214" s="11"/>
      <c r="AM214" s="11"/>
      <c r="AN214" s="11" t="s">
        <v>898</v>
      </c>
      <c r="AO214" s="11" t="s">
        <v>47</v>
      </c>
      <c r="AP214" s="11" t="s">
        <v>48</v>
      </c>
      <c r="AQ214" s="11" t="s">
        <v>729</v>
      </c>
    </row>
    <row r="215" ht="36" hidden="1" spans="1:43">
      <c r="A215" s="28">
        <v>212</v>
      </c>
      <c r="B215" s="11" t="s">
        <v>151</v>
      </c>
      <c r="C215" s="11" t="s">
        <v>911</v>
      </c>
      <c r="D215" s="11" t="s">
        <v>912</v>
      </c>
      <c r="E215" s="11" t="s">
        <v>913</v>
      </c>
      <c r="F215" s="11" t="s">
        <v>191</v>
      </c>
      <c r="G215" s="11" t="s">
        <v>914</v>
      </c>
      <c r="H215" s="11">
        <v>3</v>
      </c>
      <c r="I215" s="11">
        <v>3</v>
      </c>
      <c r="J215" s="11">
        <v>100</v>
      </c>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v>50</v>
      </c>
      <c r="AH215" s="11"/>
      <c r="AI215" s="11"/>
      <c r="AJ215" s="11"/>
      <c r="AK215" s="11"/>
      <c r="AL215" s="11"/>
      <c r="AM215" s="11"/>
      <c r="AN215" s="11" t="s">
        <v>898</v>
      </c>
      <c r="AO215" s="11" t="s">
        <v>47</v>
      </c>
      <c r="AP215" s="11" t="s">
        <v>48</v>
      </c>
      <c r="AQ215" s="11" t="s">
        <v>729</v>
      </c>
    </row>
    <row r="216" ht="48" hidden="1" spans="1:43">
      <c r="A216" s="28">
        <v>213</v>
      </c>
      <c r="B216" s="11" t="s">
        <v>151</v>
      </c>
      <c r="C216" s="11" t="s">
        <v>915</v>
      </c>
      <c r="D216" s="11" t="s">
        <v>916</v>
      </c>
      <c r="E216" s="11" t="s">
        <v>917</v>
      </c>
      <c r="F216" s="11" t="s">
        <v>196</v>
      </c>
      <c r="G216" s="11" t="s">
        <v>918</v>
      </c>
      <c r="H216" s="11">
        <v>2</v>
      </c>
      <c r="I216" s="11">
        <v>2</v>
      </c>
      <c r="J216" s="33">
        <v>50</v>
      </c>
      <c r="K216" s="33" t="s">
        <v>918</v>
      </c>
      <c r="L216" s="11">
        <v>5</v>
      </c>
      <c r="M216" s="33">
        <v>30</v>
      </c>
      <c r="N216" s="33" t="s">
        <v>104</v>
      </c>
      <c r="O216" s="11">
        <v>6</v>
      </c>
      <c r="P216" s="33">
        <v>12</v>
      </c>
      <c r="Q216" s="33" t="s">
        <v>3160</v>
      </c>
      <c r="R216" s="11">
        <v>8</v>
      </c>
      <c r="S216" s="33">
        <v>8</v>
      </c>
      <c r="T216" s="33" t="s">
        <v>802</v>
      </c>
      <c r="U216" s="11">
        <v>0</v>
      </c>
      <c r="V216" s="11">
        <v>0</v>
      </c>
      <c r="W216" s="11">
        <v>0</v>
      </c>
      <c r="X216" s="11">
        <v>0</v>
      </c>
      <c r="Y216" s="11">
        <v>0</v>
      </c>
      <c r="Z216" s="11">
        <v>0</v>
      </c>
      <c r="AA216" s="11">
        <v>0</v>
      </c>
      <c r="AB216" s="11">
        <v>0</v>
      </c>
      <c r="AC216" s="11">
        <v>0</v>
      </c>
      <c r="AD216" s="11">
        <v>0</v>
      </c>
      <c r="AE216" s="11">
        <v>0</v>
      </c>
      <c r="AF216" s="11">
        <v>0</v>
      </c>
      <c r="AG216" s="11">
        <v>50</v>
      </c>
      <c r="AH216" s="11"/>
      <c r="AI216" s="11"/>
      <c r="AJ216" s="11" t="s">
        <v>3329</v>
      </c>
      <c r="AK216" s="11" t="s">
        <v>3541</v>
      </c>
      <c r="AL216" s="11"/>
      <c r="AM216" s="11"/>
      <c r="AN216" s="11" t="s">
        <v>898</v>
      </c>
      <c r="AO216" s="11" t="s">
        <v>47</v>
      </c>
      <c r="AP216" s="11" t="s">
        <v>48</v>
      </c>
      <c r="AQ216" s="11" t="s">
        <v>729</v>
      </c>
    </row>
    <row r="217" ht="24" hidden="1" spans="1:43">
      <c r="A217" s="28">
        <v>214</v>
      </c>
      <c r="B217" s="11" t="s">
        <v>151</v>
      </c>
      <c r="C217" s="11" t="s">
        <v>919</v>
      </c>
      <c r="D217" s="11" t="s">
        <v>920</v>
      </c>
      <c r="E217" s="11" t="s">
        <v>921</v>
      </c>
      <c r="F217" s="11" t="s">
        <v>172</v>
      </c>
      <c r="G217" s="11" t="s">
        <v>922</v>
      </c>
      <c r="H217" s="11">
        <v>2</v>
      </c>
      <c r="I217" s="11">
        <v>2</v>
      </c>
      <c r="J217" s="11">
        <v>100</v>
      </c>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v>50</v>
      </c>
      <c r="AH217" s="11"/>
      <c r="AI217" s="11"/>
      <c r="AJ217" s="11"/>
      <c r="AK217" s="11"/>
      <c r="AL217" s="11"/>
      <c r="AM217" s="11"/>
      <c r="AN217" s="11" t="s">
        <v>898</v>
      </c>
      <c r="AO217" s="11" t="s">
        <v>47</v>
      </c>
      <c r="AP217" s="11" t="s">
        <v>48</v>
      </c>
      <c r="AQ217" s="11" t="s">
        <v>729</v>
      </c>
    </row>
    <row r="218" ht="48" hidden="1" spans="1:43">
      <c r="A218" s="28">
        <v>215</v>
      </c>
      <c r="B218" s="11" t="s">
        <v>151</v>
      </c>
      <c r="C218" s="11" t="s">
        <v>923</v>
      </c>
      <c r="D218" s="11" t="s">
        <v>924</v>
      </c>
      <c r="E218" s="11" t="s">
        <v>925</v>
      </c>
      <c r="F218" s="11" t="s">
        <v>167</v>
      </c>
      <c r="G218" s="11" t="s">
        <v>926</v>
      </c>
      <c r="H218" s="11">
        <v>3</v>
      </c>
      <c r="I218" s="11">
        <v>1</v>
      </c>
      <c r="J218" s="11">
        <v>0</v>
      </c>
      <c r="K218" s="11" t="s">
        <v>156</v>
      </c>
      <c r="L218" s="11">
        <v>3</v>
      </c>
      <c r="M218" s="33">
        <v>60</v>
      </c>
      <c r="N218" s="33" t="s">
        <v>926</v>
      </c>
      <c r="O218" s="11">
        <v>4</v>
      </c>
      <c r="P218" s="33">
        <v>25</v>
      </c>
      <c r="Q218" s="33" t="s">
        <v>3283</v>
      </c>
      <c r="R218" s="11">
        <v>5</v>
      </c>
      <c r="S218" s="33">
        <v>15</v>
      </c>
      <c r="T218" s="33" t="s">
        <v>3405</v>
      </c>
      <c r="U218" s="11">
        <v>0</v>
      </c>
      <c r="V218" s="11">
        <v>0</v>
      </c>
      <c r="W218" s="11">
        <v>0</v>
      </c>
      <c r="X218" s="11">
        <v>0</v>
      </c>
      <c r="Y218" s="11">
        <v>0</v>
      </c>
      <c r="Z218" s="11">
        <v>0</v>
      </c>
      <c r="AA218" s="11">
        <v>0</v>
      </c>
      <c r="AB218" s="11">
        <v>0</v>
      </c>
      <c r="AC218" s="11">
        <v>0</v>
      </c>
      <c r="AD218" s="11">
        <v>0</v>
      </c>
      <c r="AE218" s="11">
        <v>0</v>
      </c>
      <c r="AF218" s="11">
        <v>0</v>
      </c>
      <c r="AG218" s="11">
        <v>50</v>
      </c>
      <c r="AH218" s="11"/>
      <c r="AI218" s="11"/>
      <c r="AJ218" s="11" t="s">
        <v>3329</v>
      </c>
      <c r="AK218" s="11" t="s">
        <v>3541</v>
      </c>
      <c r="AL218" s="11"/>
      <c r="AM218" s="11"/>
      <c r="AN218" s="11" t="s">
        <v>898</v>
      </c>
      <c r="AO218" s="11" t="s">
        <v>47</v>
      </c>
      <c r="AP218" s="11" t="s">
        <v>48</v>
      </c>
      <c r="AQ218" s="11" t="s">
        <v>729</v>
      </c>
    </row>
    <row r="219" ht="36" hidden="1" spans="1:43">
      <c r="A219" s="28">
        <v>216</v>
      </c>
      <c r="B219" s="11" t="s">
        <v>151</v>
      </c>
      <c r="C219" s="11" t="s">
        <v>927</v>
      </c>
      <c r="D219" s="11" t="s">
        <v>928</v>
      </c>
      <c r="E219" s="11" t="s">
        <v>929</v>
      </c>
      <c r="F219" s="11" t="s">
        <v>930</v>
      </c>
      <c r="G219" s="11" t="s">
        <v>384</v>
      </c>
      <c r="H219" s="11">
        <v>3</v>
      </c>
      <c r="I219" s="11">
        <v>3</v>
      </c>
      <c r="J219" s="33">
        <v>90</v>
      </c>
      <c r="K219" s="33" t="s">
        <v>384</v>
      </c>
      <c r="L219" s="11">
        <v>6</v>
      </c>
      <c r="M219" s="33">
        <v>10</v>
      </c>
      <c r="N219" s="33" t="s">
        <v>83</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50</v>
      </c>
      <c r="AH219" s="11"/>
      <c r="AI219" s="11"/>
      <c r="AJ219" s="11" t="s">
        <v>3329</v>
      </c>
      <c r="AK219" s="11" t="s">
        <v>3541</v>
      </c>
      <c r="AL219" s="11"/>
      <c r="AM219" s="11"/>
      <c r="AN219" s="11" t="s">
        <v>898</v>
      </c>
      <c r="AO219" s="11" t="s">
        <v>47</v>
      </c>
      <c r="AP219" s="11" t="s">
        <v>48</v>
      </c>
      <c r="AQ219" s="11" t="s">
        <v>729</v>
      </c>
    </row>
    <row r="220" ht="36" hidden="1" spans="1:43">
      <c r="A220" s="28">
        <v>217</v>
      </c>
      <c r="B220" s="11" t="s">
        <v>151</v>
      </c>
      <c r="C220" s="11" t="s">
        <v>931</v>
      </c>
      <c r="D220" s="11" t="s">
        <v>932</v>
      </c>
      <c r="E220" s="11" t="s">
        <v>933</v>
      </c>
      <c r="F220" s="11" t="s">
        <v>228</v>
      </c>
      <c r="G220" s="11" t="s">
        <v>384</v>
      </c>
      <c r="H220" s="11">
        <v>3</v>
      </c>
      <c r="I220" s="11">
        <v>3</v>
      </c>
      <c r="J220" s="11">
        <v>100</v>
      </c>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v>50</v>
      </c>
      <c r="AH220" s="11" t="s">
        <v>1400</v>
      </c>
      <c r="AI220" s="11">
        <v>6</v>
      </c>
      <c r="AJ220" s="11"/>
      <c r="AK220" s="11"/>
      <c r="AL220" s="11"/>
      <c r="AM220" s="11"/>
      <c r="AN220" s="11" t="s">
        <v>754</v>
      </c>
      <c r="AO220" s="11" t="s">
        <v>47</v>
      </c>
      <c r="AP220" s="11" t="s">
        <v>48</v>
      </c>
      <c r="AQ220" s="11" t="s">
        <v>729</v>
      </c>
    </row>
    <row r="221" ht="48" hidden="1" spans="1:43">
      <c r="A221" s="28">
        <v>218</v>
      </c>
      <c r="B221" s="11" t="s">
        <v>151</v>
      </c>
      <c r="C221" s="11" t="s">
        <v>934</v>
      </c>
      <c r="D221" s="11" t="s">
        <v>935</v>
      </c>
      <c r="E221" s="11" t="s">
        <v>936</v>
      </c>
      <c r="F221" s="11" t="s">
        <v>228</v>
      </c>
      <c r="G221" s="11" t="s">
        <v>865</v>
      </c>
      <c r="H221" s="11">
        <v>3</v>
      </c>
      <c r="I221" s="11">
        <v>3</v>
      </c>
      <c r="J221" s="11">
        <v>100</v>
      </c>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v>20</v>
      </c>
      <c r="AH221" s="11" t="s">
        <v>1400</v>
      </c>
      <c r="AI221" s="11">
        <v>21</v>
      </c>
      <c r="AJ221" s="11"/>
      <c r="AK221" s="11"/>
      <c r="AL221" s="11"/>
      <c r="AM221" s="11"/>
      <c r="AN221" s="11" t="s">
        <v>754</v>
      </c>
      <c r="AO221" s="11" t="s">
        <v>105</v>
      </c>
      <c r="AP221" s="11" t="s">
        <v>48</v>
      </c>
      <c r="AQ221" s="11" t="s">
        <v>729</v>
      </c>
    </row>
    <row r="222" ht="36" hidden="1" spans="1:43">
      <c r="A222" s="28">
        <v>219</v>
      </c>
      <c r="B222" s="11" t="s">
        <v>151</v>
      </c>
      <c r="C222" s="11" t="s">
        <v>937</v>
      </c>
      <c r="D222" s="11" t="s">
        <v>938</v>
      </c>
      <c r="E222" s="11" t="s">
        <v>939</v>
      </c>
      <c r="F222" s="11" t="s">
        <v>424</v>
      </c>
      <c r="G222" s="11" t="s">
        <v>940</v>
      </c>
      <c r="H222" s="11">
        <v>1</v>
      </c>
      <c r="I222" s="11">
        <v>1</v>
      </c>
      <c r="J222" s="95">
        <v>100</v>
      </c>
      <c r="K222" s="95" t="s">
        <v>940</v>
      </c>
      <c r="L222" s="11">
        <v>2</v>
      </c>
      <c r="M222" s="11">
        <v>0</v>
      </c>
      <c r="N222" s="11" t="s">
        <v>3406</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50</v>
      </c>
      <c r="AH222" s="11"/>
      <c r="AI222" s="11"/>
      <c r="AJ222" s="11" t="s">
        <v>3329</v>
      </c>
      <c r="AK222" s="11" t="s">
        <v>3542</v>
      </c>
      <c r="AL222" s="11"/>
      <c r="AM222" s="11"/>
      <c r="AN222" s="11" t="s">
        <v>754</v>
      </c>
      <c r="AO222" s="11" t="s">
        <v>47</v>
      </c>
      <c r="AP222" s="11" t="s">
        <v>48</v>
      </c>
      <c r="AQ222" s="11" t="s">
        <v>729</v>
      </c>
    </row>
    <row r="223" ht="36" hidden="1" spans="1:43">
      <c r="A223" s="28">
        <v>220</v>
      </c>
      <c r="B223" s="11" t="s">
        <v>151</v>
      </c>
      <c r="C223" s="11" t="s">
        <v>941</v>
      </c>
      <c r="D223" s="11" t="s">
        <v>942</v>
      </c>
      <c r="E223" s="11" t="s">
        <v>943</v>
      </c>
      <c r="F223" s="11" t="s">
        <v>155</v>
      </c>
      <c r="G223" s="11" t="s">
        <v>162</v>
      </c>
      <c r="H223" s="11">
        <v>4</v>
      </c>
      <c r="I223" s="11">
        <v>4</v>
      </c>
      <c r="J223" s="11">
        <v>100</v>
      </c>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v>25</v>
      </c>
      <c r="AH223" s="11"/>
      <c r="AI223" s="11"/>
      <c r="AJ223" s="11"/>
      <c r="AK223" s="11"/>
      <c r="AL223" s="11"/>
      <c r="AM223" s="11"/>
      <c r="AN223" s="11" t="s">
        <v>754</v>
      </c>
      <c r="AO223" s="11" t="s">
        <v>47</v>
      </c>
      <c r="AP223" s="11" t="s">
        <v>56</v>
      </c>
      <c r="AQ223" s="11" t="s">
        <v>729</v>
      </c>
    </row>
    <row r="224" ht="36" hidden="1" spans="1:43">
      <c r="A224" s="28">
        <v>221</v>
      </c>
      <c r="B224" s="11" t="s">
        <v>151</v>
      </c>
      <c r="C224" s="11" t="s">
        <v>944</v>
      </c>
      <c r="D224" s="11" t="s">
        <v>945</v>
      </c>
      <c r="E224" s="11" t="s">
        <v>946</v>
      </c>
      <c r="F224" s="11" t="s">
        <v>196</v>
      </c>
      <c r="G224" s="11" t="s">
        <v>947</v>
      </c>
      <c r="H224" s="11">
        <v>4</v>
      </c>
      <c r="I224" s="11">
        <v>4</v>
      </c>
      <c r="J224" s="33">
        <v>70</v>
      </c>
      <c r="K224" s="33" t="s">
        <v>947</v>
      </c>
      <c r="L224" s="11">
        <v>6</v>
      </c>
      <c r="M224" s="33">
        <v>30</v>
      </c>
      <c r="N224" s="33" t="s">
        <v>2129</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25</v>
      </c>
      <c r="AH224" s="11"/>
      <c r="AI224" s="11"/>
      <c r="AJ224" s="11" t="s">
        <v>3329</v>
      </c>
      <c r="AK224" s="11" t="s">
        <v>3541</v>
      </c>
      <c r="AL224" s="11"/>
      <c r="AM224" s="11"/>
      <c r="AN224" s="11" t="s">
        <v>754</v>
      </c>
      <c r="AO224" s="11" t="s">
        <v>47</v>
      </c>
      <c r="AP224" s="11" t="s">
        <v>56</v>
      </c>
      <c r="AQ224" s="11" t="s">
        <v>729</v>
      </c>
    </row>
    <row r="225" ht="48" hidden="1" spans="1:43">
      <c r="A225" s="28">
        <v>222</v>
      </c>
      <c r="B225" s="11" t="s">
        <v>151</v>
      </c>
      <c r="C225" s="11" t="s">
        <v>948</v>
      </c>
      <c r="D225" s="11" t="s">
        <v>949</v>
      </c>
      <c r="E225" s="11" t="s">
        <v>950</v>
      </c>
      <c r="F225" s="11" t="s">
        <v>167</v>
      </c>
      <c r="G225" s="11" t="s">
        <v>331</v>
      </c>
      <c r="H225" s="11">
        <v>2</v>
      </c>
      <c r="I225" s="11">
        <v>2</v>
      </c>
      <c r="J225" s="36">
        <v>55.55</v>
      </c>
      <c r="K225" s="33" t="s">
        <v>331</v>
      </c>
      <c r="L225" s="11">
        <v>3</v>
      </c>
      <c r="M225" s="36">
        <v>44.44</v>
      </c>
      <c r="N225" s="33" t="s">
        <v>3358</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20</v>
      </c>
      <c r="AH225" s="11" t="s">
        <v>1400</v>
      </c>
      <c r="AI225" s="11">
        <v>9</v>
      </c>
      <c r="AJ225" s="11" t="s">
        <v>3329</v>
      </c>
      <c r="AK225" s="11" t="s">
        <v>3541</v>
      </c>
      <c r="AL225" s="11"/>
      <c r="AM225" s="11"/>
      <c r="AN225" s="11" t="s">
        <v>754</v>
      </c>
      <c r="AO225" s="11" t="s">
        <v>105</v>
      </c>
      <c r="AP225" s="11" t="s">
        <v>48</v>
      </c>
      <c r="AQ225" s="11" t="s">
        <v>729</v>
      </c>
    </row>
    <row r="226" ht="48" hidden="1" spans="1:43">
      <c r="A226" s="28">
        <v>223</v>
      </c>
      <c r="B226" s="11" t="s">
        <v>151</v>
      </c>
      <c r="C226" s="11" t="s">
        <v>951</v>
      </c>
      <c r="D226" s="11" t="s">
        <v>952</v>
      </c>
      <c r="E226" s="11" t="s">
        <v>953</v>
      </c>
      <c r="F226" s="11" t="s">
        <v>167</v>
      </c>
      <c r="G226" s="11" t="s">
        <v>926</v>
      </c>
      <c r="H226" s="11">
        <v>3</v>
      </c>
      <c r="I226" s="11">
        <v>1</v>
      </c>
      <c r="J226" s="11">
        <v>0</v>
      </c>
      <c r="K226" s="11" t="s">
        <v>3407</v>
      </c>
      <c r="L226" s="11">
        <v>3</v>
      </c>
      <c r="M226" s="33">
        <v>70</v>
      </c>
      <c r="N226" s="33" t="s">
        <v>926</v>
      </c>
      <c r="O226" s="11">
        <v>4</v>
      </c>
      <c r="P226" s="33">
        <v>30</v>
      </c>
      <c r="Q226" s="33" t="s">
        <v>3283</v>
      </c>
      <c r="R226" s="11">
        <v>5</v>
      </c>
      <c r="S226" s="11">
        <v>0</v>
      </c>
      <c r="T226" s="11" t="s">
        <v>3408</v>
      </c>
      <c r="U226" s="11">
        <v>0</v>
      </c>
      <c r="V226" s="11">
        <v>0</v>
      </c>
      <c r="W226" s="11">
        <v>0</v>
      </c>
      <c r="X226" s="11">
        <v>0</v>
      </c>
      <c r="Y226" s="11">
        <v>0</v>
      </c>
      <c r="Z226" s="11">
        <v>0</v>
      </c>
      <c r="AA226" s="11">
        <v>0</v>
      </c>
      <c r="AB226" s="11">
        <v>0</v>
      </c>
      <c r="AC226" s="11">
        <v>0</v>
      </c>
      <c r="AD226" s="11">
        <v>0</v>
      </c>
      <c r="AE226" s="11">
        <v>0</v>
      </c>
      <c r="AF226" s="11">
        <v>0</v>
      </c>
      <c r="AG226" s="11">
        <v>50</v>
      </c>
      <c r="AH226" s="11"/>
      <c r="AI226" s="11"/>
      <c r="AJ226" s="11" t="s">
        <v>3329</v>
      </c>
      <c r="AK226" s="11" t="s">
        <v>3541</v>
      </c>
      <c r="AL226" s="11"/>
      <c r="AM226" s="11"/>
      <c r="AN226" s="11" t="s">
        <v>754</v>
      </c>
      <c r="AO226" s="11" t="s">
        <v>47</v>
      </c>
      <c r="AP226" s="11" t="s">
        <v>48</v>
      </c>
      <c r="AQ226" s="11" t="s">
        <v>729</v>
      </c>
    </row>
    <row r="227" ht="36" hidden="1" spans="1:43">
      <c r="A227" s="28">
        <v>224</v>
      </c>
      <c r="B227" s="11" t="s">
        <v>151</v>
      </c>
      <c r="C227" s="11" t="s">
        <v>954</v>
      </c>
      <c r="D227" s="11" t="s">
        <v>955</v>
      </c>
      <c r="E227" s="11" t="s">
        <v>956</v>
      </c>
      <c r="F227" s="11" t="s">
        <v>957</v>
      </c>
      <c r="G227" s="11" t="s">
        <v>958</v>
      </c>
      <c r="H227" s="11">
        <v>3</v>
      </c>
      <c r="I227" s="11">
        <v>3</v>
      </c>
      <c r="J227" s="11">
        <v>100</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v>50</v>
      </c>
      <c r="AH227" s="11" t="s">
        <v>1400</v>
      </c>
      <c r="AI227" s="11">
        <v>14</v>
      </c>
      <c r="AJ227" s="11"/>
      <c r="AK227" s="11"/>
      <c r="AL227" s="11"/>
      <c r="AM227" s="11"/>
      <c r="AN227" s="11" t="s">
        <v>759</v>
      </c>
      <c r="AO227" s="11" t="s">
        <v>47</v>
      </c>
      <c r="AP227" s="11" t="s">
        <v>48</v>
      </c>
      <c r="AQ227" s="11" t="s">
        <v>729</v>
      </c>
    </row>
    <row r="228" ht="36" hidden="1" spans="1:43">
      <c r="A228" s="28">
        <v>225</v>
      </c>
      <c r="B228" s="11" t="s">
        <v>151</v>
      </c>
      <c r="C228" s="11" t="s">
        <v>959</v>
      </c>
      <c r="D228" s="11" t="s">
        <v>960</v>
      </c>
      <c r="E228" s="11" t="s">
        <v>961</v>
      </c>
      <c r="F228" s="11" t="s">
        <v>228</v>
      </c>
      <c r="G228" s="11" t="s">
        <v>962</v>
      </c>
      <c r="H228" s="11">
        <v>3</v>
      </c>
      <c r="I228" s="11">
        <v>3</v>
      </c>
      <c r="J228" s="11">
        <v>100</v>
      </c>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v>50</v>
      </c>
      <c r="AH228" s="11"/>
      <c r="AI228" s="11"/>
      <c r="AJ228" s="11"/>
      <c r="AK228" s="11"/>
      <c r="AL228" s="11"/>
      <c r="AM228" s="11"/>
      <c r="AN228" s="11" t="s">
        <v>759</v>
      </c>
      <c r="AO228" s="11" t="s">
        <v>47</v>
      </c>
      <c r="AP228" s="11" t="s">
        <v>48</v>
      </c>
      <c r="AQ228" s="11" t="s">
        <v>729</v>
      </c>
    </row>
    <row r="229" ht="48" hidden="1" spans="1:43">
      <c r="A229" s="28">
        <v>226</v>
      </c>
      <c r="B229" s="11" t="s">
        <v>151</v>
      </c>
      <c r="C229" s="11" t="s">
        <v>963</v>
      </c>
      <c r="D229" s="11" t="s">
        <v>964</v>
      </c>
      <c r="E229" s="11" t="s">
        <v>965</v>
      </c>
      <c r="F229" s="11" t="s">
        <v>317</v>
      </c>
      <c r="G229" s="11" t="s">
        <v>825</v>
      </c>
      <c r="H229" s="11">
        <v>1</v>
      </c>
      <c r="I229" s="11">
        <v>1</v>
      </c>
      <c r="J229" s="33">
        <v>60</v>
      </c>
      <c r="K229" s="33" t="s">
        <v>825</v>
      </c>
      <c r="L229" s="11">
        <v>2</v>
      </c>
      <c r="M229" s="33">
        <v>40</v>
      </c>
      <c r="N229" s="33" t="s">
        <v>3409</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50</v>
      </c>
      <c r="AH229" s="11"/>
      <c r="AI229" s="11"/>
      <c r="AJ229" s="11" t="s">
        <v>3329</v>
      </c>
      <c r="AK229" s="11" t="s">
        <v>3541</v>
      </c>
      <c r="AL229" s="11"/>
      <c r="AM229" s="11"/>
      <c r="AN229" s="11" t="s">
        <v>759</v>
      </c>
      <c r="AO229" s="11" t="s">
        <v>47</v>
      </c>
      <c r="AP229" s="11" t="s">
        <v>48</v>
      </c>
      <c r="AQ229" s="11" t="s">
        <v>729</v>
      </c>
    </row>
    <row r="230" ht="24" hidden="1" spans="1:43">
      <c r="A230" s="28">
        <v>227</v>
      </c>
      <c r="B230" s="11" t="s">
        <v>151</v>
      </c>
      <c r="C230" s="11" t="s">
        <v>966</v>
      </c>
      <c r="D230" s="11" t="s">
        <v>967</v>
      </c>
      <c r="E230" s="11" t="s">
        <v>968</v>
      </c>
      <c r="F230" s="11" t="s">
        <v>228</v>
      </c>
      <c r="G230" s="11" t="s">
        <v>208</v>
      </c>
      <c r="H230" s="11">
        <v>4</v>
      </c>
      <c r="I230" s="11">
        <v>4</v>
      </c>
      <c r="J230" s="11">
        <v>100</v>
      </c>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v>25</v>
      </c>
      <c r="AH230" s="11"/>
      <c r="AI230" s="11"/>
      <c r="AJ230" s="11"/>
      <c r="AK230" s="11"/>
      <c r="AL230" s="11"/>
      <c r="AM230" s="11"/>
      <c r="AN230" s="11" t="s">
        <v>759</v>
      </c>
      <c r="AO230" s="11" t="s">
        <v>47</v>
      </c>
      <c r="AP230" s="11" t="s">
        <v>56</v>
      </c>
      <c r="AQ230" s="11" t="s">
        <v>729</v>
      </c>
    </row>
    <row r="231" ht="36" hidden="1" spans="1:43">
      <c r="A231" s="28">
        <v>228</v>
      </c>
      <c r="B231" s="11" t="s">
        <v>151</v>
      </c>
      <c r="C231" s="11" t="s">
        <v>969</v>
      </c>
      <c r="D231" s="11" t="s">
        <v>970</v>
      </c>
      <c r="E231" s="11" t="s">
        <v>971</v>
      </c>
      <c r="F231" s="11" t="s">
        <v>172</v>
      </c>
      <c r="G231" s="11" t="s">
        <v>972</v>
      </c>
      <c r="H231" s="11">
        <v>1</v>
      </c>
      <c r="I231" s="11">
        <v>1</v>
      </c>
      <c r="J231" s="32">
        <v>100</v>
      </c>
      <c r="K231" s="33" t="s">
        <v>972</v>
      </c>
      <c r="L231" s="11">
        <v>4</v>
      </c>
      <c r="M231" s="11">
        <v>0</v>
      </c>
      <c r="N231" s="11" t="s">
        <v>128</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50</v>
      </c>
      <c r="AH231" s="11"/>
      <c r="AI231" s="11"/>
      <c r="AJ231" s="11" t="s">
        <v>3329</v>
      </c>
      <c r="AK231" s="11" t="s">
        <v>3541</v>
      </c>
      <c r="AL231" s="11"/>
      <c r="AM231" s="11"/>
      <c r="AN231" s="11" t="s">
        <v>759</v>
      </c>
      <c r="AO231" s="11" t="s">
        <v>47</v>
      </c>
      <c r="AP231" s="11" t="s">
        <v>48</v>
      </c>
      <c r="AQ231" s="11" t="s">
        <v>729</v>
      </c>
    </row>
    <row r="232" ht="36" hidden="1" spans="1:43">
      <c r="A232" s="28">
        <v>229</v>
      </c>
      <c r="B232" s="11" t="s">
        <v>151</v>
      </c>
      <c r="C232" s="11" t="s">
        <v>973</v>
      </c>
      <c r="D232" s="11" t="s">
        <v>974</v>
      </c>
      <c r="E232" s="11" t="s">
        <v>975</v>
      </c>
      <c r="F232" s="11" t="s">
        <v>172</v>
      </c>
      <c r="G232" s="11" t="s">
        <v>976</v>
      </c>
      <c r="H232" s="11">
        <v>2</v>
      </c>
      <c r="I232" s="11">
        <v>2</v>
      </c>
      <c r="J232" s="33">
        <v>80</v>
      </c>
      <c r="K232" s="33" t="s">
        <v>976</v>
      </c>
      <c r="L232" s="11">
        <v>7</v>
      </c>
      <c r="M232" s="33">
        <v>20</v>
      </c>
      <c r="N232" s="33" t="s">
        <v>3410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50</v>
      </c>
      <c r="AH232" s="11"/>
      <c r="AI232" s="11"/>
      <c r="AJ232" s="11" t="s">
        <v>3329</v>
      </c>
      <c r="AK232" s="11" t="s">
        <v>3541</v>
      </c>
      <c r="AL232" s="11"/>
      <c r="AM232" s="11"/>
      <c r="AN232" s="11" t="s">
        <v>759</v>
      </c>
      <c r="AO232" s="11" t="s">
        <v>47</v>
      </c>
      <c r="AP232" s="11" t="s">
        <v>48</v>
      </c>
      <c r="AQ232" s="11" t="s">
        <v>729</v>
      </c>
    </row>
    <row r="233" ht="36" hidden="1" spans="1:43">
      <c r="A233" s="28">
        <v>230</v>
      </c>
      <c r="B233" s="11" t="s">
        <v>151</v>
      </c>
      <c r="C233" s="11" t="s">
        <v>977</v>
      </c>
      <c r="D233" s="11" t="s">
        <v>978</v>
      </c>
      <c r="E233" s="11" t="s">
        <v>979</v>
      </c>
      <c r="F233" s="11" t="s">
        <v>172</v>
      </c>
      <c r="G233" s="11" t="s">
        <v>384</v>
      </c>
      <c r="H233" s="11">
        <v>3</v>
      </c>
      <c r="I233" s="11">
        <v>3</v>
      </c>
      <c r="J233" s="11">
        <v>100</v>
      </c>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v>50</v>
      </c>
      <c r="AH233" s="11" t="s">
        <v>1400</v>
      </c>
      <c r="AI233" s="11">
        <v>6</v>
      </c>
      <c r="AJ233" s="11"/>
      <c r="AK233" s="11"/>
      <c r="AL233" s="11"/>
      <c r="AM233" s="11"/>
      <c r="AN233" s="11" t="s">
        <v>980</v>
      </c>
      <c r="AO233" s="11" t="s">
        <v>47</v>
      </c>
      <c r="AP233" s="11" t="s">
        <v>48</v>
      </c>
      <c r="AQ233" s="11" t="s">
        <v>729</v>
      </c>
    </row>
    <row r="234" ht="36" hidden="1" spans="1:43">
      <c r="A234" s="28">
        <v>231</v>
      </c>
      <c r="B234" s="11" t="s">
        <v>151</v>
      </c>
      <c r="C234" s="11" t="s">
        <v>981</v>
      </c>
      <c r="D234" s="11" t="s">
        <v>982</v>
      </c>
      <c r="E234" s="11" t="s">
        <v>983</v>
      </c>
      <c r="F234" s="11" t="s">
        <v>196</v>
      </c>
      <c r="G234" s="11" t="s">
        <v>384</v>
      </c>
      <c r="H234" s="11">
        <v>3</v>
      </c>
      <c r="I234" s="11">
        <v>3</v>
      </c>
      <c r="J234" s="11">
        <v>100</v>
      </c>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v>50</v>
      </c>
      <c r="AH234" s="11"/>
      <c r="AI234" s="11"/>
      <c r="AJ234" s="11"/>
      <c r="AK234" s="11"/>
      <c r="AL234" s="11"/>
      <c r="AM234" s="11"/>
      <c r="AN234" s="11" t="s">
        <v>980</v>
      </c>
      <c r="AO234" s="11" t="s">
        <v>47</v>
      </c>
      <c r="AP234" s="11" t="s">
        <v>48</v>
      </c>
      <c r="AQ234" s="11" t="s">
        <v>729</v>
      </c>
    </row>
    <row r="235" ht="36" hidden="1" spans="1:43">
      <c r="A235" s="28">
        <v>232</v>
      </c>
      <c r="B235" s="11" t="s">
        <v>151</v>
      </c>
      <c r="C235" s="11" t="s">
        <v>984</v>
      </c>
      <c r="D235" s="11" t="s">
        <v>985</v>
      </c>
      <c r="E235" s="11" t="s">
        <v>986</v>
      </c>
      <c r="F235" s="11" t="s">
        <v>155</v>
      </c>
      <c r="G235" s="11" t="s">
        <v>987</v>
      </c>
      <c r="H235" s="11">
        <v>3</v>
      </c>
      <c r="I235" s="11">
        <v>3</v>
      </c>
      <c r="J235" s="11">
        <v>100</v>
      </c>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v>50</v>
      </c>
      <c r="AH235" s="11"/>
      <c r="AI235" s="11"/>
      <c r="AJ235" s="11"/>
      <c r="AK235" s="11"/>
      <c r="AL235" s="11"/>
      <c r="AM235" s="11"/>
      <c r="AN235" s="11" t="s">
        <v>980</v>
      </c>
      <c r="AO235" s="11" t="s">
        <v>47</v>
      </c>
      <c r="AP235" s="11" t="s">
        <v>48</v>
      </c>
      <c r="AQ235" s="11" t="s">
        <v>729</v>
      </c>
    </row>
    <row r="236" ht="60" hidden="1" spans="1:43">
      <c r="A236" s="28">
        <v>233</v>
      </c>
      <c r="B236" s="11" t="s">
        <v>151</v>
      </c>
      <c r="C236" s="11" t="s">
        <v>988</v>
      </c>
      <c r="D236" s="11" t="s">
        <v>989</v>
      </c>
      <c r="E236" s="11" t="s">
        <v>990</v>
      </c>
      <c r="F236" s="11" t="s">
        <v>155</v>
      </c>
      <c r="G236" s="11" t="s">
        <v>460</v>
      </c>
      <c r="H236" s="11">
        <v>2</v>
      </c>
      <c r="I236" s="11">
        <v>1</v>
      </c>
      <c r="J236" s="11">
        <v>0</v>
      </c>
      <c r="K236" s="11" t="s">
        <v>3365</v>
      </c>
      <c r="L236" s="11">
        <v>2</v>
      </c>
      <c r="M236" s="33">
        <v>54</v>
      </c>
      <c r="N236" s="33" t="s">
        <v>460</v>
      </c>
      <c r="O236" s="11">
        <v>4</v>
      </c>
      <c r="P236" s="33">
        <v>27</v>
      </c>
      <c r="Q236" s="33" t="s">
        <v>3400</v>
      </c>
      <c r="R236" s="11">
        <v>7</v>
      </c>
      <c r="S236" s="33">
        <v>19</v>
      </c>
      <c r="T236" s="33" t="s">
        <v>3402</v>
      </c>
      <c r="U236" s="11">
        <v>0</v>
      </c>
      <c r="V236" s="11">
        <v>0</v>
      </c>
      <c r="W236" s="11">
        <v>0</v>
      </c>
      <c r="X236" s="11">
        <v>0</v>
      </c>
      <c r="Y236" s="11">
        <v>0</v>
      </c>
      <c r="Z236" s="11">
        <v>0</v>
      </c>
      <c r="AA236" s="11">
        <v>0</v>
      </c>
      <c r="AB236" s="11">
        <v>0</v>
      </c>
      <c r="AC236" s="11">
        <v>0</v>
      </c>
      <c r="AD236" s="11">
        <v>0</v>
      </c>
      <c r="AE236" s="11">
        <v>0</v>
      </c>
      <c r="AF236" s="11">
        <v>0</v>
      </c>
      <c r="AG236" s="11">
        <v>50</v>
      </c>
      <c r="AH236" s="11"/>
      <c r="AI236" s="11"/>
      <c r="AJ236" s="11" t="s">
        <v>3329</v>
      </c>
      <c r="AK236" s="11" t="s">
        <v>3541</v>
      </c>
      <c r="AL236" s="11"/>
      <c r="AM236" s="11"/>
      <c r="AN236" s="11" t="s">
        <v>980</v>
      </c>
      <c r="AO236" s="11" t="s">
        <v>47</v>
      </c>
      <c r="AP236" s="11" t="s">
        <v>48</v>
      </c>
      <c r="AQ236" s="11" t="s">
        <v>729</v>
      </c>
    </row>
    <row r="237" ht="36" hidden="1" spans="1:43">
      <c r="A237" s="28">
        <v>234</v>
      </c>
      <c r="B237" s="11" t="s">
        <v>151</v>
      </c>
      <c r="C237" s="11" t="s">
        <v>991</v>
      </c>
      <c r="D237" s="11" t="s">
        <v>992</v>
      </c>
      <c r="E237" s="11" t="s">
        <v>993</v>
      </c>
      <c r="F237" s="11" t="s">
        <v>196</v>
      </c>
      <c r="G237" s="11" t="s">
        <v>994</v>
      </c>
      <c r="H237" s="11">
        <v>2</v>
      </c>
      <c r="I237" s="11">
        <v>1</v>
      </c>
      <c r="J237" s="11">
        <v>100</v>
      </c>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v>50</v>
      </c>
      <c r="AH237" s="11"/>
      <c r="AI237" s="11"/>
      <c r="AJ237" s="11"/>
      <c r="AK237" s="11"/>
      <c r="AL237" s="11"/>
      <c r="AM237" s="11"/>
      <c r="AN237" s="11" t="s">
        <v>980</v>
      </c>
      <c r="AO237" s="11" t="s">
        <v>47</v>
      </c>
      <c r="AP237" s="11" t="s">
        <v>48</v>
      </c>
      <c r="AQ237" s="11" t="s">
        <v>729</v>
      </c>
    </row>
    <row r="238" ht="36" hidden="1" spans="1:43">
      <c r="A238" s="28">
        <v>235</v>
      </c>
      <c r="B238" s="11" t="s">
        <v>151</v>
      </c>
      <c r="C238" s="11" t="s">
        <v>995</v>
      </c>
      <c r="D238" s="11" t="s">
        <v>996</v>
      </c>
      <c r="E238" s="11" t="s">
        <v>997</v>
      </c>
      <c r="F238" s="11" t="s">
        <v>196</v>
      </c>
      <c r="G238" s="11" t="s">
        <v>998</v>
      </c>
      <c r="H238" s="11">
        <v>6</v>
      </c>
      <c r="I238" s="11">
        <v>6</v>
      </c>
      <c r="J238" s="11">
        <v>100</v>
      </c>
      <c r="K238" s="11" t="s">
        <v>998</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25</v>
      </c>
      <c r="AH238" s="11" t="s">
        <v>1400</v>
      </c>
      <c r="AI238" s="11">
        <v>4</v>
      </c>
      <c r="AJ238" s="31" t="s">
        <v>3328</v>
      </c>
      <c r="AK238" s="11"/>
      <c r="AL238" s="11"/>
      <c r="AM238" s="11"/>
      <c r="AN238" s="11" t="s">
        <v>980</v>
      </c>
      <c r="AO238" s="11" t="s">
        <v>47</v>
      </c>
      <c r="AP238" s="11" t="s">
        <v>56</v>
      </c>
      <c r="AQ238" s="11" t="s">
        <v>729</v>
      </c>
    </row>
    <row r="239" ht="36" hidden="1" spans="1:43">
      <c r="A239" s="28">
        <v>236</v>
      </c>
      <c r="B239" s="11" t="s">
        <v>151</v>
      </c>
      <c r="C239" s="11" t="s">
        <v>999</v>
      </c>
      <c r="D239" s="11" t="s">
        <v>1000</v>
      </c>
      <c r="E239" s="11" t="s">
        <v>1001</v>
      </c>
      <c r="F239" s="11" t="s">
        <v>207</v>
      </c>
      <c r="G239" s="11" t="s">
        <v>947</v>
      </c>
      <c r="H239" s="11">
        <v>2</v>
      </c>
      <c r="I239" s="11">
        <v>2</v>
      </c>
      <c r="J239" s="11">
        <v>100</v>
      </c>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v>50</v>
      </c>
      <c r="AH239" s="11"/>
      <c r="AI239" s="11"/>
      <c r="AJ239" s="11"/>
      <c r="AK239" s="11"/>
      <c r="AL239" s="11"/>
      <c r="AM239" s="11"/>
      <c r="AN239" s="11" t="s">
        <v>980</v>
      </c>
      <c r="AO239" s="11" t="s">
        <v>47</v>
      </c>
      <c r="AP239" s="11" t="s">
        <v>48</v>
      </c>
      <c r="AQ239" s="11" t="s">
        <v>729</v>
      </c>
    </row>
    <row r="240" ht="24" hidden="1" spans="1:43">
      <c r="A240" s="28">
        <v>237</v>
      </c>
      <c r="B240" s="11" t="s">
        <v>151</v>
      </c>
      <c r="C240" s="11" t="s">
        <v>1002</v>
      </c>
      <c r="D240" s="11" t="s">
        <v>1003</v>
      </c>
      <c r="E240" s="11" t="s">
        <v>1004</v>
      </c>
      <c r="F240" s="11" t="s">
        <v>317</v>
      </c>
      <c r="G240" s="11" t="s">
        <v>331</v>
      </c>
      <c r="H240" s="11">
        <v>4</v>
      </c>
      <c r="I240" s="11">
        <v>1</v>
      </c>
      <c r="J240" s="11">
        <v>100</v>
      </c>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v>10</v>
      </c>
      <c r="AH240" s="11"/>
      <c r="AI240" s="11"/>
      <c r="AJ240" s="11"/>
      <c r="AK240" s="11"/>
      <c r="AL240" s="11"/>
      <c r="AM240" s="11"/>
      <c r="AN240" s="11" t="s">
        <v>1005</v>
      </c>
      <c r="AO240" s="11" t="s">
        <v>105</v>
      </c>
      <c r="AP240" s="11" t="s">
        <v>56</v>
      </c>
      <c r="AQ240" s="11" t="s">
        <v>729</v>
      </c>
    </row>
    <row r="241" ht="36" hidden="1" spans="1:43">
      <c r="A241" s="28">
        <v>238</v>
      </c>
      <c r="B241" s="11" t="s">
        <v>151</v>
      </c>
      <c r="C241" s="11" t="s">
        <v>1006</v>
      </c>
      <c r="D241" s="11" t="s">
        <v>1007</v>
      </c>
      <c r="E241" s="11" t="s">
        <v>1008</v>
      </c>
      <c r="F241" s="11" t="s">
        <v>228</v>
      </c>
      <c r="G241" s="11" t="s">
        <v>384</v>
      </c>
      <c r="H241" s="11">
        <v>3</v>
      </c>
      <c r="I241" s="11">
        <v>3</v>
      </c>
      <c r="J241" s="11">
        <v>100</v>
      </c>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v>50</v>
      </c>
      <c r="AH241" s="11"/>
      <c r="AI241" s="11"/>
      <c r="AJ241" s="11"/>
      <c r="AK241" s="11"/>
      <c r="AL241" s="11"/>
      <c r="AM241" s="11"/>
      <c r="AN241" s="11" t="s">
        <v>1005</v>
      </c>
      <c r="AO241" s="11" t="s">
        <v>47</v>
      </c>
      <c r="AP241" s="11" t="s">
        <v>48</v>
      </c>
      <c r="AQ241" s="11" t="s">
        <v>729</v>
      </c>
    </row>
    <row r="242" ht="36" spans="1:43">
      <c r="A242" s="28">
        <v>239</v>
      </c>
      <c r="B242" s="11" t="s">
        <v>151</v>
      </c>
      <c r="C242" s="11" t="s">
        <v>1009</v>
      </c>
      <c r="D242" s="11" t="s">
        <v>1010</v>
      </c>
      <c r="E242" s="11" t="s">
        <v>1011</v>
      </c>
      <c r="F242" s="11" t="s">
        <v>402</v>
      </c>
      <c r="G242" s="11" t="s">
        <v>1012</v>
      </c>
      <c r="H242" s="11">
        <v>6</v>
      </c>
      <c r="I242" s="11">
        <v>4</v>
      </c>
      <c r="J242" s="11">
        <v>55.55</v>
      </c>
      <c r="K242" s="11" t="s">
        <v>403</v>
      </c>
      <c r="L242" s="11">
        <v>6</v>
      </c>
      <c r="M242" s="95">
        <v>44.44</v>
      </c>
      <c r="N242" s="95" t="s">
        <v>1012</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25</v>
      </c>
      <c r="AH242" s="11"/>
      <c r="AI242" s="11"/>
      <c r="AJ242" s="11" t="s">
        <v>3329</v>
      </c>
      <c r="AK242" s="11" t="s">
        <v>3542</v>
      </c>
      <c r="AL242" s="11"/>
      <c r="AM242" s="11"/>
      <c r="AN242" s="11" t="s">
        <v>1005</v>
      </c>
      <c r="AO242" s="11" t="s">
        <v>47</v>
      </c>
      <c r="AP242" s="11" t="s">
        <v>56</v>
      </c>
      <c r="AQ242" s="11" t="s">
        <v>729</v>
      </c>
    </row>
    <row r="243" ht="48" hidden="1" spans="1:43">
      <c r="A243" s="28">
        <v>240</v>
      </c>
      <c r="B243" s="11" t="s">
        <v>151</v>
      </c>
      <c r="C243" s="11" t="s">
        <v>1013</v>
      </c>
      <c r="D243" s="11" t="s">
        <v>1014</v>
      </c>
      <c r="E243" s="11" t="s">
        <v>1015</v>
      </c>
      <c r="F243" s="11" t="s">
        <v>155</v>
      </c>
      <c r="G243" s="11" t="s">
        <v>1016</v>
      </c>
      <c r="H243" s="11">
        <v>3</v>
      </c>
      <c r="I243" s="11">
        <v>3</v>
      </c>
      <c r="J243" s="11">
        <v>100</v>
      </c>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v>50</v>
      </c>
      <c r="AH243" s="11"/>
      <c r="AI243" s="11"/>
      <c r="AJ243" s="11"/>
      <c r="AK243" s="11"/>
      <c r="AL243" s="11"/>
      <c r="AM243" s="11"/>
      <c r="AN243" s="11" t="s">
        <v>1005</v>
      </c>
      <c r="AO243" s="11" t="s">
        <v>47</v>
      </c>
      <c r="AP243" s="11" t="s">
        <v>48</v>
      </c>
      <c r="AQ243" s="11" t="s">
        <v>729</v>
      </c>
    </row>
    <row r="244" ht="24" hidden="1" spans="1:43">
      <c r="A244" s="28">
        <v>241</v>
      </c>
      <c r="B244" s="11" t="s">
        <v>151</v>
      </c>
      <c r="C244" s="11" t="s">
        <v>1017</v>
      </c>
      <c r="D244" s="11" t="s">
        <v>1018</v>
      </c>
      <c r="E244" s="11" t="s">
        <v>1019</v>
      </c>
      <c r="F244" s="11" t="s">
        <v>207</v>
      </c>
      <c r="G244" s="11" t="s">
        <v>394</v>
      </c>
      <c r="H244" s="11">
        <v>2</v>
      </c>
      <c r="I244" s="11">
        <v>2</v>
      </c>
      <c r="J244" s="11">
        <v>100</v>
      </c>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v>50</v>
      </c>
      <c r="AH244" s="11"/>
      <c r="AI244" s="11"/>
      <c r="AJ244" s="11"/>
      <c r="AK244" s="11"/>
      <c r="AL244" s="11"/>
      <c r="AM244" s="11"/>
      <c r="AN244" s="11" t="s">
        <v>1005</v>
      </c>
      <c r="AO244" s="11" t="s">
        <v>47</v>
      </c>
      <c r="AP244" s="11" t="s">
        <v>48</v>
      </c>
      <c r="AQ244" s="11" t="s">
        <v>729</v>
      </c>
    </row>
    <row r="245" ht="36" hidden="1" spans="1:43">
      <c r="A245" s="28">
        <v>242</v>
      </c>
      <c r="B245" s="11" t="s">
        <v>151</v>
      </c>
      <c r="C245" s="11" t="s">
        <v>1020</v>
      </c>
      <c r="D245" s="11" t="s">
        <v>1021</v>
      </c>
      <c r="E245" s="11" t="s">
        <v>1022</v>
      </c>
      <c r="F245" s="11" t="s">
        <v>155</v>
      </c>
      <c r="G245" s="11" t="s">
        <v>1023</v>
      </c>
      <c r="H245" s="11">
        <v>3</v>
      </c>
      <c r="I245" s="11">
        <v>3</v>
      </c>
      <c r="J245" s="11">
        <v>100</v>
      </c>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v>50</v>
      </c>
      <c r="AH245" s="11" t="s">
        <v>1400</v>
      </c>
      <c r="AI245" s="11">
        <v>6</v>
      </c>
      <c r="AJ245" s="11"/>
      <c r="AK245" s="11"/>
      <c r="AL245" s="11"/>
      <c r="AM245" s="11"/>
      <c r="AN245" s="11" t="s">
        <v>763</v>
      </c>
      <c r="AO245" s="11" t="s">
        <v>47</v>
      </c>
      <c r="AP245" s="11" t="s">
        <v>48</v>
      </c>
      <c r="AQ245" s="11" t="s">
        <v>729</v>
      </c>
    </row>
    <row r="246" ht="36" hidden="1" spans="1:43">
      <c r="A246" s="28">
        <v>243</v>
      </c>
      <c r="B246" s="11" t="s">
        <v>151</v>
      </c>
      <c r="C246" s="11" t="s">
        <v>1024</v>
      </c>
      <c r="D246" s="11" t="s">
        <v>1025</v>
      </c>
      <c r="E246" s="11" t="s">
        <v>1026</v>
      </c>
      <c r="F246" s="11" t="s">
        <v>277</v>
      </c>
      <c r="G246" s="11" t="s">
        <v>1027</v>
      </c>
      <c r="H246" s="11">
        <v>3</v>
      </c>
      <c r="I246" s="11">
        <v>3</v>
      </c>
      <c r="J246" s="11">
        <v>100</v>
      </c>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v>50</v>
      </c>
      <c r="AH246" s="11"/>
      <c r="AI246" s="11"/>
      <c r="AJ246" s="11"/>
      <c r="AK246" s="11"/>
      <c r="AL246" s="11"/>
      <c r="AM246" s="11"/>
      <c r="AN246" s="11" t="s">
        <v>763</v>
      </c>
      <c r="AO246" s="11" t="s">
        <v>47</v>
      </c>
      <c r="AP246" s="11" t="s">
        <v>48</v>
      </c>
      <c r="AQ246" s="11" t="s">
        <v>729</v>
      </c>
    </row>
    <row r="247" ht="60" spans="1:43">
      <c r="A247" s="28">
        <v>244</v>
      </c>
      <c r="B247" s="11" t="s">
        <v>151</v>
      </c>
      <c r="C247" s="11" t="s">
        <v>1028</v>
      </c>
      <c r="D247" s="11" t="s">
        <v>1029</v>
      </c>
      <c r="E247" s="11" t="s">
        <v>1030</v>
      </c>
      <c r="F247" s="11" t="s">
        <v>424</v>
      </c>
      <c r="G247" s="11" t="s">
        <v>829</v>
      </c>
      <c r="H247" s="11">
        <v>3</v>
      </c>
      <c r="I247" s="11">
        <v>3</v>
      </c>
      <c r="J247" s="95">
        <v>68.18</v>
      </c>
      <c r="K247" s="95" t="s">
        <v>829</v>
      </c>
      <c r="L247" s="11">
        <v>7</v>
      </c>
      <c r="M247" s="11">
        <v>31.81</v>
      </c>
      <c r="N247" s="11" t="s">
        <v>3411</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50</v>
      </c>
      <c r="AH247" s="11" t="s">
        <v>1400</v>
      </c>
      <c r="AI247" s="11">
        <v>10</v>
      </c>
      <c r="AJ247" s="11" t="s">
        <v>3329</v>
      </c>
      <c r="AK247" s="11" t="s">
        <v>3542</v>
      </c>
      <c r="AL247" s="11"/>
      <c r="AM247" s="11"/>
      <c r="AN247" s="11" t="s">
        <v>1031</v>
      </c>
      <c r="AO247" s="11" t="s">
        <v>47</v>
      </c>
      <c r="AP247" s="11" t="s">
        <v>48</v>
      </c>
      <c r="AQ247" s="11" t="s">
        <v>729</v>
      </c>
    </row>
    <row r="248" ht="48" hidden="1" spans="1:43">
      <c r="A248" s="28">
        <v>245</v>
      </c>
      <c r="B248" s="11" t="s">
        <v>151</v>
      </c>
      <c r="C248" s="11" t="s">
        <v>1032</v>
      </c>
      <c r="D248" s="11" t="s">
        <v>1033</v>
      </c>
      <c r="E248" s="11" t="s">
        <v>1034</v>
      </c>
      <c r="F248" s="11" t="s">
        <v>191</v>
      </c>
      <c r="G248" s="11" t="s">
        <v>347</v>
      </c>
      <c r="H248" s="11">
        <v>4</v>
      </c>
      <c r="I248" s="11">
        <v>4</v>
      </c>
      <c r="J248" s="33">
        <v>60</v>
      </c>
      <c r="K248" s="33" t="s">
        <v>347</v>
      </c>
      <c r="L248" s="11">
        <v>6</v>
      </c>
      <c r="M248" s="33">
        <v>40</v>
      </c>
      <c r="N248" s="33" t="s">
        <v>3412</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25</v>
      </c>
      <c r="AH248" s="11"/>
      <c r="AI248" s="11"/>
      <c r="AJ248" s="11" t="s">
        <v>3329</v>
      </c>
      <c r="AK248" s="11" t="s">
        <v>3541</v>
      </c>
      <c r="AL248" s="11"/>
      <c r="AM248" s="11"/>
      <c r="AN248" s="11" t="s">
        <v>1031</v>
      </c>
      <c r="AO248" s="11" t="s">
        <v>47</v>
      </c>
      <c r="AP248" s="11" t="s">
        <v>56</v>
      </c>
      <c r="AQ248" s="11" t="s">
        <v>729</v>
      </c>
    </row>
    <row r="249" ht="24" hidden="1" spans="1:43">
      <c r="A249" s="28">
        <v>246</v>
      </c>
      <c r="B249" s="11" t="s">
        <v>151</v>
      </c>
      <c r="C249" s="11" t="s">
        <v>1035</v>
      </c>
      <c r="D249" s="11" t="s">
        <v>1036</v>
      </c>
      <c r="E249" s="11" t="s">
        <v>1037</v>
      </c>
      <c r="F249" s="11" t="s">
        <v>250</v>
      </c>
      <c r="G249" s="11" t="s">
        <v>380</v>
      </c>
      <c r="H249" s="11">
        <v>2</v>
      </c>
      <c r="I249" s="11">
        <v>2</v>
      </c>
      <c r="J249" s="11">
        <v>100</v>
      </c>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v>50</v>
      </c>
      <c r="AH249" s="11"/>
      <c r="AI249" s="11"/>
      <c r="AJ249" s="11"/>
      <c r="AK249" s="11"/>
      <c r="AL249" s="11"/>
      <c r="AM249" s="11"/>
      <c r="AN249" s="11" t="s">
        <v>1038</v>
      </c>
      <c r="AO249" s="11" t="s">
        <v>47</v>
      </c>
      <c r="AP249" s="11" t="s">
        <v>48</v>
      </c>
      <c r="AQ249" s="11" t="s">
        <v>729</v>
      </c>
    </row>
    <row r="250" ht="36" hidden="1" spans="1:43">
      <c r="A250" s="28">
        <v>247</v>
      </c>
      <c r="B250" s="11" t="s">
        <v>151</v>
      </c>
      <c r="C250" s="11" t="s">
        <v>1039</v>
      </c>
      <c r="D250" s="11" t="s">
        <v>1040</v>
      </c>
      <c r="E250" s="11" t="s">
        <v>1041</v>
      </c>
      <c r="F250" s="11" t="s">
        <v>172</v>
      </c>
      <c r="G250" s="11" t="s">
        <v>384</v>
      </c>
      <c r="H250" s="11">
        <v>3</v>
      </c>
      <c r="I250" s="11">
        <v>3</v>
      </c>
      <c r="J250" s="11">
        <v>100</v>
      </c>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v>50</v>
      </c>
      <c r="AH250" s="11"/>
      <c r="AI250" s="11"/>
      <c r="AJ250" s="11"/>
      <c r="AK250" s="11"/>
      <c r="AL250" s="11"/>
      <c r="AM250" s="11"/>
      <c r="AN250" s="11" t="s">
        <v>1038</v>
      </c>
      <c r="AO250" s="11" t="s">
        <v>47</v>
      </c>
      <c r="AP250" s="11" t="s">
        <v>48</v>
      </c>
      <c r="AQ250" s="11" t="s">
        <v>729</v>
      </c>
    </row>
    <row r="251" ht="36" hidden="1" spans="1:43">
      <c r="A251" s="28">
        <v>248</v>
      </c>
      <c r="B251" s="11" t="s">
        <v>151</v>
      </c>
      <c r="C251" s="11" t="s">
        <v>1042</v>
      </c>
      <c r="D251" s="11" t="s">
        <v>1043</v>
      </c>
      <c r="E251" s="11" t="s">
        <v>1044</v>
      </c>
      <c r="F251" s="11" t="s">
        <v>155</v>
      </c>
      <c r="G251" s="11" t="s">
        <v>128</v>
      </c>
      <c r="H251" s="11">
        <v>3</v>
      </c>
      <c r="I251" s="11">
        <v>3</v>
      </c>
      <c r="J251" s="11">
        <v>100</v>
      </c>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v>50</v>
      </c>
      <c r="AH251" s="11"/>
      <c r="AI251" s="11"/>
      <c r="AJ251" s="11"/>
      <c r="AK251" s="11"/>
      <c r="AL251" s="11"/>
      <c r="AM251" s="11"/>
      <c r="AN251" s="11" t="s">
        <v>1038</v>
      </c>
      <c r="AO251" s="11" t="s">
        <v>47</v>
      </c>
      <c r="AP251" s="11" t="s">
        <v>48</v>
      </c>
      <c r="AQ251" s="11" t="s">
        <v>729</v>
      </c>
    </row>
    <row r="252" ht="36" spans="1:43">
      <c r="A252" s="28">
        <v>249</v>
      </c>
      <c r="B252" s="11" t="s">
        <v>151</v>
      </c>
      <c r="C252" s="11" t="s">
        <v>1045</v>
      </c>
      <c r="D252" s="11" t="s">
        <v>1046</v>
      </c>
      <c r="E252" s="11" t="s">
        <v>1047</v>
      </c>
      <c r="F252" s="11" t="s">
        <v>250</v>
      </c>
      <c r="G252" s="11" t="s">
        <v>1048</v>
      </c>
      <c r="H252" s="11">
        <v>2</v>
      </c>
      <c r="I252" s="11">
        <v>2</v>
      </c>
      <c r="J252" s="95">
        <v>71.42</v>
      </c>
      <c r="K252" s="95" t="s">
        <v>1048</v>
      </c>
      <c r="L252" s="11">
        <v>6</v>
      </c>
      <c r="M252" s="11">
        <v>28.57</v>
      </c>
      <c r="N252" s="11" t="s">
        <v>3413</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50</v>
      </c>
      <c r="AH252" s="11"/>
      <c r="AI252" s="11"/>
      <c r="AJ252" s="11" t="s">
        <v>3329</v>
      </c>
      <c r="AK252" s="11" t="s">
        <v>3542</v>
      </c>
      <c r="AL252" s="11"/>
      <c r="AM252" s="11"/>
      <c r="AN252" s="11" t="s">
        <v>1038</v>
      </c>
      <c r="AO252" s="11" t="s">
        <v>47</v>
      </c>
      <c r="AP252" s="11" t="s">
        <v>48</v>
      </c>
      <c r="AQ252" s="11" t="s">
        <v>729</v>
      </c>
    </row>
    <row r="253" ht="36" hidden="1" spans="1:43">
      <c r="A253" s="28">
        <v>250</v>
      </c>
      <c r="B253" s="11" t="s">
        <v>151</v>
      </c>
      <c r="C253" s="11" t="s">
        <v>1049</v>
      </c>
      <c r="D253" s="11" t="s">
        <v>1050</v>
      </c>
      <c r="E253" s="11" t="s">
        <v>1051</v>
      </c>
      <c r="F253" s="11" t="s">
        <v>196</v>
      </c>
      <c r="G253" s="11" t="s">
        <v>998</v>
      </c>
      <c r="H253" s="11">
        <v>6</v>
      </c>
      <c r="I253" s="11">
        <v>6</v>
      </c>
      <c r="J253" s="11">
        <v>100</v>
      </c>
      <c r="K253" s="11" t="s">
        <v>998</v>
      </c>
      <c r="L253" s="11">
        <v>0</v>
      </c>
      <c r="M253" s="11">
        <v>0</v>
      </c>
      <c r="N253" s="11">
        <v>0</v>
      </c>
      <c r="O253" s="11">
        <v>0</v>
      </c>
      <c r="P253" s="11">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25</v>
      </c>
      <c r="AH253" s="11" t="s">
        <v>1400</v>
      </c>
      <c r="AI253" s="11">
        <v>4</v>
      </c>
      <c r="AJ253" s="31" t="s">
        <v>3328</v>
      </c>
      <c r="AK253" s="11"/>
      <c r="AL253" s="11"/>
      <c r="AM253" s="11"/>
      <c r="AN253" s="11" t="s">
        <v>1038</v>
      </c>
      <c r="AO253" s="11" t="s">
        <v>47</v>
      </c>
      <c r="AP253" s="11" t="s">
        <v>56</v>
      </c>
      <c r="AQ253" s="11" t="s">
        <v>729</v>
      </c>
    </row>
    <row r="254" ht="36" hidden="1" spans="1:43">
      <c r="A254" s="28">
        <v>251</v>
      </c>
      <c r="B254" s="11" t="s">
        <v>151</v>
      </c>
      <c r="C254" s="11" t="s">
        <v>1052</v>
      </c>
      <c r="D254" s="11" t="s">
        <v>1053</v>
      </c>
      <c r="E254" s="11" t="s">
        <v>1054</v>
      </c>
      <c r="F254" s="11" t="s">
        <v>167</v>
      </c>
      <c r="G254" s="11" t="s">
        <v>384</v>
      </c>
      <c r="H254" s="11">
        <v>3</v>
      </c>
      <c r="I254" s="11">
        <v>3</v>
      </c>
      <c r="J254" s="11">
        <v>100</v>
      </c>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v>50</v>
      </c>
      <c r="AH254" s="11" t="s">
        <v>1400</v>
      </c>
      <c r="AI254" s="11">
        <v>4</v>
      </c>
      <c r="AJ254" s="11"/>
      <c r="AK254" s="11"/>
      <c r="AL254" s="11"/>
      <c r="AM254" s="11"/>
      <c r="AN254" s="11" t="s">
        <v>1038</v>
      </c>
      <c r="AO254" s="11" t="s">
        <v>47</v>
      </c>
      <c r="AP254" s="11" t="s">
        <v>48</v>
      </c>
      <c r="AQ254" s="11" t="s">
        <v>729</v>
      </c>
    </row>
    <row r="255" ht="36" hidden="1" spans="1:43">
      <c r="A255" s="28">
        <v>252</v>
      </c>
      <c r="B255" s="11" t="s">
        <v>151</v>
      </c>
      <c r="C255" s="11" t="s">
        <v>1055</v>
      </c>
      <c r="D255" s="11" t="s">
        <v>1056</v>
      </c>
      <c r="E255" s="11" t="s">
        <v>1057</v>
      </c>
      <c r="F255" s="11" t="s">
        <v>191</v>
      </c>
      <c r="G255" s="11" t="s">
        <v>1058</v>
      </c>
      <c r="H255" s="11">
        <v>2</v>
      </c>
      <c r="I255" s="11">
        <v>2</v>
      </c>
      <c r="J255" s="11">
        <v>100</v>
      </c>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v>50</v>
      </c>
      <c r="AH255" s="11"/>
      <c r="AI255" s="11"/>
      <c r="AJ255" s="11"/>
      <c r="AK255" s="11"/>
      <c r="AL255" s="11"/>
      <c r="AM255" s="11"/>
      <c r="AN255" s="11" t="s">
        <v>1059</v>
      </c>
      <c r="AO255" s="11" t="s">
        <v>47</v>
      </c>
      <c r="AP255" s="11" t="s">
        <v>48</v>
      </c>
      <c r="AQ255" s="11" t="s">
        <v>729</v>
      </c>
    </row>
    <row r="256" ht="36" hidden="1" spans="1:43">
      <c r="A256" s="28">
        <v>253</v>
      </c>
      <c r="B256" s="11" t="s">
        <v>151</v>
      </c>
      <c r="C256" s="11" t="s">
        <v>1060</v>
      </c>
      <c r="D256" s="11" t="s">
        <v>1061</v>
      </c>
      <c r="E256" s="11" t="s">
        <v>1062</v>
      </c>
      <c r="F256" s="11" t="s">
        <v>228</v>
      </c>
      <c r="G256" s="11" t="s">
        <v>384</v>
      </c>
      <c r="H256" s="11">
        <v>3</v>
      </c>
      <c r="I256" s="11">
        <v>3</v>
      </c>
      <c r="J256" s="11">
        <v>100</v>
      </c>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v>50</v>
      </c>
      <c r="AH256" s="11"/>
      <c r="AI256" s="11"/>
      <c r="AJ256" s="11"/>
      <c r="AK256" s="11"/>
      <c r="AL256" s="11"/>
      <c r="AM256" s="11"/>
      <c r="AN256" s="11" t="s">
        <v>1059</v>
      </c>
      <c r="AO256" s="11" t="s">
        <v>47</v>
      </c>
      <c r="AP256" s="11" t="s">
        <v>48</v>
      </c>
      <c r="AQ256" s="11" t="s">
        <v>729</v>
      </c>
    </row>
    <row r="257" ht="60" spans="1:43">
      <c r="A257" s="28">
        <v>254</v>
      </c>
      <c r="B257" s="11" t="s">
        <v>151</v>
      </c>
      <c r="C257" s="11" t="s">
        <v>1063</v>
      </c>
      <c r="D257" s="11" t="s">
        <v>1064</v>
      </c>
      <c r="E257" s="11" t="s">
        <v>1065</v>
      </c>
      <c r="F257" s="11" t="s">
        <v>228</v>
      </c>
      <c r="G257" s="11" t="s">
        <v>829</v>
      </c>
      <c r="H257" s="11">
        <v>2</v>
      </c>
      <c r="I257" s="11">
        <v>2</v>
      </c>
      <c r="J257" s="95">
        <v>68.96</v>
      </c>
      <c r="K257" s="95" t="s">
        <v>829</v>
      </c>
      <c r="L257" s="11">
        <v>5</v>
      </c>
      <c r="M257" s="11">
        <v>31.03</v>
      </c>
      <c r="N257" s="11" t="s">
        <v>3411</v>
      </c>
      <c r="O257" s="11">
        <v>0</v>
      </c>
      <c r="P257" s="11">
        <v>0</v>
      </c>
      <c r="Q257" s="11">
        <v>0</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50</v>
      </c>
      <c r="AH257" s="11" t="s">
        <v>1400</v>
      </c>
      <c r="AI257" s="11">
        <v>12</v>
      </c>
      <c r="AJ257" s="11" t="s">
        <v>3329</v>
      </c>
      <c r="AK257" s="11" t="s">
        <v>3542</v>
      </c>
      <c r="AL257" s="11"/>
      <c r="AM257" s="11"/>
      <c r="AN257" s="11" t="s">
        <v>1059</v>
      </c>
      <c r="AO257" s="11" t="s">
        <v>47</v>
      </c>
      <c r="AP257" s="11" t="s">
        <v>48</v>
      </c>
      <c r="AQ257" s="11" t="s">
        <v>729</v>
      </c>
    </row>
    <row r="258" ht="72" hidden="1" spans="1:43">
      <c r="A258" s="28">
        <v>255</v>
      </c>
      <c r="B258" s="11" t="s">
        <v>151</v>
      </c>
      <c r="C258" s="11" t="s">
        <v>1066</v>
      </c>
      <c r="D258" s="11" t="s">
        <v>1067</v>
      </c>
      <c r="E258" s="11" t="s">
        <v>1068</v>
      </c>
      <c r="F258" s="11" t="s">
        <v>172</v>
      </c>
      <c r="G258" s="11" t="s">
        <v>384</v>
      </c>
      <c r="H258" s="11">
        <v>3</v>
      </c>
      <c r="I258" s="11">
        <v>3</v>
      </c>
      <c r="J258" s="11">
        <v>100</v>
      </c>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v>50</v>
      </c>
      <c r="AH258" s="11" t="s">
        <v>1400</v>
      </c>
      <c r="AI258" s="11">
        <v>4</v>
      </c>
      <c r="AJ258" s="11"/>
      <c r="AK258" s="11"/>
      <c r="AL258" s="11"/>
      <c r="AM258" s="11"/>
      <c r="AN258" s="11" t="s">
        <v>1059</v>
      </c>
      <c r="AO258" s="11" t="s">
        <v>47</v>
      </c>
      <c r="AP258" s="11" t="s">
        <v>48</v>
      </c>
      <c r="AQ258" s="11" t="s">
        <v>729</v>
      </c>
    </row>
    <row r="259" ht="48" spans="1:43">
      <c r="A259" s="28">
        <v>256</v>
      </c>
      <c r="B259" s="11" t="s">
        <v>151</v>
      </c>
      <c r="C259" s="11" t="s">
        <v>1069</v>
      </c>
      <c r="D259" s="11" t="s">
        <v>1070</v>
      </c>
      <c r="E259" s="11" t="s">
        <v>1071</v>
      </c>
      <c r="F259" s="11" t="s">
        <v>228</v>
      </c>
      <c r="G259" s="11" t="s">
        <v>429</v>
      </c>
      <c r="H259" s="11">
        <v>3</v>
      </c>
      <c r="I259" s="11">
        <v>3</v>
      </c>
      <c r="J259" s="95">
        <v>65.21</v>
      </c>
      <c r="K259" s="95" t="s">
        <v>429</v>
      </c>
      <c r="L259" s="11">
        <v>6</v>
      </c>
      <c r="M259" s="11">
        <v>34.78</v>
      </c>
      <c r="N259" s="11" t="s">
        <v>829</v>
      </c>
      <c r="O259" s="11">
        <v>0</v>
      </c>
      <c r="P259" s="11">
        <v>0</v>
      </c>
      <c r="Q259" s="11">
        <v>0</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20</v>
      </c>
      <c r="AH259" s="11" t="s">
        <v>1400</v>
      </c>
      <c r="AI259" s="11">
        <v>12</v>
      </c>
      <c r="AJ259" s="11" t="s">
        <v>3329</v>
      </c>
      <c r="AK259" s="11" t="s">
        <v>3542</v>
      </c>
      <c r="AL259" s="11"/>
      <c r="AM259" s="11"/>
      <c r="AN259" s="11" t="s">
        <v>1059</v>
      </c>
      <c r="AO259" s="11" t="s">
        <v>105</v>
      </c>
      <c r="AP259" s="11" t="s">
        <v>48</v>
      </c>
      <c r="AQ259" s="11" t="s">
        <v>729</v>
      </c>
    </row>
    <row r="260" ht="36" hidden="1" spans="1:43">
      <c r="A260" s="28">
        <v>257</v>
      </c>
      <c r="B260" s="11" t="s">
        <v>151</v>
      </c>
      <c r="C260" s="11" t="s">
        <v>1072</v>
      </c>
      <c r="D260" s="11" t="s">
        <v>1073</v>
      </c>
      <c r="E260" s="11" t="s">
        <v>1074</v>
      </c>
      <c r="F260" s="11" t="s">
        <v>155</v>
      </c>
      <c r="G260" s="11" t="s">
        <v>1075</v>
      </c>
      <c r="H260" s="11">
        <v>7</v>
      </c>
      <c r="I260" s="11">
        <v>7</v>
      </c>
      <c r="J260" s="11">
        <v>100</v>
      </c>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v>25</v>
      </c>
      <c r="AH260" s="11"/>
      <c r="AI260" s="11"/>
      <c r="AJ260" s="11"/>
      <c r="AK260" s="11"/>
      <c r="AL260" s="11"/>
      <c r="AM260" s="11"/>
      <c r="AN260" s="11" t="s">
        <v>1059</v>
      </c>
      <c r="AO260" s="11" t="s">
        <v>47</v>
      </c>
      <c r="AP260" s="11" t="s">
        <v>56</v>
      </c>
      <c r="AQ260" s="11" t="s">
        <v>729</v>
      </c>
    </row>
    <row r="261" ht="36" hidden="1" spans="1:43">
      <c r="A261" s="28">
        <v>258</v>
      </c>
      <c r="B261" s="11" t="s">
        <v>151</v>
      </c>
      <c r="C261" s="11" t="s">
        <v>1076</v>
      </c>
      <c r="D261" s="11" t="s">
        <v>1077</v>
      </c>
      <c r="E261" s="11" t="s">
        <v>1078</v>
      </c>
      <c r="F261" s="11" t="s">
        <v>814</v>
      </c>
      <c r="G261" s="11" t="s">
        <v>1079</v>
      </c>
      <c r="H261" s="11">
        <v>2</v>
      </c>
      <c r="I261" s="11">
        <v>2</v>
      </c>
      <c r="J261" s="11">
        <v>100</v>
      </c>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v>50</v>
      </c>
      <c r="AH261" s="11"/>
      <c r="AI261" s="11"/>
      <c r="AJ261" s="11"/>
      <c r="AK261" s="11"/>
      <c r="AL261" s="11"/>
      <c r="AM261" s="11"/>
      <c r="AN261" s="11" t="s">
        <v>1059</v>
      </c>
      <c r="AO261" s="11" t="s">
        <v>47</v>
      </c>
      <c r="AP261" s="11" t="s">
        <v>48</v>
      </c>
      <c r="AQ261" s="11" t="s">
        <v>729</v>
      </c>
    </row>
    <row r="262" ht="36" hidden="1" spans="1:43">
      <c r="A262" s="28">
        <v>259</v>
      </c>
      <c r="B262" s="11" t="s">
        <v>151</v>
      </c>
      <c r="C262" s="11" t="s">
        <v>1080</v>
      </c>
      <c r="D262" s="11" t="s">
        <v>1081</v>
      </c>
      <c r="E262" s="11" t="s">
        <v>1082</v>
      </c>
      <c r="F262" s="11" t="s">
        <v>317</v>
      </c>
      <c r="G262" s="11" t="s">
        <v>1083</v>
      </c>
      <c r="H262" s="11">
        <v>6</v>
      </c>
      <c r="I262" s="11">
        <v>6</v>
      </c>
      <c r="J262" s="11">
        <v>100</v>
      </c>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v>25</v>
      </c>
      <c r="AH262" s="11"/>
      <c r="AI262" s="11"/>
      <c r="AJ262" s="11"/>
      <c r="AK262" s="11"/>
      <c r="AL262" s="11"/>
      <c r="AM262" s="11"/>
      <c r="AN262" s="11" t="s">
        <v>1059</v>
      </c>
      <c r="AO262" s="11" t="s">
        <v>47</v>
      </c>
      <c r="AP262" s="11" t="s">
        <v>56</v>
      </c>
      <c r="AQ262" s="11" t="s">
        <v>729</v>
      </c>
    </row>
    <row r="263" ht="36" hidden="1" spans="1:43">
      <c r="A263" s="28">
        <v>260</v>
      </c>
      <c r="B263" s="11" t="s">
        <v>151</v>
      </c>
      <c r="C263" s="11" t="s">
        <v>1084</v>
      </c>
      <c r="D263" s="11" t="s">
        <v>1085</v>
      </c>
      <c r="E263" s="11" t="s">
        <v>1086</v>
      </c>
      <c r="F263" s="11" t="s">
        <v>228</v>
      </c>
      <c r="G263" s="11" t="s">
        <v>1087</v>
      </c>
      <c r="H263" s="11">
        <v>4</v>
      </c>
      <c r="I263" s="11">
        <v>4</v>
      </c>
      <c r="J263" s="11">
        <v>100</v>
      </c>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v>25</v>
      </c>
      <c r="AH263" s="11"/>
      <c r="AI263" s="11"/>
      <c r="AJ263" s="11"/>
      <c r="AK263" s="11"/>
      <c r="AL263" s="11"/>
      <c r="AM263" s="11"/>
      <c r="AN263" s="11" t="s">
        <v>767</v>
      </c>
      <c r="AO263" s="11" t="s">
        <v>47</v>
      </c>
      <c r="AP263" s="11" t="s">
        <v>56</v>
      </c>
      <c r="AQ263" s="11" t="s">
        <v>729</v>
      </c>
    </row>
    <row r="264" ht="48" hidden="1" spans="1:43">
      <c r="A264" s="28">
        <v>261</v>
      </c>
      <c r="B264" s="11" t="s">
        <v>151</v>
      </c>
      <c r="C264" s="11" t="s">
        <v>1088</v>
      </c>
      <c r="D264" s="11" t="s">
        <v>1089</v>
      </c>
      <c r="E264" s="11" t="s">
        <v>1090</v>
      </c>
      <c r="F264" s="11" t="s">
        <v>196</v>
      </c>
      <c r="G264" s="11" t="s">
        <v>384</v>
      </c>
      <c r="H264" s="11">
        <v>3</v>
      </c>
      <c r="I264" s="11">
        <v>3</v>
      </c>
      <c r="J264" s="11">
        <v>100</v>
      </c>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v>50</v>
      </c>
      <c r="AH264" s="11" t="s">
        <v>1400</v>
      </c>
      <c r="AI264" s="11">
        <v>27</v>
      </c>
      <c r="AJ264" s="11"/>
      <c r="AK264" s="11"/>
      <c r="AL264" s="11"/>
      <c r="AM264" s="11"/>
      <c r="AN264" s="11" t="s">
        <v>767</v>
      </c>
      <c r="AO264" s="11" t="s">
        <v>47</v>
      </c>
      <c r="AP264" s="11" t="s">
        <v>48</v>
      </c>
      <c r="AQ264" s="11" t="s">
        <v>729</v>
      </c>
    </row>
    <row r="265" ht="36" hidden="1" spans="1:43">
      <c r="A265" s="28">
        <v>262</v>
      </c>
      <c r="B265" s="11" t="s">
        <v>151</v>
      </c>
      <c r="C265" s="11" t="s">
        <v>1091</v>
      </c>
      <c r="D265" s="11" t="s">
        <v>1092</v>
      </c>
      <c r="E265" s="11" t="s">
        <v>1093</v>
      </c>
      <c r="F265" s="11" t="s">
        <v>295</v>
      </c>
      <c r="G265" s="11" t="s">
        <v>384</v>
      </c>
      <c r="H265" s="11">
        <v>6</v>
      </c>
      <c r="I265" s="11">
        <v>4</v>
      </c>
      <c r="J265" s="11">
        <v>0</v>
      </c>
      <c r="K265" s="11" t="s">
        <v>3330</v>
      </c>
      <c r="L265" s="11">
        <v>6</v>
      </c>
      <c r="M265" s="32">
        <v>100</v>
      </c>
      <c r="N265" s="33" t="s">
        <v>384</v>
      </c>
      <c r="O265" s="11">
        <v>0</v>
      </c>
      <c r="P265" s="11">
        <v>0</v>
      </c>
      <c r="Q265" s="11">
        <v>0</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25</v>
      </c>
      <c r="AH265" s="11"/>
      <c r="AI265" s="11"/>
      <c r="AJ265" s="11" t="s">
        <v>3329</v>
      </c>
      <c r="AK265" s="11" t="s">
        <v>3541</v>
      </c>
      <c r="AL265" s="11"/>
      <c r="AM265" s="11"/>
      <c r="AN265" s="11" t="s">
        <v>767</v>
      </c>
      <c r="AO265" s="11" t="s">
        <v>47</v>
      </c>
      <c r="AP265" s="11" t="s">
        <v>56</v>
      </c>
      <c r="AQ265" s="11" t="s">
        <v>729</v>
      </c>
    </row>
    <row r="266" ht="60" spans="1:43">
      <c r="A266" s="28">
        <v>263</v>
      </c>
      <c r="B266" s="11" t="s">
        <v>151</v>
      </c>
      <c r="C266" s="11" t="s">
        <v>1094</v>
      </c>
      <c r="D266" s="11" t="s">
        <v>1095</v>
      </c>
      <c r="E266" s="11" t="s">
        <v>1096</v>
      </c>
      <c r="F266" s="11" t="s">
        <v>228</v>
      </c>
      <c r="G266" s="11" t="s">
        <v>829</v>
      </c>
      <c r="H266" s="11">
        <v>3</v>
      </c>
      <c r="I266" s="11">
        <v>3</v>
      </c>
      <c r="J266" s="95">
        <v>62.5</v>
      </c>
      <c r="K266" s="95" t="s">
        <v>829</v>
      </c>
      <c r="L266" s="11">
        <v>5</v>
      </c>
      <c r="M266" s="11">
        <v>37.5</v>
      </c>
      <c r="N266" s="11" t="s">
        <v>429</v>
      </c>
      <c r="O266" s="11">
        <v>0</v>
      </c>
      <c r="P266" s="11">
        <v>0</v>
      </c>
      <c r="Q266" s="11">
        <v>0</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50</v>
      </c>
      <c r="AH266" s="11" t="s">
        <v>1400</v>
      </c>
      <c r="AI266" s="11">
        <v>12</v>
      </c>
      <c r="AJ266" s="11" t="s">
        <v>3329</v>
      </c>
      <c r="AK266" s="11" t="s">
        <v>3542</v>
      </c>
      <c r="AL266" s="11"/>
      <c r="AM266" s="11"/>
      <c r="AN266" s="11" t="s">
        <v>767</v>
      </c>
      <c r="AO266" s="11" t="s">
        <v>47</v>
      </c>
      <c r="AP266" s="11" t="s">
        <v>48</v>
      </c>
      <c r="AQ266" s="11" t="s">
        <v>729</v>
      </c>
    </row>
    <row r="267" ht="36" hidden="1" spans="1:43">
      <c r="A267" s="28">
        <v>264</v>
      </c>
      <c r="B267" s="11" t="s">
        <v>151</v>
      </c>
      <c r="C267" s="11" t="s">
        <v>1097</v>
      </c>
      <c r="D267" s="11" t="s">
        <v>1098</v>
      </c>
      <c r="E267" s="11" t="s">
        <v>1099</v>
      </c>
      <c r="F267" s="11" t="s">
        <v>228</v>
      </c>
      <c r="G267" s="11" t="s">
        <v>1087</v>
      </c>
      <c r="H267" s="11">
        <v>4</v>
      </c>
      <c r="I267" s="11">
        <v>4</v>
      </c>
      <c r="J267" s="11">
        <v>100</v>
      </c>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v>25</v>
      </c>
      <c r="AH267" s="11"/>
      <c r="AI267" s="11"/>
      <c r="AJ267" s="11"/>
      <c r="AK267" s="11"/>
      <c r="AL267" s="11"/>
      <c r="AM267" s="11"/>
      <c r="AN267" s="11" t="s">
        <v>767</v>
      </c>
      <c r="AO267" s="11" t="s">
        <v>47</v>
      </c>
      <c r="AP267" s="11" t="s">
        <v>56</v>
      </c>
      <c r="AQ267" s="11" t="s">
        <v>729</v>
      </c>
    </row>
    <row r="268" ht="36" hidden="1" spans="1:43">
      <c r="A268" s="28">
        <v>265</v>
      </c>
      <c r="B268" s="11" t="s">
        <v>151</v>
      </c>
      <c r="C268" s="11" t="s">
        <v>1100</v>
      </c>
      <c r="D268" s="11" t="s">
        <v>1101</v>
      </c>
      <c r="E268" s="11" t="s">
        <v>1102</v>
      </c>
      <c r="F268" s="11" t="s">
        <v>196</v>
      </c>
      <c r="G268" s="11" t="s">
        <v>1103</v>
      </c>
      <c r="H268" s="11">
        <v>2</v>
      </c>
      <c r="I268" s="11">
        <v>2</v>
      </c>
      <c r="J268" s="33">
        <v>75</v>
      </c>
      <c r="K268" s="33" t="s">
        <v>1103</v>
      </c>
      <c r="L268" s="11">
        <v>6</v>
      </c>
      <c r="M268" s="33">
        <v>25</v>
      </c>
      <c r="N268" s="33" t="s">
        <v>1168</v>
      </c>
      <c r="O268" s="11">
        <v>0</v>
      </c>
      <c r="P268" s="11">
        <v>0</v>
      </c>
      <c r="Q268" s="11">
        <v>0</v>
      </c>
      <c r="R268" s="11">
        <v>0</v>
      </c>
      <c r="S268" s="11">
        <v>0</v>
      </c>
      <c r="T268" s="11">
        <v>0</v>
      </c>
      <c r="U268" s="11">
        <v>0</v>
      </c>
      <c r="V268" s="11">
        <v>0</v>
      </c>
      <c r="W268" s="11">
        <v>0</v>
      </c>
      <c r="X268" s="11">
        <v>0</v>
      </c>
      <c r="Y268" s="11">
        <v>0</v>
      </c>
      <c r="Z268" s="11">
        <v>0</v>
      </c>
      <c r="AA268" s="11">
        <v>0</v>
      </c>
      <c r="AB268" s="11">
        <v>0</v>
      </c>
      <c r="AC268" s="11">
        <v>0</v>
      </c>
      <c r="AD268" s="11">
        <v>0</v>
      </c>
      <c r="AE268" s="11">
        <v>0</v>
      </c>
      <c r="AF268" s="11">
        <v>0</v>
      </c>
      <c r="AG268" s="11">
        <v>50</v>
      </c>
      <c r="AH268" s="11"/>
      <c r="AI268" s="11"/>
      <c r="AJ268" s="11" t="s">
        <v>3329</v>
      </c>
      <c r="AK268" s="11" t="s">
        <v>3541</v>
      </c>
      <c r="AL268" s="11"/>
      <c r="AM268" s="11"/>
      <c r="AN268" s="11" t="s">
        <v>767</v>
      </c>
      <c r="AO268" s="11" t="s">
        <v>47</v>
      </c>
      <c r="AP268" s="11" t="s">
        <v>48</v>
      </c>
      <c r="AQ268" s="11" t="s">
        <v>729</v>
      </c>
    </row>
    <row r="269" ht="24" hidden="1" spans="1:43">
      <c r="A269" s="28">
        <v>266</v>
      </c>
      <c r="B269" s="11" t="s">
        <v>151</v>
      </c>
      <c r="C269" s="11" t="s">
        <v>1104</v>
      </c>
      <c r="D269" s="11" t="s">
        <v>1105</v>
      </c>
      <c r="E269" s="11" t="s">
        <v>1106</v>
      </c>
      <c r="F269" s="11" t="s">
        <v>202</v>
      </c>
      <c r="G269" s="11" t="s">
        <v>861</v>
      </c>
      <c r="H269" s="11">
        <v>3</v>
      </c>
      <c r="I269" s="11">
        <v>1</v>
      </c>
      <c r="J269" s="11">
        <v>100</v>
      </c>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v>50</v>
      </c>
      <c r="AH269" s="11"/>
      <c r="AI269" s="11"/>
      <c r="AJ269" s="11"/>
      <c r="AK269" s="11"/>
      <c r="AL269" s="11"/>
      <c r="AM269" s="11"/>
      <c r="AN269" s="11" t="s">
        <v>767</v>
      </c>
      <c r="AO269" s="11" t="s">
        <v>47</v>
      </c>
      <c r="AP269" s="11" t="s">
        <v>48</v>
      </c>
      <c r="AQ269" s="11" t="s">
        <v>729</v>
      </c>
    </row>
    <row r="270" ht="60" hidden="1" spans="1:43">
      <c r="A270" s="28">
        <v>267</v>
      </c>
      <c r="B270" s="11" t="s">
        <v>151</v>
      </c>
      <c r="C270" s="11" t="s">
        <v>1107</v>
      </c>
      <c r="D270" s="11" t="s">
        <v>1108</v>
      </c>
      <c r="E270" s="11" t="s">
        <v>1109</v>
      </c>
      <c r="F270" s="11" t="s">
        <v>317</v>
      </c>
      <c r="G270" s="11" t="s">
        <v>287</v>
      </c>
      <c r="H270" s="11">
        <v>6</v>
      </c>
      <c r="I270" s="11">
        <v>3</v>
      </c>
      <c r="J270" s="33">
        <v>33.34</v>
      </c>
      <c r="K270" s="33" t="s">
        <v>3414</v>
      </c>
      <c r="L270" s="11">
        <v>4</v>
      </c>
      <c r="M270" s="33">
        <v>33.33</v>
      </c>
      <c r="N270" s="33" t="s">
        <v>287</v>
      </c>
      <c r="O270" s="11">
        <v>6</v>
      </c>
      <c r="P270" s="33">
        <v>33.33</v>
      </c>
      <c r="Q270" s="33" t="s">
        <v>3349</v>
      </c>
      <c r="R270" s="11">
        <v>0</v>
      </c>
      <c r="S270" s="11">
        <v>0</v>
      </c>
      <c r="T270" s="11">
        <v>0</v>
      </c>
      <c r="U270" s="11">
        <v>0</v>
      </c>
      <c r="V270" s="11">
        <v>0</v>
      </c>
      <c r="W270" s="11">
        <v>0</v>
      </c>
      <c r="X270" s="11">
        <v>0</v>
      </c>
      <c r="Y270" s="11">
        <v>0</v>
      </c>
      <c r="Z270" s="11">
        <v>0</v>
      </c>
      <c r="AA270" s="11">
        <v>0</v>
      </c>
      <c r="AB270" s="11">
        <v>0</v>
      </c>
      <c r="AC270" s="11">
        <v>0</v>
      </c>
      <c r="AD270" s="11">
        <v>0</v>
      </c>
      <c r="AE270" s="11">
        <v>0</v>
      </c>
      <c r="AF270" s="11">
        <v>0</v>
      </c>
      <c r="AG270" s="11">
        <v>25</v>
      </c>
      <c r="AH270" s="11"/>
      <c r="AI270" s="11"/>
      <c r="AJ270" s="11" t="s">
        <v>3329</v>
      </c>
      <c r="AK270" s="11" t="s">
        <v>3541</v>
      </c>
      <c r="AL270" s="11"/>
      <c r="AM270" s="11"/>
      <c r="AN270" s="11" t="s">
        <v>767</v>
      </c>
      <c r="AO270" s="11" t="s">
        <v>47</v>
      </c>
      <c r="AP270" s="11" t="s">
        <v>56</v>
      </c>
      <c r="AQ270" s="11" t="s">
        <v>729</v>
      </c>
    </row>
    <row r="271" ht="60" hidden="1" spans="1:43">
      <c r="A271" s="28">
        <v>268</v>
      </c>
      <c r="B271" s="11" t="s">
        <v>151</v>
      </c>
      <c r="C271" s="11" t="s">
        <v>1110</v>
      </c>
      <c r="D271" s="11" t="s">
        <v>1111</v>
      </c>
      <c r="E271" s="11" t="s">
        <v>1112</v>
      </c>
      <c r="F271" s="11" t="s">
        <v>228</v>
      </c>
      <c r="G271" s="11" t="s">
        <v>1113</v>
      </c>
      <c r="H271" s="11">
        <v>3</v>
      </c>
      <c r="I271" s="11">
        <v>3</v>
      </c>
      <c r="J271" s="11">
        <v>100</v>
      </c>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v>50</v>
      </c>
      <c r="AH271" s="11" t="s">
        <v>1400</v>
      </c>
      <c r="AI271" s="11">
        <v>21</v>
      </c>
      <c r="AJ271" s="11"/>
      <c r="AK271" s="11"/>
      <c r="AL271" s="11"/>
      <c r="AM271" s="11"/>
      <c r="AN271" s="11" t="s">
        <v>767</v>
      </c>
      <c r="AO271" s="11" t="s">
        <v>47</v>
      </c>
      <c r="AP271" s="11" t="s">
        <v>48</v>
      </c>
      <c r="AQ271" s="11" t="s">
        <v>729</v>
      </c>
    </row>
    <row r="272" ht="24" hidden="1" spans="1:43">
      <c r="A272" s="28">
        <v>269</v>
      </c>
      <c r="B272" s="11" t="s">
        <v>151</v>
      </c>
      <c r="C272" s="11" t="s">
        <v>1114</v>
      </c>
      <c r="D272" s="11" t="s">
        <v>1115</v>
      </c>
      <c r="E272" s="11" t="s">
        <v>1116</v>
      </c>
      <c r="F272" s="11" t="s">
        <v>196</v>
      </c>
      <c r="G272" s="11" t="s">
        <v>1117</v>
      </c>
      <c r="H272" s="11">
        <v>2</v>
      </c>
      <c r="I272" s="11">
        <v>2</v>
      </c>
      <c r="J272" s="11">
        <v>100</v>
      </c>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v>50</v>
      </c>
      <c r="AH272" s="11"/>
      <c r="AI272" s="11"/>
      <c r="AJ272" s="11"/>
      <c r="AK272" s="11"/>
      <c r="AL272" s="11"/>
      <c r="AM272" s="11"/>
      <c r="AN272" s="11" t="s">
        <v>767</v>
      </c>
      <c r="AO272" s="11" t="s">
        <v>47</v>
      </c>
      <c r="AP272" s="11" t="s">
        <v>48</v>
      </c>
      <c r="AQ272" s="11" t="s">
        <v>729</v>
      </c>
    </row>
    <row r="273" ht="36" hidden="1" spans="1:43">
      <c r="A273" s="28">
        <v>270</v>
      </c>
      <c r="B273" s="11" t="s">
        <v>151</v>
      </c>
      <c r="C273" s="11" t="s">
        <v>1118</v>
      </c>
      <c r="D273" s="11" t="s">
        <v>1119</v>
      </c>
      <c r="E273" s="11" t="s">
        <v>1120</v>
      </c>
      <c r="F273" s="11" t="s">
        <v>228</v>
      </c>
      <c r="G273" s="11" t="s">
        <v>873</v>
      </c>
      <c r="H273" s="11">
        <v>3</v>
      </c>
      <c r="I273" s="11">
        <v>3</v>
      </c>
      <c r="J273" s="11">
        <v>100</v>
      </c>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v>50</v>
      </c>
      <c r="AH273" s="11"/>
      <c r="AI273" s="11"/>
      <c r="AJ273" s="11"/>
      <c r="AK273" s="11"/>
      <c r="AL273" s="11"/>
      <c r="AM273" s="11"/>
      <c r="AN273" s="11" t="s">
        <v>1121</v>
      </c>
      <c r="AO273" s="11" t="s">
        <v>47</v>
      </c>
      <c r="AP273" s="11" t="s">
        <v>48</v>
      </c>
      <c r="AQ273" s="11" t="s">
        <v>729</v>
      </c>
    </row>
    <row r="274" ht="36" hidden="1" spans="1:43">
      <c r="A274" s="28">
        <v>271</v>
      </c>
      <c r="B274" s="11" t="s">
        <v>151</v>
      </c>
      <c r="C274" s="11" t="s">
        <v>1122</v>
      </c>
      <c r="D274" s="11" t="s">
        <v>1123</v>
      </c>
      <c r="E274" s="11" t="s">
        <v>1124</v>
      </c>
      <c r="F274" s="11" t="s">
        <v>228</v>
      </c>
      <c r="G274" s="11" t="s">
        <v>883</v>
      </c>
      <c r="H274" s="11">
        <v>2</v>
      </c>
      <c r="I274" s="11">
        <v>2</v>
      </c>
      <c r="J274" s="11">
        <v>100</v>
      </c>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v>50</v>
      </c>
      <c r="AH274" s="11"/>
      <c r="AI274" s="11"/>
      <c r="AJ274" s="11"/>
      <c r="AK274" s="11"/>
      <c r="AL274" s="11"/>
      <c r="AM274" s="11"/>
      <c r="AN274" s="11" t="s">
        <v>1121</v>
      </c>
      <c r="AO274" s="11" t="s">
        <v>47</v>
      </c>
      <c r="AP274" s="11" t="s">
        <v>48</v>
      </c>
      <c r="AQ274" s="11" t="s">
        <v>729</v>
      </c>
    </row>
    <row r="275" ht="36" hidden="1" spans="1:43">
      <c r="A275" s="28">
        <v>272</v>
      </c>
      <c r="B275" s="11" t="s">
        <v>151</v>
      </c>
      <c r="C275" s="11" t="s">
        <v>1125</v>
      </c>
      <c r="D275" s="11" t="s">
        <v>1126</v>
      </c>
      <c r="E275" s="11" t="s">
        <v>1127</v>
      </c>
      <c r="F275" s="11" t="s">
        <v>1128</v>
      </c>
      <c r="G275" s="11" t="s">
        <v>815</v>
      </c>
      <c r="H275" s="11">
        <v>2</v>
      </c>
      <c r="I275" s="11">
        <v>2</v>
      </c>
      <c r="J275" s="11">
        <v>100</v>
      </c>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v>50</v>
      </c>
      <c r="AH275" s="11"/>
      <c r="AI275" s="11"/>
      <c r="AJ275" s="11"/>
      <c r="AK275" s="11"/>
      <c r="AL275" s="11"/>
      <c r="AM275" s="11"/>
      <c r="AN275" s="11" t="s">
        <v>1121</v>
      </c>
      <c r="AO275" s="11" t="s">
        <v>47</v>
      </c>
      <c r="AP275" s="11" t="s">
        <v>48</v>
      </c>
      <c r="AQ275" s="11" t="s">
        <v>729</v>
      </c>
    </row>
    <row r="276" ht="36" hidden="1" spans="1:43">
      <c r="A276" s="28">
        <v>273</v>
      </c>
      <c r="B276" s="11" t="s">
        <v>151</v>
      </c>
      <c r="C276" s="11" t="s">
        <v>1129</v>
      </c>
      <c r="D276" s="11" t="s">
        <v>1130</v>
      </c>
      <c r="E276" s="11" t="s">
        <v>1131</v>
      </c>
      <c r="F276" s="11" t="s">
        <v>1132</v>
      </c>
      <c r="G276" s="11" t="s">
        <v>1133</v>
      </c>
      <c r="H276" s="11">
        <v>4</v>
      </c>
      <c r="I276" s="11">
        <v>4</v>
      </c>
      <c r="J276" s="11">
        <v>100</v>
      </c>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v>25</v>
      </c>
      <c r="AH276" s="11"/>
      <c r="AI276" s="11"/>
      <c r="AJ276" s="11"/>
      <c r="AK276" s="11"/>
      <c r="AL276" s="11"/>
      <c r="AM276" s="11"/>
      <c r="AN276" s="11" t="s">
        <v>1121</v>
      </c>
      <c r="AO276" s="11" t="s">
        <v>47</v>
      </c>
      <c r="AP276" s="11" t="s">
        <v>56</v>
      </c>
      <c r="AQ276" s="11" t="s">
        <v>729</v>
      </c>
    </row>
    <row r="277" ht="36" hidden="1" spans="1:43">
      <c r="A277" s="28">
        <v>274</v>
      </c>
      <c r="B277" s="11" t="s">
        <v>151</v>
      </c>
      <c r="C277" s="11" t="s">
        <v>1134</v>
      </c>
      <c r="D277" s="11" t="s">
        <v>1135</v>
      </c>
      <c r="E277" s="11" t="s">
        <v>1136</v>
      </c>
      <c r="F277" s="11" t="s">
        <v>155</v>
      </c>
      <c r="G277" s="11" t="s">
        <v>362</v>
      </c>
      <c r="H277" s="11">
        <v>2</v>
      </c>
      <c r="I277" s="11">
        <v>2</v>
      </c>
      <c r="J277" s="11">
        <v>100</v>
      </c>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v>50</v>
      </c>
      <c r="AH277" s="11" t="s">
        <v>1400</v>
      </c>
      <c r="AI277" s="11">
        <v>6</v>
      </c>
      <c r="AJ277" s="11"/>
      <c r="AK277" s="11"/>
      <c r="AL277" s="11"/>
      <c r="AM277" s="11"/>
      <c r="AN277" s="11" t="s">
        <v>1121</v>
      </c>
      <c r="AO277" s="11" t="s">
        <v>47</v>
      </c>
      <c r="AP277" s="11" t="s">
        <v>48</v>
      </c>
      <c r="AQ277" s="11" t="s">
        <v>729</v>
      </c>
    </row>
    <row r="278" ht="36" hidden="1" spans="1:43">
      <c r="A278" s="28">
        <v>275</v>
      </c>
      <c r="B278" s="11" t="s">
        <v>151</v>
      </c>
      <c r="C278" s="11" t="s">
        <v>1137</v>
      </c>
      <c r="D278" s="11" t="s">
        <v>1138</v>
      </c>
      <c r="E278" s="11" t="s">
        <v>1139</v>
      </c>
      <c r="F278" s="11" t="s">
        <v>317</v>
      </c>
      <c r="G278" s="11" t="s">
        <v>1140</v>
      </c>
      <c r="H278" s="11">
        <v>2</v>
      </c>
      <c r="I278" s="11">
        <v>2</v>
      </c>
      <c r="J278" s="11">
        <v>100</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v>20</v>
      </c>
      <c r="AH278" s="11"/>
      <c r="AI278" s="11"/>
      <c r="AJ278" s="11"/>
      <c r="AK278" s="11"/>
      <c r="AL278" s="11"/>
      <c r="AM278" s="11"/>
      <c r="AN278" s="11" t="s">
        <v>1121</v>
      </c>
      <c r="AO278" s="11" t="s">
        <v>105</v>
      </c>
      <c r="AP278" s="11" t="s">
        <v>48</v>
      </c>
      <c r="AQ278" s="11" t="s">
        <v>729</v>
      </c>
    </row>
    <row r="279" ht="36" hidden="1" spans="1:43">
      <c r="A279" s="28">
        <v>276</v>
      </c>
      <c r="B279" s="11" t="s">
        <v>151</v>
      </c>
      <c r="C279" s="11" t="s">
        <v>1141</v>
      </c>
      <c r="D279" s="11" t="s">
        <v>1142</v>
      </c>
      <c r="E279" s="11" t="s">
        <v>1143</v>
      </c>
      <c r="F279" s="11" t="s">
        <v>228</v>
      </c>
      <c r="G279" s="11" t="s">
        <v>1144</v>
      </c>
      <c r="H279" s="11">
        <v>2</v>
      </c>
      <c r="I279" s="11">
        <v>2</v>
      </c>
      <c r="J279" s="11">
        <v>100</v>
      </c>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v>50</v>
      </c>
      <c r="AH279" s="11"/>
      <c r="AI279" s="11"/>
      <c r="AJ279" s="11"/>
      <c r="AK279" s="11"/>
      <c r="AL279" s="11"/>
      <c r="AM279" s="11"/>
      <c r="AN279" s="11" t="s">
        <v>1121</v>
      </c>
      <c r="AO279" s="11" t="s">
        <v>47</v>
      </c>
      <c r="AP279" s="11" t="s">
        <v>48</v>
      </c>
      <c r="AQ279" s="11" t="s">
        <v>729</v>
      </c>
    </row>
    <row r="280" ht="48" hidden="1" spans="1:43">
      <c r="A280" s="28">
        <v>277</v>
      </c>
      <c r="B280" s="11" t="s">
        <v>151</v>
      </c>
      <c r="C280" s="11" t="s">
        <v>1145</v>
      </c>
      <c r="D280" s="11" t="s">
        <v>1146</v>
      </c>
      <c r="E280" s="11" t="s">
        <v>1147</v>
      </c>
      <c r="F280" s="11" t="s">
        <v>277</v>
      </c>
      <c r="G280" s="11" t="s">
        <v>1023</v>
      </c>
      <c r="H280" s="11">
        <v>4</v>
      </c>
      <c r="I280" s="11">
        <v>4</v>
      </c>
      <c r="J280" s="33">
        <v>59</v>
      </c>
      <c r="K280" s="33" t="s">
        <v>1023</v>
      </c>
      <c r="L280" s="11">
        <v>7</v>
      </c>
      <c r="M280" s="33">
        <v>41</v>
      </c>
      <c r="N280" s="33" t="s">
        <v>1194</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25</v>
      </c>
      <c r="AH280" s="11"/>
      <c r="AI280" s="11"/>
      <c r="AJ280" s="11" t="s">
        <v>3329</v>
      </c>
      <c r="AK280" s="11" t="s">
        <v>3541</v>
      </c>
      <c r="AL280" s="11"/>
      <c r="AM280" s="11"/>
      <c r="AN280" s="11" t="s">
        <v>1148</v>
      </c>
      <c r="AO280" s="11" t="s">
        <v>47</v>
      </c>
      <c r="AP280" s="11" t="s">
        <v>56</v>
      </c>
      <c r="AQ280" s="11" t="s">
        <v>729</v>
      </c>
    </row>
    <row r="281" ht="36" hidden="1" spans="1:43">
      <c r="A281" s="28">
        <v>278</v>
      </c>
      <c r="B281" s="11" t="s">
        <v>151</v>
      </c>
      <c r="C281" s="11" t="s">
        <v>1149</v>
      </c>
      <c r="D281" s="11" t="s">
        <v>1150</v>
      </c>
      <c r="E281" s="11" t="s">
        <v>1151</v>
      </c>
      <c r="F281" s="11" t="s">
        <v>172</v>
      </c>
      <c r="G281" s="11" t="s">
        <v>1152</v>
      </c>
      <c r="H281" s="11">
        <v>3</v>
      </c>
      <c r="I281" s="11">
        <v>3</v>
      </c>
      <c r="J281" s="11">
        <v>100</v>
      </c>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v>50</v>
      </c>
      <c r="AH281" s="11"/>
      <c r="AI281" s="11"/>
      <c r="AJ281" s="11"/>
      <c r="AK281" s="11"/>
      <c r="AL281" s="11"/>
      <c r="AM281" s="11"/>
      <c r="AN281" s="11" t="s">
        <v>1148</v>
      </c>
      <c r="AO281" s="11" t="s">
        <v>47</v>
      </c>
      <c r="AP281" s="11" t="s">
        <v>48</v>
      </c>
      <c r="AQ281" s="11" t="s">
        <v>729</v>
      </c>
    </row>
    <row r="282" ht="36" hidden="1" spans="1:43">
      <c r="A282" s="28">
        <v>279</v>
      </c>
      <c r="B282" s="11" t="s">
        <v>151</v>
      </c>
      <c r="C282" s="11" t="s">
        <v>1153</v>
      </c>
      <c r="D282" s="11" t="s">
        <v>1154</v>
      </c>
      <c r="E282" s="11" t="s">
        <v>1155</v>
      </c>
      <c r="F282" s="11" t="s">
        <v>250</v>
      </c>
      <c r="G282" s="11" t="s">
        <v>128</v>
      </c>
      <c r="H282" s="11">
        <v>4</v>
      </c>
      <c r="I282" s="11">
        <v>4</v>
      </c>
      <c r="J282" s="32">
        <v>100</v>
      </c>
      <c r="K282" s="33" t="s">
        <v>128</v>
      </c>
      <c r="L282" s="11">
        <v>8</v>
      </c>
      <c r="M282" s="11">
        <v>0</v>
      </c>
      <c r="N282" s="11" t="s">
        <v>45</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25</v>
      </c>
      <c r="AH282" s="11"/>
      <c r="AI282" s="11"/>
      <c r="AJ282" s="11" t="s">
        <v>3329</v>
      </c>
      <c r="AK282" s="11" t="s">
        <v>3541</v>
      </c>
      <c r="AL282" s="11"/>
      <c r="AM282" s="11"/>
      <c r="AN282" s="11" t="s">
        <v>1148</v>
      </c>
      <c r="AO282" s="11" t="s">
        <v>47</v>
      </c>
      <c r="AP282" s="11" t="s">
        <v>56</v>
      </c>
      <c r="AQ282" s="11" t="s">
        <v>729</v>
      </c>
    </row>
    <row r="283" ht="36" hidden="1" spans="1:43">
      <c r="A283" s="28">
        <v>280</v>
      </c>
      <c r="B283" s="11" t="s">
        <v>151</v>
      </c>
      <c r="C283" s="11" t="s">
        <v>1156</v>
      </c>
      <c r="D283" s="11" t="s">
        <v>1157</v>
      </c>
      <c r="E283" s="11" t="s">
        <v>1158</v>
      </c>
      <c r="F283" s="11" t="s">
        <v>155</v>
      </c>
      <c r="G283" s="11" t="s">
        <v>962</v>
      </c>
      <c r="H283" s="11">
        <v>4</v>
      </c>
      <c r="I283" s="11">
        <v>4</v>
      </c>
      <c r="J283" s="11">
        <v>100</v>
      </c>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v>25</v>
      </c>
      <c r="AH283" s="11"/>
      <c r="AI283" s="11"/>
      <c r="AJ283" s="11"/>
      <c r="AK283" s="11"/>
      <c r="AL283" s="11"/>
      <c r="AM283" s="11"/>
      <c r="AN283" s="11" t="s">
        <v>1148</v>
      </c>
      <c r="AO283" s="11" t="s">
        <v>47</v>
      </c>
      <c r="AP283" s="11" t="s">
        <v>56</v>
      </c>
      <c r="AQ283" s="11" t="s">
        <v>729</v>
      </c>
    </row>
    <row r="284" ht="48" hidden="1" spans="1:43">
      <c r="A284" s="28">
        <v>281</v>
      </c>
      <c r="B284" s="11" t="s">
        <v>151</v>
      </c>
      <c r="C284" s="11" t="s">
        <v>1159</v>
      </c>
      <c r="D284" s="11" t="s">
        <v>1160</v>
      </c>
      <c r="E284" s="11" t="s">
        <v>1161</v>
      </c>
      <c r="F284" s="11" t="s">
        <v>196</v>
      </c>
      <c r="G284" s="11" t="s">
        <v>384</v>
      </c>
      <c r="H284" s="11">
        <v>3</v>
      </c>
      <c r="I284" s="11">
        <v>3</v>
      </c>
      <c r="J284" s="11">
        <v>100</v>
      </c>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v>50</v>
      </c>
      <c r="AH284" s="11"/>
      <c r="AI284" s="11"/>
      <c r="AJ284" s="11"/>
      <c r="AK284" s="11"/>
      <c r="AL284" s="11"/>
      <c r="AM284" s="11"/>
      <c r="AN284" s="11" t="s">
        <v>1148</v>
      </c>
      <c r="AO284" s="11" t="s">
        <v>47</v>
      </c>
      <c r="AP284" s="11" t="s">
        <v>48</v>
      </c>
      <c r="AQ284" s="11" t="s">
        <v>729</v>
      </c>
    </row>
    <row r="285" ht="36" hidden="1" spans="1:43">
      <c r="A285" s="28">
        <v>282</v>
      </c>
      <c r="B285" s="11" t="s">
        <v>151</v>
      </c>
      <c r="C285" s="11" t="s">
        <v>1162</v>
      </c>
      <c r="D285" s="11" t="s">
        <v>1163</v>
      </c>
      <c r="E285" s="11" t="s">
        <v>1164</v>
      </c>
      <c r="F285" s="11" t="s">
        <v>228</v>
      </c>
      <c r="G285" s="11" t="s">
        <v>815</v>
      </c>
      <c r="H285" s="11">
        <v>2</v>
      </c>
      <c r="I285" s="11">
        <v>2</v>
      </c>
      <c r="J285" s="11">
        <v>100</v>
      </c>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v>20</v>
      </c>
      <c r="AH285" s="11"/>
      <c r="AI285" s="11"/>
      <c r="AJ285" s="11"/>
      <c r="AK285" s="11"/>
      <c r="AL285" s="11"/>
      <c r="AM285" s="11"/>
      <c r="AN285" s="11" t="s">
        <v>1148</v>
      </c>
      <c r="AO285" s="11" t="s">
        <v>105</v>
      </c>
      <c r="AP285" s="11" t="s">
        <v>48</v>
      </c>
      <c r="AQ285" s="11" t="s">
        <v>729</v>
      </c>
    </row>
    <row r="286" ht="24" hidden="1" spans="1:43">
      <c r="A286" s="28">
        <v>283</v>
      </c>
      <c r="B286" s="11" t="s">
        <v>151</v>
      </c>
      <c r="C286" s="11" t="s">
        <v>1165</v>
      </c>
      <c r="D286" s="11" t="s">
        <v>1166</v>
      </c>
      <c r="E286" s="11" t="s">
        <v>1167</v>
      </c>
      <c r="F286" s="11" t="s">
        <v>196</v>
      </c>
      <c r="G286" s="11" t="s">
        <v>1168</v>
      </c>
      <c r="H286" s="11">
        <v>6</v>
      </c>
      <c r="I286" s="11">
        <v>6</v>
      </c>
      <c r="J286" s="11">
        <v>100</v>
      </c>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v>25</v>
      </c>
      <c r="AH286" s="11"/>
      <c r="AI286" s="11"/>
      <c r="AJ286" s="11"/>
      <c r="AK286" s="11"/>
      <c r="AL286" s="11"/>
      <c r="AM286" s="11"/>
      <c r="AN286" s="11" t="s">
        <v>1148</v>
      </c>
      <c r="AO286" s="11" t="s">
        <v>47</v>
      </c>
      <c r="AP286" s="11" t="s">
        <v>56</v>
      </c>
      <c r="AQ286" s="11" t="s">
        <v>729</v>
      </c>
    </row>
    <row r="287" ht="36" hidden="1" spans="1:43">
      <c r="A287" s="28">
        <v>284</v>
      </c>
      <c r="B287" s="11" t="s">
        <v>151</v>
      </c>
      <c r="C287" s="11" t="s">
        <v>1169</v>
      </c>
      <c r="D287" s="11" t="s">
        <v>1170</v>
      </c>
      <c r="E287" s="11" t="s">
        <v>1171</v>
      </c>
      <c r="F287" s="11" t="s">
        <v>228</v>
      </c>
      <c r="G287" s="11" t="s">
        <v>1144</v>
      </c>
      <c r="H287" s="11">
        <v>2</v>
      </c>
      <c r="I287" s="11">
        <v>2</v>
      </c>
      <c r="J287" s="11">
        <v>100</v>
      </c>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v>50</v>
      </c>
      <c r="AH287" s="11"/>
      <c r="AI287" s="11"/>
      <c r="AJ287" s="11"/>
      <c r="AK287" s="11"/>
      <c r="AL287" s="11"/>
      <c r="AM287" s="11"/>
      <c r="AN287" s="11" t="s">
        <v>1148</v>
      </c>
      <c r="AO287" s="11" t="s">
        <v>47</v>
      </c>
      <c r="AP287" s="11" t="s">
        <v>48</v>
      </c>
      <c r="AQ287" s="11" t="s">
        <v>729</v>
      </c>
    </row>
    <row r="288" ht="48" hidden="1" spans="1:43">
      <c r="A288" s="28">
        <v>285</v>
      </c>
      <c r="B288" s="11" t="s">
        <v>151</v>
      </c>
      <c r="C288" s="11" t="s">
        <v>1172</v>
      </c>
      <c r="D288" s="11" t="s">
        <v>1173</v>
      </c>
      <c r="E288" s="11" t="s">
        <v>1174</v>
      </c>
      <c r="F288" s="11" t="s">
        <v>250</v>
      </c>
      <c r="G288" s="11" t="s">
        <v>976</v>
      </c>
      <c r="H288" s="11">
        <v>2</v>
      </c>
      <c r="I288" s="11">
        <v>2</v>
      </c>
      <c r="J288" s="33">
        <v>42.5</v>
      </c>
      <c r="K288" s="33" t="s">
        <v>976</v>
      </c>
      <c r="L288" s="11">
        <v>3</v>
      </c>
      <c r="M288" s="33">
        <v>30</v>
      </c>
      <c r="N288" s="33" t="s">
        <v>3400</v>
      </c>
      <c r="O288" s="11">
        <v>7</v>
      </c>
      <c r="P288" s="33">
        <v>15</v>
      </c>
      <c r="Q288" s="33" t="s">
        <v>1023</v>
      </c>
      <c r="R288" s="11">
        <v>8</v>
      </c>
      <c r="S288" s="33">
        <v>12.5</v>
      </c>
      <c r="T288" s="33" t="s">
        <v>1194</v>
      </c>
      <c r="U288" s="11">
        <v>0</v>
      </c>
      <c r="V288" s="11">
        <v>0</v>
      </c>
      <c r="W288" s="11">
        <v>0</v>
      </c>
      <c r="X288" s="11">
        <v>0</v>
      </c>
      <c r="Y288" s="11">
        <v>0</v>
      </c>
      <c r="Z288" s="11">
        <v>0</v>
      </c>
      <c r="AA288" s="11">
        <v>0</v>
      </c>
      <c r="AB288" s="11">
        <v>0</v>
      </c>
      <c r="AC288" s="11">
        <v>0</v>
      </c>
      <c r="AD288" s="11">
        <v>0</v>
      </c>
      <c r="AE288" s="11">
        <v>0</v>
      </c>
      <c r="AF288" s="11">
        <v>0</v>
      </c>
      <c r="AG288" s="11">
        <v>50</v>
      </c>
      <c r="AH288" s="11"/>
      <c r="AI288" s="11"/>
      <c r="AJ288" s="11" t="s">
        <v>3329</v>
      </c>
      <c r="AK288" s="11" t="s">
        <v>3541</v>
      </c>
      <c r="AL288" s="11"/>
      <c r="AM288" s="11"/>
      <c r="AN288" s="11" t="s">
        <v>1148</v>
      </c>
      <c r="AO288" s="11" t="s">
        <v>47</v>
      </c>
      <c r="AP288" s="11" t="s">
        <v>48</v>
      </c>
      <c r="AQ288" s="11" t="s">
        <v>729</v>
      </c>
    </row>
    <row r="289" ht="60" hidden="1" spans="1:43">
      <c r="A289" s="28">
        <v>286</v>
      </c>
      <c r="B289" s="11" t="s">
        <v>151</v>
      </c>
      <c r="C289" s="11" t="s">
        <v>1175</v>
      </c>
      <c r="D289" s="11" t="s">
        <v>1176</v>
      </c>
      <c r="E289" s="11" t="s">
        <v>1177</v>
      </c>
      <c r="F289" s="11" t="s">
        <v>207</v>
      </c>
      <c r="G289" s="11" t="s">
        <v>1178</v>
      </c>
      <c r="H289" s="11">
        <v>2</v>
      </c>
      <c r="I289" s="11">
        <v>2</v>
      </c>
      <c r="J289" s="11">
        <v>100</v>
      </c>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v>20</v>
      </c>
      <c r="AH289" s="11" t="s">
        <v>1400</v>
      </c>
      <c r="AI289" s="11">
        <v>4</v>
      </c>
      <c r="AJ289" s="11"/>
      <c r="AK289" s="11"/>
      <c r="AL289" s="11"/>
      <c r="AM289" s="11"/>
      <c r="AN289" s="11" t="s">
        <v>1148</v>
      </c>
      <c r="AO289" s="11" t="s">
        <v>105</v>
      </c>
      <c r="AP289" s="11" t="s">
        <v>48</v>
      </c>
      <c r="AQ289" s="11" t="s">
        <v>729</v>
      </c>
    </row>
    <row r="290" ht="48" hidden="1" spans="1:43">
      <c r="A290" s="28">
        <v>287</v>
      </c>
      <c r="B290" s="11" t="s">
        <v>151</v>
      </c>
      <c r="C290" s="11" t="s">
        <v>1179</v>
      </c>
      <c r="D290" s="11" t="s">
        <v>1180</v>
      </c>
      <c r="E290" s="11" t="s">
        <v>1181</v>
      </c>
      <c r="F290" s="11" t="s">
        <v>295</v>
      </c>
      <c r="G290" s="11" t="s">
        <v>384</v>
      </c>
      <c r="H290" s="11">
        <v>5</v>
      </c>
      <c r="I290" s="11">
        <v>3</v>
      </c>
      <c r="J290" s="33">
        <v>40</v>
      </c>
      <c r="K290" s="33" t="s">
        <v>45</v>
      </c>
      <c r="L290" s="11">
        <v>5</v>
      </c>
      <c r="M290" s="33">
        <v>60</v>
      </c>
      <c r="N290" s="33" t="s">
        <v>384</v>
      </c>
      <c r="O290" s="11">
        <v>7</v>
      </c>
      <c r="P290" s="11">
        <v>0</v>
      </c>
      <c r="Q290" s="11" t="s">
        <v>3330</v>
      </c>
      <c r="R290" s="11">
        <v>0</v>
      </c>
      <c r="S290" s="11">
        <v>0</v>
      </c>
      <c r="T290" s="11">
        <v>0</v>
      </c>
      <c r="U290" s="11">
        <v>0</v>
      </c>
      <c r="V290" s="11">
        <v>0</v>
      </c>
      <c r="W290" s="11">
        <v>0</v>
      </c>
      <c r="X290" s="11">
        <v>0</v>
      </c>
      <c r="Y290" s="11">
        <v>0</v>
      </c>
      <c r="Z290" s="11">
        <v>0</v>
      </c>
      <c r="AA290" s="11">
        <v>0</v>
      </c>
      <c r="AB290" s="11">
        <v>0</v>
      </c>
      <c r="AC290" s="11">
        <v>0</v>
      </c>
      <c r="AD290" s="11">
        <v>0</v>
      </c>
      <c r="AE290" s="11">
        <v>0</v>
      </c>
      <c r="AF290" s="11">
        <v>0</v>
      </c>
      <c r="AG290" s="11">
        <v>25</v>
      </c>
      <c r="AH290" s="11" t="s">
        <v>1400</v>
      </c>
      <c r="AI290" s="11">
        <v>3</v>
      </c>
      <c r="AJ290" s="11" t="s">
        <v>3329</v>
      </c>
      <c r="AK290" s="11" t="s">
        <v>3541</v>
      </c>
      <c r="AL290" s="11"/>
      <c r="AM290" s="11"/>
      <c r="AN290" s="11" t="s">
        <v>771</v>
      </c>
      <c r="AO290" s="11" t="s">
        <v>47</v>
      </c>
      <c r="AP290" s="11" t="s">
        <v>56</v>
      </c>
      <c r="AQ290" s="11" t="s">
        <v>729</v>
      </c>
    </row>
    <row r="291" ht="36" hidden="1" spans="1:43">
      <c r="A291" s="28">
        <v>288</v>
      </c>
      <c r="B291" s="11" t="s">
        <v>151</v>
      </c>
      <c r="C291" s="11" t="s">
        <v>1182</v>
      </c>
      <c r="D291" s="11" t="s">
        <v>1183</v>
      </c>
      <c r="E291" s="11" t="s">
        <v>1184</v>
      </c>
      <c r="F291" s="11" t="s">
        <v>196</v>
      </c>
      <c r="G291" s="11" t="s">
        <v>384</v>
      </c>
      <c r="H291" s="11">
        <v>4</v>
      </c>
      <c r="I291" s="11">
        <v>4</v>
      </c>
      <c r="J291" s="11">
        <v>100</v>
      </c>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v>10</v>
      </c>
      <c r="AH291" s="11"/>
      <c r="AI291" s="11"/>
      <c r="AJ291" s="11"/>
      <c r="AK291" s="11"/>
      <c r="AL291" s="11"/>
      <c r="AM291" s="11"/>
      <c r="AN291" s="11" t="s">
        <v>771</v>
      </c>
      <c r="AO291" s="11" t="s">
        <v>105</v>
      </c>
      <c r="AP291" s="11" t="s">
        <v>56</v>
      </c>
      <c r="AQ291" s="11" t="s">
        <v>729</v>
      </c>
    </row>
    <row r="292" ht="36" hidden="1" spans="1:43">
      <c r="A292" s="28">
        <v>289</v>
      </c>
      <c r="B292" s="11" t="s">
        <v>151</v>
      </c>
      <c r="C292" s="11" t="s">
        <v>1185</v>
      </c>
      <c r="D292" s="11" t="s">
        <v>1186</v>
      </c>
      <c r="E292" s="11" t="s">
        <v>1187</v>
      </c>
      <c r="F292" s="11" t="s">
        <v>228</v>
      </c>
      <c r="G292" s="11" t="s">
        <v>384</v>
      </c>
      <c r="H292" s="11">
        <v>3</v>
      </c>
      <c r="I292" s="11">
        <v>3</v>
      </c>
      <c r="J292" s="11">
        <v>100</v>
      </c>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v>50</v>
      </c>
      <c r="AH292" s="11"/>
      <c r="AI292" s="11"/>
      <c r="AJ292" s="11"/>
      <c r="AK292" s="11"/>
      <c r="AL292" s="11"/>
      <c r="AM292" s="11"/>
      <c r="AN292" s="11" t="s">
        <v>771</v>
      </c>
      <c r="AO292" s="11" t="s">
        <v>47</v>
      </c>
      <c r="AP292" s="11" t="s">
        <v>48</v>
      </c>
      <c r="AQ292" s="11" t="s">
        <v>729</v>
      </c>
    </row>
    <row r="293" ht="48" hidden="1" spans="1:43">
      <c r="A293" s="28">
        <v>290</v>
      </c>
      <c r="B293" s="11" t="s">
        <v>151</v>
      </c>
      <c r="C293" s="11" t="s">
        <v>1188</v>
      </c>
      <c r="D293" s="11" t="s">
        <v>1189</v>
      </c>
      <c r="E293" s="11" t="s">
        <v>1190</v>
      </c>
      <c r="F293" s="11" t="s">
        <v>155</v>
      </c>
      <c r="G293" s="11" t="s">
        <v>407</v>
      </c>
      <c r="H293" s="11">
        <v>2</v>
      </c>
      <c r="I293" s="11">
        <v>2</v>
      </c>
      <c r="J293" s="11">
        <v>100</v>
      </c>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v>20</v>
      </c>
      <c r="AH293" s="11" t="s">
        <v>1400</v>
      </c>
      <c r="AI293" s="11">
        <v>8</v>
      </c>
      <c r="AJ293" s="11"/>
      <c r="AK293" s="11"/>
      <c r="AL293" s="11"/>
      <c r="AM293" s="11"/>
      <c r="AN293" s="11" t="s">
        <v>771</v>
      </c>
      <c r="AO293" s="11" t="s">
        <v>105</v>
      </c>
      <c r="AP293" s="11" t="s">
        <v>48</v>
      </c>
      <c r="AQ293" s="11" t="s">
        <v>729</v>
      </c>
    </row>
    <row r="294" ht="48" hidden="1" spans="1:43">
      <c r="A294" s="28">
        <v>291</v>
      </c>
      <c r="B294" s="11" t="s">
        <v>151</v>
      </c>
      <c r="C294" s="11" t="s">
        <v>1191</v>
      </c>
      <c r="D294" s="11" t="s">
        <v>1192</v>
      </c>
      <c r="E294" s="11" t="s">
        <v>1193</v>
      </c>
      <c r="F294" s="11" t="s">
        <v>228</v>
      </c>
      <c r="G294" s="11" t="s">
        <v>1194</v>
      </c>
      <c r="H294" s="11">
        <v>2</v>
      </c>
      <c r="I294" s="11">
        <v>2</v>
      </c>
      <c r="J294" s="33">
        <v>69</v>
      </c>
      <c r="K294" s="33" t="s">
        <v>1194</v>
      </c>
      <c r="L294" s="11">
        <v>5</v>
      </c>
      <c r="M294" s="33">
        <v>31</v>
      </c>
      <c r="N294" s="33" t="s">
        <v>3415</v>
      </c>
      <c r="O294" s="11">
        <v>7</v>
      </c>
      <c r="P294" s="11">
        <v>0</v>
      </c>
      <c r="Q294" s="11" t="s">
        <v>3365</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50</v>
      </c>
      <c r="AH294" s="11" t="s">
        <v>1400</v>
      </c>
      <c r="AI294" s="11">
        <v>10</v>
      </c>
      <c r="AJ294" s="11" t="s">
        <v>3329</v>
      </c>
      <c r="AK294" s="11" t="s">
        <v>3541</v>
      </c>
      <c r="AL294" s="11"/>
      <c r="AM294" s="11"/>
      <c r="AN294" s="11" t="s">
        <v>771</v>
      </c>
      <c r="AO294" s="11" t="s">
        <v>47</v>
      </c>
      <c r="AP294" s="11" t="s">
        <v>48</v>
      </c>
      <c r="AQ294" s="11" t="s">
        <v>729</v>
      </c>
    </row>
    <row r="295" ht="60" hidden="1" spans="1:43">
      <c r="A295" s="28">
        <v>292</v>
      </c>
      <c r="B295" s="11" t="s">
        <v>151</v>
      </c>
      <c r="C295" s="11" t="s">
        <v>1195</v>
      </c>
      <c r="D295" s="11" t="s">
        <v>1196</v>
      </c>
      <c r="E295" s="11" t="s">
        <v>1197</v>
      </c>
      <c r="F295" s="11" t="s">
        <v>155</v>
      </c>
      <c r="G295" s="11" t="s">
        <v>380</v>
      </c>
      <c r="H295" s="11">
        <v>2</v>
      </c>
      <c r="I295" s="11">
        <v>2</v>
      </c>
      <c r="J295" s="11">
        <v>100</v>
      </c>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v>20</v>
      </c>
      <c r="AH295" s="11"/>
      <c r="AI295" s="11"/>
      <c r="AJ295" s="11"/>
      <c r="AK295" s="11"/>
      <c r="AL295" s="11"/>
      <c r="AM295" s="11"/>
      <c r="AN295" s="11" t="s">
        <v>771</v>
      </c>
      <c r="AO295" s="11" t="s">
        <v>105</v>
      </c>
      <c r="AP295" s="11" t="s">
        <v>48</v>
      </c>
      <c r="AQ295" s="11" t="s">
        <v>729</v>
      </c>
    </row>
    <row r="296" ht="36" hidden="1" spans="1:43">
      <c r="A296" s="28">
        <v>293</v>
      </c>
      <c r="B296" s="11" t="s">
        <v>151</v>
      </c>
      <c r="C296" s="11" t="s">
        <v>1198</v>
      </c>
      <c r="D296" s="11" t="s">
        <v>1199</v>
      </c>
      <c r="E296" s="11" t="s">
        <v>1200</v>
      </c>
      <c r="F296" s="11" t="s">
        <v>196</v>
      </c>
      <c r="G296" s="11" t="s">
        <v>825</v>
      </c>
      <c r="H296" s="11">
        <v>2</v>
      </c>
      <c r="I296" s="11">
        <v>2</v>
      </c>
      <c r="J296" s="11">
        <v>100</v>
      </c>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v>50</v>
      </c>
      <c r="AH296" s="11" t="s">
        <v>1400</v>
      </c>
      <c r="AI296" s="11">
        <v>5</v>
      </c>
      <c r="AJ296" s="11"/>
      <c r="AK296" s="11"/>
      <c r="AL296" s="11"/>
      <c r="AM296" s="11"/>
      <c r="AN296" s="11" t="s">
        <v>771</v>
      </c>
      <c r="AO296" s="11" t="s">
        <v>47</v>
      </c>
      <c r="AP296" s="11" t="s">
        <v>48</v>
      </c>
      <c r="AQ296" s="11" t="s">
        <v>729</v>
      </c>
    </row>
    <row r="297" ht="48" hidden="1" spans="1:43">
      <c r="A297" s="28">
        <v>294</v>
      </c>
      <c r="B297" s="11" t="s">
        <v>151</v>
      </c>
      <c r="C297" s="11" t="s">
        <v>1201</v>
      </c>
      <c r="D297" s="11" t="s">
        <v>1202</v>
      </c>
      <c r="E297" s="11" t="s">
        <v>1203</v>
      </c>
      <c r="F297" s="11" t="s">
        <v>196</v>
      </c>
      <c r="G297" s="11" t="s">
        <v>1204</v>
      </c>
      <c r="H297" s="11">
        <v>2</v>
      </c>
      <c r="I297" s="11">
        <v>2</v>
      </c>
      <c r="J297" s="11">
        <v>100</v>
      </c>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v>50</v>
      </c>
      <c r="AH297" s="11" t="s">
        <v>1400</v>
      </c>
      <c r="AI297" s="11">
        <v>10</v>
      </c>
      <c r="AJ297" s="11"/>
      <c r="AK297" s="11"/>
      <c r="AL297" s="11"/>
      <c r="AM297" s="11"/>
      <c r="AN297" s="11" t="s">
        <v>771</v>
      </c>
      <c r="AO297" s="11" t="s">
        <v>47</v>
      </c>
      <c r="AP297" s="11" t="s">
        <v>48</v>
      </c>
      <c r="AQ297" s="11" t="s">
        <v>729</v>
      </c>
    </row>
    <row r="298" ht="60" spans="1:43">
      <c r="A298" s="28">
        <v>295</v>
      </c>
      <c r="B298" s="11" t="s">
        <v>151</v>
      </c>
      <c r="C298" s="11" t="s">
        <v>1205</v>
      </c>
      <c r="D298" s="11" t="s">
        <v>1206</v>
      </c>
      <c r="E298" s="11" t="s">
        <v>1207</v>
      </c>
      <c r="F298" s="11" t="s">
        <v>155</v>
      </c>
      <c r="G298" s="11" t="s">
        <v>429</v>
      </c>
      <c r="H298" s="11">
        <v>2</v>
      </c>
      <c r="I298" s="11">
        <v>2</v>
      </c>
      <c r="J298" s="95">
        <v>74.07</v>
      </c>
      <c r="K298" s="95" t="s">
        <v>429</v>
      </c>
      <c r="L298" s="11">
        <v>7</v>
      </c>
      <c r="M298" s="11">
        <v>25.92</v>
      </c>
      <c r="N298" s="11" t="s">
        <v>829</v>
      </c>
      <c r="O298" s="11">
        <v>0</v>
      </c>
      <c r="P298" s="11">
        <v>0</v>
      </c>
      <c r="Q298" s="11">
        <v>0</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20</v>
      </c>
      <c r="AH298" s="11" t="s">
        <v>1400</v>
      </c>
      <c r="AI298" s="11">
        <v>3</v>
      </c>
      <c r="AJ298" s="11" t="s">
        <v>3329</v>
      </c>
      <c r="AK298" s="11" t="s">
        <v>3542</v>
      </c>
      <c r="AL298" s="11"/>
      <c r="AM298" s="11"/>
      <c r="AN298" s="11" t="s">
        <v>1208</v>
      </c>
      <c r="AO298" s="11" t="s">
        <v>105</v>
      </c>
      <c r="AP298" s="11" t="s">
        <v>48</v>
      </c>
      <c r="AQ298" s="11" t="s">
        <v>729</v>
      </c>
    </row>
    <row r="299" ht="24" hidden="1" spans="1:43">
      <c r="A299" s="28">
        <v>296</v>
      </c>
      <c r="B299" s="11" t="s">
        <v>151</v>
      </c>
      <c r="C299" s="11" t="s">
        <v>1209</v>
      </c>
      <c r="D299" s="11" t="s">
        <v>1210</v>
      </c>
      <c r="E299" s="11" t="s">
        <v>1211</v>
      </c>
      <c r="F299" s="11" t="s">
        <v>317</v>
      </c>
      <c r="G299" s="11" t="s">
        <v>394</v>
      </c>
      <c r="H299" s="11">
        <v>1</v>
      </c>
      <c r="I299" s="11">
        <v>1</v>
      </c>
      <c r="J299" s="11">
        <v>100</v>
      </c>
      <c r="K299" s="11" t="s">
        <v>394</v>
      </c>
      <c r="L299" s="11">
        <v>0</v>
      </c>
      <c r="M299" s="11">
        <v>0</v>
      </c>
      <c r="N299" s="11">
        <v>0</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20</v>
      </c>
      <c r="AH299" s="11"/>
      <c r="AI299" s="11"/>
      <c r="AJ299" s="31" t="s">
        <v>3328</v>
      </c>
      <c r="AK299" s="11"/>
      <c r="AL299" s="11"/>
      <c r="AM299" s="11"/>
      <c r="AN299" s="11" t="s">
        <v>1208</v>
      </c>
      <c r="AO299" s="11" t="s">
        <v>105</v>
      </c>
      <c r="AP299" s="11" t="s">
        <v>48</v>
      </c>
      <c r="AQ299" s="11" t="s">
        <v>729</v>
      </c>
    </row>
    <row r="300" ht="36" hidden="1" spans="1:43">
      <c r="A300" s="28">
        <v>297</v>
      </c>
      <c r="B300" s="11" t="s">
        <v>151</v>
      </c>
      <c r="C300" s="11" t="s">
        <v>1212</v>
      </c>
      <c r="D300" s="11" t="s">
        <v>1213</v>
      </c>
      <c r="E300" s="11" t="s">
        <v>1214</v>
      </c>
      <c r="F300" s="11" t="s">
        <v>250</v>
      </c>
      <c r="G300" s="11" t="s">
        <v>918</v>
      </c>
      <c r="H300" s="11">
        <v>4</v>
      </c>
      <c r="I300" s="11">
        <v>4</v>
      </c>
      <c r="J300" s="33">
        <v>64</v>
      </c>
      <c r="K300" s="33" t="s">
        <v>918</v>
      </c>
      <c r="L300" s="11">
        <v>6</v>
      </c>
      <c r="M300" s="33">
        <v>36</v>
      </c>
      <c r="N300" s="33" t="s">
        <v>802</v>
      </c>
      <c r="O300" s="11">
        <v>0</v>
      </c>
      <c r="P300" s="11">
        <v>0</v>
      </c>
      <c r="Q300" s="11">
        <v>0</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25</v>
      </c>
      <c r="AH300" s="11"/>
      <c r="AI300" s="11"/>
      <c r="AJ300" s="11" t="s">
        <v>3329</v>
      </c>
      <c r="AK300" s="11" t="s">
        <v>3541</v>
      </c>
      <c r="AL300" s="11"/>
      <c r="AM300" s="11"/>
      <c r="AN300" s="11" t="s">
        <v>1208</v>
      </c>
      <c r="AO300" s="11" t="s">
        <v>47</v>
      </c>
      <c r="AP300" s="11" t="s">
        <v>56</v>
      </c>
      <c r="AQ300" s="11" t="s">
        <v>729</v>
      </c>
    </row>
    <row r="301" ht="36" hidden="1" spans="1:43">
      <c r="A301" s="28">
        <v>298</v>
      </c>
      <c r="B301" s="11" t="s">
        <v>151</v>
      </c>
      <c r="C301" s="11" t="s">
        <v>1215</v>
      </c>
      <c r="D301" s="11" t="s">
        <v>1216</v>
      </c>
      <c r="E301" s="11" t="s">
        <v>1217</v>
      </c>
      <c r="F301" s="11" t="s">
        <v>172</v>
      </c>
      <c r="G301" s="11" t="s">
        <v>1218</v>
      </c>
      <c r="H301" s="11">
        <v>1</v>
      </c>
      <c r="I301" s="11">
        <v>1</v>
      </c>
      <c r="J301" s="11">
        <v>100</v>
      </c>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v>20</v>
      </c>
      <c r="AH301" s="11" t="s">
        <v>1400</v>
      </c>
      <c r="AI301" s="11">
        <v>19</v>
      </c>
      <c r="AJ301" s="11"/>
      <c r="AK301" s="11"/>
      <c r="AL301" s="11"/>
      <c r="AM301" s="11"/>
      <c r="AN301" s="11" t="s">
        <v>775</v>
      </c>
      <c r="AO301" s="11" t="s">
        <v>105</v>
      </c>
      <c r="AP301" s="11" t="s">
        <v>48</v>
      </c>
      <c r="AQ301" s="11" t="s">
        <v>729</v>
      </c>
    </row>
    <row r="302" ht="24" hidden="1" spans="1:43">
      <c r="A302" s="28">
        <v>299</v>
      </c>
      <c r="B302" s="11" t="s">
        <v>151</v>
      </c>
      <c r="C302" s="11" t="s">
        <v>1219</v>
      </c>
      <c r="D302" s="11" t="s">
        <v>1220</v>
      </c>
      <c r="E302" s="11" t="s">
        <v>1221</v>
      </c>
      <c r="F302" s="11" t="s">
        <v>155</v>
      </c>
      <c r="G302" s="11" t="s">
        <v>128</v>
      </c>
      <c r="H302" s="11">
        <v>2</v>
      </c>
      <c r="I302" s="11">
        <v>2</v>
      </c>
      <c r="J302" s="11">
        <v>100</v>
      </c>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v>50</v>
      </c>
      <c r="AH302" s="11"/>
      <c r="AI302" s="11"/>
      <c r="AJ302" s="11"/>
      <c r="AK302" s="11"/>
      <c r="AL302" s="11"/>
      <c r="AM302" s="11"/>
      <c r="AN302" s="11" t="s">
        <v>775</v>
      </c>
      <c r="AO302" s="11" t="s">
        <v>47</v>
      </c>
      <c r="AP302" s="11" t="s">
        <v>48</v>
      </c>
      <c r="AQ302" s="11" t="s">
        <v>729</v>
      </c>
    </row>
    <row r="303" ht="36" hidden="1" spans="1:43">
      <c r="A303" s="28">
        <v>300</v>
      </c>
      <c r="B303" s="11" t="s">
        <v>151</v>
      </c>
      <c r="C303" s="11" t="s">
        <v>1222</v>
      </c>
      <c r="D303" s="11" t="s">
        <v>1223</v>
      </c>
      <c r="E303" s="11" t="s">
        <v>1224</v>
      </c>
      <c r="F303" s="11" t="s">
        <v>196</v>
      </c>
      <c r="G303" s="11" t="s">
        <v>417</v>
      </c>
      <c r="H303" s="11">
        <v>2</v>
      </c>
      <c r="I303" s="11">
        <v>1</v>
      </c>
      <c r="J303" s="11">
        <v>100</v>
      </c>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v>50</v>
      </c>
      <c r="AH303" s="11"/>
      <c r="AI303" s="11"/>
      <c r="AJ303" s="11"/>
      <c r="AK303" s="11"/>
      <c r="AL303" s="11"/>
      <c r="AM303" s="11"/>
      <c r="AN303" s="11" t="s">
        <v>775</v>
      </c>
      <c r="AO303" s="11" t="s">
        <v>47</v>
      </c>
      <c r="AP303" s="11" t="s">
        <v>48</v>
      </c>
      <c r="AQ303" s="11" t="s">
        <v>729</v>
      </c>
    </row>
    <row r="304" ht="36" hidden="1" spans="1:43">
      <c r="A304" s="28">
        <v>301</v>
      </c>
      <c r="B304" s="11" t="s">
        <v>151</v>
      </c>
      <c r="C304" s="11" t="s">
        <v>1225</v>
      </c>
      <c r="D304" s="11" t="s">
        <v>1226</v>
      </c>
      <c r="E304" s="11" t="s">
        <v>1227</v>
      </c>
      <c r="F304" s="11" t="s">
        <v>957</v>
      </c>
      <c r="G304" s="11" t="s">
        <v>578</v>
      </c>
      <c r="H304" s="11">
        <v>6</v>
      </c>
      <c r="I304" s="11">
        <v>6</v>
      </c>
      <c r="J304" s="11">
        <v>100</v>
      </c>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v>25</v>
      </c>
      <c r="AH304" s="11"/>
      <c r="AI304" s="11"/>
      <c r="AJ304" s="11"/>
      <c r="AK304" s="11"/>
      <c r="AL304" s="11"/>
      <c r="AM304" s="11"/>
      <c r="AN304" s="11" t="s">
        <v>775</v>
      </c>
      <c r="AO304" s="11" t="s">
        <v>47</v>
      </c>
      <c r="AP304" s="11" t="s">
        <v>56</v>
      </c>
      <c r="AQ304" s="11" t="s">
        <v>729</v>
      </c>
    </row>
    <row r="305" ht="36" hidden="1" spans="1:43">
      <c r="A305" s="28">
        <v>302</v>
      </c>
      <c r="B305" s="11" t="s">
        <v>151</v>
      </c>
      <c r="C305" s="11" t="s">
        <v>1228</v>
      </c>
      <c r="D305" s="11" t="s">
        <v>1229</v>
      </c>
      <c r="E305" s="11" t="s">
        <v>1230</v>
      </c>
      <c r="F305" s="11" t="s">
        <v>228</v>
      </c>
      <c r="G305" s="11" t="s">
        <v>1144</v>
      </c>
      <c r="H305" s="11">
        <v>4</v>
      </c>
      <c r="I305" s="11">
        <v>4</v>
      </c>
      <c r="J305" s="11">
        <v>100</v>
      </c>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v>25</v>
      </c>
      <c r="AH305" s="11"/>
      <c r="AI305" s="11"/>
      <c r="AJ305" s="11"/>
      <c r="AK305" s="11"/>
      <c r="AL305" s="11"/>
      <c r="AM305" s="11"/>
      <c r="AN305" s="11" t="s">
        <v>775</v>
      </c>
      <c r="AO305" s="11" t="s">
        <v>47</v>
      </c>
      <c r="AP305" s="11" t="s">
        <v>56</v>
      </c>
      <c r="AQ305" s="11" t="s">
        <v>729</v>
      </c>
    </row>
    <row r="306" ht="24" hidden="1" spans="1:43">
      <c r="A306" s="28">
        <v>303</v>
      </c>
      <c r="B306" s="11" t="s">
        <v>151</v>
      </c>
      <c r="C306" s="11" t="s">
        <v>1231</v>
      </c>
      <c r="D306" s="11" t="s">
        <v>1232</v>
      </c>
      <c r="E306" s="11" t="s">
        <v>1233</v>
      </c>
      <c r="F306" s="11" t="s">
        <v>1234</v>
      </c>
      <c r="G306" s="11" t="s">
        <v>1235</v>
      </c>
      <c r="H306" s="11">
        <v>5</v>
      </c>
      <c r="I306" s="11">
        <v>5</v>
      </c>
      <c r="J306" s="11">
        <v>100</v>
      </c>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v>10</v>
      </c>
      <c r="AH306" s="11"/>
      <c r="AI306" s="11"/>
      <c r="AJ306" s="11"/>
      <c r="AK306" s="11"/>
      <c r="AL306" s="11"/>
      <c r="AM306" s="11"/>
      <c r="AN306" s="11" t="s">
        <v>775</v>
      </c>
      <c r="AO306" s="11" t="s">
        <v>105</v>
      </c>
      <c r="AP306" s="11" t="s">
        <v>56</v>
      </c>
      <c r="AQ306" s="11" t="s">
        <v>729</v>
      </c>
    </row>
    <row r="307" ht="36" hidden="1" spans="1:43">
      <c r="A307" s="28">
        <v>304</v>
      </c>
      <c r="B307" s="11" t="s">
        <v>151</v>
      </c>
      <c r="C307" s="11" t="s">
        <v>1236</v>
      </c>
      <c r="D307" s="11" t="s">
        <v>1237</v>
      </c>
      <c r="E307" s="11" t="s">
        <v>1238</v>
      </c>
      <c r="F307" s="11" t="s">
        <v>202</v>
      </c>
      <c r="G307" s="11" t="s">
        <v>1239</v>
      </c>
      <c r="H307" s="11">
        <v>5</v>
      </c>
      <c r="I307" s="11">
        <v>5</v>
      </c>
      <c r="J307" s="11">
        <v>100</v>
      </c>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v>25</v>
      </c>
      <c r="AH307" s="11"/>
      <c r="AI307" s="11"/>
      <c r="AJ307" s="11"/>
      <c r="AK307" s="11"/>
      <c r="AL307" s="11"/>
      <c r="AM307" s="11"/>
      <c r="AN307" s="11" t="s">
        <v>775</v>
      </c>
      <c r="AO307" s="11" t="s">
        <v>47</v>
      </c>
      <c r="AP307" s="11" t="s">
        <v>56</v>
      </c>
      <c r="AQ307" s="11" t="s">
        <v>729</v>
      </c>
    </row>
    <row r="308" ht="48" hidden="1" spans="1:43">
      <c r="A308" s="28">
        <v>305</v>
      </c>
      <c r="B308" s="11" t="s">
        <v>151</v>
      </c>
      <c r="C308" s="11" t="s">
        <v>1240</v>
      </c>
      <c r="D308" s="11" t="s">
        <v>1241</v>
      </c>
      <c r="E308" s="11" t="s">
        <v>1242</v>
      </c>
      <c r="F308" s="11" t="s">
        <v>207</v>
      </c>
      <c r="G308" s="11" t="s">
        <v>1178</v>
      </c>
      <c r="H308" s="11">
        <v>2</v>
      </c>
      <c r="I308" s="11">
        <v>2</v>
      </c>
      <c r="J308" s="11">
        <v>100</v>
      </c>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v>20</v>
      </c>
      <c r="AH308" s="11" t="s">
        <v>1400</v>
      </c>
      <c r="AI308" s="11">
        <v>4</v>
      </c>
      <c r="AJ308" s="11"/>
      <c r="AK308" s="11"/>
      <c r="AL308" s="11"/>
      <c r="AM308" s="11"/>
      <c r="AN308" s="11" t="s">
        <v>775</v>
      </c>
      <c r="AO308" s="11" t="s">
        <v>105</v>
      </c>
      <c r="AP308" s="11" t="s">
        <v>48</v>
      </c>
      <c r="AQ308" s="11" t="s">
        <v>729</v>
      </c>
    </row>
    <row r="309" ht="60" hidden="1" spans="1:43">
      <c r="A309" s="28">
        <v>306</v>
      </c>
      <c r="B309" s="11" t="s">
        <v>151</v>
      </c>
      <c r="C309" s="11" t="s">
        <v>1243</v>
      </c>
      <c r="D309" s="11" t="s">
        <v>1244</v>
      </c>
      <c r="E309" s="11" t="s">
        <v>1245</v>
      </c>
      <c r="F309" s="11" t="s">
        <v>277</v>
      </c>
      <c r="G309" s="11" t="s">
        <v>380</v>
      </c>
      <c r="H309" s="11">
        <v>2</v>
      </c>
      <c r="I309" s="11">
        <v>2</v>
      </c>
      <c r="J309" s="11">
        <v>100</v>
      </c>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v>20</v>
      </c>
      <c r="AH309" s="11" t="s">
        <v>1400</v>
      </c>
      <c r="AI309" s="11">
        <v>2</v>
      </c>
      <c r="AJ309" s="11"/>
      <c r="AK309" s="11"/>
      <c r="AL309" s="11"/>
      <c r="AM309" s="11"/>
      <c r="AN309" s="11" t="s">
        <v>1246</v>
      </c>
      <c r="AO309" s="11" t="s">
        <v>105</v>
      </c>
      <c r="AP309" s="11" t="s">
        <v>48</v>
      </c>
      <c r="AQ309" s="11" t="s">
        <v>729</v>
      </c>
    </row>
    <row r="310" ht="24" hidden="1" spans="1:43">
      <c r="A310" s="28">
        <v>307</v>
      </c>
      <c r="B310" s="11" t="s">
        <v>151</v>
      </c>
      <c r="C310" s="11" t="s">
        <v>1247</v>
      </c>
      <c r="D310" s="11" t="s">
        <v>1248</v>
      </c>
      <c r="E310" s="11" t="s">
        <v>1249</v>
      </c>
      <c r="F310" s="11" t="s">
        <v>402</v>
      </c>
      <c r="G310" s="11" t="s">
        <v>403</v>
      </c>
      <c r="H310" s="11">
        <v>4</v>
      </c>
      <c r="I310" s="11">
        <v>1</v>
      </c>
      <c r="J310" s="11">
        <v>100</v>
      </c>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v>25</v>
      </c>
      <c r="AH310" s="11"/>
      <c r="AI310" s="11"/>
      <c r="AJ310" s="11"/>
      <c r="AK310" s="11"/>
      <c r="AL310" s="11"/>
      <c r="AM310" s="11"/>
      <c r="AN310" s="11" t="s">
        <v>1246</v>
      </c>
      <c r="AO310" s="11" t="s">
        <v>47</v>
      </c>
      <c r="AP310" s="11" t="s">
        <v>56</v>
      </c>
      <c r="AQ310" s="11" t="s">
        <v>729</v>
      </c>
    </row>
    <row r="311" ht="24" hidden="1" spans="1:43">
      <c r="A311" s="28">
        <v>308</v>
      </c>
      <c r="B311" s="11" t="s">
        <v>151</v>
      </c>
      <c r="C311" s="11" t="s">
        <v>1250</v>
      </c>
      <c r="D311" s="11" t="s">
        <v>1251</v>
      </c>
      <c r="E311" s="11" t="s">
        <v>1252</v>
      </c>
      <c r="F311" s="11" t="s">
        <v>814</v>
      </c>
      <c r="G311" s="11" t="s">
        <v>1079</v>
      </c>
      <c r="H311" s="11">
        <v>2</v>
      </c>
      <c r="I311" s="11">
        <v>2</v>
      </c>
      <c r="J311" s="11">
        <v>100</v>
      </c>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v>50</v>
      </c>
      <c r="AH311" s="11"/>
      <c r="AI311" s="11"/>
      <c r="AJ311" s="11"/>
      <c r="AK311" s="11"/>
      <c r="AL311" s="11"/>
      <c r="AM311" s="11"/>
      <c r="AN311" s="11" t="s">
        <v>1246</v>
      </c>
      <c r="AO311" s="11" t="s">
        <v>47</v>
      </c>
      <c r="AP311" s="11" t="s">
        <v>48</v>
      </c>
      <c r="AQ311" s="11" t="s">
        <v>729</v>
      </c>
    </row>
    <row r="312" ht="36" hidden="1" spans="1:43">
      <c r="A312" s="28">
        <v>309</v>
      </c>
      <c r="B312" s="11" t="s">
        <v>151</v>
      </c>
      <c r="C312" s="11" t="s">
        <v>1253</v>
      </c>
      <c r="D312" s="11" t="s">
        <v>1254</v>
      </c>
      <c r="E312" s="11" t="s">
        <v>1255</v>
      </c>
      <c r="F312" s="11" t="s">
        <v>155</v>
      </c>
      <c r="G312" s="11" t="s">
        <v>825</v>
      </c>
      <c r="H312" s="11">
        <v>3</v>
      </c>
      <c r="I312" s="11">
        <v>3</v>
      </c>
      <c r="J312" s="11">
        <v>100</v>
      </c>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v>20</v>
      </c>
      <c r="AH312" s="11"/>
      <c r="AI312" s="11"/>
      <c r="AJ312" s="11"/>
      <c r="AK312" s="11"/>
      <c r="AL312" s="11"/>
      <c r="AM312" s="11"/>
      <c r="AN312" s="11" t="s">
        <v>1246</v>
      </c>
      <c r="AO312" s="11" t="s">
        <v>105</v>
      </c>
      <c r="AP312" s="11" t="s">
        <v>48</v>
      </c>
      <c r="AQ312" s="11" t="s">
        <v>729</v>
      </c>
    </row>
    <row r="313" ht="24" hidden="1" spans="1:43">
      <c r="A313" s="28">
        <v>310</v>
      </c>
      <c r="B313" s="11" t="s">
        <v>151</v>
      </c>
      <c r="C313" s="11" t="s">
        <v>1256</v>
      </c>
      <c r="D313" s="11" t="s">
        <v>1257</v>
      </c>
      <c r="E313" s="11" t="s">
        <v>1258</v>
      </c>
      <c r="F313" s="11" t="s">
        <v>814</v>
      </c>
      <c r="G313" s="11" t="s">
        <v>1079</v>
      </c>
      <c r="H313" s="11">
        <v>2</v>
      </c>
      <c r="I313" s="11">
        <v>2</v>
      </c>
      <c r="J313" s="11">
        <v>100</v>
      </c>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v>50</v>
      </c>
      <c r="AH313" s="11"/>
      <c r="AI313" s="11"/>
      <c r="AJ313" s="11"/>
      <c r="AK313" s="11"/>
      <c r="AL313" s="11"/>
      <c r="AM313" s="11"/>
      <c r="AN313" s="11" t="s">
        <v>1246</v>
      </c>
      <c r="AO313" s="11" t="s">
        <v>47</v>
      </c>
      <c r="AP313" s="11" t="s">
        <v>48</v>
      </c>
      <c r="AQ313" s="11" t="s">
        <v>729</v>
      </c>
    </row>
    <row r="314" ht="24" hidden="1" spans="1:43">
      <c r="A314" s="28">
        <v>311</v>
      </c>
      <c r="B314" s="11" t="s">
        <v>151</v>
      </c>
      <c r="C314" s="11" t="s">
        <v>1259</v>
      </c>
      <c r="D314" s="11" t="s">
        <v>1260</v>
      </c>
      <c r="E314" s="11" t="s">
        <v>1261</v>
      </c>
      <c r="F314" s="11" t="s">
        <v>167</v>
      </c>
      <c r="G314" s="11" t="s">
        <v>242</v>
      </c>
      <c r="H314" s="11">
        <v>5</v>
      </c>
      <c r="I314" s="11">
        <v>5</v>
      </c>
      <c r="J314" s="11">
        <v>100</v>
      </c>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v>25</v>
      </c>
      <c r="AH314" s="11"/>
      <c r="AI314" s="11"/>
      <c r="AJ314" s="11"/>
      <c r="AK314" s="11"/>
      <c r="AL314" s="11"/>
      <c r="AM314" s="11"/>
      <c r="AN314" s="11" t="s">
        <v>1246</v>
      </c>
      <c r="AO314" s="11" t="s">
        <v>47</v>
      </c>
      <c r="AP314" s="11" t="s">
        <v>56</v>
      </c>
      <c r="AQ314" s="11" t="s">
        <v>729</v>
      </c>
    </row>
    <row r="315" ht="36" hidden="1" spans="1:43">
      <c r="A315" s="28">
        <v>312</v>
      </c>
      <c r="B315" s="11" t="s">
        <v>151</v>
      </c>
      <c r="C315" s="11" t="s">
        <v>1262</v>
      </c>
      <c r="D315" s="11" t="s">
        <v>1263</v>
      </c>
      <c r="E315" s="11" t="s">
        <v>1264</v>
      </c>
      <c r="F315" s="11" t="s">
        <v>172</v>
      </c>
      <c r="G315" s="11" t="s">
        <v>1152</v>
      </c>
      <c r="H315" s="11">
        <v>2</v>
      </c>
      <c r="I315" s="11">
        <v>2</v>
      </c>
      <c r="J315" s="11">
        <v>100</v>
      </c>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v>20</v>
      </c>
      <c r="AH315" s="11"/>
      <c r="AI315" s="11"/>
      <c r="AJ315" s="11"/>
      <c r="AK315" s="11"/>
      <c r="AL315" s="11"/>
      <c r="AM315" s="11"/>
      <c r="AN315" s="11" t="s">
        <v>779</v>
      </c>
      <c r="AO315" s="11" t="s">
        <v>105</v>
      </c>
      <c r="AP315" s="11" t="s">
        <v>48</v>
      </c>
      <c r="AQ315" s="11" t="s">
        <v>729</v>
      </c>
    </row>
    <row r="316" ht="48" hidden="1" spans="1:43">
      <c r="A316" s="28">
        <v>313</v>
      </c>
      <c r="B316" s="11" t="s">
        <v>151</v>
      </c>
      <c r="C316" s="11" t="s">
        <v>1265</v>
      </c>
      <c r="D316" s="11" t="s">
        <v>1266</v>
      </c>
      <c r="E316" s="11" t="s">
        <v>1267</v>
      </c>
      <c r="F316" s="11" t="s">
        <v>155</v>
      </c>
      <c r="G316" s="11" t="s">
        <v>128</v>
      </c>
      <c r="H316" s="11">
        <v>6</v>
      </c>
      <c r="I316" s="11">
        <v>6</v>
      </c>
      <c r="J316" s="33">
        <v>60</v>
      </c>
      <c r="K316" s="33" t="s">
        <v>128</v>
      </c>
      <c r="L316" s="11">
        <v>7</v>
      </c>
      <c r="M316" s="33">
        <v>40</v>
      </c>
      <c r="N316" s="33" t="s">
        <v>407</v>
      </c>
      <c r="O316" s="11">
        <v>0</v>
      </c>
      <c r="P316" s="11">
        <v>0</v>
      </c>
      <c r="Q316" s="11">
        <v>0</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25</v>
      </c>
      <c r="AH316" s="11"/>
      <c r="AI316" s="11"/>
      <c r="AJ316" s="11" t="s">
        <v>3329</v>
      </c>
      <c r="AK316" s="11" t="s">
        <v>3541</v>
      </c>
      <c r="AL316" s="11"/>
      <c r="AM316" s="11"/>
      <c r="AN316" s="11" t="s">
        <v>779</v>
      </c>
      <c r="AO316" s="11" t="s">
        <v>47</v>
      </c>
      <c r="AP316" s="11" t="s">
        <v>56</v>
      </c>
      <c r="AQ316" s="11" t="s">
        <v>729</v>
      </c>
    </row>
    <row r="317" ht="60" spans="1:43">
      <c r="A317" s="80">
        <v>314</v>
      </c>
      <c r="B317" s="98" t="s">
        <v>151</v>
      </c>
      <c r="C317" s="14" t="s">
        <v>1268</v>
      </c>
      <c r="D317" s="11" t="s">
        <v>1619</v>
      </c>
      <c r="E317" s="11" t="s">
        <v>3554</v>
      </c>
      <c r="F317" s="11" t="s">
        <v>228</v>
      </c>
      <c r="G317" s="14" t="s">
        <v>1271</v>
      </c>
      <c r="H317" s="11">
        <v>4</v>
      </c>
      <c r="I317" s="11">
        <v>4</v>
      </c>
      <c r="J317" s="99">
        <v>44.66</v>
      </c>
      <c r="K317" s="95" t="s">
        <v>1271</v>
      </c>
      <c r="L317" s="100">
        <v>6</v>
      </c>
      <c r="M317" s="101">
        <v>33.33</v>
      </c>
      <c r="N317" s="53" t="s">
        <v>429</v>
      </c>
      <c r="O317" s="100">
        <v>8</v>
      </c>
      <c r="P317" s="100">
        <v>25</v>
      </c>
      <c r="Q317" s="53" t="s">
        <v>829</v>
      </c>
      <c r="R317" s="102"/>
      <c r="S317" s="102"/>
      <c r="T317" s="102"/>
      <c r="U317" s="14">
        <v>0</v>
      </c>
      <c r="V317" s="14">
        <v>0</v>
      </c>
      <c r="W317" s="14">
        <v>0</v>
      </c>
      <c r="X317" s="14">
        <v>0</v>
      </c>
      <c r="Y317" s="14">
        <v>0</v>
      </c>
      <c r="Z317" s="14">
        <v>0</v>
      </c>
      <c r="AA317" s="14">
        <v>0</v>
      </c>
      <c r="AB317" s="14">
        <v>0</v>
      </c>
      <c r="AC317" s="14">
        <v>0</v>
      </c>
      <c r="AD317" s="14">
        <v>0</v>
      </c>
      <c r="AE317" s="14">
        <v>0</v>
      </c>
      <c r="AF317" s="14">
        <v>0</v>
      </c>
      <c r="AG317" s="14">
        <v>10</v>
      </c>
      <c r="AH317" s="14" t="s">
        <v>1400</v>
      </c>
      <c r="AI317" s="14">
        <v>12</v>
      </c>
      <c r="AJ317" s="14" t="s">
        <v>3329</v>
      </c>
      <c r="AK317" s="14" t="s">
        <v>3542</v>
      </c>
      <c r="AL317" s="14"/>
      <c r="AM317" s="14"/>
      <c r="AN317" s="14" t="s">
        <v>779</v>
      </c>
      <c r="AO317" s="14" t="s">
        <v>105</v>
      </c>
      <c r="AP317" s="14" t="s">
        <v>56</v>
      </c>
      <c r="AQ317" s="14" t="s">
        <v>729</v>
      </c>
    </row>
    <row r="318" ht="51" hidden="1" customHeight="1" spans="1:43">
      <c r="A318" s="82"/>
      <c r="B318" s="83"/>
      <c r="C318" s="15"/>
      <c r="D318" s="11" t="s">
        <v>1277</v>
      </c>
      <c r="E318" s="11" t="s">
        <v>3555</v>
      </c>
      <c r="F318" s="11"/>
      <c r="G318" s="15"/>
      <c r="H318" s="11">
        <v>6</v>
      </c>
      <c r="I318" s="11">
        <v>6</v>
      </c>
      <c r="J318" s="95">
        <v>32</v>
      </c>
      <c r="K318" s="95" t="s">
        <v>1271</v>
      </c>
      <c r="L318" s="53">
        <v>4</v>
      </c>
      <c r="M318" s="53">
        <v>40</v>
      </c>
      <c r="N318" s="53" t="s">
        <v>829</v>
      </c>
      <c r="O318" s="53">
        <v>7</v>
      </c>
      <c r="P318" s="53">
        <v>28</v>
      </c>
      <c r="Q318" s="53" t="s">
        <v>3417</v>
      </c>
      <c r="R318" s="103"/>
      <c r="S318" s="103"/>
      <c r="T318" s="103"/>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row>
    <row r="319" ht="36" hidden="1" spans="1:43">
      <c r="A319" s="28">
        <v>315</v>
      </c>
      <c r="B319" s="11" t="s">
        <v>151</v>
      </c>
      <c r="C319" s="11" t="s">
        <v>1272</v>
      </c>
      <c r="D319" s="11" t="s">
        <v>1273</v>
      </c>
      <c r="E319" s="11" t="s">
        <v>1274</v>
      </c>
      <c r="F319" s="11" t="s">
        <v>155</v>
      </c>
      <c r="G319" s="11" t="s">
        <v>1275</v>
      </c>
      <c r="H319" s="11">
        <v>3</v>
      </c>
      <c r="I319" s="11">
        <v>3</v>
      </c>
      <c r="J319" s="11">
        <v>100</v>
      </c>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v>20</v>
      </c>
      <c r="AH319" s="11"/>
      <c r="AI319" s="11"/>
      <c r="AJ319" s="11"/>
      <c r="AK319" s="11"/>
      <c r="AL319" s="11"/>
      <c r="AM319" s="11"/>
      <c r="AN319" s="11" t="s">
        <v>779</v>
      </c>
      <c r="AO319" s="11" t="s">
        <v>105</v>
      </c>
      <c r="AP319" s="11" t="s">
        <v>48</v>
      </c>
      <c r="AQ319" s="11" t="s">
        <v>729</v>
      </c>
    </row>
    <row r="320" ht="48" spans="1:43">
      <c r="A320" s="28">
        <v>316</v>
      </c>
      <c r="B320" s="11" t="s">
        <v>151</v>
      </c>
      <c r="C320" s="11" t="s">
        <v>1276</v>
      </c>
      <c r="D320" s="11" t="s">
        <v>1277</v>
      </c>
      <c r="E320" s="11" t="s">
        <v>1278</v>
      </c>
      <c r="F320" s="11" t="s">
        <v>228</v>
      </c>
      <c r="G320" s="11" t="s">
        <v>829</v>
      </c>
      <c r="H320" s="11">
        <v>4</v>
      </c>
      <c r="I320" s="11">
        <v>4</v>
      </c>
      <c r="J320" s="95">
        <v>40</v>
      </c>
      <c r="K320" s="95" t="s">
        <v>829</v>
      </c>
      <c r="L320" s="11">
        <v>6</v>
      </c>
      <c r="M320" s="11">
        <v>32</v>
      </c>
      <c r="N320" s="11" t="s">
        <v>1271</v>
      </c>
      <c r="O320" s="11">
        <v>7</v>
      </c>
      <c r="P320" s="11">
        <v>28</v>
      </c>
      <c r="Q320" s="11" t="s">
        <v>3417</v>
      </c>
      <c r="R320" s="11">
        <v>0</v>
      </c>
      <c r="S320" s="11">
        <v>0</v>
      </c>
      <c r="T320" s="11">
        <v>0</v>
      </c>
      <c r="U320" s="11">
        <v>0</v>
      </c>
      <c r="V320" s="11">
        <v>0</v>
      </c>
      <c r="W320" s="11">
        <v>0</v>
      </c>
      <c r="X320" s="11">
        <v>0</v>
      </c>
      <c r="Y320" s="11">
        <v>0</v>
      </c>
      <c r="Z320" s="11">
        <v>0</v>
      </c>
      <c r="AA320" s="11">
        <v>0</v>
      </c>
      <c r="AB320" s="11">
        <v>0</v>
      </c>
      <c r="AC320" s="11">
        <v>0</v>
      </c>
      <c r="AD320" s="11">
        <v>0</v>
      </c>
      <c r="AE320" s="11">
        <v>0</v>
      </c>
      <c r="AF320" s="11">
        <v>0</v>
      </c>
      <c r="AG320" s="11">
        <v>10</v>
      </c>
      <c r="AH320" s="11" t="s">
        <v>1400</v>
      </c>
      <c r="AI320" s="11">
        <v>12</v>
      </c>
      <c r="AJ320" s="11" t="s">
        <v>3329</v>
      </c>
      <c r="AK320" s="11" t="s">
        <v>3542</v>
      </c>
      <c r="AL320" s="11"/>
      <c r="AM320" s="11"/>
      <c r="AN320" s="11" t="s">
        <v>779</v>
      </c>
      <c r="AO320" s="11" t="s">
        <v>105</v>
      </c>
      <c r="AP320" s="11" t="s">
        <v>56</v>
      </c>
      <c r="AQ320" s="11" t="s">
        <v>729</v>
      </c>
    </row>
    <row r="321" ht="24" hidden="1" spans="1:43">
      <c r="A321" s="28">
        <v>317</v>
      </c>
      <c r="B321" s="11" t="s">
        <v>151</v>
      </c>
      <c r="C321" s="11" t="s">
        <v>1279</v>
      </c>
      <c r="D321" s="11" t="s">
        <v>1280</v>
      </c>
      <c r="E321" s="11" t="s">
        <v>1281</v>
      </c>
      <c r="F321" s="11" t="s">
        <v>228</v>
      </c>
      <c r="G321" s="11" t="s">
        <v>833</v>
      </c>
      <c r="H321" s="11">
        <v>4</v>
      </c>
      <c r="I321" s="11">
        <v>4</v>
      </c>
      <c r="J321" s="11">
        <v>100</v>
      </c>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v>10</v>
      </c>
      <c r="AH321" s="11" t="s">
        <v>1400</v>
      </c>
      <c r="AI321" s="11">
        <v>6</v>
      </c>
      <c r="AJ321" s="11"/>
      <c r="AK321" s="11"/>
      <c r="AL321" s="11"/>
      <c r="AM321" s="11"/>
      <c r="AN321" s="11" t="s">
        <v>779</v>
      </c>
      <c r="AO321" s="11" t="s">
        <v>105</v>
      </c>
      <c r="AP321" s="11" t="s">
        <v>56</v>
      </c>
      <c r="AQ321" s="11" t="s">
        <v>729</v>
      </c>
    </row>
    <row r="322" ht="36" hidden="1" spans="1:43">
      <c r="A322" s="28">
        <v>318</v>
      </c>
      <c r="B322" s="11" t="s">
        <v>151</v>
      </c>
      <c r="C322" s="11" t="s">
        <v>1282</v>
      </c>
      <c r="D322" s="11" t="s">
        <v>1283</v>
      </c>
      <c r="E322" s="11" t="s">
        <v>1284</v>
      </c>
      <c r="F322" s="11" t="s">
        <v>228</v>
      </c>
      <c r="G322" s="11" t="s">
        <v>1285</v>
      </c>
      <c r="H322" s="11">
        <v>4</v>
      </c>
      <c r="I322" s="11">
        <v>4</v>
      </c>
      <c r="J322" s="11">
        <v>100</v>
      </c>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v>25</v>
      </c>
      <c r="AH322" s="11" t="s">
        <v>1400</v>
      </c>
      <c r="AI322" s="11">
        <v>13</v>
      </c>
      <c r="AJ322" s="11"/>
      <c r="AK322" s="11"/>
      <c r="AL322" s="11"/>
      <c r="AM322" s="11"/>
      <c r="AN322" s="11" t="s">
        <v>779</v>
      </c>
      <c r="AO322" s="11" t="s">
        <v>47</v>
      </c>
      <c r="AP322" s="11" t="s">
        <v>56</v>
      </c>
      <c r="AQ322" s="11" t="s">
        <v>729</v>
      </c>
    </row>
    <row r="323" ht="48" hidden="1" spans="1:43">
      <c r="A323" s="28">
        <v>319</v>
      </c>
      <c r="B323" s="11" t="s">
        <v>151</v>
      </c>
      <c r="C323" s="11" t="s">
        <v>1286</v>
      </c>
      <c r="D323" s="11" t="s">
        <v>1287</v>
      </c>
      <c r="E323" s="11" t="s">
        <v>1288</v>
      </c>
      <c r="F323" s="11" t="s">
        <v>1289</v>
      </c>
      <c r="G323" s="11" t="s">
        <v>829</v>
      </c>
      <c r="H323" s="11">
        <v>5</v>
      </c>
      <c r="I323" s="11">
        <v>5</v>
      </c>
      <c r="J323" s="11">
        <v>100</v>
      </c>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v>25</v>
      </c>
      <c r="AH323" s="11" t="s">
        <v>1400</v>
      </c>
      <c r="AI323" s="11">
        <v>10</v>
      </c>
      <c r="AJ323" s="11"/>
      <c r="AK323" s="11"/>
      <c r="AL323" s="11"/>
      <c r="AM323" s="11"/>
      <c r="AN323" s="11" t="s">
        <v>783</v>
      </c>
      <c r="AO323" s="11" t="s">
        <v>47</v>
      </c>
      <c r="AP323" s="11" t="s">
        <v>56</v>
      </c>
      <c r="AQ323" s="11" t="s">
        <v>729</v>
      </c>
    </row>
    <row r="324" ht="36" hidden="1" spans="1:43">
      <c r="A324" s="28">
        <v>320</v>
      </c>
      <c r="B324" s="11" t="s">
        <v>151</v>
      </c>
      <c r="C324" s="11" t="s">
        <v>1290</v>
      </c>
      <c r="D324" s="11" t="s">
        <v>1291</v>
      </c>
      <c r="E324" s="11" t="s">
        <v>1292</v>
      </c>
      <c r="F324" s="11" t="s">
        <v>155</v>
      </c>
      <c r="G324" s="11" t="s">
        <v>1275</v>
      </c>
      <c r="H324" s="11">
        <v>3</v>
      </c>
      <c r="I324" s="11">
        <v>3</v>
      </c>
      <c r="J324" s="11">
        <v>100</v>
      </c>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v>20</v>
      </c>
      <c r="AH324" s="11"/>
      <c r="AI324" s="11"/>
      <c r="AJ324" s="11"/>
      <c r="AK324" s="11"/>
      <c r="AL324" s="11"/>
      <c r="AM324" s="11"/>
      <c r="AN324" s="11" t="s">
        <v>783</v>
      </c>
      <c r="AO324" s="11" t="s">
        <v>105</v>
      </c>
      <c r="AP324" s="11" t="s">
        <v>48</v>
      </c>
      <c r="AQ324" s="11" t="s">
        <v>729</v>
      </c>
    </row>
    <row r="325" ht="36" hidden="1" spans="1:43">
      <c r="A325" s="28">
        <v>321</v>
      </c>
      <c r="B325" s="11" t="s">
        <v>151</v>
      </c>
      <c r="C325" s="11" t="s">
        <v>1293</v>
      </c>
      <c r="D325" s="11" t="s">
        <v>1294</v>
      </c>
      <c r="E325" s="11" t="s">
        <v>1295</v>
      </c>
      <c r="F325" s="11" t="s">
        <v>155</v>
      </c>
      <c r="G325" s="11" t="s">
        <v>1075</v>
      </c>
      <c r="H325" s="11">
        <v>7</v>
      </c>
      <c r="I325" s="11">
        <v>7</v>
      </c>
      <c r="J325" s="11">
        <v>100</v>
      </c>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v>25</v>
      </c>
      <c r="AH325" s="11"/>
      <c r="AI325" s="11"/>
      <c r="AJ325" s="11"/>
      <c r="AK325" s="11"/>
      <c r="AL325" s="11"/>
      <c r="AM325" s="11"/>
      <c r="AN325" s="11" t="s">
        <v>783</v>
      </c>
      <c r="AO325" s="11" t="s">
        <v>47</v>
      </c>
      <c r="AP325" s="11" t="s">
        <v>56</v>
      </c>
      <c r="AQ325" s="11" t="s">
        <v>729</v>
      </c>
    </row>
    <row r="326" ht="36" hidden="1" spans="1:43">
      <c r="A326" s="28">
        <v>322</v>
      </c>
      <c r="B326" s="11" t="s">
        <v>151</v>
      </c>
      <c r="C326" s="11" t="s">
        <v>1296</v>
      </c>
      <c r="D326" s="11" t="s">
        <v>1297</v>
      </c>
      <c r="E326" s="11" t="s">
        <v>1298</v>
      </c>
      <c r="F326" s="11" t="s">
        <v>814</v>
      </c>
      <c r="G326" s="11" t="s">
        <v>1299</v>
      </c>
      <c r="H326" s="11">
        <v>3</v>
      </c>
      <c r="I326" s="11">
        <v>3</v>
      </c>
      <c r="J326" s="11">
        <v>100</v>
      </c>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v>20</v>
      </c>
      <c r="AH326" s="11"/>
      <c r="AI326" s="11"/>
      <c r="AJ326" s="11"/>
      <c r="AK326" s="11"/>
      <c r="AL326" s="11"/>
      <c r="AM326" s="11"/>
      <c r="AN326" s="11" t="s">
        <v>783</v>
      </c>
      <c r="AO326" s="11" t="s">
        <v>105</v>
      </c>
      <c r="AP326" s="11" t="s">
        <v>48</v>
      </c>
      <c r="AQ326" s="11" t="s">
        <v>729</v>
      </c>
    </row>
    <row r="327" ht="36" hidden="1" spans="1:43">
      <c r="A327" s="28">
        <v>323</v>
      </c>
      <c r="B327" s="11" t="s">
        <v>151</v>
      </c>
      <c r="C327" s="11" t="s">
        <v>1300</v>
      </c>
      <c r="D327" s="11" t="s">
        <v>1301</v>
      </c>
      <c r="E327" s="11" t="s">
        <v>1302</v>
      </c>
      <c r="F327" s="11" t="s">
        <v>317</v>
      </c>
      <c r="G327" s="11" t="s">
        <v>1133</v>
      </c>
      <c r="H327" s="11">
        <v>4</v>
      </c>
      <c r="I327" s="11">
        <v>4</v>
      </c>
      <c r="J327" s="11">
        <v>100</v>
      </c>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v>25</v>
      </c>
      <c r="AH327" s="11"/>
      <c r="AI327" s="11"/>
      <c r="AJ327" s="11"/>
      <c r="AK327" s="11"/>
      <c r="AL327" s="11"/>
      <c r="AM327" s="11"/>
      <c r="AN327" s="11" t="s">
        <v>783</v>
      </c>
      <c r="AO327" s="11" t="s">
        <v>47</v>
      </c>
      <c r="AP327" s="11" t="s">
        <v>56</v>
      </c>
      <c r="AQ327" s="11" t="s">
        <v>729</v>
      </c>
    </row>
    <row r="328" ht="72" hidden="1" spans="1:43">
      <c r="A328" s="28">
        <v>324</v>
      </c>
      <c r="B328" s="11" t="s">
        <v>151</v>
      </c>
      <c r="C328" s="11" t="s">
        <v>1303</v>
      </c>
      <c r="D328" s="11" t="s">
        <v>1304</v>
      </c>
      <c r="E328" s="11" t="s">
        <v>1305</v>
      </c>
      <c r="F328" s="11" t="s">
        <v>228</v>
      </c>
      <c r="G328" s="11" t="s">
        <v>1306</v>
      </c>
      <c r="H328" s="11">
        <v>5</v>
      </c>
      <c r="I328" s="11">
        <v>5</v>
      </c>
      <c r="J328" s="11">
        <v>100</v>
      </c>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v>10</v>
      </c>
      <c r="AH328" s="11" t="s">
        <v>1400</v>
      </c>
      <c r="AI328" s="11">
        <v>21</v>
      </c>
      <c r="AJ328" s="11"/>
      <c r="AK328" s="11"/>
      <c r="AL328" s="11"/>
      <c r="AM328" s="11"/>
      <c r="AN328" s="11" t="s">
        <v>783</v>
      </c>
      <c r="AO328" s="11" t="s">
        <v>105</v>
      </c>
      <c r="AP328" s="11" t="s">
        <v>56</v>
      </c>
      <c r="AQ328" s="11" t="s">
        <v>729</v>
      </c>
    </row>
    <row r="329" ht="36" hidden="1" spans="1:43">
      <c r="A329" s="28">
        <v>325</v>
      </c>
      <c r="B329" s="11" t="s">
        <v>151</v>
      </c>
      <c r="C329" s="11" t="s">
        <v>1307</v>
      </c>
      <c r="D329" s="11" t="s">
        <v>1308</v>
      </c>
      <c r="E329" s="11" t="s">
        <v>1309</v>
      </c>
      <c r="F329" s="11" t="s">
        <v>191</v>
      </c>
      <c r="G329" s="11" t="s">
        <v>347</v>
      </c>
      <c r="H329" s="11">
        <v>2</v>
      </c>
      <c r="I329" s="11">
        <v>2</v>
      </c>
      <c r="J329" s="11">
        <v>100</v>
      </c>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v>50</v>
      </c>
      <c r="AH329" s="11"/>
      <c r="AI329" s="11"/>
      <c r="AJ329" s="11"/>
      <c r="AK329" s="11"/>
      <c r="AL329" s="11"/>
      <c r="AM329" s="11"/>
      <c r="AN329" s="11" t="s">
        <v>783</v>
      </c>
      <c r="AO329" s="11" t="s">
        <v>47</v>
      </c>
      <c r="AP329" s="11" t="s">
        <v>48</v>
      </c>
      <c r="AQ329" s="11" t="s">
        <v>729</v>
      </c>
    </row>
    <row r="330" ht="48" hidden="1" spans="1:43">
      <c r="A330" s="28">
        <v>326</v>
      </c>
      <c r="B330" s="11" t="s">
        <v>151</v>
      </c>
      <c r="C330" s="11" t="s">
        <v>1310</v>
      </c>
      <c r="D330" s="11" t="s">
        <v>1311</v>
      </c>
      <c r="E330" s="11" t="s">
        <v>1312</v>
      </c>
      <c r="F330" s="11" t="s">
        <v>196</v>
      </c>
      <c r="G330" s="11" t="s">
        <v>1313</v>
      </c>
      <c r="H330" s="11">
        <v>3</v>
      </c>
      <c r="I330" s="11">
        <v>1</v>
      </c>
      <c r="J330" s="11">
        <v>0</v>
      </c>
      <c r="K330" s="11" t="s">
        <v>128</v>
      </c>
      <c r="L330" s="11">
        <v>3</v>
      </c>
      <c r="M330" s="33">
        <v>100</v>
      </c>
      <c r="N330" s="33" t="s">
        <v>1313</v>
      </c>
      <c r="O330" s="11">
        <v>4</v>
      </c>
      <c r="P330" s="11">
        <v>0</v>
      </c>
      <c r="Q330" s="11" t="s">
        <v>3330</v>
      </c>
      <c r="R330" s="11">
        <v>5</v>
      </c>
      <c r="S330" s="11">
        <v>0</v>
      </c>
      <c r="T330" s="11" t="s">
        <v>331</v>
      </c>
      <c r="U330" s="11">
        <v>0</v>
      </c>
      <c r="V330" s="11">
        <v>0</v>
      </c>
      <c r="W330" s="11">
        <v>0</v>
      </c>
      <c r="X330" s="11">
        <v>0</v>
      </c>
      <c r="Y330" s="11">
        <v>0</v>
      </c>
      <c r="Z330" s="11">
        <v>0</v>
      </c>
      <c r="AA330" s="11">
        <v>0</v>
      </c>
      <c r="AB330" s="11">
        <v>0</v>
      </c>
      <c r="AC330" s="11">
        <v>0</v>
      </c>
      <c r="AD330" s="11">
        <v>0</v>
      </c>
      <c r="AE330" s="11">
        <v>0</v>
      </c>
      <c r="AF330" s="11">
        <v>0</v>
      </c>
      <c r="AG330" s="11">
        <v>50</v>
      </c>
      <c r="AH330" s="11"/>
      <c r="AI330" s="11"/>
      <c r="AJ330" s="11" t="s">
        <v>3329</v>
      </c>
      <c r="AK330" s="11" t="s">
        <v>3541</v>
      </c>
      <c r="AL330" s="11"/>
      <c r="AM330" s="11"/>
      <c r="AN330" s="11" t="s">
        <v>783</v>
      </c>
      <c r="AO330" s="11" t="s">
        <v>47</v>
      </c>
      <c r="AP330" s="11" t="s">
        <v>48</v>
      </c>
      <c r="AQ330" s="11" t="s">
        <v>729</v>
      </c>
    </row>
    <row r="331" ht="36" hidden="1" spans="1:43">
      <c r="A331" s="28">
        <v>327</v>
      </c>
      <c r="B331" s="11" t="s">
        <v>151</v>
      </c>
      <c r="C331" s="11" t="s">
        <v>1314</v>
      </c>
      <c r="D331" s="11" t="s">
        <v>1315</v>
      </c>
      <c r="E331" s="11" t="s">
        <v>1316</v>
      </c>
      <c r="F331" s="11" t="s">
        <v>167</v>
      </c>
      <c r="G331" s="11" t="s">
        <v>1317</v>
      </c>
      <c r="H331" s="11">
        <v>4</v>
      </c>
      <c r="I331" s="11">
        <v>4</v>
      </c>
      <c r="J331" s="11">
        <v>100</v>
      </c>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v>25</v>
      </c>
      <c r="AH331" s="11"/>
      <c r="AI331" s="11"/>
      <c r="AJ331" s="11"/>
      <c r="AK331" s="11"/>
      <c r="AL331" s="11"/>
      <c r="AM331" s="11"/>
      <c r="AN331" s="11" t="s">
        <v>783</v>
      </c>
      <c r="AO331" s="11" t="s">
        <v>47</v>
      </c>
      <c r="AP331" s="11" t="s">
        <v>56</v>
      </c>
      <c r="AQ331" s="11" t="s">
        <v>729</v>
      </c>
    </row>
    <row r="332" ht="48" hidden="1" spans="1:43">
      <c r="A332" s="28">
        <v>328</v>
      </c>
      <c r="B332" s="11" t="s">
        <v>151</v>
      </c>
      <c r="C332" s="11" t="s">
        <v>1318</v>
      </c>
      <c r="D332" s="11" t="s">
        <v>1319</v>
      </c>
      <c r="E332" s="11" t="s">
        <v>1320</v>
      </c>
      <c r="F332" s="11" t="s">
        <v>167</v>
      </c>
      <c r="G332" s="11" t="s">
        <v>384</v>
      </c>
      <c r="H332" s="11">
        <v>4</v>
      </c>
      <c r="I332" s="11">
        <v>4</v>
      </c>
      <c r="J332" s="11">
        <v>100</v>
      </c>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v>25</v>
      </c>
      <c r="AH332" s="11" t="s">
        <v>1400</v>
      </c>
      <c r="AI332" s="11">
        <v>28</v>
      </c>
      <c r="AJ332" s="11"/>
      <c r="AK332" s="11"/>
      <c r="AL332" s="11"/>
      <c r="AM332" s="11"/>
      <c r="AN332" s="11" t="s">
        <v>783</v>
      </c>
      <c r="AO332" s="11" t="s">
        <v>47</v>
      </c>
      <c r="AP332" s="11" t="s">
        <v>56</v>
      </c>
      <c r="AQ332" s="11" t="s">
        <v>729</v>
      </c>
    </row>
    <row r="333" ht="24" hidden="1" spans="1:43">
      <c r="A333" s="28">
        <v>329</v>
      </c>
      <c r="B333" s="11" t="s">
        <v>151</v>
      </c>
      <c r="C333" s="11" t="s">
        <v>1321</v>
      </c>
      <c r="D333" s="11" t="s">
        <v>1322</v>
      </c>
      <c r="E333" s="11" t="s">
        <v>1323</v>
      </c>
      <c r="F333" s="11" t="s">
        <v>322</v>
      </c>
      <c r="G333" s="11" t="s">
        <v>1324</v>
      </c>
      <c r="H333" s="11">
        <v>4</v>
      </c>
      <c r="I333" s="11">
        <v>4</v>
      </c>
      <c r="J333" s="11">
        <v>100</v>
      </c>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v>25</v>
      </c>
      <c r="AH333" s="11"/>
      <c r="AI333" s="11"/>
      <c r="AJ333" s="11"/>
      <c r="AK333" s="11"/>
      <c r="AL333" s="11"/>
      <c r="AM333" s="11"/>
      <c r="AN333" s="11" t="s">
        <v>783</v>
      </c>
      <c r="AO333" s="11" t="s">
        <v>47</v>
      </c>
      <c r="AP333" s="11" t="s">
        <v>56</v>
      </c>
      <c r="AQ333" s="11" t="s">
        <v>729</v>
      </c>
    </row>
    <row r="334" ht="24" hidden="1" spans="1:43">
      <c r="A334" s="28">
        <v>330</v>
      </c>
      <c r="B334" s="11" t="s">
        <v>151</v>
      </c>
      <c r="C334" s="11" t="s">
        <v>1325</v>
      </c>
      <c r="D334" s="11" t="s">
        <v>1326</v>
      </c>
      <c r="E334" s="11" t="s">
        <v>1327</v>
      </c>
      <c r="F334" s="11" t="s">
        <v>1128</v>
      </c>
      <c r="G334" s="11" t="s">
        <v>403</v>
      </c>
      <c r="H334" s="11">
        <v>4</v>
      </c>
      <c r="I334" s="11">
        <v>1</v>
      </c>
      <c r="J334" s="11">
        <v>100</v>
      </c>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v>25</v>
      </c>
      <c r="AH334" s="11"/>
      <c r="AI334" s="11"/>
      <c r="AJ334" s="11"/>
      <c r="AK334" s="11"/>
      <c r="AL334" s="11"/>
      <c r="AM334" s="11"/>
      <c r="AN334" s="11" t="s">
        <v>787</v>
      </c>
      <c r="AO334" s="11" t="s">
        <v>47</v>
      </c>
      <c r="AP334" s="11" t="s">
        <v>56</v>
      </c>
      <c r="AQ334" s="11" t="s">
        <v>729</v>
      </c>
    </row>
    <row r="335" ht="48" spans="1:43">
      <c r="A335" s="28">
        <v>331</v>
      </c>
      <c r="B335" s="11" t="s">
        <v>151</v>
      </c>
      <c r="C335" s="11" t="s">
        <v>1328</v>
      </c>
      <c r="D335" s="11" t="s">
        <v>827</v>
      </c>
      <c r="E335" s="11" t="s">
        <v>1329</v>
      </c>
      <c r="F335" s="11" t="s">
        <v>228</v>
      </c>
      <c r="G335" s="11" t="s">
        <v>429</v>
      </c>
      <c r="H335" s="11">
        <v>4</v>
      </c>
      <c r="I335" s="11">
        <v>2</v>
      </c>
      <c r="J335" s="11">
        <v>66.66</v>
      </c>
      <c r="K335" s="11" t="s">
        <v>829</v>
      </c>
      <c r="L335" s="11">
        <v>4</v>
      </c>
      <c r="M335" s="95">
        <v>33.33</v>
      </c>
      <c r="N335" s="95" t="s">
        <v>429</v>
      </c>
      <c r="O335" s="11">
        <v>0</v>
      </c>
      <c r="P335" s="11">
        <v>0</v>
      </c>
      <c r="Q335" s="11">
        <v>0</v>
      </c>
      <c r="R335" s="11">
        <v>0</v>
      </c>
      <c r="S335" s="11">
        <v>0</v>
      </c>
      <c r="T335" s="11">
        <v>0</v>
      </c>
      <c r="U335" s="11">
        <v>0</v>
      </c>
      <c r="V335" s="11">
        <v>0</v>
      </c>
      <c r="W335" s="11">
        <v>0</v>
      </c>
      <c r="X335" s="11">
        <v>0</v>
      </c>
      <c r="Y335" s="11">
        <v>0</v>
      </c>
      <c r="Z335" s="11">
        <v>0</v>
      </c>
      <c r="AA335" s="11">
        <v>0</v>
      </c>
      <c r="AB335" s="11">
        <v>0</v>
      </c>
      <c r="AC335" s="11">
        <v>0</v>
      </c>
      <c r="AD335" s="11">
        <v>0</v>
      </c>
      <c r="AE335" s="11">
        <v>0</v>
      </c>
      <c r="AF335" s="11">
        <v>0</v>
      </c>
      <c r="AG335" s="11">
        <v>25</v>
      </c>
      <c r="AH335" s="11" t="s">
        <v>1400</v>
      </c>
      <c r="AI335" s="11">
        <v>12</v>
      </c>
      <c r="AJ335" s="11" t="s">
        <v>3329</v>
      </c>
      <c r="AK335" s="11" t="s">
        <v>3542</v>
      </c>
      <c r="AL335" s="11"/>
      <c r="AM335" s="11"/>
      <c r="AN335" s="11" t="s">
        <v>787</v>
      </c>
      <c r="AO335" s="11" t="s">
        <v>47</v>
      </c>
      <c r="AP335" s="11" t="s">
        <v>56</v>
      </c>
      <c r="AQ335" s="11" t="s">
        <v>729</v>
      </c>
    </row>
    <row r="336" ht="48" hidden="1" spans="1:43">
      <c r="A336" s="28">
        <v>332</v>
      </c>
      <c r="B336" s="11" t="s">
        <v>151</v>
      </c>
      <c r="C336" s="11" t="s">
        <v>1330</v>
      </c>
      <c r="D336" s="11" t="s">
        <v>1331</v>
      </c>
      <c r="E336" s="11" t="s">
        <v>1332</v>
      </c>
      <c r="F336" s="11" t="s">
        <v>228</v>
      </c>
      <c r="G336" s="11" t="s">
        <v>1058</v>
      </c>
      <c r="H336" s="11">
        <v>2</v>
      </c>
      <c r="I336" s="11">
        <v>2</v>
      </c>
      <c r="J336" s="11">
        <v>100</v>
      </c>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v>20</v>
      </c>
      <c r="AH336" s="11"/>
      <c r="AI336" s="11"/>
      <c r="AJ336" s="11"/>
      <c r="AK336" s="11"/>
      <c r="AL336" s="11"/>
      <c r="AM336" s="11"/>
      <c r="AN336" s="11" t="s">
        <v>787</v>
      </c>
      <c r="AO336" s="11" t="s">
        <v>105</v>
      </c>
      <c r="AP336" s="11" t="s">
        <v>48</v>
      </c>
      <c r="AQ336" s="11" t="s">
        <v>729</v>
      </c>
    </row>
    <row r="337" ht="48" hidden="1" spans="1:43">
      <c r="A337" s="28">
        <v>333</v>
      </c>
      <c r="B337" s="11" t="s">
        <v>151</v>
      </c>
      <c r="C337" s="11" t="s">
        <v>1333</v>
      </c>
      <c r="D337" s="11" t="s">
        <v>1334</v>
      </c>
      <c r="E337" s="11" t="s">
        <v>1335</v>
      </c>
      <c r="F337" s="11" t="s">
        <v>428</v>
      </c>
      <c r="G337" s="11" t="s">
        <v>128</v>
      </c>
      <c r="H337" s="11">
        <v>6</v>
      </c>
      <c r="I337" s="11">
        <v>6</v>
      </c>
      <c r="J337" s="11">
        <v>100</v>
      </c>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v>25</v>
      </c>
      <c r="AH337" s="11" t="s">
        <v>1400</v>
      </c>
      <c r="AI337" s="11">
        <v>4</v>
      </c>
      <c r="AJ337" s="11"/>
      <c r="AK337" s="11"/>
      <c r="AL337" s="11"/>
      <c r="AM337" s="11"/>
      <c r="AN337" s="11" t="s">
        <v>787</v>
      </c>
      <c r="AO337" s="11" t="s">
        <v>47</v>
      </c>
      <c r="AP337" s="11" t="s">
        <v>56</v>
      </c>
      <c r="AQ337" s="11" t="s">
        <v>729</v>
      </c>
    </row>
    <row r="338" ht="24" hidden="1" spans="1:43">
      <c r="A338" s="28">
        <v>334</v>
      </c>
      <c r="B338" s="11" t="s">
        <v>151</v>
      </c>
      <c r="C338" s="11" t="s">
        <v>1336</v>
      </c>
      <c r="D338" s="11" t="s">
        <v>1337</v>
      </c>
      <c r="E338" s="11" t="s">
        <v>1338</v>
      </c>
      <c r="F338" s="11" t="s">
        <v>191</v>
      </c>
      <c r="G338" s="11" t="s">
        <v>1339</v>
      </c>
      <c r="H338" s="11">
        <v>3</v>
      </c>
      <c r="I338" s="11">
        <v>3</v>
      </c>
      <c r="J338" s="11">
        <v>100</v>
      </c>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v>20</v>
      </c>
      <c r="AH338" s="11"/>
      <c r="AI338" s="11"/>
      <c r="AJ338" s="11"/>
      <c r="AK338" s="11"/>
      <c r="AL338" s="11"/>
      <c r="AM338" s="11"/>
      <c r="AN338" s="11" t="s">
        <v>787</v>
      </c>
      <c r="AO338" s="11" t="s">
        <v>105</v>
      </c>
      <c r="AP338" s="11" t="s">
        <v>48</v>
      </c>
      <c r="AQ338" s="11" t="s">
        <v>729</v>
      </c>
    </row>
    <row r="339" ht="36" hidden="1" spans="1:43">
      <c r="A339" s="28">
        <v>335</v>
      </c>
      <c r="B339" s="11" t="s">
        <v>151</v>
      </c>
      <c r="C339" s="11" t="s">
        <v>1340</v>
      </c>
      <c r="D339" s="11" t="s">
        <v>1341</v>
      </c>
      <c r="E339" s="11" t="s">
        <v>1342</v>
      </c>
      <c r="F339" s="11" t="s">
        <v>317</v>
      </c>
      <c r="G339" s="11" t="s">
        <v>1343</v>
      </c>
      <c r="H339" s="11">
        <v>3</v>
      </c>
      <c r="I339" s="11">
        <v>3</v>
      </c>
      <c r="J339" s="33">
        <v>70</v>
      </c>
      <c r="K339" s="33" t="s">
        <v>1343</v>
      </c>
      <c r="L339" s="11">
        <v>8</v>
      </c>
      <c r="M339" s="33">
        <v>30</v>
      </c>
      <c r="N339" s="33" t="s">
        <v>3418</v>
      </c>
      <c r="O339" s="11">
        <v>0</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20</v>
      </c>
      <c r="AH339" s="11"/>
      <c r="AI339" s="11"/>
      <c r="AJ339" s="11" t="s">
        <v>3329</v>
      </c>
      <c r="AK339" s="11" t="s">
        <v>3541</v>
      </c>
      <c r="AL339" s="11"/>
      <c r="AM339" s="11"/>
      <c r="AN339" s="11" t="s">
        <v>787</v>
      </c>
      <c r="AO339" s="11" t="s">
        <v>105</v>
      </c>
      <c r="AP339" s="11" t="s">
        <v>48</v>
      </c>
      <c r="AQ339" s="11" t="s">
        <v>729</v>
      </c>
    </row>
    <row r="340" ht="36" hidden="1" spans="1:43">
      <c r="A340" s="28">
        <v>336</v>
      </c>
      <c r="B340" s="11" t="s">
        <v>151</v>
      </c>
      <c r="C340" s="11" t="s">
        <v>1344</v>
      </c>
      <c r="D340" s="11" t="s">
        <v>1345</v>
      </c>
      <c r="E340" s="11" t="s">
        <v>1346</v>
      </c>
      <c r="F340" s="11" t="s">
        <v>228</v>
      </c>
      <c r="G340" s="11" t="s">
        <v>446</v>
      </c>
      <c r="H340" s="11">
        <v>7</v>
      </c>
      <c r="I340" s="11">
        <v>1</v>
      </c>
      <c r="J340" s="11">
        <v>100</v>
      </c>
      <c r="K340" s="11" t="s">
        <v>446</v>
      </c>
      <c r="L340" s="11">
        <v>0</v>
      </c>
      <c r="M340" s="11">
        <v>0</v>
      </c>
      <c r="N340" s="11">
        <v>0</v>
      </c>
      <c r="O340" s="11">
        <v>0</v>
      </c>
      <c r="P340" s="11">
        <v>0</v>
      </c>
      <c r="Q340" s="11">
        <v>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25</v>
      </c>
      <c r="AH340" s="11"/>
      <c r="AI340" s="11"/>
      <c r="AJ340" s="31" t="s">
        <v>3328</v>
      </c>
      <c r="AK340" s="11"/>
      <c r="AL340" s="11"/>
      <c r="AM340" s="11"/>
      <c r="AN340" s="11" t="s">
        <v>787</v>
      </c>
      <c r="AO340" s="11" t="s">
        <v>47</v>
      </c>
      <c r="AP340" s="11" t="s">
        <v>56</v>
      </c>
      <c r="AQ340" s="11" t="s">
        <v>729</v>
      </c>
    </row>
    <row r="341" ht="48" spans="1:43">
      <c r="A341" s="28">
        <v>337</v>
      </c>
      <c r="B341" s="11" t="s">
        <v>151</v>
      </c>
      <c r="C341" s="11" t="s">
        <v>1347</v>
      </c>
      <c r="D341" s="11" t="s">
        <v>1348</v>
      </c>
      <c r="E341" s="11" t="s">
        <v>1349</v>
      </c>
      <c r="F341" s="11" t="s">
        <v>155</v>
      </c>
      <c r="G341" s="11" t="s">
        <v>1350</v>
      </c>
      <c r="H341" s="11">
        <v>4</v>
      </c>
      <c r="I341" s="11">
        <v>3</v>
      </c>
      <c r="J341" s="11">
        <v>60</v>
      </c>
      <c r="K341" s="11" t="s">
        <v>3419</v>
      </c>
      <c r="L341" s="11">
        <v>4</v>
      </c>
      <c r="M341" s="95">
        <v>40</v>
      </c>
      <c r="N341" s="95" t="s">
        <v>1350</v>
      </c>
      <c r="O341" s="11">
        <v>0</v>
      </c>
      <c r="P341" s="11">
        <v>0</v>
      </c>
      <c r="Q341" s="11">
        <v>0</v>
      </c>
      <c r="R341" s="11">
        <v>0</v>
      </c>
      <c r="S341" s="11">
        <v>0</v>
      </c>
      <c r="T341" s="11">
        <v>0</v>
      </c>
      <c r="U341" s="11">
        <v>0</v>
      </c>
      <c r="V341" s="11">
        <v>0</v>
      </c>
      <c r="W341" s="11">
        <v>0</v>
      </c>
      <c r="X341" s="11">
        <v>0</v>
      </c>
      <c r="Y341" s="11">
        <v>0</v>
      </c>
      <c r="Z341" s="11">
        <v>0</v>
      </c>
      <c r="AA341" s="11">
        <v>0</v>
      </c>
      <c r="AB341" s="11">
        <v>0</v>
      </c>
      <c r="AC341" s="11">
        <v>0</v>
      </c>
      <c r="AD341" s="11">
        <v>0</v>
      </c>
      <c r="AE341" s="11">
        <v>0</v>
      </c>
      <c r="AF341" s="11">
        <v>0</v>
      </c>
      <c r="AG341" s="11">
        <v>25</v>
      </c>
      <c r="AH341" s="11" t="s">
        <v>1400</v>
      </c>
      <c r="AI341" s="11">
        <v>5</v>
      </c>
      <c r="AJ341" s="11" t="s">
        <v>3329</v>
      </c>
      <c r="AK341" s="11" t="s">
        <v>3542</v>
      </c>
      <c r="AL341" s="11"/>
      <c r="AM341" s="11"/>
      <c r="AN341" s="11" t="s">
        <v>787</v>
      </c>
      <c r="AO341" s="11" t="s">
        <v>47</v>
      </c>
      <c r="AP341" s="11" t="s">
        <v>56</v>
      </c>
      <c r="AQ341" s="11" t="s">
        <v>729</v>
      </c>
    </row>
    <row r="342" ht="36" hidden="1" spans="1:43">
      <c r="A342" s="28">
        <v>338</v>
      </c>
      <c r="B342" s="11" t="s">
        <v>151</v>
      </c>
      <c r="C342" s="11" t="s">
        <v>1351</v>
      </c>
      <c r="D342" s="11" t="s">
        <v>1352</v>
      </c>
      <c r="E342" s="11" t="s">
        <v>1353</v>
      </c>
      <c r="F342" s="11" t="s">
        <v>196</v>
      </c>
      <c r="G342" s="11" t="s">
        <v>825</v>
      </c>
      <c r="H342" s="11">
        <v>3</v>
      </c>
      <c r="I342" s="11">
        <v>3</v>
      </c>
      <c r="J342" s="11">
        <v>100</v>
      </c>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v>20</v>
      </c>
      <c r="AH342" s="11"/>
      <c r="AI342" s="11"/>
      <c r="AJ342" s="11"/>
      <c r="AK342" s="11"/>
      <c r="AL342" s="11"/>
      <c r="AM342" s="11"/>
      <c r="AN342" s="11" t="s">
        <v>787</v>
      </c>
      <c r="AO342" s="11" t="s">
        <v>105</v>
      </c>
      <c r="AP342" s="11" t="s">
        <v>48</v>
      </c>
      <c r="AQ342" s="11" t="s">
        <v>729</v>
      </c>
    </row>
    <row r="343" ht="48" hidden="1" spans="1:43">
      <c r="A343" s="28">
        <v>339</v>
      </c>
      <c r="B343" s="11" t="s">
        <v>151</v>
      </c>
      <c r="C343" s="11" t="s">
        <v>1354</v>
      </c>
      <c r="D343" s="11" t="s">
        <v>1355</v>
      </c>
      <c r="E343" s="11" t="s">
        <v>1356</v>
      </c>
      <c r="F343" s="11" t="s">
        <v>228</v>
      </c>
      <c r="G343" s="11" t="s">
        <v>1357</v>
      </c>
      <c r="H343" s="11">
        <v>5</v>
      </c>
      <c r="I343" s="11">
        <v>1</v>
      </c>
      <c r="J343" s="33">
        <v>55</v>
      </c>
      <c r="K343" s="33" t="s">
        <v>861</v>
      </c>
      <c r="L343" s="11">
        <v>2</v>
      </c>
      <c r="M343" s="33">
        <v>45</v>
      </c>
      <c r="N343" s="33" t="s">
        <v>1357</v>
      </c>
      <c r="O343" s="11">
        <v>0</v>
      </c>
      <c r="P343" s="11">
        <v>0</v>
      </c>
      <c r="Q343" s="11">
        <v>0</v>
      </c>
      <c r="R343" s="11">
        <v>0</v>
      </c>
      <c r="S343" s="11">
        <v>0</v>
      </c>
      <c r="T343" s="11">
        <v>0</v>
      </c>
      <c r="U343" s="11">
        <v>0</v>
      </c>
      <c r="V343" s="11">
        <v>0</v>
      </c>
      <c r="W343" s="11">
        <v>0</v>
      </c>
      <c r="X343" s="11">
        <v>0</v>
      </c>
      <c r="Y343" s="11">
        <v>0</v>
      </c>
      <c r="Z343" s="11">
        <v>0</v>
      </c>
      <c r="AA343" s="11">
        <v>0</v>
      </c>
      <c r="AB343" s="11">
        <v>0</v>
      </c>
      <c r="AC343" s="11">
        <v>0</v>
      </c>
      <c r="AD343" s="11">
        <v>0</v>
      </c>
      <c r="AE343" s="11">
        <v>0</v>
      </c>
      <c r="AF343" s="11">
        <v>0</v>
      </c>
      <c r="AG343" s="11">
        <v>25</v>
      </c>
      <c r="AH343" s="11"/>
      <c r="AI343" s="11"/>
      <c r="AJ343" s="11" t="s">
        <v>3329</v>
      </c>
      <c r="AK343" s="11" t="s">
        <v>3541</v>
      </c>
      <c r="AL343" s="11"/>
      <c r="AM343" s="11"/>
      <c r="AN343" s="11" t="s">
        <v>1358</v>
      </c>
      <c r="AO343" s="11" t="s">
        <v>47</v>
      </c>
      <c r="AP343" s="11" t="s">
        <v>56</v>
      </c>
      <c r="AQ343" s="11" t="s">
        <v>729</v>
      </c>
    </row>
    <row r="344" ht="36" hidden="1" spans="1:43">
      <c r="A344" s="28">
        <v>340</v>
      </c>
      <c r="B344" s="11" t="s">
        <v>151</v>
      </c>
      <c r="C344" s="11" t="s">
        <v>1359</v>
      </c>
      <c r="D344" s="11" t="s">
        <v>1360</v>
      </c>
      <c r="E344" s="11" t="s">
        <v>1361</v>
      </c>
      <c r="F344" s="11" t="s">
        <v>155</v>
      </c>
      <c r="G344" s="11" t="s">
        <v>1362</v>
      </c>
      <c r="H344" s="11">
        <v>2</v>
      </c>
      <c r="I344" s="11">
        <v>2</v>
      </c>
      <c r="J344" s="11">
        <v>100</v>
      </c>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v>50</v>
      </c>
      <c r="AH344" s="11" t="s">
        <v>1400</v>
      </c>
      <c r="AI344" s="11">
        <v>9</v>
      </c>
      <c r="AJ344" s="11"/>
      <c r="AK344" s="11"/>
      <c r="AL344" s="11"/>
      <c r="AM344" s="11"/>
      <c r="AN344" s="11" t="s">
        <v>1358</v>
      </c>
      <c r="AO344" s="11" t="s">
        <v>47</v>
      </c>
      <c r="AP344" s="11" t="s">
        <v>48</v>
      </c>
      <c r="AQ344" s="11" t="s">
        <v>729</v>
      </c>
    </row>
    <row r="345" ht="36" hidden="1" spans="1:43">
      <c r="A345" s="28">
        <v>341</v>
      </c>
      <c r="B345" s="11" t="s">
        <v>151</v>
      </c>
      <c r="C345" s="11" t="s">
        <v>1363</v>
      </c>
      <c r="D345" s="11" t="s">
        <v>1364</v>
      </c>
      <c r="E345" s="11" t="s">
        <v>1365</v>
      </c>
      <c r="F345" s="11" t="s">
        <v>228</v>
      </c>
      <c r="G345" s="11" t="s">
        <v>1366</v>
      </c>
      <c r="H345" s="11">
        <v>6</v>
      </c>
      <c r="I345" s="11">
        <v>6</v>
      </c>
      <c r="J345" s="11">
        <v>100</v>
      </c>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v>25</v>
      </c>
      <c r="AH345" s="11"/>
      <c r="AI345" s="11"/>
      <c r="AJ345" s="11"/>
      <c r="AK345" s="11"/>
      <c r="AL345" s="11"/>
      <c r="AM345" s="11"/>
      <c r="AN345" s="11" t="s">
        <v>1358</v>
      </c>
      <c r="AO345" s="11" t="s">
        <v>47</v>
      </c>
      <c r="AP345" s="11" t="s">
        <v>56</v>
      </c>
      <c r="AQ345" s="11" t="s">
        <v>729</v>
      </c>
    </row>
    <row r="346" ht="36" hidden="1" spans="1:43">
      <c r="A346" s="28">
        <v>342</v>
      </c>
      <c r="B346" s="11" t="s">
        <v>151</v>
      </c>
      <c r="C346" s="11" t="s">
        <v>1367</v>
      </c>
      <c r="D346" s="11" t="s">
        <v>1368</v>
      </c>
      <c r="E346" s="11" t="s">
        <v>1369</v>
      </c>
      <c r="F346" s="11" t="s">
        <v>196</v>
      </c>
      <c r="G346" s="11" t="s">
        <v>825</v>
      </c>
      <c r="H346" s="11">
        <v>2</v>
      </c>
      <c r="I346" s="11">
        <v>2</v>
      </c>
      <c r="J346" s="11">
        <v>100</v>
      </c>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v>50</v>
      </c>
      <c r="AH346" s="11"/>
      <c r="AI346" s="11"/>
      <c r="AJ346" s="11"/>
      <c r="AK346" s="11"/>
      <c r="AL346" s="11"/>
      <c r="AM346" s="11"/>
      <c r="AN346" s="11" t="s">
        <v>1358</v>
      </c>
      <c r="AO346" s="11" t="s">
        <v>47</v>
      </c>
      <c r="AP346" s="11" t="s">
        <v>48</v>
      </c>
      <c r="AQ346" s="11" t="s">
        <v>729</v>
      </c>
    </row>
    <row r="347" ht="36" hidden="1" spans="1:43">
      <c r="A347" s="28">
        <v>343</v>
      </c>
      <c r="B347" s="11" t="s">
        <v>151</v>
      </c>
      <c r="C347" s="11" t="s">
        <v>1370</v>
      </c>
      <c r="D347" s="11" t="s">
        <v>1371</v>
      </c>
      <c r="E347" s="11" t="s">
        <v>1372</v>
      </c>
      <c r="F347" s="11" t="s">
        <v>317</v>
      </c>
      <c r="G347" s="11" t="s">
        <v>1373</v>
      </c>
      <c r="H347" s="11">
        <v>7</v>
      </c>
      <c r="I347" s="11">
        <v>1</v>
      </c>
      <c r="J347" s="11">
        <v>100</v>
      </c>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v>25</v>
      </c>
      <c r="AH347" s="11"/>
      <c r="AI347" s="11"/>
      <c r="AJ347" s="11"/>
      <c r="AK347" s="11"/>
      <c r="AL347" s="11"/>
      <c r="AM347" s="11"/>
      <c r="AN347" s="11" t="s">
        <v>1358</v>
      </c>
      <c r="AO347" s="11" t="s">
        <v>47</v>
      </c>
      <c r="AP347" s="11" t="s">
        <v>56</v>
      </c>
      <c r="AQ347" s="11" t="s">
        <v>729</v>
      </c>
    </row>
    <row r="348" ht="36" hidden="1" spans="1:43">
      <c r="A348" s="28">
        <v>344</v>
      </c>
      <c r="B348" s="11" t="s">
        <v>151</v>
      </c>
      <c r="C348" s="11" t="s">
        <v>1374</v>
      </c>
      <c r="D348" s="11" t="s">
        <v>1375</v>
      </c>
      <c r="E348" s="11" t="s">
        <v>1376</v>
      </c>
      <c r="F348" s="11" t="s">
        <v>277</v>
      </c>
      <c r="G348" s="11" t="s">
        <v>1377</v>
      </c>
      <c r="H348" s="11">
        <v>7</v>
      </c>
      <c r="I348" s="11">
        <v>5</v>
      </c>
      <c r="J348" s="11">
        <v>0</v>
      </c>
      <c r="K348" s="11" t="s">
        <v>3420</v>
      </c>
      <c r="L348" s="11">
        <v>7</v>
      </c>
      <c r="M348" s="33">
        <v>100</v>
      </c>
      <c r="N348" s="33" t="s">
        <v>1377</v>
      </c>
      <c r="O348" s="11">
        <v>0</v>
      </c>
      <c r="P348" s="11">
        <v>0</v>
      </c>
      <c r="Q348" s="11">
        <v>0</v>
      </c>
      <c r="R348" s="11">
        <v>0</v>
      </c>
      <c r="S348" s="11">
        <v>0</v>
      </c>
      <c r="T348" s="11">
        <v>0</v>
      </c>
      <c r="U348" s="11">
        <v>0</v>
      </c>
      <c r="V348" s="11">
        <v>0</v>
      </c>
      <c r="W348" s="11">
        <v>0</v>
      </c>
      <c r="X348" s="11">
        <v>0</v>
      </c>
      <c r="Y348" s="11">
        <v>0</v>
      </c>
      <c r="Z348" s="11">
        <v>0</v>
      </c>
      <c r="AA348" s="11">
        <v>0</v>
      </c>
      <c r="AB348" s="11">
        <v>0</v>
      </c>
      <c r="AC348" s="11">
        <v>0</v>
      </c>
      <c r="AD348" s="11">
        <v>0</v>
      </c>
      <c r="AE348" s="11">
        <v>0</v>
      </c>
      <c r="AF348" s="11">
        <v>0</v>
      </c>
      <c r="AG348" s="11">
        <v>25</v>
      </c>
      <c r="AH348" s="11"/>
      <c r="AI348" s="11"/>
      <c r="AJ348" s="11" t="s">
        <v>3329</v>
      </c>
      <c r="AK348" s="11" t="s">
        <v>3541</v>
      </c>
      <c r="AL348" s="11"/>
      <c r="AM348" s="11"/>
      <c r="AN348" s="11" t="s">
        <v>1358</v>
      </c>
      <c r="AO348" s="11" t="s">
        <v>47</v>
      </c>
      <c r="AP348" s="11" t="s">
        <v>56</v>
      </c>
      <c r="AQ348" s="11" t="s">
        <v>729</v>
      </c>
    </row>
    <row r="349" ht="36" hidden="1" spans="1:43">
      <c r="A349" s="28">
        <v>345</v>
      </c>
      <c r="B349" s="11" t="s">
        <v>151</v>
      </c>
      <c r="C349" s="11" t="s">
        <v>1378</v>
      </c>
      <c r="D349" s="11" t="s">
        <v>1379</v>
      </c>
      <c r="E349" s="11" t="s">
        <v>1380</v>
      </c>
      <c r="F349" s="11" t="s">
        <v>172</v>
      </c>
      <c r="G349" s="11" t="s">
        <v>1381</v>
      </c>
      <c r="H349" s="11">
        <v>2</v>
      </c>
      <c r="I349" s="11">
        <v>2</v>
      </c>
      <c r="J349" s="11">
        <v>100</v>
      </c>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v>50</v>
      </c>
      <c r="AH349" s="11"/>
      <c r="AI349" s="11"/>
      <c r="AJ349" s="11"/>
      <c r="AK349" s="11"/>
      <c r="AL349" s="11"/>
      <c r="AM349" s="11"/>
      <c r="AN349" s="11" t="s">
        <v>1358</v>
      </c>
      <c r="AO349" s="11" t="s">
        <v>47</v>
      </c>
      <c r="AP349" s="11" t="s">
        <v>48</v>
      </c>
      <c r="AQ349" s="11" t="s">
        <v>729</v>
      </c>
    </row>
    <row r="350" ht="36" hidden="1" spans="1:43">
      <c r="A350" s="28">
        <v>346</v>
      </c>
      <c r="B350" s="11" t="s">
        <v>151</v>
      </c>
      <c r="C350" s="11" t="s">
        <v>1382</v>
      </c>
      <c r="D350" s="11" t="s">
        <v>1383</v>
      </c>
      <c r="E350" s="11" t="s">
        <v>1384</v>
      </c>
      <c r="F350" s="11" t="s">
        <v>178</v>
      </c>
      <c r="G350" s="11" t="s">
        <v>1385</v>
      </c>
      <c r="H350" s="11">
        <v>2</v>
      </c>
      <c r="I350" s="11">
        <v>2</v>
      </c>
      <c r="J350" s="11">
        <v>100</v>
      </c>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v>20</v>
      </c>
      <c r="AH350" s="11" t="s">
        <v>1400</v>
      </c>
      <c r="AI350" s="11">
        <v>2</v>
      </c>
      <c r="AJ350" s="11"/>
      <c r="AK350" s="11"/>
      <c r="AL350" s="11"/>
      <c r="AM350" s="11"/>
      <c r="AN350" s="11" t="s">
        <v>1358</v>
      </c>
      <c r="AO350" s="11" t="s">
        <v>105</v>
      </c>
      <c r="AP350" s="11" t="s">
        <v>48</v>
      </c>
      <c r="AQ350" s="11" t="s">
        <v>729</v>
      </c>
    </row>
    <row r="351" ht="36" hidden="1" spans="1:43">
      <c r="A351" s="28">
        <v>347</v>
      </c>
      <c r="B351" s="11" t="s">
        <v>151</v>
      </c>
      <c r="C351" s="11" t="s">
        <v>1386</v>
      </c>
      <c r="D351" s="11" t="s">
        <v>1387</v>
      </c>
      <c r="E351" s="11" t="s">
        <v>1388</v>
      </c>
      <c r="F351" s="11" t="s">
        <v>178</v>
      </c>
      <c r="G351" s="11" t="s">
        <v>1389</v>
      </c>
      <c r="H351" s="11">
        <v>3</v>
      </c>
      <c r="I351" s="11">
        <v>3</v>
      </c>
      <c r="J351" s="11">
        <v>100</v>
      </c>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v>50</v>
      </c>
      <c r="AH351" s="11"/>
      <c r="AI351" s="11"/>
      <c r="AJ351" s="11"/>
      <c r="AK351" s="11"/>
      <c r="AL351" s="11"/>
      <c r="AM351" s="11"/>
      <c r="AN351" s="11" t="s">
        <v>1358</v>
      </c>
      <c r="AO351" s="11" t="s">
        <v>47</v>
      </c>
      <c r="AP351" s="11" t="s">
        <v>48</v>
      </c>
      <c r="AQ351" s="11" t="s">
        <v>729</v>
      </c>
    </row>
    <row r="352" ht="36" hidden="1" spans="1:43">
      <c r="A352" s="28">
        <v>348</v>
      </c>
      <c r="B352" s="11" t="s">
        <v>151</v>
      </c>
      <c r="C352" s="11" t="s">
        <v>1390</v>
      </c>
      <c r="D352" s="11" t="s">
        <v>1391</v>
      </c>
      <c r="E352" s="11" t="s">
        <v>1392</v>
      </c>
      <c r="F352" s="11" t="s">
        <v>155</v>
      </c>
      <c r="G352" s="11" t="s">
        <v>407</v>
      </c>
      <c r="H352" s="11">
        <v>5</v>
      </c>
      <c r="I352" s="11">
        <v>5</v>
      </c>
      <c r="J352" s="11">
        <v>100</v>
      </c>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v>25</v>
      </c>
      <c r="AH352" s="11"/>
      <c r="AI352" s="11"/>
      <c r="AJ352" s="11"/>
      <c r="AK352" s="11"/>
      <c r="AL352" s="11"/>
      <c r="AM352" s="11"/>
      <c r="AN352" s="11" t="s">
        <v>1393</v>
      </c>
      <c r="AO352" s="11" t="s">
        <v>47</v>
      </c>
      <c r="AP352" s="11" t="s">
        <v>56</v>
      </c>
      <c r="AQ352" s="11" t="s">
        <v>729</v>
      </c>
    </row>
    <row r="353" ht="36" hidden="1" spans="1:43">
      <c r="A353" s="28">
        <v>349</v>
      </c>
      <c r="B353" s="11" t="s">
        <v>151</v>
      </c>
      <c r="C353" s="11" t="s">
        <v>1394</v>
      </c>
      <c r="D353" s="11" t="s">
        <v>1395</v>
      </c>
      <c r="E353" s="11" t="s">
        <v>1396</v>
      </c>
      <c r="F353" s="11" t="s">
        <v>202</v>
      </c>
      <c r="G353" s="11" t="s">
        <v>1152</v>
      </c>
      <c r="H353" s="11">
        <v>3</v>
      </c>
      <c r="I353" s="11">
        <v>3</v>
      </c>
      <c r="J353" s="11">
        <v>100</v>
      </c>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v>20</v>
      </c>
      <c r="AH353" s="11"/>
      <c r="AI353" s="11"/>
      <c r="AJ353" s="11"/>
      <c r="AK353" s="11"/>
      <c r="AL353" s="11"/>
      <c r="AM353" s="11"/>
      <c r="AN353" s="11" t="s">
        <v>1393</v>
      </c>
      <c r="AO353" s="11" t="s">
        <v>105</v>
      </c>
      <c r="AP353" s="11" t="s">
        <v>48</v>
      </c>
      <c r="AQ353" s="11" t="s">
        <v>729</v>
      </c>
    </row>
    <row r="354" s="69" customFormat="1" ht="36" hidden="1" spans="1:43">
      <c r="A354" s="28">
        <v>350</v>
      </c>
      <c r="B354" s="11" t="s">
        <v>151</v>
      </c>
      <c r="C354" s="11" t="s">
        <v>1397</v>
      </c>
      <c r="D354" s="11" t="s">
        <v>1398</v>
      </c>
      <c r="E354" s="11" t="s">
        <v>1399</v>
      </c>
      <c r="F354" s="87" t="s">
        <v>228</v>
      </c>
      <c r="G354" s="11" t="s">
        <v>1194</v>
      </c>
      <c r="H354" s="11">
        <v>2</v>
      </c>
      <c r="I354" s="11">
        <v>2</v>
      </c>
      <c r="J354" s="36">
        <v>54</v>
      </c>
      <c r="K354" s="33" t="s">
        <v>1194</v>
      </c>
      <c r="L354" s="11">
        <v>4</v>
      </c>
      <c r="M354" s="36">
        <v>27</v>
      </c>
      <c r="N354" s="33" t="s">
        <v>3421</v>
      </c>
      <c r="O354" s="11">
        <v>7</v>
      </c>
      <c r="P354" s="33">
        <v>19</v>
      </c>
      <c r="Q354" s="33" t="s">
        <v>833</v>
      </c>
      <c r="R354" s="11">
        <v>0</v>
      </c>
      <c r="S354" s="11">
        <v>0</v>
      </c>
      <c r="T354" s="11">
        <v>0</v>
      </c>
      <c r="U354" s="11">
        <v>0</v>
      </c>
      <c r="V354" s="11">
        <v>0</v>
      </c>
      <c r="W354" s="11">
        <v>0</v>
      </c>
      <c r="X354" s="11">
        <v>0</v>
      </c>
      <c r="Y354" s="11">
        <v>0</v>
      </c>
      <c r="Z354" s="11">
        <v>0</v>
      </c>
      <c r="AA354" s="11">
        <v>0</v>
      </c>
      <c r="AB354" s="11">
        <v>0</v>
      </c>
      <c r="AC354" s="11">
        <v>0</v>
      </c>
      <c r="AD354" s="11">
        <v>0</v>
      </c>
      <c r="AE354" s="11">
        <v>0</v>
      </c>
      <c r="AF354" s="11">
        <v>0</v>
      </c>
      <c r="AG354" s="87">
        <v>20</v>
      </c>
      <c r="AH354" s="94" t="s">
        <v>1400</v>
      </c>
      <c r="AI354" s="87">
        <v>6</v>
      </c>
      <c r="AJ354" s="87" t="s">
        <v>3329</v>
      </c>
      <c r="AK354" s="87" t="s">
        <v>3541</v>
      </c>
      <c r="AL354" s="87"/>
      <c r="AM354" s="87"/>
      <c r="AN354" s="87" t="s">
        <v>1393</v>
      </c>
      <c r="AO354" s="87" t="s">
        <v>105</v>
      </c>
      <c r="AP354" s="87" t="s">
        <v>48</v>
      </c>
      <c r="AQ354" s="87" t="s">
        <v>729</v>
      </c>
    </row>
    <row r="355" ht="24" hidden="1" spans="1:43">
      <c r="A355" s="28">
        <v>351</v>
      </c>
      <c r="B355" s="11" t="s">
        <v>151</v>
      </c>
      <c r="C355" s="11" t="s">
        <v>1401</v>
      </c>
      <c r="D355" s="11" t="s">
        <v>1402</v>
      </c>
      <c r="E355" s="11" t="s">
        <v>1403</v>
      </c>
      <c r="F355" s="11" t="s">
        <v>277</v>
      </c>
      <c r="G355" s="11" t="s">
        <v>1023</v>
      </c>
      <c r="H355" s="11">
        <v>4</v>
      </c>
      <c r="I355" s="11">
        <v>4</v>
      </c>
      <c r="J355" s="11">
        <v>100</v>
      </c>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v>25</v>
      </c>
      <c r="AH355" s="11"/>
      <c r="AI355" s="11"/>
      <c r="AJ355" s="11"/>
      <c r="AK355" s="11"/>
      <c r="AL355" s="11"/>
      <c r="AM355" s="11"/>
      <c r="AN355" s="11" t="s">
        <v>1393</v>
      </c>
      <c r="AO355" s="11" t="s">
        <v>47</v>
      </c>
      <c r="AP355" s="11" t="s">
        <v>56</v>
      </c>
      <c r="AQ355" s="11" t="s">
        <v>729</v>
      </c>
    </row>
    <row r="356" ht="36" hidden="1" spans="1:43">
      <c r="A356" s="28">
        <v>352</v>
      </c>
      <c r="B356" s="11" t="s">
        <v>151</v>
      </c>
      <c r="C356" s="11" t="s">
        <v>1404</v>
      </c>
      <c r="D356" s="11" t="s">
        <v>1405</v>
      </c>
      <c r="E356" s="11" t="s">
        <v>1406</v>
      </c>
      <c r="F356" s="11" t="s">
        <v>1407</v>
      </c>
      <c r="G356" s="11" t="s">
        <v>825</v>
      </c>
      <c r="H356" s="11">
        <v>1</v>
      </c>
      <c r="I356" s="11">
        <v>1</v>
      </c>
      <c r="J356" s="11">
        <v>100</v>
      </c>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v>50</v>
      </c>
      <c r="AH356" s="11"/>
      <c r="AI356" s="11"/>
      <c r="AJ356" s="11"/>
      <c r="AK356" s="11"/>
      <c r="AL356" s="11"/>
      <c r="AM356" s="11"/>
      <c r="AN356" s="11" t="s">
        <v>1393</v>
      </c>
      <c r="AO356" s="11" t="s">
        <v>47</v>
      </c>
      <c r="AP356" s="11" t="s">
        <v>48</v>
      </c>
      <c r="AQ356" s="11" t="s">
        <v>729</v>
      </c>
    </row>
    <row r="357" ht="36" hidden="1" spans="1:43">
      <c r="A357" s="28">
        <v>353</v>
      </c>
      <c r="B357" s="11" t="s">
        <v>151</v>
      </c>
      <c r="C357" s="11" t="s">
        <v>1408</v>
      </c>
      <c r="D357" s="11" t="s">
        <v>1409</v>
      </c>
      <c r="E357" s="11" t="s">
        <v>1410</v>
      </c>
      <c r="F357" s="11" t="s">
        <v>1289</v>
      </c>
      <c r="G357" s="11" t="s">
        <v>1048</v>
      </c>
      <c r="H357" s="11">
        <v>5</v>
      </c>
      <c r="I357" s="11">
        <v>5</v>
      </c>
      <c r="J357" s="11">
        <v>100</v>
      </c>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v>25</v>
      </c>
      <c r="AH357" s="11"/>
      <c r="AI357" s="11"/>
      <c r="AJ357" s="11"/>
      <c r="AK357" s="11"/>
      <c r="AL357" s="11"/>
      <c r="AM357" s="11"/>
      <c r="AN357" s="11" t="s">
        <v>1393</v>
      </c>
      <c r="AO357" s="11" t="s">
        <v>47</v>
      </c>
      <c r="AP357" s="11" t="s">
        <v>56</v>
      </c>
      <c r="AQ357" s="11" t="s">
        <v>729</v>
      </c>
    </row>
    <row r="358" ht="36" hidden="1" spans="1:43">
      <c r="A358" s="28">
        <v>354</v>
      </c>
      <c r="B358" s="11" t="s">
        <v>151</v>
      </c>
      <c r="C358" s="11" t="s">
        <v>1411</v>
      </c>
      <c r="D358" s="11" t="s">
        <v>1412</v>
      </c>
      <c r="E358" s="11" t="s">
        <v>1413</v>
      </c>
      <c r="F358" s="11" t="s">
        <v>1407</v>
      </c>
      <c r="G358" s="11" t="s">
        <v>825</v>
      </c>
      <c r="H358" s="11">
        <v>5</v>
      </c>
      <c r="I358" s="11">
        <v>5</v>
      </c>
      <c r="J358" s="11">
        <v>100</v>
      </c>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v>25</v>
      </c>
      <c r="AH358" s="11" t="s">
        <v>1400</v>
      </c>
      <c r="AI358" s="11">
        <v>13</v>
      </c>
      <c r="AJ358" s="11"/>
      <c r="AK358" s="11"/>
      <c r="AL358" s="11"/>
      <c r="AM358" s="11"/>
      <c r="AN358" s="11" t="s">
        <v>1393</v>
      </c>
      <c r="AO358" s="11" t="s">
        <v>47</v>
      </c>
      <c r="AP358" s="11" t="s">
        <v>56</v>
      </c>
      <c r="AQ358" s="11" t="s">
        <v>729</v>
      </c>
    </row>
    <row r="359" ht="24" hidden="1" spans="1:43">
      <c r="A359" s="28">
        <v>355</v>
      </c>
      <c r="B359" s="11" t="s">
        <v>151</v>
      </c>
      <c r="C359" s="11" t="s">
        <v>1414</v>
      </c>
      <c r="D359" s="11" t="s">
        <v>1415</v>
      </c>
      <c r="E359" s="11" t="s">
        <v>1416</v>
      </c>
      <c r="F359" s="11" t="s">
        <v>196</v>
      </c>
      <c r="G359" s="11" t="s">
        <v>339</v>
      </c>
      <c r="H359" s="11">
        <v>6</v>
      </c>
      <c r="I359" s="11">
        <v>6</v>
      </c>
      <c r="J359" s="11">
        <v>100</v>
      </c>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v>25</v>
      </c>
      <c r="AH359" s="11"/>
      <c r="AI359" s="11"/>
      <c r="AJ359" s="11"/>
      <c r="AK359" s="11"/>
      <c r="AL359" s="11"/>
      <c r="AM359" s="11"/>
      <c r="AN359" s="11" t="s">
        <v>1417</v>
      </c>
      <c r="AO359" s="11" t="s">
        <v>47</v>
      </c>
      <c r="AP359" s="11" t="s">
        <v>56</v>
      </c>
      <c r="AQ359" s="11" t="s">
        <v>729</v>
      </c>
    </row>
    <row r="360" ht="36" hidden="1" spans="1:43">
      <c r="A360" s="28">
        <v>356</v>
      </c>
      <c r="B360" s="11" t="s">
        <v>151</v>
      </c>
      <c r="C360" s="11" t="s">
        <v>1418</v>
      </c>
      <c r="D360" s="11" t="s">
        <v>1419</v>
      </c>
      <c r="E360" s="11" t="s">
        <v>1420</v>
      </c>
      <c r="F360" s="11" t="s">
        <v>196</v>
      </c>
      <c r="G360" s="11" t="s">
        <v>1421</v>
      </c>
      <c r="H360" s="11">
        <v>1</v>
      </c>
      <c r="I360" s="11">
        <v>1</v>
      </c>
      <c r="J360" s="11">
        <v>100</v>
      </c>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v>20</v>
      </c>
      <c r="AH360" s="11"/>
      <c r="AI360" s="11"/>
      <c r="AJ360" s="11"/>
      <c r="AK360" s="11"/>
      <c r="AL360" s="11"/>
      <c r="AM360" s="11"/>
      <c r="AN360" s="11" t="s">
        <v>1417</v>
      </c>
      <c r="AO360" s="11" t="s">
        <v>105</v>
      </c>
      <c r="AP360" s="11" t="s">
        <v>48</v>
      </c>
      <c r="AQ360" s="11" t="s">
        <v>729</v>
      </c>
    </row>
    <row r="361" ht="60" hidden="1" spans="1:43">
      <c r="A361" s="28">
        <v>357</v>
      </c>
      <c r="B361" s="11" t="s">
        <v>151</v>
      </c>
      <c r="C361" s="11" t="s">
        <v>1422</v>
      </c>
      <c r="D361" s="11" t="s">
        <v>1423</v>
      </c>
      <c r="E361" s="11" t="s">
        <v>1424</v>
      </c>
      <c r="F361" s="11" t="s">
        <v>250</v>
      </c>
      <c r="G361" s="11" t="s">
        <v>380</v>
      </c>
      <c r="H361" s="11">
        <v>3</v>
      </c>
      <c r="I361" s="11">
        <v>1</v>
      </c>
      <c r="J361" s="11">
        <v>100</v>
      </c>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v>20</v>
      </c>
      <c r="AH361" s="11" t="s">
        <v>1400</v>
      </c>
      <c r="AI361" s="11">
        <v>3</v>
      </c>
      <c r="AJ361" s="11"/>
      <c r="AK361" s="11"/>
      <c r="AL361" s="11"/>
      <c r="AM361" s="11"/>
      <c r="AN361" s="11" t="s">
        <v>1417</v>
      </c>
      <c r="AO361" s="11" t="s">
        <v>105</v>
      </c>
      <c r="AP361" s="11" t="s">
        <v>48</v>
      </c>
      <c r="AQ361" s="11" t="s">
        <v>729</v>
      </c>
    </row>
    <row r="362" ht="36" hidden="1" spans="1:43">
      <c r="A362" s="28">
        <v>358</v>
      </c>
      <c r="B362" s="11" t="s">
        <v>151</v>
      </c>
      <c r="C362" s="11" t="s">
        <v>1425</v>
      </c>
      <c r="D362" s="11" t="s">
        <v>1426</v>
      </c>
      <c r="E362" s="11" t="s">
        <v>1427</v>
      </c>
      <c r="F362" s="11" t="s">
        <v>172</v>
      </c>
      <c r="G362" s="11" t="s">
        <v>1152</v>
      </c>
      <c r="H362" s="11">
        <v>3</v>
      </c>
      <c r="I362" s="11">
        <v>3</v>
      </c>
      <c r="J362" s="11">
        <v>100</v>
      </c>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v>50</v>
      </c>
      <c r="AH362" s="11"/>
      <c r="AI362" s="11"/>
      <c r="AJ362" s="11"/>
      <c r="AK362" s="11"/>
      <c r="AL362" s="11"/>
      <c r="AM362" s="11"/>
      <c r="AN362" s="11" t="s">
        <v>1417</v>
      </c>
      <c r="AO362" s="11" t="s">
        <v>47</v>
      </c>
      <c r="AP362" s="11" t="s">
        <v>48</v>
      </c>
      <c r="AQ362" s="11" t="s">
        <v>729</v>
      </c>
    </row>
    <row r="363" ht="24" hidden="1" spans="1:43">
      <c r="A363" s="28">
        <v>359</v>
      </c>
      <c r="B363" s="11" t="s">
        <v>151</v>
      </c>
      <c r="C363" s="11" t="s">
        <v>1428</v>
      </c>
      <c r="D363" s="11" t="s">
        <v>1429</v>
      </c>
      <c r="E363" s="11" t="s">
        <v>1430</v>
      </c>
      <c r="F363" s="11" t="s">
        <v>402</v>
      </c>
      <c r="G363" s="11" t="s">
        <v>403</v>
      </c>
      <c r="H363" s="11">
        <v>5</v>
      </c>
      <c r="I363" s="11">
        <v>5</v>
      </c>
      <c r="J363" s="11">
        <v>100</v>
      </c>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v>25</v>
      </c>
      <c r="AH363" s="11"/>
      <c r="AI363" s="11"/>
      <c r="AJ363" s="11"/>
      <c r="AK363" s="11"/>
      <c r="AL363" s="11"/>
      <c r="AM363" s="11"/>
      <c r="AN363" s="11" t="s">
        <v>1417</v>
      </c>
      <c r="AO363" s="11" t="s">
        <v>47</v>
      </c>
      <c r="AP363" s="11" t="s">
        <v>56</v>
      </c>
      <c r="AQ363" s="11" t="s">
        <v>729</v>
      </c>
    </row>
    <row r="364" ht="36" hidden="1" spans="1:43">
      <c r="A364" s="28">
        <v>360</v>
      </c>
      <c r="B364" s="11" t="s">
        <v>151</v>
      </c>
      <c r="C364" s="11" t="s">
        <v>1431</v>
      </c>
      <c r="D364" s="11" t="s">
        <v>1432</v>
      </c>
      <c r="E364" s="11" t="s">
        <v>1433</v>
      </c>
      <c r="F364" s="11" t="s">
        <v>228</v>
      </c>
      <c r="G364" s="11" t="s">
        <v>815</v>
      </c>
      <c r="H364" s="11">
        <v>5</v>
      </c>
      <c r="I364" s="11">
        <v>5</v>
      </c>
      <c r="J364" s="11">
        <v>100</v>
      </c>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v>25</v>
      </c>
      <c r="AH364" s="11"/>
      <c r="AI364" s="11"/>
      <c r="AJ364" s="11"/>
      <c r="AK364" s="11"/>
      <c r="AL364" s="11"/>
      <c r="AM364" s="11"/>
      <c r="AN364" s="11" t="s">
        <v>1417</v>
      </c>
      <c r="AO364" s="11" t="s">
        <v>47</v>
      </c>
      <c r="AP364" s="11" t="s">
        <v>56</v>
      </c>
      <c r="AQ364" s="11" t="s">
        <v>729</v>
      </c>
    </row>
    <row r="365" ht="36" spans="1:43">
      <c r="A365" s="28">
        <v>361</v>
      </c>
      <c r="B365" s="11" t="s">
        <v>151</v>
      </c>
      <c r="C365" s="11" t="s">
        <v>1434</v>
      </c>
      <c r="D365" s="11" t="s">
        <v>1435</v>
      </c>
      <c r="E365" s="11" t="s">
        <v>1436</v>
      </c>
      <c r="F365" s="11" t="s">
        <v>428</v>
      </c>
      <c r="G365" s="11" t="s">
        <v>1437</v>
      </c>
      <c r="H365" s="11">
        <v>7</v>
      </c>
      <c r="I365" s="11">
        <v>6</v>
      </c>
      <c r="J365" s="11">
        <v>53.33</v>
      </c>
      <c r="K365" s="11" t="s">
        <v>3422</v>
      </c>
      <c r="L365" s="11">
        <v>7</v>
      </c>
      <c r="M365" s="95">
        <v>46.66</v>
      </c>
      <c r="N365" s="95" t="s">
        <v>1437</v>
      </c>
      <c r="O365" s="11">
        <v>0</v>
      </c>
      <c r="P365" s="11">
        <v>0</v>
      </c>
      <c r="Q365" s="11">
        <v>0</v>
      </c>
      <c r="R365" s="11">
        <v>0</v>
      </c>
      <c r="S365" s="11">
        <v>0</v>
      </c>
      <c r="T365" s="11">
        <v>0</v>
      </c>
      <c r="U365" s="11">
        <v>0</v>
      </c>
      <c r="V365" s="11">
        <v>0</v>
      </c>
      <c r="W365" s="11">
        <v>0</v>
      </c>
      <c r="X365" s="11">
        <v>0</v>
      </c>
      <c r="Y365" s="11">
        <v>0</v>
      </c>
      <c r="Z365" s="11">
        <v>0</v>
      </c>
      <c r="AA365" s="11">
        <v>0</v>
      </c>
      <c r="AB365" s="11">
        <v>0</v>
      </c>
      <c r="AC365" s="11">
        <v>0</v>
      </c>
      <c r="AD365" s="11">
        <v>0</v>
      </c>
      <c r="AE365" s="11">
        <v>0</v>
      </c>
      <c r="AF365" s="11">
        <v>0</v>
      </c>
      <c r="AG365" s="11">
        <v>25</v>
      </c>
      <c r="AH365" s="11"/>
      <c r="AI365" s="11"/>
      <c r="AJ365" s="11" t="s">
        <v>3329</v>
      </c>
      <c r="AK365" s="11" t="s">
        <v>3542</v>
      </c>
      <c r="AL365" s="11"/>
      <c r="AM365" s="11"/>
      <c r="AN365" s="11" t="s">
        <v>1417</v>
      </c>
      <c r="AO365" s="11" t="s">
        <v>47</v>
      </c>
      <c r="AP365" s="11" t="s">
        <v>56</v>
      </c>
      <c r="AQ365" s="11" t="s">
        <v>729</v>
      </c>
    </row>
    <row r="366" ht="24" hidden="1" spans="1:43">
      <c r="A366" s="28">
        <v>362</v>
      </c>
      <c r="B366" s="11" t="s">
        <v>151</v>
      </c>
      <c r="C366" s="11" t="s">
        <v>1438</v>
      </c>
      <c r="D366" s="11" t="s">
        <v>1439</v>
      </c>
      <c r="E366" s="11" t="s">
        <v>1440</v>
      </c>
      <c r="F366" s="11" t="s">
        <v>155</v>
      </c>
      <c r="G366" s="11" t="s">
        <v>128</v>
      </c>
      <c r="H366" s="11">
        <v>5</v>
      </c>
      <c r="I366" s="11">
        <v>5</v>
      </c>
      <c r="J366" s="11">
        <v>100</v>
      </c>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v>25</v>
      </c>
      <c r="AH366" s="11"/>
      <c r="AI366" s="11"/>
      <c r="AJ366" s="11"/>
      <c r="AK366" s="11"/>
      <c r="AL366" s="11"/>
      <c r="AM366" s="11"/>
      <c r="AN366" s="11" t="s">
        <v>1441</v>
      </c>
      <c r="AO366" s="11" t="s">
        <v>47</v>
      </c>
      <c r="AP366" s="11" t="s">
        <v>56</v>
      </c>
      <c r="AQ366" s="11" t="s">
        <v>729</v>
      </c>
    </row>
    <row r="367" ht="48" hidden="1" spans="1:43">
      <c r="A367" s="28">
        <v>363</v>
      </c>
      <c r="B367" s="11" t="s">
        <v>151</v>
      </c>
      <c r="C367" s="11" t="s">
        <v>1442</v>
      </c>
      <c r="D367" s="11" t="s">
        <v>1443</v>
      </c>
      <c r="E367" s="11" t="s">
        <v>1444</v>
      </c>
      <c r="F367" s="11" t="s">
        <v>155</v>
      </c>
      <c r="G367" s="11" t="s">
        <v>1445</v>
      </c>
      <c r="H367" s="11">
        <v>4</v>
      </c>
      <c r="I367" s="11">
        <v>4</v>
      </c>
      <c r="J367" s="11">
        <v>100</v>
      </c>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v>25</v>
      </c>
      <c r="AH367" s="11" t="s">
        <v>1400</v>
      </c>
      <c r="AI367" s="11">
        <v>4</v>
      </c>
      <c r="AJ367" s="11"/>
      <c r="AK367" s="11"/>
      <c r="AL367" s="11"/>
      <c r="AM367" s="11"/>
      <c r="AN367" s="11" t="s">
        <v>1441</v>
      </c>
      <c r="AO367" s="11" t="s">
        <v>47</v>
      </c>
      <c r="AP367" s="11" t="s">
        <v>56</v>
      </c>
      <c r="AQ367" s="11" t="s">
        <v>729</v>
      </c>
    </row>
    <row r="368" ht="36" hidden="1" spans="1:43">
      <c r="A368" s="28">
        <v>364</v>
      </c>
      <c r="B368" s="11" t="s">
        <v>151</v>
      </c>
      <c r="C368" s="11" t="s">
        <v>1446</v>
      </c>
      <c r="D368" s="11" t="s">
        <v>1447</v>
      </c>
      <c r="E368" s="11" t="s">
        <v>1448</v>
      </c>
      <c r="F368" s="11" t="s">
        <v>1407</v>
      </c>
      <c r="G368" s="11" t="s">
        <v>825</v>
      </c>
      <c r="H368" s="11">
        <v>5</v>
      </c>
      <c r="I368" s="11">
        <v>5</v>
      </c>
      <c r="J368" s="11">
        <v>100</v>
      </c>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v>25</v>
      </c>
      <c r="AH368" s="11" t="s">
        <v>1400</v>
      </c>
      <c r="AI368" s="11">
        <v>13</v>
      </c>
      <c r="AJ368" s="11"/>
      <c r="AK368" s="11"/>
      <c r="AL368" s="11"/>
      <c r="AM368" s="11"/>
      <c r="AN368" s="11" t="s">
        <v>1441</v>
      </c>
      <c r="AO368" s="11" t="s">
        <v>47</v>
      </c>
      <c r="AP368" s="11" t="s">
        <v>56</v>
      </c>
      <c r="AQ368" s="11" t="s">
        <v>729</v>
      </c>
    </row>
    <row r="369" ht="48" hidden="1" spans="1:43">
      <c r="A369" s="28">
        <v>365</v>
      </c>
      <c r="B369" s="11" t="s">
        <v>151</v>
      </c>
      <c r="C369" s="11" t="s">
        <v>1449</v>
      </c>
      <c r="D369" s="11" t="s">
        <v>1450</v>
      </c>
      <c r="E369" s="11" t="s">
        <v>1451</v>
      </c>
      <c r="F369" s="11" t="s">
        <v>172</v>
      </c>
      <c r="G369" s="11" t="s">
        <v>1452</v>
      </c>
      <c r="H369" s="11">
        <v>8</v>
      </c>
      <c r="I369" s="11">
        <v>8</v>
      </c>
      <c r="J369" s="11">
        <v>100</v>
      </c>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v>10</v>
      </c>
      <c r="AH369" s="11"/>
      <c r="AI369" s="11"/>
      <c r="AJ369" s="11"/>
      <c r="AK369" s="11"/>
      <c r="AL369" s="11"/>
      <c r="AM369" s="11"/>
      <c r="AN369" s="11" t="s">
        <v>1453</v>
      </c>
      <c r="AO369" s="11" t="s">
        <v>105</v>
      </c>
      <c r="AP369" s="11" t="s">
        <v>56</v>
      </c>
      <c r="AQ369" s="11" t="s">
        <v>729</v>
      </c>
    </row>
    <row r="370" ht="48" hidden="1" spans="1:43">
      <c r="A370" s="28">
        <v>366</v>
      </c>
      <c r="B370" s="11" t="s">
        <v>151</v>
      </c>
      <c r="C370" s="11" t="s">
        <v>1454</v>
      </c>
      <c r="D370" s="11" t="s">
        <v>1455</v>
      </c>
      <c r="E370" s="11" t="s">
        <v>1456</v>
      </c>
      <c r="F370" s="11" t="s">
        <v>207</v>
      </c>
      <c r="G370" s="11" t="s">
        <v>1178</v>
      </c>
      <c r="H370" s="11">
        <v>4</v>
      </c>
      <c r="I370" s="11">
        <v>4</v>
      </c>
      <c r="J370" s="11">
        <v>100</v>
      </c>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v>10</v>
      </c>
      <c r="AH370" s="11" t="s">
        <v>1400</v>
      </c>
      <c r="AI370" s="11">
        <v>4</v>
      </c>
      <c r="AJ370" s="11"/>
      <c r="AK370" s="11"/>
      <c r="AL370" s="11"/>
      <c r="AM370" s="11"/>
      <c r="AN370" s="11" t="s">
        <v>1453</v>
      </c>
      <c r="AO370" s="11" t="s">
        <v>105</v>
      </c>
      <c r="AP370" s="11" t="s">
        <v>56</v>
      </c>
      <c r="AQ370" s="11" t="s">
        <v>729</v>
      </c>
    </row>
    <row r="371" ht="24" hidden="1" spans="1:43">
      <c r="A371" s="28">
        <v>367</v>
      </c>
      <c r="B371" s="11" t="s">
        <v>151</v>
      </c>
      <c r="C371" s="11" t="s">
        <v>1457</v>
      </c>
      <c r="D371" s="11" t="s">
        <v>1458</v>
      </c>
      <c r="E371" s="11" t="s">
        <v>1459</v>
      </c>
      <c r="F371" s="11" t="s">
        <v>167</v>
      </c>
      <c r="G371" s="11" t="s">
        <v>651</v>
      </c>
      <c r="H371" s="11">
        <v>4</v>
      </c>
      <c r="I371" s="11">
        <v>4</v>
      </c>
      <c r="J371" s="11">
        <v>100</v>
      </c>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v>25</v>
      </c>
      <c r="AH371" s="11"/>
      <c r="AI371" s="11"/>
      <c r="AJ371" s="11"/>
      <c r="AK371" s="11"/>
      <c r="AL371" s="11"/>
      <c r="AM371" s="11"/>
      <c r="AN371" s="11" t="s">
        <v>1453</v>
      </c>
      <c r="AO371" s="11" t="s">
        <v>47</v>
      </c>
      <c r="AP371" s="11" t="s">
        <v>56</v>
      </c>
      <c r="AQ371" s="11" t="s">
        <v>729</v>
      </c>
    </row>
    <row r="372" ht="48" hidden="1" spans="1:43">
      <c r="A372" s="28">
        <v>368</v>
      </c>
      <c r="B372" s="11" t="s">
        <v>151</v>
      </c>
      <c r="C372" s="11" t="s">
        <v>1460</v>
      </c>
      <c r="D372" s="11" t="s">
        <v>1461</v>
      </c>
      <c r="E372" s="11" t="s">
        <v>1462</v>
      </c>
      <c r="F372" s="11" t="s">
        <v>155</v>
      </c>
      <c r="G372" s="11" t="s">
        <v>554</v>
      </c>
      <c r="H372" s="11">
        <v>6</v>
      </c>
      <c r="I372" s="11">
        <v>6</v>
      </c>
      <c r="J372" s="11">
        <v>100</v>
      </c>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v>10</v>
      </c>
      <c r="AH372" s="11" t="s">
        <v>1400</v>
      </c>
      <c r="AI372" s="11">
        <v>3</v>
      </c>
      <c r="AJ372" s="11"/>
      <c r="AK372" s="11"/>
      <c r="AL372" s="11"/>
      <c r="AM372" s="11"/>
      <c r="AN372" s="11" t="s">
        <v>1463</v>
      </c>
      <c r="AO372" s="11" t="s">
        <v>105</v>
      </c>
      <c r="AP372" s="11" t="s">
        <v>56</v>
      </c>
      <c r="AQ372" s="11" t="s">
        <v>729</v>
      </c>
    </row>
    <row r="373" ht="36" hidden="1" spans="1:43">
      <c r="A373" s="28">
        <v>369</v>
      </c>
      <c r="B373" s="11" t="s">
        <v>151</v>
      </c>
      <c r="C373" s="11" t="s">
        <v>1464</v>
      </c>
      <c r="D373" s="11" t="s">
        <v>1465</v>
      </c>
      <c r="E373" s="11" t="s">
        <v>1466</v>
      </c>
      <c r="F373" s="11" t="s">
        <v>172</v>
      </c>
      <c r="G373" s="11" t="s">
        <v>1152</v>
      </c>
      <c r="H373" s="11">
        <v>2</v>
      </c>
      <c r="I373" s="11">
        <v>2</v>
      </c>
      <c r="J373" s="11">
        <v>100</v>
      </c>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v>20</v>
      </c>
      <c r="AH373" s="11"/>
      <c r="AI373" s="11"/>
      <c r="AJ373" s="11"/>
      <c r="AK373" s="11"/>
      <c r="AL373" s="11"/>
      <c r="AM373" s="11"/>
      <c r="AN373" s="11" t="s">
        <v>1463</v>
      </c>
      <c r="AO373" s="11" t="s">
        <v>105</v>
      </c>
      <c r="AP373" s="11" t="s">
        <v>48</v>
      </c>
      <c r="AQ373" s="11" t="s">
        <v>729</v>
      </c>
    </row>
    <row r="374" ht="48" spans="1:43">
      <c r="A374" s="28">
        <v>370</v>
      </c>
      <c r="B374" s="11" t="s">
        <v>151</v>
      </c>
      <c r="C374" s="11" t="s">
        <v>1467</v>
      </c>
      <c r="D374" s="11" t="s">
        <v>1468</v>
      </c>
      <c r="E374" s="11" t="s">
        <v>1469</v>
      </c>
      <c r="F374" s="11" t="s">
        <v>228</v>
      </c>
      <c r="G374" s="11" t="s">
        <v>829</v>
      </c>
      <c r="H374" s="11">
        <v>4</v>
      </c>
      <c r="I374" s="11">
        <v>4</v>
      </c>
      <c r="J374" s="95">
        <v>55.55</v>
      </c>
      <c r="K374" s="95" t="s">
        <v>829</v>
      </c>
      <c r="L374" s="11">
        <v>6</v>
      </c>
      <c r="M374" s="11">
        <v>44.44</v>
      </c>
      <c r="N374" s="11" t="s">
        <v>429</v>
      </c>
      <c r="O374" s="11">
        <v>0</v>
      </c>
      <c r="P374" s="11">
        <v>0</v>
      </c>
      <c r="Q374" s="11">
        <v>0</v>
      </c>
      <c r="R374" s="11">
        <v>0</v>
      </c>
      <c r="S374" s="11">
        <v>0</v>
      </c>
      <c r="T374" s="11">
        <v>0</v>
      </c>
      <c r="U374" s="11">
        <v>0</v>
      </c>
      <c r="V374" s="11">
        <v>0</v>
      </c>
      <c r="W374" s="11">
        <v>0</v>
      </c>
      <c r="X374" s="11">
        <v>0</v>
      </c>
      <c r="Y374" s="11">
        <v>0</v>
      </c>
      <c r="Z374" s="11">
        <v>0</v>
      </c>
      <c r="AA374" s="11">
        <v>0</v>
      </c>
      <c r="AB374" s="11">
        <v>0</v>
      </c>
      <c r="AC374" s="11">
        <v>0</v>
      </c>
      <c r="AD374" s="11">
        <v>0</v>
      </c>
      <c r="AE374" s="11">
        <v>0</v>
      </c>
      <c r="AF374" s="11">
        <v>0</v>
      </c>
      <c r="AG374" s="11">
        <v>10</v>
      </c>
      <c r="AH374" s="11" t="s">
        <v>1400</v>
      </c>
      <c r="AI374" s="11">
        <v>12</v>
      </c>
      <c r="AJ374" s="11" t="s">
        <v>3329</v>
      </c>
      <c r="AK374" s="11" t="s">
        <v>3542</v>
      </c>
      <c r="AL374" s="11"/>
      <c r="AM374" s="11"/>
      <c r="AN374" s="11" t="s">
        <v>1463</v>
      </c>
      <c r="AO374" s="11" t="s">
        <v>105</v>
      </c>
      <c r="AP374" s="11" t="s">
        <v>56</v>
      </c>
      <c r="AQ374" s="11" t="s">
        <v>729</v>
      </c>
    </row>
    <row r="375" ht="48" hidden="1" spans="1:43">
      <c r="A375" s="28">
        <v>371</v>
      </c>
      <c r="B375" s="11" t="s">
        <v>151</v>
      </c>
      <c r="C375" s="11" t="s">
        <v>1470</v>
      </c>
      <c r="D375" s="11" t="s">
        <v>1471</v>
      </c>
      <c r="E375" s="11" t="s">
        <v>1472</v>
      </c>
      <c r="F375" s="11" t="s">
        <v>202</v>
      </c>
      <c r="G375" s="11" t="s">
        <v>554</v>
      </c>
      <c r="H375" s="11">
        <v>8</v>
      </c>
      <c r="I375" s="11">
        <v>8</v>
      </c>
      <c r="J375" s="11">
        <v>100</v>
      </c>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v>25</v>
      </c>
      <c r="AH375" s="11"/>
      <c r="AI375" s="11"/>
      <c r="AJ375" s="11"/>
      <c r="AK375" s="11"/>
      <c r="AL375" s="11"/>
      <c r="AM375" s="11"/>
      <c r="AN375" s="11" t="s">
        <v>1463</v>
      </c>
      <c r="AO375" s="11" t="s">
        <v>47</v>
      </c>
      <c r="AP375" s="11" t="s">
        <v>56</v>
      </c>
      <c r="AQ375" s="11" t="s">
        <v>729</v>
      </c>
    </row>
    <row r="376" ht="24" hidden="1" spans="1:43">
      <c r="A376" s="28">
        <v>372</v>
      </c>
      <c r="B376" s="11" t="s">
        <v>151</v>
      </c>
      <c r="C376" s="11" t="s">
        <v>1473</v>
      </c>
      <c r="D376" s="11" t="s">
        <v>1474</v>
      </c>
      <c r="E376" s="11" t="s">
        <v>1475</v>
      </c>
      <c r="F376" s="11" t="s">
        <v>228</v>
      </c>
      <c r="G376" s="11" t="s">
        <v>1339</v>
      </c>
      <c r="H376" s="11">
        <v>3</v>
      </c>
      <c r="I376" s="11">
        <v>3</v>
      </c>
      <c r="J376" s="11">
        <v>100</v>
      </c>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v>20</v>
      </c>
      <c r="AH376" s="11"/>
      <c r="AI376" s="11"/>
      <c r="AJ376" s="11"/>
      <c r="AK376" s="11"/>
      <c r="AL376" s="11"/>
      <c r="AM376" s="11"/>
      <c r="AN376" s="11" t="s">
        <v>1463</v>
      </c>
      <c r="AO376" s="11" t="s">
        <v>105</v>
      </c>
      <c r="AP376" s="11" t="s">
        <v>48</v>
      </c>
      <c r="AQ376" s="11" t="s">
        <v>729</v>
      </c>
    </row>
    <row r="377" ht="24" hidden="1" spans="1:43">
      <c r="A377" s="28">
        <v>373</v>
      </c>
      <c r="B377" s="11" t="s">
        <v>151</v>
      </c>
      <c r="C377" s="11" t="s">
        <v>1476</v>
      </c>
      <c r="D377" s="11" t="s">
        <v>1477</v>
      </c>
      <c r="E377" s="11" t="s">
        <v>1478</v>
      </c>
      <c r="F377" s="11" t="s">
        <v>228</v>
      </c>
      <c r="G377" s="11" t="s">
        <v>833</v>
      </c>
      <c r="H377" s="11">
        <v>7</v>
      </c>
      <c r="I377" s="11">
        <v>7</v>
      </c>
      <c r="J377" s="11">
        <v>100</v>
      </c>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v>10</v>
      </c>
      <c r="AH377" s="11" t="s">
        <v>1400</v>
      </c>
      <c r="AI377" s="11">
        <v>6</v>
      </c>
      <c r="AJ377" s="11"/>
      <c r="AK377" s="11"/>
      <c r="AL377" s="11"/>
      <c r="AM377" s="11"/>
      <c r="AN377" s="11" t="s">
        <v>1463</v>
      </c>
      <c r="AO377" s="11" t="s">
        <v>105</v>
      </c>
      <c r="AP377" s="11" t="s">
        <v>56</v>
      </c>
      <c r="AQ377" s="11" t="s">
        <v>729</v>
      </c>
    </row>
    <row r="378" ht="36" hidden="1" spans="1:43">
      <c r="A378" s="28">
        <v>374</v>
      </c>
      <c r="B378" s="11" t="s">
        <v>151</v>
      </c>
      <c r="C378" s="11" t="s">
        <v>1479</v>
      </c>
      <c r="D378" s="11" t="s">
        <v>1480</v>
      </c>
      <c r="E378" s="11" t="s">
        <v>1481</v>
      </c>
      <c r="F378" s="11" t="s">
        <v>228</v>
      </c>
      <c r="G378" s="11" t="s">
        <v>1482</v>
      </c>
      <c r="H378" s="11">
        <v>6</v>
      </c>
      <c r="I378" s="11">
        <v>6</v>
      </c>
      <c r="J378" s="11">
        <v>100</v>
      </c>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v>25</v>
      </c>
      <c r="AH378" s="11"/>
      <c r="AI378" s="11"/>
      <c r="AJ378" s="11"/>
      <c r="AK378" s="11"/>
      <c r="AL378" s="11"/>
      <c r="AM378" s="11"/>
      <c r="AN378" s="11" t="s">
        <v>1463</v>
      </c>
      <c r="AO378" s="11" t="s">
        <v>47</v>
      </c>
      <c r="AP378" s="11" t="s">
        <v>56</v>
      </c>
      <c r="AQ378" s="11" t="s">
        <v>729</v>
      </c>
    </row>
    <row r="379" ht="48" hidden="1" spans="1:43">
      <c r="A379" s="28">
        <v>375</v>
      </c>
      <c r="B379" s="11" t="s">
        <v>151</v>
      </c>
      <c r="C379" s="11" t="s">
        <v>1483</v>
      </c>
      <c r="D379" s="11" t="s">
        <v>1484</v>
      </c>
      <c r="E379" s="11" t="s">
        <v>1485</v>
      </c>
      <c r="F379" s="11" t="s">
        <v>196</v>
      </c>
      <c r="G379" s="11" t="s">
        <v>104</v>
      </c>
      <c r="H379" s="11">
        <v>5</v>
      </c>
      <c r="I379" s="11">
        <v>5</v>
      </c>
      <c r="J379" s="33">
        <v>50</v>
      </c>
      <c r="K379" s="33" t="s">
        <v>104</v>
      </c>
      <c r="L379" s="11">
        <v>7</v>
      </c>
      <c r="M379" s="33">
        <v>30</v>
      </c>
      <c r="N379" s="33" t="s">
        <v>3398</v>
      </c>
      <c r="O379" s="11">
        <v>8</v>
      </c>
      <c r="P379" s="33">
        <v>20</v>
      </c>
      <c r="Q379" s="33" t="s">
        <v>802</v>
      </c>
      <c r="R379" s="11">
        <v>0</v>
      </c>
      <c r="S379" s="11">
        <v>0</v>
      </c>
      <c r="T379" s="11">
        <v>0</v>
      </c>
      <c r="U379" s="11">
        <v>0</v>
      </c>
      <c r="V379" s="11">
        <v>0</v>
      </c>
      <c r="W379" s="11">
        <v>0</v>
      </c>
      <c r="X379" s="11">
        <v>0</v>
      </c>
      <c r="Y379" s="11">
        <v>0</v>
      </c>
      <c r="Z379" s="11">
        <v>0</v>
      </c>
      <c r="AA379" s="11">
        <v>0</v>
      </c>
      <c r="AB379" s="11">
        <v>0</v>
      </c>
      <c r="AC379" s="11">
        <v>0</v>
      </c>
      <c r="AD379" s="11">
        <v>0</v>
      </c>
      <c r="AE379" s="11">
        <v>0</v>
      </c>
      <c r="AF379" s="11">
        <v>0</v>
      </c>
      <c r="AG379" s="11">
        <v>25</v>
      </c>
      <c r="AH379" s="11"/>
      <c r="AI379" s="11"/>
      <c r="AJ379" s="11" t="s">
        <v>3329</v>
      </c>
      <c r="AK379" s="11" t="s">
        <v>3541</v>
      </c>
      <c r="AL379" s="11"/>
      <c r="AM379" s="11"/>
      <c r="AN379" s="11" t="s">
        <v>1463</v>
      </c>
      <c r="AO379" s="11" t="s">
        <v>47</v>
      </c>
      <c r="AP379" s="11" t="s">
        <v>56</v>
      </c>
      <c r="AQ379" s="11" t="s">
        <v>729</v>
      </c>
    </row>
    <row r="380" ht="24" hidden="1" spans="1:43">
      <c r="A380" s="28">
        <v>376</v>
      </c>
      <c r="B380" s="11" t="s">
        <v>151</v>
      </c>
      <c r="C380" s="11" t="s">
        <v>1486</v>
      </c>
      <c r="D380" s="11" t="s">
        <v>1487</v>
      </c>
      <c r="E380" s="11" t="s">
        <v>1488</v>
      </c>
      <c r="F380" s="11" t="s">
        <v>172</v>
      </c>
      <c r="G380" s="11" t="s">
        <v>128</v>
      </c>
      <c r="H380" s="11">
        <v>4</v>
      </c>
      <c r="I380" s="11">
        <v>1</v>
      </c>
      <c r="J380" s="11">
        <v>100</v>
      </c>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v>25</v>
      </c>
      <c r="AH380" s="11"/>
      <c r="AI380" s="11"/>
      <c r="AJ380" s="11"/>
      <c r="AK380" s="11"/>
      <c r="AL380" s="11"/>
      <c r="AM380" s="11"/>
      <c r="AN380" s="11" t="s">
        <v>1489</v>
      </c>
      <c r="AO380" s="11" t="s">
        <v>47</v>
      </c>
      <c r="AP380" s="11" t="s">
        <v>56</v>
      </c>
      <c r="AQ380" s="11" t="s">
        <v>729</v>
      </c>
    </row>
    <row r="381" ht="24" hidden="1" spans="1:43">
      <c r="A381" s="28">
        <v>377</v>
      </c>
      <c r="B381" s="11" t="s">
        <v>151</v>
      </c>
      <c r="C381" s="11" t="s">
        <v>1490</v>
      </c>
      <c r="D381" s="11" t="s">
        <v>1491</v>
      </c>
      <c r="E381" s="11" t="s">
        <v>1492</v>
      </c>
      <c r="F381" s="11" t="s">
        <v>196</v>
      </c>
      <c r="G381" s="11" t="s">
        <v>1421</v>
      </c>
      <c r="H381" s="11">
        <v>1</v>
      </c>
      <c r="I381" s="11">
        <v>1</v>
      </c>
      <c r="J381" s="11">
        <v>100</v>
      </c>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v>20</v>
      </c>
      <c r="AH381" s="11"/>
      <c r="AI381" s="11"/>
      <c r="AJ381" s="11"/>
      <c r="AK381" s="11"/>
      <c r="AL381" s="11"/>
      <c r="AM381" s="11"/>
      <c r="AN381" s="11" t="s">
        <v>1489</v>
      </c>
      <c r="AO381" s="11" t="s">
        <v>105</v>
      </c>
      <c r="AP381" s="11" t="s">
        <v>48</v>
      </c>
      <c r="AQ381" s="11" t="s">
        <v>729</v>
      </c>
    </row>
    <row r="382" ht="36" hidden="1" spans="1:43">
      <c r="A382" s="28">
        <v>378</v>
      </c>
      <c r="B382" s="11" t="s">
        <v>151</v>
      </c>
      <c r="C382" s="11" t="s">
        <v>1493</v>
      </c>
      <c r="D382" s="11" t="s">
        <v>1494</v>
      </c>
      <c r="E382" s="11" t="s">
        <v>1495</v>
      </c>
      <c r="F382" s="11" t="s">
        <v>155</v>
      </c>
      <c r="G382" s="11" t="s">
        <v>987</v>
      </c>
      <c r="H382" s="11">
        <v>4</v>
      </c>
      <c r="I382" s="11">
        <v>4</v>
      </c>
      <c r="J382" s="11">
        <v>100</v>
      </c>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v>25</v>
      </c>
      <c r="AH382" s="11"/>
      <c r="AI382" s="11"/>
      <c r="AJ382" s="11"/>
      <c r="AK382" s="11"/>
      <c r="AL382" s="11"/>
      <c r="AM382" s="11"/>
      <c r="AN382" s="11" t="s">
        <v>1489</v>
      </c>
      <c r="AO382" s="11" t="s">
        <v>47</v>
      </c>
      <c r="AP382" s="11" t="s">
        <v>56</v>
      </c>
      <c r="AQ382" s="11" t="s">
        <v>729</v>
      </c>
    </row>
    <row r="383" ht="48" hidden="1" spans="1:43">
      <c r="A383" s="28">
        <v>379</v>
      </c>
      <c r="B383" s="11" t="s">
        <v>151</v>
      </c>
      <c r="C383" s="11" t="s">
        <v>1496</v>
      </c>
      <c r="D383" s="11" t="s">
        <v>1497</v>
      </c>
      <c r="E383" s="11" t="s">
        <v>1498</v>
      </c>
      <c r="F383" s="11" t="s">
        <v>957</v>
      </c>
      <c r="G383" s="11" t="s">
        <v>825</v>
      </c>
      <c r="H383" s="11">
        <v>3</v>
      </c>
      <c r="I383" s="11">
        <v>3</v>
      </c>
      <c r="J383" s="11">
        <v>100</v>
      </c>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v>20</v>
      </c>
      <c r="AH383" s="11" t="s">
        <v>1400</v>
      </c>
      <c r="AI383" s="11">
        <v>6</v>
      </c>
      <c r="AJ383" s="11"/>
      <c r="AK383" s="11"/>
      <c r="AL383" s="11"/>
      <c r="AM383" s="11"/>
      <c r="AN383" s="11" t="s">
        <v>1489</v>
      </c>
      <c r="AO383" s="11" t="s">
        <v>105</v>
      </c>
      <c r="AP383" s="11" t="s">
        <v>48</v>
      </c>
      <c r="AQ383" s="11" t="s">
        <v>729</v>
      </c>
    </row>
    <row r="384" ht="24" hidden="1" spans="1:43">
      <c r="A384" s="28">
        <v>380</v>
      </c>
      <c r="B384" s="11" t="s">
        <v>151</v>
      </c>
      <c r="C384" s="11" t="s">
        <v>1499</v>
      </c>
      <c r="D384" s="11" t="s">
        <v>1500</v>
      </c>
      <c r="E384" s="11" t="s">
        <v>1501</v>
      </c>
      <c r="F384" s="11" t="s">
        <v>172</v>
      </c>
      <c r="G384" s="11" t="s">
        <v>922</v>
      </c>
      <c r="H384" s="11">
        <v>5</v>
      </c>
      <c r="I384" s="11">
        <v>5</v>
      </c>
      <c r="J384" s="11">
        <v>100</v>
      </c>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v>25</v>
      </c>
      <c r="AH384" s="11"/>
      <c r="AI384" s="11"/>
      <c r="AJ384" s="11"/>
      <c r="AK384" s="11"/>
      <c r="AL384" s="11"/>
      <c r="AM384" s="11"/>
      <c r="AN384" s="11" t="s">
        <v>1489</v>
      </c>
      <c r="AO384" s="11" t="s">
        <v>47</v>
      </c>
      <c r="AP384" s="11" t="s">
        <v>56</v>
      </c>
      <c r="AQ384" s="11" t="s">
        <v>729</v>
      </c>
    </row>
    <row r="385" ht="36" hidden="1" spans="1:43">
      <c r="A385" s="28">
        <v>381</v>
      </c>
      <c r="B385" s="11" t="s">
        <v>151</v>
      </c>
      <c r="C385" s="11" t="s">
        <v>1502</v>
      </c>
      <c r="D385" s="11" t="s">
        <v>1503</v>
      </c>
      <c r="E385" s="11" t="s">
        <v>1504</v>
      </c>
      <c r="F385" s="11" t="s">
        <v>402</v>
      </c>
      <c r="G385" s="11" t="s">
        <v>1343</v>
      </c>
      <c r="H385" s="11">
        <v>3</v>
      </c>
      <c r="I385" s="11">
        <v>3</v>
      </c>
      <c r="J385" s="33">
        <v>70</v>
      </c>
      <c r="K385" s="33" t="s">
        <v>1343</v>
      </c>
      <c r="L385" s="11">
        <v>8</v>
      </c>
      <c r="M385" s="33">
        <v>30</v>
      </c>
      <c r="N385" s="33" t="s">
        <v>3418</v>
      </c>
      <c r="O385" s="11">
        <v>0</v>
      </c>
      <c r="P385" s="11">
        <v>0</v>
      </c>
      <c r="Q385" s="11">
        <v>0</v>
      </c>
      <c r="R385" s="11">
        <v>0</v>
      </c>
      <c r="S385" s="11">
        <v>0</v>
      </c>
      <c r="T385" s="11">
        <v>0</v>
      </c>
      <c r="U385" s="11">
        <v>0</v>
      </c>
      <c r="V385" s="11">
        <v>0</v>
      </c>
      <c r="W385" s="11">
        <v>0</v>
      </c>
      <c r="X385" s="11">
        <v>0</v>
      </c>
      <c r="Y385" s="11">
        <v>0</v>
      </c>
      <c r="Z385" s="11">
        <v>0</v>
      </c>
      <c r="AA385" s="11">
        <v>0</v>
      </c>
      <c r="AB385" s="11">
        <v>0</v>
      </c>
      <c r="AC385" s="11">
        <v>0</v>
      </c>
      <c r="AD385" s="11">
        <v>0</v>
      </c>
      <c r="AE385" s="11">
        <v>0</v>
      </c>
      <c r="AF385" s="11">
        <v>0</v>
      </c>
      <c r="AG385" s="11">
        <v>50</v>
      </c>
      <c r="AH385" s="11"/>
      <c r="AI385" s="11"/>
      <c r="AJ385" s="11" t="s">
        <v>3329</v>
      </c>
      <c r="AK385" s="11" t="s">
        <v>3541</v>
      </c>
      <c r="AL385" s="11"/>
      <c r="AM385" s="11"/>
      <c r="AN385" s="11" t="s">
        <v>1489</v>
      </c>
      <c r="AO385" s="11" t="s">
        <v>47</v>
      </c>
      <c r="AP385" s="11" t="s">
        <v>48</v>
      </c>
      <c r="AQ385" s="11" t="s">
        <v>729</v>
      </c>
    </row>
    <row r="386" ht="48" hidden="1" spans="1:43">
      <c r="A386" s="28">
        <v>382</v>
      </c>
      <c r="B386" s="11" t="s">
        <v>151</v>
      </c>
      <c r="C386" s="11" t="s">
        <v>1505</v>
      </c>
      <c r="D386" s="11" t="s">
        <v>1506</v>
      </c>
      <c r="E386" s="11" t="s">
        <v>1507</v>
      </c>
      <c r="F386" s="11" t="s">
        <v>167</v>
      </c>
      <c r="G386" s="11" t="s">
        <v>1324</v>
      </c>
      <c r="H386" s="11">
        <v>5</v>
      </c>
      <c r="I386" s="11">
        <v>5</v>
      </c>
      <c r="J386" s="11">
        <v>100</v>
      </c>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v>25</v>
      </c>
      <c r="AH386" s="11" t="s">
        <v>1400</v>
      </c>
      <c r="AI386" s="11">
        <v>21</v>
      </c>
      <c r="AJ386" s="11"/>
      <c r="AK386" s="11"/>
      <c r="AL386" s="11"/>
      <c r="AM386" s="11"/>
      <c r="AN386" s="11" t="s">
        <v>1489</v>
      </c>
      <c r="AO386" s="11" t="s">
        <v>47</v>
      </c>
      <c r="AP386" s="11" t="s">
        <v>56</v>
      </c>
      <c r="AQ386" s="11" t="s">
        <v>729</v>
      </c>
    </row>
    <row r="387" ht="36" hidden="1" spans="1:43">
      <c r="A387" s="28">
        <v>383</v>
      </c>
      <c r="B387" s="11" t="s">
        <v>151</v>
      </c>
      <c r="C387" s="11" t="s">
        <v>1508</v>
      </c>
      <c r="D387" s="11" t="s">
        <v>1509</v>
      </c>
      <c r="E387" s="11" t="s">
        <v>1510</v>
      </c>
      <c r="F387" s="11" t="s">
        <v>196</v>
      </c>
      <c r="G387" s="11" t="s">
        <v>417</v>
      </c>
      <c r="H387" s="11">
        <v>4</v>
      </c>
      <c r="I387" s="11">
        <v>4</v>
      </c>
      <c r="J387" s="11">
        <v>100</v>
      </c>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v>25</v>
      </c>
      <c r="AH387" s="11"/>
      <c r="AI387" s="11"/>
      <c r="AJ387" s="11"/>
      <c r="AK387" s="11"/>
      <c r="AL387" s="11"/>
      <c r="AM387" s="11"/>
      <c r="AN387" s="11" t="s">
        <v>1511</v>
      </c>
      <c r="AO387" s="11" t="s">
        <v>47</v>
      </c>
      <c r="AP387" s="11" t="s">
        <v>56</v>
      </c>
      <c r="AQ387" s="11" t="s">
        <v>729</v>
      </c>
    </row>
    <row r="388" ht="24" hidden="1" spans="1:43">
      <c r="A388" s="28">
        <v>384</v>
      </c>
      <c r="B388" s="11" t="s">
        <v>151</v>
      </c>
      <c r="C388" s="11" t="s">
        <v>1512</v>
      </c>
      <c r="D388" s="11" t="s">
        <v>1513</v>
      </c>
      <c r="E388" s="11" t="s">
        <v>1514</v>
      </c>
      <c r="F388" s="11" t="s">
        <v>196</v>
      </c>
      <c r="G388" s="11" t="s">
        <v>384</v>
      </c>
      <c r="H388" s="11">
        <v>4</v>
      </c>
      <c r="I388" s="11">
        <v>4</v>
      </c>
      <c r="J388" s="11">
        <v>100</v>
      </c>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v>25</v>
      </c>
      <c r="AH388" s="11"/>
      <c r="AI388" s="11"/>
      <c r="AJ388" s="11"/>
      <c r="AK388" s="11"/>
      <c r="AL388" s="11"/>
      <c r="AM388" s="11"/>
      <c r="AN388" s="11" t="s">
        <v>1511</v>
      </c>
      <c r="AO388" s="11" t="s">
        <v>47</v>
      </c>
      <c r="AP388" s="11" t="s">
        <v>56</v>
      </c>
      <c r="AQ388" s="11" t="s">
        <v>729</v>
      </c>
    </row>
    <row r="389" ht="48" hidden="1" spans="1:43">
      <c r="A389" s="28">
        <v>385</v>
      </c>
      <c r="B389" s="11" t="s">
        <v>151</v>
      </c>
      <c r="C389" s="11" t="s">
        <v>1515</v>
      </c>
      <c r="D389" s="11" t="s">
        <v>1516</v>
      </c>
      <c r="E389" s="11" t="s">
        <v>1517</v>
      </c>
      <c r="F389" s="11" t="s">
        <v>202</v>
      </c>
      <c r="G389" s="11" t="s">
        <v>1152</v>
      </c>
      <c r="H389" s="11">
        <v>2</v>
      </c>
      <c r="I389" s="11">
        <v>2</v>
      </c>
      <c r="J389" s="11">
        <v>100</v>
      </c>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v>20</v>
      </c>
      <c r="AH389" s="11" t="s">
        <v>1400</v>
      </c>
      <c r="AI389" s="11">
        <v>4</v>
      </c>
      <c r="AJ389" s="11"/>
      <c r="AK389" s="11"/>
      <c r="AL389" s="11"/>
      <c r="AM389" s="11"/>
      <c r="AN389" s="11" t="s">
        <v>1511</v>
      </c>
      <c r="AO389" s="11" t="s">
        <v>105</v>
      </c>
      <c r="AP389" s="11" t="s">
        <v>48</v>
      </c>
      <c r="AQ389" s="11" t="s">
        <v>729</v>
      </c>
    </row>
    <row r="390" ht="36" hidden="1" spans="1:43">
      <c r="A390" s="28">
        <v>386</v>
      </c>
      <c r="B390" s="11" t="s">
        <v>151</v>
      </c>
      <c r="C390" s="11" t="s">
        <v>1518</v>
      </c>
      <c r="D390" s="11" t="s">
        <v>1519</v>
      </c>
      <c r="E390" s="11" t="s">
        <v>1520</v>
      </c>
      <c r="F390" s="11" t="s">
        <v>317</v>
      </c>
      <c r="G390" s="11" t="s">
        <v>651</v>
      </c>
      <c r="H390" s="11">
        <v>5</v>
      </c>
      <c r="I390" s="11">
        <v>5</v>
      </c>
      <c r="J390" s="11">
        <v>100</v>
      </c>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v>25</v>
      </c>
      <c r="AH390" s="11"/>
      <c r="AI390" s="11"/>
      <c r="AJ390" s="11"/>
      <c r="AK390" s="11"/>
      <c r="AL390" s="11"/>
      <c r="AM390" s="11"/>
      <c r="AN390" s="11" t="s">
        <v>1511</v>
      </c>
      <c r="AO390" s="11" t="s">
        <v>47</v>
      </c>
      <c r="AP390" s="11" t="s">
        <v>56</v>
      </c>
      <c r="AQ390" s="11" t="s">
        <v>729</v>
      </c>
    </row>
    <row r="391" ht="36" hidden="1" spans="1:43">
      <c r="A391" s="28">
        <v>387</v>
      </c>
      <c r="B391" s="11" t="s">
        <v>151</v>
      </c>
      <c r="C391" s="11" t="s">
        <v>1521</v>
      </c>
      <c r="D391" s="11" t="s">
        <v>1522</v>
      </c>
      <c r="E391" s="11" t="s">
        <v>1523</v>
      </c>
      <c r="F391" s="11" t="s">
        <v>172</v>
      </c>
      <c r="G391" s="11" t="s">
        <v>1381</v>
      </c>
      <c r="H391" s="11">
        <v>3</v>
      </c>
      <c r="I391" s="11">
        <v>3</v>
      </c>
      <c r="J391" s="11">
        <v>100</v>
      </c>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v>50</v>
      </c>
      <c r="AH391" s="11"/>
      <c r="AI391" s="11"/>
      <c r="AJ391" s="11"/>
      <c r="AK391" s="11"/>
      <c r="AL391" s="11"/>
      <c r="AM391" s="11"/>
      <c r="AN391" s="11" t="s">
        <v>1511</v>
      </c>
      <c r="AO391" s="11" t="s">
        <v>47</v>
      </c>
      <c r="AP391" s="11" t="s">
        <v>48</v>
      </c>
      <c r="AQ391" s="11" t="s">
        <v>729</v>
      </c>
    </row>
    <row r="392" ht="24" hidden="1" spans="1:43">
      <c r="A392" s="28">
        <v>388</v>
      </c>
      <c r="B392" s="11" t="s">
        <v>151</v>
      </c>
      <c r="C392" s="11" t="s">
        <v>1524</v>
      </c>
      <c r="D392" s="11" t="s">
        <v>1525</v>
      </c>
      <c r="E392" s="11" t="s">
        <v>1526</v>
      </c>
      <c r="F392" s="11" t="s">
        <v>167</v>
      </c>
      <c r="G392" s="11" t="s">
        <v>291</v>
      </c>
      <c r="H392" s="11">
        <v>5</v>
      </c>
      <c r="I392" s="11">
        <v>1</v>
      </c>
      <c r="J392" s="11">
        <v>100</v>
      </c>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v>25</v>
      </c>
      <c r="AH392" s="11"/>
      <c r="AI392" s="11"/>
      <c r="AJ392" s="11"/>
      <c r="AK392" s="11"/>
      <c r="AL392" s="11"/>
      <c r="AM392" s="11"/>
      <c r="AN392" s="11" t="s">
        <v>1511</v>
      </c>
      <c r="AO392" s="11" t="s">
        <v>47</v>
      </c>
      <c r="AP392" s="11" t="s">
        <v>56</v>
      </c>
      <c r="AQ392" s="11" t="s">
        <v>729</v>
      </c>
    </row>
    <row r="393" ht="36" hidden="1" spans="1:43">
      <c r="A393" s="28">
        <v>389</v>
      </c>
      <c r="B393" s="11" t="s">
        <v>151</v>
      </c>
      <c r="C393" s="11" t="s">
        <v>1527</v>
      </c>
      <c r="D393" s="11" t="s">
        <v>1528</v>
      </c>
      <c r="E393" s="11" t="s">
        <v>1529</v>
      </c>
      <c r="F393" s="11" t="s">
        <v>202</v>
      </c>
      <c r="G393" s="11" t="s">
        <v>554</v>
      </c>
      <c r="H393" s="11">
        <v>8</v>
      </c>
      <c r="I393" s="11">
        <v>8</v>
      </c>
      <c r="J393" s="11">
        <v>100</v>
      </c>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v>25</v>
      </c>
      <c r="AH393" s="11" t="s">
        <v>1400</v>
      </c>
      <c r="AI393" s="11">
        <v>2</v>
      </c>
      <c r="AJ393" s="11"/>
      <c r="AK393" s="11"/>
      <c r="AL393" s="11"/>
      <c r="AM393" s="11"/>
      <c r="AN393" s="11" t="s">
        <v>1530</v>
      </c>
      <c r="AO393" s="11" t="s">
        <v>47</v>
      </c>
      <c r="AP393" s="11" t="s">
        <v>56</v>
      </c>
      <c r="AQ393" s="11" t="s">
        <v>729</v>
      </c>
    </row>
    <row r="394" ht="36" hidden="1" spans="1:43">
      <c r="A394" s="28">
        <v>390</v>
      </c>
      <c r="B394" s="11" t="s">
        <v>151</v>
      </c>
      <c r="C394" s="11" t="s">
        <v>1531</v>
      </c>
      <c r="D394" s="11" t="s">
        <v>1532</v>
      </c>
      <c r="E394" s="11" t="s">
        <v>1533</v>
      </c>
      <c r="F394" s="11" t="s">
        <v>202</v>
      </c>
      <c r="G394" s="11" t="s">
        <v>1152</v>
      </c>
      <c r="H394" s="11">
        <v>3</v>
      </c>
      <c r="I394" s="11">
        <v>3</v>
      </c>
      <c r="J394" s="11">
        <v>100</v>
      </c>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v>20</v>
      </c>
      <c r="AH394" s="11"/>
      <c r="AI394" s="11"/>
      <c r="AJ394" s="11"/>
      <c r="AK394" s="11"/>
      <c r="AL394" s="11"/>
      <c r="AM394" s="11"/>
      <c r="AN394" s="11" t="s">
        <v>1530</v>
      </c>
      <c r="AO394" s="11" t="s">
        <v>105</v>
      </c>
      <c r="AP394" s="11" t="s">
        <v>48</v>
      </c>
      <c r="AQ394" s="11" t="s">
        <v>729</v>
      </c>
    </row>
    <row r="395" ht="24" hidden="1" spans="1:43">
      <c r="A395" s="28">
        <v>391</v>
      </c>
      <c r="B395" s="11" t="s">
        <v>151</v>
      </c>
      <c r="C395" s="11" t="s">
        <v>1534</v>
      </c>
      <c r="D395" s="11" t="s">
        <v>1535</v>
      </c>
      <c r="E395" s="11" t="s">
        <v>1536</v>
      </c>
      <c r="F395" s="11" t="s">
        <v>155</v>
      </c>
      <c r="G395" s="11" t="s">
        <v>128</v>
      </c>
      <c r="H395" s="11">
        <v>7</v>
      </c>
      <c r="I395" s="11">
        <v>7</v>
      </c>
      <c r="J395" s="11">
        <v>100</v>
      </c>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v>25</v>
      </c>
      <c r="AH395" s="11"/>
      <c r="AI395" s="11"/>
      <c r="AJ395" s="11"/>
      <c r="AK395" s="11"/>
      <c r="AL395" s="11"/>
      <c r="AM395" s="11"/>
      <c r="AN395" s="11" t="s">
        <v>1530</v>
      </c>
      <c r="AO395" s="11" t="s">
        <v>47</v>
      </c>
      <c r="AP395" s="11" t="s">
        <v>56</v>
      </c>
      <c r="AQ395" s="11" t="s">
        <v>729</v>
      </c>
    </row>
    <row r="396" ht="24" hidden="1" spans="1:43">
      <c r="A396" s="28">
        <v>392</v>
      </c>
      <c r="B396" s="11" t="s">
        <v>151</v>
      </c>
      <c r="C396" s="11" t="s">
        <v>1537</v>
      </c>
      <c r="D396" s="11" t="s">
        <v>1538</v>
      </c>
      <c r="E396" s="11" t="s">
        <v>1539</v>
      </c>
      <c r="F396" s="11" t="s">
        <v>155</v>
      </c>
      <c r="G396" s="11" t="s">
        <v>128</v>
      </c>
      <c r="H396" s="11">
        <v>7</v>
      </c>
      <c r="I396" s="11">
        <v>7</v>
      </c>
      <c r="J396" s="11">
        <v>100</v>
      </c>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v>25</v>
      </c>
      <c r="AH396" s="11"/>
      <c r="AI396" s="11"/>
      <c r="AJ396" s="11"/>
      <c r="AK396" s="11"/>
      <c r="AL396" s="11"/>
      <c r="AM396" s="11"/>
      <c r="AN396" s="11" t="s">
        <v>1530</v>
      </c>
      <c r="AO396" s="11" t="s">
        <v>47</v>
      </c>
      <c r="AP396" s="11" t="s">
        <v>56</v>
      </c>
      <c r="AQ396" s="11" t="s">
        <v>729</v>
      </c>
    </row>
    <row r="397" ht="36" hidden="1" spans="1:43">
      <c r="A397" s="28">
        <v>393</v>
      </c>
      <c r="B397" s="11" t="s">
        <v>151</v>
      </c>
      <c r="C397" s="11" t="s">
        <v>1540</v>
      </c>
      <c r="D397" s="11" t="s">
        <v>1541</v>
      </c>
      <c r="E397" s="11" t="s">
        <v>1542</v>
      </c>
      <c r="F397" s="11" t="s">
        <v>202</v>
      </c>
      <c r="G397" s="11" t="s">
        <v>1152</v>
      </c>
      <c r="H397" s="11">
        <v>2</v>
      </c>
      <c r="I397" s="11">
        <v>2</v>
      </c>
      <c r="J397" s="11">
        <v>100</v>
      </c>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v>20</v>
      </c>
      <c r="AH397" s="11" t="s">
        <v>1400</v>
      </c>
      <c r="AI397" s="11">
        <v>4</v>
      </c>
      <c r="AJ397" s="11"/>
      <c r="AK397" s="11"/>
      <c r="AL397" s="11"/>
      <c r="AM397" s="11"/>
      <c r="AN397" s="11" t="s">
        <v>1530</v>
      </c>
      <c r="AO397" s="11" t="s">
        <v>105</v>
      </c>
      <c r="AP397" s="11" t="s">
        <v>48</v>
      </c>
      <c r="AQ397" s="11" t="s">
        <v>729</v>
      </c>
    </row>
    <row r="398" ht="48" hidden="1" spans="1:43">
      <c r="A398" s="28">
        <v>394</v>
      </c>
      <c r="B398" s="11" t="s">
        <v>151</v>
      </c>
      <c r="C398" s="11" t="s">
        <v>1543</v>
      </c>
      <c r="D398" s="11" t="s">
        <v>1544</v>
      </c>
      <c r="E398" s="11" t="s">
        <v>1545</v>
      </c>
      <c r="F398" s="11" t="s">
        <v>196</v>
      </c>
      <c r="G398" s="11" t="s">
        <v>384</v>
      </c>
      <c r="H398" s="11">
        <v>8</v>
      </c>
      <c r="I398" s="11">
        <v>4</v>
      </c>
      <c r="J398" s="11">
        <v>0</v>
      </c>
      <c r="K398" s="11" t="s">
        <v>3330</v>
      </c>
      <c r="L398" s="11">
        <v>7</v>
      </c>
      <c r="M398" s="33">
        <v>15</v>
      </c>
      <c r="N398" s="33" t="s">
        <v>3423</v>
      </c>
      <c r="O398" s="11">
        <v>8</v>
      </c>
      <c r="P398" s="33">
        <v>85</v>
      </c>
      <c r="Q398" s="33" t="s">
        <v>384</v>
      </c>
      <c r="R398" s="11">
        <v>0</v>
      </c>
      <c r="S398" s="11">
        <v>0</v>
      </c>
      <c r="T398" s="11">
        <v>0</v>
      </c>
      <c r="U398" s="11">
        <v>0</v>
      </c>
      <c r="V398" s="11">
        <v>0</v>
      </c>
      <c r="W398" s="11">
        <v>0</v>
      </c>
      <c r="X398" s="11">
        <v>0</v>
      </c>
      <c r="Y398" s="11">
        <v>0</v>
      </c>
      <c r="Z398" s="11">
        <v>0</v>
      </c>
      <c r="AA398" s="11">
        <v>0</v>
      </c>
      <c r="AB398" s="11">
        <v>0</v>
      </c>
      <c r="AC398" s="11">
        <v>0</v>
      </c>
      <c r="AD398" s="11">
        <v>0</v>
      </c>
      <c r="AE398" s="11">
        <v>0</v>
      </c>
      <c r="AF398" s="11">
        <v>0</v>
      </c>
      <c r="AG398" s="11">
        <v>25</v>
      </c>
      <c r="AH398" s="11" t="s">
        <v>1400</v>
      </c>
      <c r="AI398" s="11">
        <v>6</v>
      </c>
      <c r="AJ398" s="11" t="s">
        <v>3329</v>
      </c>
      <c r="AK398" s="11" t="s">
        <v>3541</v>
      </c>
      <c r="AL398" s="11"/>
      <c r="AM398" s="11"/>
      <c r="AN398" s="11" t="s">
        <v>1530</v>
      </c>
      <c r="AO398" s="11" t="s">
        <v>47</v>
      </c>
      <c r="AP398" s="11" t="s">
        <v>56</v>
      </c>
      <c r="AQ398" s="11" t="s">
        <v>729</v>
      </c>
    </row>
    <row r="399" ht="36" hidden="1" spans="1:43">
      <c r="A399" s="28">
        <v>395</v>
      </c>
      <c r="B399" s="11" t="s">
        <v>151</v>
      </c>
      <c r="C399" s="11" t="s">
        <v>1546</v>
      </c>
      <c r="D399" s="11" t="s">
        <v>1547</v>
      </c>
      <c r="E399" s="11" t="s">
        <v>1548</v>
      </c>
      <c r="F399" s="11" t="s">
        <v>228</v>
      </c>
      <c r="G399" s="11" t="s">
        <v>883</v>
      </c>
      <c r="H399" s="11">
        <v>4</v>
      </c>
      <c r="I399" s="11">
        <v>4</v>
      </c>
      <c r="J399" s="11">
        <v>100</v>
      </c>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v>25</v>
      </c>
      <c r="AH399" s="11"/>
      <c r="AI399" s="11"/>
      <c r="AJ399" s="11"/>
      <c r="AK399" s="11"/>
      <c r="AL399" s="11"/>
      <c r="AM399" s="11"/>
      <c r="AN399" s="11" t="s">
        <v>1530</v>
      </c>
      <c r="AO399" s="11" t="s">
        <v>47</v>
      </c>
      <c r="AP399" s="11" t="s">
        <v>56</v>
      </c>
      <c r="AQ399" s="11" t="s">
        <v>729</v>
      </c>
    </row>
    <row r="400" ht="36" hidden="1" spans="1:43">
      <c r="A400" s="28">
        <v>396</v>
      </c>
      <c r="B400" s="11" t="s">
        <v>151</v>
      </c>
      <c r="C400" s="11" t="s">
        <v>1549</v>
      </c>
      <c r="D400" s="11" t="s">
        <v>1550</v>
      </c>
      <c r="E400" s="11" t="s">
        <v>1551</v>
      </c>
      <c r="F400" s="11" t="s">
        <v>486</v>
      </c>
      <c r="G400" s="11" t="s">
        <v>1152</v>
      </c>
      <c r="H400" s="11">
        <v>2</v>
      </c>
      <c r="I400" s="11">
        <v>2</v>
      </c>
      <c r="J400" s="11">
        <v>100</v>
      </c>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v>20</v>
      </c>
      <c r="AH400" s="11"/>
      <c r="AI400" s="11"/>
      <c r="AJ400" s="11"/>
      <c r="AK400" s="11"/>
      <c r="AL400" s="11"/>
      <c r="AM400" s="11"/>
      <c r="AN400" s="11" t="s">
        <v>1530</v>
      </c>
      <c r="AO400" s="11" t="s">
        <v>105</v>
      </c>
      <c r="AP400" s="11" t="s">
        <v>48</v>
      </c>
      <c r="AQ400" s="11" t="s">
        <v>729</v>
      </c>
    </row>
    <row r="401" ht="60" hidden="1" spans="1:43">
      <c r="A401" s="28">
        <v>397</v>
      </c>
      <c r="B401" s="11" t="s">
        <v>151</v>
      </c>
      <c r="C401" s="11" t="s">
        <v>1552</v>
      </c>
      <c r="D401" s="11" t="s">
        <v>1553</v>
      </c>
      <c r="E401" s="11" t="s">
        <v>1554</v>
      </c>
      <c r="F401" s="11" t="s">
        <v>402</v>
      </c>
      <c r="G401" s="11" t="s">
        <v>1555</v>
      </c>
      <c r="H401" s="11">
        <v>5</v>
      </c>
      <c r="I401" s="11">
        <v>5</v>
      </c>
      <c r="J401" s="11">
        <v>100</v>
      </c>
      <c r="K401" s="11" t="s">
        <v>1555</v>
      </c>
      <c r="L401" s="11">
        <v>0</v>
      </c>
      <c r="M401" s="11">
        <v>0</v>
      </c>
      <c r="N401" s="11">
        <v>0</v>
      </c>
      <c r="O401" s="11">
        <v>0</v>
      </c>
      <c r="P401" s="11">
        <v>0</v>
      </c>
      <c r="Q401" s="11">
        <v>0</v>
      </c>
      <c r="R401" s="11">
        <v>0</v>
      </c>
      <c r="S401" s="11">
        <v>0</v>
      </c>
      <c r="T401" s="11">
        <v>0</v>
      </c>
      <c r="U401" s="11">
        <v>0</v>
      </c>
      <c r="V401" s="11">
        <v>0</v>
      </c>
      <c r="W401" s="11">
        <v>0</v>
      </c>
      <c r="X401" s="11">
        <v>0</v>
      </c>
      <c r="Y401" s="11">
        <v>0</v>
      </c>
      <c r="Z401" s="11">
        <v>0</v>
      </c>
      <c r="AA401" s="11">
        <v>0</v>
      </c>
      <c r="AB401" s="11">
        <v>0</v>
      </c>
      <c r="AC401" s="11">
        <v>0</v>
      </c>
      <c r="AD401" s="11">
        <v>0</v>
      </c>
      <c r="AE401" s="11">
        <v>0</v>
      </c>
      <c r="AF401" s="11">
        <v>0</v>
      </c>
      <c r="AG401" s="11">
        <v>25</v>
      </c>
      <c r="AH401" s="11" t="s">
        <v>1400</v>
      </c>
      <c r="AI401" s="11">
        <v>10</v>
      </c>
      <c r="AJ401" s="31" t="s">
        <v>3328</v>
      </c>
      <c r="AK401" s="11"/>
      <c r="AL401" s="11"/>
      <c r="AM401" s="11"/>
      <c r="AN401" s="11" t="s">
        <v>1530</v>
      </c>
      <c r="AO401" s="11" t="s">
        <v>47</v>
      </c>
      <c r="AP401" s="11" t="s">
        <v>56</v>
      </c>
      <c r="AQ401" s="11" t="s">
        <v>729</v>
      </c>
    </row>
    <row r="402" ht="48" hidden="1" spans="1:43">
      <c r="A402" s="28">
        <v>398</v>
      </c>
      <c r="B402" s="11" t="s">
        <v>151</v>
      </c>
      <c r="C402" s="11" t="s">
        <v>1556</v>
      </c>
      <c r="D402" s="11" t="s">
        <v>1557</v>
      </c>
      <c r="E402" s="11" t="s">
        <v>1558</v>
      </c>
      <c r="F402" s="11" t="s">
        <v>228</v>
      </c>
      <c r="G402" s="11" t="s">
        <v>590</v>
      </c>
      <c r="H402" s="11">
        <v>6</v>
      </c>
      <c r="I402" s="11">
        <v>6</v>
      </c>
      <c r="J402" s="33">
        <v>60</v>
      </c>
      <c r="K402" s="33" t="s">
        <v>590</v>
      </c>
      <c r="L402" s="11">
        <v>7</v>
      </c>
      <c r="M402" s="33">
        <v>40</v>
      </c>
      <c r="N402" s="33" t="s">
        <v>3367</v>
      </c>
      <c r="O402" s="11">
        <v>0</v>
      </c>
      <c r="P402" s="11">
        <v>0</v>
      </c>
      <c r="Q402" s="11">
        <v>0</v>
      </c>
      <c r="R402" s="11">
        <v>0</v>
      </c>
      <c r="S402" s="11">
        <v>0</v>
      </c>
      <c r="T402" s="11">
        <v>0</v>
      </c>
      <c r="U402" s="11">
        <v>0</v>
      </c>
      <c r="V402" s="11">
        <v>0</v>
      </c>
      <c r="W402" s="11">
        <v>0</v>
      </c>
      <c r="X402" s="11">
        <v>0</v>
      </c>
      <c r="Y402" s="11">
        <v>0</v>
      </c>
      <c r="Z402" s="11">
        <v>0</v>
      </c>
      <c r="AA402" s="11">
        <v>0</v>
      </c>
      <c r="AB402" s="11">
        <v>0</v>
      </c>
      <c r="AC402" s="11">
        <v>0</v>
      </c>
      <c r="AD402" s="11">
        <v>0</v>
      </c>
      <c r="AE402" s="11">
        <v>0</v>
      </c>
      <c r="AF402" s="11">
        <v>0</v>
      </c>
      <c r="AG402" s="11">
        <v>25</v>
      </c>
      <c r="AH402" s="11"/>
      <c r="AI402" s="11"/>
      <c r="AJ402" s="11" t="s">
        <v>3329</v>
      </c>
      <c r="AK402" s="11" t="s">
        <v>3541</v>
      </c>
      <c r="AL402" s="11"/>
      <c r="AM402" s="11"/>
      <c r="AN402" s="11" t="s">
        <v>1530</v>
      </c>
      <c r="AO402" s="11" t="s">
        <v>47</v>
      </c>
      <c r="AP402" s="11" t="s">
        <v>56</v>
      </c>
      <c r="AQ402" s="11" t="s">
        <v>729</v>
      </c>
    </row>
    <row r="403" ht="36" hidden="1" spans="1:43">
      <c r="A403" s="28">
        <v>399</v>
      </c>
      <c r="B403" s="11" t="s">
        <v>151</v>
      </c>
      <c r="C403" s="11" t="s">
        <v>1559</v>
      </c>
      <c r="D403" s="11" t="s">
        <v>1560</v>
      </c>
      <c r="E403" s="11" t="s">
        <v>1561</v>
      </c>
      <c r="F403" s="11" t="s">
        <v>250</v>
      </c>
      <c r="G403" s="11" t="s">
        <v>269</v>
      </c>
      <c r="H403" s="11">
        <v>7</v>
      </c>
      <c r="I403" s="11">
        <v>1</v>
      </c>
      <c r="J403" s="11">
        <v>100</v>
      </c>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v>25</v>
      </c>
      <c r="AH403" s="11"/>
      <c r="AI403" s="11"/>
      <c r="AJ403" s="11"/>
      <c r="AK403" s="11"/>
      <c r="AL403" s="11"/>
      <c r="AM403" s="11"/>
      <c r="AN403" s="11" t="s">
        <v>1530</v>
      </c>
      <c r="AO403" s="11" t="s">
        <v>47</v>
      </c>
      <c r="AP403" s="11" t="s">
        <v>56</v>
      </c>
      <c r="AQ403" s="11" t="s">
        <v>729</v>
      </c>
    </row>
    <row r="404" ht="48" hidden="1" spans="1:43">
      <c r="A404" s="28">
        <v>400</v>
      </c>
      <c r="B404" s="11" t="s">
        <v>151</v>
      </c>
      <c r="C404" s="11" t="s">
        <v>1562</v>
      </c>
      <c r="D404" s="11" t="s">
        <v>1563</v>
      </c>
      <c r="E404" s="11" t="s">
        <v>1564</v>
      </c>
      <c r="F404" s="11" t="s">
        <v>207</v>
      </c>
      <c r="G404" s="11" t="s">
        <v>1178</v>
      </c>
      <c r="H404" s="11">
        <v>3</v>
      </c>
      <c r="I404" s="11">
        <v>3</v>
      </c>
      <c r="J404" s="11">
        <v>100</v>
      </c>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v>20</v>
      </c>
      <c r="AH404" s="11" t="s">
        <v>1400</v>
      </c>
      <c r="AI404" s="11">
        <v>4</v>
      </c>
      <c r="AJ404" s="11"/>
      <c r="AK404" s="11"/>
      <c r="AL404" s="11"/>
      <c r="AM404" s="11"/>
      <c r="AN404" s="11" t="s">
        <v>1530</v>
      </c>
      <c r="AO404" s="11" t="s">
        <v>105</v>
      </c>
      <c r="AP404" s="11" t="s">
        <v>48</v>
      </c>
      <c r="AQ404" s="11" t="s">
        <v>729</v>
      </c>
    </row>
    <row r="405" ht="36" hidden="1" spans="1:43">
      <c r="A405" s="28">
        <v>401</v>
      </c>
      <c r="B405" s="11" t="s">
        <v>151</v>
      </c>
      <c r="C405" s="11" t="s">
        <v>1565</v>
      </c>
      <c r="D405" s="11" t="s">
        <v>1566</v>
      </c>
      <c r="E405" s="11" t="s">
        <v>1567</v>
      </c>
      <c r="F405" s="11" t="s">
        <v>286</v>
      </c>
      <c r="G405" s="11" t="s">
        <v>947</v>
      </c>
      <c r="H405" s="11">
        <v>4</v>
      </c>
      <c r="I405" s="11">
        <v>4</v>
      </c>
      <c r="J405" s="36">
        <v>56</v>
      </c>
      <c r="K405" s="33" t="s">
        <v>947</v>
      </c>
      <c r="L405" s="11">
        <v>5</v>
      </c>
      <c r="M405" s="36">
        <v>44</v>
      </c>
      <c r="N405" s="33" t="s">
        <v>2129</v>
      </c>
      <c r="O405" s="11">
        <v>0</v>
      </c>
      <c r="P405" s="11">
        <v>0</v>
      </c>
      <c r="Q405" s="11">
        <v>0</v>
      </c>
      <c r="R405" s="11">
        <v>0</v>
      </c>
      <c r="S405" s="11">
        <v>0</v>
      </c>
      <c r="T405" s="11">
        <v>0</v>
      </c>
      <c r="U405" s="11">
        <v>0</v>
      </c>
      <c r="V405" s="11">
        <v>0</v>
      </c>
      <c r="W405" s="11">
        <v>0</v>
      </c>
      <c r="X405" s="11">
        <v>0</v>
      </c>
      <c r="Y405" s="11">
        <v>0</v>
      </c>
      <c r="Z405" s="11">
        <v>0</v>
      </c>
      <c r="AA405" s="11">
        <v>0</v>
      </c>
      <c r="AB405" s="11">
        <v>0</v>
      </c>
      <c r="AC405" s="11">
        <v>0</v>
      </c>
      <c r="AD405" s="11">
        <v>0</v>
      </c>
      <c r="AE405" s="11">
        <v>0</v>
      </c>
      <c r="AF405" s="11">
        <v>0</v>
      </c>
      <c r="AG405" s="11">
        <v>25</v>
      </c>
      <c r="AH405" s="11"/>
      <c r="AI405" s="11"/>
      <c r="AJ405" s="11" t="s">
        <v>3329</v>
      </c>
      <c r="AK405" s="11" t="s">
        <v>3541</v>
      </c>
      <c r="AL405" s="11"/>
      <c r="AM405" s="11"/>
      <c r="AN405" s="11" t="s">
        <v>1530</v>
      </c>
      <c r="AO405" s="11" t="s">
        <v>47</v>
      </c>
      <c r="AP405" s="11" t="s">
        <v>56</v>
      </c>
      <c r="AQ405" s="11" t="s">
        <v>729</v>
      </c>
    </row>
    <row r="406" ht="24" hidden="1" spans="1:43">
      <c r="A406" s="28">
        <v>402</v>
      </c>
      <c r="B406" s="11" t="s">
        <v>151</v>
      </c>
      <c r="C406" s="11" t="s">
        <v>1568</v>
      </c>
      <c r="D406" s="11" t="s">
        <v>1569</v>
      </c>
      <c r="E406" s="11" t="s">
        <v>1570</v>
      </c>
      <c r="F406" s="11" t="s">
        <v>322</v>
      </c>
      <c r="G406" s="11" t="s">
        <v>1324</v>
      </c>
      <c r="H406" s="11">
        <v>6</v>
      </c>
      <c r="I406" s="11">
        <v>1</v>
      </c>
      <c r="J406" s="11">
        <v>100</v>
      </c>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v>25</v>
      </c>
      <c r="AH406" s="11"/>
      <c r="AI406" s="11"/>
      <c r="AJ406" s="11"/>
      <c r="AK406" s="11"/>
      <c r="AL406" s="11"/>
      <c r="AM406" s="11"/>
      <c r="AN406" s="11" t="s">
        <v>1530</v>
      </c>
      <c r="AO406" s="11" t="s">
        <v>47</v>
      </c>
      <c r="AP406" s="11" t="s">
        <v>56</v>
      </c>
      <c r="AQ406" s="11" t="s">
        <v>729</v>
      </c>
    </row>
    <row r="407" ht="36" hidden="1" spans="1:43">
      <c r="A407" s="28">
        <v>403</v>
      </c>
      <c r="B407" s="11" t="s">
        <v>151</v>
      </c>
      <c r="C407" s="11" t="s">
        <v>1571</v>
      </c>
      <c r="D407" s="11" t="s">
        <v>1572</v>
      </c>
      <c r="E407" s="11" t="s">
        <v>1573</v>
      </c>
      <c r="F407" s="11" t="s">
        <v>228</v>
      </c>
      <c r="G407" s="11" t="s">
        <v>1058</v>
      </c>
      <c r="H407" s="11">
        <v>4</v>
      </c>
      <c r="I407" s="11">
        <v>4</v>
      </c>
      <c r="J407" s="11">
        <v>100</v>
      </c>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v>10</v>
      </c>
      <c r="AH407" s="11"/>
      <c r="AI407" s="11"/>
      <c r="AJ407" s="11"/>
      <c r="AK407" s="11"/>
      <c r="AL407" s="11"/>
      <c r="AM407" s="11"/>
      <c r="AN407" s="11" t="s">
        <v>1574</v>
      </c>
      <c r="AO407" s="11" t="s">
        <v>105</v>
      </c>
      <c r="AP407" s="11" t="s">
        <v>56</v>
      </c>
      <c r="AQ407" s="11" t="s">
        <v>729</v>
      </c>
    </row>
    <row r="408" ht="48" spans="1:43">
      <c r="A408" s="28">
        <v>404</v>
      </c>
      <c r="B408" s="11" t="s">
        <v>151</v>
      </c>
      <c r="C408" s="11" t="s">
        <v>1575</v>
      </c>
      <c r="D408" s="11" t="s">
        <v>1576</v>
      </c>
      <c r="E408" s="11" t="s">
        <v>1577</v>
      </c>
      <c r="F408" s="11" t="s">
        <v>814</v>
      </c>
      <c r="G408" s="11" t="s">
        <v>1271</v>
      </c>
      <c r="H408" s="11">
        <v>7</v>
      </c>
      <c r="I408" s="11">
        <v>4</v>
      </c>
      <c r="J408" s="11">
        <v>58.82</v>
      </c>
      <c r="K408" s="11" t="s">
        <v>3424</v>
      </c>
      <c r="L408" s="11">
        <v>7</v>
      </c>
      <c r="M408" s="95">
        <v>41.17</v>
      </c>
      <c r="N408" s="95" t="s">
        <v>1271</v>
      </c>
      <c r="O408" s="11">
        <v>0</v>
      </c>
      <c r="P408" s="11">
        <v>0</v>
      </c>
      <c r="Q408" s="11">
        <v>0</v>
      </c>
      <c r="R408" s="11">
        <v>0</v>
      </c>
      <c r="S408" s="11">
        <v>0</v>
      </c>
      <c r="T408" s="11">
        <v>0</v>
      </c>
      <c r="U408" s="11">
        <v>0</v>
      </c>
      <c r="V408" s="11">
        <v>0</v>
      </c>
      <c r="W408" s="11">
        <v>0</v>
      </c>
      <c r="X408" s="11">
        <v>0</v>
      </c>
      <c r="Y408" s="11">
        <v>0</v>
      </c>
      <c r="Z408" s="11">
        <v>0</v>
      </c>
      <c r="AA408" s="11">
        <v>0</v>
      </c>
      <c r="AB408" s="11">
        <v>0</v>
      </c>
      <c r="AC408" s="11">
        <v>0</v>
      </c>
      <c r="AD408" s="11">
        <v>0</v>
      </c>
      <c r="AE408" s="11">
        <v>0</v>
      </c>
      <c r="AF408" s="11">
        <v>0</v>
      </c>
      <c r="AG408" s="11">
        <v>10</v>
      </c>
      <c r="AH408" s="11"/>
      <c r="AI408" s="11"/>
      <c r="AJ408" s="11" t="s">
        <v>3329</v>
      </c>
      <c r="AK408" s="11" t="s">
        <v>3542</v>
      </c>
      <c r="AL408" s="11"/>
      <c r="AM408" s="11"/>
      <c r="AN408" s="11" t="s">
        <v>1574</v>
      </c>
      <c r="AO408" s="11" t="s">
        <v>105</v>
      </c>
      <c r="AP408" s="11" t="s">
        <v>56</v>
      </c>
      <c r="AQ408" s="11" t="s">
        <v>729</v>
      </c>
    </row>
    <row r="409" ht="36" hidden="1" spans="1:43">
      <c r="A409" s="28">
        <v>405</v>
      </c>
      <c r="B409" s="11" t="s">
        <v>151</v>
      </c>
      <c r="C409" s="11" t="s">
        <v>1578</v>
      </c>
      <c r="D409" s="11" t="s">
        <v>1579</v>
      </c>
      <c r="E409" s="11" t="s">
        <v>1580</v>
      </c>
      <c r="F409" s="11" t="s">
        <v>202</v>
      </c>
      <c r="G409" s="11" t="s">
        <v>1152</v>
      </c>
      <c r="H409" s="11">
        <v>3</v>
      </c>
      <c r="I409" s="11">
        <v>3</v>
      </c>
      <c r="J409" s="11">
        <v>100</v>
      </c>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v>20</v>
      </c>
      <c r="AH409" s="11"/>
      <c r="AI409" s="11"/>
      <c r="AJ409" s="11"/>
      <c r="AK409" s="11"/>
      <c r="AL409" s="11"/>
      <c r="AM409" s="11"/>
      <c r="AN409" s="11" t="s">
        <v>1574</v>
      </c>
      <c r="AO409" s="11" t="s">
        <v>105</v>
      </c>
      <c r="AP409" s="11" t="s">
        <v>48</v>
      </c>
      <c r="AQ409" s="11" t="s">
        <v>729</v>
      </c>
    </row>
    <row r="410" ht="24" hidden="1" spans="1:43">
      <c r="A410" s="28">
        <v>406</v>
      </c>
      <c r="B410" s="11" t="s">
        <v>151</v>
      </c>
      <c r="C410" s="11" t="s">
        <v>1581</v>
      </c>
      <c r="D410" s="11" t="s">
        <v>1582</v>
      </c>
      <c r="E410" s="11" t="s">
        <v>1583</v>
      </c>
      <c r="F410" s="11" t="s">
        <v>402</v>
      </c>
      <c r="G410" s="11" t="s">
        <v>403</v>
      </c>
      <c r="H410" s="11">
        <v>6</v>
      </c>
      <c r="I410" s="11">
        <v>1</v>
      </c>
      <c r="J410" s="11">
        <v>100</v>
      </c>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v>25</v>
      </c>
      <c r="AH410" s="11"/>
      <c r="AI410" s="11"/>
      <c r="AJ410" s="11"/>
      <c r="AK410" s="11"/>
      <c r="AL410" s="11"/>
      <c r="AM410" s="11"/>
      <c r="AN410" s="11" t="s">
        <v>1574</v>
      </c>
      <c r="AO410" s="11" t="s">
        <v>47</v>
      </c>
      <c r="AP410" s="11" t="s">
        <v>56</v>
      </c>
      <c r="AQ410" s="11" t="s">
        <v>729</v>
      </c>
    </row>
    <row r="411" ht="36" hidden="1" spans="1:43">
      <c r="A411" s="28">
        <v>407</v>
      </c>
      <c r="B411" s="11" t="s">
        <v>151</v>
      </c>
      <c r="C411" s="11" t="s">
        <v>1584</v>
      </c>
      <c r="D411" s="11" t="s">
        <v>1585</v>
      </c>
      <c r="E411" s="11" t="s">
        <v>1586</v>
      </c>
      <c r="F411" s="11" t="s">
        <v>228</v>
      </c>
      <c r="G411" s="11" t="s">
        <v>1357</v>
      </c>
      <c r="H411" s="11">
        <v>5</v>
      </c>
      <c r="I411" s="11">
        <v>5</v>
      </c>
      <c r="J411" s="11">
        <v>100</v>
      </c>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v>25</v>
      </c>
      <c r="AH411" s="11"/>
      <c r="AI411" s="11"/>
      <c r="AJ411" s="11"/>
      <c r="AK411" s="11"/>
      <c r="AL411" s="11"/>
      <c r="AM411" s="11"/>
      <c r="AN411" s="11" t="s">
        <v>1574</v>
      </c>
      <c r="AO411" s="11" t="s">
        <v>47</v>
      </c>
      <c r="AP411" s="11" t="s">
        <v>56</v>
      </c>
      <c r="AQ411" s="11" t="s">
        <v>729</v>
      </c>
    </row>
    <row r="412" ht="24" hidden="1" spans="1:43">
      <c r="A412" s="28">
        <v>408</v>
      </c>
      <c r="B412" s="11" t="s">
        <v>151</v>
      </c>
      <c r="C412" s="11" t="s">
        <v>1587</v>
      </c>
      <c r="D412" s="11" t="s">
        <v>1588</v>
      </c>
      <c r="E412" s="11" t="s">
        <v>1589</v>
      </c>
      <c r="F412" s="11" t="s">
        <v>1234</v>
      </c>
      <c r="G412" s="11" t="s">
        <v>1235</v>
      </c>
      <c r="H412" s="11">
        <v>5</v>
      </c>
      <c r="I412" s="11">
        <v>5</v>
      </c>
      <c r="J412" s="11">
        <v>100</v>
      </c>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v>10</v>
      </c>
      <c r="AH412" s="11"/>
      <c r="AI412" s="11"/>
      <c r="AJ412" s="11"/>
      <c r="AK412" s="11"/>
      <c r="AL412" s="11"/>
      <c r="AM412" s="11"/>
      <c r="AN412" s="11" t="s">
        <v>1574</v>
      </c>
      <c r="AO412" s="11" t="s">
        <v>105</v>
      </c>
      <c r="AP412" s="11" t="s">
        <v>56</v>
      </c>
      <c r="AQ412" s="11" t="s">
        <v>729</v>
      </c>
    </row>
    <row r="413" ht="36" hidden="1" spans="1:43">
      <c r="A413" s="28">
        <v>409</v>
      </c>
      <c r="B413" s="11" t="s">
        <v>151</v>
      </c>
      <c r="C413" s="11" t="s">
        <v>1590</v>
      </c>
      <c r="D413" s="11" t="s">
        <v>1591</v>
      </c>
      <c r="E413" s="11" t="s">
        <v>1592</v>
      </c>
      <c r="F413" s="11" t="s">
        <v>286</v>
      </c>
      <c r="G413" s="11" t="s">
        <v>1593</v>
      </c>
      <c r="H413" s="11">
        <v>5</v>
      </c>
      <c r="I413" s="11">
        <v>5</v>
      </c>
      <c r="J413" s="11">
        <v>100</v>
      </c>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v>25</v>
      </c>
      <c r="AH413" s="11"/>
      <c r="AI413" s="11"/>
      <c r="AJ413" s="11"/>
      <c r="AK413" s="11"/>
      <c r="AL413" s="11"/>
      <c r="AM413" s="11"/>
      <c r="AN413" s="11" t="s">
        <v>1574</v>
      </c>
      <c r="AO413" s="11" t="s">
        <v>47</v>
      </c>
      <c r="AP413" s="11" t="s">
        <v>56</v>
      </c>
      <c r="AQ413" s="11" t="s">
        <v>729</v>
      </c>
    </row>
    <row r="414" ht="24" hidden="1" spans="1:43">
      <c r="A414" s="28">
        <v>410</v>
      </c>
      <c r="B414" s="11" t="s">
        <v>151</v>
      </c>
      <c r="C414" s="11" t="s">
        <v>1594</v>
      </c>
      <c r="D414" s="11" t="s">
        <v>1595</v>
      </c>
      <c r="E414" s="11" t="s">
        <v>1596</v>
      </c>
      <c r="F414" s="11" t="s">
        <v>424</v>
      </c>
      <c r="G414" s="11" t="s">
        <v>403</v>
      </c>
      <c r="H414" s="11">
        <v>5</v>
      </c>
      <c r="I414" s="11">
        <v>1</v>
      </c>
      <c r="J414" s="11">
        <v>100</v>
      </c>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v>25</v>
      </c>
      <c r="AH414" s="11"/>
      <c r="AI414" s="11"/>
      <c r="AJ414" s="11"/>
      <c r="AK414" s="11"/>
      <c r="AL414" s="11"/>
      <c r="AM414" s="11"/>
      <c r="AN414" s="11" t="s">
        <v>1597</v>
      </c>
      <c r="AO414" s="11" t="s">
        <v>47</v>
      </c>
      <c r="AP414" s="11" t="s">
        <v>56</v>
      </c>
      <c r="AQ414" s="11" t="s">
        <v>729</v>
      </c>
    </row>
    <row r="415" ht="48" spans="1:43">
      <c r="A415" s="28">
        <v>411</v>
      </c>
      <c r="B415" s="11" t="s">
        <v>151</v>
      </c>
      <c r="C415" s="11" t="s">
        <v>1598</v>
      </c>
      <c r="D415" s="11" t="s">
        <v>1599</v>
      </c>
      <c r="E415" s="11" t="s">
        <v>1600</v>
      </c>
      <c r="F415" s="11" t="s">
        <v>155</v>
      </c>
      <c r="G415" s="11" t="s">
        <v>1271</v>
      </c>
      <c r="H415" s="11">
        <v>8</v>
      </c>
      <c r="I415" s="11">
        <v>4</v>
      </c>
      <c r="J415" s="11">
        <v>62.5</v>
      </c>
      <c r="K415" s="11" t="s">
        <v>3425</v>
      </c>
      <c r="L415" s="11">
        <v>8</v>
      </c>
      <c r="M415" s="95">
        <v>37.5</v>
      </c>
      <c r="N415" s="95" t="s">
        <v>1271</v>
      </c>
      <c r="O415" s="11">
        <v>0</v>
      </c>
      <c r="P415" s="11">
        <v>0</v>
      </c>
      <c r="Q415" s="11">
        <v>0</v>
      </c>
      <c r="R415" s="11">
        <v>0</v>
      </c>
      <c r="S415" s="11">
        <v>0</v>
      </c>
      <c r="T415" s="11">
        <v>0</v>
      </c>
      <c r="U415" s="11">
        <v>0</v>
      </c>
      <c r="V415" s="11">
        <v>0</v>
      </c>
      <c r="W415" s="11">
        <v>0</v>
      </c>
      <c r="X415" s="11">
        <v>0</v>
      </c>
      <c r="Y415" s="11">
        <v>0</v>
      </c>
      <c r="Z415" s="11">
        <v>0</v>
      </c>
      <c r="AA415" s="11">
        <v>0</v>
      </c>
      <c r="AB415" s="11">
        <v>0</v>
      </c>
      <c r="AC415" s="11">
        <v>0</v>
      </c>
      <c r="AD415" s="11">
        <v>0</v>
      </c>
      <c r="AE415" s="11">
        <v>0</v>
      </c>
      <c r="AF415" s="11">
        <v>0</v>
      </c>
      <c r="AG415" s="11">
        <v>10</v>
      </c>
      <c r="AH415" s="11"/>
      <c r="AI415" s="11"/>
      <c r="AJ415" s="11" t="s">
        <v>3329</v>
      </c>
      <c r="AK415" s="11" t="s">
        <v>3542</v>
      </c>
      <c r="AL415" s="11"/>
      <c r="AM415" s="11"/>
      <c r="AN415" s="11" t="s">
        <v>1597</v>
      </c>
      <c r="AO415" s="11" t="s">
        <v>105</v>
      </c>
      <c r="AP415" s="11" t="s">
        <v>56</v>
      </c>
      <c r="AQ415" s="11" t="s">
        <v>729</v>
      </c>
    </row>
    <row r="416" ht="36" spans="1:43">
      <c r="A416" s="28">
        <v>412</v>
      </c>
      <c r="B416" s="11" t="s">
        <v>151</v>
      </c>
      <c r="C416" s="11" t="s">
        <v>1601</v>
      </c>
      <c r="D416" s="11" t="s">
        <v>231</v>
      </c>
      <c r="E416" s="11" t="s">
        <v>232</v>
      </c>
      <c r="F416" s="11" t="s">
        <v>233</v>
      </c>
      <c r="G416" s="11" t="s">
        <v>1602</v>
      </c>
      <c r="H416" s="11">
        <v>6</v>
      </c>
      <c r="I416" s="11">
        <v>2</v>
      </c>
      <c r="J416" s="11">
        <v>71.42</v>
      </c>
      <c r="K416" s="11" t="s">
        <v>234</v>
      </c>
      <c r="L416" s="11">
        <v>6</v>
      </c>
      <c r="M416" s="95">
        <v>28.57</v>
      </c>
      <c r="N416" s="95" t="s">
        <v>1602</v>
      </c>
      <c r="O416" s="11">
        <v>0</v>
      </c>
      <c r="P416" s="11">
        <v>0</v>
      </c>
      <c r="Q416" s="11">
        <v>0</v>
      </c>
      <c r="R416" s="11">
        <v>0</v>
      </c>
      <c r="S416" s="11">
        <v>0</v>
      </c>
      <c r="T416" s="11">
        <v>0</v>
      </c>
      <c r="U416" s="11">
        <v>0</v>
      </c>
      <c r="V416" s="11">
        <v>0</v>
      </c>
      <c r="W416" s="11">
        <v>0</v>
      </c>
      <c r="X416" s="11">
        <v>0</v>
      </c>
      <c r="Y416" s="11">
        <v>0</v>
      </c>
      <c r="Z416" s="11">
        <v>0</v>
      </c>
      <c r="AA416" s="11">
        <v>0</v>
      </c>
      <c r="AB416" s="11">
        <v>0</v>
      </c>
      <c r="AC416" s="11">
        <v>0</v>
      </c>
      <c r="AD416" s="11">
        <v>0</v>
      </c>
      <c r="AE416" s="11">
        <v>0</v>
      </c>
      <c r="AF416" s="11">
        <v>0</v>
      </c>
      <c r="AG416" s="11">
        <v>25</v>
      </c>
      <c r="AH416" s="11"/>
      <c r="AI416" s="11"/>
      <c r="AJ416" s="11" t="s">
        <v>3329</v>
      </c>
      <c r="AK416" s="11" t="s">
        <v>3542</v>
      </c>
      <c r="AL416" s="11"/>
      <c r="AM416" s="11"/>
      <c r="AN416" s="11" t="s">
        <v>1597</v>
      </c>
      <c r="AO416" s="11" t="s">
        <v>47</v>
      </c>
      <c r="AP416" s="11" t="s">
        <v>56</v>
      </c>
      <c r="AQ416" s="11" t="s">
        <v>729</v>
      </c>
    </row>
    <row r="417" ht="36" hidden="1" spans="1:43">
      <c r="A417" s="28">
        <v>413</v>
      </c>
      <c r="B417" s="11" t="s">
        <v>151</v>
      </c>
      <c r="C417" s="11" t="s">
        <v>1603</v>
      </c>
      <c r="D417" s="11" t="s">
        <v>1604</v>
      </c>
      <c r="E417" s="11" t="s">
        <v>1605</v>
      </c>
      <c r="F417" s="11" t="s">
        <v>228</v>
      </c>
      <c r="G417" s="11" t="s">
        <v>987</v>
      </c>
      <c r="H417" s="11">
        <v>4</v>
      </c>
      <c r="I417" s="11">
        <v>4</v>
      </c>
      <c r="J417" s="11">
        <v>100</v>
      </c>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v>10</v>
      </c>
      <c r="AH417" s="11"/>
      <c r="AI417" s="11"/>
      <c r="AJ417" s="11"/>
      <c r="AK417" s="11"/>
      <c r="AL417" s="11"/>
      <c r="AM417" s="11"/>
      <c r="AN417" s="11" t="s">
        <v>1597</v>
      </c>
      <c r="AO417" s="11" t="s">
        <v>105</v>
      </c>
      <c r="AP417" s="11" t="s">
        <v>56</v>
      </c>
      <c r="AQ417" s="11" t="s">
        <v>729</v>
      </c>
    </row>
    <row r="418" ht="36" hidden="1" spans="1:43">
      <c r="A418" s="28">
        <v>414</v>
      </c>
      <c r="B418" s="11" t="s">
        <v>151</v>
      </c>
      <c r="C418" s="11" t="s">
        <v>1606</v>
      </c>
      <c r="D418" s="11" t="s">
        <v>1607</v>
      </c>
      <c r="E418" s="11" t="s">
        <v>1608</v>
      </c>
      <c r="F418" s="11" t="s">
        <v>196</v>
      </c>
      <c r="G418" s="11" t="s">
        <v>825</v>
      </c>
      <c r="H418" s="11">
        <v>3</v>
      </c>
      <c r="I418" s="11">
        <v>3</v>
      </c>
      <c r="J418" s="11">
        <v>100</v>
      </c>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v>50</v>
      </c>
      <c r="AH418" s="11" t="s">
        <v>1400</v>
      </c>
      <c r="AI418" s="11">
        <v>3</v>
      </c>
      <c r="AJ418" s="11"/>
      <c r="AK418" s="11"/>
      <c r="AL418" s="11"/>
      <c r="AM418" s="11"/>
      <c r="AN418" s="11" t="s">
        <v>1597</v>
      </c>
      <c r="AO418" s="11" t="s">
        <v>47</v>
      </c>
      <c r="AP418" s="11" t="s">
        <v>48</v>
      </c>
      <c r="AQ418" s="11" t="s">
        <v>729</v>
      </c>
    </row>
    <row r="419" ht="36" hidden="1" spans="1:43">
      <c r="A419" s="28">
        <v>415</v>
      </c>
      <c r="B419" s="11" t="s">
        <v>151</v>
      </c>
      <c r="C419" s="11" t="s">
        <v>1609</v>
      </c>
      <c r="D419" s="11" t="s">
        <v>1610</v>
      </c>
      <c r="E419" s="11" t="s">
        <v>1611</v>
      </c>
      <c r="F419" s="11" t="s">
        <v>191</v>
      </c>
      <c r="G419" s="11" t="s">
        <v>347</v>
      </c>
      <c r="H419" s="11">
        <v>5</v>
      </c>
      <c r="I419" s="11">
        <v>5</v>
      </c>
      <c r="J419" s="11">
        <v>100</v>
      </c>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v>25</v>
      </c>
      <c r="AH419" s="11"/>
      <c r="AI419" s="11"/>
      <c r="AJ419" s="11"/>
      <c r="AK419" s="11"/>
      <c r="AL419" s="11"/>
      <c r="AM419" s="11"/>
      <c r="AN419" s="11" t="s">
        <v>1597</v>
      </c>
      <c r="AO419" s="11" t="s">
        <v>47</v>
      </c>
      <c r="AP419" s="11" t="s">
        <v>56</v>
      </c>
      <c r="AQ419" s="11" t="s">
        <v>729</v>
      </c>
    </row>
    <row r="420" ht="48" spans="1:43">
      <c r="A420" s="28">
        <v>416</v>
      </c>
      <c r="B420" s="11" t="s">
        <v>151</v>
      </c>
      <c r="C420" s="11" t="s">
        <v>1612</v>
      </c>
      <c r="D420" s="11" t="s">
        <v>1613</v>
      </c>
      <c r="E420" s="11" t="s">
        <v>1614</v>
      </c>
      <c r="F420" s="11" t="s">
        <v>167</v>
      </c>
      <c r="G420" s="11" t="s">
        <v>1615</v>
      </c>
      <c r="H420" s="11">
        <v>4</v>
      </c>
      <c r="I420" s="11">
        <v>1</v>
      </c>
      <c r="J420" s="11">
        <v>45.45</v>
      </c>
      <c r="K420" s="11" t="s">
        <v>3426</v>
      </c>
      <c r="L420" s="11">
        <v>2</v>
      </c>
      <c r="M420" s="11">
        <v>36.36</v>
      </c>
      <c r="N420" s="11" t="s">
        <v>3427</v>
      </c>
      <c r="O420" s="11">
        <v>4</v>
      </c>
      <c r="P420" s="95">
        <v>18.18</v>
      </c>
      <c r="Q420" s="95" t="s">
        <v>1615</v>
      </c>
      <c r="R420" s="11">
        <v>0</v>
      </c>
      <c r="S420" s="11">
        <v>0</v>
      </c>
      <c r="T420" s="11">
        <v>0</v>
      </c>
      <c r="U420" s="11">
        <v>0</v>
      </c>
      <c r="V420" s="11">
        <v>0</v>
      </c>
      <c r="W420" s="11">
        <v>0</v>
      </c>
      <c r="X420" s="11">
        <v>0</v>
      </c>
      <c r="Y420" s="11">
        <v>0</v>
      </c>
      <c r="Z420" s="11">
        <v>0</v>
      </c>
      <c r="AA420" s="11">
        <v>0</v>
      </c>
      <c r="AB420" s="11">
        <v>0</v>
      </c>
      <c r="AC420" s="11">
        <v>0</v>
      </c>
      <c r="AD420" s="11">
        <v>0</v>
      </c>
      <c r="AE420" s="11">
        <v>0</v>
      </c>
      <c r="AF420" s="11">
        <v>0</v>
      </c>
      <c r="AG420" s="11">
        <v>25</v>
      </c>
      <c r="AH420" s="11"/>
      <c r="AI420" s="11"/>
      <c r="AJ420" s="11" t="s">
        <v>3329</v>
      </c>
      <c r="AK420" s="11" t="s">
        <v>3542</v>
      </c>
      <c r="AL420" s="11"/>
      <c r="AM420" s="11"/>
      <c r="AN420" s="11" t="s">
        <v>1597</v>
      </c>
      <c r="AO420" s="11" t="s">
        <v>47</v>
      </c>
      <c r="AP420" s="11" t="s">
        <v>56</v>
      </c>
      <c r="AQ420" s="11" t="s">
        <v>729</v>
      </c>
    </row>
    <row r="421" ht="60" spans="1:43">
      <c r="A421" s="28">
        <v>417</v>
      </c>
      <c r="B421" s="11" t="s">
        <v>151</v>
      </c>
      <c r="C421" s="11" t="s">
        <v>1616</v>
      </c>
      <c r="D421" s="11" t="s">
        <v>1064</v>
      </c>
      <c r="E421" s="11" t="s">
        <v>1065</v>
      </c>
      <c r="F421" s="11" t="s">
        <v>228</v>
      </c>
      <c r="G421" s="11" t="s">
        <v>429</v>
      </c>
      <c r="H421" s="11">
        <v>5</v>
      </c>
      <c r="I421" s="11">
        <v>2</v>
      </c>
      <c r="J421" s="11">
        <v>68.96</v>
      </c>
      <c r="K421" s="11" t="s">
        <v>829</v>
      </c>
      <c r="L421" s="11">
        <v>5</v>
      </c>
      <c r="M421" s="95">
        <v>31.03</v>
      </c>
      <c r="N421" s="95" t="s">
        <v>429</v>
      </c>
      <c r="O421" s="11">
        <v>0</v>
      </c>
      <c r="P421" s="11">
        <v>0</v>
      </c>
      <c r="Q421" s="11">
        <v>0</v>
      </c>
      <c r="R421" s="11">
        <v>0</v>
      </c>
      <c r="S421" s="11">
        <v>0</v>
      </c>
      <c r="T421" s="11">
        <v>0</v>
      </c>
      <c r="U421" s="11">
        <v>0</v>
      </c>
      <c r="V421" s="11">
        <v>0</v>
      </c>
      <c r="W421" s="11">
        <v>0</v>
      </c>
      <c r="X421" s="11">
        <v>0</v>
      </c>
      <c r="Y421" s="11">
        <v>0</v>
      </c>
      <c r="Z421" s="11">
        <v>0</v>
      </c>
      <c r="AA421" s="11">
        <v>0</v>
      </c>
      <c r="AB421" s="11">
        <v>0</v>
      </c>
      <c r="AC421" s="11">
        <v>0</v>
      </c>
      <c r="AD421" s="11">
        <v>0</v>
      </c>
      <c r="AE421" s="11">
        <v>0</v>
      </c>
      <c r="AF421" s="11">
        <v>0</v>
      </c>
      <c r="AG421" s="11">
        <v>25</v>
      </c>
      <c r="AH421" s="11" t="s">
        <v>1400</v>
      </c>
      <c r="AI421" s="11">
        <v>12</v>
      </c>
      <c r="AJ421" s="11" t="s">
        <v>3329</v>
      </c>
      <c r="AK421" s="11" t="s">
        <v>3542</v>
      </c>
      <c r="AL421" s="11"/>
      <c r="AM421" s="11"/>
      <c r="AN421" s="11" t="s">
        <v>1617</v>
      </c>
      <c r="AO421" s="11" t="s">
        <v>47</v>
      </c>
      <c r="AP421" s="11" t="s">
        <v>56</v>
      </c>
      <c r="AQ421" s="11" t="s">
        <v>729</v>
      </c>
    </row>
    <row r="422" ht="60" spans="1:43">
      <c r="A422" s="28">
        <v>418</v>
      </c>
      <c r="B422" s="11" t="s">
        <v>151</v>
      </c>
      <c r="C422" s="11" t="s">
        <v>1618</v>
      </c>
      <c r="D422" s="11" t="s">
        <v>1619</v>
      </c>
      <c r="E422" s="11" t="s">
        <v>1620</v>
      </c>
      <c r="F422" s="11" t="s">
        <v>228</v>
      </c>
      <c r="G422" s="11" t="s">
        <v>829</v>
      </c>
      <c r="H422" s="11">
        <v>8</v>
      </c>
      <c r="I422" s="11">
        <v>4</v>
      </c>
      <c r="J422" s="11">
        <v>41.66</v>
      </c>
      <c r="K422" s="11" t="s">
        <v>1271</v>
      </c>
      <c r="L422" s="11">
        <v>6</v>
      </c>
      <c r="M422" s="11">
        <v>33.33</v>
      </c>
      <c r="N422" s="11" t="s">
        <v>429</v>
      </c>
      <c r="O422" s="11">
        <v>8</v>
      </c>
      <c r="P422" s="95">
        <v>25</v>
      </c>
      <c r="Q422" s="95" t="s">
        <v>829</v>
      </c>
      <c r="R422" s="11">
        <v>0</v>
      </c>
      <c r="S422" s="11">
        <v>0</v>
      </c>
      <c r="T422" s="11">
        <v>0</v>
      </c>
      <c r="U422" s="11">
        <v>0</v>
      </c>
      <c r="V422" s="11">
        <v>0</v>
      </c>
      <c r="W422" s="11">
        <v>0</v>
      </c>
      <c r="X422" s="11">
        <v>0</v>
      </c>
      <c r="Y422" s="11">
        <v>0</v>
      </c>
      <c r="Z422" s="11">
        <v>0</v>
      </c>
      <c r="AA422" s="11">
        <v>0</v>
      </c>
      <c r="AB422" s="11">
        <v>0</v>
      </c>
      <c r="AC422" s="11">
        <v>0</v>
      </c>
      <c r="AD422" s="11">
        <v>0</v>
      </c>
      <c r="AE422" s="11">
        <v>0</v>
      </c>
      <c r="AF422" s="11">
        <v>0</v>
      </c>
      <c r="AG422" s="11">
        <v>10</v>
      </c>
      <c r="AH422" s="11" t="s">
        <v>1400</v>
      </c>
      <c r="AI422" s="11">
        <v>12</v>
      </c>
      <c r="AJ422" s="11" t="s">
        <v>3329</v>
      </c>
      <c r="AK422" s="11" t="s">
        <v>3542</v>
      </c>
      <c r="AL422" s="11"/>
      <c r="AM422" s="11"/>
      <c r="AN422" s="11" t="s">
        <v>1617</v>
      </c>
      <c r="AO422" s="11" t="s">
        <v>105</v>
      </c>
      <c r="AP422" s="11" t="s">
        <v>56</v>
      </c>
      <c r="AQ422" s="11" t="s">
        <v>729</v>
      </c>
    </row>
    <row r="423" ht="24" hidden="1" spans="1:43">
      <c r="A423" s="28">
        <v>419</v>
      </c>
      <c r="B423" s="11" t="s">
        <v>151</v>
      </c>
      <c r="C423" s="11" t="s">
        <v>1621</v>
      </c>
      <c r="D423" s="11" t="s">
        <v>1622</v>
      </c>
      <c r="E423" s="11" t="s">
        <v>1623</v>
      </c>
      <c r="F423" s="11" t="s">
        <v>250</v>
      </c>
      <c r="G423" s="11" t="s">
        <v>1624</v>
      </c>
      <c r="H423" s="11">
        <v>6</v>
      </c>
      <c r="I423" s="11">
        <v>6</v>
      </c>
      <c r="J423" s="11">
        <v>100</v>
      </c>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v>25</v>
      </c>
      <c r="AH423" s="11"/>
      <c r="AI423" s="11"/>
      <c r="AJ423" s="11"/>
      <c r="AK423" s="11"/>
      <c r="AL423" s="11"/>
      <c r="AM423" s="11"/>
      <c r="AN423" s="11" t="s">
        <v>1617</v>
      </c>
      <c r="AO423" s="11" t="s">
        <v>47</v>
      </c>
      <c r="AP423" s="11" t="s">
        <v>56</v>
      </c>
      <c r="AQ423" s="11" t="s">
        <v>729</v>
      </c>
    </row>
    <row r="424" ht="36" hidden="1" spans="1:43">
      <c r="A424" s="28">
        <v>420</v>
      </c>
      <c r="B424" s="11" t="s">
        <v>151</v>
      </c>
      <c r="C424" s="11" t="s">
        <v>1625</v>
      </c>
      <c r="D424" s="11" t="s">
        <v>1626</v>
      </c>
      <c r="E424" s="11" t="s">
        <v>1627</v>
      </c>
      <c r="F424" s="11" t="s">
        <v>155</v>
      </c>
      <c r="G424" s="11" t="s">
        <v>269</v>
      </c>
      <c r="H424" s="11">
        <v>6</v>
      </c>
      <c r="I424" s="11">
        <v>6</v>
      </c>
      <c r="J424" s="11">
        <v>100</v>
      </c>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v>25</v>
      </c>
      <c r="AH424" s="11"/>
      <c r="AI424" s="11"/>
      <c r="AJ424" s="11"/>
      <c r="AK424" s="11"/>
      <c r="AL424" s="11"/>
      <c r="AM424" s="11"/>
      <c r="AN424" s="11" t="s">
        <v>1617</v>
      </c>
      <c r="AO424" s="11" t="s">
        <v>47</v>
      </c>
      <c r="AP424" s="11" t="s">
        <v>56</v>
      </c>
      <c r="AQ424" s="11" t="s">
        <v>729</v>
      </c>
    </row>
    <row r="425" ht="24" hidden="1" spans="1:43">
      <c r="A425" s="28">
        <v>421</v>
      </c>
      <c r="B425" s="11" t="s">
        <v>151</v>
      </c>
      <c r="C425" s="11" t="s">
        <v>1628</v>
      </c>
      <c r="D425" s="11" t="s">
        <v>1629</v>
      </c>
      <c r="E425" s="11" t="s">
        <v>1630</v>
      </c>
      <c r="F425" s="11" t="s">
        <v>1631</v>
      </c>
      <c r="G425" s="11" t="s">
        <v>1632</v>
      </c>
      <c r="H425" s="11">
        <v>7</v>
      </c>
      <c r="I425" s="11">
        <v>7</v>
      </c>
      <c r="J425" s="11">
        <v>100</v>
      </c>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v>25</v>
      </c>
      <c r="AH425" s="11"/>
      <c r="AI425" s="11"/>
      <c r="AJ425" s="11"/>
      <c r="AK425" s="11"/>
      <c r="AL425" s="11"/>
      <c r="AM425" s="11"/>
      <c r="AN425" s="11" t="s">
        <v>1617</v>
      </c>
      <c r="AO425" s="11" t="s">
        <v>47</v>
      </c>
      <c r="AP425" s="11" t="s">
        <v>56</v>
      </c>
      <c r="AQ425" s="11" t="s">
        <v>729</v>
      </c>
    </row>
    <row r="426" ht="48" spans="1:43">
      <c r="A426" s="28">
        <v>422</v>
      </c>
      <c r="B426" s="11" t="s">
        <v>151</v>
      </c>
      <c r="C426" s="11" t="s">
        <v>1633</v>
      </c>
      <c r="D426" s="11" t="s">
        <v>1634</v>
      </c>
      <c r="E426" s="11" t="s">
        <v>1635</v>
      </c>
      <c r="F426" s="11" t="s">
        <v>155</v>
      </c>
      <c r="G426" s="11" t="s">
        <v>1636</v>
      </c>
      <c r="H426" s="11">
        <v>6</v>
      </c>
      <c r="I426" s="11">
        <v>4</v>
      </c>
      <c r="J426" s="11">
        <v>37.04</v>
      </c>
      <c r="K426" s="11" t="s">
        <v>3428</v>
      </c>
      <c r="L426" s="11">
        <v>5</v>
      </c>
      <c r="M426" s="11">
        <v>33.33</v>
      </c>
      <c r="N426" s="11" t="s">
        <v>3429</v>
      </c>
      <c r="O426" s="11">
        <v>6</v>
      </c>
      <c r="P426" s="95">
        <v>29.63</v>
      </c>
      <c r="Q426" s="95" t="s">
        <v>3430</v>
      </c>
      <c r="R426" s="11">
        <v>0</v>
      </c>
      <c r="S426" s="11">
        <v>0</v>
      </c>
      <c r="T426" s="11">
        <v>0</v>
      </c>
      <c r="U426" s="11">
        <v>0</v>
      </c>
      <c r="V426" s="11">
        <v>0</v>
      </c>
      <c r="W426" s="11">
        <v>0</v>
      </c>
      <c r="X426" s="11">
        <v>0</v>
      </c>
      <c r="Y426" s="11">
        <v>0</v>
      </c>
      <c r="Z426" s="11">
        <v>0</v>
      </c>
      <c r="AA426" s="11">
        <v>0</v>
      </c>
      <c r="AB426" s="11">
        <v>0</v>
      </c>
      <c r="AC426" s="11">
        <v>0</v>
      </c>
      <c r="AD426" s="11">
        <v>0</v>
      </c>
      <c r="AE426" s="11">
        <v>0</v>
      </c>
      <c r="AF426" s="11">
        <v>0</v>
      </c>
      <c r="AG426" s="11">
        <v>10</v>
      </c>
      <c r="AH426" s="11"/>
      <c r="AI426" s="11"/>
      <c r="AJ426" s="11" t="s">
        <v>3329</v>
      </c>
      <c r="AK426" s="11" t="s">
        <v>3542</v>
      </c>
      <c r="AL426" s="11"/>
      <c r="AM426" s="11"/>
      <c r="AN426" s="11" t="s">
        <v>1617</v>
      </c>
      <c r="AO426" s="11" t="s">
        <v>105</v>
      </c>
      <c r="AP426" s="11" t="s">
        <v>56</v>
      </c>
      <c r="AQ426" s="11" t="s">
        <v>729</v>
      </c>
    </row>
    <row r="427" ht="48" spans="1:43">
      <c r="A427" s="28">
        <v>423</v>
      </c>
      <c r="B427" s="11" t="s">
        <v>151</v>
      </c>
      <c r="C427" s="11" t="s">
        <v>1637</v>
      </c>
      <c r="D427" s="11" t="s">
        <v>1638</v>
      </c>
      <c r="E427" s="11" t="s">
        <v>1639</v>
      </c>
      <c r="F427" s="11" t="s">
        <v>155</v>
      </c>
      <c r="G427" s="11" t="s">
        <v>1271</v>
      </c>
      <c r="H427" s="11">
        <v>8</v>
      </c>
      <c r="I427" s="11">
        <v>4</v>
      </c>
      <c r="J427" s="11">
        <v>62.5</v>
      </c>
      <c r="K427" s="11" t="s">
        <v>3425</v>
      </c>
      <c r="L427" s="11">
        <v>8</v>
      </c>
      <c r="M427" s="95">
        <v>37.5</v>
      </c>
      <c r="N427" s="95" t="s">
        <v>1271</v>
      </c>
      <c r="O427" s="11">
        <v>0</v>
      </c>
      <c r="P427" s="11">
        <v>0</v>
      </c>
      <c r="Q427" s="11">
        <v>0</v>
      </c>
      <c r="R427" s="11">
        <v>0</v>
      </c>
      <c r="S427" s="11">
        <v>0</v>
      </c>
      <c r="T427" s="11">
        <v>0</v>
      </c>
      <c r="U427" s="11">
        <v>0</v>
      </c>
      <c r="V427" s="11">
        <v>0</v>
      </c>
      <c r="W427" s="11">
        <v>0</v>
      </c>
      <c r="X427" s="11">
        <v>0</v>
      </c>
      <c r="Y427" s="11">
        <v>0</v>
      </c>
      <c r="Z427" s="11">
        <v>0</v>
      </c>
      <c r="AA427" s="11">
        <v>0</v>
      </c>
      <c r="AB427" s="11">
        <v>0</v>
      </c>
      <c r="AC427" s="11">
        <v>0</v>
      </c>
      <c r="AD427" s="11">
        <v>0</v>
      </c>
      <c r="AE427" s="11">
        <v>0</v>
      </c>
      <c r="AF427" s="11">
        <v>0</v>
      </c>
      <c r="AG427" s="11">
        <v>10</v>
      </c>
      <c r="AH427" s="11"/>
      <c r="AI427" s="11"/>
      <c r="AJ427" s="11" t="s">
        <v>3329</v>
      </c>
      <c r="AK427" s="11" t="s">
        <v>3542</v>
      </c>
      <c r="AL427" s="11"/>
      <c r="AM427" s="11"/>
      <c r="AN427" s="11" t="s">
        <v>1640</v>
      </c>
      <c r="AO427" s="11" t="s">
        <v>105</v>
      </c>
      <c r="AP427" s="11" t="s">
        <v>56</v>
      </c>
      <c r="AQ427" s="11" t="s">
        <v>729</v>
      </c>
    </row>
    <row r="428" ht="60" spans="1:43">
      <c r="A428" s="28">
        <v>424</v>
      </c>
      <c r="B428" s="11" t="s">
        <v>151</v>
      </c>
      <c r="C428" s="11" t="s">
        <v>1641</v>
      </c>
      <c r="D428" s="11" t="s">
        <v>1095</v>
      </c>
      <c r="E428" s="11" t="s">
        <v>1642</v>
      </c>
      <c r="F428" s="11" t="s">
        <v>228</v>
      </c>
      <c r="G428" s="11" t="s">
        <v>429</v>
      </c>
      <c r="H428" s="11">
        <v>5</v>
      </c>
      <c r="I428" s="11">
        <v>3</v>
      </c>
      <c r="J428" s="11">
        <v>62.5</v>
      </c>
      <c r="K428" s="11" t="s">
        <v>829</v>
      </c>
      <c r="L428" s="11">
        <v>5</v>
      </c>
      <c r="M428" s="95">
        <v>37.5</v>
      </c>
      <c r="N428" s="95" t="s">
        <v>429</v>
      </c>
      <c r="O428" s="11">
        <v>0</v>
      </c>
      <c r="P428" s="11">
        <v>0</v>
      </c>
      <c r="Q428" s="11">
        <v>0</v>
      </c>
      <c r="R428" s="11">
        <v>0</v>
      </c>
      <c r="S428" s="11">
        <v>0</v>
      </c>
      <c r="T428" s="11">
        <v>0</v>
      </c>
      <c r="U428" s="11">
        <v>0</v>
      </c>
      <c r="V428" s="11">
        <v>0</v>
      </c>
      <c r="W428" s="11">
        <v>0</v>
      </c>
      <c r="X428" s="11">
        <v>0</v>
      </c>
      <c r="Y428" s="11">
        <v>0</v>
      </c>
      <c r="Z428" s="11">
        <v>0</v>
      </c>
      <c r="AA428" s="11">
        <v>0</v>
      </c>
      <c r="AB428" s="11">
        <v>0</v>
      </c>
      <c r="AC428" s="11">
        <v>0</v>
      </c>
      <c r="AD428" s="11">
        <v>0</v>
      </c>
      <c r="AE428" s="11">
        <v>0</v>
      </c>
      <c r="AF428" s="11">
        <v>0</v>
      </c>
      <c r="AG428" s="11">
        <v>25</v>
      </c>
      <c r="AH428" s="11" t="s">
        <v>1400</v>
      </c>
      <c r="AI428" s="11">
        <v>12</v>
      </c>
      <c r="AJ428" s="11" t="s">
        <v>3329</v>
      </c>
      <c r="AK428" s="11" t="s">
        <v>3542</v>
      </c>
      <c r="AL428" s="11"/>
      <c r="AM428" s="11"/>
      <c r="AN428" s="11" t="s">
        <v>1640</v>
      </c>
      <c r="AO428" s="11" t="s">
        <v>47</v>
      </c>
      <c r="AP428" s="11" t="s">
        <v>56</v>
      </c>
      <c r="AQ428" s="11" t="s">
        <v>729</v>
      </c>
    </row>
    <row r="429" ht="36" hidden="1" spans="1:43">
      <c r="A429" s="28">
        <v>425</v>
      </c>
      <c r="B429" s="11" t="s">
        <v>151</v>
      </c>
      <c r="C429" s="11" t="s">
        <v>1643</v>
      </c>
      <c r="D429" s="11" t="s">
        <v>1644</v>
      </c>
      <c r="E429" s="11" t="s">
        <v>1645</v>
      </c>
      <c r="F429" s="11" t="s">
        <v>486</v>
      </c>
      <c r="G429" s="11" t="s">
        <v>1218</v>
      </c>
      <c r="H429" s="11">
        <v>6</v>
      </c>
      <c r="I429" s="11">
        <v>6</v>
      </c>
      <c r="J429" s="11">
        <v>100</v>
      </c>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v>10</v>
      </c>
      <c r="AH429" s="11" t="s">
        <v>1400</v>
      </c>
      <c r="AI429" s="11">
        <v>19</v>
      </c>
      <c r="AJ429" s="11"/>
      <c r="AK429" s="11"/>
      <c r="AL429" s="11"/>
      <c r="AM429" s="11"/>
      <c r="AN429" s="11" t="s">
        <v>1640</v>
      </c>
      <c r="AO429" s="11" t="s">
        <v>105</v>
      </c>
      <c r="AP429" s="11" t="s">
        <v>56</v>
      </c>
      <c r="AQ429" s="11" t="s">
        <v>729</v>
      </c>
    </row>
    <row r="430" ht="48" spans="1:43">
      <c r="A430" s="28">
        <v>426</v>
      </c>
      <c r="B430" s="11" t="s">
        <v>151</v>
      </c>
      <c r="C430" s="11" t="s">
        <v>1646</v>
      </c>
      <c r="D430" s="11" t="s">
        <v>1647</v>
      </c>
      <c r="E430" s="11" t="s">
        <v>1648</v>
      </c>
      <c r="F430" s="11" t="s">
        <v>228</v>
      </c>
      <c r="G430" s="11" t="s">
        <v>829</v>
      </c>
      <c r="H430" s="11">
        <v>5</v>
      </c>
      <c r="I430" s="11">
        <v>5</v>
      </c>
      <c r="J430" s="95">
        <v>56.25</v>
      </c>
      <c r="K430" s="95" t="s">
        <v>829</v>
      </c>
      <c r="L430" s="11">
        <v>7</v>
      </c>
      <c r="M430" s="11">
        <v>43.75</v>
      </c>
      <c r="N430" s="11" t="s">
        <v>429</v>
      </c>
      <c r="O430" s="11">
        <v>0</v>
      </c>
      <c r="P430" s="11">
        <v>0</v>
      </c>
      <c r="Q430" s="11">
        <v>0</v>
      </c>
      <c r="R430" s="11">
        <v>0</v>
      </c>
      <c r="S430" s="11">
        <v>0</v>
      </c>
      <c r="T430" s="11">
        <v>0</v>
      </c>
      <c r="U430" s="11">
        <v>0</v>
      </c>
      <c r="V430" s="11">
        <v>0</v>
      </c>
      <c r="W430" s="11">
        <v>0</v>
      </c>
      <c r="X430" s="11">
        <v>0</v>
      </c>
      <c r="Y430" s="11">
        <v>0</v>
      </c>
      <c r="Z430" s="11">
        <v>0</v>
      </c>
      <c r="AA430" s="11">
        <v>0</v>
      </c>
      <c r="AB430" s="11">
        <v>0</v>
      </c>
      <c r="AC430" s="11">
        <v>0</v>
      </c>
      <c r="AD430" s="11">
        <v>0</v>
      </c>
      <c r="AE430" s="11">
        <v>0</v>
      </c>
      <c r="AF430" s="11">
        <v>0</v>
      </c>
      <c r="AG430" s="11">
        <v>10</v>
      </c>
      <c r="AH430" s="11" t="s">
        <v>1400</v>
      </c>
      <c r="AI430" s="11">
        <v>12</v>
      </c>
      <c r="AJ430" s="11" t="s">
        <v>3329</v>
      </c>
      <c r="AK430" s="11" t="s">
        <v>3542</v>
      </c>
      <c r="AL430" s="11"/>
      <c r="AM430" s="11"/>
      <c r="AN430" s="11" t="s">
        <v>1640</v>
      </c>
      <c r="AO430" s="11" t="s">
        <v>105</v>
      </c>
      <c r="AP430" s="11" t="s">
        <v>56</v>
      </c>
      <c r="AQ430" s="11" t="s">
        <v>729</v>
      </c>
    </row>
    <row r="431" ht="48" hidden="1" spans="1:43">
      <c r="A431" s="28">
        <v>427</v>
      </c>
      <c r="B431" s="11" t="s">
        <v>151</v>
      </c>
      <c r="C431" s="11" t="s">
        <v>1649</v>
      </c>
      <c r="D431" s="11" t="s">
        <v>1650</v>
      </c>
      <c r="E431" s="11" t="s">
        <v>1651</v>
      </c>
      <c r="F431" s="11" t="s">
        <v>1407</v>
      </c>
      <c r="G431" s="11" t="s">
        <v>825</v>
      </c>
      <c r="H431" s="11">
        <v>5</v>
      </c>
      <c r="I431" s="11">
        <v>5</v>
      </c>
      <c r="J431" s="11">
        <v>100</v>
      </c>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v>25</v>
      </c>
      <c r="AH431" s="11" t="s">
        <v>1400</v>
      </c>
      <c r="AI431" s="11">
        <v>13</v>
      </c>
      <c r="AJ431" s="11"/>
      <c r="AK431" s="11"/>
      <c r="AL431" s="11"/>
      <c r="AM431" s="11"/>
      <c r="AN431" s="11" t="s">
        <v>1640</v>
      </c>
      <c r="AO431" s="11" t="s">
        <v>47</v>
      </c>
      <c r="AP431" s="11" t="s">
        <v>56</v>
      </c>
      <c r="AQ431" s="11" t="s">
        <v>729</v>
      </c>
    </row>
    <row r="432" ht="48" hidden="1" spans="1:43">
      <c r="A432" s="28">
        <v>428</v>
      </c>
      <c r="B432" s="11" t="s">
        <v>151</v>
      </c>
      <c r="C432" s="11" t="s">
        <v>1652</v>
      </c>
      <c r="D432" s="11" t="s">
        <v>1653</v>
      </c>
      <c r="E432" s="11" t="s">
        <v>1654</v>
      </c>
      <c r="F432" s="11" t="s">
        <v>172</v>
      </c>
      <c r="G432" s="11" t="s">
        <v>1655</v>
      </c>
      <c r="H432" s="11">
        <v>5</v>
      </c>
      <c r="I432" s="11">
        <v>5</v>
      </c>
      <c r="J432" s="33">
        <v>60</v>
      </c>
      <c r="K432" s="33" t="s">
        <v>1655</v>
      </c>
      <c r="L432" s="11">
        <v>7</v>
      </c>
      <c r="M432" s="33">
        <v>40</v>
      </c>
      <c r="N432" s="33" t="s">
        <v>3431</v>
      </c>
      <c r="O432" s="11">
        <v>0</v>
      </c>
      <c r="P432" s="11">
        <v>0</v>
      </c>
      <c r="Q432" s="11">
        <v>0</v>
      </c>
      <c r="R432" s="11">
        <v>0</v>
      </c>
      <c r="S432" s="11">
        <v>0</v>
      </c>
      <c r="T432" s="11">
        <v>0</v>
      </c>
      <c r="U432" s="11">
        <v>0</v>
      </c>
      <c r="V432" s="11">
        <v>0</v>
      </c>
      <c r="W432" s="11">
        <v>0</v>
      </c>
      <c r="X432" s="11">
        <v>0</v>
      </c>
      <c r="Y432" s="11">
        <v>0</v>
      </c>
      <c r="Z432" s="11">
        <v>0</v>
      </c>
      <c r="AA432" s="11">
        <v>0</v>
      </c>
      <c r="AB432" s="11">
        <v>0</v>
      </c>
      <c r="AC432" s="11">
        <v>0</v>
      </c>
      <c r="AD432" s="11">
        <v>0</v>
      </c>
      <c r="AE432" s="11">
        <v>0</v>
      </c>
      <c r="AF432" s="11">
        <v>0</v>
      </c>
      <c r="AG432" s="11">
        <v>25</v>
      </c>
      <c r="AH432" s="11"/>
      <c r="AI432" s="11"/>
      <c r="AJ432" s="11" t="s">
        <v>3329</v>
      </c>
      <c r="AK432" s="11" t="s">
        <v>3541</v>
      </c>
      <c r="AL432" s="11"/>
      <c r="AM432" s="11"/>
      <c r="AN432" s="11" t="s">
        <v>1640</v>
      </c>
      <c r="AO432" s="11" t="s">
        <v>47</v>
      </c>
      <c r="AP432" s="11" t="s">
        <v>56</v>
      </c>
      <c r="AQ432" s="11" t="s">
        <v>729</v>
      </c>
    </row>
    <row r="433" ht="36" hidden="1" spans="1:43">
      <c r="A433" s="28">
        <v>429</v>
      </c>
      <c r="B433" s="11" t="s">
        <v>151</v>
      </c>
      <c r="C433" s="11" t="s">
        <v>1656</v>
      </c>
      <c r="D433" s="11" t="s">
        <v>1657</v>
      </c>
      <c r="E433" s="11" t="s">
        <v>1658</v>
      </c>
      <c r="F433" s="11" t="s">
        <v>1407</v>
      </c>
      <c r="G433" s="11" t="s">
        <v>825</v>
      </c>
      <c r="H433" s="11">
        <v>5</v>
      </c>
      <c r="I433" s="11">
        <v>5</v>
      </c>
      <c r="J433" s="11">
        <v>100</v>
      </c>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v>25</v>
      </c>
      <c r="AH433" s="11" t="s">
        <v>1400</v>
      </c>
      <c r="AI433" s="11">
        <v>13</v>
      </c>
      <c r="AJ433" s="11"/>
      <c r="AK433" s="11"/>
      <c r="AL433" s="11"/>
      <c r="AM433" s="11"/>
      <c r="AN433" s="11" t="s">
        <v>1640</v>
      </c>
      <c r="AO433" s="11" t="s">
        <v>47</v>
      </c>
      <c r="AP433" s="11" t="s">
        <v>56</v>
      </c>
      <c r="AQ433" s="11" t="s">
        <v>729</v>
      </c>
    </row>
    <row r="434" ht="24" hidden="1" spans="1:43">
      <c r="A434" s="28">
        <v>430</v>
      </c>
      <c r="B434" s="11" t="s">
        <v>151</v>
      </c>
      <c r="C434" s="11" t="s">
        <v>1659</v>
      </c>
      <c r="D434" s="11" t="s">
        <v>1660</v>
      </c>
      <c r="E434" s="11" t="s">
        <v>1661</v>
      </c>
      <c r="F434" s="11" t="s">
        <v>428</v>
      </c>
      <c r="G434" s="11" t="s">
        <v>403</v>
      </c>
      <c r="H434" s="11">
        <v>5</v>
      </c>
      <c r="I434" s="11">
        <v>1</v>
      </c>
      <c r="J434" s="11">
        <v>100</v>
      </c>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v>25</v>
      </c>
      <c r="AH434" s="11"/>
      <c r="AI434" s="11"/>
      <c r="AJ434" s="11"/>
      <c r="AK434" s="11"/>
      <c r="AL434" s="11"/>
      <c r="AM434" s="11"/>
      <c r="AN434" s="11" t="s">
        <v>1662</v>
      </c>
      <c r="AO434" s="11" t="s">
        <v>47</v>
      </c>
      <c r="AP434" s="11" t="s">
        <v>56</v>
      </c>
      <c r="AQ434" s="11" t="s">
        <v>729</v>
      </c>
    </row>
    <row r="435" ht="36" hidden="1" spans="1:43">
      <c r="A435" s="28">
        <v>431</v>
      </c>
      <c r="B435" s="11" t="s">
        <v>151</v>
      </c>
      <c r="C435" s="11" t="s">
        <v>1663</v>
      </c>
      <c r="D435" s="11" t="s">
        <v>1664</v>
      </c>
      <c r="E435" s="11" t="s">
        <v>1665</v>
      </c>
      <c r="F435" s="11" t="s">
        <v>486</v>
      </c>
      <c r="G435" s="11" t="s">
        <v>1218</v>
      </c>
      <c r="H435" s="11">
        <v>5</v>
      </c>
      <c r="I435" s="11">
        <v>5</v>
      </c>
      <c r="J435" s="11">
        <v>100</v>
      </c>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v>25</v>
      </c>
      <c r="AH435" s="11" t="s">
        <v>1400</v>
      </c>
      <c r="AI435" s="11">
        <v>19</v>
      </c>
      <c r="AJ435" s="11"/>
      <c r="AK435" s="11"/>
      <c r="AL435" s="11"/>
      <c r="AM435" s="11"/>
      <c r="AN435" s="11" t="s">
        <v>1662</v>
      </c>
      <c r="AO435" s="11" t="s">
        <v>47</v>
      </c>
      <c r="AP435" s="11" t="s">
        <v>56</v>
      </c>
      <c r="AQ435" s="11" t="s">
        <v>729</v>
      </c>
    </row>
    <row r="436" ht="36" hidden="1" spans="1:43">
      <c r="A436" s="28">
        <v>432</v>
      </c>
      <c r="B436" s="11" t="s">
        <v>151</v>
      </c>
      <c r="C436" s="11" t="s">
        <v>1666</v>
      </c>
      <c r="D436" s="11" t="s">
        <v>1667</v>
      </c>
      <c r="E436" s="11" t="s">
        <v>1668</v>
      </c>
      <c r="F436" s="11" t="s">
        <v>486</v>
      </c>
      <c r="G436" s="11" t="s">
        <v>1152</v>
      </c>
      <c r="H436" s="11">
        <v>3</v>
      </c>
      <c r="I436" s="11">
        <v>3</v>
      </c>
      <c r="J436" s="11">
        <v>100</v>
      </c>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v>20</v>
      </c>
      <c r="AH436" s="11"/>
      <c r="AI436" s="11"/>
      <c r="AJ436" s="11"/>
      <c r="AK436" s="11"/>
      <c r="AL436" s="11"/>
      <c r="AM436" s="11"/>
      <c r="AN436" s="11" t="s">
        <v>1662</v>
      </c>
      <c r="AO436" s="11" t="s">
        <v>105</v>
      </c>
      <c r="AP436" s="11" t="s">
        <v>48</v>
      </c>
      <c r="AQ436" s="11" t="s">
        <v>729</v>
      </c>
    </row>
    <row r="437" ht="36" hidden="1" spans="1:43">
      <c r="A437" s="28">
        <v>433</v>
      </c>
      <c r="B437" s="11" t="s">
        <v>151</v>
      </c>
      <c r="C437" s="11" t="s">
        <v>1669</v>
      </c>
      <c r="D437" s="11" t="s">
        <v>1670</v>
      </c>
      <c r="E437" s="11" t="s">
        <v>1671</v>
      </c>
      <c r="F437" s="11" t="s">
        <v>155</v>
      </c>
      <c r="G437" s="11" t="s">
        <v>407</v>
      </c>
      <c r="H437" s="11">
        <v>5</v>
      </c>
      <c r="I437" s="11">
        <v>5</v>
      </c>
      <c r="J437" s="11">
        <v>100</v>
      </c>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v>25</v>
      </c>
      <c r="AH437" s="11"/>
      <c r="AI437" s="11"/>
      <c r="AJ437" s="11"/>
      <c r="AK437" s="11"/>
      <c r="AL437" s="11"/>
      <c r="AM437" s="11"/>
      <c r="AN437" s="11" t="s">
        <v>1662</v>
      </c>
      <c r="AO437" s="11" t="s">
        <v>47</v>
      </c>
      <c r="AP437" s="11" t="s">
        <v>56</v>
      </c>
      <c r="AQ437" s="11" t="s">
        <v>729</v>
      </c>
    </row>
    <row r="438" ht="60" spans="1:43">
      <c r="A438" s="28">
        <v>434</v>
      </c>
      <c r="B438" s="11" t="s">
        <v>151</v>
      </c>
      <c r="C438" s="11" t="s">
        <v>1672</v>
      </c>
      <c r="D438" s="11" t="s">
        <v>1070</v>
      </c>
      <c r="E438" s="11" t="s">
        <v>1673</v>
      </c>
      <c r="F438" s="11" t="s">
        <v>228</v>
      </c>
      <c r="G438" s="11" t="s">
        <v>829</v>
      </c>
      <c r="H438" s="11">
        <v>6</v>
      </c>
      <c r="I438" s="11">
        <v>3</v>
      </c>
      <c r="J438" s="11">
        <v>65.21</v>
      </c>
      <c r="K438" s="11" t="s">
        <v>429</v>
      </c>
      <c r="L438" s="11">
        <v>6</v>
      </c>
      <c r="M438" s="95">
        <v>34.78</v>
      </c>
      <c r="N438" s="95" t="s">
        <v>829</v>
      </c>
      <c r="O438" s="11">
        <v>0</v>
      </c>
      <c r="P438" s="11">
        <v>0</v>
      </c>
      <c r="Q438" s="11">
        <v>0</v>
      </c>
      <c r="R438" s="11">
        <v>0</v>
      </c>
      <c r="S438" s="11">
        <v>0</v>
      </c>
      <c r="T438" s="11">
        <v>0</v>
      </c>
      <c r="U438" s="11">
        <v>0</v>
      </c>
      <c r="V438" s="11">
        <v>0</v>
      </c>
      <c r="W438" s="11">
        <v>0</v>
      </c>
      <c r="X438" s="11">
        <v>0</v>
      </c>
      <c r="Y438" s="11">
        <v>0</v>
      </c>
      <c r="Z438" s="11">
        <v>0</v>
      </c>
      <c r="AA438" s="11">
        <v>0</v>
      </c>
      <c r="AB438" s="11">
        <v>0</v>
      </c>
      <c r="AC438" s="11">
        <v>0</v>
      </c>
      <c r="AD438" s="11">
        <v>0</v>
      </c>
      <c r="AE438" s="11">
        <v>0</v>
      </c>
      <c r="AF438" s="11">
        <v>0</v>
      </c>
      <c r="AG438" s="11">
        <v>10</v>
      </c>
      <c r="AH438" s="11" t="s">
        <v>1400</v>
      </c>
      <c r="AI438" s="11">
        <v>12</v>
      </c>
      <c r="AJ438" s="11" t="s">
        <v>3329</v>
      </c>
      <c r="AK438" s="11" t="s">
        <v>3542</v>
      </c>
      <c r="AL438" s="11"/>
      <c r="AM438" s="11"/>
      <c r="AN438" s="11" t="s">
        <v>1662</v>
      </c>
      <c r="AO438" s="11" t="s">
        <v>105</v>
      </c>
      <c r="AP438" s="11" t="s">
        <v>56</v>
      </c>
      <c r="AQ438" s="11" t="s">
        <v>729</v>
      </c>
    </row>
    <row r="439" ht="36" hidden="1" spans="1:43">
      <c r="A439" s="28">
        <v>435</v>
      </c>
      <c r="B439" s="11" t="s">
        <v>151</v>
      </c>
      <c r="C439" s="11" t="s">
        <v>1674</v>
      </c>
      <c r="D439" s="11" t="s">
        <v>1675</v>
      </c>
      <c r="E439" s="11" t="s">
        <v>1676</v>
      </c>
      <c r="F439" s="11" t="s">
        <v>277</v>
      </c>
      <c r="G439" s="11" t="s">
        <v>1339</v>
      </c>
      <c r="H439" s="11">
        <v>4</v>
      </c>
      <c r="I439" s="11">
        <v>4</v>
      </c>
      <c r="J439" s="11">
        <v>100</v>
      </c>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v>25</v>
      </c>
      <c r="AH439" s="11"/>
      <c r="AI439" s="11"/>
      <c r="AJ439" s="11"/>
      <c r="AK439" s="11"/>
      <c r="AL439" s="11"/>
      <c r="AM439" s="11"/>
      <c r="AN439" s="11" t="s">
        <v>1662</v>
      </c>
      <c r="AO439" s="11" t="s">
        <v>47</v>
      </c>
      <c r="AP439" s="11" t="s">
        <v>56</v>
      </c>
      <c r="AQ439" s="11" t="s">
        <v>729</v>
      </c>
    </row>
    <row r="440" ht="36" hidden="1" spans="1:43">
      <c r="A440" s="28">
        <v>436</v>
      </c>
      <c r="B440" s="11" t="s">
        <v>151</v>
      </c>
      <c r="C440" s="11" t="s">
        <v>1677</v>
      </c>
      <c r="D440" s="11" t="s">
        <v>1678</v>
      </c>
      <c r="E440" s="11" t="s">
        <v>1679</v>
      </c>
      <c r="F440" s="11" t="s">
        <v>317</v>
      </c>
      <c r="G440" s="11" t="s">
        <v>376</v>
      </c>
      <c r="H440" s="11">
        <v>8</v>
      </c>
      <c r="I440" s="11">
        <v>8</v>
      </c>
      <c r="J440" s="11">
        <v>100</v>
      </c>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v>25</v>
      </c>
      <c r="AH440" s="11"/>
      <c r="AI440" s="11"/>
      <c r="AJ440" s="11"/>
      <c r="AK440" s="11"/>
      <c r="AL440" s="11"/>
      <c r="AM440" s="11"/>
      <c r="AN440" s="11" t="s">
        <v>1662</v>
      </c>
      <c r="AO440" s="11" t="s">
        <v>47</v>
      </c>
      <c r="AP440" s="11" t="s">
        <v>56</v>
      </c>
      <c r="AQ440" s="11" t="s">
        <v>729</v>
      </c>
    </row>
    <row r="441" ht="60" hidden="1" spans="1:43">
      <c r="A441" s="28">
        <v>437</v>
      </c>
      <c r="B441" s="11" t="s">
        <v>151</v>
      </c>
      <c r="C441" s="11" t="s">
        <v>1680</v>
      </c>
      <c r="D441" s="11" t="s">
        <v>1681</v>
      </c>
      <c r="E441" s="11" t="s">
        <v>1682</v>
      </c>
      <c r="F441" s="11" t="s">
        <v>207</v>
      </c>
      <c r="G441" s="11" t="s">
        <v>234</v>
      </c>
      <c r="H441" s="11">
        <v>6</v>
      </c>
      <c r="I441" s="11">
        <v>6</v>
      </c>
      <c r="J441" s="11">
        <v>100</v>
      </c>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v>25</v>
      </c>
      <c r="AH441" s="11" t="s">
        <v>1400</v>
      </c>
      <c r="AI441" s="11">
        <v>4</v>
      </c>
      <c r="AJ441" s="11"/>
      <c r="AK441" s="11"/>
      <c r="AL441" s="11"/>
      <c r="AM441" s="11"/>
      <c r="AN441" s="11" t="s">
        <v>1662</v>
      </c>
      <c r="AO441" s="11" t="s">
        <v>47</v>
      </c>
      <c r="AP441" s="11" t="s">
        <v>56</v>
      </c>
      <c r="AQ441" s="11" t="s">
        <v>729</v>
      </c>
    </row>
    <row r="442" ht="36" hidden="1" spans="1:43">
      <c r="A442" s="28">
        <v>438</v>
      </c>
      <c r="B442" s="11" t="s">
        <v>151</v>
      </c>
      <c r="C442" s="11" t="s">
        <v>1683</v>
      </c>
      <c r="D442" s="11" t="s">
        <v>1684</v>
      </c>
      <c r="E442" s="11" t="s">
        <v>1685</v>
      </c>
      <c r="F442" s="11" t="s">
        <v>260</v>
      </c>
      <c r="G442" s="11" t="s">
        <v>1686</v>
      </c>
      <c r="H442" s="11">
        <v>5</v>
      </c>
      <c r="I442" s="11">
        <v>5</v>
      </c>
      <c r="J442" s="11">
        <v>100</v>
      </c>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v>25</v>
      </c>
      <c r="AH442" s="11"/>
      <c r="AI442" s="11"/>
      <c r="AJ442" s="11"/>
      <c r="AK442" s="11"/>
      <c r="AL442" s="11"/>
      <c r="AM442" s="11"/>
      <c r="AN442" s="11" t="s">
        <v>1687</v>
      </c>
      <c r="AO442" s="11" t="s">
        <v>47</v>
      </c>
      <c r="AP442" s="11" t="s">
        <v>56</v>
      </c>
      <c r="AQ442" s="11" t="s">
        <v>729</v>
      </c>
    </row>
    <row r="443" ht="36" hidden="1" spans="1:43">
      <c r="A443" s="28">
        <v>439</v>
      </c>
      <c r="B443" s="11" t="s">
        <v>151</v>
      </c>
      <c r="C443" s="11" t="s">
        <v>1688</v>
      </c>
      <c r="D443" s="11" t="s">
        <v>1689</v>
      </c>
      <c r="E443" s="11" t="s">
        <v>1690</v>
      </c>
      <c r="F443" s="11" t="s">
        <v>317</v>
      </c>
      <c r="G443" s="11" t="s">
        <v>1691</v>
      </c>
      <c r="H443" s="11">
        <v>5</v>
      </c>
      <c r="I443" s="11">
        <v>5</v>
      </c>
      <c r="J443" s="11">
        <v>100</v>
      </c>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v>25</v>
      </c>
      <c r="AH443" s="11"/>
      <c r="AI443" s="11"/>
      <c r="AJ443" s="11"/>
      <c r="AK443" s="11"/>
      <c r="AL443" s="11"/>
      <c r="AM443" s="11"/>
      <c r="AN443" s="11" t="s">
        <v>1687</v>
      </c>
      <c r="AO443" s="11" t="s">
        <v>47</v>
      </c>
      <c r="AP443" s="11" t="s">
        <v>56</v>
      </c>
      <c r="AQ443" s="11" t="s">
        <v>729</v>
      </c>
    </row>
    <row r="444" ht="24" hidden="1" spans="1:43">
      <c r="A444" s="28">
        <v>440</v>
      </c>
      <c r="B444" s="11" t="s">
        <v>151</v>
      </c>
      <c r="C444" s="11" t="s">
        <v>1692</v>
      </c>
      <c r="D444" s="11" t="s">
        <v>1693</v>
      </c>
      <c r="E444" s="11" t="s">
        <v>1694</v>
      </c>
      <c r="F444" s="11" t="s">
        <v>172</v>
      </c>
      <c r="G444" s="11" t="s">
        <v>1695</v>
      </c>
      <c r="H444" s="11">
        <v>5</v>
      </c>
      <c r="I444" s="11">
        <v>1</v>
      </c>
      <c r="J444" s="11">
        <v>100</v>
      </c>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v>25</v>
      </c>
      <c r="AH444" s="11" t="s">
        <v>1400</v>
      </c>
      <c r="AI444" s="11">
        <v>2</v>
      </c>
      <c r="AJ444" s="11"/>
      <c r="AK444" s="11"/>
      <c r="AL444" s="11"/>
      <c r="AM444" s="11"/>
      <c r="AN444" s="11" t="s">
        <v>1687</v>
      </c>
      <c r="AO444" s="11" t="s">
        <v>47</v>
      </c>
      <c r="AP444" s="11" t="s">
        <v>56</v>
      </c>
      <c r="AQ444" s="11" t="s">
        <v>729</v>
      </c>
    </row>
    <row r="445" ht="36" hidden="1" spans="1:43">
      <c r="A445" s="28">
        <v>441</v>
      </c>
      <c r="B445" s="11" t="s">
        <v>151</v>
      </c>
      <c r="C445" s="11" t="s">
        <v>1696</v>
      </c>
      <c r="D445" s="11" t="s">
        <v>1697</v>
      </c>
      <c r="E445" s="11" t="s">
        <v>1698</v>
      </c>
      <c r="F445" s="11" t="s">
        <v>228</v>
      </c>
      <c r="G445" s="11" t="s">
        <v>962</v>
      </c>
      <c r="H445" s="11">
        <v>8</v>
      </c>
      <c r="I445" s="11">
        <v>8</v>
      </c>
      <c r="J445" s="11">
        <v>100</v>
      </c>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v>25</v>
      </c>
      <c r="AH445" s="11"/>
      <c r="AI445" s="11"/>
      <c r="AJ445" s="11"/>
      <c r="AK445" s="11"/>
      <c r="AL445" s="11"/>
      <c r="AM445" s="11"/>
      <c r="AN445" s="11" t="s">
        <v>1699</v>
      </c>
      <c r="AO445" s="11" t="s">
        <v>47</v>
      </c>
      <c r="AP445" s="11" t="s">
        <v>56</v>
      </c>
      <c r="AQ445" s="11" t="s">
        <v>729</v>
      </c>
    </row>
    <row r="446" ht="60" spans="1:43">
      <c r="A446" s="28">
        <v>442</v>
      </c>
      <c r="B446" s="11" t="s">
        <v>151</v>
      </c>
      <c r="C446" s="11" t="s">
        <v>1700</v>
      </c>
      <c r="D446" s="11" t="s">
        <v>1619</v>
      </c>
      <c r="E446" s="11" t="s">
        <v>1701</v>
      </c>
      <c r="F446" s="11" t="s">
        <v>228</v>
      </c>
      <c r="G446" s="11" t="s">
        <v>429</v>
      </c>
      <c r="H446" s="11">
        <v>6</v>
      </c>
      <c r="I446" s="11">
        <v>4</v>
      </c>
      <c r="J446" s="11">
        <v>41.66</v>
      </c>
      <c r="K446" s="11" t="s">
        <v>1271</v>
      </c>
      <c r="L446" s="11">
        <v>6</v>
      </c>
      <c r="M446" s="95">
        <v>33.33</v>
      </c>
      <c r="N446" s="95" t="s">
        <v>429</v>
      </c>
      <c r="O446" s="11">
        <v>8</v>
      </c>
      <c r="P446" s="11">
        <v>25</v>
      </c>
      <c r="Q446" s="11" t="s">
        <v>829</v>
      </c>
      <c r="R446" s="11">
        <v>0</v>
      </c>
      <c r="S446" s="11">
        <v>0</v>
      </c>
      <c r="T446" s="11">
        <v>0</v>
      </c>
      <c r="U446" s="11">
        <v>0</v>
      </c>
      <c r="V446" s="11">
        <v>0</v>
      </c>
      <c r="W446" s="11">
        <v>0</v>
      </c>
      <c r="X446" s="11">
        <v>0</v>
      </c>
      <c r="Y446" s="11">
        <v>0</v>
      </c>
      <c r="Z446" s="11">
        <v>0</v>
      </c>
      <c r="AA446" s="11">
        <v>0</v>
      </c>
      <c r="AB446" s="11">
        <v>0</v>
      </c>
      <c r="AC446" s="11">
        <v>0</v>
      </c>
      <c r="AD446" s="11">
        <v>0</v>
      </c>
      <c r="AE446" s="11">
        <v>0</v>
      </c>
      <c r="AF446" s="11">
        <v>0</v>
      </c>
      <c r="AG446" s="11">
        <v>10</v>
      </c>
      <c r="AH446" s="11" t="s">
        <v>1400</v>
      </c>
      <c r="AI446" s="11">
        <v>12</v>
      </c>
      <c r="AJ446" s="11" t="s">
        <v>3329</v>
      </c>
      <c r="AK446" s="11" t="s">
        <v>3542</v>
      </c>
      <c r="AL446" s="11"/>
      <c r="AM446" s="11"/>
      <c r="AN446" s="11" t="s">
        <v>1699</v>
      </c>
      <c r="AO446" s="11" t="s">
        <v>105</v>
      </c>
      <c r="AP446" s="11" t="s">
        <v>56</v>
      </c>
      <c r="AQ446" s="11" t="s">
        <v>729</v>
      </c>
    </row>
    <row r="447" ht="48" hidden="1" spans="1:43">
      <c r="A447" s="28">
        <v>443</v>
      </c>
      <c r="B447" s="11" t="s">
        <v>151</v>
      </c>
      <c r="C447" s="11" t="s">
        <v>1702</v>
      </c>
      <c r="D447" s="11" t="s">
        <v>1703</v>
      </c>
      <c r="E447" s="11" t="s">
        <v>1704</v>
      </c>
      <c r="F447" s="11" t="s">
        <v>172</v>
      </c>
      <c r="G447" s="11" t="s">
        <v>203</v>
      </c>
      <c r="H447" s="11">
        <v>8</v>
      </c>
      <c r="I447" s="11">
        <v>8</v>
      </c>
      <c r="J447" s="11">
        <v>100</v>
      </c>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v>25</v>
      </c>
      <c r="AH447" s="11" t="s">
        <v>1400</v>
      </c>
      <c r="AI447" s="11">
        <v>17</v>
      </c>
      <c r="AJ447" s="11"/>
      <c r="AK447" s="11"/>
      <c r="AL447" s="11"/>
      <c r="AM447" s="11"/>
      <c r="AN447" s="11" t="s">
        <v>1699</v>
      </c>
      <c r="AO447" s="11" t="s">
        <v>47</v>
      </c>
      <c r="AP447" s="11" t="s">
        <v>56</v>
      </c>
      <c r="AQ447" s="11" t="s">
        <v>729</v>
      </c>
    </row>
    <row r="448" ht="60" hidden="1" spans="1:43">
      <c r="A448" s="28">
        <v>444</v>
      </c>
      <c r="B448" s="11" t="s">
        <v>151</v>
      </c>
      <c r="C448" s="11" t="s">
        <v>1705</v>
      </c>
      <c r="D448" s="11" t="s">
        <v>1706</v>
      </c>
      <c r="E448" s="11" t="s">
        <v>1707</v>
      </c>
      <c r="F448" s="11" t="s">
        <v>1407</v>
      </c>
      <c r="G448" s="11" t="s">
        <v>825</v>
      </c>
      <c r="H448" s="11">
        <v>5</v>
      </c>
      <c r="I448" s="11">
        <v>5</v>
      </c>
      <c r="J448" s="11">
        <v>100</v>
      </c>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v>25</v>
      </c>
      <c r="AH448" s="11" t="s">
        <v>1400</v>
      </c>
      <c r="AI448" s="11">
        <v>13</v>
      </c>
      <c r="AJ448" s="11"/>
      <c r="AK448" s="11"/>
      <c r="AL448" s="11"/>
      <c r="AM448" s="11"/>
      <c r="AN448" s="11" t="s">
        <v>1699</v>
      </c>
      <c r="AO448" s="11" t="s">
        <v>47</v>
      </c>
      <c r="AP448" s="11" t="s">
        <v>56</v>
      </c>
      <c r="AQ448" s="11" t="s">
        <v>729</v>
      </c>
    </row>
    <row r="449" ht="36" hidden="1" spans="1:43">
      <c r="A449" s="28">
        <v>445</v>
      </c>
      <c r="B449" s="11" t="s">
        <v>151</v>
      </c>
      <c r="C449" s="11" t="s">
        <v>1708</v>
      </c>
      <c r="D449" s="11" t="s">
        <v>1709</v>
      </c>
      <c r="E449" s="11" t="s">
        <v>1710</v>
      </c>
      <c r="F449" s="11" t="s">
        <v>196</v>
      </c>
      <c r="G449" s="11" t="s">
        <v>825</v>
      </c>
      <c r="H449" s="11">
        <v>4</v>
      </c>
      <c r="I449" s="11">
        <v>4</v>
      </c>
      <c r="J449" s="11">
        <v>100</v>
      </c>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v>25</v>
      </c>
      <c r="AH449" s="11" t="s">
        <v>1400</v>
      </c>
      <c r="AI449" s="11">
        <v>3</v>
      </c>
      <c r="AJ449" s="11"/>
      <c r="AK449" s="11"/>
      <c r="AL449" s="11"/>
      <c r="AM449" s="11"/>
      <c r="AN449" s="11" t="s">
        <v>1699</v>
      </c>
      <c r="AO449" s="11" t="s">
        <v>47</v>
      </c>
      <c r="AP449" s="11" t="s">
        <v>56</v>
      </c>
      <c r="AQ449" s="11" t="s">
        <v>729</v>
      </c>
    </row>
    <row r="450" ht="36" spans="1:43">
      <c r="A450" s="28">
        <v>446</v>
      </c>
      <c r="B450" s="11" t="s">
        <v>151</v>
      </c>
      <c r="C450" s="11" t="s">
        <v>1711</v>
      </c>
      <c r="D450" s="11" t="s">
        <v>181</v>
      </c>
      <c r="E450" s="11" t="s">
        <v>182</v>
      </c>
      <c r="F450" s="11" t="s">
        <v>167</v>
      </c>
      <c r="G450" s="11" t="s">
        <v>1615</v>
      </c>
      <c r="H450" s="11">
        <v>6</v>
      </c>
      <c r="I450" s="11">
        <v>1</v>
      </c>
      <c r="J450" s="11">
        <v>75.75</v>
      </c>
      <c r="K450" s="11" t="s">
        <v>3432</v>
      </c>
      <c r="L450" s="11">
        <v>6</v>
      </c>
      <c r="M450" s="95">
        <v>24.24</v>
      </c>
      <c r="N450" s="95" t="s">
        <v>1615</v>
      </c>
      <c r="O450" s="11">
        <v>0</v>
      </c>
      <c r="P450" s="11">
        <v>0</v>
      </c>
      <c r="Q450" s="11">
        <v>0</v>
      </c>
      <c r="R450" s="11">
        <v>0</v>
      </c>
      <c r="S450" s="11">
        <v>0</v>
      </c>
      <c r="T450" s="11">
        <v>0</v>
      </c>
      <c r="U450" s="11">
        <v>0</v>
      </c>
      <c r="V450" s="11">
        <v>0</v>
      </c>
      <c r="W450" s="11">
        <v>0</v>
      </c>
      <c r="X450" s="11">
        <v>0</v>
      </c>
      <c r="Y450" s="11">
        <v>0</v>
      </c>
      <c r="Z450" s="11">
        <v>0</v>
      </c>
      <c r="AA450" s="11">
        <v>0</v>
      </c>
      <c r="AB450" s="11">
        <v>0</v>
      </c>
      <c r="AC450" s="11">
        <v>0</v>
      </c>
      <c r="AD450" s="11">
        <v>0</v>
      </c>
      <c r="AE450" s="11">
        <v>0</v>
      </c>
      <c r="AF450" s="11">
        <v>0</v>
      </c>
      <c r="AG450" s="11">
        <v>25</v>
      </c>
      <c r="AH450" s="11"/>
      <c r="AI450" s="11"/>
      <c r="AJ450" s="11" t="s">
        <v>3329</v>
      </c>
      <c r="AK450" s="11" t="s">
        <v>3542</v>
      </c>
      <c r="AL450" s="11"/>
      <c r="AM450" s="11"/>
      <c r="AN450" s="11" t="s">
        <v>1699</v>
      </c>
      <c r="AO450" s="11" t="s">
        <v>47</v>
      </c>
      <c r="AP450" s="11" t="s">
        <v>56</v>
      </c>
      <c r="AQ450" s="11" t="s">
        <v>729</v>
      </c>
    </row>
    <row r="451" ht="72" hidden="1" spans="1:43">
      <c r="A451" s="28">
        <v>447</v>
      </c>
      <c r="B451" s="11" t="s">
        <v>151</v>
      </c>
      <c r="C451" s="11" t="s">
        <v>1712</v>
      </c>
      <c r="D451" s="11" t="s">
        <v>1713</v>
      </c>
      <c r="E451" s="11" t="s">
        <v>1714</v>
      </c>
      <c r="F451" s="11" t="s">
        <v>322</v>
      </c>
      <c r="G451" s="11" t="s">
        <v>1339</v>
      </c>
      <c r="H451" s="11">
        <v>4</v>
      </c>
      <c r="I451" s="11">
        <v>1</v>
      </c>
      <c r="J451" s="11">
        <v>100</v>
      </c>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v>10</v>
      </c>
      <c r="AH451" s="11" t="s">
        <v>1400</v>
      </c>
      <c r="AI451" s="31">
        <v>3</v>
      </c>
      <c r="AJ451" s="11"/>
      <c r="AK451" s="11"/>
      <c r="AL451" s="11"/>
      <c r="AM451" s="11"/>
      <c r="AN451" s="11" t="s">
        <v>1699</v>
      </c>
      <c r="AO451" s="11" t="s">
        <v>105</v>
      </c>
      <c r="AP451" s="11" t="s">
        <v>56</v>
      </c>
      <c r="AQ451" s="11" t="s">
        <v>729</v>
      </c>
    </row>
    <row r="452" ht="24" hidden="1" spans="1:43">
      <c r="A452" s="28">
        <v>448</v>
      </c>
      <c r="B452" s="11" t="s">
        <v>151</v>
      </c>
      <c r="C452" s="11" t="s">
        <v>1715</v>
      </c>
      <c r="D452" s="11" t="s">
        <v>1716</v>
      </c>
      <c r="E452" s="11" t="s">
        <v>1717</v>
      </c>
      <c r="F452" s="11" t="s">
        <v>957</v>
      </c>
      <c r="G452" s="11" t="s">
        <v>1624</v>
      </c>
      <c r="H452" s="11">
        <v>7</v>
      </c>
      <c r="I452" s="11">
        <v>7</v>
      </c>
      <c r="J452" s="11">
        <v>100</v>
      </c>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v>25</v>
      </c>
      <c r="AH452" s="11"/>
      <c r="AI452" s="11"/>
      <c r="AJ452" s="11"/>
      <c r="AK452" s="11"/>
      <c r="AL452" s="11"/>
      <c r="AM452" s="11"/>
      <c r="AN452" s="11" t="s">
        <v>1718</v>
      </c>
      <c r="AO452" s="11" t="s">
        <v>47</v>
      </c>
      <c r="AP452" s="11" t="s">
        <v>56</v>
      </c>
      <c r="AQ452" s="11" t="s">
        <v>729</v>
      </c>
    </row>
    <row r="453" ht="48" hidden="1" spans="1:43">
      <c r="A453" s="28">
        <v>449</v>
      </c>
      <c r="B453" s="11" t="s">
        <v>151</v>
      </c>
      <c r="C453" s="11" t="s">
        <v>1719</v>
      </c>
      <c r="D453" s="11" t="s">
        <v>1720</v>
      </c>
      <c r="E453" s="11" t="s">
        <v>1721</v>
      </c>
      <c r="F453" s="11" t="s">
        <v>228</v>
      </c>
      <c r="G453" s="11" t="s">
        <v>1058</v>
      </c>
      <c r="H453" s="11">
        <v>5</v>
      </c>
      <c r="I453" s="11">
        <v>5</v>
      </c>
      <c r="J453" s="11">
        <v>100</v>
      </c>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v>10</v>
      </c>
      <c r="AH453" s="11"/>
      <c r="AI453" s="11"/>
      <c r="AJ453" s="11"/>
      <c r="AK453" s="11"/>
      <c r="AL453" s="11"/>
      <c r="AM453" s="11"/>
      <c r="AN453" s="11" t="s">
        <v>1718</v>
      </c>
      <c r="AO453" s="11" t="s">
        <v>105</v>
      </c>
      <c r="AP453" s="11" t="s">
        <v>56</v>
      </c>
      <c r="AQ453" s="11" t="s">
        <v>729</v>
      </c>
    </row>
    <row r="454" ht="36" hidden="1" spans="1:43">
      <c r="A454" s="28">
        <v>450</v>
      </c>
      <c r="B454" s="11" t="s">
        <v>151</v>
      </c>
      <c r="C454" s="11" t="s">
        <v>1722</v>
      </c>
      <c r="D454" s="11" t="s">
        <v>1723</v>
      </c>
      <c r="E454" s="11" t="s">
        <v>1724</v>
      </c>
      <c r="F454" s="11" t="s">
        <v>486</v>
      </c>
      <c r="G454" s="11" t="s">
        <v>1218</v>
      </c>
      <c r="H454" s="11">
        <v>5</v>
      </c>
      <c r="I454" s="11">
        <v>1</v>
      </c>
      <c r="J454" s="11">
        <v>100</v>
      </c>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v>10</v>
      </c>
      <c r="AH454" s="11" t="s">
        <v>1400</v>
      </c>
      <c r="AI454" s="11">
        <v>19</v>
      </c>
      <c r="AJ454" s="11"/>
      <c r="AK454" s="11"/>
      <c r="AL454" s="11"/>
      <c r="AM454" s="11"/>
      <c r="AN454" s="11" t="s">
        <v>1718</v>
      </c>
      <c r="AO454" s="11" t="s">
        <v>105</v>
      </c>
      <c r="AP454" s="11" t="s">
        <v>56</v>
      </c>
      <c r="AQ454" s="11" t="s">
        <v>729</v>
      </c>
    </row>
    <row r="455" ht="36" hidden="1" spans="1:43">
      <c r="A455" s="28">
        <v>451</v>
      </c>
      <c r="B455" s="11" t="s">
        <v>151</v>
      </c>
      <c r="C455" s="11" t="s">
        <v>1725</v>
      </c>
      <c r="D455" s="11" t="s">
        <v>1726</v>
      </c>
      <c r="E455" s="11" t="s">
        <v>1727</v>
      </c>
      <c r="F455" s="11" t="s">
        <v>228</v>
      </c>
      <c r="G455" s="11" t="s">
        <v>1728</v>
      </c>
      <c r="H455" s="11">
        <v>5</v>
      </c>
      <c r="I455" s="11">
        <v>5</v>
      </c>
      <c r="J455" s="11">
        <v>100</v>
      </c>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v>10</v>
      </c>
      <c r="AH455" s="11"/>
      <c r="AI455" s="11"/>
      <c r="AJ455" s="11"/>
      <c r="AK455" s="11"/>
      <c r="AL455" s="11"/>
      <c r="AM455" s="11"/>
      <c r="AN455" s="11" t="s">
        <v>1718</v>
      </c>
      <c r="AO455" s="11" t="s">
        <v>105</v>
      </c>
      <c r="AP455" s="11" t="s">
        <v>56</v>
      </c>
      <c r="AQ455" s="11" t="s">
        <v>729</v>
      </c>
    </row>
    <row r="456" ht="24" hidden="1" spans="1:43">
      <c r="A456" s="28">
        <v>452</v>
      </c>
      <c r="B456" s="11" t="s">
        <v>151</v>
      </c>
      <c r="C456" s="11" t="s">
        <v>1729</v>
      </c>
      <c r="D456" s="11" t="s">
        <v>1730</v>
      </c>
      <c r="E456" s="11" t="s">
        <v>1731</v>
      </c>
      <c r="F456" s="11" t="s">
        <v>172</v>
      </c>
      <c r="G456" s="11" t="s">
        <v>1732</v>
      </c>
      <c r="H456" s="11">
        <v>7</v>
      </c>
      <c r="I456" s="11">
        <v>1</v>
      </c>
      <c r="J456" s="11">
        <v>100</v>
      </c>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v>25</v>
      </c>
      <c r="AH456" s="11"/>
      <c r="AI456" s="11"/>
      <c r="AJ456" s="11"/>
      <c r="AK456" s="11"/>
      <c r="AL456" s="11"/>
      <c r="AM456" s="11"/>
      <c r="AN456" s="11" t="s">
        <v>1718</v>
      </c>
      <c r="AO456" s="11" t="s">
        <v>47</v>
      </c>
      <c r="AP456" s="11" t="s">
        <v>56</v>
      </c>
      <c r="AQ456" s="11" t="s">
        <v>729</v>
      </c>
    </row>
    <row r="457" ht="36" hidden="1" spans="1:43">
      <c r="A457" s="28">
        <v>453</v>
      </c>
      <c r="B457" s="11" t="s">
        <v>151</v>
      </c>
      <c r="C457" s="11" t="s">
        <v>1733</v>
      </c>
      <c r="D457" s="11" t="s">
        <v>1734</v>
      </c>
      <c r="E457" s="11" t="s">
        <v>1735</v>
      </c>
      <c r="F457" s="11" t="s">
        <v>167</v>
      </c>
      <c r="G457" s="11" t="s">
        <v>1615</v>
      </c>
      <c r="H457" s="11">
        <v>8</v>
      </c>
      <c r="I457" s="11">
        <v>1</v>
      </c>
      <c r="J457" s="11">
        <v>100</v>
      </c>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v>25</v>
      </c>
      <c r="AH457" s="11"/>
      <c r="AI457" s="11"/>
      <c r="AJ457" s="11"/>
      <c r="AK457" s="11"/>
      <c r="AL457" s="11"/>
      <c r="AM457" s="11"/>
      <c r="AN457" s="11" t="s">
        <v>1718</v>
      </c>
      <c r="AO457" s="11" t="s">
        <v>47</v>
      </c>
      <c r="AP457" s="11" t="s">
        <v>56</v>
      </c>
      <c r="AQ457" s="11" t="s">
        <v>729</v>
      </c>
    </row>
    <row r="458" ht="36" hidden="1" spans="1:43">
      <c r="A458" s="28">
        <v>454</v>
      </c>
      <c r="B458" s="11" t="s">
        <v>151</v>
      </c>
      <c r="C458" s="11" t="s">
        <v>1736</v>
      </c>
      <c r="D458" s="11" t="s">
        <v>1737</v>
      </c>
      <c r="E458" s="11" t="s">
        <v>1738</v>
      </c>
      <c r="F458" s="11" t="s">
        <v>178</v>
      </c>
      <c r="G458" s="11" t="s">
        <v>1133</v>
      </c>
      <c r="H458" s="11">
        <v>5</v>
      </c>
      <c r="I458" s="11">
        <v>5</v>
      </c>
      <c r="J458" s="11">
        <v>100</v>
      </c>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v>25</v>
      </c>
      <c r="AH458" s="11"/>
      <c r="AI458" s="11"/>
      <c r="AJ458" s="11"/>
      <c r="AK458" s="11"/>
      <c r="AL458" s="11"/>
      <c r="AM458" s="11"/>
      <c r="AN458" s="11" t="s">
        <v>1718</v>
      </c>
      <c r="AO458" s="11" t="s">
        <v>47</v>
      </c>
      <c r="AP458" s="11" t="s">
        <v>56</v>
      </c>
      <c r="AQ458" s="11" t="s">
        <v>729</v>
      </c>
    </row>
    <row r="459" ht="36" hidden="1" spans="1:43">
      <c r="A459" s="28">
        <v>455</v>
      </c>
      <c r="B459" s="11" t="s">
        <v>151</v>
      </c>
      <c r="C459" s="11" t="s">
        <v>1739</v>
      </c>
      <c r="D459" s="11" t="s">
        <v>1740</v>
      </c>
      <c r="E459" s="11" t="s">
        <v>1741</v>
      </c>
      <c r="F459" s="11" t="s">
        <v>196</v>
      </c>
      <c r="G459" s="11" t="s">
        <v>1421</v>
      </c>
      <c r="H459" s="11">
        <v>2</v>
      </c>
      <c r="I459" s="11">
        <v>2</v>
      </c>
      <c r="J459" s="33">
        <v>69</v>
      </c>
      <c r="K459" s="33" t="s">
        <v>1421</v>
      </c>
      <c r="L459" s="11">
        <v>5</v>
      </c>
      <c r="M459" s="33">
        <v>31</v>
      </c>
      <c r="N459" s="33" t="s">
        <v>504</v>
      </c>
      <c r="O459" s="11">
        <v>0</v>
      </c>
      <c r="P459" s="11">
        <v>0</v>
      </c>
      <c r="Q459" s="11">
        <v>0</v>
      </c>
      <c r="R459" s="11">
        <v>0</v>
      </c>
      <c r="S459" s="11">
        <v>0</v>
      </c>
      <c r="T459" s="11">
        <v>0</v>
      </c>
      <c r="U459" s="11">
        <v>0</v>
      </c>
      <c r="V459" s="11">
        <v>0</v>
      </c>
      <c r="W459" s="11">
        <v>0</v>
      </c>
      <c r="X459" s="11">
        <v>0</v>
      </c>
      <c r="Y459" s="11">
        <v>0</v>
      </c>
      <c r="Z459" s="11">
        <v>0</v>
      </c>
      <c r="AA459" s="11">
        <v>0</v>
      </c>
      <c r="AB459" s="11">
        <v>0</v>
      </c>
      <c r="AC459" s="11">
        <v>0</v>
      </c>
      <c r="AD459" s="11">
        <v>0</v>
      </c>
      <c r="AE459" s="11">
        <v>0</v>
      </c>
      <c r="AF459" s="11">
        <v>0</v>
      </c>
      <c r="AG459" s="11">
        <v>20</v>
      </c>
      <c r="AH459" s="11"/>
      <c r="AI459" s="11"/>
      <c r="AJ459" s="11" t="s">
        <v>3329</v>
      </c>
      <c r="AK459" s="11" t="s">
        <v>3541</v>
      </c>
      <c r="AL459" s="11"/>
      <c r="AM459" s="11"/>
      <c r="AN459" s="11" t="s">
        <v>1742</v>
      </c>
      <c r="AO459" s="11" t="s">
        <v>105</v>
      </c>
      <c r="AP459" s="11" t="s">
        <v>48</v>
      </c>
      <c r="AQ459" s="11" t="s">
        <v>729</v>
      </c>
    </row>
    <row r="460" ht="24" hidden="1" spans="1:43">
      <c r="A460" s="28">
        <v>456</v>
      </c>
      <c r="B460" s="11" t="s">
        <v>151</v>
      </c>
      <c r="C460" s="11" t="s">
        <v>1743</v>
      </c>
      <c r="D460" s="11" t="s">
        <v>1744</v>
      </c>
      <c r="E460" s="11" t="s">
        <v>1745</v>
      </c>
      <c r="F460" s="11" t="s">
        <v>317</v>
      </c>
      <c r="G460" s="11" t="s">
        <v>436</v>
      </c>
      <c r="H460" s="11">
        <v>6</v>
      </c>
      <c r="I460" s="11">
        <v>6</v>
      </c>
      <c r="J460" s="11">
        <v>100</v>
      </c>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v>25</v>
      </c>
      <c r="AH460" s="11"/>
      <c r="AI460" s="11"/>
      <c r="AJ460" s="11"/>
      <c r="AK460" s="11"/>
      <c r="AL460" s="11"/>
      <c r="AM460" s="11"/>
      <c r="AN460" s="11" t="s">
        <v>1742</v>
      </c>
      <c r="AO460" s="11" t="s">
        <v>47</v>
      </c>
      <c r="AP460" s="11" t="s">
        <v>56</v>
      </c>
      <c r="AQ460" s="11" t="s">
        <v>729</v>
      </c>
    </row>
    <row r="461" ht="36" hidden="1" spans="1:43">
      <c r="A461" s="28">
        <v>457</v>
      </c>
      <c r="B461" s="11" t="s">
        <v>151</v>
      </c>
      <c r="C461" s="11" t="s">
        <v>1746</v>
      </c>
      <c r="D461" s="11" t="s">
        <v>1747</v>
      </c>
      <c r="E461" s="11" t="s">
        <v>1748</v>
      </c>
      <c r="F461" s="11" t="s">
        <v>428</v>
      </c>
      <c r="G461" s="11" t="s">
        <v>128</v>
      </c>
      <c r="H461" s="11">
        <v>8</v>
      </c>
      <c r="I461" s="11">
        <v>8</v>
      </c>
      <c r="J461" s="11">
        <v>100</v>
      </c>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v>25</v>
      </c>
      <c r="AH461" s="11"/>
      <c r="AI461" s="11"/>
      <c r="AJ461" s="11"/>
      <c r="AK461" s="11"/>
      <c r="AL461" s="11"/>
      <c r="AM461" s="11"/>
      <c r="AN461" s="11" t="s">
        <v>1742</v>
      </c>
      <c r="AO461" s="11" t="s">
        <v>47</v>
      </c>
      <c r="AP461" s="11" t="s">
        <v>56</v>
      </c>
      <c r="AQ461" s="11" t="s">
        <v>729</v>
      </c>
    </row>
    <row r="462" ht="24.75" hidden="1" spans="1:43">
      <c r="A462" s="28">
        <v>458</v>
      </c>
      <c r="B462" s="11" t="s">
        <v>151</v>
      </c>
      <c r="C462" s="11" t="s">
        <v>1749</v>
      </c>
      <c r="D462" s="11" t="s">
        <v>1750</v>
      </c>
      <c r="E462" s="11" t="s">
        <v>1751</v>
      </c>
      <c r="F462" s="11" t="s">
        <v>167</v>
      </c>
      <c r="G462" s="11" t="s">
        <v>242</v>
      </c>
      <c r="H462" s="11">
        <v>8</v>
      </c>
      <c r="I462" s="11">
        <v>8</v>
      </c>
      <c r="J462" s="11">
        <v>100</v>
      </c>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v>25</v>
      </c>
      <c r="AH462" s="11"/>
      <c r="AI462" s="11"/>
      <c r="AJ462" s="11"/>
      <c r="AK462" s="11"/>
      <c r="AL462" s="11"/>
      <c r="AM462" s="11"/>
      <c r="AN462" s="11" t="s">
        <v>1742</v>
      </c>
      <c r="AO462" s="11" t="s">
        <v>47</v>
      </c>
      <c r="AP462" s="11" t="s">
        <v>56</v>
      </c>
      <c r="AQ462" s="11" t="s">
        <v>729</v>
      </c>
    </row>
    <row r="463" ht="24" hidden="1" spans="1:43">
      <c r="A463" s="28">
        <v>459</v>
      </c>
      <c r="B463" s="11" t="s">
        <v>151</v>
      </c>
      <c r="C463" s="11" t="s">
        <v>1752</v>
      </c>
      <c r="D463" s="11" t="s">
        <v>1753</v>
      </c>
      <c r="E463" s="11" t="s">
        <v>1754</v>
      </c>
      <c r="F463" s="11" t="s">
        <v>167</v>
      </c>
      <c r="G463" s="11" t="s">
        <v>1755</v>
      </c>
      <c r="H463" s="11">
        <v>4</v>
      </c>
      <c r="I463" s="11">
        <v>4</v>
      </c>
      <c r="J463" s="11">
        <v>100</v>
      </c>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v>25</v>
      </c>
      <c r="AH463" s="11"/>
      <c r="AI463" s="11"/>
      <c r="AJ463" s="11"/>
      <c r="AK463" s="11"/>
      <c r="AL463" s="11"/>
      <c r="AM463" s="11"/>
      <c r="AN463" s="11" t="s">
        <v>1742</v>
      </c>
      <c r="AO463" s="11" t="s">
        <v>47</v>
      </c>
      <c r="AP463" s="11" t="s">
        <v>56</v>
      </c>
      <c r="AQ463" s="11" t="s">
        <v>729</v>
      </c>
    </row>
    <row r="464" ht="24" hidden="1" spans="1:43">
      <c r="A464" s="28">
        <v>460</v>
      </c>
      <c r="B464" s="11" t="s">
        <v>151</v>
      </c>
      <c r="C464" s="11" t="s">
        <v>1756</v>
      </c>
      <c r="D464" s="11" t="s">
        <v>1757</v>
      </c>
      <c r="E464" s="11" t="s">
        <v>1758</v>
      </c>
      <c r="F464" s="11" t="s">
        <v>322</v>
      </c>
      <c r="G464" s="11" t="s">
        <v>1759</v>
      </c>
      <c r="H464" s="11">
        <v>8</v>
      </c>
      <c r="I464" s="11">
        <v>8</v>
      </c>
      <c r="J464" s="11">
        <v>100</v>
      </c>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v>25</v>
      </c>
      <c r="AH464" s="11"/>
      <c r="AI464" s="11"/>
      <c r="AJ464" s="11"/>
      <c r="AK464" s="11"/>
      <c r="AL464" s="11"/>
      <c r="AM464" s="11"/>
      <c r="AN464" s="11" t="s">
        <v>1742</v>
      </c>
      <c r="AO464" s="11" t="s">
        <v>47</v>
      </c>
      <c r="AP464" s="11" t="s">
        <v>56</v>
      </c>
      <c r="AQ464" s="11" t="s">
        <v>729</v>
      </c>
    </row>
    <row r="465" ht="24" hidden="1" spans="1:43">
      <c r="A465" s="28">
        <v>461</v>
      </c>
      <c r="B465" s="11" t="s">
        <v>151</v>
      </c>
      <c r="C465" s="11" t="s">
        <v>1760</v>
      </c>
      <c r="D465" s="11" t="s">
        <v>1761</v>
      </c>
      <c r="E465" s="11" t="s">
        <v>1762</v>
      </c>
      <c r="F465" s="11" t="s">
        <v>317</v>
      </c>
      <c r="G465" s="11" t="s">
        <v>436</v>
      </c>
      <c r="H465" s="11">
        <v>4</v>
      </c>
      <c r="I465" s="11">
        <v>4</v>
      </c>
      <c r="J465" s="11">
        <v>100</v>
      </c>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v>25</v>
      </c>
      <c r="AH465" s="11"/>
      <c r="AI465" s="11"/>
      <c r="AJ465" s="11"/>
      <c r="AK465" s="11"/>
      <c r="AL465" s="11"/>
      <c r="AM465" s="11"/>
      <c r="AN465" s="11" t="s">
        <v>1763</v>
      </c>
      <c r="AO465" s="11" t="s">
        <v>47</v>
      </c>
      <c r="AP465" s="11" t="s">
        <v>56</v>
      </c>
      <c r="AQ465" s="11" t="s">
        <v>729</v>
      </c>
    </row>
    <row r="466" ht="36" hidden="1" spans="1:43">
      <c r="A466" s="28">
        <v>462</v>
      </c>
      <c r="B466" s="11" t="s">
        <v>151</v>
      </c>
      <c r="C466" s="11" t="s">
        <v>1764</v>
      </c>
      <c r="D466" s="11" t="s">
        <v>1765</v>
      </c>
      <c r="E466" s="11" t="s">
        <v>1766</v>
      </c>
      <c r="F466" s="11" t="s">
        <v>196</v>
      </c>
      <c r="G466" s="11" t="s">
        <v>296</v>
      </c>
      <c r="H466" s="11">
        <v>5</v>
      </c>
      <c r="I466" s="11">
        <v>5</v>
      </c>
      <c r="J466" s="11">
        <v>100</v>
      </c>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v>25</v>
      </c>
      <c r="AH466" s="11"/>
      <c r="AI466" s="11"/>
      <c r="AJ466" s="11"/>
      <c r="AK466" s="11"/>
      <c r="AL466" s="11"/>
      <c r="AM466" s="11"/>
      <c r="AN466" s="11" t="s">
        <v>1763</v>
      </c>
      <c r="AO466" s="11" t="s">
        <v>47</v>
      </c>
      <c r="AP466" s="11" t="s">
        <v>56</v>
      </c>
      <c r="AQ466" s="11" t="s">
        <v>729</v>
      </c>
    </row>
    <row r="467" ht="60" hidden="1" spans="1:43">
      <c r="A467" s="28">
        <v>463</v>
      </c>
      <c r="B467" s="11" t="s">
        <v>151</v>
      </c>
      <c r="C467" s="11" t="s">
        <v>1767</v>
      </c>
      <c r="D467" s="11" t="s">
        <v>1768</v>
      </c>
      <c r="E467" s="11" t="s">
        <v>1769</v>
      </c>
      <c r="F467" s="11" t="s">
        <v>402</v>
      </c>
      <c r="G467" s="11" t="s">
        <v>1555</v>
      </c>
      <c r="H467" s="11">
        <v>8</v>
      </c>
      <c r="I467" s="11">
        <v>8</v>
      </c>
      <c r="J467" s="11">
        <v>100</v>
      </c>
      <c r="K467" s="11" t="s">
        <v>1555</v>
      </c>
      <c r="L467" s="11">
        <v>0</v>
      </c>
      <c r="M467" s="11">
        <v>0</v>
      </c>
      <c r="N467" s="11">
        <v>0</v>
      </c>
      <c r="O467" s="11">
        <v>0</v>
      </c>
      <c r="P467" s="11">
        <v>0</v>
      </c>
      <c r="Q467" s="11">
        <v>0</v>
      </c>
      <c r="R467" s="11">
        <v>0</v>
      </c>
      <c r="S467" s="11">
        <v>0</v>
      </c>
      <c r="T467" s="11">
        <v>0</v>
      </c>
      <c r="U467" s="11">
        <v>0</v>
      </c>
      <c r="V467" s="11">
        <v>0</v>
      </c>
      <c r="W467" s="11">
        <v>0</v>
      </c>
      <c r="X467" s="11">
        <v>0</v>
      </c>
      <c r="Y467" s="11">
        <v>0</v>
      </c>
      <c r="Z467" s="11">
        <v>0</v>
      </c>
      <c r="AA467" s="11">
        <v>0</v>
      </c>
      <c r="AB467" s="11">
        <v>0</v>
      </c>
      <c r="AC467" s="11">
        <v>0</v>
      </c>
      <c r="AD467" s="11">
        <v>0</v>
      </c>
      <c r="AE467" s="11">
        <v>0</v>
      </c>
      <c r="AF467" s="11">
        <v>0</v>
      </c>
      <c r="AG467" s="11">
        <v>25</v>
      </c>
      <c r="AH467" s="11" t="s">
        <v>1400</v>
      </c>
      <c r="AI467" s="31">
        <v>10</v>
      </c>
      <c r="AJ467" s="31" t="s">
        <v>3328</v>
      </c>
      <c r="AK467" s="11"/>
      <c r="AL467" s="11"/>
      <c r="AM467" s="11"/>
      <c r="AN467" s="11" t="s">
        <v>1763</v>
      </c>
      <c r="AO467" s="11" t="s">
        <v>47</v>
      </c>
      <c r="AP467" s="11" t="s">
        <v>56</v>
      </c>
      <c r="AQ467" s="11" t="s">
        <v>729</v>
      </c>
    </row>
    <row r="468" ht="72" spans="1:43">
      <c r="A468" s="28">
        <v>464</v>
      </c>
      <c r="B468" s="11" t="s">
        <v>151</v>
      </c>
      <c r="C468" s="11" t="s">
        <v>1770</v>
      </c>
      <c r="D468" s="11" t="s">
        <v>1771</v>
      </c>
      <c r="E468" s="11" t="s">
        <v>1772</v>
      </c>
      <c r="F468" s="11" t="s">
        <v>178</v>
      </c>
      <c r="G468" s="11" t="s">
        <v>1773</v>
      </c>
      <c r="H468" s="11">
        <v>6</v>
      </c>
      <c r="I468" s="31">
        <v>4</v>
      </c>
      <c r="J468" s="11">
        <v>55.55</v>
      </c>
      <c r="K468" s="11" t="s">
        <v>331</v>
      </c>
      <c r="L468" s="31">
        <v>6</v>
      </c>
      <c r="M468" s="95">
        <v>44.44</v>
      </c>
      <c r="N468" s="95" t="s">
        <v>1773</v>
      </c>
      <c r="O468" s="11">
        <v>0</v>
      </c>
      <c r="P468" s="11">
        <v>0</v>
      </c>
      <c r="Q468" s="11">
        <v>0</v>
      </c>
      <c r="R468" s="11">
        <v>0</v>
      </c>
      <c r="S468" s="11">
        <v>0</v>
      </c>
      <c r="T468" s="11">
        <v>0</v>
      </c>
      <c r="U468" s="11">
        <v>0</v>
      </c>
      <c r="V468" s="11">
        <v>0</v>
      </c>
      <c r="W468" s="11">
        <v>0</v>
      </c>
      <c r="X468" s="11">
        <v>0</v>
      </c>
      <c r="Y468" s="11">
        <v>0</v>
      </c>
      <c r="Z468" s="11">
        <v>0</v>
      </c>
      <c r="AA468" s="11">
        <v>0</v>
      </c>
      <c r="AB468" s="11">
        <v>0</v>
      </c>
      <c r="AC468" s="11">
        <v>0</v>
      </c>
      <c r="AD468" s="11">
        <v>0</v>
      </c>
      <c r="AE468" s="11">
        <v>0</v>
      </c>
      <c r="AF468" s="11">
        <v>0</v>
      </c>
      <c r="AG468" s="11">
        <v>25</v>
      </c>
      <c r="AH468" s="11" t="s">
        <v>1400</v>
      </c>
      <c r="AI468" s="11">
        <v>3</v>
      </c>
      <c r="AJ468" s="11" t="s">
        <v>3329</v>
      </c>
      <c r="AK468" s="11" t="s">
        <v>3542</v>
      </c>
      <c r="AL468" s="11"/>
      <c r="AM468" s="11"/>
      <c r="AN468" s="11" t="s">
        <v>1763</v>
      </c>
      <c r="AO468" s="11" t="s">
        <v>47</v>
      </c>
      <c r="AP468" s="11" t="s">
        <v>56</v>
      </c>
      <c r="AQ468" s="11" t="s">
        <v>729</v>
      </c>
    </row>
    <row r="469" ht="48" spans="1:43">
      <c r="A469" s="28">
        <v>465</v>
      </c>
      <c r="B469" s="11" t="s">
        <v>151</v>
      </c>
      <c r="C469" s="11" t="s">
        <v>1774</v>
      </c>
      <c r="D469" s="11" t="s">
        <v>1468</v>
      </c>
      <c r="E469" s="11" t="s">
        <v>1469</v>
      </c>
      <c r="F469" s="11" t="s">
        <v>228</v>
      </c>
      <c r="G469" s="11" t="s">
        <v>429</v>
      </c>
      <c r="H469" s="11">
        <v>6</v>
      </c>
      <c r="I469" s="11">
        <v>4</v>
      </c>
      <c r="J469" s="11">
        <v>55.55</v>
      </c>
      <c r="K469" s="11" t="s">
        <v>829</v>
      </c>
      <c r="L469" s="11">
        <v>6</v>
      </c>
      <c r="M469" s="95">
        <v>44.44</v>
      </c>
      <c r="N469" s="95" t="s">
        <v>429</v>
      </c>
      <c r="O469" s="11">
        <v>0</v>
      </c>
      <c r="P469" s="11">
        <v>0</v>
      </c>
      <c r="Q469" s="11">
        <v>0</v>
      </c>
      <c r="R469" s="11">
        <v>0</v>
      </c>
      <c r="S469" s="11">
        <v>0</v>
      </c>
      <c r="T469" s="11">
        <v>0</v>
      </c>
      <c r="U469" s="11">
        <v>0</v>
      </c>
      <c r="V469" s="11">
        <v>0</v>
      </c>
      <c r="W469" s="11">
        <v>0</v>
      </c>
      <c r="X469" s="11">
        <v>0</v>
      </c>
      <c r="Y469" s="11">
        <v>0</v>
      </c>
      <c r="Z469" s="11">
        <v>0</v>
      </c>
      <c r="AA469" s="11">
        <v>0</v>
      </c>
      <c r="AB469" s="11">
        <v>0</v>
      </c>
      <c r="AC469" s="11">
        <v>0</v>
      </c>
      <c r="AD469" s="11">
        <v>0</v>
      </c>
      <c r="AE469" s="11">
        <v>0</v>
      </c>
      <c r="AF469" s="11">
        <v>0</v>
      </c>
      <c r="AG469" s="11">
        <v>10</v>
      </c>
      <c r="AH469" s="11" t="s">
        <v>1400</v>
      </c>
      <c r="AI469" s="11">
        <v>12</v>
      </c>
      <c r="AJ469" s="11" t="s">
        <v>3329</v>
      </c>
      <c r="AK469" s="11" t="s">
        <v>3542</v>
      </c>
      <c r="AL469" s="11"/>
      <c r="AM469" s="11"/>
      <c r="AN469" s="11" t="s">
        <v>1775</v>
      </c>
      <c r="AO469" s="11" t="s">
        <v>105</v>
      </c>
      <c r="AP469" s="11" t="s">
        <v>56</v>
      </c>
      <c r="AQ469" s="11" t="s">
        <v>729</v>
      </c>
    </row>
    <row r="470" ht="36" hidden="1" spans="1:43">
      <c r="A470" s="28">
        <v>466</v>
      </c>
      <c r="B470" s="11" t="s">
        <v>151</v>
      </c>
      <c r="C470" s="11" t="s">
        <v>1776</v>
      </c>
      <c r="D470" s="11" t="s">
        <v>1777</v>
      </c>
      <c r="E470" s="11" t="s">
        <v>1778</v>
      </c>
      <c r="F470" s="11" t="s">
        <v>202</v>
      </c>
      <c r="G470" s="11" t="s">
        <v>1152</v>
      </c>
      <c r="H470" s="11">
        <v>4</v>
      </c>
      <c r="I470" s="11">
        <v>4</v>
      </c>
      <c r="J470" s="11">
        <v>100</v>
      </c>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v>10</v>
      </c>
      <c r="AH470" s="11"/>
      <c r="AI470" s="11"/>
      <c r="AJ470" s="11"/>
      <c r="AK470" s="11"/>
      <c r="AL470" s="11"/>
      <c r="AM470" s="11"/>
      <c r="AN470" s="11" t="s">
        <v>1775</v>
      </c>
      <c r="AO470" s="11" t="s">
        <v>105</v>
      </c>
      <c r="AP470" s="11" t="s">
        <v>56</v>
      </c>
      <c r="AQ470" s="11" t="s">
        <v>729</v>
      </c>
    </row>
    <row r="471" ht="36" hidden="1" spans="1:43">
      <c r="A471" s="28">
        <v>467</v>
      </c>
      <c r="B471" s="11" t="s">
        <v>151</v>
      </c>
      <c r="C471" s="11" t="s">
        <v>1779</v>
      </c>
      <c r="D471" s="11" t="s">
        <v>1780</v>
      </c>
      <c r="E471" s="11" t="s">
        <v>1781</v>
      </c>
      <c r="F471" s="11" t="s">
        <v>286</v>
      </c>
      <c r="G471" s="11" t="s">
        <v>947</v>
      </c>
      <c r="H471" s="11">
        <v>5</v>
      </c>
      <c r="I471" s="11">
        <v>5</v>
      </c>
      <c r="J471" s="11">
        <v>100</v>
      </c>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v>25</v>
      </c>
      <c r="AH471" s="11"/>
      <c r="AI471" s="11"/>
      <c r="AJ471" s="11"/>
      <c r="AK471" s="11"/>
      <c r="AL471" s="11"/>
      <c r="AM471" s="11"/>
      <c r="AN471" s="11" t="s">
        <v>1775</v>
      </c>
      <c r="AO471" s="11" t="s">
        <v>47</v>
      </c>
      <c r="AP471" s="11" t="s">
        <v>56</v>
      </c>
      <c r="AQ471" s="11" t="s">
        <v>729</v>
      </c>
    </row>
    <row r="472" ht="96" hidden="1" spans="1:43">
      <c r="A472" s="28">
        <v>468</v>
      </c>
      <c r="B472" s="11" t="s">
        <v>151</v>
      </c>
      <c r="C472" s="11" t="s">
        <v>1782</v>
      </c>
      <c r="D472" s="11" t="s">
        <v>1783</v>
      </c>
      <c r="E472" s="11" t="s">
        <v>1784</v>
      </c>
      <c r="F472" s="11" t="s">
        <v>207</v>
      </c>
      <c r="G472" s="11" t="s">
        <v>1339</v>
      </c>
      <c r="H472" s="11">
        <v>5</v>
      </c>
      <c r="I472" s="11">
        <v>5</v>
      </c>
      <c r="J472" s="11">
        <v>100</v>
      </c>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v>25</v>
      </c>
      <c r="AH472" s="11" t="s">
        <v>1400</v>
      </c>
      <c r="AI472" s="11">
        <v>2</v>
      </c>
      <c r="AJ472" s="11"/>
      <c r="AK472" s="11"/>
      <c r="AL472" s="11"/>
      <c r="AM472" s="11"/>
      <c r="AN472" s="11" t="s">
        <v>1775</v>
      </c>
      <c r="AO472" s="11" t="s">
        <v>47</v>
      </c>
      <c r="AP472" s="11" t="s">
        <v>56</v>
      </c>
      <c r="AQ472" s="11" t="s">
        <v>729</v>
      </c>
    </row>
    <row r="473" ht="36" hidden="1" spans="1:43">
      <c r="A473" s="28">
        <v>469</v>
      </c>
      <c r="B473" s="11" t="s">
        <v>151</v>
      </c>
      <c r="C473" s="11" t="s">
        <v>1785</v>
      </c>
      <c r="D473" s="11" t="s">
        <v>1786</v>
      </c>
      <c r="E473" s="11" t="s">
        <v>1787</v>
      </c>
      <c r="F473" s="11" t="s">
        <v>228</v>
      </c>
      <c r="G473" s="11" t="s">
        <v>962</v>
      </c>
      <c r="H473" s="11">
        <v>8</v>
      </c>
      <c r="I473" s="11">
        <v>8</v>
      </c>
      <c r="J473" s="11">
        <v>100</v>
      </c>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v>25</v>
      </c>
      <c r="AH473" s="11"/>
      <c r="AI473" s="11"/>
      <c r="AJ473" s="11"/>
      <c r="AK473" s="11"/>
      <c r="AL473" s="11"/>
      <c r="AM473" s="11"/>
      <c r="AN473" s="11" t="s">
        <v>1788</v>
      </c>
      <c r="AO473" s="11" t="s">
        <v>47</v>
      </c>
      <c r="AP473" s="11" t="s">
        <v>56</v>
      </c>
      <c r="AQ473" s="11" t="s">
        <v>729</v>
      </c>
    </row>
    <row r="474" ht="36" hidden="1" spans="1:43">
      <c r="A474" s="28">
        <v>470</v>
      </c>
      <c r="B474" s="11" t="s">
        <v>151</v>
      </c>
      <c r="C474" s="11" t="s">
        <v>1789</v>
      </c>
      <c r="D474" s="11" t="s">
        <v>1790</v>
      </c>
      <c r="E474" s="11" t="s">
        <v>1791</v>
      </c>
      <c r="F474" s="11" t="s">
        <v>172</v>
      </c>
      <c r="G474" s="11" t="s">
        <v>1152</v>
      </c>
      <c r="H474" s="11">
        <v>4</v>
      </c>
      <c r="I474" s="11">
        <v>4</v>
      </c>
      <c r="J474" s="11">
        <v>100</v>
      </c>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v>10</v>
      </c>
      <c r="AH474" s="11"/>
      <c r="AI474" s="11"/>
      <c r="AJ474" s="11"/>
      <c r="AK474" s="11"/>
      <c r="AL474" s="11"/>
      <c r="AM474" s="11"/>
      <c r="AN474" s="11" t="s">
        <v>1788</v>
      </c>
      <c r="AO474" s="11" t="s">
        <v>105</v>
      </c>
      <c r="AP474" s="11" t="s">
        <v>56</v>
      </c>
      <c r="AQ474" s="11" t="s">
        <v>729</v>
      </c>
    </row>
    <row r="475" ht="36" hidden="1" spans="1:43">
      <c r="A475" s="28">
        <v>471</v>
      </c>
      <c r="B475" s="11" t="s">
        <v>151</v>
      </c>
      <c r="C475" s="11" t="s">
        <v>1792</v>
      </c>
      <c r="D475" s="11" t="s">
        <v>1793</v>
      </c>
      <c r="E475" s="11" t="s">
        <v>1794</v>
      </c>
      <c r="F475" s="11" t="s">
        <v>317</v>
      </c>
      <c r="G475" s="11" t="s">
        <v>708</v>
      </c>
      <c r="H475" s="11">
        <v>7</v>
      </c>
      <c r="I475" s="11">
        <v>7</v>
      </c>
      <c r="J475" s="11">
        <v>100</v>
      </c>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v>10</v>
      </c>
      <c r="AH475" s="11"/>
      <c r="AI475" s="11"/>
      <c r="AJ475" s="11"/>
      <c r="AK475" s="11"/>
      <c r="AL475" s="11"/>
      <c r="AM475" s="11"/>
      <c r="AN475" s="11" t="s">
        <v>1788</v>
      </c>
      <c r="AO475" s="11" t="s">
        <v>105</v>
      </c>
      <c r="AP475" s="11" t="s">
        <v>56</v>
      </c>
      <c r="AQ475" s="11" t="s">
        <v>729</v>
      </c>
    </row>
    <row r="476" ht="72" hidden="1" spans="1:43">
      <c r="A476" s="28">
        <v>472</v>
      </c>
      <c r="B476" s="11" t="s">
        <v>151</v>
      </c>
      <c r="C476" s="11" t="s">
        <v>1795</v>
      </c>
      <c r="D476" s="11" t="s">
        <v>1796</v>
      </c>
      <c r="E476" s="11" t="s">
        <v>1797</v>
      </c>
      <c r="F476" s="11" t="s">
        <v>178</v>
      </c>
      <c r="G476" s="11" t="s">
        <v>841</v>
      </c>
      <c r="H476" s="11">
        <v>8</v>
      </c>
      <c r="I476" s="11">
        <v>1</v>
      </c>
      <c r="J476" s="11">
        <v>100</v>
      </c>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v>25</v>
      </c>
      <c r="AH476" s="11" t="s">
        <v>1400</v>
      </c>
      <c r="AI476" s="11">
        <v>14</v>
      </c>
      <c r="AJ476" s="11"/>
      <c r="AK476" s="11"/>
      <c r="AL476" s="11"/>
      <c r="AM476" s="11"/>
      <c r="AN476" s="11" t="s">
        <v>1788</v>
      </c>
      <c r="AO476" s="11" t="s">
        <v>47</v>
      </c>
      <c r="AP476" s="11" t="s">
        <v>56</v>
      </c>
      <c r="AQ476" s="11" t="s">
        <v>729</v>
      </c>
    </row>
    <row r="477" ht="36" hidden="1" spans="1:43">
      <c r="A477" s="28">
        <v>473</v>
      </c>
      <c r="B477" s="11" t="s">
        <v>151</v>
      </c>
      <c r="C477" s="11" t="s">
        <v>1798</v>
      </c>
      <c r="D477" s="11" t="s">
        <v>1799</v>
      </c>
      <c r="E477" s="11" t="s">
        <v>1800</v>
      </c>
      <c r="F477" s="11" t="s">
        <v>207</v>
      </c>
      <c r="G477" s="11" t="s">
        <v>376</v>
      </c>
      <c r="H477" s="11">
        <v>6</v>
      </c>
      <c r="I477" s="11">
        <v>6</v>
      </c>
      <c r="J477" s="11">
        <v>100</v>
      </c>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v>25</v>
      </c>
      <c r="AH477" s="11"/>
      <c r="AI477" s="11"/>
      <c r="AJ477" s="11"/>
      <c r="AK477" s="11"/>
      <c r="AL477" s="11"/>
      <c r="AM477" s="11"/>
      <c r="AN477" s="11" t="s">
        <v>1788</v>
      </c>
      <c r="AO477" s="11" t="s">
        <v>47</v>
      </c>
      <c r="AP477" s="11" t="s">
        <v>56</v>
      </c>
      <c r="AQ477" s="11" t="s">
        <v>729</v>
      </c>
    </row>
    <row r="478" ht="36" hidden="1" spans="1:43">
      <c r="A478" s="28">
        <v>474</v>
      </c>
      <c r="B478" s="11" t="s">
        <v>151</v>
      </c>
      <c r="C478" s="11" t="s">
        <v>1801</v>
      </c>
      <c r="D478" s="11" t="s">
        <v>1802</v>
      </c>
      <c r="E478" s="11" t="s">
        <v>1803</v>
      </c>
      <c r="F478" s="11" t="s">
        <v>196</v>
      </c>
      <c r="G478" s="11" t="s">
        <v>1421</v>
      </c>
      <c r="H478" s="11">
        <v>6</v>
      </c>
      <c r="I478" s="11">
        <v>6</v>
      </c>
      <c r="J478" s="11">
        <v>100</v>
      </c>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v>25</v>
      </c>
      <c r="AH478" s="11"/>
      <c r="AI478" s="11"/>
      <c r="AJ478" s="11"/>
      <c r="AK478" s="11"/>
      <c r="AL478" s="11"/>
      <c r="AM478" s="11"/>
      <c r="AN478" s="11" t="s">
        <v>1804</v>
      </c>
      <c r="AO478" s="11" t="s">
        <v>47</v>
      </c>
      <c r="AP478" s="11" t="s">
        <v>56</v>
      </c>
      <c r="AQ478" s="11" t="s">
        <v>729</v>
      </c>
    </row>
    <row r="479" ht="36" hidden="1" spans="1:43">
      <c r="A479" s="28">
        <v>475</v>
      </c>
      <c r="B479" s="11" t="s">
        <v>151</v>
      </c>
      <c r="C479" s="11" t="s">
        <v>1805</v>
      </c>
      <c r="D479" s="11" t="s">
        <v>1806</v>
      </c>
      <c r="E479" s="11" t="s">
        <v>1807</v>
      </c>
      <c r="F479" s="11" t="s">
        <v>250</v>
      </c>
      <c r="G479" s="11" t="s">
        <v>1624</v>
      </c>
      <c r="H479" s="11">
        <v>8</v>
      </c>
      <c r="I479" s="11">
        <v>8</v>
      </c>
      <c r="J479" s="11">
        <v>100</v>
      </c>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v>25</v>
      </c>
      <c r="AH479" s="11"/>
      <c r="AI479" s="11"/>
      <c r="AJ479" s="11"/>
      <c r="AK479" s="11"/>
      <c r="AL479" s="11"/>
      <c r="AM479" s="11"/>
      <c r="AN479" s="11" t="s">
        <v>1804</v>
      </c>
      <c r="AO479" s="11" t="s">
        <v>47</v>
      </c>
      <c r="AP479" s="11" t="s">
        <v>56</v>
      </c>
      <c r="AQ479" s="11" t="s">
        <v>729</v>
      </c>
    </row>
    <row r="480" ht="48" hidden="1" spans="1:43">
      <c r="A480" s="28">
        <v>476</v>
      </c>
      <c r="B480" s="11" t="s">
        <v>151</v>
      </c>
      <c r="C480" s="11" t="s">
        <v>1808</v>
      </c>
      <c r="D480" s="11" t="s">
        <v>1809</v>
      </c>
      <c r="E480" s="11" t="s">
        <v>1810</v>
      </c>
      <c r="F480" s="11" t="s">
        <v>486</v>
      </c>
      <c r="G480" s="11" t="s">
        <v>1313</v>
      </c>
      <c r="H480" s="11">
        <v>7</v>
      </c>
      <c r="I480" s="11">
        <v>7</v>
      </c>
      <c r="J480" s="11">
        <v>100</v>
      </c>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v>25</v>
      </c>
      <c r="AH480" s="11" t="s">
        <v>1400</v>
      </c>
      <c r="AI480" s="11">
        <v>2</v>
      </c>
      <c r="AJ480" s="11"/>
      <c r="AK480" s="11"/>
      <c r="AL480" s="11"/>
      <c r="AM480" s="11"/>
      <c r="AN480" s="11" t="s">
        <v>1804</v>
      </c>
      <c r="AO480" s="11" t="s">
        <v>47</v>
      </c>
      <c r="AP480" s="11" t="s">
        <v>56</v>
      </c>
      <c r="AQ480" s="11" t="s">
        <v>729</v>
      </c>
    </row>
    <row r="481" ht="48" spans="1:43">
      <c r="A481" s="28">
        <v>477</v>
      </c>
      <c r="B481" s="11" t="s">
        <v>151</v>
      </c>
      <c r="C481" s="11" t="s">
        <v>1811</v>
      </c>
      <c r="D481" s="11" t="s">
        <v>1812</v>
      </c>
      <c r="E481" s="11" t="s">
        <v>1813</v>
      </c>
      <c r="F481" s="11" t="s">
        <v>155</v>
      </c>
      <c r="G481" s="11" t="s">
        <v>1445</v>
      </c>
      <c r="H481" s="11">
        <v>6</v>
      </c>
      <c r="I481" s="11">
        <v>4</v>
      </c>
      <c r="J481" s="11">
        <v>55.55</v>
      </c>
      <c r="K481" s="11" t="s">
        <v>3433</v>
      </c>
      <c r="L481" s="11">
        <v>6</v>
      </c>
      <c r="M481" s="95">
        <v>44.44</v>
      </c>
      <c r="N481" s="95" t="s">
        <v>1445</v>
      </c>
      <c r="O481" s="11">
        <v>0</v>
      </c>
      <c r="P481" s="11">
        <v>0</v>
      </c>
      <c r="Q481" s="11">
        <v>0</v>
      </c>
      <c r="R481" s="11">
        <v>0</v>
      </c>
      <c r="S481" s="11">
        <v>0</v>
      </c>
      <c r="T481" s="11">
        <v>0</v>
      </c>
      <c r="U481" s="11">
        <v>0</v>
      </c>
      <c r="V481" s="11">
        <v>0</v>
      </c>
      <c r="W481" s="11">
        <v>0</v>
      </c>
      <c r="X481" s="11">
        <v>0</v>
      </c>
      <c r="Y481" s="11">
        <v>0</v>
      </c>
      <c r="Z481" s="11">
        <v>0</v>
      </c>
      <c r="AA481" s="11">
        <v>0</v>
      </c>
      <c r="AB481" s="11">
        <v>0</v>
      </c>
      <c r="AC481" s="11">
        <v>0</v>
      </c>
      <c r="AD481" s="11">
        <v>0</v>
      </c>
      <c r="AE481" s="11">
        <v>0</v>
      </c>
      <c r="AF481" s="11">
        <v>0</v>
      </c>
      <c r="AG481" s="11">
        <v>10</v>
      </c>
      <c r="AH481" s="11" t="s">
        <v>1400</v>
      </c>
      <c r="AI481" s="11">
        <v>4</v>
      </c>
      <c r="AJ481" s="11" t="s">
        <v>3329</v>
      </c>
      <c r="AK481" s="11" t="s">
        <v>3542</v>
      </c>
      <c r="AL481" s="11"/>
      <c r="AM481" s="11"/>
      <c r="AN481" s="11" t="s">
        <v>1804</v>
      </c>
      <c r="AO481" s="11" t="s">
        <v>105</v>
      </c>
      <c r="AP481" s="11" t="s">
        <v>56</v>
      </c>
      <c r="AQ481" s="11" t="s">
        <v>729</v>
      </c>
    </row>
    <row r="482" ht="36" hidden="1" spans="1:43">
      <c r="A482" s="28">
        <v>478</v>
      </c>
      <c r="B482" s="11" t="s">
        <v>151</v>
      </c>
      <c r="C482" s="11" t="s">
        <v>1814</v>
      </c>
      <c r="D482" s="11" t="s">
        <v>1815</v>
      </c>
      <c r="E482" s="11" t="s">
        <v>1816</v>
      </c>
      <c r="F482" s="11" t="s">
        <v>202</v>
      </c>
      <c r="G482" s="11" t="s">
        <v>1152</v>
      </c>
      <c r="H482" s="11">
        <v>3</v>
      </c>
      <c r="I482" s="11">
        <v>3</v>
      </c>
      <c r="J482" s="11">
        <v>100</v>
      </c>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v>20</v>
      </c>
      <c r="AH482" s="11"/>
      <c r="AI482" s="11"/>
      <c r="AJ482" s="11"/>
      <c r="AK482" s="11"/>
      <c r="AL482" s="11"/>
      <c r="AM482" s="11"/>
      <c r="AN482" s="11" t="s">
        <v>1817</v>
      </c>
      <c r="AO482" s="11" t="s">
        <v>105</v>
      </c>
      <c r="AP482" s="11" t="s">
        <v>48</v>
      </c>
      <c r="AQ482" s="11" t="s">
        <v>729</v>
      </c>
    </row>
    <row r="483" ht="36" hidden="1" spans="1:43">
      <c r="A483" s="28">
        <v>479</v>
      </c>
      <c r="B483" s="11" t="s">
        <v>151</v>
      </c>
      <c r="C483" s="11" t="s">
        <v>1818</v>
      </c>
      <c r="D483" s="11" t="s">
        <v>1819</v>
      </c>
      <c r="E483" s="11" t="s">
        <v>1820</v>
      </c>
      <c r="F483" s="11" t="s">
        <v>155</v>
      </c>
      <c r="G483" s="11" t="s">
        <v>1686</v>
      </c>
      <c r="H483" s="11">
        <v>5</v>
      </c>
      <c r="I483" s="11">
        <v>5</v>
      </c>
      <c r="J483" s="11">
        <v>100</v>
      </c>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v>25</v>
      </c>
      <c r="AH483" s="11"/>
      <c r="AI483" s="11"/>
      <c r="AJ483" s="11"/>
      <c r="AK483" s="11"/>
      <c r="AL483" s="11"/>
      <c r="AM483" s="11"/>
      <c r="AN483" s="11" t="s">
        <v>1817</v>
      </c>
      <c r="AO483" s="11" t="s">
        <v>47</v>
      </c>
      <c r="AP483" s="11" t="s">
        <v>56</v>
      </c>
      <c r="AQ483" s="11" t="s">
        <v>729</v>
      </c>
    </row>
    <row r="484" ht="24" hidden="1" spans="1:43">
      <c r="A484" s="28">
        <v>480</v>
      </c>
      <c r="B484" s="11" t="s">
        <v>151</v>
      </c>
      <c r="C484" s="11" t="s">
        <v>1821</v>
      </c>
      <c r="D484" s="11" t="s">
        <v>1822</v>
      </c>
      <c r="E484" s="11" t="s">
        <v>1823</v>
      </c>
      <c r="F484" s="11" t="s">
        <v>228</v>
      </c>
      <c r="G484" s="11" t="s">
        <v>1824</v>
      </c>
      <c r="H484" s="11">
        <v>6</v>
      </c>
      <c r="I484" s="11">
        <v>6</v>
      </c>
      <c r="J484" s="11">
        <v>100</v>
      </c>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v>25</v>
      </c>
      <c r="AH484" s="11"/>
      <c r="AI484" s="11"/>
      <c r="AJ484" s="11"/>
      <c r="AK484" s="11"/>
      <c r="AL484" s="11"/>
      <c r="AM484" s="11"/>
      <c r="AN484" s="11" t="s">
        <v>1817</v>
      </c>
      <c r="AO484" s="11" t="s">
        <v>47</v>
      </c>
      <c r="AP484" s="11" t="s">
        <v>56</v>
      </c>
      <c r="AQ484" s="11" t="s">
        <v>729</v>
      </c>
    </row>
    <row r="485" ht="36" hidden="1" spans="1:43">
      <c r="A485" s="28">
        <v>481</v>
      </c>
      <c r="B485" s="11" t="s">
        <v>151</v>
      </c>
      <c r="C485" s="11" t="s">
        <v>1825</v>
      </c>
      <c r="D485" s="11" t="s">
        <v>1826</v>
      </c>
      <c r="E485" s="11" t="s">
        <v>1827</v>
      </c>
      <c r="F485" s="11" t="s">
        <v>178</v>
      </c>
      <c r="G485" s="11" t="s">
        <v>1373</v>
      </c>
      <c r="H485" s="11">
        <v>6</v>
      </c>
      <c r="I485" s="11">
        <v>6</v>
      </c>
      <c r="J485" s="11">
        <v>100</v>
      </c>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v>25</v>
      </c>
      <c r="AH485" s="11"/>
      <c r="AI485" s="11"/>
      <c r="AJ485" s="11"/>
      <c r="AK485" s="11"/>
      <c r="AL485" s="11"/>
      <c r="AM485" s="11"/>
      <c r="AN485" s="11" t="s">
        <v>1817</v>
      </c>
      <c r="AO485" s="11" t="s">
        <v>47</v>
      </c>
      <c r="AP485" s="11" t="s">
        <v>56</v>
      </c>
      <c r="AQ485" s="11" t="s">
        <v>729</v>
      </c>
    </row>
    <row r="486" ht="24" hidden="1" spans="1:43">
      <c r="A486" s="28">
        <v>482</v>
      </c>
      <c r="B486" s="11" t="s">
        <v>151</v>
      </c>
      <c r="C486" s="11" t="s">
        <v>1828</v>
      </c>
      <c r="D486" s="11" t="s">
        <v>1829</v>
      </c>
      <c r="E486" s="11" t="s">
        <v>1830</v>
      </c>
      <c r="F486" s="11" t="s">
        <v>167</v>
      </c>
      <c r="G486" s="11" t="s">
        <v>1759</v>
      </c>
      <c r="H486" s="11">
        <v>7</v>
      </c>
      <c r="I486" s="11">
        <v>7</v>
      </c>
      <c r="J486" s="11">
        <v>100</v>
      </c>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v>25</v>
      </c>
      <c r="AH486" s="11"/>
      <c r="AI486" s="11"/>
      <c r="AJ486" s="11"/>
      <c r="AK486" s="11"/>
      <c r="AL486" s="11"/>
      <c r="AM486" s="11"/>
      <c r="AN486" s="11" t="s">
        <v>1817</v>
      </c>
      <c r="AO486" s="11" t="s">
        <v>47</v>
      </c>
      <c r="AP486" s="11" t="s">
        <v>56</v>
      </c>
      <c r="AQ486" s="11" t="s">
        <v>729</v>
      </c>
    </row>
    <row r="487" ht="36" hidden="1" spans="1:43">
      <c r="A487" s="28">
        <v>483</v>
      </c>
      <c r="B487" s="11" t="s">
        <v>151</v>
      </c>
      <c r="C487" s="11" t="s">
        <v>1831</v>
      </c>
      <c r="D487" s="11" t="s">
        <v>1832</v>
      </c>
      <c r="E487" s="11" t="s">
        <v>1833</v>
      </c>
      <c r="F487" s="11" t="s">
        <v>155</v>
      </c>
      <c r="G487" s="11" t="s">
        <v>1194</v>
      </c>
      <c r="H487" s="11">
        <v>5</v>
      </c>
      <c r="I487" s="11">
        <v>5</v>
      </c>
      <c r="J487" s="33">
        <v>53</v>
      </c>
      <c r="K487" s="33" t="s">
        <v>1194</v>
      </c>
      <c r="L487" s="11">
        <v>6</v>
      </c>
      <c r="M487" s="33">
        <v>47</v>
      </c>
      <c r="N487" s="33" t="s">
        <v>1023</v>
      </c>
      <c r="O487" s="11">
        <v>0</v>
      </c>
      <c r="P487" s="11">
        <v>0</v>
      </c>
      <c r="Q487" s="11">
        <v>0</v>
      </c>
      <c r="R487" s="11">
        <v>0</v>
      </c>
      <c r="S487" s="11">
        <v>0</v>
      </c>
      <c r="T487" s="11">
        <v>0</v>
      </c>
      <c r="U487" s="11">
        <v>0</v>
      </c>
      <c r="V487" s="11">
        <v>0</v>
      </c>
      <c r="W487" s="11">
        <v>0</v>
      </c>
      <c r="X487" s="11">
        <v>0</v>
      </c>
      <c r="Y487" s="11">
        <v>0</v>
      </c>
      <c r="Z487" s="11">
        <v>0</v>
      </c>
      <c r="AA487" s="11">
        <v>0</v>
      </c>
      <c r="AB487" s="11">
        <v>0</v>
      </c>
      <c r="AC487" s="11">
        <v>0</v>
      </c>
      <c r="AD487" s="11">
        <v>0</v>
      </c>
      <c r="AE487" s="11">
        <v>0</v>
      </c>
      <c r="AF487" s="11">
        <v>0</v>
      </c>
      <c r="AG487" s="11">
        <v>25</v>
      </c>
      <c r="AH487" s="11"/>
      <c r="AI487" s="11"/>
      <c r="AJ487" s="11" t="s">
        <v>3329</v>
      </c>
      <c r="AK487" s="11" t="s">
        <v>3541</v>
      </c>
      <c r="AL487" s="11"/>
      <c r="AM487" s="11"/>
      <c r="AN487" s="11" t="s">
        <v>1834</v>
      </c>
      <c r="AO487" s="11" t="s">
        <v>47</v>
      </c>
      <c r="AP487" s="11" t="s">
        <v>56</v>
      </c>
      <c r="AQ487" s="11" t="s">
        <v>729</v>
      </c>
    </row>
    <row r="488" ht="36" hidden="1" spans="1:43">
      <c r="A488" s="28">
        <v>484</v>
      </c>
      <c r="B488" s="11" t="s">
        <v>151</v>
      </c>
      <c r="C488" s="11" t="s">
        <v>1835</v>
      </c>
      <c r="D488" s="11" t="s">
        <v>1836</v>
      </c>
      <c r="E488" s="11" t="s">
        <v>1837</v>
      </c>
      <c r="F488" s="11" t="s">
        <v>1838</v>
      </c>
      <c r="G488" s="11" t="s">
        <v>407</v>
      </c>
      <c r="H488" s="11">
        <v>7</v>
      </c>
      <c r="I488" s="11">
        <v>7</v>
      </c>
      <c r="J488" s="11">
        <v>100</v>
      </c>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v>25</v>
      </c>
      <c r="AH488" s="11" t="s">
        <v>1400</v>
      </c>
      <c r="AI488" s="11">
        <v>6</v>
      </c>
      <c r="AJ488" s="11"/>
      <c r="AK488" s="11"/>
      <c r="AL488" s="11"/>
      <c r="AM488" s="11"/>
      <c r="AN488" s="11" t="s">
        <v>1839</v>
      </c>
      <c r="AO488" s="11" t="s">
        <v>47</v>
      </c>
      <c r="AP488" s="11" t="s">
        <v>56</v>
      </c>
      <c r="AQ488" s="11" t="s">
        <v>729</v>
      </c>
    </row>
    <row r="489" ht="36" hidden="1" spans="1:43">
      <c r="A489" s="28">
        <v>485</v>
      </c>
      <c r="B489" s="11" t="s">
        <v>151</v>
      </c>
      <c r="C489" s="11" t="s">
        <v>1840</v>
      </c>
      <c r="D489" s="11" t="s">
        <v>1841</v>
      </c>
      <c r="E489" s="11" t="s">
        <v>1842</v>
      </c>
      <c r="F489" s="11" t="s">
        <v>191</v>
      </c>
      <c r="G489" s="11" t="s">
        <v>1058</v>
      </c>
      <c r="H489" s="11">
        <v>8</v>
      </c>
      <c r="I489" s="11">
        <v>8</v>
      </c>
      <c r="J489" s="11">
        <v>100</v>
      </c>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v>25</v>
      </c>
      <c r="AH489" s="11"/>
      <c r="AI489" s="11"/>
      <c r="AJ489" s="11"/>
      <c r="AK489" s="11"/>
      <c r="AL489" s="11"/>
      <c r="AM489" s="11"/>
      <c r="AN489" s="11" t="s">
        <v>1839</v>
      </c>
      <c r="AO489" s="11" t="s">
        <v>47</v>
      </c>
      <c r="AP489" s="11" t="s">
        <v>56</v>
      </c>
      <c r="AQ489" s="11" t="s">
        <v>729</v>
      </c>
    </row>
    <row r="490" ht="36" hidden="1" spans="1:43">
      <c r="A490" s="28">
        <v>486</v>
      </c>
      <c r="B490" s="11" t="s">
        <v>151</v>
      </c>
      <c r="C490" s="11" t="s">
        <v>1843</v>
      </c>
      <c r="D490" s="11" t="s">
        <v>1844</v>
      </c>
      <c r="E490" s="11" t="s">
        <v>1845</v>
      </c>
      <c r="F490" s="11" t="s">
        <v>277</v>
      </c>
      <c r="G490" s="11" t="s">
        <v>1846</v>
      </c>
      <c r="H490" s="11">
        <v>7</v>
      </c>
      <c r="I490" s="11">
        <v>7</v>
      </c>
      <c r="J490" s="11">
        <v>100</v>
      </c>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v>25</v>
      </c>
      <c r="AH490" s="11" t="s">
        <v>1400</v>
      </c>
      <c r="AI490" s="11">
        <v>16</v>
      </c>
      <c r="AJ490" s="11"/>
      <c r="AK490" s="11"/>
      <c r="AL490" s="11"/>
      <c r="AM490" s="11"/>
      <c r="AN490" s="11" t="s">
        <v>1839</v>
      </c>
      <c r="AO490" s="11" t="s">
        <v>47</v>
      </c>
      <c r="AP490" s="11" t="s">
        <v>56</v>
      </c>
      <c r="AQ490" s="11" t="s">
        <v>729</v>
      </c>
    </row>
    <row r="491" ht="36" hidden="1" spans="1:43">
      <c r="A491" s="28">
        <v>487</v>
      </c>
      <c r="B491" s="11" t="s">
        <v>151</v>
      </c>
      <c r="C491" s="11" t="s">
        <v>1847</v>
      </c>
      <c r="D491" s="11" t="s">
        <v>1848</v>
      </c>
      <c r="E491" s="11" t="s">
        <v>1849</v>
      </c>
      <c r="F491" s="11" t="s">
        <v>196</v>
      </c>
      <c r="G491" s="11" t="s">
        <v>809</v>
      </c>
      <c r="H491" s="11">
        <v>8</v>
      </c>
      <c r="I491" s="11">
        <v>1</v>
      </c>
      <c r="J491" s="11">
        <v>100</v>
      </c>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v>25</v>
      </c>
      <c r="AH491" s="11"/>
      <c r="AI491" s="11"/>
      <c r="AJ491" s="11"/>
      <c r="AK491" s="11"/>
      <c r="AL491" s="11"/>
      <c r="AM491" s="11"/>
      <c r="AN491" s="11" t="s">
        <v>1839</v>
      </c>
      <c r="AO491" s="11" t="s">
        <v>47</v>
      </c>
      <c r="AP491" s="11" t="s">
        <v>56</v>
      </c>
      <c r="AQ491" s="11" t="s">
        <v>729</v>
      </c>
    </row>
    <row r="492" ht="36" hidden="1" spans="1:43">
      <c r="A492" s="28">
        <v>488</v>
      </c>
      <c r="B492" s="11" t="s">
        <v>151</v>
      </c>
      <c r="C492" s="11" t="s">
        <v>1850</v>
      </c>
      <c r="D492" s="11" t="s">
        <v>1851</v>
      </c>
      <c r="E492" s="11" t="s">
        <v>1852</v>
      </c>
      <c r="F492" s="11" t="s">
        <v>486</v>
      </c>
      <c r="G492" s="11" t="s">
        <v>1218</v>
      </c>
      <c r="H492" s="11">
        <v>5</v>
      </c>
      <c r="I492" s="11">
        <v>5</v>
      </c>
      <c r="J492" s="11">
        <v>100</v>
      </c>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v>10</v>
      </c>
      <c r="AH492" s="11" t="s">
        <v>1400</v>
      </c>
      <c r="AI492" s="11">
        <v>19</v>
      </c>
      <c r="AJ492" s="11"/>
      <c r="AK492" s="11"/>
      <c r="AL492" s="11"/>
      <c r="AM492" s="11"/>
      <c r="AN492" s="11" t="s">
        <v>1853</v>
      </c>
      <c r="AO492" s="11" t="s">
        <v>105</v>
      </c>
      <c r="AP492" s="11" t="s">
        <v>56</v>
      </c>
      <c r="AQ492" s="11" t="s">
        <v>729</v>
      </c>
    </row>
    <row r="493" ht="24" hidden="1" spans="1:43">
      <c r="A493" s="28">
        <v>489</v>
      </c>
      <c r="B493" s="11" t="s">
        <v>151</v>
      </c>
      <c r="C493" s="11" t="s">
        <v>1854</v>
      </c>
      <c r="D493" s="11" t="s">
        <v>1855</v>
      </c>
      <c r="E493" s="11" t="s">
        <v>1856</v>
      </c>
      <c r="F493" s="11" t="s">
        <v>957</v>
      </c>
      <c r="G493" s="11" t="s">
        <v>394</v>
      </c>
      <c r="H493" s="11">
        <v>6</v>
      </c>
      <c r="I493" s="11">
        <v>6</v>
      </c>
      <c r="J493" s="11">
        <v>100</v>
      </c>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v>10</v>
      </c>
      <c r="AH493" s="11"/>
      <c r="AI493" s="11"/>
      <c r="AJ493" s="11"/>
      <c r="AK493" s="11"/>
      <c r="AL493" s="11"/>
      <c r="AM493" s="11"/>
      <c r="AN493" s="11" t="s">
        <v>1853</v>
      </c>
      <c r="AO493" s="11" t="s">
        <v>105</v>
      </c>
      <c r="AP493" s="11" t="s">
        <v>56</v>
      </c>
      <c r="AQ493" s="11" t="s">
        <v>729</v>
      </c>
    </row>
    <row r="494" ht="24" hidden="1" spans="1:43">
      <c r="A494" s="28">
        <v>490</v>
      </c>
      <c r="B494" s="11" t="s">
        <v>151</v>
      </c>
      <c r="C494" s="11" t="s">
        <v>1857</v>
      </c>
      <c r="D494" s="11" t="s">
        <v>1858</v>
      </c>
      <c r="E494" s="11" t="s">
        <v>1859</v>
      </c>
      <c r="F494" s="11" t="s">
        <v>196</v>
      </c>
      <c r="G494" s="11" t="s">
        <v>1421</v>
      </c>
      <c r="H494" s="11">
        <v>5</v>
      </c>
      <c r="I494" s="11">
        <v>5</v>
      </c>
      <c r="J494" s="11">
        <v>100</v>
      </c>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v>10</v>
      </c>
      <c r="AH494" s="11"/>
      <c r="AI494" s="11"/>
      <c r="AJ494" s="11"/>
      <c r="AK494" s="11"/>
      <c r="AL494" s="11"/>
      <c r="AM494" s="11"/>
      <c r="AN494" s="11" t="s">
        <v>1860</v>
      </c>
      <c r="AO494" s="11" t="s">
        <v>105</v>
      </c>
      <c r="AP494" s="11" t="s">
        <v>56</v>
      </c>
      <c r="AQ494" s="11" t="s">
        <v>729</v>
      </c>
    </row>
    <row r="495" ht="36" hidden="1" spans="1:43">
      <c r="A495" s="28">
        <v>491</v>
      </c>
      <c r="B495" s="11" t="s">
        <v>151</v>
      </c>
      <c r="C495" s="11" t="s">
        <v>1861</v>
      </c>
      <c r="D495" s="11" t="s">
        <v>1862</v>
      </c>
      <c r="E495" s="11" t="s">
        <v>1863</v>
      </c>
      <c r="F495" s="11" t="s">
        <v>228</v>
      </c>
      <c r="G495" s="11" t="s">
        <v>1686</v>
      </c>
      <c r="H495" s="11">
        <v>7</v>
      </c>
      <c r="I495" s="11">
        <v>7</v>
      </c>
      <c r="J495" s="11">
        <v>100</v>
      </c>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v>25</v>
      </c>
      <c r="AH495" s="11"/>
      <c r="AI495" s="11"/>
      <c r="AJ495" s="11"/>
      <c r="AK495" s="11"/>
      <c r="AL495" s="11"/>
      <c r="AM495" s="11"/>
      <c r="AN495" s="11" t="s">
        <v>1860</v>
      </c>
      <c r="AO495" s="11" t="s">
        <v>47</v>
      </c>
      <c r="AP495" s="11" t="s">
        <v>56</v>
      </c>
      <c r="AQ495" s="11" t="s">
        <v>729</v>
      </c>
    </row>
    <row r="496" ht="36" hidden="1" spans="1:43">
      <c r="A496" s="28">
        <v>492</v>
      </c>
      <c r="B496" s="11" t="s">
        <v>151</v>
      </c>
      <c r="C496" s="11" t="s">
        <v>1864</v>
      </c>
      <c r="D496" s="11" t="s">
        <v>1865</v>
      </c>
      <c r="E496" s="11" t="s">
        <v>1866</v>
      </c>
      <c r="F496" s="11" t="s">
        <v>277</v>
      </c>
      <c r="G496" s="11" t="s">
        <v>825</v>
      </c>
      <c r="H496" s="11">
        <v>8</v>
      </c>
      <c r="I496" s="11">
        <v>8</v>
      </c>
      <c r="J496" s="11">
        <v>100</v>
      </c>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v>25</v>
      </c>
      <c r="AH496" s="11"/>
      <c r="AI496" s="11"/>
      <c r="AJ496" s="11"/>
      <c r="AK496" s="11"/>
      <c r="AL496" s="11"/>
      <c r="AM496" s="11"/>
      <c r="AN496" s="11" t="s">
        <v>1860</v>
      </c>
      <c r="AO496" s="11" t="s">
        <v>47</v>
      </c>
      <c r="AP496" s="11" t="s">
        <v>56</v>
      </c>
      <c r="AQ496" s="11" t="s">
        <v>729</v>
      </c>
    </row>
    <row r="497" ht="36" hidden="1" spans="1:43">
      <c r="A497" s="28">
        <v>493</v>
      </c>
      <c r="B497" s="11" t="s">
        <v>151</v>
      </c>
      <c r="C497" s="11" t="s">
        <v>1867</v>
      </c>
      <c r="D497" s="11" t="s">
        <v>1868</v>
      </c>
      <c r="E497" s="11" t="s">
        <v>1869</v>
      </c>
      <c r="F497" s="11" t="s">
        <v>178</v>
      </c>
      <c r="G497" s="11" t="s">
        <v>1133</v>
      </c>
      <c r="H497" s="11">
        <v>7</v>
      </c>
      <c r="I497" s="11">
        <v>7</v>
      </c>
      <c r="J497" s="11">
        <v>100</v>
      </c>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v>25</v>
      </c>
      <c r="AH497" s="11"/>
      <c r="AI497" s="11"/>
      <c r="AJ497" s="11"/>
      <c r="AK497" s="11"/>
      <c r="AL497" s="11"/>
      <c r="AM497" s="11"/>
      <c r="AN497" s="11" t="s">
        <v>1860</v>
      </c>
      <c r="AO497" s="11" t="s">
        <v>47</v>
      </c>
      <c r="AP497" s="11" t="s">
        <v>56</v>
      </c>
      <c r="AQ497" s="11" t="s">
        <v>729</v>
      </c>
    </row>
    <row r="498" ht="24" hidden="1" spans="1:43">
      <c r="A498" s="28">
        <v>494</v>
      </c>
      <c r="B498" s="11" t="s">
        <v>151</v>
      </c>
      <c r="C498" s="11" t="s">
        <v>1870</v>
      </c>
      <c r="D498" s="11" t="s">
        <v>1871</v>
      </c>
      <c r="E498" s="11" t="s">
        <v>1872</v>
      </c>
      <c r="F498" s="11" t="s">
        <v>957</v>
      </c>
      <c r="G498" s="11" t="s">
        <v>394</v>
      </c>
      <c r="H498" s="11">
        <v>7</v>
      </c>
      <c r="I498" s="11">
        <v>7</v>
      </c>
      <c r="J498" s="11">
        <v>100</v>
      </c>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v>10</v>
      </c>
      <c r="AH498" s="11"/>
      <c r="AI498" s="11"/>
      <c r="AJ498" s="11"/>
      <c r="AK498" s="11"/>
      <c r="AL498" s="11"/>
      <c r="AM498" s="11"/>
      <c r="AN498" s="11" t="s">
        <v>1873</v>
      </c>
      <c r="AO498" s="11" t="s">
        <v>105</v>
      </c>
      <c r="AP498" s="11" t="s">
        <v>56</v>
      </c>
      <c r="AQ498" s="11" t="s">
        <v>729</v>
      </c>
    </row>
    <row r="499" ht="48" hidden="1" spans="1:43">
      <c r="A499" s="28">
        <v>495</v>
      </c>
      <c r="B499" s="11" t="s">
        <v>151</v>
      </c>
      <c r="C499" s="11" t="s">
        <v>1874</v>
      </c>
      <c r="D499" s="11" t="s">
        <v>1875</v>
      </c>
      <c r="E499" s="11" t="s">
        <v>1876</v>
      </c>
      <c r="F499" s="11" t="s">
        <v>250</v>
      </c>
      <c r="G499" s="11" t="s">
        <v>1877</v>
      </c>
      <c r="H499" s="11">
        <v>7</v>
      </c>
      <c r="I499" s="11">
        <v>7</v>
      </c>
      <c r="J499" s="11">
        <v>100</v>
      </c>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v>10</v>
      </c>
      <c r="AH499" s="11"/>
      <c r="AI499" s="11"/>
      <c r="AJ499" s="11"/>
      <c r="AK499" s="11"/>
      <c r="AL499" s="11"/>
      <c r="AM499" s="11"/>
      <c r="AN499" s="11" t="s">
        <v>1873</v>
      </c>
      <c r="AO499" s="11" t="s">
        <v>105</v>
      </c>
      <c r="AP499" s="11" t="s">
        <v>56</v>
      </c>
      <c r="AQ499" s="11" t="s">
        <v>729</v>
      </c>
    </row>
    <row r="500" ht="60" spans="1:43">
      <c r="A500" s="28">
        <v>496</v>
      </c>
      <c r="B500" s="11" t="s">
        <v>151</v>
      </c>
      <c r="C500" s="11" t="s">
        <v>1878</v>
      </c>
      <c r="D500" s="11" t="s">
        <v>1029</v>
      </c>
      <c r="E500" s="11" t="s">
        <v>1879</v>
      </c>
      <c r="F500" s="11" t="s">
        <v>424</v>
      </c>
      <c r="G500" s="11" t="s">
        <v>429</v>
      </c>
      <c r="H500" s="11">
        <v>7</v>
      </c>
      <c r="I500" s="11">
        <v>3</v>
      </c>
      <c r="J500" s="11">
        <v>68.18</v>
      </c>
      <c r="K500" s="11" t="s">
        <v>829</v>
      </c>
      <c r="L500" s="11">
        <v>7</v>
      </c>
      <c r="M500" s="95">
        <v>31.81</v>
      </c>
      <c r="N500" s="95" t="s">
        <v>429</v>
      </c>
      <c r="O500" s="11">
        <v>0</v>
      </c>
      <c r="P500" s="11">
        <v>0</v>
      </c>
      <c r="Q500" s="11">
        <v>0</v>
      </c>
      <c r="R500" s="11">
        <v>0</v>
      </c>
      <c r="S500" s="11">
        <v>0</v>
      </c>
      <c r="T500" s="11">
        <v>0</v>
      </c>
      <c r="U500" s="11">
        <v>0</v>
      </c>
      <c r="V500" s="11">
        <v>0</v>
      </c>
      <c r="W500" s="11">
        <v>0</v>
      </c>
      <c r="X500" s="11">
        <v>0</v>
      </c>
      <c r="Y500" s="11">
        <v>0</v>
      </c>
      <c r="Z500" s="11">
        <v>0</v>
      </c>
      <c r="AA500" s="11">
        <v>0</v>
      </c>
      <c r="AB500" s="11">
        <v>0</v>
      </c>
      <c r="AC500" s="11">
        <v>0</v>
      </c>
      <c r="AD500" s="11">
        <v>0</v>
      </c>
      <c r="AE500" s="11">
        <v>0</v>
      </c>
      <c r="AF500" s="11">
        <v>0</v>
      </c>
      <c r="AG500" s="11">
        <v>25</v>
      </c>
      <c r="AH500" s="11" t="s">
        <v>1400</v>
      </c>
      <c r="AI500" s="11">
        <v>10</v>
      </c>
      <c r="AJ500" s="11" t="s">
        <v>3329</v>
      </c>
      <c r="AK500" s="11" t="s">
        <v>3542</v>
      </c>
      <c r="AL500" s="11"/>
      <c r="AM500" s="11"/>
      <c r="AN500" s="11" t="s">
        <v>1880</v>
      </c>
      <c r="AO500" s="11" t="s">
        <v>47</v>
      </c>
      <c r="AP500" s="11" t="s">
        <v>56</v>
      </c>
      <c r="AQ500" s="11" t="s">
        <v>729</v>
      </c>
    </row>
    <row r="501" ht="48" spans="1:43">
      <c r="A501" s="28">
        <v>497</v>
      </c>
      <c r="B501" s="11" t="s">
        <v>151</v>
      </c>
      <c r="C501" s="11" t="s">
        <v>1881</v>
      </c>
      <c r="D501" s="11" t="s">
        <v>1882</v>
      </c>
      <c r="E501" s="11" t="s">
        <v>1883</v>
      </c>
      <c r="F501" s="11" t="s">
        <v>228</v>
      </c>
      <c r="G501" s="11" t="s">
        <v>429</v>
      </c>
      <c r="H501" s="11">
        <v>7</v>
      </c>
      <c r="I501" s="11">
        <v>5</v>
      </c>
      <c r="J501" s="11">
        <v>56.25</v>
      </c>
      <c r="K501" s="11" t="s">
        <v>829</v>
      </c>
      <c r="L501" s="11">
        <v>7</v>
      </c>
      <c r="M501" s="95">
        <v>43.75</v>
      </c>
      <c r="N501" s="95" t="s">
        <v>429</v>
      </c>
      <c r="O501" s="11">
        <v>0</v>
      </c>
      <c r="P501" s="11">
        <v>0</v>
      </c>
      <c r="Q501" s="11">
        <v>0</v>
      </c>
      <c r="R501" s="11">
        <v>0</v>
      </c>
      <c r="S501" s="11">
        <v>0</v>
      </c>
      <c r="T501" s="11">
        <v>0</v>
      </c>
      <c r="U501" s="11">
        <v>0</v>
      </c>
      <c r="V501" s="11">
        <v>0</v>
      </c>
      <c r="W501" s="11">
        <v>0</v>
      </c>
      <c r="X501" s="11">
        <v>0</v>
      </c>
      <c r="Y501" s="11">
        <v>0</v>
      </c>
      <c r="Z501" s="11">
        <v>0</v>
      </c>
      <c r="AA501" s="11">
        <v>0</v>
      </c>
      <c r="AB501" s="11">
        <v>0</v>
      </c>
      <c r="AC501" s="11">
        <v>0</v>
      </c>
      <c r="AD501" s="11">
        <v>0</v>
      </c>
      <c r="AE501" s="11">
        <v>0</v>
      </c>
      <c r="AF501" s="11">
        <v>0</v>
      </c>
      <c r="AG501" s="11">
        <v>10</v>
      </c>
      <c r="AH501" s="11" t="s">
        <v>1400</v>
      </c>
      <c r="AI501" s="11">
        <v>12</v>
      </c>
      <c r="AJ501" s="11" t="s">
        <v>3329</v>
      </c>
      <c r="AK501" s="11" t="s">
        <v>3542</v>
      </c>
      <c r="AL501" s="11"/>
      <c r="AM501" s="11"/>
      <c r="AN501" s="11" t="s">
        <v>1884</v>
      </c>
      <c r="AO501" s="11" t="s">
        <v>105</v>
      </c>
      <c r="AP501" s="11" t="s">
        <v>56</v>
      </c>
      <c r="AQ501" s="11" t="s">
        <v>729</v>
      </c>
    </row>
    <row r="502" ht="36" hidden="1" spans="1:43">
      <c r="A502" s="28">
        <v>498</v>
      </c>
      <c r="B502" s="11" t="s">
        <v>151</v>
      </c>
      <c r="C502" s="11" t="s">
        <v>1885</v>
      </c>
      <c r="D502" s="11" t="s">
        <v>1886</v>
      </c>
      <c r="E502" s="11" t="s">
        <v>1887</v>
      </c>
      <c r="F502" s="11" t="s">
        <v>178</v>
      </c>
      <c r="G502" s="11" t="s">
        <v>1373</v>
      </c>
      <c r="H502" s="11">
        <v>6</v>
      </c>
      <c r="I502" s="11">
        <v>1</v>
      </c>
      <c r="J502" s="11">
        <v>100</v>
      </c>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v>25</v>
      </c>
      <c r="AH502" s="11"/>
      <c r="AI502" s="11"/>
      <c r="AJ502" s="11"/>
      <c r="AK502" s="11"/>
      <c r="AL502" s="11"/>
      <c r="AM502" s="11"/>
      <c r="AN502" s="11" t="s">
        <v>1884</v>
      </c>
      <c r="AO502" s="11" t="s">
        <v>47</v>
      </c>
      <c r="AP502" s="11" t="s">
        <v>56</v>
      </c>
      <c r="AQ502" s="11" t="s">
        <v>729</v>
      </c>
    </row>
    <row r="503" ht="36" hidden="1" spans="1:43">
      <c r="A503" s="28">
        <v>499</v>
      </c>
      <c r="B503" s="11" t="s">
        <v>151</v>
      </c>
      <c r="C503" s="11" t="s">
        <v>1888</v>
      </c>
      <c r="D503" s="11" t="s">
        <v>1889</v>
      </c>
      <c r="E503" s="11" t="s">
        <v>1890</v>
      </c>
      <c r="F503" s="11" t="s">
        <v>178</v>
      </c>
      <c r="G503" s="11" t="s">
        <v>1133</v>
      </c>
      <c r="H503" s="11">
        <v>8</v>
      </c>
      <c r="I503" s="11">
        <v>8</v>
      </c>
      <c r="J503" s="11">
        <v>100</v>
      </c>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v>25</v>
      </c>
      <c r="AH503" s="11"/>
      <c r="AI503" s="11"/>
      <c r="AJ503" s="11"/>
      <c r="AK503" s="11"/>
      <c r="AL503" s="11"/>
      <c r="AM503" s="11"/>
      <c r="AN503" s="11" t="s">
        <v>1891</v>
      </c>
      <c r="AO503" s="11" t="s">
        <v>47</v>
      </c>
      <c r="AP503" s="11" t="s">
        <v>56</v>
      </c>
      <c r="AQ503" s="11" t="s">
        <v>729</v>
      </c>
    </row>
    <row r="504" ht="36" hidden="1" spans="1:43">
      <c r="A504" s="28">
        <v>500</v>
      </c>
      <c r="B504" s="11" t="s">
        <v>151</v>
      </c>
      <c r="C504" s="11" t="s">
        <v>1892</v>
      </c>
      <c r="D504" s="11" t="s">
        <v>1893</v>
      </c>
      <c r="E504" s="11" t="s">
        <v>1894</v>
      </c>
      <c r="F504" s="11" t="s">
        <v>196</v>
      </c>
      <c r="G504" s="11" t="s">
        <v>1421</v>
      </c>
      <c r="H504" s="11">
        <v>5</v>
      </c>
      <c r="I504" s="11">
        <v>5</v>
      </c>
      <c r="J504" s="11">
        <v>100</v>
      </c>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v>10</v>
      </c>
      <c r="AH504" s="11"/>
      <c r="AI504" s="11"/>
      <c r="AJ504" s="11"/>
      <c r="AK504" s="11"/>
      <c r="AL504" s="11"/>
      <c r="AM504" s="11"/>
      <c r="AN504" s="11" t="s">
        <v>1895</v>
      </c>
      <c r="AO504" s="11" t="s">
        <v>105</v>
      </c>
      <c r="AP504" s="11" t="s">
        <v>56</v>
      </c>
      <c r="AQ504" s="11" t="s">
        <v>729</v>
      </c>
    </row>
    <row r="505" ht="36" hidden="1" spans="1:43">
      <c r="A505" s="28">
        <v>501</v>
      </c>
      <c r="B505" s="11" t="s">
        <v>151</v>
      </c>
      <c r="C505" s="11" t="s">
        <v>1896</v>
      </c>
      <c r="D505" s="11" t="s">
        <v>1897</v>
      </c>
      <c r="E505" s="11" t="s">
        <v>1898</v>
      </c>
      <c r="F505" s="11" t="s">
        <v>202</v>
      </c>
      <c r="G505" s="11" t="s">
        <v>339</v>
      </c>
      <c r="H505" s="11">
        <v>8</v>
      </c>
      <c r="I505" s="11">
        <v>1</v>
      </c>
      <c r="J505" s="11">
        <v>100</v>
      </c>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v>25</v>
      </c>
      <c r="AH505" s="11"/>
      <c r="AI505" s="11"/>
      <c r="AJ505" s="11"/>
      <c r="AK505" s="11"/>
      <c r="AL505" s="11"/>
      <c r="AM505" s="11"/>
      <c r="AN505" s="11" t="s">
        <v>1899</v>
      </c>
      <c r="AO505" s="11" t="s">
        <v>47</v>
      </c>
      <c r="AP505" s="11" t="s">
        <v>56</v>
      </c>
      <c r="AQ505" s="11" t="s">
        <v>729</v>
      </c>
    </row>
    <row r="506" ht="36" spans="1:43">
      <c r="A506" s="28">
        <v>502</v>
      </c>
      <c r="B506" s="11" t="s">
        <v>151</v>
      </c>
      <c r="C506" s="11" t="s">
        <v>1900</v>
      </c>
      <c r="D506" s="11" t="s">
        <v>1010</v>
      </c>
      <c r="E506" s="11" t="s">
        <v>1011</v>
      </c>
      <c r="F506" s="11" t="s">
        <v>402</v>
      </c>
      <c r="G506" s="11" t="s">
        <v>403</v>
      </c>
      <c r="H506" s="11">
        <v>4</v>
      </c>
      <c r="I506" s="11">
        <v>4</v>
      </c>
      <c r="J506" s="95">
        <v>55.55</v>
      </c>
      <c r="K506" s="95" t="s">
        <v>403</v>
      </c>
      <c r="L506" s="11">
        <v>6</v>
      </c>
      <c r="M506" s="11">
        <v>44.44</v>
      </c>
      <c r="N506" s="11" t="s">
        <v>1012</v>
      </c>
      <c r="O506" s="11">
        <v>0</v>
      </c>
      <c r="P506" s="11">
        <v>0</v>
      </c>
      <c r="Q506" s="11">
        <v>0</v>
      </c>
      <c r="R506" s="11">
        <v>0</v>
      </c>
      <c r="S506" s="11">
        <v>0</v>
      </c>
      <c r="T506" s="11">
        <v>0</v>
      </c>
      <c r="U506" s="11">
        <v>0</v>
      </c>
      <c r="V506" s="11">
        <v>0</v>
      </c>
      <c r="W506" s="11">
        <v>0</v>
      </c>
      <c r="X506" s="11">
        <v>0</v>
      </c>
      <c r="Y506" s="11">
        <v>0</v>
      </c>
      <c r="Z506" s="11">
        <v>0</v>
      </c>
      <c r="AA506" s="11">
        <v>0</v>
      </c>
      <c r="AB506" s="11">
        <v>0</v>
      </c>
      <c r="AC506" s="11">
        <v>0</v>
      </c>
      <c r="AD506" s="11">
        <v>0</v>
      </c>
      <c r="AE506" s="11">
        <v>0</v>
      </c>
      <c r="AF506" s="11">
        <v>0</v>
      </c>
      <c r="AG506" s="11">
        <v>25</v>
      </c>
      <c r="AH506" s="11"/>
      <c r="AI506" s="11"/>
      <c r="AJ506" s="11" t="s">
        <v>3329</v>
      </c>
      <c r="AK506" s="11" t="s">
        <v>3542</v>
      </c>
      <c r="AL506" s="11"/>
      <c r="AM506" s="11"/>
      <c r="AN506" s="11" t="s">
        <v>1901</v>
      </c>
      <c r="AO506" s="11" t="s">
        <v>47</v>
      </c>
      <c r="AP506" s="11" t="s">
        <v>56</v>
      </c>
      <c r="AQ506" s="11" t="s">
        <v>729</v>
      </c>
    </row>
    <row r="507" ht="60" hidden="1" spans="1:43">
      <c r="A507" s="28">
        <v>503</v>
      </c>
      <c r="B507" s="11" t="s">
        <v>494</v>
      </c>
      <c r="C507" s="11" t="s">
        <v>1902</v>
      </c>
      <c r="D507" s="11" t="s">
        <v>1903</v>
      </c>
      <c r="E507" s="11" t="s">
        <v>1904</v>
      </c>
      <c r="F507" s="30" t="s">
        <v>1905</v>
      </c>
      <c r="G507" s="11" t="s">
        <v>1906</v>
      </c>
      <c r="H507" s="11">
        <v>2</v>
      </c>
      <c r="I507" s="11">
        <v>2</v>
      </c>
      <c r="J507" s="11">
        <v>100</v>
      </c>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v>30</v>
      </c>
      <c r="AH507" s="11" t="s">
        <v>1400</v>
      </c>
      <c r="AI507" s="11">
        <v>4</v>
      </c>
      <c r="AJ507" s="11"/>
      <c r="AK507" s="11"/>
      <c r="AL507" s="11"/>
      <c r="AM507" s="11"/>
      <c r="AN507" s="11" t="s">
        <v>1907</v>
      </c>
      <c r="AO507" s="11" t="s">
        <v>47</v>
      </c>
      <c r="AP507" s="11" t="s">
        <v>48</v>
      </c>
      <c r="AQ507" s="11" t="s">
        <v>729</v>
      </c>
    </row>
    <row r="508" ht="24" hidden="1" spans="1:43">
      <c r="A508" s="28">
        <v>504</v>
      </c>
      <c r="B508" s="11" t="s">
        <v>494</v>
      </c>
      <c r="C508" s="11" t="s">
        <v>1908</v>
      </c>
      <c r="D508" s="11" t="s">
        <v>1909</v>
      </c>
      <c r="E508" s="11" t="s">
        <v>1910</v>
      </c>
      <c r="F508" s="11" t="s">
        <v>1911</v>
      </c>
      <c r="G508" s="11" t="s">
        <v>1912</v>
      </c>
      <c r="H508" s="11">
        <v>3</v>
      </c>
      <c r="I508" s="11">
        <v>3</v>
      </c>
      <c r="J508" s="11">
        <v>100</v>
      </c>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v>30</v>
      </c>
      <c r="AH508" s="11"/>
      <c r="AI508" s="11"/>
      <c r="AJ508" s="11"/>
      <c r="AK508" s="11"/>
      <c r="AL508" s="11"/>
      <c r="AM508" s="11"/>
      <c r="AN508" s="11" t="s">
        <v>728</v>
      </c>
      <c r="AO508" s="11" t="s">
        <v>47</v>
      </c>
      <c r="AP508" s="11" t="s">
        <v>48</v>
      </c>
      <c r="AQ508" s="11" t="s">
        <v>729</v>
      </c>
    </row>
    <row r="509" ht="24" hidden="1" spans="1:43">
      <c r="A509" s="28">
        <v>505</v>
      </c>
      <c r="B509" s="11" t="s">
        <v>494</v>
      </c>
      <c r="C509" s="11" t="s">
        <v>1913</v>
      </c>
      <c r="D509" s="11" t="s">
        <v>1914</v>
      </c>
      <c r="E509" s="11" t="s">
        <v>1915</v>
      </c>
      <c r="F509" s="11" t="s">
        <v>1916</v>
      </c>
      <c r="G509" s="11" t="s">
        <v>339</v>
      </c>
      <c r="H509" s="11">
        <v>2</v>
      </c>
      <c r="I509" s="11">
        <v>2</v>
      </c>
      <c r="J509" s="11">
        <v>100</v>
      </c>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v>10</v>
      </c>
      <c r="AH509" s="11"/>
      <c r="AI509" s="11"/>
      <c r="AJ509" s="11"/>
      <c r="AK509" s="11"/>
      <c r="AL509" s="11"/>
      <c r="AM509" s="11"/>
      <c r="AN509" s="11" t="s">
        <v>728</v>
      </c>
      <c r="AO509" s="11" t="s">
        <v>105</v>
      </c>
      <c r="AP509" s="11" t="s">
        <v>48</v>
      </c>
      <c r="AQ509" s="11" t="s">
        <v>729</v>
      </c>
    </row>
    <row r="510" ht="24" hidden="1" spans="1:43">
      <c r="A510" s="28">
        <v>506</v>
      </c>
      <c r="B510" s="11" t="s">
        <v>494</v>
      </c>
      <c r="C510" s="11" t="s">
        <v>1917</v>
      </c>
      <c r="D510" s="11" t="s">
        <v>1918</v>
      </c>
      <c r="E510" s="11" t="s">
        <v>1919</v>
      </c>
      <c r="F510" s="11" t="s">
        <v>1916</v>
      </c>
      <c r="G510" s="11" t="s">
        <v>339</v>
      </c>
      <c r="H510" s="11">
        <v>2</v>
      </c>
      <c r="I510" s="11">
        <v>1</v>
      </c>
      <c r="J510" s="11">
        <v>100</v>
      </c>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v>30</v>
      </c>
      <c r="AH510" s="11"/>
      <c r="AI510" s="11"/>
      <c r="AJ510" s="11"/>
      <c r="AK510" s="11"/>
      <c r="AL510" s="11"/>
      <c r="AM510" s="11"/>
      <c r="AN510" s="11" t="s">
        <v>728</v>
      </c>
      <c r="AO510" s="11" t="s">
        <v>47</v>
      </c>
      <c r="AP510" s="11" t="s">
        <v>48</v>
      </c>
      <c r="AQ510" s="11" t="s">
        <v>729</v>
      </c>
    </row>
    <row r="511" ht="24" hidden="1" spans="1:43">
      <c r="A511" s="28">
        <v>507</v>
      </c>
      <c r="B511" s="11" t="s">
        <v>494</v>
      </c>
      <c r="C511" s="11" t="s">
        <v>1920</v>
      </c>
      <c r="D511" s="11" t="s">
        <v>1921</v>
      </c>
      <c r="E511" s="11" t="s">
        <v>1922</v>
      </c>
      <c r="F511" s="30" t="s">
        <v>1905</v>
      </c>
      <c r="G511" s="11" t="s">
        <v>1923</v>
      </c>
      <c r="H511" s="11">
        <v>2</v>
      </c>
      <c r="I511" s="11">
        <v>2</v>
      </c>
      <c r="J511" s="11">
        <v>100</v>
      </c>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v>30</v>
      </c>
      <c r="AH511" s="11"/>
      <c r="AI511" s="11"/>
      <c r="AJ511" s="11"/>
      <c r="AK511" s="11"/>
      <c r="AL511" s="11"/>
      <c r="AM511" s="11"/>
      <c r="AN511" s="11" t="s">
        <v>733</v>
      </c>
      <c r="AO511" s="11" t="s">
        <v>47</v>
      </c>
      <c r="AP511" s="11" t="s">
        <v>48</v>
      </c>
      <c r="AQ511" s="11" t="s">
        <v>729</v>
      </c>
    </row>
    <row r="512" ht="24" hidden="1" spans="1:43">
      <c r="A512" s="28">
        <v>508</v>
      </c>
      <c r="B512" s="11" t="s">
        <v>494</v>
      </c>
      <c r="C512" s="11" t="s">
        <v>1924</v>
      </c>
      <c r="D512" s="11" t="s">
        <v>1925</v>
      </c>
      <c r="E512" s="11" t="s">
        <v>1926</v>
      </c>
      <c r="F512" s="30" t="s">
        <v>1927</v>
      </c>
      <c r="G512" s="11" t="s">
        <v>545</v>
      </c>
      <c r="H512" s="11">
        <v>1</v>
      </c>
      <c r="I512" s="11">
        <v>1</v>
      </c>
      <c r="J512" s="11">
        <v>100</v>
      </c>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v>30</v>
      </c>
      <c r="AH512" s="11"/>
      <c r="AI512" s="11"/>
      <c r="AJ512" s="11"/>
      <c r="AK512" s="11"/>
      <c r="AL512" s="11"/>
      <c r="AM512" s="11"/>
      <c r="AN512" s="11" t="s">
        <v>733</v>
      </c>
      <c r="AO512" s="11" t="s">
        <v>47</v>
      </c>
      <c r="AP512" s="11" t="s">
        <v>48</v>
      </c>
      <c r="AQ512" s="11" t="s">
        <v>729</v>
      </c>
    </row>
    <row r="513" ht="24" hidden="1" spans="1:43">
      <c r="A513" s="28">
        <v>509</v>
      </c>
      <c r="B513" s="11" t="s">
        <v>494</v>
      </c>
      <c r="C513" s="11" t="s">
        <v>1928</v>
      </c>
      <c r="D513" s="11" t="s">
        <v>1929</v>
      </c>
      <c r="E513" s="11" t="s">
        <v>1930</v>
      </c>
      <c r="F513" s="11" t="s">
        <v>503</v>
      </c>
      <c r="G513" s="11" t="s">
        <v>504</v>
      </c>
      <c r="H513" s="11">
        <v>2</v>
      </c>
      <c r="I513" s="11">
        <v>2</v>
      </c>
      <c r="J513" s="11">
        <v>100</v>
      </c>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v>30</v>
      </c>
      <c r="AH513" s="11"/>
      <c r="AI513" s="11"/>
      <c r="AJ513" s="11"/>
      <c r="AK513" s="11"/>
      <c r="AL513" s="11"/>
      <c r="AM513" s="11"/>
      <c r="AN513" s="11" t="s">
        <v>733</v>
      </c>
      <c r="AO513" s="11" t="s">
        <v>47</v>
      </c>
      <c r="AP513" s="11" t="s">
        <v>48</v>
      </c>
      <c r="AQ513" s="11" t="s">
        <v>729</v>
      </c>
    </row>
    <row r="514" ht="48" hidden="1" spans="1:43">
      <c r="A514" s="28">
        <v>510</v>
      </c>
      <c r="B514" s="11" t="s">
        <v>494</v>
      </c>
      <c r="C514" s="11" t="s">
        <v>1931</v>
      </c>
      <c r="D514" s="11" t="s">
        <v>1932</v>
      </c>
      <c r="E514" s="11" t="s">
        <v>1933</v>
      </c>
      <c r="F514" s="11" t="s">
        <v>1934</v>
      </c>
      <c r="G514" s="11" t="s">
        <v>1935</v>
      </c>
      <c r="H514" s="11">
        <v>2</v>
      </c>
      <c r="I514" s="11">
        <v>2</v>
      </c>
      <c r="J514" s="11">
        <v>100</v>
      </c>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v>30</v>
      </c>
      <c r="AH514" s="11" t="s">
        <v>1400</v>
      </c>
      <c r="AI514" s="11">
        <v>2</v>
      </c>
      <c r="AJ514" s="11"/>
      <c r="AK514" s="11"/>
      <c r="AL514" s="11"/>
      <c r="AM514" s="11"/>
      <c r="AN514" s="11" t="s">
        <v>733</v>
      </c>
      <c r="AO514" s="11" t="s">
        <v>47</v>
      </c>
      <c r="AP514" s="11" t="s">
        <v>48</v>
      </c>
      <c r="AQ514" s="11" t="s">
        <v>729</v>
      </c>
    </row>
    <row r="515" ht="36" spans="1:43">
      <c r="A515" s="28">
        <v>511</v>
      </c>
      <c r="B515" s="11" t="s">
        <v>494</v>
      </c>
      <c r="C515" s="11" t="s">
        <v>1936</v>
      </c>
      <c r="D515" s="11" t="s">
        <v>1937</v>
      </c>
      <c r="E515" s="11" t="s">
        <v>1938</v>
      </c>
      <c r="F515" s="11" t="s">
        <v>594</v>
      </c>
      <c r="G515" s="11" t="s">
        <v>1939</v>
      </c>
      <c r="H515" s="11">
        <v>6</v>
      </c>
      <c r="I515" s="11">
        <v>4</v>
      </c>
      <c r="J515" s="11">
        <v>41.66</v>
      </c>
      <c r="K515" s="11" t="s">
        <v>3434</v>
      </c>
      <c r="L515" s="11">
        <v>6</v>
      </c>
      <c r="M515" s="95">
        <v>33.33</v>
      </c>
      <c r="N515" s="95" t="s">
        <v>1939</v>
      </c>
      <c r="O515" s="11">
        <v>8</v>
      </c>
      <c r="P515" s="11">
        <v>25</v>
      </c>
      <c r="Q515" s="11" t="s">
        <v>3370</v>
      </c>
      <c r="R515" s="11">
        <v>0</v>
      </c>
      <c r="S515" s="11">
        <v>0</v>
      </c>
      <c r="T515" s="11">
        <v>0</v>
      </c>
      <c r="U515" s="11">
        <v>0</v>
      </c>
      <c r="V515" s="11">
        <v>0</v>
      </c>
      <c r="W515" s="11">
        <v>0</v>
      </c>
      <c r="X515" s="11">
        <v>0</v>
      </c>
      <c r="Y515" s="11">
        <v>0</v>
      </c>
      <c r="Z515" s="11">
        <v>0</v>
      </c>
      <c r="AA515" s="11">
        <v>0</v>
      </c>
      <c r="AB515" s="11">
        <v>0</v>
      </c>
      <c r="AC515" s="11">
        <v>0</v>
      </c>
      <c r="AD515" s="11">
        <v>0</v>
      </c>
      <c r="AE515" s="11">
        <v>0</v>
      </c>
      <c r="AF515" s="11">
        <v>0</v>
      </c>
      <c r="AG515" s="11">
        <v>15</v>
      </c>
      <c r="AH515" s="11"/>
      <c r="AI515" s="11"/>
      <c r="AJ515" s="11" t="s">
        <v>3329</v>
      </c>
      <c r="AK515" s="11" t="s">
        <v>3542</v>
      </c>
      <c r="AL515" s="11"/>
      <c r="AM515" s="11"/>
      <c r="AN515" s="11" t="s">
        <v>733</v>
      </c>
      <c r="AO515" s="11" t="s">
        <v>47</v>
      </c>
      <c r="AP515" s="11" t="s">
        <v>56</v>
      </c>
      <c r="AQ515" s="11" t="s">
        <v>729</v>
      </c>
    </row>
    <row r="516" ht="36" hidden="1" spans="1:43">
      <c r="A516" s="28">
        <v>512</v>
      </c>
      <c r="B516" s="11" t="s">
        <v>494</v>
      </c>
      <c r="C516" s="11" t="s">
        <v>1940</v>
      </c>
      <c r="D516" s="11" t="s">
        <v>1941</v>
      </c>
      <c r="E516" s="11" t="s">
        <v>1942</v>
      </c>
      <c r="F516" s="30" t="s">
        <v>599</v>
      </c>
      <c r="G516" s="11" t="s">
        <v>499</v>
      </c>
      <c r="H516" s="11">
        <v>1</v>
      </c>
      <c r="I516" s="11">
        <v>1</v>
      </c>
      <c r="J516" s="11">
        <v>100</v>
      </c>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v>30</v>
      </c>
      <c r="AH516" s="11"/>
      <c r="AI516" s="11"/>
      <c r="AJ516" s="11"/>
      <c r="AK516" s="11"/>
      <c r="AL516" s="11"/>
      <c r="AM516" s="11"/>
      <c r="AN516" s="11" t="s">
        <v>810</v>
      </c>
      <c r="AO516" s="11" t="s">
        <v>47</v>
      </c>
      <c r="AP516" s="11" t="s">
        <v>48</v>
      </c>
      <c r="AQ516" s="11" t="s">
        <v>729</v>
      </c>
    </row>
    <row r="517" ht="48" hidden="1" spans="1:43">
      <c r="A517" s="28">
        <v>513</v>
      </c>
      <c r="B517" s="11" t="s">
        <v>494</v>
      </c>
      <c r="C517" s="11" t="s">
        <v>1943</v>
      </c>
      <c r="D517" s="11" t="s">
        <v>1944</v>
      </c>
      <c r="E517" s="11" t="s">
        <v>1945</v>
      </c>
      <c r="F517" s="11" t="s">
        <v>1934</v>
      </c>
      <c r="G517" s="11" t="s">
        <v>1935</v>
      </c>
      <c r="H517" s="11">
        <v>2</v>
      </c>
      <c r="I517" s="11">
        <v>2</v>
      </c>
      <c r="J517" s="11">
        <v>100</v>
      </c>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v>30</v>
      </c>
      <c r="AH517" s="11" t="s">
        <v>1400</v>
      </c>
      <c r="AI517" s="11">
        <v>2</v>
      </c>
      <c r="AJ517" s="11"/>
      <c r="AK517" s="11"/>
      <c r="AL517" s="11"/>
      <c r="AM517" s="11"/>
      <c r="AN517" s="11" t="s">
        <v>810</v>
      </c>
      <c r="AO517" s="11" t="s">
        <v>47</v>
      </c>
      <c r="AP517" s="11" t="s">
        <v>48</v>
      </c>
      <c r="AQ517" s="11" t="s">
        <v>729</v>
      </c>
    </row>
    <row r="518" ht="48" hidden="1" spans="1:43">
      <c r="A518" s="28">
        <v>514</v>
      </c>
      <c r="B518" s="11" t="s">
        <v>494</v>
      </c>
      <c r="C518" s="11" t="s">
        <v>1946</v>
      </c>
      <c r="D518" s="11" t="s">
        <v>1947</v>
      </c>
      <c r="E518" s="11" t="s">
        <v>1948</v>
      </c>
      <c r="F518" s="11" t="s">
        <v>540</v>
      </c>
      <c r="G518" s="11" t="s">
        <v>504</v>
      </c>
      <c r="H518" s="11">
        <v>1</v>
      </c>
      <c r="I518" s="11">
        <v>1</v>
      </c>
      <c r="J518" s="33">
        <v>60</v>
      </c>
      <c r="K518" s="33" t="s">
        <v>504</v>
      </c>
      <c r="L518" s="11">
        <v>7</v>
      </c>
      <c r="M518" s="33">
        <v>40</v>
      </c>
      <c r="N518" s="33" t="s">
        <v>3435</v>
      </c>
      <c r="O518" s="11">
        <v>0</v>
      </c>
      <c r="P518" s="11">
        <v>0</v>
      </c>
      <c r="Q518" s="11">
        <v>0</v>
      </c>
      <c r="R518" s="11">
        <v>0</v>
      </c>
      <c r="S518" s="11">
        <v>0</v>
      </c>
      <c r="T518" s="11">
        <v>0</v>
      </c>
      <c r="U518" s="11">
        <v>0</v>
      </c>
      <c r="V518" s="11">
        <v>0</v>
      </c>
      <c r="W518" s="11">
        <v>0</v>
      </c>
      <c r="X518" s="11">
        <v>0</v>
      </c>
      <c r="Y518" s="11">
        <v>0</v>
      </c>
      <c r="Z518" s="11">
        <v>0</v>
      </c>
      <c r="AA518" s="11">
        <v>0</v>
      </c>
      <c r="AB518" s="11">
        <v>0</v>
      </c>
      <c r="AC518" s="11">
        <v>0</v>
      </c>
      <c r="AD518" s="11">
        <v>0</v>
      </c>
      <c r="AE518" s="11">
        <v>0</v>
      </c>
      <c r="AF518" s="11">
        <v>0</v>
      </c>
      <c r="AG518" s="11">
        <v>30</v>
      </c>
      <c r="AH518" s="11"/>
      <c r="AI518" s="11"/>
      <c r="AJ518" s="11" t="s">
        <v>3329</v>
      </c>
      <c r="AK518" s="11" t="s">
        <v>3541</v>
      </c>
      <c r="AL518" s="11"/>
      <c r="AM518" s="11"/>
      <c r="AN518" s="11" t="s">
        <v>810</v>
      </c>
      <c r="AO518" s="11" t="s">
        <v>47</v>
      </c>
      <c r="AP518" s="11" t="s">
        <v>48</v>
      </c>
      <c r="AQ518" s="11" t="s">
        <v>729</v>
      </c>
    </row>
    <row r="519" ht="24" hidden="1" spans="1:43">
      <c r="A519" s="28">
        <v>515</v>
      </c>
      <c r="B519" s="11" t="s">
        <v>494</v>
      </c>
      <c r="C519" s="11" t="s">
        <v>1949</v>
      </c>
      <c r="D519" s="11" t="s">
        <v>1950</v>
      </c>
      <c r="E519" s="11" t="s">
        <v>1951</v>
      </c>
      <c r="F519" s="30" t="s">
        <v>1927</v>
      </c>
      <c r="G519" s="11" t="s">
        <v>545</v>
      </c>
      <c r="H519" s="11">
        <v>6</v>
      </c>
      <c r="I519" s="11">
        <v>1</v>
      </c>
      <c r="J519" s="11">
        <v>100</v>
      </c>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v>15</v>
      </c>
      <c r="AH519" s="11"/>
      <c r="AI519" s="11"/>
      <c r="AJ519" s="11"/>
      <c r="AK519" s="11"/>
      <c r="AL519" s="11"/>
      <c r="AM519" s="11"/>
      <c r="AN519" s="11" t="s">
        <v>737</v>
      </c>
      <c r="AO519" s="11" t="s">
        <v>47</v>
      </c>
      <c r="AP519" s="11" t="s">
        <v>56</v>
      </c>
      <c r="AQ519" s="11" t="s">
        <v>729</v>
      </c>
    </row>
    <row r="520" ht="48" hidden="1" spans="1:43">
      <c r="A520" s="28">
        <v>516</v>
      </c>
      <c r="B520" s="11" t="s">
        <v>494</v>
      </c>
      <c r="C520" s="11" t="s">
        <v>1952</v>
      </c>
      <c r="D520" s="11" t="s">
        <v>1953</v>
      </c>
      <c r="E520" s="11" t="s">
        <v>1954</v>
      </c>
      <c r="F520" s="30" t="s">
        <v>528</v>
      </c>
      <c r="G520" s="11" t="s">
        <v>636</v>
      </c>
      <c r="H520" s="11">
        <v>1</v>
      </c>
      <c r="I520" s="11">
        <v>1</v>
      </c>
      <c r="J520" s="33">
        <v>50</v>
      </c>
      <c r="K520" s="33" t="s">
        <v>636</v>
      </c>
      <c r="L520" s="11">
        <v>2</v>
      </c>
      <c r="M520" s="33">
        <v>50</v>
      </c>
      <c r="N520" s="33" t="s">
        <v>45</v>
      </c>
      <c r="O520" s="11">
        <v>0</v>
      </c>
      <c r="P520" s="11">
        <v>0</v>
      </c>
      <c r="Q520" s="11">
        <v>0</v>
      </c>
      <c r="R520" s="11">
        <v>0</v>
      </c>
      <c r="S520" s="11">
        <v>0</v>
      </c>
      <c r="T520" s="11">
        <v>0</v>
      </c>
      <c r="U520" s="11">
        <v>0</v>
      </c>
      <c r="V520" s="11">
        <v>0</v>
      </c>
      <c r="W520" s="11">
        <v>0</v>
      </c>
      <c r="X520" s="11">
        <v>0</v>
      </c>
      <c r="Y520" s="11">
        <v>0</v>
      </c>
      <c r="Z520" s="11">
        <v>0</v>
      </c>
      <c r="AA520" s="11">
        <v>0</v>
      </c>
      <c r="AB520" s="11">
        <v>0</v>
      </c>
      <c r="AC520" s="11">
        <v>0</v>
      </c>
      <c r="AD520" s="11">
        <v>0</v>
      </c>
      <c r="AE520" s="11">
        <v>0</v>
      </c>
      <c r="AF520" s="11">
        <v>0</v>
      </c>
      <c r="AG520" s="11">
        <v>30</v>
      </c>
      <c r="AH520" s="11" t="s">
        <v>1400</v>
      </c>
      <c r="AI520" s="11">
        <v>4</v>
      </c>
      <c r="AJ520" s="11" t="s">
        <v>3329</v>
      </c>
      <c r="AK520" s="11" t="s">
        <v>3541</v>
      </c>
      <c r="AL520" s="11"/>
      <c r="AM520" s="11"/>
      <c r="AN520" s="11" t="s">
        <v>737</v>
      </c>
      <c r="AO520" s="11" t="s">
        <v>47</v>
      </c>
      <c r="AP520" s="11" t="s">
        <v>48</v>
      </c>
      <c r="AQ520" s="11" t="s">
        <v>729</v>
      </c>
    </row>
    <row r="521" ht="36" hidden="1" spans="1:43">
      <c r="A521" s="28">
        <v>517</v>
      </c>
      <c r="B521" s="11" t="s">
        <v>494</v>
      </c>
      <c r="C521" s="11" t="s">
        <v>1955</v>
      </c>
      <c r="D521" s="11" t="s">
        <v>1956</v>
      </c>
      <c r="E521" s="11" t="s">
        <v>1957</v>
      </c>
      <c r="F521" s="11" t="s">
        <v>519</v>
      </c>
      <c r="G521" s="11" t="s">
        <v>578</v>
      </c>
      <c r="H521" s="11">
        <v>1</v>
      </c>
      <c r="I521" s="11">
        <v>1</v>
      </c>
      <c r="J521" s="11">
        <v>100</v>
      </c>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v>30</v>
      </c>
      <c r="AH521" s="11"/>
      <c r="AI521" s="11"/>
      <c r="AJ521" s="11"/>
      <c r="AK521" s="11"/>
      <c r="AL521" s="11"/>
      <c r="AM521" s="11"/>
      <c r="AN521" s="11" t="s">
        <v>737</v>
      </c>
      <c r="AO521" s="11" t="s">
        <v>47</v>
      </c>
      <c r="AP521" s="11" t="s">
        <v>48</v>
      </c>
      <c r="AQ521" s="11" t="s">
        <v>729</v>
      </c>
    </row>
    <row r="522" ht="24" hidden="1" spans="1:43">
      <c r="A522" s="28">
        <v>518</v>
      </c>
      <c r="B522" s="11" t="s">
        <v>494</v>
      </c>
      <c r="C522" s="11" t="s">
        <v>1958</v>
      </c>
      <c r="D522" s="11" t="s">
        <v>1959</v>
      </c>
      <c r="E522" s="11" t="s">
        <v>1960</v>
      </c>
      <c r="F522" s="30" t="s">
        <v>508</v>
      </c>
      <c r="G522" s="11" t="s">
        <v>394</v>
      </c>
      <c r="H522" s="11">
        <v>3</v>
      </c>
      <c r="I522" s="11">
        <v>3</v>
      </c>
      <c r="J522" s="11">
        <v>100</v>
      </c>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v>30</v>
      </c>
      <c r="AH522" s="11"/>
      <c r="AI522" s="11"/>
      <c r="AJ522" s="11"/>
      <c r="AK522" s="11"/>
      <c r="AL522" s="11"/>
      <c r="AM522" s="11"/>
      <c r="AN522" s="11" t="s">
        <v>741</v>
      </c>
      <c r="AO522" s="11" t="s">
        <v>47</v>
      </c>
      <c r="AP522" s="11" t="s">
        <v>48</v>
      </c>
      <c r="AQ522" s="11" t="s">
        <v>729</v>
      </c>
    </row>
    <row r="523" ht="36" hidden="1" spans="1:43">
      <c r="A523" s="28">
        <v>519</v>
      </c>
      <c r="B523" s="11" t="s">
        <v>494</v>
      </c>
      <c r="C523" s="11" t="s">
        <v>1961</v>
      </c>
      <c r="D523" s="11" t="s">
        <v>1962</v>
      </c>
      <c r="E523" s="11" t="s">
        <v>1963</v>
      </c>
      <c r="F523" s="11" t="s">
        <v>503</v>
      </c>
      <c r="G523" s="11" t="s">
        <v>504</v>
      </c>
      <c r="H523" s="11">
        <v>1</v>
      </c>
      <c r="I523" s="11">
        <v>1</v>
      </c>
      <c r="J523" s="11">
        <v>100</v>
      </c>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v>30</v>
      </c>
      <c r="AH523" s="11"/>
      <c r="AI523" s="11"/>
      <c r="AJ523" s="11"/>
      <c r="AK523" s="11"/>
      <c r="AL523" s="11"/>
      <c r="AM523" s="11"/>
      <c r="AN523" s="11" t="s">
        <v>741</v>
      </c>
      <c r="AO523" s="11" t="s">
        <v>47</v>
      </c>
      <c r="AP523" s="11" t="s">
        <v>48</v>
      </c>
      <c r="AQ523" s="11" t="s">
        <v>729</v>
      </c>
    </row>
    <row r="524" ht="24" hidden="1" spans="1:43">
      <c r="A524" s="28">
        <v>520</v>
      </c>
      <c r="B524" s="11" t="s">
        <v>494</v>
      </c>
      <c r="C524" s="11" t="s">
        <v>1964</v>
      </c>
      <c r="D524" s="11" t="s">
        <v>1965</v>
      </c>
      <c r="E524" s="11" t="s">
        <v>1966</v>
      </c>
      <c r="F524" s="11" t="s">
        <v>503</v>
      </c>
      <c r="G524" s="11" t="s">
        <v>504</v>
      </c>
      <c r="H524" s="11">
        <v>1</v>
      </c>
      <c r="I524" s="11">
        <v>1</v>
      </c>
      <c r="J524" s="11">
        <v>100</v>
      </c>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v>30</v>
      </c>
      <c r="AH524" s="11"/>
      <c r="AI524" s="11"/>
      <c r="AJ524" s="11"/>
      <c r="AK524" s="11"/>
      <c r="AL524" s="11"/>
      <c r="AM524" s="11"/>
      <c r="AN524" s="11" t="s">
        <v>741</v>
      </c>
      <c r="AO524" s="11" t="s">
        <v>47</v>
      </c>
      <c r="AP524" s="11" t="s">
        <v>48</v>
      </c>
      <c r="AQ524" s="11" t="s">
        <v>729</v>
      </c>
    </row>
    <row r="525" ht="36" hidden="1" spans="1:43">
      <c r="A525" s="28">
        <v>521</v>
      </c>
      <c r="B525" s="11" t="s">
        <v>494</v>
      </c>
      <c r="C525" s="11" t="s">
        <v>1967</v>
      </c>
      <c r="D525" s="11" t="s">
        <v>1968</v>
      </c>
      <c r="E525" s="11" t="s">
        <v>1969</v>
      </c>
      <c r="F525" s="30" t="s">
        <v>528</v>
      </c>
      <c r="G525" s="11" t="s">
        <v>636</v>
      </c>
      <c r="H525" s="11">
        <v>2</v>
      </c>
      <c r="I525" s="11">
        <v>2</v>
      </c>
      <c r="J525" s="11">
        <v>100</v>
      </c>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v>10</v>
      </c>
      <c r="AH525" s="11"/>
      <c r="AI525" s="11"/>
      <c r="AJ525" s="11"/>
      <c r="AK525" s="11"/>
      <c r="AL525" s="11"/>
      <c r="AM525" s="11"/>
      <c r="AN525" s="11" t="s">
        <v>746</v>
      </c>
      <c r="AO525" s="11" t="s">
        <v>105</v>
      </c>
      <c r="AP525" s="11" t="s">
        <v>48</v>
      </c>
      <c r="AQ525" s="11" t="s">
        <v>729</v>
      </c>
    </row>
    <row r="526" ht="48" hidden="1" spans="1:43">
      <c r="A526" s="28">
        <v>522</v>
      </c>
      <c r="B526" s="11" t="s">
        <v>494</v>
      </c>
      <c r="C526" s="11" t="s">
        <v>1970</v>
      </c>
      <c r="D526" s="11" t="s">
        <v>1971</v>
      </c>
      <c r="E526" s="11" t="s">
        <v>1972</v>
      </c>
      <c r="F526" s="11" t="s">
        <v>519</v>
      </c>
      <c r="G526" s="11" t="s">
        <v>636</v>
      </c>
      <c r="H526" s="11">
        <v>1</v>
      </c>
      <c r="I526" s="11">
        <v>1</v>
      </c>
      <c r="J526" s="33">
        <v>50</v>
      </c>
      <c r="K526" s="33" t="s">
        <v>636</v>
      </c>
      <c r="L526" s="11">
        <v>3</v>
      </c>
      <c r="M526" s="33">
        <v>50</v>
      </c>
      <c r="N526" s="33" t="s">
        <v>45</v>
      </c>
      <c r="O526" s="11">
        <v>0</v>
      </c>
      <c r="P526" s="11">
        <v>0</v>
      </c>
      <c r="Q526" s="11">
        <v>0</v>
      </c>
      <c r="R526" s="11">
        <v>0</v>
      </c>
      <c r="S526" s="11">
        <v>0</v>
      </c>
      <c r="T526" s="11">
        <v>0</v>
      </c>
      <c r="U526" s="11">
        <v>0</v>
      </c>
      <c r="V526" s="11">
        <v>0</v>
      </c>
      <c r="W526" s="11">
        <v>0</v>
      </c>
      <c r="X526" s="11">
        <v>0</v>
      </c>
      <c r="Y526" s="11">
        <v>0</v>
      </c>
      <c r="Z526" s="11">
        <v>0</v>
      </c>
      <c r="AA526" s="11">
        <v>0</v>
      </c>
      <c r="AB526" s="11">
        <v>0</v>
      </c>
      <c r="AC526" s="11">
        <v>0</v>
      </c>
      <c r="AD526" s="11">
        <v>0</v>
      </c>
      <c r="AE526" s="11">
        <v>0</v>
      </c>
      <c r="AF526" s="11">
        <v>0</v>
      </c>
      <c r="AG526" s="11">
        <v>30</v>
      </c>
      <c r="AH526" s="11" t="s">
        <v>1400</v>
      </c>
      <c r="AI526" s="11">
        <v>2</v>
      </c>
      <c r="AJ526" s="11" t="s">
        <v>3329</v>
      </c>
      <c r="AK526" s="11" t="s">
        <v>3541</v>
      </c>
      <c r="AL526" s="11"/>
      <c r="AM526" s="11"/>
      <c r="AN526" s="11" t="s">
        <v>746</v>
      </c>
      <c r="AO526" s="11" t="s">
        <v>47</v>
      </c>
      <c r="AP526" s="11" t="s">
        <v>48</v>
      </c>
      <c r="AQ526" s="11" t="s">
        <v>729</v>
      </c>
    </row>
    <row r="527" ht="36" hidden="1" spans="1:43">
      <c r="A527" s="28">
        <v>523</v>
      </c>
      <c r="B527" s="11" t="s">
        <v>494</v>
      </c>
      <c r="C527" s="11" t="s">
        <v>1973</v>
      </c>
      <c r="D527" s="11" t="s">
        <v>1974</v>
      </c>
      <c r="E527" s="11" t="s">
        <v>1975</v>
      </c>
      <c r="F527" s="11" t="s">
        <v>1976</v>
      </c>
      <c r="G527" s="11" t="s">
        <v>1977</v>
      </c>
      <c r="H527" s="11">
        <v>2</v>
      </c>
      <c r="I527" s="11">
        <v>2</v>
      </c>
      <c r="J527" s="11">
        <v>100</v>
      </c>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v>30</v>
      </c>
      <c r="AH527" s="11"/>
      <c r="AI527" s="11"/>
      <c r="AJ527" s="11"/>
      <c r="AK527" s="11"/>
      <c r="AL527" s="11"/>
      <c r="AM527" s="11"/>
      <c r="AN527" s="11" t="s">
        <v>746</v>
      </c>
      <c r="AO527" s="11" t="s">
        <v>47</v>
      </c>
      <c r="AP527" s="11" t="s">
        <v>48</v>
      </c>
      <c r="AQ527" s="11" t="s">
        <v>729</v>
      </c>
    </row>
    <row r="528" ht="24" hidden="1" spans="1:43">
      <c r="A528" s="28">
        <v>524</v>
      </c>
      <c r="B528" s="11" t="s">
        <v>494</v>
      </c>
      <c r="C528" s="11" t="s">
        <v>1978</v>
      </c>
      <c r="D528" s="11" t="s">
        <v>1979</v>
      </c>
      <c r="E528" s="11" t="s">
        <v>1980</v>
      </c>
      <c r="F528" s="11" t="s">
        <v>624</v>
      </c>
      <c r="G528" s="11" t="s">
        <v>625</v>
      </c>
      <c r="H528" s="11">
        <v>5</v>
      </c>
      <c r="I528" s="11">
        <v>5</v>
      </c>
      <c r="J528" s="11">
        <v>100</v>
      </c>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v>5</v>
      </c>
      <c r="AH528" s="11"/>
      <c r="AI528" s="11"/>
      <c r="AJ528" s="11"/>
      <c r="AK528" s="11"/>
      <c r="AL528" s="11"/>
      <c r="AM528" s="11"/>
      <c r="AN528" s="11" t="s">
        <v>746</v>
      </c>
      <c r="AO528" s="11" t="s">
        <v>105</v>
      </c>
      <c r="AP528" s="11" t="s">
        <v>56</v>
      </c>
      <c r="AQ528" s="11" t="s">
        <v>729</v>
      </c>
    </row>
    <row r="529" ht="36" hidden="1" spans="1:43">
      <c r="A529" s="28">
        <v>525</v>
      </c>
      <c r="B529" s="11" t="s">
        <v>494</v>
      </c>
      <c r="C529" s="11" t="s">
        <v>1981</v>
      </c>
      <c r="D529" s="11" t="s">
        <v>1982</v>
      </c>
      <c r="E529" s="11" t="s">
        <v>1983</v>
      </c>
      <c r="F529" s="30" t="s">
        <v>508</v>
      </c>
      <c r="G529" s="11" t="s">
        <v>825</v>
      </c>
      <c r="H529" s="11">
        <v>6</v>
      </c>
      <c r="I529" s="11">
        <v>6</v>
      </c>
      <c r="J529" s="11">
        <v>100</v>
      </c>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v>15</v>
      </c>
      <c r="AH529" s="11"/>
      <c r="AI529" s="11"/>
      <c r="AJ529" s="11"/>
      <c r="AK529" s="11"/>
      <c r="AL529" s="11"/>
      <c r="AM529" s="11"/>
      <c r="AN529" s="11" t="s">
        <v>750</v>
      </c>
      <c r="AO529" s="11" t="s">
        <v>47</v>
      </c>
      <c r="AP529" s="11" t="s">
        <v>56</v>
      </c>
      <c r="AQ529" s="11" t="s">
        <v>729</v>
      </c>
    </row>
    <row r="530" ht="24" hidden="1" spans="1:43">
      <c r="A530" s="28">
        <v>526</v>
      </c>
      <c r="B530" s="11" t="s">
        <v>494</v>
      </c>
      <c r="C530" s="11" t="s">
        <v>1984</v>
      </c>
      <c r="D530" s="11" t="s">
        <v>1985</v>
      </c>
      <c r="E530" s="11" t="s">
        <v>1986</v>
      </c>
      <c r="F530" s="30" t="s">
        <v>582</v>
      </c>
      <c r="G530" s="11" t="s">
        <v>403</v>
      </c>
      <c r="H530" s="11">
        <v>1</v>
      </c>
      <c r="I530" s="11">
        <v>1</v>
      </c>
      <c r="J530" s="11">
        <v>100</v>
      </c>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v>30</v>
      </c>
      <c r="AH530" s="11"/>
      <c r="AI530" s="11"/>
      <c r="AJ530" s="11"/>
      <c r="AK530" s="11"/>
      <c r="AL530" s="11"/>
      <c r="AM530" s="11"/>
      <c r="AN530" s="11" t="s">
        <v>750</v>
      </c>
      <c r="AO530" s="11" t="s">
        <v>47</v>
      </c>
      <c r="AP530" s="11" t="s">
        <v>48</v>
      </c>
      <c r="AQ530" s="11" t="s">
        <v>729</v>
      </c>
    </row>
    <row r="531" ht="36" hidden="1" spans="1:43">
      <c r="A531" s="28">
        <v>527</v>
      </c>
      <c r="B531" s="11" t="s">
        <v>494</v>
      </c>
      <c r="C531" s="11" t="s">
        <v>1987</v>
      </c>
      <c r="D531" s="11" t="s">
        <v>1988</v>
      </c>
      <c r="E531" s="11" t="s">
        <v>1989</v>
      </c>
      <c r="F531" s="30" t="s">
        <v>528</v>
      </c>
      <c r="G531" s="11" t="s">
        <v>636</v>
      </c>
      <c r="H531" s="11">
        <v>1</v>
      </c>
      <c r="I531" s="11">
        <v>1</v>
      </c>
      <c r="J531" s="33">
        <v>50</v>
      </c>
      <c r="K531" s="33" t="s">
        <v>636</v>
      </c>
      <c r="L531" s="11">
        <v>2</v>
      </c>
      <c r="M531" s="33">
        <v>50</v>
      </c>
      <c r="N531" s="33" t="s">
        <v>45</v>
      </c>
      <c r="O531" s="11">
        <v>0</v>
      </c>
      <c r="P531" s="11">
        <v>0</v>
      </c>
      <c r="Q531" s="11">
        <v>0</v>
      </c>
      <c r="R531" s="11">
        <v>0</v>
      </c>
      <c r="S531" s="11">
        <v>0</v>
      </c>
      <c r="T531" s="11">
        <v>0</v>
      </c>
      <c r="U531" s="11">
        <v>0</v>
      </c>
      <c r="V531" s="11">
        <v>0</v>
      </c>
      <c r="W531" s="11">
        <v>0</v>
      </c>
      <c r="X531" s="11">
        <v>0</v>
      </c>
      <c r="Y531" s="11">
        <v>0</v>
      </c>
      <c r="Z531" s="11">
        <v>0</v>
      </c>
      <c r="AA531" s="11">
        <v>0</v>
      </c>
      <c r="AB531" s="11">
        <v>0</v>
      </c>
      <c r="AC531" s="11">
        <v>0</v>
      </c>
      <c r="AD531" s="11">
        <v>0</v>
      </c>
      <c r="AE531" s="11">
        <v>0</v>
      </c>
      <c r="AF531" s="11">
        <v>0</v>
      </c>
      <c r="AG531" s="11">
        <v>30</v>
      </c>
      <c r="AH531" s="11" t="s">
        <v>1400</v>
      </c>
      <c r="AI531" s="11">
        <v>2</v>
      </c>
      <c r="AJ531" s="11" t="s">
        <v>3329</v>
      </c>
      <c r="AK531" s="11" t="s">
        <v>3541</v>
      </c>
      <c r="AL531" s="11"/>
      <c r="AM531" s="11"/>
      <c r="AN531" s="11" t="s">
        <v>750</v>
      </c>
      <c r="AO531" s="11" t="s">
        <v>47</v>
      </c>
      <c r="AP531" s="11" t="s">
        <v>48</v>
      </c>
      <c r="AQ531" s="11" t="s">
        <v>729</v>
      </c>
    </row>
    <row r="532" ht="24" hidden="1" spans="1:43">
      <c r="A532" s="28">
        <v>528</v>
      </c>
      <c r="B532" s="11" t="s">
        <v>494</v>
      </c>
      <c r="C532" s="11" t="s">
        <v>1990</v>
      </c>
      <c r="D532" s="11" t="s">
        <v>1991</v>
      </c>
      <c r="E532" s="11" t="s">
        <v>1992</v>
      </c>
      <c r="F532" s="30" t="s">
        <v>1916</v>
      </c>
      <c r="G532" s="11" t="s">
        <v>339</v>
      </c>
      <c r="H532" s="11">
        <v>1</v>
      </c>
      <c r="I532" s="11">
        <v>1</v>
      </c>
      <c r="J532" s="11">
        <v>100</v>
      </c>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v>30</v>
      </c>
      <c r="AH532" s="11"/>
      <c r="AI532" s="11"/>
      <c r="AJ532" s="11"/>
      <c r="AK532" s="11"/>
      <c r="AL532" s="11"/>
      <c r="AM532" s="11"/>
      <c r="AN532" s="11" t="s">
        <v>750</v>
      </c>
      <c r="AO532" s="11" t="s">
        <v>47</v>
      </c>
      <c r="AP532" s="11" t="s">
        <v>48</v>
      </c>
      <c r="AQ532" s="11" t="s">
        <v>729</v>
      </c>
    </row>
    <row r="533" ht="36" hidden="1" spans="1:43">
      <c r="A533" s="28">
        <v>529</v>
      </c>
      <c r="B533" s="11" t="s">
        <v>494</v>
      </c>
      <c r="C533" s="11" t="s">
        <v>1993</v>
      </c>
      <c r="D533" s="11" t="s">
        <v>1994</v>
      </c>
      <c r="E533" s="11" t="s">
        <v>1995</v>
      </c>
      <c r="F533" s="11" t="s">
        <v>624</v>
      </c>
      <c r="G533" s="11" t="s">
        <v>1939</v>
      </c>
      <c r="H533" s="11">
        <v>6</v>
      </c>
      <c r="I533" s="11">
        <v>5</v>
      </c>
      <c r="J533" s="33">
        <v>40</v>
      </c>
      <c r="K533" s="33" t="s">
        <v>3436</v>
      </c>
      <c r="L533" s="11">
        <v>6</v>
      </c>
      <c r="M533" s="33">
        <v>60</v>
      </c>
      <c r="N533" s="33" t="s">
        <v>1939</v>
      </c>
      <c r="O533" s="11">
        <v>0</v>
      </c>
      <c r="P533" s="11">
        <v>0</v>
      </c>
      <c r="Q533" s="11">
        <v>0</v>
      </c>
      <c r="R533" s="11">
        <v>0</v>
      </c>
      <c r="S533" s="11">
        <v>0</v>
      </c>
      <c r="T533" s="11">
        <v>0</v>
      </c>
      <c r="U533" s="11">
        <v>0</v>
      </c>
      <c r="V533" s="11">
        <v>0</v>
      </c>
      <c r="W533" s="11">
        <v>0</v>
      </c>
      <c r="X533" s="11">
        <v>0</v>
      </c>
      <c r="Y533" s="11">
        <v>0</v>
      </c>
      <c r="Z533" s="11">
        <v>0</v>
      </c>
      <c r="AA533" s="11">
        <v>0</v>
      </c>
      <c r="AB533" s="11">
        <v>0</v>
      </c>
      <c r="AC533" s="11">
        <v>0</v>
      </c>
      <c r="AD533" s="11">
        <v>0</v>
      </c>
      <c r="AE533" s="11">
        <v>0</v>
      </c>
      <c r="AF533" s="11">
        <v>0</v>
      </c>
      <c r="AG533" s="11">
        <v>15</v>
      </c>
      <c r="AH533" s="11"/>
      <c r="AI533" s="11"/>
      <c r="AJ533" s="11" t="s">
        <v>3329</v>
      </c>
      <c r="AK533" s="11" t="s">
        <v>3541</v>
      </c>
      <c r="AL533" s="11"/>
      <c r="AM533" s="11"/>
      <c r="AN533" s="11" t="s">
        <v>750</v>
      </c>
      <c r="AO533" s="11" t="s">
        <v>47</v>
      </c>
      <c r="AP533" s="11" t="s">
        <v>56</v>
      </c>
      <c r="AQ533" s="11" t="s">
        <v>729</v>
      </c>
    </row>
    <row r="534" ht="60" hidden="1" spans="1:43">
      <c r="A534" s="85">
        <v>530</v>
      </c>
      <c r="B534" s="11" t="s">
        <v>494</v>
      </c>
      <c r="C534" s="11" t="s">
        <v>1996</v>
      </c>
      <c r="D534" s="11" t="s">
        <v>1997</v>
      </c>
      <c r="E534" s="11" t="s">
        <v>1998</v>
      </c>
      <c r="F534" s="37" t="s">
        <v>519</v>
      </c>
      <c r="G534" s="11" t="s">
        <v>1275</v>
      </c>
      <c r="H534" s="11">
        <v>1</v>
      </c>
      <c r="I534" s="11">
        <v>1</v>
      </c>
      <c r="J534" s="33">
        <v>34</v>
      </c>
      <c r="K534" s="33" t="s">
        <v>1275</v>
      </c>
      <c r="L534" s="11">
        <v>3</v>
      </c>
      <c r="M534" s="33">
        <v>33</v>
      </c>
      <c r="N534" s="33" t="s">
        <v>3143</v>
      </c>
      <c r="O534" s="11">
        <v>6</v>
      </c>
      <c r="P534" s="33">
        <v>33</v>
      </c>
      <c r="Q534" s="33" t="s">
        <v>3437</v>
      </c>
      <c r="R534" s="11">
        <v>0</v>
      </c>
      <c r="S534" s="11">
        <v>0</v>
      </c>
      <c r="T534" s="11">
        <v>0</v>
      </c>
      <c r="U534" s="11">
        <v>0</v>
      </c>
      <c r="V534" s="11">
        <v>0</v>
      </c>
      <c r="W534" s="11">
        <v>0</v>
      </c>
      <c r="X534" s="11">
        <v>0</v>
      </c>
      <c r="Y534" s="11">
        <v>0</v>
      </c>
      <c r="Z534" s="11">
        <v>0</v>
      </c>
      <c r="AA534" s="11">
        <v>0</v>
      </c>
      <c r="AB534" s="11">
        <v>0</v>
      </c>
      <c r="AC534" s="11">
        <v>0</v>
      </c>
      <c r="AD534" s="11">
        <v>0</v>
      </c>
      <c r="AE534" s="11">
        <v>0</v>
      </c>
      <c r="AF534" s="11">
        <v>0</v>
      </c>
      <c r="AG534" s="11">
        <v>10</v>
      </c>
      <c r="AH534" s="11"/>
      <c r="AI534" s="11"/>
      <c r="AJ534" s="11" t="s">
        <v>3329</v>
      </c>
      <c r="AK534" s="11" t="s">
        <v>3541</v>
      </c>
      <c r="AL534" s="11"/>
      <c r="AM534" s="11"/>
      <c r="AN534" s="11" t="s">
        <v>750</v>
      </c>
      <c r="AO534" s="11" t="s">
        <v>105</v>
      </c>
      <c r="AP534" s="11" t="s">
        <v>48</v>
      </c>
      <c r="AQ534" s="11" t="s">
        <v>729</v>
      </c>
    </row>
    <row r="535" ht="24" hidden="1" spans="1:43">
      <c r="A535" s="28">
        <v>531</v>
      </c>
      <c r="B535" s="11" t="s">
        <v>494</v>
      </c>
      <c r="C535" s="11" t="s">
        <v>1999</v>
      </c>
      <c r="D535" s="11" t="s">
        <v>2000</v>
      </c>
      <c r="E535" s="11" t="s">
        <v>2001</v>
      </c>
      <c r="F535" s="30" t="s">
        <v>2002</v>
      </c>
      <c r="G535" s="11" t="s">
        <v>354</v>
      </c>
      <c r="H535" s="11">
        <v>3</v>
      </c>
      <c r="I535" s="11">
        <v>3</v>
      </c>
      <c r="J535" s="11">
        <v>100</v>
      </c>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v>30</v>
      </c>
      <c r="AH535" s="11" t="s">
        <v>1400</v>
      </c>
      <c r="AI535" s="11">
        <v>2</v>
      </c>
      <c r="AJ535" s="11"/>
      <c r="AK535" s="11"/>
      <c r="AL535" s="11"/>
      <c r="AM535" s="11"/>
      <c r="AN535" s="11" t="s">
        <v>869</v>
      </c>
      <c r="AO535" s="11" t="s">
        <v>47</v>
      </c>
      <c r="AP535" s="11" t="s">
        <v>48</v>
      </c>
      <c r="AQ535" s="11" t="s">
        <v>729</v>
      </c>
    </row>
    <row r="536" ht="36" spans="1:43">
      <c r="A536" s="28">
        <v>532</v>
      </c>
      <c r="B536" s="11" t="s">
        <v>494</v>
      </c>
      <c r="C536" s="11" t="s">
        <v>2003</v>
      </c>
      <c r="D536" s="11" t="s">
        <v>2004</v>
      </c>
      <c r="E536" s="11" t="s">
        <v>2005</v>
      </c>
      <c r="F536" s="11" t="s">
        <v>594</v>
      </c>
      <c r="G536" s="11" t="s">
        <v>1939</v>
      </c>
      <c r="H536" s="11">
        <v>6</v>
      </c>
      <c r="I536" s="11">
        <v>4</v>
      </c>
      <c r="J536" s="11">
        <v>41.66</v>
      </c>
      <c r="K536" s="11" t="s">
        <v>3434</v>
      </c>
      <c r="L536" s="11">
        <v>6</v>
      </c>
      <c r="M536" s="95">
        <v>33.33</v>
      </c>
      <c r="N536" s="95" t="s">
        <v>1939</v>
      </c>
      <c r="O536" s="11">
        <v>8</v>
      </c>
      <c r="P536" s="11">
        <v>25</v>
      </c>
      <c r="Q536" s="11" t="s">
        <v>3370</v>
      </c>
      <c r="R536" s="11">
        <v>0</v>
      </c>
      <c r="S536" s="11">
        <v>0</v>
      </c>
      <c r="T536" s="11">
        <v>0</v>
      </c>
      <c r="U536" s="11">
        <v>0</v>
      </c>
      <c r="V536" s="11">
        <v>0</v>
      </c>
      <c r="W536" s="11">
        <v>0</v>
      </c>
      <c r="X536" s="11">
        <v>0</v>
      </c>
      <c r="Y536" s="11">
        <v>0</v>
      </c>
      <c r="Z536" s="11">
        <v>0</v>
      </c>
      <c r="AA536" s="11">
        <v>0</v>
      </c>
      <c r="AB536" s="11">
        <v>0</v>
      </c>
      <c r="AC536" s="11">
        <v>0</v>
      </c>
      <c r="AD536" s="11">
        <v>0</v>
      </c>
      <c r="AE536" s="11">
        <v>0</v>
      </c>
      <c r="AF536" s="11">
        <v>0</v>
      </c>
      <c r="AG536" s="11">
        <v>15</v>
      </c>
      <c r="AH536" s="11"/>
      <c r="AI536" s="11"/>
      <c r="AJ536" s="11" t="s">
        <v>3329</v>
      </c>
      <c r="AK536" s="11" t="s">
        <v>3542</v>
      </c>
      <c r="AL536" s="11"/>
      <c r="AM536" s="11"/>
      <c r="AN536" s="11" t="s">
        <v>869</v>
      </c>
      <c r="AO536" s="11" t="s">
        <v>47</v>
      </c>
      <c r="AP536" s="11" t="s">
        <v>56</v>
      </c>
      <c r="AQ536" s="11" t="s">
        <v>729</v>
      </c>
    </row>
    <row r="537" ht="36" hidden="1" spans="1:43">
      <c r="A537" s="28">
        <v>533</v>
      </c>
      <c r="B537" s="11" t="s">
        <v>494</v>
      </c>
      <c r="C537" s="11" t="s">
        <v>2006</v>
      </c>
      <c r="D537" s="11" t="s">
        <v>2007</v>
      </c>
      <c r="E537" s="11" t="s">
        <v>2008</v>
      </c>
      <c r="F537" s="11" t="s">
        <v>540</v>
      </c>
      <c r="G537" s="11" t="s">
        <v>504</v>
      </c>
      <c r="H537" s="11">
        <v>1</v>
      </c>
      <c r="I537" s="11">
        <v>1</v>
      </c>
      <c r="J537" s="11">
        <v>100</v>
      </c>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v>30</v>
      </c>
      <c r="AH537" s="11"/>
      <c r="AI537" s="11"/>
      <c r="AJ537" s="11"/>
      <c r="AK537" s="11"/>
      <c r="AL537" s="11"/>
      <c r="AM537" s="11"/>
      <c r="AN537" s="11" t="s">
        <v>869</v>
      </c>
      <c r="AO537" s="11" t="s">
        <v>47</v>
      </c>
      <c r="AP537" s="11" t="s">
        <v>48</v>
      </c>
      <c r="AQ537" s="11" t="s">
        <v>729</v>
      </c>
    </row>
    <row r="538" ht="60" hidden="1" spans="1:43">
      <c r="A538" s="28">
        <v>534</v>
      </c>
      <c r="B538" s="11" t="s">
        <v>494</v>
      </c>
      <c r="C538" s="11" t="s">
        <v>2009</v>
      </c>
      <c r="D538" s="11" t="s">
        <v>2010</v>
      </c>
      <c r="E538" s="11" t="s">
        <v>2011</v>
      </c>
      <c r="F538" s="11" t="s">
        <v>655</v>
      </c>
      <c r="G538" s="11" t="s">
        <v>1275</v>
      </c>
      <c r="H538" s="11">
        <v>1</v>
      </c>
      <c r="I538" s="11">
        <v>1</v>
      </c>
      <c r="J538" s="33">
        <v>50</v>
      </c>
      <c r="K538" s="33" t="s">
        <v>1275</v>
      </c>
      <c r="L538" s="11">
        <v>5</v>
      </c>
      <c r="M538" s="33">
        <v>50</v>
      </c>
      <c r="N538" s="33" t="s">
        <v>3438</v>
      </c>
      <c r="O538" s="11">
        <v>0</v>
      </c>
      <c r="P538" s="11">
        <v>0</v>
      </c>
      <c r="Q538" s="11">
        <v>0</v>
      </c>
      <c r="R538" s="11">
        <v>0</v>
      </c>
      <c r="S538" s="11">
        <v>0</v>
      </c>
      <c r="T538" s="11">
        <v>0</v>
      </c>
      <c r="U538" s="11">
        <v>0</v>
      </c>
      <c r="V538" s="11">
        <v>0</v>
      </c>
      <c r="W538" s="11">
        <v>0</v>
      </c>
      <c r="X538" s="11">
        <v>0</v>
      </c>
      <c r="Y538" s="11">
        <v>0</v>
      </c>
      <c r="Z538" s="11">
        <v>0</v>
      </c>
      <c r="AA538" s="11">
        <v>0</v>
      </c>
      <c r="AB538" s="11">
        <v>0</v>
      </c>
      <c r="AC538" s="11">
        <v>0</v>
      </c>
      <c r="AD538" s="11">
        <v>0</v>
      </c>
      <c r="AE538" s="11">
        <v>0</v>
      </c>
      <c r="AF538" s="11">
        <v>0</v>
      </c>
      <c r="AG538" s="11">
        <v>30</v>
      </c>
      <c r="AH538" s="11"/>
      <c r="AI538" s="11"/>
      <c r="AJ538" s="11" t="s">
        <v>3329</v>
      </c>
      <c r="AK538" s="11" t="s">
        <v>3541</v>
      </c>
      <c r="AL538" s="11"/>
      <c r="AM538" s="11"/>
      <c r="AN538" s="11" t="s">
        <v>869</v>
      </c>
      <c r="AO538" s="11" t="s">
        <v>47</v>
      </c>
      <c r="AP538" s="11" t="s">
        <v>48</v>
      </c>
      <c r="AQ538" s="11" t="s">
        <v>729</v>
      </c>
    </row>
    <row r="539" ht="36" hidden="1" spans="1:43">
      <c r="A539" s="28">
        <v>535</v>
      </c>
      <c r="B539" s="11" t="s">
        <v>494</v>
      </c>
      <c r="C539" s="11" t="s">
        <v>2012</v>
      </c>
      <c r="D539" s="11" t="s">
        <v>2013</v>
      </c>
      <c r="E539" s="11" t="s">
        <v>2014</v>
      </c>
      <c r="F539" s="30" t="s">
        <v>582</v>
      </c>
      <c r="G539" s="11" t="s">
        <v>1152</v>
      </c>
      <c r="H539" s="11">
        <v>3</v>
      </c>
      <c r="I539" s="11">
        <v>3</v>
      </c>
      <c r="J539" s="11">
        <v>100</v>
      </c>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v>30</v>
      </c>
      <c r="AH539" s="11"/>
      <c r="AI539" s="11"/>
      <c r="AJ539" s="11"/>
      <c r="AK539" s="11"/>
      <c r="AL539" s="11"/>
      <c r="AM539" s="11"/>
      <c r="AN539" s="11" t="s">
        <v>898</v>
      </c>
      <c r="AO539" s="11" t="s">
        <v>47</v>
      </c>
      <c r="AP539" s="11" t="s">
        <v>48</v>
      </c>
      <c r="AQ539" s="11" t="s">
        <v>729</v>
      </c>
    </row>
    <row r="540" ht="48" hidden="1" spans="1:43">
      <c r="A540" s="28">
        <v>536</v>
      </c>
      <c r="B540" s="11" t="s">
        <v>494</v>
      </c>
      <c r="C540" s="11" t="s">
        <v>2015</v>
      </c>
      <c r="D540" s="11" t="s">
        <v>2016</v>
      </c>
      <c r="E540" s="11" t="s">
        <v>2017</v>
      </c>
      <c r="F540" s="30" t="s">
        <v>2018</v>
      </c>
      <c r="G540" s="11" t="s">
        <v>2019</v>
      </c>
      <c r="H540" s="11">
        <v>1</v>
      </c>
      <c r="I540" s="11">
        <v>1</v>
      </c>
      <c r="J540" s="33">
        <v>90</v>
      </c>
      <c r="K540" s="33" t="s">
        <v>2019</v>
      </c>
      <c r="L540" s="11">
        <v>3</v>
      </c>
      <c r="M540" s="33">
        <v>5</v>
      </c>
      <c r="N540" s="33" t="s">
        <v>3439</v>
      </c>
      <c r="O540" s="11">
        <v>5</v>
      </c>
      <c r="P540" s="33">
        <v>5</v>
      </c>
      <c r="Q540" s="33" t="s">
        <v>128</v>
      </c>
      <c r="R540" s="11">
        <v>0</v>
      </c>
      <c r="S540" s="11">
        <v>0</v>
      </c>
      <c r="T540" s="11">
        <v>0</v>
      </c>
      <c r="U540" s="11">
        <v>0</v>
      </c>
      <c r="V540" s="11">
        <v>0</v>
      </c>
      <c r="W540" s="11">
        <v>0</v>
      </c>
      <c r="X540" s="11">
        <v>0</v>
      </c>
      <c r="Y540" s="11">
        <v>0</v>
      </c>
      <c r="Z540" s="11">
        <v>0</v>
      </c>
      <c r="AA540" s="11">
        <v>0</v>
      </c>
      <c r="AB540" s="11">
        <v>0</v>
      </c>
      <c r="AC540" s="11">
        <v>0</v>
      </c>
      <c r="AD540" s="11">
        <v>0</v>
      </c>
      <c r="AE540" s="11">
        <v>0</v>
      </c>
      <c r="AF540" s="11">
        <v>0</v>
      </c>
      <c r="AG540" s="11">
        <v>10</v>
      </c>
      <c r="AH540" s="11"/>
      <c r="AI540" s="11"/>
      <c r="AJ540" s="11" t="s">
        <v>3329</v>
      </c>
      <c r="AK540" s="11" t="s">
        <v>3541</v>
      </c>
      <c r="AL540" s="11"/>
      <c r="AM540" s="11"/>
      <c r="AN540" s="11" t="s">
        <v>898</v>
      </c>
      <c r="AO540" s="11" t="s">
        <v>105</v>
      </c>
      <c r="AP540" s="11" t="s">
        <v>48</v>
      </c>
      <c r="AQ540" s="11" t="s">
        <v>729</v>
      </c>
    </row>
    <row r="541" ht="24" hidden="1" spans="1:43">
      <c r="A541" s="28">
        <v>537</v>
      </c>
      <c r="B541" s="11" t="s">
        <v>494</v>
      </c>
      <c r="C541" s="11" t="s">
        <v>2020</v>
      </c>
      <c r="D541" s="11" t="s">
        <v>2021</v>
      </c>
      <c r="E541" s="11" t="s">
        <v>2022</v>
      </c>
      <c r="F541" s="11" t="s">
        <v>540</v>
      </c>
      <c r="G541" s="11" t="s">
        <v>504</v>
      </c>
      <c r="H541" s="11">
        <v>1</v>
      </c>
      <c r="I541" s="11">
        <v>1</v>
      </c>
      <c r="J541" s="11">
        <v>100</v>
      </c>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v>30</v>
      </c>
      <c r="AH541" s="11"/>
      <c r="AI541" s="11"/>
      <c r="AJ541" s="11"/>
      <c r="AK541" s="11"/>
      <c r="AL541" s="11"/>
      <c r="AM541" s="11"/>
      <c r="AN541" s="11" t="s">
        <v>898</v>
      </c>
      <c r="AO541" s="11" t="s">
        <v>47</v>
      </c>
      <c r="AP541" s="11" t="s">
        <v>48</v>
      </c>
      <c r="AQ541" s="11" t="s">
        <v>729</v>
      </c>
    </row>
    <row r="542" ht="36" hidden="1" spans="1:43">
      <c r="A542" s="28">
        <v>538</v>
      </c>
      <c r="B542" s="11" t="s">
        <v>494</v>
      </c>
      <c r="C542" s="11" t="s">
        <v>2023</v>
      </c>
      <c r="D542" s="11" t="s">
        <v>2024</v>
      </c>
      <c r="E542" s="11" t="s">
        <v>2025</v>
      </c>
      <c r="F542" s="30" t="s">
        <v>2026</v>
      </c>
      <c r="G542" s="11" t="s">
        <v>339</v>
      </c>
      <c r="H542" s="11">
        <v>1</v>
      </c>
      <c r="I542" s="11">
        <v>1</v>
      </c>
      <c r="J542" s="11">
        <v>100</v>
      </c>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v>30</v>
      </c>
      <c r="AH542" s="11" t="s">
        <v>1400</v>
      </c>
      <c r="AI542" s="11">
        <v>3</v>
      </c>
      <c r="AJ542" s="11"/>
      <c r="AK542" s="11"/>
      <c r="AL542" s="11"/>
      <c r="AM542" s="11"/>
      <c r="AN542" s="11" t="s">
        <v>754</v>
      </c>
      <c r="AO542" s="11" t="s">
        <v>47</v>
      </c>
      <c r="AP542" s="11" t="s">
        <v>48</v>
      </c>
      <c r="AQ542" s="11" t="s">
        <v>729</v>
      </c>
    </row>
    <row r="543" ht="36" hidden="1" spans="1:43">
      <c r="A543" s="28">
        <v>539</v>
      </c>
      <c r="B543" s="11" t="s">
        <v>494</v>
      </c>
      <c r="C543" s="11" t="s">
        <v>2027</v>
      </c>
      <c r="D543" s="11" t="s">
        <v>2028</v>
      </c>
      <c r="E543" s="11" t="s">
        <v>2029</v>
      </c>
      <c r="F543" s="11" t="s">
        <v>503</v>
      </c>
      <c r="G543" s="11" t="s">
        <v>504</v>
      </c>
      <c r="H543" s="11">
        <v>1</v>
      </c>
      <c r="I543" s="11">
        <v>1</v>
      </c>
      <c r="J543" s="11">
        <v>100</v>
      </c>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v>30</v>
      </c>
      <c r="AH543" s="11"/>
      <c r="AI543" s="11"/>
      <c r="AJ543" s="11"/>
      <c r="AK543" s="11"/>
      <c r="AL543" s="11"/>
      <c r="AM543" s="11"/>
      <c r="AN543" s="11" t="s">
        <v>754</v>
      </c>
      <c r="AO543" s="11" t="s">
        <v>47</v>
      </c>
      <c r="AP543" s="11" t="s">
        <v>48</v>
      </c>
      <c r="AQ543" s="11" t="s">
        <v>729</v>
      </c>
    </row>
    <row r="544" ht="48" hidden="1" spans="1:43">
      <c r="A544" s="28">
        <v>540</v>
      </c>
      <c r="B544" s="11" t="s">
        <v>494</v>
      </c>
      <c r="C544" s="11" t="s">
        <v>2030</v>
      </c>
      <c r="D544" s="11" t="s">
        <v>2031</v>
      </c>
      <c r="E544" s="11" t="s">
        <v>2032</v>
      </c>
      <c r="F544" s="11" t="s">
        <v>582</v>
      </c>
      <c r="G544" s="11" t="s">
        <v>407</v>
      </c>
      <c r="H544" s="11">
        <v>1</v>
      </c>
      <c r="I544" s="11">
        <v>1</v>
      </c>
      <c r="J544" s="32">
        <v>100</v>
      </c>
      <c r="K544" s="33" t="s">
        <v>407</v>
      </c>
      <c r="L544" s="11">
        <v>3</v>
      </c>
      <c r="M544" s="11">
        <v>0</v>
      </c>
      <c r="N544" s="11" t="s">
        <v>958</v>
      </c>
      <c r="O544" s="11">
        <v>0</v>
      </c>
      <c r="P544" s="11">
        <v>0</v>
      </c>
      <c r="Q544" s="11">
        <v>0</v>
      </c>
      <c r="R544" s="11">
        <v>0</v>
      </c>
      <c r="S544" s="11">
        <v>0</v>
      </c>
      <c r="T544" s="11">
        <v>0</v>
      </c>
      <c r="U544" s="11">
        <v>0</v>
      </c>
      <c r="V544" s="11">
        <v>0</v>
      </c>
      <c r="W544" s="11">
        <v>0</v>
      </c>
      <c r="X544" s="11">
        <v>0</v>
      </c>
      <c r="Y544" s="11">
        <v>0</v>
      </c>
      <c r="Z544" s="11">
        <v>0</v>
      </c>
      <c r="AA544" s="11">
        <v>0</v>
      </c>
      <c r="AB544" s="11">
        <v>0</v>
      </c>
      <c r="AC544" s="11">
        <v>0</v>
      </c>
      <c r="AD544" s="11">
        <v>0</v>
      </c>
      <c r="AE544" s="11">
        <v>0</v>
      </c>
      <c r="AF544" s="11">
        <v>0</v>
      </c>
      <c r="AG544" s="11">
        <v>30</v>
      </c>
      <c r="AH544" s="11" t="s">
        <v>1400</v>
      </c>
      <c r="AI544" s="11">
        <v>2</v>
      </c>
      <c r="AJ544" s="11" t="s">
        <v>3329</v>
      </c>
      <c r="AK544" s="11" t="s">
        <v>3541</v>
      </c>
      <c r="AL544" s="11"/>
      <c r="AM544" s="11"/>
      <c r="AN544" s="11" t="s">
        <v>754</v>
      </c>
      <c r="AO544" s="11" t="s">
        <v>47</v>
      </c>
      <c r="AP544" s="11" t="s">
        <v>48</v>
      </c>
      <c r="AQ544" s="11" t="s">
        <v>729</v>
      </c>
    </row>
    <row r="545" ht="24" spans="1:43">
      <c r="A545" s="28">
        <v>541</v>
      </c>
      <c r="B545" s="11" t="s">
        <v>494</v>
      </c>
      <c r="C545" s="11" t="s">
        <v>2033</v>
      </c>
      <c r="D545" s="11" t="s">
        <v>2034</v>
      </c>
      <c r="E545" s="11" t="s">
        <v>2035</v>
      </c>
      <c r="F545" s="30" t="s">
        <v>524</v>
      </c>
      <c r="G545" s="11" t="s">
        <v>384</v>
      </c>
      <c r="H545" s="11">
        <v>2</v>
      </c>
      <c r="I545" s="11">
        <v>2</v>
      </c>
      <c r="J545" s="95">
        <v>74.07</v>
      </c>
      <c r="K545" s="95" t="s">
        <v>384</v>
      </c>
      <c r="L545" s="11">
        <v>7</v>
      </c>
      <c r="M545" s="11">
        <v>25.92</v>
      </c>
      <c r="N545" s="11" t="s">
        <v>3330</v>
      </c>
      <c r="O545" s="11">
        <v>0</v>
      </c>
      <c r="P545" s="11">
        <v>0</v>
      </c>
      <c r="Q545" s="11">
        <v>0</v>
      </c>
      <c r="R545" s="11">
        <v>0</v>
      </c>
      <c r="S545" s="11">
        <v>0</v>
      </c>
      <c r="T545" s="11">
        <v>0</v>
      </c>
      <c r="U545" s="11">
        <v>0</v>
      </c>
      <c r="V545" s="11">
        <v>0</v>
      </c>
      <c r="W545" s="11">
        <v>0</v>
      </c>
      <c r="X545" s="11">
        <v>0</v>
      </c>
      <c r="Y545" s="11">
        <v>0</v>
      </c>
      <c r="Z545" s="11">
        <v>0</v>
      </c>
      <c r="AA545" s="11">
        <v>0</v>
      </c>
      <c r="AB545" s="11">
        <v>0</v>
      </c>
      <c r="AC545" s="11">
        <v>0</v>
      </c>
      <c r="AD545" s="11">
        <v>0</v>
      </c>
      <c r="AE545" s="11">
        <v>0</v>
      </c>
      <c r="AF545" s="11">
        <v>0</v>
      </c>
      <c r="AG545" s="11">
        <v>30</v>
      </c>
      <c r="AH545" s="11"/>
      <c r="AI545" s="11"/>
      <c r="AJ545" s="11" t="s">
        <v>3329</v>
      </c>
      <c r="AK545" s="11" t="s">
        <v>3542</v>
      </c>
      <c r="AL545" s="11"/>
      <c r="AM545" s="11"/>
      <c r="AN545" s="11" t="s">
        <v>759</v>
      </c>
      <c r="AO545" s="11" t="s">
        <v>47</v>
      </c>
      <c r="AP545" s="11" t="s">
        <v>48</v>
      </c>
      <c r="AQ545" s="11" t="s">
        <v>729</v>
      </c>
    </row>
    <row r="546" ht="36" hidden="1" spans="1:43">
      <c r="A546" s="28">
        <v>542</v>
      </c>
      <c r="B546" s="11" t="s">
        <v>494</v>
      </c>
      <c r="C546" s="11" t="s">
        <v>2036</v>
      </c>
      <c r="D546" s="11" t="s">
        <v>2037</v>
      </c>
      <c r="E546" s="11" t="s">
        <v>2038</v>
      </c>
      <c r="F546" s="11" t="s">
        <v>620</v>
      </c>
      <c r="G546" s="11" t="s">
        <v>554</v>
      </c>
      <c r="H546" s="11">
        <v>4</v>
      </c>
      <c r="I546" s="11">
        <v>4</v>
      </c>
      <c r="J546" s="11">
        <v>100</v>
      </c>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v>5</v>
      </c>
      <c r="AH546" s="11"/>
      <c r="AI546" s="11"/>
      <c r="AJ546" s="11"/>
      <c r="AK546" s="11"/>
      <c r="AL546" s="11"/>
      <c r="AM546" s="11"/>
      <c r="AN546" s="11" t="s">
        <v>759</v>
      </c>
      <c r="AO546" s="11" t="s">
        <v>105</v>
      </c>
      <c r="AP546" s="11" t="s">
        <v>56</v>
      </c>
      <c r="AQ546" s="11" t="s">
        <v>729</v>
      </c>
    </row>
    <row r="547" ht="36" hidden="1" spans="1:43">
      <c r="A547" s="28">
        <v>543</v>
      </c>
      <c r="B547" s="11" t="s">
        <v>494</v>
      </c>
      <c r="C547" s="11" t="s">
        <v>2039</v>
      </c>
      <c r="D547" s="11" t="s">
        <v>2040</v>
      </c>
      <c r="E547" s="11" t="s">
        <v>2041</v>
      </c>
      <c r="F547" s="11" t="s">
        <v>2042</v>
      </c>
      <c r="G547" s="11" t="s">
        <v>504</v>
      </c>
      <c r="H547" s="11">
        <v>1</v>
      </c>
      <c r="I547" s="11">
        <v>1</v>
      </c>
      <c r="J547" s="11">
        <v>100</v>
      </c>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v>30</v>
      </c>
      <c r="AH547" s="11"/>
      <c r="AI547" s="11"/>
      <c r="AJ547" s="11"/>
      <c r="AK547" s="11"/>
      <c r="AL547" s="11"/>
      <c r="AM547" s="11"/>
      <c r="AN547" s="11" t="s">
        <v>759</v>
      </c>
      <c r="AO547" s="11" t="s">
        <v>47</v>
      </c>
      <c r="AP547" s="11" t="s">
        <v>48</v>
      </c>
      <c r="AQ547" s="11" t="s">
        <v>729</v>
      </c>
    </row>
    <row r="548" ht="24" hidden="1" spans="1:43">
      <c r="A548" s="28">
        <v>544</v>
      </c>
      <c r="B548" s="11" t="s">
        <v>494</v>
      </c>
      <c r="C548" s="11" t="s">
        <v>2043</v>
      </c>
      <c r="D548" s="11" t="s">
        <v>2044</v>
      </c>
      <c r="E548" s="11" t="s">
        <v>2045</v>
      </c>
      <c r="F548" s="11" t="s">
        <v>1128</v>
      </c>
      <c r="G548" s="11" t="s">
        <v>208</v>
      </c>
      <c r="H548" s="11">
        <v>5</v>
      </c>
      <c r="I548" s="11">
        <v>5</v>
      </c>
      <c r="J548" s="11">
        <v>100</v>
      </c>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v>15</v>
      </c>
      <c r="AH548" s="11"/>
      <c r="AI548" s="11"/>
      <c r="AJ548" s="11"/>
      <c r="AK548" s="11"/>
      <c r="AL548" s="11"/>
      <c r="AM548" s="11"/>
      <c r="AN548" s="11" t="s">
        <v>759</v>
      </c>
      <c r="AO548" s="11" t="s">
        <v>47</v>
      </c>
      <c r="AP548" s="11" t="s">
        <v>56</v>
      </c>
      <c r="AQ548" s="11" t="s">
        <v>729</v>
      </c>
    </row>
    <row r="549" ht="24" hidden="1" spans="1:43">
      <c r="A549" s="28">
        <v>545</v>
      </c>
      <c r="B549" s="11" t="s">
        <v>494</v>
      </c>
      <c r="C549" s="11" t="s">
        <v>2046</v>
      </c>
      <c r="D549" s="11" t="s">
        <v>2047</v>
      </c>
      <c r="E549" s="11" t="s">
        <v>2048</v>
      </c>
      <c r="F549" s="11" t="s">
        <v>646</v>
      </c>
      <c r="G549" s="11" t="s">
        <v>403</v>
      </c>
      <c r="H549" s="11">
        <v>1</v>
      </c>
      <c r="I549" s="11">
        <v>1</v>
      </c>
      <c r="J549" s="11">
        <v>100</v>
      </c>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v>30</v>
      </c>
      <c r="AH549" s="11"/>
      <c r="AI549" s="11"/>
      <c r="AJ549" s="11"/>
      <c r="AK549" s="11"/>
      <c r="AL549" s="11"/>
      <c r="AM549" s="11"/>
      <c r="AN549" s="11" t="s">
        <v>759</v>
      </c>
      <c r="AO549" s="11" t="s">
        <v>47</v>
      </c>
      <c r="AP549" s="11" t="s">
        <v>48</v>
      </c>
      <c r="AQ549" s="11" t="s">
        <v>729</v>
      </c>
    </row>
    <row r="550" ht="24" hidden="1" spans="1:43">
      <c r="A550" s="28">
        <v>546</v>
      </c>
      <c r="B550" s="11" t="s">
        <v>494</v>
      </c>
      <c r="C550" s="11" t="s">
        <v>2049</v>
      </c>
      <c r="D550" s="11" t="s">
        <v>2050</v>
      </c>
      <c r="E550" s="11" t="s">
        <v>2051</v>
      </c>
      <c r="F550" s="30" t="s">
        <v>582</v>
      </c>
      <c r="G550" s="11" t="s">
        <v>1016</v>
      </c>
      <c r="H550" s="11">
        <v>3</v>
      </c>
      <c r="I550" s="11">
        <v>3</v>
      </c>
      <c r="J550" s="11">
        <v>100</v>
      </c>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v>30</v>
      </c>
      <c r="AH550" s="11"/>
      <c r="AI550" s="11"/>
      <c r="AJ550" s="11"/>
      <c r="AK550" s="11"/>
      <c r="AL550" s="11"/>
      <c r="AM550" s="11"/>
      <c r="AN550" s="11" t="s">
        <v>980</v>
      </c>
      <c r="AO550" s="11" t="s">
        <v>47</v>
      </c>
      <c r="AP550" s="11" t="s">
        <v>48</v>
      </c>
      <c r="AQ550" s="11" t="s">
        <v>729</v>
      </c>
    </row>
    <row r="551" ht="48" hidden="1" spans="1:43">
      <c r="A551" s="28">
        <v>547</v>
      </c>
      <c r="B551" s="11" t="s">
        <v>494</v>
      </c>
      <c r="C551" s="11" t="s">
        <v>2052</v>
      </c>
      <c r="D551" s="11" t="s">
        <v>2053</v>
      </c>
      <c r="E551" s="11" t="s">
        <v>2054</v>
      </c>
      <c r="F551" s="30" t="s">
        <v>2055</v>
      </c>
      <c r="G551" s="11" t="s">
        <v>2056</v>
      </c>
      <c r="H551" s="11">
        <v>3</v>
      </c>
      <c r="I551" s="11">
        <v>1</v>
      </c>
      <c r="J551" s="11">
        <v>0</v>
      </c>
      <c r="K551" s="11" t="s">
        <v>3365</v>
      </c>
      <c r="L551" s="11">
        <v>3</v>
      </c>
      <c r="M551" s="95">
        <v>100</v>
      </c>
      <c r="N551" s="95" t="s">
        <v>2056</v>
      </c>
      <c r="O551" s="11">
        <v>0</v>
      </c>
      <c r="P551" s="11">
        <v>0</v>
      </c>
      <c r="Q551" s="11">
        <v>0</v>
      </c>
      <c r="R551" s="11">
        <v>0</v>
      </c>
      <c r="S551" s="11">
        <v>0</v>
      </c>
      <c r="T551" s="11">
        <v>0</v>
      </c>
      <c r="U551" s="11">
        <v>0</v>
      </c>
      <c r="V551" s="11">
        <v>0</v>
      </c>
      <c r="W551" s="11">
        <v>0</v>
      </c>
      <c r="X551" s="11">
        <v>0</v>
      </c>
      <c r="Y551" s="11">
        <v>0</v>
      </c>
      <c r="Z551" s="11">
        <v>0</v>
      </c>
      <c r="AA551" s="11">
        <v>0</v>
      </c>
      <c r="AB551" s="11">
        <v>0</v>
      </c>
      <c r="AC551" s="11">
        <v>0</v>
      </c>
      <c r="AD551" s="11">
        <v>0</v>
      </c>
      <c r="AE551" s="11">
        <v>0</v>
      </c>
      <c r="AF551" s="11">
        <v>0</v>
      </c>
      <c r="AG551" s="11">
        <v>30</v>
      </c>
      <c r="AH551" s="11"/>
      <c r="AI551" s="11"/>
      <c r="AJ551" s="11" t="s">
        <v>3329</v>
      </c>
      <c r="AK551" s="11" t="s">
        <v>3542</v>
      </c>
      <c r="AL551" s="11"/>
      <c r="AM551" s="11"/>
      <c r="AN551" s="11" t="s">
        <v>980</v>
      </c>
      <c r="AO551" s="11" t="s">
        <v>47</v>
      </c>
      <c r="AP551" s="11" t="s">
        <v>48</v>
      </c>
      <c r="AQ551" s="11" t="s">
        <v>729</v>
      </c>
    </row>
    <row r="552" ht="48" spans="1:43">
      <c r="A552" s="28">
        <v>548</v>
      </c>
      <c r="B552" s="11" t="s">
        <v>494</v>
      </c>
      <c r="C552" s="11" t="s">
        <v>2057</v>
      </c>
      <c r="D552" s="11" t="s">
        <v>2058</v>
      </c>
      <c r="E552" s="11" t="s">
        <v>2059</v>
      </c>
      <c r="F552" s="30" t="s">
        <v>519</v>
      </c>
      <c r="G552" s="11" t="s">
        <v>384</v>
      </c>
      <c r="H552" s="11">
        <v>3</v>
      </c>
      <c r="I552" s="11">
        <v>3</v>
      </c>
      <c r="J552" s="95">
        <v>48.38</v>
      </c>
      <c r="K552" s="95" t="s">
        <v>384</v>
      </c>
      <c r="L552" s="11">
        <v>5</v>
      </c>
      <c r="M552" s="11">
        <v>29.03</v>
      </c>
      <c r="N552" s="11" t="s">
        <v>3434</v>
      </c>
      <c r="O552" s="11">
        <v>7</v>
      </c>
      <c r="P552" s="11">
        <v>22.58</v>
      </c>
      <c r="Q552" s="11" t="s">
        <v>1939</v>
      </c>
      <c r="R552" s="11">
        <v>0</v>
      </c>
      <c r="S552" s="11">
        <v>0</v>
      </c>
      <c r="T552" s="11">
        <v>0</v>
      </c>
      <c r="U552" s="11">
        <v>0</v>
      </c>
      <c r="V552" s="11">
        <v>0</v>
      </c>
      <c r="W552" s="11">
        <v>0</v>
      </c>
      <c r="X552" s="11">
        <v>0</v>
      </c>
      <c r="Y552" s="11">
        <v>0</v>
      </c>
      <c r="Z552" s="11">
        <v>0</v>
      </c>
      <c r="AA552" s="11">
        <v>0</v>
      </c>
      <c r="AB552" s="11">
        <v>0</v>
      </c>
      <c r="AC552" s="11">
        <v>0</v>
      </c>
      <c r="AD552" s="11">
        <v>0</v>
      </c>
      <c r="AE552" s="11">
        <v>0</v>
      </c>
      <c r="AF552" s="11">
        <v>0</v>
      </c>
      <c r="AG552" s="11">
        <v>30</v>
      </c>
      <c r="AH552" s="11"/>
      <c r="AI552" s="11"/>
      <c r="AJ552" s="11" t="s">
        <v>3329</v>
      </c>
      <c r="AK552" s="11" t="s">
        <v>3542</v>
      </c>
      <c r="AL552" s="11"/>
      <c r="AM552" s="11"/>
      <c r="AN552" s="11" t="s">
        <v>980</v>
      </c>
      <c r="AO552" s="11" t="s">
        <v>47</v>
      </c>
      <c r="AP552" s="11" t="s">
        <v>48</v>
      </c>
      <c r="AQ552" s="11" t="s">
        <v>729</v>
      </c>
    </row>
    <row r="553" ht="60" hidden="1" spans="1:43">
      <c r="A553" s="28">
        <v>549</v>
      </c>
      <c r="B553" s="11" t="s">
        <v>494</v>
      </c>
      <c r="C553" s="11" t="s">
        <v>2060</v>
      </c>
      <c r="D553" s="11" t="s">
        <v>2061</v>
      </c>
      <c r="E553" s="11" t="s">
        <v>2062</v>
      </c>
      <c r="F553" s="11" t="s">
        <v>519</v>
      </c>
      <c r="G553" s="11" t="s">
        <v>203</v>
      </c>
      <c r="H553" s="11">
        <v>6</v>
      </c>
      <c r="I553" s="11">
        <v>1</v>
      </c>
      <c r="J553" s="11">
        <v>100</v>
      </c>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v>15</v>
      </c>
      <c r="AH553" s="11" t="s">
        <v>1400</v>
      </c>
      <c r="AI553" s="11">
        <v>10</v>
      </c>
      <c r="AJ553" s="11"/>
      <c r="AK553" s="11"/>
      <c r="AL553" s="11"/>
      <c r="AM553" s="11"/>
      <c r="AN553" s="11" t="s">
        <v>980</v>
      </c>
      <c r="AO553" s="11" t="s">
        <v>47</v>
      </c>
      <c r="AP553" s="11" t="s">
        <v>56</v>
      </c>
      <c r="AQ553" s="11" t="s">
        <v>729</v>
      </c>
    </row>
    <row r="554" ht="36" hidden="1" spans="1:43">
      <c r="A554" s="28">
        <v>550</v>
      </c>
      <c r="B554" s="11" t="s">
        <v>494</v>
      </c>
      <c r="C554" s="11" t="s">
        <v>2063</v>
      </c>
      <c r="D554" s="11" t="s">
        <v>2064</v>
      </c>
      <c r="E554" s="11" t="s">
        <v>2065</v>
      </c>
      <c r="F554" s="11" t="s">
        <v>503</v>
      </c>
      <c r="G554" s="11" t="s">
        <v>504</v>
      </c>
      <c r="H554" s="11">
        <v>1</v>
      </c>
      <c r="I554" s="11">
        <v>1</v>
      </c>
      <c r="J554" s="11">
        <v>100</v>
      </c>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v>30</v>
      </c>
      <c r="AH554" s="11"/>
      <c r="AI554" s="11"/>
      <c r="AJ554" s="11"/>
      <c r="AK554" s="11"/>
      <c r="AL554" s="11"/>
      <c r="AM554" s="11"/>
      <c r="AN554" s="11" t="s">
        <v>980</v>
      </c>
      <c r="AO554" s="11" t="s">
        <v>47</v>
      </c>
      <c r="AP554" s="11" t="s">
        <v>48</v>
      </c>
      <c r="AQ554" s="11" t="s">
        <v>729</v>
      </c>
    </row>
    <row r="555" ht="60" hidden="1" spans="1:43">
      <c r="A555" s="28">
        <v>551</v>
      </c>
      <c r="B555" s="11" t="s">
        <v>494</v>
      </c>
      <c r="C555" s="11" t="s">
        <v>2066</v>
      </c>
      <c r="D555" s="11" t="s">
        <v>2067</v>
      </c>
      <c r="E555" s="11" t="s">
        <v>2068</v>
      </c>
      <c r="F555" s="11" t="s">
        <v>519</v>
      </c>
      <c r="G555" s="11" t="s">
        <v>203</v>
      </c>
      <c r="H555" s="11">
        <v>6</v>
      </c>
      <c r="I555" s="11">
        <v>6</v>
      </c>
      <c r="J555" s="11">
        <v>100</v>
      </c>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v>15</v>
      </c>
      <c r="AH555" s="11" t="s">
        <v>1400</v>
      </c>
      <c r="AI555" s="11">
        <v>10</v>
      </c>
      <c r="AJ555" s="11"/>
      <c r="AK555" s="11"/>
      <c r="AL555" s="11"/>
      <c r="AM555" s="11"/>
      <c r="AN555" s="11" t="s">
        <v>980</v>
      </c>
      <c r="AO555" s="11" t="s">
        <v>47</v>
      </c>
      <c r="AP555" s="11" t="s">
        <v>56</v>
      </c>
      <c r="AQ555" s="11" t="s">
        <v>729</v>
      </c>
    </row>
    <row r="556" ht="36" hidden="1" spans="1:43">
      <c r="A556" s="28">
        <v>552</v>
      </c>
      <c r="B556" s="11" t="s">
        <v>494</v>
      </c>
      <c r="C556" s="11" t="s">
        <v>2069</v>
      </c>
      <c r="D556" s="11" t="s">
        <v>2070</v>
      </c>
      <c r="E556" s="11" t="s">
        <v>2071</v>
      </c>
      <c r="F556" s="11" t="s">
        <v>524</v>
      </c>
      <c r="G556" s="11" t="s">
        <v>987</v>
      </c>
      <c r="H556" s="11">
        <v>2</v>
      </c>
      <c r="I556" s="11">
        <v>2</v>
      </c>
      <c r="J556" s="11">
        <v>100</v>
      </c>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v>30</v>
      </c>
      <c r="AH556" s="11"/>
      <c r="AI556" s="11"/>
      <c r="AJ556" s="11"/>
      <c r="AK556" s="11"/>
      <c r="AL556" s="11"/>
      <c r="AM556" s="11"/>
      <c r="AN556" s="11" t="s">
        <v>980</v>
      </c>
      <c r="AO556" s="11" t="s">
        <v>47</v>
      </c>
      <c r="AP556" s="11" t="s">
        <v>48</v>
      </c>
      <c r="AQ556" s="11" t="s">
        <v>729</v>
      </c>
    </row>
    <row r="557" ht="48" hidden="1" spans="1:43">
      <c r="A557" s="28">
        <v>553</v>
      </c>
      <c r="B557" s="11" t="s">
        <v>494</v>
      </c>
      <c r="C557" s="11" t="s">
        <v>2072</v>
      </c>
      <c r="D557" s="11" t="s">
        <v>2073</v>
      </c>
      <c r="E557" s="11" t="s">
        <v>2074</v>
      </c>
      <c r="F557" s="11" t="s">
        <v>2075</v>
      </c>
      <c r="G557" s="11" t="s">
        <v>504</v>
      </c>
      <c r="H557" s="11">
        <v>2</v>
      </c>
      <c r="I557" s="11">
        <v>2</v>
      </c>
      <c r="J557" s="33">
        <v>60</v>
      </c>
      <c r="K557" s="33" t="s">
        <v>504</v>
      </c>
      <c r="L557" s="11">
        <v>3</v>
      </c>
      <c r="M557" s="33">
        <v>40</v>
      </c>
      <c r="N557" s="33" t="s">
        <v>3435</v>
      </c>
      <c r="O557" s="11">
        <v>0</v>
      </c>
      <c r="P557" s="11">
        <v>0</v>
      </c>
      <c r="Q557" s="11">
        <v>0</v>
      </c>
      <c r="R557" s="11">
        <v>0</v>
      </c>
      <c r="S557" s="11">
        <v>0</v>
      </c>
      <c r="T557" s="11">
        <v>0</v>
      </c>
      <c r="U557" s="11">
        <v>0</v>
      </c>
      <c r="V557" s="11">
        <v>0</v>
      </c>
      <c r="W557" s="11">
        <v>0</v>
      </c>
      <c r="X557" s="11">
        <v>0</v>
      </c>
      <c r="Y557" s="11">
        <v>0</v>
      </c>
      <c r="Z557" s="11">
        <v>0</v>
      </c>
      <c r="AA557" s="11">
        <v>0</v>
      </c>
      <c r="AB557" s="11">
        <v>0</v>
      </c>
      <c r="AC557" s="11">
        <v>0</v>
      </c>
      <c r="AD557" s="11">
        <v>0</v>
      </c>
      <c r="AE557" s="11">
        <v>0</v>
      </c>
      <c r="AF557" s="11">
        <v>0</v>
      </c>
      <c r="AG557" s="11">
        <v>30</v>
      </c>
      <c r="AH557" s="11"/>
      <c r="AI557" s="11"/>
      <c r="AJ557" s="11" t="s">
        <v>3329</v>
      </c>
      <c r="AK557" s="11" t="s">
        <v>3541</v>
      </c>
      <c r="AL557" s="11"/>
      <c r="AM557" s="11"/>
      <c r="AN557" s="11" t="s">
        <v>980</v>
      </c>
      <c r="AO557" s="11" t="s">
        <v>47</v>
      </c>
      <c r="AP557" s="11" t="s">
        <v>48</v>
      </c>
      <c r="AQ557" s="11" t="s">
        <v>729</v>
      </c>
    </row>
    <row r="558" ht="24" hidden="1" spans="1:43">
      <c r="A558" s="28">
        <v>554</v>
      </c>
      <c r="B558" s="11" t="s">
        <v>494</v>
      </c>
      <c r="C558" s="11" t="s">
        <v>2076</v>
      </c>
      <c r="D558" s="11" t="s">
        <v>2077</v>
      </c>
      <c r="E558" s="11" t="s">
        <v>2078</v>
      </c>
      <c r="F558" s="11" t="s">
        <v>503</v>
      </c>
      <c r="G558" s="11" t="s">
        <v>504</v>
      </c>
      <c r="H558" s="11">
        <v>1</v>
      </c>
      <c r="I558" s="11">
        <v>1</v>
      </c>
      <c r="J558" s="11">
        <v>100</v>
      </c>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v>30</v>
      </c>
      <c r="AH558" s="11"/>
      <c r="AI558" s="11"/>
      <c r="AJ558" s="11"/>
      <c r="AK558" s="11"/>
      <c r="AL558" s="11"/>
      <c r="AM558" s="11"/>
      <c r="AN558" s="11" t="s">
        <v>980</v>
      </c>
      <c r="AO558" s="11" t="s">
        <v>47</v>
      </c>
      <c r="AP558" s="11" t="s">
        <v>48</v>
      </c>
      <c r="AQ558" s="11" t="s">
        <v>729</v>
      </c>
    </row>
    <row r="559" ht="48" hidden="1" spans="1:43">
      <c r="A559" s="28">
        <v>555</v>
      </c>
      <c r="B559" s="11" t="s">
        <v>494</v>
      </c>
      <c r="C559" s="11" t="s">
        <v>2079</v>
      </c>
      <c r="D559" s="11" t="s">
        <v>2080</v>
      </c>
      <c r="E559" s="11" t="s">
        <v>2081</v>
      </c>
      <c r="F559" s="30" t="s">
        <v>528</v>
      </c>
      <c r="G559" s="11" t="s">
        <v>636</v>
      </c>
      <c r="H559" s="11">
        <v>3</v>
      </c>
      <c r="I559" s="11">
        <v>2</v>
      </c>
      <c r="J559" s="33">
        <v>50</v>
      </c>
      <c r="K559" s="33" t="s">
        <v>45</v>
      </c>
      <c r="L559" s="11">
        <v>3</v>
      </c>
      <c r="M559" s="33">
        <v>50</v>
      </c>
      <c r="N559" s="33" t="s">
        <v>636</v>
      </c>
      <c r="O559" s="11">
        <v>0</v>
      </c>
      <c r="P559" s="11">
        <v>0</v>
      </c>
      <c r="Q559" s="11">
        <v>0</v>
      </c>
      <c r="R559" s="11">
        <v>0</v>
      </c>
      <c r="S559" s="11">
        <v>0</v>
      </c>
      <c r="T559" s="11">
        <v>0</v>
      </c>
      <c r="U559" s="11">
        <v>0</v>
      </c>
      <c r="V559" s="11">
        <v>0</v>
      </c>
      <c r="W559" s="11">
        <v>0</v>
      </c>
      <c r="X559" s="11">
        <v>0</v>
      </c>
      <c r="Y559" s="11">
        <v>0</v>
      </c>
      <c r="Z559" s="11">
        <v>0</v>
      </c>
      <c r="AA559" s="11">
        <v>0</v>
      </c>
      <c r="AB559" s="11">
        <v>0</v>
      </c>
      <c r="AC559" s="11">
        <v>0</v>
      </c>
      <c r="AD559" s="11">
        <v>0</v>
      </c>
      <c r="AE559" s="11">
        <v>0</v>
      </c>
      <c r="AF559" s="11">
        <v>0</v>
      </c>
      <c r="AG559" s="11">
        <v>30</v>
      </c>
      <c r="AH559" s="11" t="s">
        <v>1400</v>
      </c>
      <c r="AI559" s="11">
        <v>3</v>
      </c>
      <c r="AJ559" s="11" t="s">
        <v>3329</v>
      </c>
      <c r="AK559" s="11" t="s">
        <v>3541</v>
      </c>
      <c r="AL559" s="11"/>
      <c r="AM559" s="11"/>
      <c r="AN559" s="11" t="s">
        <v>1005</v>
      </c>
      <c r="AO559" s="11" t="s">
        <v>47</v>
      </c>
      <c r="AP559" s="11" t="s">
        <v>48</v>
      </c>
      <c r="AQ559" s="11" t="s">
        <v>729</v>
      </c>
    </row>
    <row r="560" ht="36" hidden="1" spans="1:43">
      <c r="A560" s="28">
        <v>556</v>
      </c>
      <c r="B560" s="11" t="s">
        <v>494</v>
      </c>
      <c r="C560" s="11" t="s">
        <v>2082</v>
      </c>
      <c r="D560" s="11" t="s">
        <v>2083</v>
      </c>
      <c r="E560" s="11" t="s">
        <v>2084</v>
      </c>
      <c r="F560" s="30" t="s">
        <v>524</v>
      </c>
      <c r="G560" s="11" t="s">
        <v>2085</v>
      </c>
      <c r="H560" s="11">
        <v>5</v>
      </c>
      <c r="I560" s="11">
        <v>1</v>
      </c>
      <c r="J560" s="11">
        <v>100</v>
      </c>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v>15</v>
      </c>
      <c r="AH560" s="11"/>
      <c r="AI560" s="11"/>
      <c r="AJ560" s="11"/>
      <c r="AK560" s="11"/>
      <c r="AL560" s="11"/>
      <c r="AM560" s="11"/>
      <c r="AN560" s="11" t="s">
        <v>1005</v>
      </c>
      <c r="AO560" s="11" t="s">
        <v>47</v>
      </c>
      <c r="AP560" s="11" t="s">
        <v>56</v>
      </c>
      <c r="AQ560" s="11" t="s">
        <v>729</v>
      </c>
    </row>
    <row r="561" ht="36" hidden="1" spans="1:43">
      <c r="A561" s="28">
        <v>557</v>
      </c>
      <c r="B561" s="11" t="s">
        <v>494</v>
      </c>
      <c r="C561" s="11" t="s">
        <v>2086</v>
      </c>
      <c r="D561" s="11" t="s">
        <v>2087</v>
      </c>
      <c r="E561" s="11" t="s">
        <v>2088</v>
      </c>
      <c r="F561" s="30" t="s">
        <v>519</v>
      </c>
      <c r="G561" s="11" t="s">
        <v>987</v>
      </c>
      <c r="H561" s="11">
        <v>3</v>
      </c>
      <c r="I561" s="11">
        <v>3</v>
      </c>
      <c r="J561" s="11">
        <v>100</v>
      </c>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v>30</v>
      </c>
      <c r="AH561" s="11"/>
      <c r="AI561" s="11"/>
      <c r="AJ561" s="11"/>
      <c r="AK561" s="11"/>
      <c r="AL561" s="11"/>
      <c r="AM561" s="11"/>
      <c r="AN561" s="11" t="s">
        <v>1005</v>
      </c>
      <c r="AO561" s="11" t="s">
        <v>47</v>
      </c>
      <c r="AP561" s="11" t="s">
        <v>48</v>
      </c>
      <c r="AQ561" s="11" t="s">
        <v>729</v>
      </c>
    </row>
    <row r="562" ht="36" hidden="1" spans="1:43">
      <c r="A562" s="28">
        <v>558</v>
      </c>
      <c r="B562" s="11" t="s">
        <v>494</v>
      </c>
      <c r="C562" s="11" t="s">
        <v>2089</v>
      </c>
      <c r="D562" s="11" t="s">
        <v>2090</v>
      </c>
      <c r="E562" s="11" t="s">
        <v>2091</v>
      </c>
      <c r="F562" s="30" t="s">
        <v>519</v>
      </c>
      <c r="G562" s="11" t="s">
        <v>687</v>
      </c>
      <c r="H562" s="11">
        <v>2</v>
      </c>
      <c r="I562" s="11">
        <v>2</v>
      </c>
      <c r="J562" s="11">
        <v>100</v>
      </c>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v>30</v>
      </c>
      <c r="AH562" s="11"/>
      <c r="AI562" s="11"/>
      <c r="AJ562" s="11"/>
      <c r="AK562" s="11"/>
      <c r="AL562" s="11"/>
      <c r="AM562" s="11"/>
      <c r="AN562" s="11" t="s">
        <v>1005</v>
      </c>
      <c r="AO562" s="11" t="s">
        <v>47</v>
      </c>
      <c r="AP562" s="11" t="s">
        <v>48</v>
      </c>
      <c r="AQ562" s="11" t="s">
        <v>729</v>
      </c>
    </row>
    <row r="563" ht="24" hidden="1" spans="1:43">
      <c r="A563" s="28">
        <v>559</v>
      </c>
      <c r="B563" s="11" t="s">
        <v>494</v>
      </c>
      <c r="C563" s="11" t="s">
        <v>2092</v>
      </c>
      <c r="D563" s="11" t="s">
        <v>2093</v>
      </c>
      <c r="E563" s="11" t="s">
        <v>2094</v>
      </c>
      <c r="F563" s="30" t="s">
        <v>2095</v>
      </c>
      <c r="G563" s="11" t="s">
        <v>1437</v>
      </c>
      <c r="H563" s="11">
        <v>7</v>
      </c>
      <c r="I563" s="11">
        <v>7</v>
      </c>
      <c r="J563" s="11">
        <v>100</v>
      </c>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v>5</v>
      </c>
      <c r="AH563" s="11"/>
      <c r="AI563" s="11"/>
      <c r="AJ563" s="11"/>
      <c r="AK563" s="11"/>
      <c r="AL563" s="11"/>
      <c r="AM563" s="11"/>
      <c r="AN563" s="11" t="s">
        <v>1005</v>
      </c>
      <c r="AO563" s="11" t="s">
        <v>105</v>
      </c>
      <c r="AP563" s="11" t="s">
        <v>56</v>
      </c>
      <c r="AQ563" s="11" t="s">
        <v>729</v>
      </c>
    </row>
    <row r="564" ht="36" hidden="1" spans="1:43">
      <c r="A564" s="28">
        <v>560</v>
      </c>
      <c r="B564" s="11" t="s">
        <v>494</v>
      </c>
      <c r="C564" s="11" t="s">
        <v>2096</v>
      </c>
      <c r="D564" s="11" t="s">
        <v>2097</v>
      </c>
      <c r="E564" s="11" t="s">
        <v>2098</v>
      </c>
      <c r="F564" s="11" t="s">
        <v>2099</v>
      </c>
      <c r="G564" s="11" t="s">
        <v>2100</v>
      </c>
      <c r="H564" s="11">
        <v>3</v>
      </c>
      <c r="I564" s="11">
        <v>3</v>
      </c>
      <c r="J564" s="11">
        <v>100</v>
      </c>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v>30</v>
      </c>
      <c r="AH564" s="11"/>
      <c r="AI564" s="11"/>
      <c r="AJ564" s="11"/>
      <c r="AK564" s="11"/>
      <c r="AL564" s="11"/>
      <c r="AM564" s="11"/>
      <c r="AN564" s="11" t="s">
        <v>1005</v>
      </c>
      <c r="AO564" s="11" t="s">
        <v>47</v>
      </c>
      <c r="AP564" s="11" t="s">
        <v>48</v>
      </c>
      <c r="AQ564" s="11" t="s">
        <v>729</v>
      </c>
    </row>
    <row r="565" ht="24" hidden="1" spans="1:43">
      <c r="A565" s="28">
        <v>561</v>
      </c>
      <c r="B565" s="11" t="s">
        <v>494</v>
      </c>
      <c r="C565" s="11" t="s">
        <v>2101</v>
      </c>
      <c r="D565" s="11" t="s">
        <v>2102</v>
      </c>
      <c r="E565" s="11" t="s">
        <v>2103</v>
      </c>
      <c r="F565" s="11" t="s">
        <v>508</v>
      </c>
      <c r="G565" s="11" t="s">
        <v>208</v>
      </c>
      <c r="H565" s="11">
        <v>5</v>
      </c>
      <c r="I565" s="11">
        <v>5</v>
      </c>
      <c r="J565" s="11">
        <v>100</v>
      </c>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v>15</v>
      </c>
      <c r="AH565" s="11"/>
      <c r="AI565" s="11"/>
      <c r="AJ565" s="11"/>
      <c r="AK565" s="11"/>
      <c r="AL565" s="11"/>
      <c r="AM565" s="11"/>
      <c r="AN565" s="11" t="s">
        <v>1005</v>
      </c>
      <c r="AO565" s="11" t="s">
        <v>47</v>
      </c>
      <c r="AP565" s="11" t="s">
        <v>56</v>
      </c>
      <c r="AQ565" s="11" t="s">
        <v>729</v>
      </c>
    </row>
    <row r="566" ht="36" hidden="1" spans="1:43">
      <c r="A566" s="28">
        <v>562</v>
      </c>
      <c r="B566" s="11" t="s">
        <v>494</v>
      </c>
      <c r="C566" s="11" t="s">
        <v>2104</v>
      </c>
      <c r="D566" s="11" t="s">
        <v>2105</v>
      </c>
      <c r="E566" s="11" t="s">
        <v>2106</v>
      </c>
      <c r="F566" s="30" t="s">
        <v>2107</v>
      </c>
      <c r="G566" s="11" t="s">
        <v>450</v>
      </c>
      <c r="H566" s="11">
        <v>4</v>
      </c>
      <c r="I566" s="11">
        <v>4</v>
      </c>
      <c r="J566" s="11">
        <v>100</v>
      </c>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v>5</v>
      </c>
      <c r="AH566" s="11"/>
      <c r="AI566" s="11"/>
      <c r="AJ566" s="11"/>
      <c r="AK566" s="11"/>
      <c r="AL566" s="11"/>
      <c r="AM566" s="11"/>
      <c r="AN566" s="11" t="s">
        <v>763</v>
      </c>
      <c r="AO566" s="11" t="s">
        <v>105</v>
      </c>
      <c r="AP566" s="11" t="s">
        <v>56</v>
      </c>
      <c r="AQ566" s="11" t="s">
        <v>729</v>
      </c>
    </row>
    <row r="567" ht="36" hidden="1" spans="1:43">
      <c r="A567" s="28">
        <v>563</v>
      </c>
      <c r="B567" s="11" t="s">
        <v>494</v>
      </c>
      <c r="C567" s="11" t="s">
        <v>2108</v>
      </c>
      <c r="D567" s="11" t="s">
        <v>2109</v>
      </c>
      <c r="E567" s="11" t="s">
        <v>2110</v>
      </c>
      <c r="F567" s="11" t="s">
        <v>582</v>
      </c>
      <c r="G567" s="11" t="s">
        <v>362</v>
      </c>
      <c r="H567" s="11">
        <v>2</v>
      </c>
      <c r="I567" s="11">
        <v>2</v>
      </c>
      <c r="J567" s="11">
        <v>100</v>
      </c>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v>30</v>
      </c>
      <c r="AH567" s="11"/>
      <c r="AI567" s="11"/>
      <c r="AJ567" s="11"/>
      <c r="AK567" s="11"/>
      <c r="AL567" s="11"/>
      <c r="AM567" s="11"/>
      <c r="AN567" s="11" t="s">
        <v>763</v>
      </c>
      <c r="AO567" s="11" t="s">
        <v>47</v>
      </c>
      <c r="AP567" s="11" t="s">
        <v>48</v>
      </c>
      <c r="AQ567" s="11" t="s">
        <v>729</v>
      </c>
    </row>
    <row r="568" ht="36" hidden="1" spans="1:43">
      <c r="A568" s="28">
        <v>564</v>
      </c>
      <c r="B568" s="11" t="s">
        <v>494</v>
      </c>
      <c r="C568" s="11" t="s">
        <v>2111</v>
      </c>
      <c r="D568" s="11" t="s">
        <v>2112</v>
      </c>
      <c r="E568" s="11" t="s">
        <v>2113</v>
      </c>
      <c r="F568" s="11" t="s">
        <v>2114</v>
      </c>
      <c r="G568" s="11" t="s">
        <v>578</v>
      </c>
      <c r="H568" s="11">
        <v>1</v>
      </c>
      <c r="I568" s="11">
        <v>1</v>
      </c>
      <c r="J568" s="33">
        <v>75</v>
      </c>
      <c r="K568" s="33" t="s">
        <v>578</v>
      </c>
      <c r="L568" s="11">
        <v>4</v>
      </c>
      <c r="M568" s="33">
        <v>25</v>
      </c>
      <c r="N568" s="33" t="s">
        <v>1168</v>
      </c>
      <c r="O568" s="11">
        <v>0</v>
      </c>
      <c r="P568" s="11">
        <v>0</v>
      </c>
      <c r="Q568" s="11">
        <v>0</v>
      </c>
      <c r="R568" s="11">
        <v>0</v>
      </c>
      <c r="S568" s="11">
        <v>0</v>
      </c>
      <c r="T568" s="11">
        <v>0</v>
      </c>
      <c r="U568" s="11">
        <v>0</v>
      </c>
      <c r="V568" s="11">
        <v>0</v>
      </c>
      <c r="W568" s="11">
        <v>0</v>
      </c>
      <c r="X568" s="11">
        <v>0</v>
      </c>
      <c r="Y568" s="11">
        <v>0</v>
      </c>
      <c r="Z568" s="11">
        <v>0</v>
      </c>
      <c r="AA568" s="11">
        <v>0</v>
      </c>
      <c r="AB568" s="11">
        <v>0</v>
      </c>
      <c r="AC568" s="11">
        <v>0</v>
      </c>
      <c r="AD568" s="11">
        <v>0</v>
      </c>
      <c r="AE568" s="11">
        <v>0</v>
      </c>
      <c r="AF568" s="11">
        <v>0</v>
      </c>
      <c r="AG568" s="11">
        <v>30</v>
      </c>
      <c r="AH568" s="11"/>
      <c r="AI568" s="11"/>
      <c r="AJ568" s="11" t="s">
        <v>3329</v>
      </c>
      <c r="AK568" s="11" t="s">
        <v>3541</v>
      </c>
      <c r="AL568" s="11"/>
      <c r="AM568" s="11"/>
      <c r="AN568" s="11" t="s">
        <v>763</v>
      </c>
      <c r="AO568" s="11" t="s">
        <v>47</v>
      </c>
      <c r="AP568" s="11" t="s">
        <v>48</v>
      </c>
      <c r="AQ568" s="11" t="s">
        <v>729</v>
      </c>
    </row>
    <row r="569" ht="36" hidden="1" spans="1:43">
      <c r="A569" s="28">
        <v>565</v>
      </c>
      <c r="B569" s="11" t="s">
        <v>494</v>
      </c>
      <c r="C569" s="11" t="s">
        <v>2115</v>
      </c>
      <c r="D569" s="11" t="s">
        <v>2116</v>
      </c>
      <c r="E569" s="11" t="s">
        <v>2117</v>
      </c>
      <c r="F569" s="11" t="s">
        <v>2118</v>
      </c>
      <c r="G569" s="11" t="s">
        <v>1686</v>
      </c>
      <c r="H569" s="11">
        <v>2</v>
      </c>
      <c r="I569" s="11">
        <v>2</v>
      </c>
      <c r="J569" s="11">
        <v>100</v>
      </c>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v>10</v>
      </c>
      <c r="AH569" s="11"/>
      <c r="AI569" s="11"/>
      <c r="AJ569" s="11"/>
      <c r="AK569" s="11"/>
      <c r="AL569" s="11"/>
      <c r="AM569" s="11"/>
      <c r="AN569" s="11" t="s">
        <v>763</v>
      </c>
      <c r="AO569" s="11" t="s">
        <v>105</v>
      </c>
      <c r="AP569" s="11" t="s">
        <v>48</v>
      </c>
      <c r="AQ569" s="11" t="s">
        <v>729</v>
      </c>
    </row>
    <row r="570" ht="48" hidden="1" spans="1:43">
      <c r="A570" s="28">
        <v>566</v>
      </c>
      <c r="B570" s="11" t="s">
        <v>494</v>
      </c>
      <c r="C570" s="11" t="s">
        <v>2119</v>
      </c>
      <c r="D570" s="11" t="s">
        <v>2120</v>
      </c>
      <c r="E570" s="11" t="s">
        <v>2121</v>
      </c>
      <c r="F570" s="11" t="s">
        <v>2114</v>
      </c>
      <c r="G570" s="11" t="s">
        <v>173</v>
      </c>
      <c r="H570" s="11">
        <v>1</v>
      </c>
      <c r="I570" s="11">
        <v>1</v>
      </c>
      <c r="J570" s="33">
        <v>46</v>
      </c>
      <c r="K570" s="33" t="s">
        <v>173</v>
      </c>
      <c r="L570" s="11">
        <v>2</v>
      </c>
      <c r="M570" s="33">
        <v>37</v>
      </c>
      <c r="N570" s="33" t="s">
        <v>3440</v>
      </c>
      <c r="O570" s="11">
        <v>5</v>
      </c>
      <c r="P570" s="33">
        <v>17</v>
      </c>
      <c r="Q570" s="33" t="s">
        <v>1421</v>
      </c>
      <c r="R570" s="11">
        <v>0</v>
      </c>
      <c r="S570" s="11">
        <v>0</v>
      </c>
      <c r="T570" s="11">
        <v>0</v>
      </c>
      <c r="U570" s="11">
        <v>0</v>
      </c>
      <c r="V570" s="11">
        <v>0</v>
      </c>
      <c r="W570" s="11">
        <v>0</v>
      </c>
      <c r="X570" s="11">
        <v>0</v>
      </c>
      <c r="Y570" s="11">
        <v>0</v>
      </c>
      <c r="Z570" s="11">
        <v>0</v>
      </c>
      <c r="AA570" s="11">
        <v>0</v>
      </c>
      <c r="AB570" s="11">
        <v>0</v>
      </c>
      <c r="AC570" s="11">
        <v>0</v>
      </c>
      <c r="AD570" s="11">
        <v>0</v>
      </c>
      <c r="AE570" s="11">
        <v>0</v>
      </c>
      <c r="AF570" s="11">
        <v>0</v>
      </c>
      <c r="AG570" s="11">
        <v>30</v>
      </c>
      <c r="AH570" s="11"/>
      <c r="AI570" s="11"/>
      <c r="AJ570" s="11" t="s">
        <v>3329</v>
      </c>
      <c r="AK570" s="11" t="s">
        <v>3541</v>
      </c>
      <c r="AL570" s="11"/>
      <c r="AM570" s="11"/>
      <c r="AN570" s="11" t="s">
        <v>763</v>
      </c>
      <c r="AO570" s="11" t="s">
        <v>47</v>
      </c>
      <c r="AP570" s="11" t="s">
        <v>48</v>
      </c>
      <c r="AQ570" s="11" t="s">
        <v>729</v>
      </c>
    </row>
    <row r="571" ht="36" hidden="1" spans="1:43">
      <c r="A571" s="28">
        <v>567</v>
      </c>
      <c r="B571" s="11" t="s">
        <v>494</v>
      </c>
      <c r="C571" s="11" t="s">
        <v>2122</v>
      </c>
      <c r="D571" s="11" t="s">
        <v>2123</v>
      </c>
      <c r="E571" s="11" t="s">
        <v>2124</v>
      </c>
      <c r="F571" s="11" t="s">
        <v>2125</v>
      </c>
      <c r="G571" s="11" t="s">
        <v>208</v>
      </c>
      <c r="H571" s="11">
        <v>5</v>
      </c>
      <c r="I571" s="11">
        <v>5</v>
      </c>
      <c r="J571" s="11">
        <v>100</v>
      </c>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v>15</v>
      </c>
      <c r="AH571" s="11"/>
      <c r="AI571" s="11"/>
      <c r="AJ571" s="11"/>
      <c r="AK571" s="11"/>
      <c r="AL571" s="11"/>
      <c r="AM571" s="11"/>
      <c r="AN571" s="11" t="s">
        <v>763</v>
      </c>
      <c r="AO571" s="11" t="s">
        <v>47</v>
      </c>
      <c r="AP571" s="11" t="s">
        <v>56</v>
      </c>
      <c r="AQ571" s="11" t="s">
        <v>729</v>
      </c>
    </row>
    <row r="572" ht="24" hidden="1" spans="1:43">
      <c r="A572" s="28">
        <v>568</v>
      </c>
      <c r="B572" s="11" t="s">
        <v>494</v>
      </c>
      <c r="C572" s="11" t="s">
        <v>2126</v>
      </c>
      <c r="D572" s="11" t="s">
        <v>2127</v>
      </c>
      <c r="E572" s="11" t="s">
        <v>2128</v>
      </c>
      <c r="F572" s="30" t="s">
        <v>524</v>
      </c>
      <c r="G572" s="11" t="s">
        <v>2129</v>
      </c>
      <c r="H572" s="11">
        <v>4</v>
      </c>
      <c r="I572" s="11">
        <v>4</v>
      </c>
      <c r="J572" s="11">
        <v>100</v>
      </c>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v>5</v>
      </c>
      <c r="AH572" s="11"/>
      <c r="AI572" s="11"/>
      <c r="AJ572" s="11"/>
      <c r="AK572" s="11"/>
      <c r="AL572" s="11"/>
      <c r="AM572" s="11"/>
      <c r="AN572" s="11" t="s">
        <v>1031</v>
      </c>
      <c r="AO572" s="11" t="s">
        <v>105</v>
      </c>
      <c r="AP572" s="11" t="s">
        <v>56</v>
      </c>
      <c r="AQ572" s="11" t="s">
        <v>729</v>
      </c>
    </row>
    <row r="573" ht="24" hidden="1" spans="1:43">
      <c r="A573" s="28">
        <v>569</v>
      </c>
      <c r="B573" s="11" t="s">
        <v>494</v>
      </c>
      <c r="C573" s="11" t="s">
        <v>2130</v>
      </c>
      <c r="D573" s="11" t="s">
        <v>2131</v>
      </c>
      <c r="E573" s="11" t="s">
        <v>2132</v>
      </c>
      <c r="F573" s="11" t="s">
        <v>503</v>
      </c>
      <c r="G573" s="11" t="s">
        <v>504</v>
      </c>
      <c r="H573" s="11">
        <v>1</v>
      </c>
      <c r="I573" s="11">
        <v>1</v>
      </c>
      <c r="J573" s="11">
        <v>100</v>
      </c>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v>30</v>
      </c>
      <c r="AH573" s="11"/>
      <c r="AI573" s="11"/>
      <c r="AJ573" s="11"/>
      <c r="AK573" s="11"/>
      <c r="AL573" s="11"/>
      <c r="AM573" s="11"/>
      <c r="AN573" s="11" t="s">
        <v>1031</v>
      </c>
      <c r="AO573" s="11" t="s">
        <v>47</v>
      </c>
      <c r="AP573" s="11" t="s">
        <v>48</v>
      </c>
      <c r="AQ573" s="11" t="s">
        <v>729</v>
      </c>
    </row>
    <row r="574" ht="24" hidden="1" spans="1:43">
      <c r="A574" s="28">
        <v>570</v>
      </c>
      <c r="B574" s="11" t="s">
        <v>494</v>
      </c>
      <c r="C574" s="11" t="s">
        <v>2133</v>
      </c>
      <c r="D574" s="13" t="s">
        <v>2134</v>
      </c>
      <c r="E574" s="11" t="s">
        <v>2135</v>
      </c>
      <c r="F574" s="11" t="s">
        <v>2136</v>
      </c>
      <c r="G574" s="11" t="s">
        <v>354</v>
      </c>
      <c r="H574" s="11">
        <v>5</v>
      </c>
      <c r="I574" s="11">
        <v>5</v>
      </c>
      <c r="J574" s="11">
        <v>100</v>
      </c>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v>15</v>
      </c>
      <c r="AH574" s="11"/>
      <c r="AI574" s="11"/>
      <c r="AJ574" s="11"/>
      <c r="AK574" s="11"/>
      <c r="AL574" s="11"/>
      <c r="AM574" s="11"/>
      <c r="AN574" s="11" t="s">
        <v>1031</v>
      </c>
      <c r="AO574" s="11" t="s">
        <v>47</v>
      </c>
      <c r="AP574" s="11" t="s">
        <v>56</v>
      </c>
      <c r="AQ574" s="11" t="s">
        <v>729</v>
      </c>
    </row>
    <row r="575" ht="96" hidden="1" spans="1:43">
      <c r="A575" s="28">
        <v>571</v>
      </c>
      <c r="B575" s="11" t="s">
        <v>494</v>
      </c>
      <c r="C575" s="11" t="s">
        <v>2137</v>
      </c>
      <c r="D575" s="31" t="s">
        <v>2138</v>
      </c>
      <c r="E575" s="11" t="s">
        <v>2139</v>
      </c>
      <c r="F575" s="30" t="s">
        <v>2140</v>
      </c>
      <c r="G575" s="11" t="s">
        <v>1773</v>
      </c>
      <c r="H575" s="11">
        <v>5</v>
      </c>
      <c r="I575" s="11">
        <v>1</v>
      </c>
      <c r="J575" s="11">
        <v>100</v>
      </c>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v>15</v>
      </c>
      <c r="AH575" s="11" t="s">
        <v>1400</v>
      </c>
      <c r="AI575" s="11">
        <v>4</v>
      </c>
      <c r="AJ575" s="11"/>
      <c r="AK575" s="11"/>
      <c r="AL575" s="11"/>
      <c r="AM575" s="11"/>
      <c r="AN575" s="11" t="s">
        <v>1038</v>
      </c>
      <c r="AO575" s="11" t="s">
        <v>47</v>
      </c>
      <c r="AP575" s="11" t="s">
        <v>56</v>
      </c>
      <c r="AQ575" s="11" t="s">
        <v>729</v>
      </c>
    </row>
    <row r="576" ht="24" hidden="1" spans="1:43">
      <c r="A576" s="28">
        <v>572</v>
      </c>
      <c r="B576" s="11" t="s">
        <v>494</v>
      </c>
      <c r="C576" s="11" t="s">
        <v>2141</v>
      </c>
      <c r="D576" s="11" t="s">
        <v>2142</v>
      </c>
      <c r="E576" s="11" t="s">
        <v>2143</v>
      </c>
      <c r="F576" s="11" t="s">
        <v>2144</v>
      </c>
      <c r="G576" s="11" t="s">
        <v>1636</v>
      </c>
      <c r="H576" s="11">
        <v>4</v>
      </c>
      <c r="I576" s="11">
        <v>1</v>
      </c>
      <c r="J576" s="11">
        <v>100</v>
      </c>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v>15</v>
      </c>
      <c r="AH576" s="11"/>
      <c r="AI576" s="11"/>
      <c r="AJ576" s="11"/>
      <c r="AK576" s="11"/>
      <c r="AL576" s="11"/>
      <c r="AM576" s="11"/>
      <c r="AN576" s="11" t="s">
        <v>1038</v>
      </c>
      <c r="AO576" s="11" t="s">
        <v>47</v>
      </c>
      <c r="AP576" s="11" t="s">
        <v>56</v>
      </c>
      <c r="AQ576" s="11" t="s">
        <v>729</v>
      </c>
    </row>
    <row r="577" ht="36" hidden="1" spans="1:43">
      <c r="A577" s="28">
        <v>573</v>
      </c>
      <c r="B577" s="11" t="s">
        <v>494</v>
      </c>
      <c r="C577" s="11" t="s">
        <v>2145</v>
      </c>
      <c r="D577" s="11" t="s">
        <v>2146</v>
      </c>
      <c r="E577" s="11" t="s">
        <v>2147</v>
      </c>
      <c r="F577" s="11" t="s">
        <v>540</v>
      </c>
      <c r="G577" s="11" t="s">
        <v>504</v>
      </c>
      <c r="H577" s="11">
        <v>1</v>
      </c>
      <c r="I577" s="11">
        <v>1</v>
      </c>
      <c r="J577" s="11">
        <v>100</v>
      </c>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v>30</v>
      </c>
      <c r="AH577" s="11"/>
      <c r="AI577" s="11"/>
      <c r="AJ577" s="11"/>
      <c r="AK577" s="11"/>
      <c r="AL577" s="11"/>
      <c r="AM577" s="11"/>
      <c r="AN577" s="11" t="s">
        <v>1038</v>
      </c>
      <c r="AO577" s="11" t="s">
        <v>47</v>
      </c>
      <c r="AP577" s="11" t="s">
        <v>48</v>
      </c>
      <c r="AQ577" s="11" t="s">
        <v>729</v>
      </c>
    </row>
    <row r="578" ht="48" hidden="1" spans="1:43">
      <c r="A578" s="28">
        <v>574</v>
      </c>
      <c r="B578" s="11" t="s">
        <v>494</v>
      </c>
      <c r="C578" s="11" t="s">
        <v>2148</v>
      </c>
      <c r="D578" s="11" t="s">
        <v>2149</v>
      </c>
      <c r="E578" s="11" t="s">
        <v>2150</v>
      </c>
      <c r="F578" s="11" t="s">
        <v>519</v>
      </c>
      <c r="G578" s="11" t="s">
        <v>203</v>
      </c>
      <c r="H578" s="11">
        <v>4</v>
      </c>
      <c r="I578" s="11">
        <v>4</v>
      </c>
      <c r="J578" s="11">
        <v>100</v>
      </c>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v>15</v>
      </c>
      <c r="AH578" s="11" t="s">
        <v>1400</v>
      </c>
      <c r="AI578" s="11">
        <v>10</v>
      </c>
      <c r="AJ578" s="11"/>
      <c r="AK578" s="11"/>
      <c r="AL578" s="11"/>
      <c r="AM578" s="11"/>
      <c r="AN578" s="11" t="s">
        <v>1038</v>
      </c>
      <c r="AO578" s="11" t="s">
        <v>47</v>
      </c>
      <c r="AP578" s="11" t="s">
        <v>56</v>
      </c>
      <c r="AQ578" s="11" t="s">
        <v>729</v>
      </c>
    </row>
    <row r="579" ht="48" hidden="1" spans="1:43">
      <c r="A579" s="28">
        <v>575</v>
      </c>
      <c r="B579" s="11" t="s">
        <v>494</v>
      </c>
      <c r="C579" s="11" t="s">
        <v>2151</v>
      </c>
      <c r="D579" s="11" t="s">
        <v>2152</v>
      </c>
      <c r="E579" s="11" t="s">
        <v>2153</v>
      </c>
      <c r="F579" s="11" t="s">
        <v>540</v>
      </c>
      <c r="G579" s="11" t="s">
        <v>504</v>
      </c>
      <c r="H579" s="11">
        <v>1</v>
      </c>
      <c r="I579" s="11">
        <v>1</v>
      </c>
      <c r="J579" s="33">
        <v>60</v>
      </c>
      <c r="K579" s="33" t="s">
        <v>504</v>
      </c>
      <c r="L579" s="11">
        <v>5</v>
      </c>
      <c r="M579" s="33">
        <v>40</v>
      </c>
      <c r="N579" s="33" t="s">
        <v>3435</v>
      </c>
      <c r="O579" s="11">
        <v>0</v>
      </c>
      <c r="P579" s="11">
        <v>0</v>
      </c>
      <c r="Q579" s="11">
        <v>0</v>
      </c>
      <c r="R579" s="11">
        <v>0</v>
      </c>
      <c r="S579" s="11">
        <v>0</v>
      </c>
      <c r="T579" s="11">
        <v>0</v>
      </c>
      <c r="U579" s="11">
        <v>0</v>
      </c>
      <c r="V579" s="11">
        <v>0</v>
      </c>
      <c r="W579" s="11">
        <v>0</v>
      </c>
      <c r="X579" s="11">
        <v>0</v>
      </c>
      <c r="Y579" s="11">
        <v>0</v>
      </c>
      <c r="Z579" s="11">
        <v>0</v>
      </c>
      <c r="AA579" s="11">
        <v>0</v>
      </c>
      <c r="AB579" s="11">
        <v>0</v>
      </c>
      <c r="AC579" s="11">
        <v>0</v>
      </c>
      <c r="AD579" s="11">
        <v>0</v>
      </c>
      <c r="AE579" s="11">
        <v>0</v>
      </c>
      <c r="AF579" s="11">
        <v>0</v>
      </c>
      <c r="AG579" s="11">
        <v>30</v>
      </c>
      <c r="AH579" s="11"/>
      <c r="AI579" s="11"/>
      <c r="AJ579" s="11" t="s">
        <v>3329</v>
      </c>
      <c r="AK579" s="11" t="s">
        <v>3541</v>
      </c>
      <c r="AL579" s="11"/>
      <c r="AM579" s="11"/>
      <c r="AN579" s="11" t="s">
        <v>1038</v>
      </c>
      <c r="AO579" s="11" t="s">
        <v>47</v>
      </c>
      <c r="AP579" s="11" t="s">
        <v>48</v>
      </c>
      <c r="AQ579" s="11" t="s">
        <v>729</v>
      </c>
    </row>
    <row r="580" ht="48" hidden="1" spans="1:43">
      <c r="A580" s="28">
        <v>576</v>
      </c>
      <c r="B580" s="11" t="s">
        <v>494</v>
      </c>
      <c r="C580" s="11" t="s">
        <v>2154</v>
      </c>
      <c r="D580" s="11" t="s">
        <v>2155</v>
      </c>
      <c r="E580" s="11" t="s">
        <v>2156</v>
      </c>
      <c r="F580" s="11" t="s">
        <v>528</v>
      </c>
      <c r="G580" s="11" t="s">
        <v>1194</v>
      </c>
      <c r="H580" s="11">
        <v>2</v>
      </c>
      <c r="I580" s="11">
        <v>1</v>
      </c>
      <c r="J580" s="11">
        <v>0</v>
      </c>
      <c r="K580" s="11" t="s">
        <v>3441</v>
      </c>
      <c r="L580" s="11">
        <v>2</v>
      </c>
      <c r="M580" s="33">
        <v>57</v>
      </c>
      <c r="N580" s="33" t="s">
        <v>1194</v>
      </c>
      <c r="O580" s="11">
        <v>3</v>
      </c>
      <c r="P580" s="33">
        <v>43</v>
      </c>
      <c r="Q580" s="33" t="s">
        <v>3442</v>
      </c>
      <c r="R580" s="11">
        <v>0</v>
      </c>
      <c r="S580" s="11">
        <v>0</v>
      </c>
      <c r="T580" s="11">
        <v>0</v>
      </c>
      <c r="U580" s="11">
        <v>0</v>
      </c>
      <c r="V580" s="11">
        <v>0</v>
      </c>
      <c r="W580" s="11">
        <v>0</v>
      </c>
      <c r="X580" s="11">
        <v>0</v>
      </c>
      <c r="Y580" s="11">
        <v>0</v>
      </c>
      <c r="Z580" s="11">
        <v>0</v>
      </c>
      <c r="AA580" s="11">
        <v>0</v>
      </c>
      <c r="AB580" s="11">
        <v>0</v>
      </c>
      <c r="AC580" s="11">
        <v>0</v>
      </c>
      <c r="AD580" s="11">
        <v>0</v>
      </c>
      <c r="AE580" s="11">
        <v>0</v>
      </c>
      <c r="AF580" s="11">
        <v>0</v>
      </c>
      <c r="AG580" s="11">
        <v>30</v>
      </c>
      <c r="AH580" s="11"/>
      <c r="AI580" s="11"/>
      <c r="AJ580" s="11" t="s">
        <v>3329</v>
      </c>
      <c r="AK580" s="11" t="s">
        <v>3541</v>
      </c>
      <c r="AL580" s="11"/>
      <c r="AM580" s="11"/>
      <c r="AN580" s="11" t="s">
        <v>1038</v>
      </c>
      <c r="AO580" s="11" t="s">
        <v>47</v>
      </c>
      <c r="AP580" s="11" t="s">
        <v>48</v>
      </c>
      <c r="AQ580" s="11" t="s">
        <v>729</v>
      </c>
    </row>
    <row r="581" ht="24" hidden="1" spans="1:43">
      <c r="A581" s="28">
        <v>577</v>
      </c>
      <c r="B581" s="11" t="s">
        <v>494</v>
      </c>
      <c r="C581" s="11" t="s">
        <v>2157</v>
      </c>
      <c r="D581" s="11" t="s">
        <v>2158</v>
      </c>
      <c r="E581" s="11" t="s">
        <v>2159</v>
      </c>
      <c r="F581" s="30" t="s">
        <v>524</v>
      </c>
      <c r="G581" s="11" t="s">
        <v>331</v>
      </c>
      <c r="H581" s="11">
        <v>1</v>
      </c>
      <c r="I581" s="11">
        <v>1</v>
      </c>
      <c r="J581" s="11">
        <v>100</v>
      </c>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v>10</v>
      </c>
      <c r="AH581" s="11"/>
      <c r="AI581" s="11"/>
      <c r="AJ581" s="11"/>
      <c r="AK581" s="11"/>
      <c r="AL581" s="11"/>
      <c r="AM581" s="11"/>
      <c r="AN581" s="11" t="s">
        <v>1059</v>
      </c>
      <c r="AO581" s="11" t="s">
        <v>105</v>
      </c>
      <c r="AP581" s="11" t="s">
        <v>48</v>
      </c>
      <c r="AQ581" s="11" t="s">
        <v>729</v>
      </c>
    </row>
    <row r="582" ht="36" hidden="1" spans="1:43">
      <c r="A582" s="28">
        <v>578</v>
      </c>
      <c r="B582" s="11" t="s">
        <v>494</v>
      </c>
      <c r="C582" s="11" t="s">
        <v>2160</v>
      </c>
      <c r="D582" s="11" t="s">
        <v>2161</v>
      </c>
      <c r="E582" s="11" t="s">
        <v>2162</v>
      </c>
      <c r="F582" s="30" t="s">
        <v>508</v>
      </c>
      <c r="G582" s="11" t="s">
        <v>450</v>
      </c>
      <c r="H582" s="11">
        <v>6</v>
      </c>
      <c r="I582" s="11">
        <v>6</v>
      </c>
      <c r="J582" s="11">
        <v>100</v>
      </c>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v>15</v>
      </c>
      <c r="AH582" s="11"/>
      <c r="AI582" s="11"/>
      <c r="AJ582" s="11"/>
      <c r="AK582" s="11"/>
      <c r="AL582" s="11"/>
      <c r="AM582" s="11"/>
      <c r="AN582" s="11" t="s">
        <v>1059</v>
      </c>
      <c r="AO582" s="11" t="s">
        <v>47</v>
      </c>
      <c r="AP582" s="11" t="s">
        <v>56</v>
      </c>
      <c r="AQ582" s="11" t="s">
        <v>729</v>
      </c>
    </row>
    <row r="583" ht="24" hidden="1" spans="1:43">
      <c r="A583" s="28">
        <v>579</v>
      </c>
      <c r="B583" s="11" t="s">
        <v>494</v>
      </c>
      <c r="C583" s="11" t="s">
        <v>2163</v>
      </c>
      <c r="D583" s="11" t="s">
        <v>2164</v>
      </c>
      <c r="E583" s="11" t="s">
        <v>2165</v>
      </c>
      <c r="F583" s="11" t="s">
        <v>540</v>
      </c>
      <c r="G583" s="11" t="s">
        <v>504</v>
      </c>
      <c r="H583" s="11">
        <v>3</v>
      </c>
      <c r="I583" s="11">
        <v>3</v>
      </c>
      <c r="J583" s="11">
        <v>100</v>
      </c>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v>30</v>
      </c>
      <c r="AH583" s="11"/>
      <c r="AI583" s="11"/>
      <c r="AJ583" s="11"/>
      <c r="AK583" s="11"/>
      <c r="AL583" s="11"/>
      <c r="AM583" s="11"/>
      <c r="AN583" s="11" t="s">
        <v>1059</v>
      </c>
      <c r="AO583" s="11" t="s">
        <v>47</v>
      </c>
      <c r="AP583" s="11" t="s">
        <v>48</v>
      </c>
      <c r="AQ583" s="11" t="s">
        <v>729</v>
      </c>
    </row>
    <row r="584" ht="36" hidden="1" spans="1:43">
      <c r="A584" s="28">
        <v>580</v>
      </c>
      <c r="B584" s="11" t="s">
        <v>494</v>
      </c>
      <c r="C584" s="11" t="s">
        <v>2166</v>
      </c>
      <c r="D584" s="11" t="s">
        <v>2167</v>
      </c>
      <c r="E584" s="11" t="s">
        <v>2168</v>
      </c>
      <c r="F584" s="11" t="s">
        <v>553</v>
      </c>
      <c r="G584" s="11" t="s">
        <v>554</v>
      </c>
      <c r="H584" s="11">
        <v>6</v>
      </c>
      <c r="I584" s="11">
        <v>6</v>
      </c>
      <c r="J584" s="11">
        <v>100</v>
      </c>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v>5</v>
      </c>
      <c r="AH584" s="11" t="s">
        <v>1400</v>
      </c>
      <c r="AI584" s="11">
        <v>2</v>
      </c>
      <c r="AJ584" s="11"/>
      <c r="AK584" s="11"/>
      <c r="AL584" s="11"/>
      <c r="AM584" s="11"/>
      <c r="AN584" s="11" t="s">
        <v>1059</v>
      </c>
      <c r="AO584" s="11" t="s">
        <v>105</v>
      </c>
      <c r="AP584" s="11" t="s">
        <v>56</v>
      </c>
      <c r="AQ584" s="11" t="s">
        <v>729</v>
      </c>
    </row>
    <row r="585" ht="36" spans="1:43">
      <c r="A585" s="28">
        <v>581</v>
      </c>
      <c r="B585" s="11" t="s">
        <v>494</v>
      </c>
      <c r="C585" s="11" t="s">
        <v>2169</v>
      </c>
      <c r="D585" s="11" t="s">
        <v>2170</v>
      </c>
      <c r="E585" s="11" t="s">
        <v>2171</v>
      </c>
      <c r="F585" s="11" t="s">
        <v>646</v>
      </c>
      <c r="G585" s="11" t="s">
        <v>403</v>
      </c>
      <c r="H585" s="11">
        <v>6</v>
      </c>
      <c r="I585" s="11">
        <v>1</v>
      </c>
      <c r="J585" s="11">
        <v>75.75</v>
      </c>
      <c r="K585" s="11" t="s">
        <v>3443</v>
      </c>
      <c r="L585" s="11">
        <v>6</v>
      </c>
      <c r="M585" s="95">
        <v>24.24</v>
      </c>
      <c r="N585" s="95" t="s">
        <v>403</v>
      </c>
      <c r="O585" s="11">
        <v>0</v>
      </c>
      <c r="P585" s="11">
        <v>0</v>
      </c>
      <c r="Q585" s="11">
        <v>0</v>
      </c>
      <c r="R585" s="11">
        <v>0</v>
      </c>
      <c r="S585" s="11">
        <v>0</v>
      </c>
      <c r="T585" s="11">
        <v>0</v>
      </c>
      <c r="U585" s="11">
        <v>0</v>
      </c>
      <c r="V585" s="11">
        <v>0</v>
      </c>
      <c r="W585" s="11">
        <v>0</v>
      </c>
      <c r="X585" s="11">
        <v>0</v>
      </c>
      <c r="Y585" s="11">
        <v>0</v>
      </c>
      <c r="Z585" s="11">
        <v>0</v>
      </c>
      <c r="AA585" s="11">
        <v>0</v>
      </c>
      <c r="AB585" s="11">
        <v>0</v>
      </c>
      <c r="AC585" s="11">
        <v>0</v>
      </c>
      <c r="AD585" s="11">
        <v>0</v>
      </c>
      <c r="AE585" s="11">
        <v>0</v>
      </c>
      <c r="AF585" s="11">
        <v>0</v>
      </c>
      <c r="AG585" s="11">
        <v>15</v>
      </c>
      <c r="AH585" s="11"/>
      <c r="AI585" s="11"/>
      <c r="AJ585" s="11" t="s">
        <v>3329</v>
      </c>
      <c r="AK585" s="11" t="s">
        <v>3542</v>
      </c>
      <c r="AL585" s="11"/>
      <c r="AM585" s="11"/>
      <c r="AN585" s="11" t="s">
        <v>1059</v>
      </c>
      <c r="AO585" s="11" t="s">
        <v>47</v>
      </c>
      <c r="AP585" s="11" t="s">
        <v>56</v>
      </c>
      <c r="AQ585" s="11" t="s">
        <v>729</v>
      </c>
    </row>
    <row r="586" ht="36" hidden="1" spans="1:43">
      <c r="A586" s="28">
        <v>582</v>
      </c>
      <c r="B586" s="11" t="s">
        <v>494</v>
      </c>
      <c r="C586" s="11" t="s">
        <v>2172</v>
      </c>
      <c r="D586" s="11" t="s">
        <v>2173</v>
      </c>
      <c r="E586" s="11" t="s">
        <v>2174</v>
      </c>
      <c r="F586" s="11" t="s">
        <v>524</v>
      </c>
      <c r="G586" s="11" t="s">
        <v>578</v>
      </c>
      <c r="H586" s="11">
        <v>3</v>
      </c>
      <c r="I586" s="11">
        <v>3</v>
      </c>
      <c r="J586" s="11">
        <v>100</v>
      </c>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v>30</v>
      </c>
      <c r="AH586" s="11"/>
      <c r="AI586" s="11"/>
      <c r="AJ586" s="11"/>
      <c r="AK586" s="11"/>
      <c r="AL586" s="11"/>
      <c r="AM586" s="11"/>
      <c r="AN586" s="11" t="s">
        <v>1059</v>
      </c>
      <c r="AO586" s="11" t="s">
        <v>47</v>
      </c>
      <c r="AP586" s="11" t="s">
        <v>48</v>
      </c>
      <c r="AQ586" s="11" t="s">
        <v>729</v>
      </c>
    </row>
    <row r="587" ht="36" hidden="1" spans="1:43">
      <c r="A587" s="28">
        <v>583</v>
      </c>
      <c r="B587" s="11" t="s">
        <v>494</v>
      </c>
      <c r="C587" s="11" t="s">
        <v>2175</v>
      </c>
      <c r="D587" s="11" t="s">
        <v>2176</v>
      </c>
      <c r="E587" s="11" t="s">
        <v>2177</v>
      </c>
      <c r="F587" s="11" t="s">
        <v>2099</v>
      </c>
      <c r="G587" s="11" t="s">
        <v>962</v>
      </c>
      <c r="H587" s="11">
        <v>8</v>
      </c>
      <c r="I587" s="11">
        <v>8</v>
      </c>
      <c r="J587" s="11">
        <v>100</v>
      </c>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v>5</v>
      </c>
      <c r="AH587" s="11"/>
      <c r="AI587" s="11"/>
      <c r="AJ587" s="11"/>
      <c r="AK587" s="11"/>
      <c r="AL587" s="11"/>
      <c r="AM587" s="11"/>
      <c r="AN587" s="11" t="s">
        <v>1059</v>
      </c>
      <c r="AO587" s="11" t="s">
        <v>105</v>
      </c>
      <c r="AP587" s="11" t="s">
        <v>56</v>
      </c>
      <c r="AQ587" s="11" t="s">
        <v>729</v>
      </c>
    </row>
    <row r="588" ht="36" hidden="1" spans="1:43">
      <c r="A588" s="28">
        <v>584</v>
      </c>
      <c r="B588" s="11" t="s">
        <v>494</v>
      </c>
      <c r="C588" s="11" t="s">
        <v>2178</v>
      </c>
      <c r="D588" s="11" t="s">
        <v>2179</v>
      </c>
      <c r="E588" s="11" t="s">
        <v>2180</v>
      </c>
      <c r="F588" s="11" t="s">
        <v>2114</v>
      </c>
      <c r="G588" s="11" t="s">
        <v>947</v>
      </c>
      <c r="H588" s="11">
        <v>2</v>
      </c>
      <c r="I588" s="11">
        <v>2</v>
      </c>
      <c r="J588" s="33">
        <v>70</v>
      </c>
      <c r="K588" s="33" t="s">
        <v>947</v>
      </c>
      <c r="L588" s="11">
        <v>5</v>
      </c>
      <c r="M588" s="33">
        <v>30</v>
      </c>
      <c r="N588" s="33" t="s">
        <v>1168</v>
      </c>
      <c r="O588" s="11">
        <v>0</v>
      </c>
      <c r="P588" s="11">
        <v>0</v>
      </c>
      <c r="Q588" s="11">
        <v>0</v>
      </c>
      <c r="R588" s="11">
        <v>0</v>
      </c>
      <c r="S588" s="11">
        <v>0</v>
      </c>
      <c r="T588" s="11">
        <v>0</v>
      </c>
      <c r="U588" s="11">
        <v>0</v>
      </c>
      <c r="V588" s="11">
        <v>0</v>
      </c>
      <c r="W588" s="11">
        <v>0</v>
      </c>
      <c r="X588" s="11">
        <v>0</v>
      </c>
      <c r="Y588" s="11">
        <v>0</v>
      </c>
      <c r="Z588" s="11">
        <v>0</v>
      </c>
      <c r="AA588" s="11">
        <v>0</v>
      </c>
      <c r="AB588" s="11">
        <v>0</v>
      </c>
      <c r="AC588" s="11">
        <v>0</v>
      </c>
      <c r="AD588" s="11">
        <v>0</v>
      </c>
      <c r="AE588" s="11">
        <v>0</v>
      </c>
      <c r="AF588" s="11">
        <v>0</v>
      </c>
      <c r="AG588" s="11">
        <v>30</v>
      </c>
      <c r="AH588" s="11"/>
      <c r="AI588" s="11"/>
      <c r="AJ588" s="11" t="s">
        <v>3329</v>
      </c>
      <c r="AK588" s="11" t="s">
        <v>3541</v>
      </c>
      <c r="AL588" s="11"/>
      <c r="AM588" s="11"/>
      <c r="AN588" s="11" t="s">
        <v>1059</v>
      </c>
      <c r="AO588" s="11" t="s">
        <v>47</v>
      </c>
      <c r="AP588" s="11" t="s">
        <v>48</v>
      </c>
      <c r="AQ588" s="11" t="s">
        <v>729</v>
      </c>
    </row>
    <row r="589" ht="24" hidden="1" spans="1:43">
      <c r="A589" s="28">
        <v>585</v>
      </c>
      <c r="B589" s="11" t="s">
        <v>494</v>
      </c>
      <c r="C589" s="11" t="s">
        <v>2181</v>
      </c>
      <c r="D589" s="11" t="s">
        <v>2182</v>
      </c>
      <c r="E589" s="11" t="s">
        <v>2183</v>
      </c>
      <c r="F589" s="11" t="s">
        <v>2144</v>
      </c>
      <c r="G589" s="11" t="s">
        <v>128</v>
      </c>
      <c r="H589" s="11">
        <v>5</v>
      </c>
      <c r="I589" s="11">
        <v>5</v>
      </c>
      <c r="J589" s="11">
        <v>100</v>
      </c>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v>15</v>
      </c>
      <c r="AH589" s="11"/>
      <c r="AI589" s="11"/>
      <c r="AJ589" s="11"/>
      <c r="AK589" s="11"/>
      <c r="AL589" s="11"/>
      <c r="AM589" s="11"/>
      <c r="AN589" s="11" t="s">
        <v>1059</v>
      </c>
      <c r="AO589" s="11" t="s">
        <v>47</v>
      </c>
      <c r="AP589" s="11" t="s">
        <v>56</v>
      </c>
      <c r="AQ589" s="11" t="s">
        <v>729</v>
      </c>
    </row>
    <row r="590" s="70" customFormat="1" ht="60" hidden="1" spans="1:43">
      <c r="A590" s="55">
        <v>586</v>
      </c>
      <c r="B590" s="35" t="s">
        <v>494</v>
      </c>
      <c r="C590" s="35" t="s">
        <v>2184</v>
      </c>
      <c r="D590" s="35" t="s">
        <v>2185</v>
      </c>
      <c r="E590" s="35" t="s">
        <v>2186</v>
      </c>
      <c r="F590" s="35" t="s">
        <v>143</v>
      </c>
      <c r="G590" s="35" t="s">
        <v>2187</v>
      </c>
      <c r="H590" s="35">
        <v>3</v>
      </c>
      <c r="I590" s="35">
        <v>1</v>
      </c>
      <c r="J590" s="35">
        <v>0</v>
      </c>
      <c r="K590" s="35" t="s">
        <v>128</v>
      </c>
      <c r="L590" s="35">
        <v>2</v>
      </c>
      <c r="M590" s="35">
        <v>0</v>
      </c>
      <c r="N590" s="35" t="s">
        <v>3373</v>
      </c>
      <c r="O590" s="35">
        <v>3</v>
      </c>
      <c r="P590" s="32">
        <v>100</v>
      </c>
      <c r="Q590" s="33" t="s">
        <v>3444</v>
      </c>
      <c r="R590" s="35">
        <v>4</v>
      </c>
      <c r="S590" s="35">
        <v>0</v>
      </c>
      <c r="T590" s="35" t="s">
        <v>894</v>
      </c>
      <c r="U590" s="35">
        <v>5</v>
      </c>
      <c r="V590" s="35">
        <v>0</v>
      </c>
      <c r="W590" s="35" t="s">
        <v>3445</v>
      </c>
      <c r="X590" s="35">
        <v>6</v>
      </c>
      <c r="Y590" s="35">
        <v>0</v>
      </c>
      <c r="Z590" s="35" t="s">
        <v>3446</v>
      </c>
      <c r="AA590" s="35">
        <v>0</v>
      </c>
      <c r="AB590" s="35">
        <v>0</v>
      </c>
      <c r="AC590" s="11">
        <v>0</v>
      </c>
      <c r="AD590" s="11">
        <v>0</v>
      </c>
      <c r="AE590" s="11">
        <v>0</v>
      </c>
      <c r="AF590" s="11">
        <v>0</v>
      </c>
      <c r="AG590" s="11">
        <v>30</v>
      </c>
      <c r="AH590" s="35"/>
      <c r="AI590" s="35"/>
      <c r="AJ590" s="35" t="s">
        <v>3329</v>
      </c>
      <c r="AK590" s="35" t="s">
        <v>3541</v>
      </c>
      <c r="AL590" s="35"/>
      <c r="AM590" s="35"/>
      <c r="AN590" s="35" t="s">
        <v>1059</v>
      </c>
      <c r="AO590" s="35" t="s">
        <v>47</v>
      </c>
      <c r="AP590" s="35" t="s">
        <v>48</v>
      </c>
      <c r="AQ590" s="35" t="s">
        <v>729</v>
      </c>
    </row>
    <row r="591" ht="48" hidden="1" spans="1:43">
      <c r="A591" s="28">
        <v>587</v>
      </c>
      <c r="B591" s="11" t="s">
        <v>494</v>
      </c>
      <c r="C591" s="11" t="s">
        <v>2188</v>
      </c>
      <c r="D591" s="11" t="s">
        <v>2189</v>
      </c>
      <c r="E591" s="11" t="s">
        <v>2190</v>
      </c>
      <c r="F591" s="11" t="s">
        <v>2191</v>
      </c>
      <c r="G591" s="11" t="s">
        <v>128</v>
      </c>
      <c r="H591" s="11">
        <v>6</v>
      </c>
      <c r="I591" s="11">
        <v>1</v>
      </c>
      <c r="J591" s="11">
        <v>0</v>
      </c>
      <c r="K591" s="11" t="s">
        <v>3447</v>
      </c>
      <c r="L591" s="11">
        <v>4</v>
      </c>
      <c r="M591" s="33">
        <v>50</v>
      </c>
      <c r="N591" s="33" t="s">
        <v>3448</v>
      </c>
      <c r="O591" s="11">
        <v>6</v>
      </c>
      <c r="P591" s="33">
        <v>50</v>
      </c>
      <c r="Q591" s="33" t="s">
        <v>128</v>
      </c>
      <c r="R591" s="11">
        <v>0</v>
      </c>
      <c r="S591" s="11">
        <v>0</v>
      </c>
      <c r="T591" s="11">
        <v>0</v>
      </c>
      <c r="U591" s="11">
        <v>0</v>
      </c>
      <c r="V591" s="11">
        <v>0</v>
      </c>
      <c r="W591" s="11">
        <v>0</v>
      </c>
      <c r="X591" s="11">
        <v>0</v>
      </c>
      <c r="Y591" s="11">
        <v>0</v>
      </c>
      <c r="Z591" s="11">
        <v>0</v>
      </c>
      <c r="AA591" s="11">
        <v>0</v>
      </c>
      <c r="AB591" s="11">
        <v>0</v>
      </c>
      <c r="AC591" s="11">
        <v>0</v>
      </c>
      <c r="AD591" s="11">
        <v>0</v>
      </c>
      <c r="AE591" s="11">
        <v>0</v>
      </c>
      <c r="AF591" s="11">
        <v>0</v>
      </c>
      <c r="AG591" s="11">
        <v>15</v>
      </c>
      <c r="AH591" s="11"/>
      <c r="AI591" s="11"/>
      <c r="AJ591" s="11" t="s">
        <v>3329</v>
      </c>
      <c r="AK591" s="11" t="s">
        <v>3541</v>
      </c>
      <c r="AL591" s="11"/>
      <c r="AM591" s="11"/>
      <c r="AN591" s="11" t="s">
        <v>1059</v>
      </c>
      <c r="AO591" s="11" t="s">
        <v>47</v>
      </c>
      <c r="AP591" s="11" t="s">
        <v>56</v>
      </c>
      <c r="AQ591" s="11" t="s">
        <v>729</v>
      </c>
    </row>
    <row r="592" ht="24" hidden="1" spans="1:43">
      <c r="A592" s="28">
        <v>588</v>
      </c>
      <c r="B592" s="11" t="s">
        <v>494</v>
      </c>
      <c r="C592" s="11" t="s">
        <v>2192</v>
      </c>
      <c r="D592" s="11" t="s">
        <v>2193</v>
      </c>
      <c r="E592" s="11" t="s">
        <v>2194</v>
      </c>
      <c r="F592" s="11" t="s">
        <v>2195</v>
      </c>
      <c r="G592" s="11" t="s">
        <v>536</v>
      </c>
      <c r="H592" s="11">
        <v>2</v>
      </c>
      <c r="I592" s="11">
        <v>2</v>
      </c>
      <c r="J592" s="11">
        <v>100</v>
      </c>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v>30</v>
      </c>
      <c r="AH592" s="11"/>
      <c r="AI592" s="11"/>
      <c r="AJ592" s="11"/>
      <c r="AK592" s="11"/>
      <c r="AL592" s="11"/>
      <c r="AM592" s="11"/>
      <c r="AN592" s="11" t="s">
        <v>1059</v>
      </c>
      <c r="AO592" s="11" t="s">
        <v>47</v>
      </c>
      <c r="AP592" s="11" t="s">
        <v>48</v>
      </c>
      <c r="AQ592" s="11" t="s">
        <v>729</v>
      </c>
    </row>
    <row r="593" ht="48" hidden="1" spans="1:43">
      <c r="A593" s="28">
        <v>589</v>
      </c>
      <c r="B593" s="11" t="s">
        <v>494</v>
      </c>
      <c r="C593" s="11" t="s">
        <v>2196</v>
      </c>
      <c r="D593" s="11" t="s">
        <v>2197</v>
      </c>
      <c r="E593" s="11" t="s">
        <v>2198</v>
      </c>
      <c r="F593" s="30" t="s">
        <v>528</v>
      </c>
      <c r="G593" s="11" t="s">
        <v>636</v>
      </c>
      <c r="H593" s="11">
        <v>4</v>
      </c>
      <c r="I593" s="11">
        <v>4</v>
      </c>
      <c r="J593" s="11">
        <v>100</v>
      </c>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v>15</v>
      </c>
      <c r="AH593" s="11" t="s">
        <v>1400</v>
      </c>
      <c r="AI593" s="11">
        <v>2</v>
      </c>
      <c r="AJ593" s="11"/>
      <c r="AK593" s="11"/>
      <c r="AL593" s="11"/>
      <c r="AM593" s="11"/>
      <c r="AN593" s="11" t="s">
        <v>767</v>
      </c>
      <c r="AO593" s="11" t="s">
        <v>47</v>
      </c>
      <c r="AP593" s="11" t="s">
        <v>56</v>
      </c>
      <c r="AQ593" s="11" t="s">
        <v>729</v>
      </c>
    </row>
    <row r="594" ht="36" hidden="1" spans="1:43">
      <c r="A594" s="28">
        <v>590</v>
      </c>
      <c r="B594" s="11" t="s">
        <v>494</v>
      </c>
      <c r="C594" s="11" t="s">
        <v>2199</v>
      </c>
      <c r="D594" s="11" t="s">
        <v>2200</v>
      </c>
      <c r="E594" s="11" t="s">
        <v>2201</v>
      </c>
      <c r="F594" s="30" t="s">
        <v>508</v>
      </c>
      <c r="G594" s="11" t="s">
        <v>825</v>
      </c>
      <c r="H594" s="11">
        <v>4</v>
      </c>
      <c r="I594" s="11">
        <v>4</v>
      </c>
      <c r="J594" s="11">
        <v>100</v>
      </c>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v>5</v>
      </c>
      <c r="AH594" s="11"/>
      <c r="AI594" s="11"/>
      <c r="AJ594" s="11"/>
      <c r="AK594" s="11"/>
      <c r="AL594" s="11"/>
      <c r="AM594" s="11"/>
      <c r="AN594" s="11" t="s">
        <v>767</v>
      </c>
      <c r="AO594" s="11" t="s">
        <v>105</v>
      </c>
      <c r="AP594" s="11" t="s">
        <v>56</v>
      </c>
      <c r="AQ594" s="11" t="s">
        <v>729</v>
      </c>
    </row>
    <row r="595" ht="48" hidden="1" spans="1:43">
      <c r="A595" s="28">
        <v>591</v>
      </c>
      <c r="B595" s="11" t="s">
        <v>494</v>
      </c>
      <c r="C595" s="11" t="s">
        <v>2202</v>
      </c>
      <c r="D595" s="11" t="s">
        <v>2203</v>
      </c>
      <c r="E595" s="11" t="s">
        <v>2204</v>
      </c>
      <c r="F595" s="11" t="s">
        <v>519</v>
      </c>
      <c r="G595" s="11" t="s">
        <v>203</v>
      </c>
      <c r="H595" s="11">
        <v>5</v>
      </c>
      <c r="I595" s="11">
        <v>5</v>
      </c>
      <c r="J595" s="11">
        <v>100</v>
      </c>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v>15</v>
      </c>
      <c r="AH595" s="11" t="s">
        <v>1400</v>
      </c>
      <c r="AI595" s="11">
        <v>10</v>
      </c>
      <c r="AJ595" s="11"/>
      <c r="AK595" s="11"/>
      <c r="AL595" s="11"/>
      <c r="AM595" s="11"/>
      <c r="AN595" s="11" t="s">
        <v>767</v>
      </c>
      <c r="AO595" s="11" t="s">
        <v>47</v>
      </c>
      <c r="AP595" s="11" t="s">
        <v>56</v>
      </c>
      <c r="AQ595" s="11" t="s">
        <v>729</v>
      </c>
    </row>
    <row r="596" ht="48" hidden="1" spans="1:43">
      <c r="A596" s="28">
        <v>592</v>
      </c>
      <c r="B596" s="11" t="s">
        <v>494</v>
      </c>
      <c r="C596" s="11" t="s">
        <v>2205</v>
      </c>
      <c r="D596" s="11" t="s">
        <v>2206</v>
      </c>
      <c r="E596" s="11" t="s">
        <v>2207</v>
      </c>
      <c r="F596" s="11" t="s">
        <v>519</v>
      </c>
      <c r="G596" s="11" t="s">
        <v>203</v>
      </c>
      <c r="H596" s="11">
        <v>4</v>
      </c>
      <c r="I596" s="11">
        <v>4</v>
      </c>
      <c r="J596" s="11">
        <v>100</v>
      </c>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v>15</v>
      </c>
      <c r="AH596" s="11" t="s">
        <v>1400</v>
      </c>
      <c r="AI596" s="11">
        <v>10</v>
      </c>
      <c r="AJ596" s="11"/>
      <c r="AK596" s="11"/>
      <c r="AL596" s="11"/>
      <c r="AM596" s="11"/>
      <c r="AN596" s="11" t="s">
        <v>767</v>
      </c>
      <c r="AO596" s="11" t="s">
        <v>47</v>
      </c>
      <c r="AP596" s="11" t="s">
        <v>56</v>
      </c>
      <c r="AQ596" s="11" t="s">
        <v>729</v>
      </c>
    </row>
    <row r="597" ht="48" hidden="1" spans="1:43">
      <c r="A597" s="28">
        <v>593</v>
      </c>
      <c r="B597" s="11" t="s">
        <v>494</v>
      </c>
      <c r="C597" s="11" t="s">
        <v>2208</v>
      </c>
      <c r="D597" s="11" t="s">
        <v>2209</v>
      </c>
      <c r="E597" s="11" t="s">
        <v>2210</v>
      </c>
      <c r="F597" s="11" t="s">
        <v>519</v>
      </c>
      <c r="G597" s="11" t="s">
        <v>1016</v>
      </c>
      <c r="H597" s="11">
        <v>3</v>
      </c>
      <c r="I597" s="11">
        <v>3</v>
      </c>
      <c r="J597" s="11">
        <v>100</v>
      </c>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v>30</v>
      </c>
      <c r="AH597" s="11"/>
      <c r="AI597" s="11"/>
      <c r="AJ597" s="11"/>
      <c r="AK597" s="11"/>
      <c r="AL597" s="11"/>
      <c r="AM597" s="11"/>
      <c r="AN597" s="11" t="s">
        <v>767</v>
      </c>
      <c r="AO597" s="11" t="s">
        <v>47</v>
      </c>
      <c r="AP597" s="11" t="s">
        <v>48</v>
      </c>
      <c r="AQ597" s="11" t="s">
        <v>729</v>
      </c>
    </row>
    <row r="598" ht="24" hidden="1" spans="1:43">
      <c r="A598" s="28">
        <v>594</v>
      </c>
      <c r="B598" s="11" t="s">
        <v>494</v>
      </c>
      <c r="C598" s="11" t="s">
        <v>2211</v>
      </c>
      <c r="D598" s="11" t="s">
        <v>2212</v>
      </c>
      <c r="E598" s="11" t="s">
        <v>2213</v>
      </c>
      <c r="F598" s="11" t="s">
        <v>503</v>
      </c>
      <c r="G598" s="11" t="s">
        <v>504</v>
      </c>
      <c r="H598" s="11">
        <v>1</v>
      </c>
      <c r="I598" s="11">
        <v>1</v>
      </c>
      <c r="J598" s="11">
        <v>100</v>
      </c>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v>30</v>
      </c>
      <c r="AH598" s="11"/>
      <c r="AI598" s="11"/>
      <c r="AJ598" s="11"/>
      <c r="AK598" s="11"/>
      <c r="AL598" s="11"/>
      <c r="AM598" s="11"/>
      <c r="AN598" s="11" t="s">
        <v>1121</v>
      </c>
      <c r="AO598" s="11" t="s">
        <v>47</v>
      </c>
      <c r="AP598" s="11" t="s">
        <v>48</v>
      </c>
      <c r="AQ598" s="11" t="s">
        <v>729</v>
      </c>
    </row>
    <row r="599" ht="48" hidden="1" spans="1:43">
      <c r="A599" s="28">
        <v>595</v>
      </c>
      <c r="B599" s="11" t="s">
        <v>494</v>
      </c>
      <c r="C599" s="11" t="s">
        <v>2214</v>
      </c>
      <c r="D599" s="11" t="s">
        <v>2215</v>
      </c>
      <c r="E599" s="11" t="s">
        <v>2216</v>
      </c>
      <c r="F599" s="11" t="s">
        <v>44</v>
      </c>
      <c r="G599" s="11" t="s">
        <v>394</v>
      </c>
      <c r="H599" s="11">
        <v>1</v>
      </c>
      <c r="I599" s="11">
        <v>1</v>
      </c>
      <c r="J599" s="33">
        <v>90</v>
      </c>
      <c r="K599" s="33" t="s">
        <v>394</v>
      </c>
      <c r="L599" s="11">
        <v>5</v>
      </c>
      <c r="M599" s="33">
        <v>10</v>
      </c>
      <c r="N599" s="33" t="s">
        <v>3449</v>
      </c>
      <c r="O599" s="11">
        <v>0</v>
      </c>
      <c r="P599" s="11">
        <v>0</v>
      </c>
      <c r="Q599" s="11">
        <v>0</v>
      </c>
      <c r="R599" s="11">
        <v>0</v>
      </c>
      <c r="S599" s="11">
        <v>0</v>
      </c>
      <c r="T599" s="11">
        <v>0</v>
      </c>
      <c r="U599" s="11">
        <v>0</v>
      </c>
      <c r="V599" s="11">
        <v>0</v>
      </c>
      <c r="W599" s="11">
        <v>0</v>
      </c>
      <c r="X599" s="11">
        <v>0</v>
      </c>
      <c r="Y599" s="11">
        <v>0</v>
      </c>
      <c r="Z599" s="11">
        <v>0</v>
      </c>
      <c r="AA599" s="11">
        <v>0</v>
      </c>
      <c r="AB599" s="11">
        <v>0</v>
      </c>
      <c r="AC599" s="11">
        <v>0</v>
      </c>
      <c r="AD599" s="11">
        <v>0</v>
      </c>
      <c r="AE599" s="11">
        <v>0</v>
      </c>
      <c r="AF599" s="11">
        <v>0</v>
      </c>
      <c r="AG599" s="11">
        <v>30</v>
      </c>
      <c r="AH599" s="11"/>
      <c r="AI599" s="11"/>
      <c r="AJ599" s="11" t="s">
        <v>3329</v>
      </c>
      <c r="AK599" s="11" t="s">
        <v>3541</v>
      </c>
      <c r="AL599" s="11"/>
      <c r="AM599" s="11"/>
      <c r="AN599" s="11" t="s">
        <v>1121</v>
      </c>
      <c r="AO599" s="11" t="s">
        <v>47</v>
      </c>
      <c r="AP599" s="11" t="s">
        <v>48</v>
      </c>
      <c r="AQ599" s="11" t="s">
        <v>729</v>
      </c>
    </row>
    <row r="600" ht="48" hidden="1" spans="1:43">
      <c r="A600" s="28">
        <v>596</v>
      </c>
      <c r="B600" s="11" t="s">
        <v>494</v>
      </c>
      <c r="C600" s="11" t="s">
        <v>2217</v>
      </c>
      <c r="D600" s="11" t="s">
        <v>2218</v>
      </c>
      <c r="E600" s="11" t="s">
        <v>2219</v>
      </c>
      <c r="F600" s="11" t="s">
        <v>2220</v>
      </c>
      <c r="G600" s="11" t="s">
        <v>339</v>
      </c>
      <c r="H600" s="11">
        <v>2</v>
      </c>
      <c r="I600" s="11">
        <v>2</v>
      </c>
      <c r="J600" s="11">
        <v>100</v>
      </c>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v>30</v>
      </c>
      <c r="AH600" s="11"/>
      <c r="AI600" s="11"/>
      <c r="AJ600" s="11"/>
      <c r="AK600" s="11"/>
      <c r="AL600" s="11"/>
      <c r="AM600" s="11"/>
      <c r="AN600" s="11" t="s">
        <v>1121</v>
      </c>
      <c r="AO600" s="11" t="s">
        <v>47</v>
      </c>
      <c r="AP600" s="11" t="s">
        <v>48</v>
      </c>
      <c r="AQ600" s="11" t="s">
        <v>729</v>
      </c>
    </row>
    <row r="601" ht="24" hidden="1" spans="1:43">
      <c r="A601" s="28">
        <v>597</v>
      </c>
      <c r="B601" s="11" t="s">
        <v>494</v>
      </c>
      <c r="C601" s="11" t="s">
        <v>2221</v>
      </c>
      <c r="D601" s="11" t="s">
        <v>2222</v>
      </c>
      <c r="E601" s="11" t="s">
        <v>2223</v>
      </c>
      <c r="F601" s="11" t="s">
        <v>2224</v>
      </c>
      <c r="G601" s="11" t="s">
        <v>354</v>
      </c>
      <c r="H601" s="11">
        <v>4</v>
      </c>
      <c r="I601" s="11">
        <v>4</v>
      </c>
      <c r="J601" s="11">
        <v>100</v>
      </c>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v>15</v>
      </c>
      <c r="AH601" s="11"/>
      <c r="AI601" s="11"/>
      <c r="AJ601" s="11"/>
      <c r="AK601" s="11"/>
      <c r="AL601" s="11"/>
      <c r="AM601" s="11"/>
      <c r="AN601" s="11" t="s">
        <v>1121</v>
      </c>
      <c r="AO601" s="11" t="s">
        <v>47</v>
      </c>
      <c r="AP601" s="11" t="s">
        <v>56</v>
      </c>
      <c r="AQ601" s="11" t="s">
        <v>729</v>
      </c>
    </row>
    <row r="602" ht="36" hidden="1" spans="1:43">
      <c r="A602" s="28">
        <v>598</v>
      </c>
      <c r="B602" s="11" t="s">
        <v>494</v>
      </c>
      <c r="C602" s="11" t="s">
        <v>2225</v>
      </c>
      <c r="D602" s="11" t="s">
        <v>2226</v>
      </c>
      <c r="E602" s="11" t="s">
        <v>2227</v>
      </c>
      <c r="F602" s="11" t="s">
        <v>524</v>
      </c>
      <c r="G602" s="11" t="s">
        <v>203</v>
      </c>
      <c r="H602" s="11">
        <v>1</v>
      </c>
      <c r="I602" s="11">
        <v>1</v>
      </c>
      <c r="J602" s="11">
        <v>100</v>
      </c>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v>30</v>
      </c>
      <c r="AH602" s="11"/>
      <c r="AI602" s="11"/>
      <c r="AJ602" s="11"/>
      <c r="AK602" s="11"/>
      <c r="AL602" s="11"/>
      <c r="AM602" s="11"/>
      <c r="AN602" s="11" t="s">
        <v>1121</v>
      </c>
      <c r="AO602" s="11" t="s">
        <v>47</v>
      </c>
      <c r="AP602" s="11" t="s">
        <v>48</v>
      </c>
      <c r="AQ602" s="11" t="s">
        <v>729</v>
      </c>
    </row>
    <row r="603" ht="36" hidden="1" spans="1:43">
      <c r="A603" s="28">
        <v>599</v>
      </c>
      <c r="B603" s="11" t="s">
        <v>494</v>
      </c>
      <c r="C603" s="11" t="s">
        <v>2228</v>
      </c>
      <c r="D603" s="11" t="s">
        <v>2229</v>
      </c>
      <c r="E603" s="11" t="s">
        <v>2230</v>
      </c>
      <c r="F603" s="11" t="s">
        <v>503</v>
      </c>
      <c r="G603" s="11" t="s">
        <v>504</v>
      </c>
      <c r="H603" s="11">
        <v>1</v>
      </c>
      <c r="I603" s="11">
        <v>1</v>
      </c>
      <c r="J603" s="11">
        <v>100</v>
      </c>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v>30</v>
      </c>
      <c r="AH603" s="11"/>
      <c r="AI603" s="11"/>
      <c r="AJ603" s="11"/>
      <c r="AK603" s="11"/>
      <c r="AL603" s="11"/>
      <c r="AM603" s="11"/>
      <c r="AN603" s="11" t="s">
        <v>1121</v>
      </c>
      <c r="AO603" s="11" t="s">
        <v>47</v>
      </c>
      <c r="AP603" s="11" t="s">
        <v>48</v>
      </c>
      <c r="AQ603" s="11" t="s">
        <v>729</v>
      </c>
    </row>
    <row r="604" ht="24" hidden="1" spans="1:43">
      <c r="A604" s="28">
        <v>600</v>
      </c>
      <c r="B604" s="11" t="s">
        <v>494</v>
      </c>
      <c r="C604" s="11" t="s">
        <v>2231</v>
      </c>
      <c r="D604" s="11" t="s">
        <v>2232</v>
      </c>
      <c r="E604" s="11" t="s">
        <v>2233</v>
      </c>
      <c r="F604" s="30" t="s">
        <v>519</v>
      </c>
      <c r="G604" s="11" t="s">
        <v>436</v>
      </c>
      <c r="H604" s="11">
        <v>2</v>
      </c>
      <c r="I604" s="11">
        <v>2</v>
      </c>
      <c r="J604" s="11">
        <v>100</v>
      </c>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v>30</v>
      </c>
      <c r="AH604" s="11"/>
      <c r="AI604" s="11"/>
      <c r="AJ604" s="11"/>
      <c r="AK604" s="11"/>
      <c r="AL604" s="11"/>
      <c r="AM604" s="11"/>
      <c r="AN604" s="11" t="s">
        <v>1148</v>
      </c>
      <c r="AO604" s="11" t="s">
        <v>47</v>
      </c>
      <c r="AP604" s="11" t="s">
        <v>48</v>
      </c>
      <c r="AQ604" s="11" t="s">
        <v>729</v>
      </c>
    </row>
    <row r="605" ht="36" hidden="1" spans="1:43">
      <c r="A605" s="28">
        <v>601</v>
      </c>
      <c r="B605" s="11" t="s">
        <v>494</v>
      </c>
      <c r="C605" s="11" t="s">
        <v>2234</v>
      </c>
      <c r="D605" s="11" t="s">
        <v>2235</v>
      </c>
      <c r="E605" s="11" t="s">
        <v>2236</v>
      </c>
      <c r="F605" s="30" t="s">
        <v>143</v>
      </c>
      <c r="G605" s="11" t="s">
        <v>1389</v>
      </c>
      <c r="H605" s="11">
        <v>2</v>
      </c>
      <c r="I605" s="11">
        <v>2</v>
      </c>
      <c r="J605" s="11">
        <v>100</v>
      </c>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v>30</v>
      </c>
      <c r="AH605" s="11"/>
      <c r="AI605" s="11"/>
      <c r="AJ605" s="11"/>
      <c r="AK605" s="11"/>
      <c r="AL605" s="11"/>
      <c r="AM605" s="11"/>
      <c r="AN605" s="11" t="s">
        <v>1148</v>
      </c>
      <c r="AO605" s="11" t="s">
        <v>47</v>
      </c>
      <c r="AP605" s="11" t="s">
        <v>48</v>
      </c>
      <c r="AQ605" s="11" t="s">
        <v>729</v>
      </c>
    </row>
    <row r="606" ht="24" hidden="1" spans="1:43">
      <c r="A606" s="28">
        <v>602</v>
      </c>
      <c r="B606" s="11" t="s">
        <v>494</v>
      </c>
      <c r="C606" s="11" t="s">
        <v>2237</v>
      </c>
      <c r="D606" s="11" t="s">
        <v>2238</v>
      </c>
      <c r="E606" s="11" t="s">
        <v>2239</v>
      </c>
      <c r="F606" s="30" t="s">
        <v>582</v>
      </c>
      <c r="G606" s="11" t="s">
        <v>972</v>
      </c>
      <c r="H606" s="11">
        <v>1</v>
      </c>
      <c r="I606" s="11">
        <v>1</v>
      </c>
      <c r="J606" s="11">
        <v>100</v>
      </c>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v>30</v>
      </c>
      <c r="AH606" s="11"/>
      <c r="AI606" s="11"/>
      <c r="AJ606" s="11"/>
      <c r="AK606" s="11"/>
      <c r="AL606" s="11"/>
      <c r="AM606" s="11"/>
      <c r="AN606" s="11" t="s">
        <v>1148</v>
      </c>
      <c r="AO606" s="11" t="s">
        <v>47</v>
      </c>
      <c r="AP606" s="11" t="s">
        <v>48</v>
      </c>
      <c r="AQ606" s="11" t="s">
        <v>729</v>
      </c>
    </row>
    <row r="607" ht="24" hidden="1" spans="1:43">
      <c r="A607" s="28">
        <v>603</v>
      </c>
      <c r="B607" s="11" t="s">
        <v>494</v>
      </c>
      <c r="C607" s="11" t="s">
        <v>2240</v>
      </c>
      <c r="D607" s="11" t="s">
        <v>2241</v>
      </c>
      <c r="E607" s="11" t="s">
        <v>2242</v>
      </c>
      <c r="F607" s="11" t="s">
        <v>540</v>
      </c>
      <c r="G607" s="11" t="s">
        <v>504</v>
      </c>
      <c r="H607" s="11">
        <v>1</v>
      </c>
      <c r="I607" s="11">
        <v>1</v>
      </c>
      <c r="J607" s="11">
        <v>100</v>
      </c>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v>30</v>
      </c>
      <c r="AH607" s="11"/>
      <c r="AI607" s="11"/>
      <c r="AJ607" s="11"/>
      <c r="AK607" s="11"/>
      <c r="AL607" s="11"/>
      <c r="AM607" s="11"/>
      <c r="AN607" s="11" t="s">
        <v>1148</v>
      </c>
      <c r="AO607" s="11" t="s">
        <v>47</v>
      </c>
      <c r="AP607" s="11" t="s">
        <v>48</v>
      </c>
      <c r="AQ607" s="11" t="s">
        <v>729</v>
      </c>
    </row>
    <row r="608" ht="36" hidden="1" spans="1:43">
      <c r="A608" s="28">
        <v>604</v>
      </c>
      <c r="B608" s="11" t="s">
        <v>494</v>
      </c>
      <c r="C608" s="11" t="s">
        <v>2243</v>
      </c>
      <c r="D608" s="11" t="s">
        <v>2244</v>
      </c>
      <c r="E608" s="11" t="s">
        <v>2245</v>
      </c>
      <c r="F608" s="11" t="s">
        <v>582</v>
      </c>
      <c r="G608" s="11" t="s">
        <v>2246</v>
      </c>
      <c r="H608" s="11">
        <v>2</v>
      </c>
      <c r="I608" s="11">
        <v>2</v>
      </c>
      <c r="J608" s="33">
        <v>70</v>
      </c>
      <c r="K608" s="33" t="s">
        <v>2246</v>
      </c>
      <c r="L608" s="11">
        <v>5</v>
      </c>
      <c r="M608" s="33">
        <v>30</v>
      </c>
      <c r="N608" s="33" t="s">
        <v>3450</v>
      </c>
      <c r="O608" s="11">
        <v>0</v>
      </c>
      <c r="P608" s="11">
        <v>0</v>
      </c>
      <c r="Q608" s="11">
        <v>0</v>
      </c>
      <c r="R608" s="11">
        <v>0</v>
      </c>
      <c r="S608" s="11">
        <v>0</v>
      </c>
      <c r="T608" s="11">
        <v>0</v>
      </c>
      <c r="U608" s="11">
        <v>0</v>
      </c>
      <c r="V608" s="11">
        <v>0</v>
      </c>
      <c r="W608" s="11">
        <v>0</v>
      </c>
      <c r="X608" s="11">
        <v>0</v>
      </c>
      <c r="Y608" s="11">
        <v>0</v>
      </c>
      <c r="Z608" s="11">
        <v>0</v>
      </c>
      <c r="AA608" s="11">
        <v>0</v>
      </c>
      <c r="AB608" s="11">
        <v>0</v>
      </c>
      <c r="AC608" s="11">
        <v>0</v>
      </c>
      <c r="AD608" s="11">
        <v>0</v>
      </c>
      <c r="AE608" s="11">
        <v>0</v>
      </c>
      <c r="AF608" s="11">
        <v>0</v>
      </c>
      <c r="AG608" s="11">
        <v>30</v>
      </c>
      <c r="AH608" s="11"/>
      <c r="AI608" s="11"/>
      <c r="AJ608" s="11" t="s">
        <v>3329</v>
      </c>
      <c r="AK608" s="11" t="s">
        <v>3541</v>
      </c>
      <c r="AL608" s="11"/>
      <c r="AM608" s="11"/>
      <c r="AN608" s="11" t="s">
        <v>1148</v>
      </c>
      <c r="AO608" s="11" t="s">
        <v>47</v>
      </c>
      <c r="AP608" s="11" t="s">
        <v>48</v>
      </c>
      <c r="AQ608" s="11" t="s">
        <v>729</v>
      </c>
    </row>
    <row r="609" ht="48" hidden="1" spans="1:43">
      <c r="A609" s="28">
        <v>605</v>
      </c>
      <c r="B609" s="11" t="s">
        <v>494</v>
      </c>
      <c r="C609" s="11" t="s">
        <v>2247</v>
      </c>
      <c r="D609" s="11" t="s">
        <v>2248</v>
      </c>
      <c r="E609" s="11" t="s">
        <v>2249</v>
      </c>
      <c r="F609" s="11" t="s">
        <v>646</v>
      </c>
      <c r="G609" s="11" t="s">
        <v>403</v>
      </c>
      <c r="H609" s="11">
        <v>3</v>
      </c>
      <c r="I609" s="11">
        <v>1</v>
      </c>
      <c r="J609" s="11">
        <v>100</v>
      </c>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v>30</v>
      </c>
      <c r="AH609" s="11" t="s">
        <v>1400</v>
      </c>
      <c r="AI609" s="11">
        <v>4</v>
      </c>
      <c r="AJ609" s="11"/>
      <c r="AK609" s="11"/>
      <c r="AL609" s="11"/>
      <c r="AM609" s="11"/>
      <c r="AN609" s="11" t="s">
        <v>1148</v>
      </c>
      <c r="AO609" s="11" t="s">
        <v>47</v>
      </c>
      <c r="AP609" s="11" t="s">
        <v>48</v>
      </c>
      <c r="AQ609" s="11" t="s">
        <v>729</v>
      </c>
    </row>
    <row r="610" ht="36" hidden="1" spans="1:43">
      <c r="A610" s="28">
        <v>606</v>
      </c>
      <c r="B610" s="11" t="s">
        <v>494</v>
      </c>
      <c r="C610" s="11" t="s">
        <v>2250</v>
      </c>
      <c r="D610" s="11" t="s">
        <v>2251</v>
      </c>
      <c r="E610" s="11" t="s">
        <v>2252</v>
      </c>
      <c r="F610" s="11" t="s">
        <v>540</v>
      </c>
      <c r="G610" s="11" t="s">
        <v>504</v>
      </c>
      <c r="H610" s="11">
        <v>1</v>
      </c>
      <c r="I610" s="11">
        <v>1</v>
      </c>
      <c r="J610" s="11">
        <v>100</v>
      </c>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v>30</v>
      </c>
      <c r="AH610" s="11"/>
      <c r="AI610" s="11"/>
      <c r="AJ610" s="11"/>
      <c r="AK610" s="11"/>
      <c r="AL610" s="11"/>
      <c r="AM610" s="11"/>
      <c r="AN610" s="11" t="s">
        <v>1148</v>
      </c>
      <c r="AO610" s="11" t="s">
        <v>47</v>
      </c>
      <c r="AP610" s="11" t="s">
        <v>48</v>
      </c>
      <c r="AQ610" s="11" t="s">
        <v>729</v>
      </c>
    </row>
    <row r="611" ht="48" hidden="1" spans="1:43">
      <c r="A611" s="28">
        <v>607</v>
      </c>
      <c r="B611" s="11" t="s">
        <v>494</v>
      </c>
      <c r="C611" s="11" t="s">
        <v>2253</v>
      </c>
      <c r="D611" s="11" t="s">
        <v>2254</v>
      </c>
      <c r="E611" s="11" t="s">
        <v>2255</v>
      </c>
      <c r="F611" s="11" t="s">
        <v>620</v>
      </c>
      <c r="G611" s="11" t="s">
        <v>331</v>
      </c>
      <c r="H611" s="11">
        <v>5</v>
      </c>
      <c r="I611" s="11">
        <v>5</v>
      </c>
      <c r="J611" s="36">
        <v>55.55</v>
      </c>
      <c r="K611" s="33" t="s">
        <v>331</v>
      </c>
      <c r="L611" s="11">
        <v>8</v>
      </c>
      <c r="M611" s="36">
        <v>44.44</v>
      </c>
      <c r="N611" s="33" t="s">
        <v>962</v>
      </c>
      <c r="O611" s="11">
        <v>0</v>
      </c>
      <c r="P611" s="11">
        <v>0</v>
      </c>
      <c r="Q611" s="11">
        <v>0</v>
      </c>
      <c r="R611" s="11">
        <v>0</v>
      </c>
      <c r="S611" s="11">
        <v>0</v>
      </c>
      <c r="T611" s="11">
        <v>0</v>
      </c>
      <c r="U611" s="11">
        <v>0</v>
      </c>
      <c r="V611" s="11">
        <v>0</v>
      </c>
      <c r="W611" s="11">
        <v>0</v>
      </c>
      <c r="X611" s="11">
        <v>0</v>
      </c>
      <c r="Y611" s="11">
        <v>0</v>
      </c>
      <c r="Z611" s="11">
        <v>0</v>
      </c>
      <c r="AA611" s="11">
        <v>0</v>
      </c>
      <c r="AB611" s="11">
        <v>0</v>
      </c>
      <c r="AC611" s="11">
        <v>0</v>
      </c>
      <c r="AD611" s="11">
        <v>0</v>
      </c>
      <c r="AE611" s="11">
        <v>0</v>
      </c>
      <c r="AF611" s="11">
        <v>0</v>
      </c>
      <c r="AG611" s="11">
        <v>15</v>
      </c>
      <c r="AH611" s="11" t="s">
        <v>1400</v>
      </c>
      <c r="AI611" s="11">
        <v>4</v>
      </c>
      <c r="AJ611" s="11" t="s">
        <v>3329</v>
      </c>
      <c r="AK611" s="11" t="s">
        <v>3541</v>
      </c>
      <c r="AL611" s="11"/>
      <c r="AM611" s="11"/>
      <c r="AN611" s="11" t="s">
        <v>1148</v>
      </c>
      <c r="AO611" s="11" t="s">
        <v>47</v>
      </c>
      <c r="AP611" s="11" t="s">
        <v>56</v>
      </c>
      <c r="AQ611" s="11" t="s">
        <v>729</v>
      </c>
    </row>
    <row r="612" ht="36" spans="1:43">
      <c r="A612" s="28">
        <v>608</v>
      </c>
      <c r="B612" s="11" t="s">
        <v>494</v>
      </c>
      <c r="C612" s="11" t="s">
        <v>2256</v>
      </c>
      <c r="D612" s="11" t="s">
        <v>2257</v>
      </c>
      <c r="E612" s="11" t="s">
        <v>2258</v>
      </c>
      <c r="F612" s="11" t="s">
        <v>519</v>
      </c>
      <c r="G612" s="11" t="s">
        <v>403</v>
      </c>
      <c r="H612" s="11">
        <v>3</v>
      </c>
      <c r="I612" s="11">
        <v>2</v>
      </c>
      <c r="J612" s="11">
        <v>57.14</v>
      </c>
      <c r="K612" s="11" t="s">
        <v>3443</v>
      </c>
      <c r="L612" s="11">
        <v>3</v>
      </c>
      <c r="M612" s="95">
        <v>42.85</v>
      </c>
      <c r="N612" s="95" t="s">
        <v>403</v>
      </c>
      <c r="O612" s="11">
        <v>0</v>
      </c>
      <c r="P612" s="11">
        <v>0</v>
      </c>
      <c r="Q612" s="11">
        <v>0</v>
      </c>
      <c r="R612" s="11">
        <v>0</v>
      </c>
      <c r="S612" s="11">
        <v>0</v>
      </c>
      <c r="T612" s="11">
        <v>0</v>
      </c>
      <c r="U612" s="11">
        <v>0</v>
      </c>
      <c r="V612" s="11">
        <v>0</v>
      </c>
      <c r="W612" s="11">
        <v>0</v>
      </c>
      <c r="X612" s="11">
        <v>0</v>
      </c>
      <c r="Y612" s="11">
        <v>0</v>
      </c>
      <c r="Z612" s="11">
        <v>0</v>
      </c>
      <c r="AA612" s="11">
        <v>0</v>
      </c>
      <c r="AB612" s="11">
        <v>0</v>
      </c>
      <c r="AC612" s="11">
        <v>0</v>
      </c>
      <c r="AD612" s="11">
        <v>0</v>
      </c>
      <c r="AE612" s="11">
        <v>0</v>
      </c>
      <c r="AF612" s="11">
        <v>0</v>
      </c>
      <c r="AG612" s="11">
        <v>30</v>
      </c>
      <c r="AH612" s="11"/>
      <c r="AI612" s="11"/>
      <c r="AJ612" s="11" t="s">
        <v>3329</v>
      </c>
      <c r="AK612" s="11" t="s">
        <v>3542</v>
      </c>
      <c r="AL612" s="11"/>
      <c r="AM612" s="11"/>
      <c r="AN612" s="11" t="s">
        <v>1148</v>
      </c>
      <c r="AO612" s="11" t="s">
        <v>47</v>
      </c>
      <c r="AP612" s="11" t="s">
        <v>48</v>
      </c>
      <c r="AQ612" s="11" t="s">
        <v>729</v>
      </c>
    </row>
    <row r="613" ht="36" hidden="1" spans="1:43">
      <c r="A613" s="28">
        <v>609</v>
      </c>
      <c r="B613" s="11" t="s">
        <v>494</v>
      </c>
      <c r="C613" s="11" t="s">
        <v>2259</v>
      </c>
      <c r="D613" s="11" t="s">
        <v>2260</v>
      </c>
      <c r="E613" s="11" t="s">
        <v>2261</v>
      </c>
      <c r="F613" s="30" t="s">
        <v>2262</v>
      </c>
      <c r="G613" s="11" t="s">
        <v>2263</v>
      </c>
      <c r="H613" s="11">
        <v>1</v>
      </c>
      <c r="I613" s="11">
        <v>1</v>
      </c>
      <c r="J613" s="11">
        <v>100</v>
      </c>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v>30</v>
      </c>
      <c r="AH613" s="11"/>
      <c r="AI613" s="11"/>
      <c r="AJ613" s="11"/>
      <c r="AK613" s="11"/>
      <c r="AL613" s="11"/>
      <c r="AM613" s="11"/>
      <c r="AN613" s="11" t="s">
        <v>771</v>
      </c>
      <c r="AO613" s="11" t="s">
        <v>47</v>
      </c>
      <c r="AP613" s="11" t="s">
        <v>48</v>
      </c>
      <c r="AQ613" s="11" t="s">
        <v>729</v>
      </c>
    </row>
    <row r="614" ht="48" hidden="1" spans="1:43">
      <c r="A614" s="28">
        <v>610</v>
      </c>
      <c r="B614" s="11" t="s">
        <v>494</v>
      </c>
      <c r="C614" s="11" t="s">
        <v>2264</v>
      </c>
      <c r="D614" s="11" t="s">
        <v>2265</v>
      </c>
      <c r="E614" s="11" t="s">
        <v>2266</v>
      </c>
      <c r="F614" s="30" t="s">
        <v>668</v>
      </c>
      <c r="G614" s="11" t="s">
        <v>460</v>
      </c>
      <c r="H614" s="11">
        <v>2</v>
      </c>
      <c r="I614" s="11">
        <v>2</v>
      </c>
      <c r="J614" s="33">
        <v>69</v>
      </c>
      <c r="K614" s="33" t="s">
        <v>460</v>
      </c>
      <c r="L614" s="11">
        <v>4</v>
      </c>
      <c r="M614" s="11">
        <v>0</v>
      </c>
      <c r="N614" s="11" t="s">
        <v>3365</v>
      </c>
      <c r="O614" s="11">
        <v>5</v>
      </c>
      <c r="P614" s="33">
        <v>31</v>
      </c>
      <c r="Q614" s="33" t="s">
        <v>1023</v>
      </c>
      <c r="R614" s="11">
        <v>0</v>
      </c>
      <c r="S614" s="11">
        <v>0</v>
      </c>
      <c r="T614" s="11">
        <v>0</v>
      </c>
      <c r="U614" s="11">
        <v>0</v>
      </c>
      <c r="V614" s="11">
        <v>0</v>
      </c>
      <c r="W614" s="11">
        <v>0</v>
      </c>
      <c r="X614" s="11">
        <v>0</v>
      </c>
      <c r="Y614" s="11">
        <v>0</v>
      </c>
      <c r="Z614" s="11">
        <v>0</v>
      </c>
      <c r="AA614" s="11">
        <v>0</v>
      </c>
      <c r="AB614" s="11">
        <v>0</v>
      </c>
      <c r="AC614" s="11">
        <v>0</v>
      </c>
      <c r="AD614" s="11">
        <v>0</v>
      </c>
      <c r="AE614" s="11">
        <v>0</v>
      </c>
      <c r="AF614" s="11">
        <v>0</v>
      </c>
      <c r="AG614" s="11">
        <v>30</v>
      </c>
      <c r="AH614" s="11" t="s">
        <v>1400</v>
      </c>
      <c r="AI614" s="11">
        <v>4</v>
      </c>
      <c r="AJ614" s="11" t="s">
        <v>3329</v>
      </c>
      <c r="AK614" s="11" t="s">
        <v>3541</v>
      </c>
      <c r="AL614" s="11"/>
      <c r="AM614" s="11"/>
      <c r="AN614" s="11" t="s">
        <v>771</v>
      </c>
      <c r="AO614" s="11" t="s">
        <v>47</v>
      </c>
      <c r="AP614" s="11" t="s">
        <v>48</v>
      </c>
      <c r="AQ614" s="11" t="s">
        <v>729</v>
      </c>
    </row>
    <row r="615" ht="24" hidden="1" spans="1:43">
      <c r="A615" s="28">
        <v>611</v>
      </c>
      <c r="B615" s="11" t="s">
        <v>494</v>
      </c>
      <c r="C615" s="11" t="s">
        <v>2267</v>
      </c>
      <c r="D615" s="11" t="s">
        <v>2268</v>
      </c>
      <c r="E615" s="11" t="s">
        <v>2269</v>
      </c>
      <c r="F615" s="11" t="s">
        <v>2144</v>
      </c>
      <c r="G615" s="11" t="s">
        <v>128</v>
      </c>
      <c r="H615" s="11">
        <v>4</v>
      </c>
      <c r="I615" s="11">
        <v>4</v>
      </c>
      <c r="J615" s="11">
        <v>100</v>
      </c>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v>15</v>
      </c>
      <c r="AH615" s="11"/>
      <c r="AI615" s="11"/>
      <c r="AJ615" s="11"/>
      <c r="AK615" s="11"/>
      <c r="AL615" s="11"/>
      <c r="AM615" s="11"/>
      <c r="AN615" s="11" t="s">
        <v>771</v>
      </c>
      <c r="AO615" s="11" t="s">
        <v>47</v>
      </c>
      <c r="AP615" s="11" t="s">
        <v>56</v>
      </c>
      <c r="AQ615" s="11" t="s">
        <v>729</v>
      </c>
    </row>
    <row r="616" ht="36" spans="1:43">
      <c r="A616" s="28">
        <v>612</v>
      </c>
      <c r="B616" s="11" t="s">
        <v>494</v>
      </c>
      <c r="C616" s="11" t="s">
        <v>2270</v>
      </c>
      <c r="D616" s="11" t="s">
        <v>2271</v>
      </c>
      <c r="E616" s="11" t="s">
        <v>2272</v>
      </c>
      <c r="F616" s="11" t="s">
        <v>646</v>
      </c>
      <c r="G616" s="11" t="s">
        <v>403</v>
      </c>
      <c r="H616" s="11">
        <v>4</v>
      </c>
      <c r="I616" s="11">
        <v>4</v>
      </c>
      <c r="J616" s="95">
        <v>55.55</v>
      </c>
      <c r="K616" s="95" t="s">
        <v>403</v>
      </c>
      <c r="L616" s="11">
        <v>6</v>
      </c>
      <c r="M616" s="11">
        <v>44.44</v>
      </c>
      <c r="N616" s="11" t="s">
        <v>1012</v>
      </c>
      <c r="O616" s="11">
        <v>0</v>
      </c>
      <c r="P616" s="11">
        <v>0</v>
      </c>
      <c r="Q616" s="11">
        <v>0</v>
      </c>
      <c r="R616" s="11">
        <v>0</v>
      </c>
      <c r="S616" s="11">
        <v>0</v>
      </c>
      <c r="T616" s="11">
        <v>0</v>
      </c>
      <c r="U616" s="11">
        <v>0</v>
      </c>
      <c r="V616" s="11">
        <v>0</v>
      </c>
      <c r="W616" s="11">
        <v>0</v>
      </c>
      <c r="X616" s="11">
        <v>0</v>
      </c>
      <c r="Y616" s="11">
        <v>0</v>
      </c>
      <c r="Z616" s="11">
        <v>0</v>
      </c>
      <c r="AA616" s="11">
        <v>0</v>
      </c>
      <c r="AB616" s="11">
        <v>0</v>
      </c>
      <c r="AC616" s="11">
        <v>0</v>
      </c>
      <c r="AD616" s="11">
        <v>0</v>
      </c>
      <c r="AE616" s="11">
        <v>0</v>
      </c>
      <c r="AF616" s="11">
        <v>0</v>
      </c>
      <c r="AG616" s="11">
        <v>15</v>
      </c>
      <c r="AH616" s="11"/>
      <c r="AI616" s="11"/>
      <c r="AJ616" s="11" t="s">
        <v>3329</v>
      </c>
      <c r="AK616" s="11" t="s">
        <v>3542</v>
      </c>
      <c r="AL616" s="11"/>
      <c r="AM616" s="11"/>
      <c r="AN616" s="11" t="s">
        <v>771</v>
      </c>
      <c r="AO616" s="11" t="s">
        <v>47</v>
      </c>
      <c r="AP616" s="11" t="s">
        <v>56</v>
      </c>
      <c r="AQ616" s="11" t="s">
        <v>729</v>
      </c>
    </row>
    <row r="617" ht="36" hidden="1" spans="1:43">
      <c r="A617" s="28">
        <v>613</v>
      </c>
      <c r="B617" s="11" t="s">
        <v>494</v>
      </c>
      <c r="C617" s="11" t="s">
        <v>2273</v>
      </c>
      <c r="D617" s="11" t="s">
        <v>2274</v>
      </c>
      <c r="E617" s="11" t="s">
        <v>2275</v>
      </c>
      <c r="F617" s="11" t="s">
        <v>558</v>
      </c>
      <c r="G617" s="11" t="s">
        <v>229</v>
      </c>
      <c r="H617" s="11">
        <v>2</v>
      </c>
      <c r="I617" s="11">
        <v>2</v>
      </c>
      <c r="J617" s="11">
        <v>100</v>
      </c>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v>30</v>
      </c>
      <c r="AH617" s="11" t="s">
        <v>1400</v>
      </c>
      <c r="AI617" s="11">
        <v>5</v>
      </c>
      <c r="AJ617" s="11"/>
      <c r="AK617" s="11"/>
      <c r="AL617" s="11"/>
      <c r="AM617" s="11"/>
      <c r="AN617" s="11" t="s">
        <v>771</v>
      </c>
      <c r="AO617" s="11" t="s">
        <v>47</v>
      </c>
      <c r="AP617" s="11" t="s">
        <v>48</v>
      </c>
      <c r="AQ617" s="11" t="s">
        <v>729</v>
      </c>
    </row>
    <row r="618" ht="36" hidden="1" spans="1:43">
      <c r="A618" s="28">
        <v>614</v>
      </c>
      <c r="B618" s="11" t="s">
        <v>494</v>
      </c>
      <c r="C618" s="11" t="s">
        <v>2276</v>
      </c>
      <c r="D618" s="11" t="s">
        <v>2277</v>
      </c>
      <c r="E618" s="11" t="s">
        <v>2278</v>
      </c>
      <c r="F618" s="11" t="s">
        <v>2279</v>
      </c>
      <c r="G618" s="11" t="s">
        <v>450</v>
      </c>
      <c r="H618" s="11">
        <v>7</v>
      </c>
      <c r="I618" s="11">
        <v>7</v>
      </c>
      <c r="J618" s="11">
        <v>100</v>
      </c>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v>15</v>
      </c>
      <c r="AH618" s="11"/>
      <c r="AI618" s="11"/>
      <c r="AJ618" s="11"/>
      <c r="AK618" s="11"/>
      <c r="AL618" s="11"/>
      <c r="AM618" s="11"/>
      <c r="AN618" s="11" t="s">
        <v>771</v>
      </c>
      <c r="AO618" s="11" t="s">
        <v>47</v>
      </c>
      <c r="AP618" s="11" t="s">
        <v>56</v>
      </c>
      <c r="AQ618" s="11" t="s">
        <v>729</v>
      </c>
    </row>
    <row r="619" ht="36" hidden="1" spans="1:43">
      <c r="A619" s="28">
        <v>615</v>
      </c>
      <c r="B619" s="11" t="s">
        <v>494</v>
      </c>
      <c r="C619" s="11" t="s">
        <v>2280</v>
      </c>
      <c r="D619" s="11" t="s">
        <v>2281</v>
      </c>
      <c r="E619" s="11" t="s">
        <v>2282</v>
      </c>
      <c r="F619" s="11" t="s">
        <v>519</v>
      </c>
      <c r="G619" s="11" t="s">
        <v>947</v>
      </c>
      <c r="H619" s="11">
        <v>1</v>
      </c>
      <c r="I619" s="11">
        <v>1</v>
      </c>
      <c r="J619" s="11">
        <v>100</v>
      </c>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v>10</v>
      </c>
      <c r="AH619" s="11"/>
      <c r="AI619" s="11"/>
      <c r="AJ619" s="11"/>
      <c r="AK619" s="11"/>
      <c r="AL619" s="11"/>
      <c r="AM619" s="11"/>
      <c r="AN619" s="11" t="s">
        <v>771</v>
      </c>
      <c r="AO619" s="11" t="s">
        <v>105</v>
      </c>
      <c r="AP619" s="11" t="s">
        <v>48</v>
      </c>
      <c r="AQ619" s="11" t="s">
        <v>729</v>
      </c>
    </row>
    <row r="620" ht="36" hidden="1" spans="1:43">
      <c r="A620" s="28">
        <v>616</v>
      </c>
      <c r="B620" s="11" t="s">
        <v>494</v>
      </c>
      <c r="C620" s="11" t="s">
        <v>2283</v>
      </c>
      <c r="D620" s="11" t="s">
        <v>2284</v>
      </c>
      <c r="E620" s="11" t="s">
        <v>2285</v>
      </c>
      <c r="F620" s="30" t="s">
        <v>1916</v>
      </c>
      <c r="G620" s="11" t="s">
        <v>339</v>
      </c>
      <c r="H620" s="11">
        <v>1</v>
      </c>
      <c r="I620" s="11">
        <v>1</v>
      </c>
      <c r="J620" s="95">
        <v>100</v>
      </c>
      <c r="K620" s="95" t="s">
        <v>339</v>
      </c>
      <c r="L620" s="11">
        <v>3</v>
      </c>
      <c r="M620" s="11">
        <v>0</v>
      </c>
      <c r="N620" s="11" t="s">
        <v>3365</v>
      </c>
      <c r="O620" s="11">
        <v>0</v>
      </c>
      <c r="P620" s="11">
        <v>0</v>
      </c>
      <c r="Q620" s="11">
        <v>0</v>
      </c>
      <c r="R620" s="11">
        <v>0</v>
      </c>
      <c r="S620" s="11">
        <v>0</v>
      </c>
      <c r="T620" s="11">
        <v>0</v>
      </c>
      <c r="U620" s="11">
        <v>0</v>
      </c>
      <c r="V620" s="11">
        <v>0</v>
      </c>
      <c r="W620" s="11">
        <v>0</v>
      </c>
      <c r="X620" s="11">
        <v>0</v>
      </c>
      <c r="Y620" s="11">
        <v>0</v>
      </c>
      <c r="Z620" s="11">
        <v>0</v>
      </c>
      <c r="AA620" s="11">
        <v>0</v>
      </c>
      <c r="AB620" s="11">
        <v>0</v>
      </c>
      <c r="AC620" s="11">
        <v>0</v>
      </c>
      <c r="AD620" s="11">
        <v>0</v>
      </c>
      <c r="AE620" s="11">
        <v>0</v>
      </c>
      <c r="AF620" s="11">
        <v>0</v>
      </c>
      <c r="AG620" s="11">
        <v>30</v>
      </c>
      <c r="AH620" s="11"/>
      <c r="AI620" s="11"/>
      <c r="AJ620" s="11" t="s">
        <v>3329</v>
      </c>
      <c r="AK620" s="11" t="s">
        <v>3542</v>
      </c>
      <c r="AL620" s="11"/>
      <c r="AM620" s="11"/>
      <c r="AN620" s="11" t="s">
        <v>1208</v>
      </c>
      <c r="AO620" s="11" t="s">
        <v>47</v>
      </c>
      <c r="AP620" s="11" t="s">
        <v>48</v>
      </c>
      <c r="AQ620" s="11" t="s">
        <v>729</v>
      </c>
    </row>
    <row r="621" ht="36" hidden="1" spans="1:43">
      <c r="A621" s="28">
        <v>617</v>
      </c>
      <c r="B621" s="11" t="s">
        <v>494</v>
      </c>
      <c r="C621" s="11" t="s">
        <v>2286</v>
      </c>
      <c r="D621" s="11" t="s">
        <v>2287</v>
      </c>
      <c r="E621" s="11" t="s">
        <v>2288</v>
      </c>
      <c r="F621" s="30" t="s">
        <v>582</v>
      </c>
      <c r="G621" s="11" t="s">
        <v>1275</v>
      </c>
      <c r="H621" s="11">
        <v>3</v>
      </c>
      <c r="I621" s="11">
        <v>3</v>
      </c>
      <c r="J621" s="11">
        <v>100</v>
      </c>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v>30</v>
      </c>
      <c r="AH621" s="11"/>
      <c r="AI621" s="11"/>
      <c r="AJ621" s="11"/>
      <c r="AK621" s="11"/>
      <c r="AL621" s="11"/>
      <c r="AM621" s="11"/>
      <c r="AN621" s="11" t="s">
        <v>1208</v>
      </c>
      <c r="AO621" s="11" t="s">
        <v>47</v>
      </c>
      <c r="AP621" s="11" t="s">
        <v>48</v>
      </c>
      <c r="AQ621" s="11" t="s">
        <v>729</v>
      </c>
    </row>
    <row r="622" ht="36" hidden="1" spans="1:43">
      <c r="A622" s="28">
        <v>618</v>
      </c>
      <c r="B622" s="11" t="s">
        <v>494</v>
      </c>
      <c r="C622" s="11" t="s">
        <v>2289</v>
      </c>
      <c r="D622" s="11" t="s">
        <v>2290</v>
      </c>
      <c r="E622" s="11" t="s">
        <v>2291</v>
      </c>
      <c r="F622" s="11" t="s">
        <v>503</v>
      </c>
      <c r="G622" s="11" t="s">
        <v>504</v>
      </c>
      <c r="H622" s="11">
        <v>1</v>
      </c>
      <c r="I622" s="11">
        <v>1</v>
      </c>
      <c r="J622" s="11">
        <v>100</v>
      </c>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v>30</v>
      </c>
      <c r="AH622" s="11"/>
      <c r="AI622" s="11"/>
      <c r="AJ622" s="11"/>
      <c r="AK622" s="11"/>
      <c r="AL622" s="11"/>
      <c r="AM622" s="11"/>
      <c r="AN622" s="11" t="s">
        <v>1208</v>
      </c>
      <c r="AO622" s="11" t="s">
        <v>47</v>
      </c>
      <c r="AP622" s="11" t="s">
        <v>48</v>
      </c>
      <c r="AQ622" s="11" t="s">
        <v>729</v>
      </c>
    </row>
    <row r="623" ht="48" hidden="1" spans="1:43">
      <c r="A623" s="28">
        <v>619</v>
      </c>
      <c r="B623" s="11" t="s">
        <v>494</v>
      </c>
      <c r="C623" s="11" t="s">
        <v>2292</v>
      </c>
      <c r="D623" s="11" t="s">
        <v>2293</v>
      </c>
      <c r="E623" s="11" t="s">
        <v>2294</v>
      </c>
      <c r="F623" s="11" t="s">
        <v>519</v>
      </c>
      <c r="G623" s="11" t="s">
        <v>104</v>
      </c>
      <c r="H623" s="11">
        <v>1</v>
      </c>
      <c r="I623" s="11">
        <v>1</v>
      </c>
      <c r="J623" s="33">
        <v>49</v>
      </c>
      <c r="K623" s="33" t="s">
        <v>104</v>
      </c>
      <c r="L623" s="11">
        <v>2</v>
      </c>
      <c r="M623" s="33">
        <v>33</v>
      </c>
      <c r="N623" s="33" t="s">
        <v>687</v>
      </c>
      <c r="O623" s="11">
        <v>5</v>
      </c>
      <c r="P623" s="33">
        <v>10</v>
      </c>
      <c r="Q623" s="33" t="s">
        <v>802</v>
      </c>
      <c r="R623" s="11">
        <v>6</v>
      </c>
      <c r="S623" s="33">
        <v>8</v>
      </c>
      <c r="T623" s="33" t="s">
        <v>3160</v>
      </c>
      <c r="U623" s="11">
        <v>0</v>
      </c>
      <c r="V623" s="11">
        <v>0</v>
      </c>
      <c r="W623" s="11">
        <v>0</v>
      </c>
      <c r="X623" s="11">
        <v>0</v>
      </c>
      <c r="Y623" s="11">
        <v>0</v>
      </c>
      <c r="Z623" s="11">
        <v>0</v>
      </c>
      <c r="AA623" s="11">
        <v>0</v>
      </c>
      <c r="AB623" s="11">
        <v>0</v>
      </c>
      <c r="AC623" s="11">
        <v>0</v>
      </c>
      <c r="AD623" s="11">
        <v>0</v>
      </c>
      <c r="AE623" s="11">
        <v>0</v>
      </c>
      <c r="AF623" s="11">
        <v>0</v>
      </c>
      <c r="AG623" s="11">
        <v>30</v>
      </c>
      <c r="AH623" s="11" t="s">
        <v>1400</v>
      </c>
      <c r="AI623" s="11">
        <v>4</v>
      </c>
      <c r="AJ623" s="11" t="s">
        <v>3329</v>
      </c>
      <c r="AK623" s="11" t="s">
        <v>3541</v>
      </c>
      <c r="AL623" s="11"/>
      <c r="AM623" s="11"/>
      <c r="AN623" s="11" t="s">
        <v>1208</v>
      </c>
      <c r="AO623" s="11" t="s">
        <v>47</v>
      </c>
      <c r="AP623" s="11" t="s">
        <v>48</v>
      </c>
      <c r="AQ623" s="11" t="s">
        <v>729</v>
      </c>
    </row>
    <row r="624" ht="36" hidden="1" spans="1:43">
      <c r="A624" s="28">
        <v>620</v>
      </c>
      <c r="B624" s="11" t="s">
        <v>494</v>
      </c>
      <c r="C624" s="11" t="s">
        <v>2295</v>
      </c>
      <c r="D624" s="11" t="s">
        <v>2296</v>
      </c>
      <c r="E624" s="11" t="s">
        <v>2297</v>
      </c>
      <c r="F624" s="11" t="s">
        <v>540</v>
      </c>
      <c r="G624" s="11" t="s">
        <v>504</v>
      </c>
      <c r="H624" s="11">
        <v>1</v>
      </c>
      <c r="I624" s="11">
        <v>1</v>
      </c>
      <c r="J624" s="11">
        <v>100</v>
      </c>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v>30</v>
      </c>
      <c r="AH624" s="11"/>
      <c r="AI624" s="11"/>
      <c r="AJ624" s="11"/>
      <c r="AK624" s="11"/>
      <c r="AL624" s="11"/>
      <c r="AM624" s="11"/>
      <c r="AN624" s="11" t="s">
        <v>1208</v>
      </c>
      <c r="AO624" s="11" t="s">
        <v>47</v>
      </c>
      <c r="AP624" s="11" t="s">
        <v>48</v>
      </c>
      <c r="AQ624" s="11" t="s">
        <v>729</v>
      </c>
    </row>
    <row r="625" ht="36" hidden="1" spans="1:43">
      <c r="A625" s="28">
        <v>621</v>
      </c>
      <c r="B625" s="11" t="s">
        <v>494</v>
      </c>
      <c r="C625" s="11" t="s">
        <v>2298</v>
      </c>
      <c r="D625" s="11" t="s">
        <v>2299</v>
      </c>
      <c r="E625" s="11" t="s">
        <v>2300</v>
      </c>
      <c r="F625" s="11" t="s">
        <v>540</v>
      </c>
      <c r="G625" s="11" t="s">
        <v>504</v>
      </c>
      <c r="H625" s="11">
        <v>1</v>
      </c>
      <c r="I625" s="11">
        <v>1</v>
      </c>
      <c r="J625" s="11">
        <v>100</v>
      </c>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v>30</v>
      </c>
      <c r="AH625" s="11"/>
      <c r="AI625" s="11"/>
      <c r="AJ625" s="11"/>
      <c r="AK625" s="11"/>
      <c r="AL625" s="11"/>
      <c r="AM625" s="11"/>
      <c r="AN625" s="11" t="s">
        <v>1208</v>
      </c>
      <c r="AO625" s="11" t="s">
        <v>47</v>
      </c>
      <c r="AP625" s="11" t="s">
        <v>48</v>
      </c>
      <c r="AQ625" s="11" t="s">
        <v>729</v>
      </c>
    </row>
    <row r="626" ht="48" spans="1:43">
      <c r="A626" s="28">
        <v>622</v>
      </c>
      <c r="B626" s="11" t="s">
        <v>494</v>
      </c>
      <c r="C626" s="11" t="s">
        <v>2301</v>
      </c>
      <c r="D626" s="11" t="s">
        <v>2302</v>
      </c>
      <c r="E626" s="11" t="s">
        <v>2303</v>
      </c>
      <c r="F626" s="11" t="s">
        <v>2304</v>
      </c>
      <c r="G626" s="11" t="s">
        <v>616</v>
      </c>
      <c r="H626" s="11">
        <v>3</v>
      </c>
      <c r="I626" s="11">
        <v>3</v>
      </c>
      <c r="J626" s="95">
        <v>50</v>
      </c>
      <c r="K626" s="95" t="s">
        <v>616</v>
      </c>
      <c r="L626" s="11">
        <v>5</v>
      </c>
      <c r="M626" s="11">
        <v>30</v>
      </c>
      <c r="N626" s="11" t="s">
        <v>3451</v>
      </c>
      <c r="O626" s="11">
        <v>8</v>
      </c>
      <c r="P626" s="11">
        <v>20</v>
      </c>
      <c r="Q626" s="11" t="s">
        <v>3452</v>
      </c>
      <c r="R626" s="11">
        <v>0</v>
      </c>
      <c r="S626" s="11">
        <v>0</v>
      </c>
      <c r="T626" s="11">
        <v>0</v>
      </c>
      <c r="U626" s="11">
        <v>0</v>
      </c>
      <c r="V626" s="11">
        <v>0</v>
      </c>
      <c r="W626" s="11">
        <v>0</v>
      </c>
      <c r="X626" s="11">
        <v>0</v>
      </c>
      <c r="Y626" s="11">
        <v>0</v>
      </c>
      <c r="Z626" s="11">
        <v>0</v>
      </c>
      <c r="AA626" s="11">
        <v>0</v>
      </c>
      <c r="AB626" s="11">
        <v>0</v>
      </c>
      <c r="AC626" s="11">
        <v>0</v>
      </c>
      <c r="AD626" s="11">
        <v>0</v>
      </c>
      <c r="AE626" s="11">
        <v>0</v>
      </c>
      <c r="AF626" s="11">
        <v>0</v>
      </c>
      <c r="AG626" s="11">
        <v>30</v>
      </c>
      <c r="AH626" s="11"/>
      <c r="AI626" s="11"/>
      <c r="AJ626" s="11" t="s">
        <v>3329</v>
      </c>
      <c r="AK626" s="11" t="s">
        <v>3542</v>
      </c>
      <c r="AL626" s="11"/>
      <c r="AM626" s="11"/>
      <c r="AN626" s="11" t="s">
        <v>775</v>
      </c>
      <c r="AO626" s="11" t="s">
        <v>47</v>
      </c>
      <c r="AP626" s="11" t="s">
        <v>48</v>
      </c>
      <c r="AQ626" s="11" t="s">
        <v>729</v>
      </c>
    </row>
    <row r="627" ht="36" hidden="1" spans="1:43">
      <c r="A627" s="28">
        <v>623</v>
      </c>
      <c r="B627" s="11" t="s">
        <v>494</v>
      </c>
      <c r="C627" s="11" t="s">
        <v>2305</v>
      </c>
      <c r="D627" s="11" t="s">
        <v>2306</v>
      </c>
      <c r="E627" s="11" t="s">
        <v>2307</v>
      </c>
      <c r="F627" s="11" t="s">
        <v>650</v>
      </c>
      <c r="G627" s="11" t="s">
        <v>651</v>
      </c>
      <c r="H627" s="11">
        <v>2</v>
      </c>
      <c r="I627" s="11">
        <v>2</v>
      </c>
      <c r="J627" s="11">
        <v>100</v>
      </c>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v>30</v>
      </c>
      <c r="AH627" s="11" t="s">
        <v>1400</v>
      </c>
      <c r="AI627" s="11">
        <v>3</v>
      </c>
      <c r="AJ627" s="11"/>
      <c r="AK627" s="11"/>
      <c r="AL627" s="11"/>
      <c r="AM627" s="11"/>
      <c r="AN627" s="11" t="s">
        <v>775</v>
      </c>
      <c r="AO627" s="11" t="s">
        <v>47</v>
      </c>
      <c r="AP627" s="11" t="s">
        <v>48</v>
      </c>
      <c r="AQ627" s="11" t="s">
        <v>729</v>
      </c>
    </row>
    <row r="628" ht="36" hidden="1" spans="1:43">
      <c r="A628" s="28">
        <v>624</v>
      </c>
      <c r="B628" s="11" t="s">
        <v>494</v>
      </c>
      <c r="C628" s="11" t="s">
        <v>2308</v>
      </c>
      <c r="D628" s="11" t="s">
        <v>2309</v>
      </c>
      <c r="E628" s="11" t="s">
        <v>2310</v>
      </c>
      <c r="F628" s="11" t="s">
        <v>2099</v>
      </c>
      <c r="G628" s="11" t="s">
        <v>2100</v>
      </c>
      <c r="H628" s="11">
        <v>2</v>
      </c>
      <c r="I628" s="11">
        <v>2</v>
      </c>
      <c r="J628" s="11">
        <v>100</v>
      </c>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v>30</v>
      </c>
      <c r="AH628" s="11"/>
      <c r="AI628" s="11"/>
      <c r="AJ628" s="11"/>
      <c r="AK628" s="11"/>
      <c r="AL628" s="11"/>
      <c r="AM628" s="11"/>
      <c r="AN628" s="11" t="s">
        <v>775</v>
      </c>
      <c r="AO628" s="11" t="s">
        <v>47</v>
      </c>
      <c r="AP628" s="11" t="s">
        <v>48</v>
      </c>
      <c r="AQ628" s="11" t="s">
        <v>729</v>
      </c>
    </row>
    <row r="629" ht="36" hidden="1" spans="1:43">
      <c r="A629" s="28">
        <v>625</v>
      </c>
      <c r="B629" s="11" t="s">
        <v>494</v>
      </c>
      <c r="C629" s="11" t="s">
        <v>2311</v>
      </c>
      <c r="D629" s="11" t="s">
        <v>2312</v>
      </c>
      <c r="E629" s="11" t="s">
        <v>2313</v>
      </c>
      <c r="F629" s="30" t="s">
        <v>2314</v>
      </c>
      <c r="G629" s="11" t="s">
        <v>1313</v>
      </c>
      <c r="H629" s="11">
        <v>8</v>
      </c>
      <c r="I629" s="11">
        <v>8</v>
      </c>
      <c r="J629" s="11">
        <v>100</v>
      </c>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v>5</v>
      </c>
      <c r="AH629" s="11"/>
      <c r="AI629" s="11"/>
      <c r="AJ629" s="11"/>
      <c r="AK629" s="11"/>
      <c r="AL629" s="11"/>
      <c r="AM629" s="11"/>
      <c r="AN629" s="11" t="s">
        <v>1246</v>
      </c>
      <c r="AO629" s="11" t="s">
        <v>105</v>
      </c>
      <c r="AP629" s="11" t="s">
        <v>56</v>
      </c>
      <c r="AQ629" s="11" t="s">
        <v>729</v>
      </c>
    </row>
    <row r="630" ht="24" hidden="1" spans="1:43">
      <c r="A630" s="28">
        <v>626</v>
      </c>
      <c r="B630" s="11" t="s">
        <v>494</v>
      </c>
      <c r="C630" s="11" t="s">
        <v>2315</v>
      </c>
      <c r="D630" s="11" t="s">
        <v>2316</v>
      </c>
      <c r="E630" s="11" t="s">
        <v>2317</v>
      </c>
      <c r="F630" s="11" t="s">
        <v>540</v>
      </c>
      <c r="G630" s="11" t="s">
        <v>504</v>
      </c>
      <c r="H630" s="11">
        <v>3</v>
      </c>
      <c r="I630" s="11">
        <v>3</v>
      </c>
      <c r="J630" s="11">
        <v>100</v>
      </c>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v>30</v>
      </c>
      <c r="AH630" s="11"/>
      <c r="AI630" s="11"/>
      <c r="AJ630" s="11"/>
      <c r="AK630" s="11"/>
      <c r="AL630" s="11"/>
      <c r="AM630" s="11"/>
      <c r="AN630" s="11" t="s">
        <v>1246</v>
      </c>
      <c r="AO630" s="11" t="s">
        <v>47</v>
      </c>
      <c r="AP630" s="11" t="s">
        <v>48</v>
      </c>
      <c r="AQ630" s="11" t="s">
        <v>729</v>
      </c>
    </row>
    <row r="631" ht="36" hidden="1" spans="1:43">
      <c r="A631" s="28">
        <v>627</v>
      </c>
      <c r="B631" s="11" t="s">
        <v>494</v>
      </c>
      <c r="C631" s="11" t="s">
        <v>2318</v>
      </c>
      <c r="D631" s="11" t="s">
        <v>2319</v>
      </c>
      <c r="E631" s="11" t="s">
        <v>2320</v>
      </c>
      <c r="F631" s="11" t="s">
        <v>508</v>
      </c>
      <c r="G631" s="11" t="s">
        <v>825</v>
      </c>
      <c r="H631" s="11">
        <v>3</v>
      </c>
      <c r="I631" s="11">
        <v>3</v>
      </c>
      <c r="J631" s="11">
        <v>100</v>
      </c>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v>30</v>
      </c>
      <c r="AH631" s="11"/>
      <c r="AI631" s="11"/>
      <c r="AJ631" s="11"/>
      <c r="AK631" s="11"/>
      <c r="AL631" s="11"/>
      <c r="AM631" s="11"/>
      <c r="AN631" s="11" t="s">
        <v>1246</v>
      </c>
      <c r="AO631" s="11" t="s">
        <v>47</v>
      </c>
      <c r="AP631" s="11" t="s">
        <v>48</v>
      </c>
      <c r="AQ631" s="11" t="s">
        <v>729</v>
      </c>
    </row>
    <row r="632" ht="24" hidden="1" spans="1:43">
      <c r="A632" s="85">
        <v>628</v>
      </c>
      <c r="B632" s="11" t="s">
        <v>494</v>
      </c>
      <c r="C632" s="11" t="s">
        <v>2321</v>
      </c>
      <c r="D632" s="11" t="s">
        <v>2322</v>
      </c>
      <c r="E632" s="11" t="s">
        <v>2323</v>
      </c>
      <c r="F632" s="37" t="s">
        <v>2324</v>
      </c>
      <c r="G632" s="11" t="s">
        <v>339</v>
      </c>
      <c r="H632" s="11">
        <v>2</v>
      </c>
      <c r="I632" s="11">
        <v>2</v>
      </c>
      <c r="J632" s="11">
        <v>100</v>
      </c>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v>10</v>
      </c>
      <c r="AH632" s="11"/>
      <c r="AI632" s="11"/>
      <c r="AJ632" s="11"/>
      <c r="AK632" s="11"/>
      <c r="AL632" s="11"/>
      <c r="AM632" s="11"/>
      <c r="AN632" s="11" t="s">
        <v>1246</v>
      </c>
      <c r="AO632" s="11" t="s">
        <v>105</v>
      </c>
      <c r="AP632" s="11" t="s">
        <v>48</v>
      </c>
      <c r="AQ632" s="11" t="s">
        <v>729</v>
      </c>
    </row>
    <row r="633" ht="24" hidden="1" spans="1:43">
      <c r="A633" s="28">
        <v>629</v>
      </c>
      <c r="B633" s="11" t="s">
        <v>494</v>
      </c>
      <c r="C633" s="11" t="s">
        <v>2325</v>
      </c>
      <c r="D633" s="11" t="s">
        <v>2326</v>
      </c>
      <c r="E633" s="11" t="s">
        <v>2327</v>
      </c>
      <c r="F633" s="30" t="s">
        <v>508</v>
      </c>
      <c r="G633" s="11" t="s">
        <v>1339</v>
      </c>
      <c r="H633" s="11">
        <v>3</v>
      </c>
      <c r="I633" s="11">
        <v>3</v>
      </c>
      <c r="J633" s="11">
        <v>100</v>
      </c>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v>10</v>
      </c>
      <c r="AH633" s="11"/>
      <c r="AI633" s="11"/>
      <c r="AJ633" s="11"/>
      <c r="AK633" s="11"/>
      <c r="AL633" s="11"/>
      <c r="AM633" s="11"/>
      <c r="AN633" s="11" t="s">
        <v>779</v>
      </c>
      <c r="AO633" s="11" t="s">
        <v>105</v>
      </c>
      <c r="AP633" s="11" t="s">
        <v>48</v>
      </c>
      <c r="AQ633" s="11" t="s">
        <v>729</v>
      </c>
    </row>
    <row r="634" ht="24" hidden="1" spans="1:43">
      <c r="A634" s="28">
        <v>630</v>
      </c>
      <c r="B634" s="11" t="s">
        <v>494</v>
      </c>
      <c r="C634" s="11" t="s">
        <v>2328</v>
      </c>
      <c r="D634" s="11" t="s">
        <v>2329</v>
      </c>
      <c r="E634" s="11" t="s">
        <v>2330</v>
      </c>
      <c r="F634" s="30" t="s">
        <v>519</v>
      </c>
      <c r="G634" s="11" t="s">
        <v>436</v>
      </c>
      <c r="H634" s="11">
        <v>3</v>
      </c>
      <c r="I634" s="11">
        <v>3</v>
      </c>
      <c r="J634" s="11">
        <v>100</v>
      </c>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v>30</v>
      </c>
      <c r="AH634" s="11"/>
      <c r="AI634" s="11"/>
      <c r="AJ634" s="11"/>
      <c r="AK634" s="11"/>
      <c r="AL634" s="11"/>
      <c r="AM634" s="11"/>
      <c r="AN634" s="11" t="s">
        <v>779</v>
      </c>
      <c r="AO634" s="11" t="s">
        <v>47</v>
      </c>
      <c r="AP634" s="11" t="s">
        <v>48</v>
      </c>
      <c r="AQ634" s="11" t="s">
        <v>729</v>
      </c>
    </row>
    <row r="635" ht="24" hidden="1" spans="1:43">
      <c r="A635" s="28">
        <v>631</v>
      </c>
      <c r="B635" s="11" t="s">
        <v>494</v>
      </c>
      <c r="C635" s="11" t="s">
        <v>2331</v>
      </c>
      <c r="D635" s="11" t="s">
        <v>2332</v>
      </c>
      <c r="E635" s="11" t="s">
        <v>2333</v>
      </c>
      <c r="F635" s="11" t="s">
        <v>540</v>
      </c>
      <c r="G635" s="11" t="s">
        <v>504</v>
      </c>
      <c r="H635" s="11">
        <v>2</v>
      </c>
      <c r="I635" s="11">
        <v>2</v>
      </c>
      <c r="J635" s="11">
        <v>100</v>
      </c>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v>30</v>
      </c>
      <c r="AH635" s="11"/>
      <c r="AI635" s="11"/>
      <c r="AJ635" s="11"/>
      <c r="AK635" s="11"/>
      <c r="AL635" s="11"/>
      <c r="AM635" s="11"/>
      <c r="AN635" s="11" t="s">
        <v>779</v>
      </c>
      <c r="AO635" s="11" t="s">
        <v>47</v>
      </c>
      <c r="AP635" s="11" t="s">
        <v>48</v>
      </c>
      <c r="AQ635" s="11" t="s">
        <v>729</v>
      </c>
    </row>
    <row r="636" ht="36" hidden="1" spans="1:43">
      <c r="A636" s="28">
        <v>632</v>
      </c>
      <c r="B636" s="11" t="s">
        <v>494</v>
      </c>
      <c r="C636" s="11" t="s">
        <v>2334</v>
      </c>
      <c r="D636" s="11" t="s">
        <v>2335</v>
      </c>
      <c r="E636" s="11" t="s">
        <v>2336</v>
      </c>
      <c r="F636" s="11" t="s">
        <v>524</v>
      </c>
      <c r="G636" s="11" t="s">
        <v>987</v>
      </c>
      <c r="H636" s="11">
        <v>2</v>
      </c>
      <c r="I636" s="11">
        <v>2</v>
      </c>
      <c r="J636" s="11">
        <v>100</v>
      </c>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v>30</v>
      </c>
      <c r="AH636" s="11"/>
      <c r="AI636" s="11"/>
      <c r="AJ636" s="11"/>
      <c r="AK636" s="11"/>
      <c r="AL636" s="11"/>
      <c r="AM636" s="11"/>
      <c r="AN636" s="11" t="s">
        <v>779</v>
      </c>
      <c r="AO636" s="11" t="s">
        <v>47</v>
      </c>
      <c r="AP636" s="11" t="s">
        <v>48</v>
      </c>
      <c r="AQ636" s="11" t="s">
        <v>729</v>
      </c>
    </row>
    <row r="637" ht="24" hidden="1" spans="1:43">
      <c r="A637" s="28">
        <v>633</v>
      </c>
      <c r="B637" s="11" t="s">
        <v>494</v>
      </c>
      <c r="C637" s="11" t="s">
        <v>2337</v>
      </c>
      <c r="D637" s="11" t="s">
        <v>2338</v>
      </c>
      <c r="E637" s="11" t="s">
        <v>2339</v>
      </c>
      <c r="F637" s="11" t="s">
        <v>508</v>
      </c>
      <c r="G637" s="11" t="s">
        <v>394</v>
      </c>
      <c r="H637" s="11">
        <v>3</v>
      </c>
      <c r="I637" s="11">
        <v>3</v>
      </c>
      <c r="J637" s="11">
        <v>100</v>
      </c>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v>30</v>
      </c>
      <c r="AH637" s="11"/>
      <c r="AI637" s="11"/>
      <c r="AJ637" s="11"/>
      <c r="AK637" s="11"/>
      <c r="AL637" s="11"/>
      <c r="AM637" s="11"/>
      <c r="AN637" s="11" t="s">
        <v>779</v>
      </c>
      <c r="AO637" s="11" t="s">
        <v>47</v>
      </c>
      <c r="AP637" s="11" t="s">
        <v>48</v>
      </c>
      <c r="AQ637" s="11" t="s">
        <v>729</v>
      </c>
    </row>
    <row r="638" ht="24" hidden="1" spans="1:43">
      <c r="A638" s="28">
        <v>634</v>
      </c>
      <c r="B638" s="11" t="s">
        <v>494</v>
      </c>
      <c r="C638" s="11" t="s">
        <v>2340</v>
      </c>
      <c r="D638" s="11" t="s">
        <v>2341</v>
      </c>
      <c r="E638" s="11" t="s">
        <v>2342</v>
      </c>
      <c r="F638" s="11" t="s">
        <v>503</v>
      </c>
      <c r="G638" s="11" t="s">
        <v>504</v>
      </c>
      <c r="H638" s="11">
        <v>1</v>
      </c>
      <c r="I638" s="11">
        <v>1</v>
      </c>
      <c r="J638" s="11">
        <v>100</v>
      </c>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v>30</v>
      </c>
      <c r="AH638" s="11"/>
      <c r="AI638" s="11"/>
      <c r="AJ638" s="11"/>
      <c r="AK638" s="11"/>
      <c r="AL638" s="11"/>
      <c r="AM638" s="11"/>
      <c r="AN638" s="11" t="s">
        <v>779</v>
      </c>
      <c r="AO638" s="11" t="s">
        <v>47</v>
      </c>
      <c r="AP638" s="11" t="s">
        <v>48</v>
      </c>
      <c r="AQ638" s="11" t="s">
        <v>729</v>
      </c>
    </row>
    <row r="639" ht="36" spans="1:43">
      <c r="A639" s="28">
        <v>635</v>
      </c>
      <c r="B639" s="11" t="s">
        <v>494</v>
      </c>
      <c r="C639" s="11" t="s">
        <v>2343</v>
      </c>
      <c r="D639" s="11" t="s">
        <v>2344</v>
      </c>
      <c r="E639" s="11" t="s">
        <v>2345</v>
      </c>
      <c r="F639" s="11" t="s">
        <v>528</v>
      </c>
      <c r="G639" s="11" t="s">
        <v>362</v>
      </c>
      <c r="H639" s="11">
        <v>1</v>
      </c>
      <c r="I639" s="11">
        <v>1</v>
      </c>
      <c r="J639" s="95">
        <v>55.55</v>
      </c>
      <c r="K639" s="95" t="s">
        <v>362</v>
      </c>
      <c r="L639" s="11">
        <v>2</v>
      </c>
      <c r="M639" s="11">
        <v>44.44</v>
      </c>
      <c r="N639" s="11" t="s">
        <v>3453</v>
      </c>
      <c r="O639" s="11">
        <v>0</v>
      </c>
      <c r="P639" s="11">
        <v>0</v>
      </c>
      <c r="Q639" s="11">
        <v>0</v>
      </c>
      <c r="R639" s="11">
        <v>0</v>
      </c>
      <c r="S639" s="11">
        <v>0</v>
      </c>
      <c r="T639" s="11">
        <v>0</v>
      </c>
      <c r="U639" s="11">
        <v>0</v>
      </c>
      <c r="V639" s="11">
        <v>0</v>
      </c>
      <c r="W639" s="11">
        <v>0</v>
      </c>
      <c r="X639" s="11">
        <v>0</v>
      </c>
      <c r="Y639" s="11">
        <v>0</v>
      </c>
      <c r="Z639" s="11">
        <v>0</v>
      </c>
      <c r="AA639" s="11">
        <v>0</v>
      </c>
      <c r="AB639" s="11">
        <v>0</v>
      </c>
      <c r="AC639" s="11">
        <v>0</v>
      </c>
      <c r="AD639" s="11">
        <v>0</v>
      </c>
      <c r="AE639" s="11">
        <v>0</v>
      </c>
      <c r="AF639" s="11">
        <v>0</v>
      </c>
      <c r="AG639" s="11">
        <v>10</v>
      </c>
      <c r="AH639" s="11"/>
      <c r="AI639" s="11"/>
      <c r="AJ639" s="11" t="s">
        <v>3329</v>
      </c>
      <c r="AK639" s="11" t="s">
        <v>3542</v>
      </c>
      <c r="AL639" s="11"/>
      <c r="AM639" s="11"/>
      <c r="AN639" s="11" t="s">
        <v>779</v>
      </c>
      <c r="AO639" s="11" t="s">
        <v>105</v>
      </c>
      <c r="AP639" s="11" t="s">
        <v>48</v>
      </c>
      <c r="AQ639" s="11" t="s">
        <v>729</v>
      </c>
    </row>
    <row r="640" ht="60" hidden="1" spans="1:43">
      <c r="A640" s="28">
        <v>636</v>
      </c>
      <c r="B640" s="11" t="s">
        <v>494</v>
      </c>
      <c r="C640" s="11" t="s">
        <v>2346</v>
      </c>
      <c r="D640" s="11" t="s">
        <v>2347</v>
      </c>
      <c r="E640" s="11" t="s">
        <v>2348</v>
      </c>
      <c r="F640" s="30" t="s">
        <v>2349</v>
      </c>
      <c r="G640" s="11" t="s">
        <v>2350</v>
      </c>
      <c r="H640" s="11">
        <v>2</v>
      </c>
      <c r="I640" s="11">
        <v>2</v>
      </c>
      <c r="J640" s="33">
        <v>50</v>
      </c>
      <c r="K640" s="33" t="s">
        <v>2350</v>
      </c>
      <c r="L640" s="11">
        <v>4</v>
      </c>
      <c r="M640" s="33">
        <v>12.5</v>
      </c>
      <c r="N640" s="33" t="s">
        <v>3454</v>
      </c>
      <c r="O640" s="11">
        <v>5</v>
      </c>
      <c r="P640" s="33">
        <v>12.5</v>
      </c>
      <c r="Q640" s="33" t="s">
        <v>3455</v>
      </c>
      <c r="R640" s="11">
        <v>6</v>
      </c>
      <c r="S640" s="33">
        <v>12.5</v>
      </c>
      <c r="T640" s="33" t="s">
        <v>3456</v>
      </c>
      <c r="U640" s="11">
        <v>8</v>
      </c>
      <c r="V640" s="33">
        <v>12.5</v>
      </c>
      <c r="W640" s="33" t="s">
        <v>3457</v>
      </c>
      <c r="X640" s="11">
        <v>0</v>
      </c>
      <c r="Y640" s="11">
        <v>0</v>
      </c>
      <c r="Z640" s="11">
        <v>0</v>
      </c>
      <c r="AA640" s="11">
        <v>0</v>
      </c>
      <c r="AB640" s="11">
        <v>0</v>
      </c>
      <c r="AC640" s="11">
        <v>0</v>
      </c>
      <c r="AD640" s="11">
        <v>0</v>
      </c>
      <c r="AE640" s="11">
        <v>0</v>
      </c>
      <c r="AF640" s="11">
        <v>0</v>
      </c>
      <c r="AG640" s="11">
        <v>30</v>
      </c>
      <c r="AH640" s="11"/>
      <c r="AI640" s="11"/>
      <c r="AJ640" s="11" t="s">
        <v>3329</v>
      </c>
      <c r="AK640" s="11" t="s">
        <v>3541</v>
      </c>
      <c r="AL640" s="11"/>
      <c r="AM640" s="11"/>
      <c r="AN640" s="11" t="s">
        <v>783</v>
      </c>
      <c r="AO640" s="11" t="s">
        <v>47</v>
      </c>
      <c r="AP640" s="11" t="s">
        <v>48</v>
      </c>
      <c r="AQ640" s="11" t="s">
        <v>729</v>
      </c>
    </row>
    <row r="641" ht="36" hidden="1" spans="1:43">
      <c r="A641" s="28">
        <v>637</v>
      </c>
      <c r="B641" s="11" t="s">
        <v>494</v>
      </c>
      <c r="C641" s="11" t="s">
        <v>2351</v>
      </c>
      <c r="D641" s="11" t="s">
        <v>2352</v>
      </c>
      <c r="E641" s="11" t="s">
        <v>2353</v>
      </c>
      <c r="F641" s="11" t="s">
        <v>524</v>
      </c>
      <c r="G641" s="11" t="s">
        <v>947</v>
      </c>
      <c r="H641" s="11">
        <v>2</v>
      </c>
      <c r="I641" s="11">
        <v>2</v>
      </c>
      <c r="J641" s="11">
        <v>100</v>
      </c>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v>30</v>
      </c>
      <c r="AH641" s="11"/>
      <c r="AI641" s="11"/>
      <c r="AJ641" s="11"/>
      <c r="AK641" s="11"/>
      <c r="AL641" s="11"/>
      <c r="AM641" s="11"/>
      <c r="AN641" s="11" t="s">
        <v>783</v>
      </c>
      <c r="AO641" s="11" t="s">
        <v>47</v>
      </c>
      <c r="AP641" s="11" t="s">
        <v>48</v>
      </c>
      <c r="AQ641" s="11" t="s">
        <v>729</v>
      </c>
    </row>
    <row r="642" ht="36" spans="1:43">
      <c r="A642" s="28">
        <v>638</v>
      </c>
      <c r="B642" s="11" t="s">
        <v>494</v>
      </c>
      <c r="C642" s="11" t="s">
        <v>2354</v>
      </c>
      <c r="D642" s="11" t="s">
        <v>2355</v>
      </c>
      <c r="E642" s="11" t="s">
        <v>2272</v>
      </c>
      <c r="F642" s="11" t="s">
        <v>646</v>
      </c>
      <c r="G642" s="11" t="s">
        <v>1012</v>
      </c>
      <c r="H642" s="11">
        <v>6</v>
      </c>
      <c r="I642" s="11">
        <v>4</v>
      </c>
      <c r="J642" s="11">
        <v>55.55</v>
      </c>
      <c r="K642" s="11" t="s">
        <v>403</v>
      </c>
      <c r="L642" s="11">
        <v>6</v>
      </c>
      <c r="M642" s="95">
        <v>44.44</v>
      </c>
      <c r="N642" s="95" t="s">
        <v>1012</v>
      </c>
      <c r="O642" s="11">
        <v>0</v>
      </c>
      <c r="P642" s="11">
        <v>0</v>
      </c>
      <c r="Q642" s="11">
        <v>0</v>
      </c>
      <c r="R642" s="11">
        <v>0</v>
      </c>
      <c r="S642" s="11">
        <v>0</v>
      </c>
      <c r="T642" s="11">
        <v>0</v>
      </c>
      <c r="U642" s="11">
        <v>0</v>
      </c>
      <c r="V642" s="11">
        <v>0</v>
      </c>
      <c r="W642" s="11">
        <v>0</v>
      </c>
      <c r="X642" s="11">
        <v>0</v>
      </c>
      <c r="Y642" s="11">
        <v>0</v>
      </c>
      <c r="Z642" s="11">
        <v>0</v>
      </c>
      <c r="AA642" s="11">
        <v>0</v>
      </c>
      <c r="AB642" s="11">
        <v>0</v>
      </c>
      <c r="AC642" s="11">
        <v>0</v>
      </c>
      <c r="AD642" s="11">
        <v>0</v>
      </c>
      <c r="AE642" s="11">
        <v>0</v>
      </c>
      <c r="AF642" s="11">
        <v>0</v>
      </c>
      <c r="AG642" s="11">
        <v>15</v>
      </c>
      <c r="AH642" s="11"/>
      <c r="AI642" s="11"/>
      <c r="AJ642" s="11" t="s">
        <v>3329</v>
      </c>
      <c r="AK642" s="11" t="s">
        <v>3542</v>
      </c>
      <c r="AL642" s="11"/>
      <c r="AM642" s="11"/>
      <c r="AN642" s="11" t="s">
        <v>783</v>
      </c>
      <c r="AO642" s="11" t="s">
        <v>47</v>
      </c>
      <c r="AP642" s="11" t="s">
        <v>56</v>
      </c>
      <c r="AQ642" s="11" t="s">
        <v>729</v>
      </c>
    </row>
    <row r="643" ht="48" hidden="1" spans="1:43">
      <c r="A643" s="28">
        <v>639</v>
      </c>
      <c r="B643" s="11" t="s">
        <v>494</v>
      </c>
      <c r="C643" s="11" t="s">
        <v>2356</v>
      </c>
      <c r="D643" s="11" t="s">
        <v>2357</v>
      </c>
      <c r="E643" s="11" t="s">
        <v>2358</v>
      </c>
      <c r="F643" s="11" t="s">
        <v>2359</v>
      </c>
      <c r="G643" s="11" t="s">
        <v>339</v>
      </c>
      <c r="H643" s="11">
        <v>1</v>
      </c>
      <c r="I643" s="11">
        <v>1</v>
      </c>
      <c r="J643" s="11">
        <v>100</v>
      </c>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v>30</v>
      </c>
      <c r="AH643" s="11"/>
      <c r="AI643" s="11"/>
      <c r="AJ643" s="11"/>
      <c r="AK643" s="11"/>
      <c r="AL643" s="11"/>
      <c r="AM643" s="11"/>
      <c r="AN643" s="11" t="s">
        <v>783</v>
      </c>
      <c r="AO643" s="11" t="s">
        <v>47</v>
      </c>
      <c r="AP643" s="11" t="s">
        <v>48</v>
      </c>
      <c r="AQ643" s="11" t="s">
        <v>729</v>
      </c>
    </row>
    <row r="644" ht="36" hidden="1" spans="1:43">
      <c r="A644" s="28">
        <v>640</v>
      </c>
      <c r="B644" s="11" t="s">
        <v>494</v>
      </c>
      <c r="C644" s="11" t="s">
        <v>2360</v>
      </c>
      <c r="D644" s="11" t="s">
        <v>2361</v>
      </c>
      <c r="E644" s="11" t="s">
        <v>2362</v>
      </c>
      <c r="F644" s="11" t="s">
        <v>650</v>
      </c>
      <c r="G644" s="11" t="s">
        <v>651</v>
      </c>
      <c r="H644" s="11">
        <v>2</v>
      </c>
      <c r="I644" s="11">
        <v>2</v>
      </c>
      <c r="J644" s="11">
        <v>100</v>
      </c>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v>30</v>
      </c>
      <c r="AH644" s="11" t="s">
        <v>1400</v>
      </c>
      <c r="AI644" s="11">
        <v>3</v>
      </c>
      <c r="AJ644" s="11"/>
      <c r="AK644" s="11"/>
      <c r="AL644" s="11"/>
      <c r="AM644" s="11"/>
      <c r="AN644" s="11" t="s">
        <v>783</v>
      </c>
      <c r="AO644" s="11" t="s">
        <v>47</v>
      </c>
      <c r="AP644" s="11" t="s">
        <v>48</v>
      </c>
      <c r="AQ644" s="11" t="s">
        <v>729</v>
      </c>
    </row>
    <row r="645" ht="24" hidden="1" spans="1:43">
      <c r="A645" s="28">
        <v>641</v>
      </c>
      <c r="B645" s="11" t="s">
        <v>494</v>
      </c>
      <c r="C645" s="11" t="s">
        <v>2363</v>
      </c>
      <c r="D645" s="11" t="s">
        <v>2364</v>
      </c>
      <c r="E645" s="11" t="s">
        <v>2365</v>
      </c>
      <c r="F645" s="11" t="s">
        <v>519</v>
      </c>
      <c r="G645" s="11" t="s">
        <v>436</v>
      </c>
      <c r="H645" s="11">
        <v>2</v>
      </c>
      <c r="I645" s="11">
        <v>2</v>
      </c>
      <c r="J645" s="11">
        <v>100</v>
      </c>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v>30</v>
      </c>
      <c r="AH645" s="11"/>
      <c r="AI645" s="11"/>
      <c r="AJ645" s="11"/>
      <c r="AK645" s="11"/>
      <c r="AL645" s="11"/>
      <c r="AM645" s="11"/>
      <c r="AN645" s="11" t="s">
        <v>783</v>
      </c>
      <c r="AO645" s="11" t="s">
        <v>47</v>
      </c>
      <c r="AP645" s="11" t="s">
        <v>48</v>
      </c>
      <c r="AQ645" s="11" t="s">
        <v>729</v>
      </c>
    </row>
    <row r="646" ht="24" hidden="1" spans="1:43">
      <c r="A646" s="28">
        <v>642</v>
      </c>
      <c r="B646" s="11" t="s">
        <v>494</v>
      </c>
      <c r="C646" s="11" t="s">
        <v>2366</v>
      </c>
      <c r="D646" s="11" t="s">
        <v>2367</v>
      </c>
      <c r="E646" s="11" t="s">
        <v>2368</v>
      </c>
      <c r="F646" s="11" t="s">
        <v>508</v>
      </c>
      <c r="G646" s="11" t="s">
        <v>394</v>
      </c>
      <c r="H646" s="11">
        <v>3</v>
      </c>
      <c r="I646" s="11">
        <v>3</v>
      </c>
      <c r="J646" s="11">
        <v>100</v>
      </c>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v>30</v>
      </c>
      <c r="AH646" s="11"/>
      <c r="AI646" s="11"/>
      <c r="AJ646" s="11"/>
      <c r="AK646" s="11"/>
      <c r="AL646" s="11"/>
      <c r="AM646" s="11"/>
      <c r="AN646" s="11" t="s">
        <v>783</v>
      </c>
      <c r="AO646" s="11" t="s">
        <v>47</v>
      </c>
      <c r="AP646" s="11" t="s">
        <v>48</v>
      </c>
      <c r="AQ646" s="11" t="s">
        <v>729</v>
      </c>
    </row>
    <row r="647" ht="24" hidden="1" spans="1:43">
      <c r="A647" s="28">
        <v>643</v>
      </c>
      <c r="B647" s="11" t="s">
        <v>494</v>
      </c>
      <c r="C647" s="11" t="s">
        <v>2369</v>
      </c>
      <c r="D647" s="11" t="s">
        <v>2370</v>
      </c>
      <c r="E647" s="11" t="s">
        <v>2371</v>
      </c>
      <c r="F647" s="11" t="s">
        <v>650</v>
      </c>
      <c r="G647" s="11" t="s">
        <v>651</v>
      </c>
      <c r="H647" s="11">
        <v>7</v>
      </c>
      <c r="I647" s="11">
        <v>7</v>
      </c>
      <c r="J647" s="11">
        <v>100</v>
      </c>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v>15</v>
      </c>
      <c r="AH647" s="11"/>
      <c r="AI647" s="11"/>
      <c r="AJ647" s="11"/>
      <c r="AK647" s="11"/>
      <c r="AL647" s="11"/>
      <c r="AM647" s="11"/>
      <c r="AN647" s="11" t="s">
        <v>787</v>
      </c>
      <c r="AO647" s="11" t="s">
        <v>47</v>
      </c>
      <c r="AP647" s="11" t="s">
        <v>56</v>
      </c>
      <c r="AQ647" s="11" t="s">
        <v>729</v>
      </c>
    </row>
    <row r="648" ht="24" hidden="1" spans="1:43">
      <c r="A648" s="28">
        <v>644</v>
      </c>
      <c r="B648" s="11" t="s">
        <v>494</v>
      </c>
      <c r="C648" s="11" t="s">
        <v>2372</v>
      </c>
      <c r="D648" s="11" t="s">
        <v>2373</v>
      </c>
      <c r="E648" s="11" t="s">
        <v>2374</v>
      </c>
      <c r="F648" s="11" t="s">
        <v>549</v>
      </c>
      <c r="G648" s="11" t="s">
        <v>403</v>
      </c>
      <c r="H648" s="11">
        <v>3</v>
      </c>
      <c r="I648" s="11">
        <v>1</v>
      </c>
      <c r="J648" s="11">
        <v>100</v>
      </c>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v>30</v>
      </c>
      <c r="AH648" s="11"/>
      <c r="AI648" s="11"/>
      <c r="AJ648" s="11"/>
      <c r="AK648" s="11"/>
      <c r="AL648" s="11"/>
      <c r="AM648" s="11"/>
      <c r="AN648" s="11" t="s">
        <v>787</v>
      </c>
      <c r="AO648" s="11" t="s">
        <v>47</v>
      </c>
      <c r="AP648" s="11" t="s">
        <v>48</v>
      </c>
      <c r="AQ648" s="11" t="s">
        <v>729</v>
      </c>
    </row>
    <row r="649" ht="36" hidden="1" spans="1:43">
      <c r="A649" s="28">
        <v>645</v>
      </c>
      <c r="B649" s="11" t="s">
        <v>494</v>
      </c>
      <c r="C649" s="11" t="s">
        <v>2375</v>
      </c>
      <c r="D649" s="11" t="s">
        <v>2376</v>
      </c>
      <c r="E649" s="11" t="s">
        <v>2377</v>
      </c>
      <c r="F649" s="11" t="s">
        <v>582</v>
      </c>
      <c r="G649" s="11" t="s">
        <v>2246</v>
      </c>
      <c r="H649" s="11">
        <v>2</v>
      </c>
      <c r="I649" s="11">
        <v>2</v>
      </c>
      <c r="J649" s="33">
        <v>70</v>
      </c>
      <c r="K649" s="33" t="s">
        <v>2246</v>
      </c>
      <c r="L649" s="11">
        <v>4</v>
      </c>
      <c r="M649" s="33">
        <v>30</v>
      </c>
      <c r="N649" s="33" t="s">
        <v>3450</v>
      </c>
      <c r="O649" s="11">
        <v>0</v>
      </c>
      <c r="P649" s="11">
        <v>0</v>
      </c>
      <c r="Q649" s="11">
        <v>0</v>
      </c>
      <c r="R649" s="11">
        <v>0</v>
      </c>
      <c r="S649" s="11">
        <v>0</v>
      </c>
      <c r="T649" s="11">
        <v>0</v>
      </c>
      <c r="U649" s="11">
        <v>0</v>
      </c>
      <c r="V649" s="11">
        <v>0</v>
      </c>
      <c r="W649" s="11">
        <v>0</v>
      </c>
      <c r="X649" s="11">
        <v>0</v>
      </c>
      <c r="Y649" s="11">
        <v>0</v>
      </c>
      <c r="Z649" s="11">
        <v>0</v>
      </c>
      <c r="AA649" s="11">
        <v>0</v>
      </c>
      <c r="AB649" s="11">
        <v>0</v>
      </c>
      <c r="AC649" s="11">
        <v>0</v>
      </c>
      <c r="AD649" s="11">
        <v>0</v>
      </c>
      <c r="AE649" s="11">
        <v>0</v>
      </c>
      <c r="AF649" s="11">
        <v>0</v>
      </c>
      <c r="AG649" s="11">
        <v>30</v>
      </c>
      <c r="AH649" s="11"/>
      <c r="AI649" s="11"/>
      <c r="AJ649" s="11" t="s">
        <v>3329</v>
      </c>
      <c r="AK649" s="11" t="s">
        <v>3541</v>
      </c>
      <c r="AL649" s="11"/>
      <c r="AM649" s="11"/>
      <c r="AN649" s="11" t="s">
        <v>787</v>
      </c>
      <c r="AO649" s="11" t="s">
        <v>47</v>
      </c>
      <c r="AP649" s="11" t="s">
        <v>48</v>
      </c>
      <c r="AQ649" s="11" t="s">
        <v>729</v>
      </c>
    </row>
    <row r="650" ht="24" hidden="1" spans="1:43">
      <c r="A650" s="28">
        <v>646</v>
      </c>
      <c r="B650" s="11" t="s">
        <v>494</v>
      </c>
      <c r="C650" s="11" t="s">
        <v>2378</v>
      </c>
      <c r="D650" s="11" t="s">
        <v>2379</v>
      </c>
      <c r="E650" s="11" t="s">
        <v>2380</v>
      </c>
      <c r="F650" s="30" t="s">
        <v>508</v>
      </c>
      <c r="G650" s="11" t="s">
        <v>1339</v>
      </c>
      <c r="H650" s="11">
        <v>5</v>
      </c>
      <c r="I650" s="11">
        <v>5</v>
      </c>
      <c r="J650" s="11">
        <v>100</v>
      </c>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v>5</v>
      </c>
      <c r="AH650" s="11"/>
      <c r="AI650" s="11"/>
      <c r="AJ650" s="11"/>
      <c r="AK650" s="11"/>
      <c r="AL650" s="11"/>
      <c r="AM650" s="11"/>
      <c r="AN650" s="11" t="s">
        <v>1358</v>
      </c>
      <c r="AO650" s="11" t="s">
        <v>105</v>
      </c>
      <c r="AP650" s="11" t="s">
        <v>56</v>
      </c>
      <c r="AQ650" s="11" t="s">
        <v>729</v>
      </c>
    </row>
    <row r="651" ht="24" hidden="1" spans="1:43">
      <c r="A651" s="28">
        <v>647</v>
      </c>
      <c r="B651" s="11" t="s">
        <v>494</v>
      </c>
      <c r="C651" s="11" t="s">
        <v>2381</v>
      </c>
      <c r="D651" s="11" t="s">
        <v>2382</v>
      </c>
      <c r="E651" s="11" t="s">
        <v>2383</v>
      </c>
      <c r="F651" s="11" t="s">
        <v>624</v>
      </c>
      <c r="G651" s="11" t="s">
        <v>2350</v>
      </c>
      <c r="H651" s="11">
        <v>3</v>
      </c>
      <c r="I651" s="11">
        <v>3</v>
      </c>
      <c r="J651" s="11">
        <v>100</v>
      </c>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v>30</v>
      </c>
      <c r="AH651" s="11"/>
      <c r="AI651" s="11"/>
      <c r="AJ651" s="11"/>
      <c r="AK651" s="11"/>
      <c r="AL651" s="11"/>
      <c r="AM651" s="11"/>
      <c r="AN651" s="11" t="s">
        <v>1358</v>
      </c>
      <c r="AO651" s="11" t="s">
        <v>47</v>
      </c>
      <c r="AP651" s="11" t="s">
        <v>48</v>
      </c>
      <c r="AQ651" s="11" t="s">
        <v>729</v>
      </c>
    </row>
    <row r="652" ht="48" spans="1:43">
      <c r="A652" s="28">
        <v>648</v>
      </c>
      <c r="B652" s="11" t="s">
        <v>494</v>
      </c>
      <c r="C652" s="11" t="s">
        <v>2384</v>
      </c>
      <c r="D652" s="11" t="s">
        <v>2385</v>
      </c>
      <c r="E652" s="11" t="s">
        <v>2386</v>
      </c>
      <c r="F652" s="11" t="s">
        <v>2002</v>
      </c>
      <c r="G652" s="11" t="s">
        <v>358</v>
      </c>
      <c r="H652" s="11">
        <v>4</v>
      </c>
      <c r="I652" s="11">
        <v>4</v>
      </c>
      <c r="J652" s="95">
        <v>55.55</v>
      </c>
      <c r="K652" s="95" t="s">
        <v>358</v>
      </c>
      <c r="L652" s="11">
        <v>6</v>
      </c>
      <c r="M652" s="11">
        <v>44.44</v>
      </c>
      <c r="N652" s="11" t="s">
        <v>3458</v>
      </c>
      <c r="O652" s="11">
        <v>0</v>
      </c>
      <c r="P652" s="11">
        <v>0</v>
      </c>
      <c r="Q652" s="11">
        <v>0</v>
      </c>
      <c r="R652" s="11">
        <v>0</v>
      </c>
      <c r="S652" s="11">
        <v>0</v>
      </c>
      <c r="T652" s="11">
        <v>0</v>
      </c>
      <c r="U652" s="11">
        <v>0</v>
      </c>
      <c r="V652" s="11">
        <v>0</v>
      </c>
      <c r="W652" s="11">
        <v>0</v>
      </c>
      <c r="X652" s="11">
        <v>0</v>
      </c>
      <c r="Y652" s="11">
        <v>0</v>
      </c>
      <c r="Z652" s="11">
        <v>0</v>
      </c>
      <c r="AA652" s="11">
        <v>0</v>
      </c>
      <c r="AB652" s="11">
        <v>0</v>
      </c>
      <c r="AC652" s="11">
        <v>0</v>
      </c>
      <c r="AD652" s="11">
        <v>0</v>
      </c>
      <c r="AE652" s="11">
        <v>0</v>
      </c>
      <c r="AF652" s="11">
        <v>0</v>
      </c>
      <c r="AG652" s="11">
        <v>15</v>
      </c>
      <c r="AH652" s="11"/>
      <c r="AI652" s="11"/>
      <c r="AJ652" s="11" t="s">
        <v>3329</v>
      </c>
      <c r="AK652" s="11" t="s">
        <v>3542</v>
      </c>
      <c r="AL652" s="11"/>
      <c r="AM652" s="11"/>
      <c r="AN652" s="11" t="s">
        <v>1358</v>
      </c>
      <c r="AO652" s="11" t="s">
        <v>47</v>
      </c>
      <c r="AP652" s="11" t="s">
        <v>56</v>
      </c>
      <c r="AQ652" s="11" t="s">
        <v>729</v>
      </c>
    </row>
    <row r="653" ht="24" hidden="1" spans="1:43">
      <c r="A653" s="28">
        <v>649</v>
      </c>
      <c r="B653" s="11" t="s">
        <v>494</v>
      </c>
      <c r="C653" s="11" t="s">
        <v>2387</v>
      </c>
      <c r="D653" s="11" t="s">
        <v>2388</v>
      </c>
      <c r="E653" s="11" t="s">
        <v>2389</v>
      </c>
      <c r="F653" s="11" t="s">
        <v>2390</v>
      </c>
      <c r="G653" s="11" t="s">
        <v>403</v>
      </c>
      <c r="H653" s="11">
        <v>6</v>
      </c>
      <c r="I653" s="11">
        <v>6</v>
      </c>
      <c r="J653" s="11">
        <v>100</v>
      </c>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v>15</v>
      </c>
      <c r="AH653" s="11"/>
      <c r="AI653" s="11"/>
      <c r="AJ653" s="11"/>
      <c r="AK653" s="11"/>
      <c r="AL653" s="11"/>
      <c r="AM653" s="11"/>
      <c r="AN653" s="11" t="s">
        <v>1358</v>
      </c>
      <c r="AO653" s="11" t="s">
        <v>47</v>
      </c>
      <c r="AP653" s="11" t="s">
        <v>56</v>
      </c>
      <c r="AQ653" s="11" t="s">
        <v>729</v>
      </c>
    </row>
    <row r="654" ht="36" hidden="1" spans="1:43">
      <c r="A654" s="28">
        <v>650</v>
      </c>
      <c r="B654" s="11" t="s">
        <v>494</v>
      </c>
      <c r="C654" s="11" t="s">
        <v>2391</v>
      </c>
      <c r="D654" s="11" t="s">
        <v>2392</v>
      </c>
      <c r="E654" s="11" t="s">
        <v>2393</v>
      </c>
      <c r="F654" s="11" t="s">
        <v>646</v>
      </c>
      <c r="G654" s="11" t="s">
        <v>1152</v>
      </c>
      <c r="H654" s="11">
        <v>3</v>
      </c>
      <c r="I654" s="11">
        <v>3</v>
      </c>
      <c r="J654" s="11">
        <v>100</v>
      </c>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v>10</v>
      </c>
      <c r="AH654" s="11"/>
      <c r="AI654" s="11"/>
      <c r="AJ654" s="11"/>
      <c r="AK654" s="11"/>
      <c r="AL654" s="11"/>
      <c r="AM654" s="11"/>
      <c r="AN654" s="11" t="s">
        <v>1358</v>
      </c>
      <c r="AO654" s="11" t="s">
        <v>105</v>
      </c>
      <c r="AP654" s="11" t="s">
        <v>48</v>
      </c>
      <c r="AQ654" s="11" t="s">
        <v>729</v>
      </c>
    </row>
    <row r="655" ht="36" hidden="1" spans="1:43">
      <c r="A655" s="28">
        <v>651</v>
      </c>
      <c r="B655" s="11" t="s">
        <v>494</v>
      </c>
      <c r="C655" s="11" t="s">
        <v>2394</v>
      </c>
      <c r="D655" s="11" t="s">
        <v>2395</v>
      </c>
      <c r="E655" s="11" t="s">
        <v>2396</v>
      </c>
      <c r="F655" s="11" t="s">
        <v>2114</v>
      </c>
      <c r="G655" s="11" t="s">
        <v>578</v>
      </c>
      <c r="H655" s="11">
        <v>4</v>
      </c>
      <c r="I655" s="11">
        <v>4</v>
      </c>
      <c r="J655" s="33">
        <v>54</v>
      </c>
      <c r="K655" s="33" t="s">
        <v>578</v>
      </c>
      <c r="L655" s="11">
        <v>5</v>
      </c>
      <c r="M655" s="33">
        <v>46</v>
      </c>
      <c r="N655" s="33" t="s">
        <v>1168</v>
      </c>
      <c r="O655" s="11">
        <v>0</v>
      </c>
      <c r="P655" s="11">
        <v>0</v>
      </c>
      <c r="Q655" s="11">
        <v>0</v>
      </c>
      <c r="R655" s="11">
        <v>0</v>
      </c>
      <c r="S655" s="11">
        <v>0</v>
      </c>
      <c r="T655" s="11">
        <v>0</v>
      </c>
      <c r="U655" s="11">
        <v>0</v>
      </c>
      <c r="V655" s="11">
        <v>0</v>
      </c>
      <c r="W655" s="11">
        <v>0</v>
      </c>
      <c r="X655" s="11">
        <v>0</v>
      </c>
      <c r="Y655" s="11">
        <v>0</v>
      </c>
      <c r="Z655" s="11">
        <v>0</v>
      </c>
      <c r="AA655" s="11">
        <v>0</v>
      </c>
      <c r="AB655" s="11">
        <v>0</v>
      </c>
      <c r="AC655" s="11">
        <v>0</v>
      </c>
      <c r="AD655" s="11">
        <v>0</v>
      </c>
      <c r="AE655" s="11">
        <v>0</v>
      </c>
      <c r="AF655" s="11">
        <v>0</v>
      </c>
      <c r="AG655" s="11">
        <v>15</v>
      </c>
      <c r="AH655" s="11"/>
      <c r="AI655" s="11"/>
      <c r="AJ655" s="11" t="s">
        <v>3329</v>
      </c>
      <c r="AK655" s="11" t="s">
        <v>3541</v>
      </c>
      <c r="AL655" s="11"/>
      <c r="AM655" s="11"/>
      <c r="AN655" s="11" t="s">
        <v>1358</v>
      </c>
      <c r="AO655" s="11" t="s">
        <v>47</v>
      </c>
      <c r="AP655" s="11" t="s">
        <v>56</v>
      </c>
      <c r="AQ655" s="11" t="s">
        <v>729</v>
      </c>
    </row>
    <row r="656" ht="36" hidden="1" spans="1:43">
      <c r="A656" s="28">
        <v>652</v>
      </c>
      <c r="B656" s="11" t="s">
        <v>494</v>
      </c>
      <c r="C656" s="11" t="s">
        <v>2397</v>
      </c>
      <c r="D656" s="11" t="s">
        <v>2398</v>
      </c>
      <c r="E656" s="11" t="s">
        <v>2399</v>
      </c>
      <c r="F656" s="30" t="s">
        <v>2400</v>
      </c>
      <c r="G656" s="11" t="s">
        <v>2401</v>
      </c>
      <c r="H656" s="11">
        <v>6</v>
      </c>
      <c r="I656" s="11">
        <v>6</v>
      </c>
      <c r="J656" s="11">
        <v>100</v>
      </c>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v>15</v>
      </c>
      <c r="AH656" s="11"/>
      <c r="AI656" s="11"/>
      <c r="AJ656" s="11"/>
      <c r="AK656" s="11"/>
      <c r="AL656" s="11"/>
      <c r="AM656" s="11"/>
      <c r="AN656" s="11" t="s">
        <v>1393</v>
      </c>
      <c r="AO656" s="11" t="s">
        <v>47</v>
      </c>
      <c r="AP656" s="11" t="s">
        <v>56</v>
      </c>
      <c r="AQ656" s="11" t="s">
        <v>729</v>
      </c>
    </row>
    <row r="657" ht="36" hidden="1" spans="1:43">
      <c r="A657" s="28">
        <v>653</v>
      </c>
      <c r="B657" s="11" t="s">
        <v>494</v>
      </c>
      <c r="C657" s="11" t="s">
        <v>2402</v>
      </c>
      <c r="D657" s="11" t="s">
        <v>2403</v>
      </c>
      <c r="E657" s="11" t="s">
        <v>2404</v>
      </c>
      <c r="F657" s="11" t="s">
        <v>646</v>
      </c>
      <c r="G657" s="11" t="s">
        <v>1152</v>
      </c>
      <c r="H657" s="11">
        <v>3</v>
      </c>
      <c r="I657" s="11">
        <v>3</v>
      </c>
      <c r="J657" s="11">
        <v>100</v>
      </c>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v>30</v>
      </c>
      <c r="AH657" s="11"/>
      <c r="AI657" s="11"/>
      <c r="AJ657" s="11"/>
      <c r="AK657" s="11"/>
      <c r="AL657" s="11"/>
      <c r="AM657" s="11"/>
      <c r="AN657" s="11" t="s">
        <v>1393</v>
      </c>
      <c r="AO657" s="11" t="s">
        <v>47</v>
      </c>
      <c r="AP657" s="11" t="s">
        <v>48</v>
      </c>
      <c r="AQ657" s="11" t="s">
        <v>729</v>
      </c>
    </row>
    <row r="658" ht="24" hidden="1" spans="1:43">
      <c r="A658" s="28">
        <v>654</v>
      </c>
      <c r="B658" s="11" t="s">
        <v>494</v>
      </c>
      <c r="C658" s="11" t="s">
        <v>2405</v>
      </c>
      <c r="D658" s="11" t="s">
        <v>2406</v>
      </c>
      <c r="E658" s="11" t="s">
        <v>2407</v>
      </c>
      <c r="F658" s="11" t="s">
        <v>2144</v>
      </c>
      <c r="G658" s="11" t="s">
        <v>128</v>
      </c>
      <c r="H658" s="11">
        <v>5</v>
      </c>
      <c r="I658" s="11">
        <v>5</v>
      </c>
      <c r="J658" s="11">
        <v>100</v>
      </c>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v>15</v>
      </c>
      <c r="AH658" s="11"/>
      <c r="AI658" s="11"/>
      <c r="AJ658" s="11"/>
      <c r="AK658" s="11"/>
      <c r="AL658" s="11"/>
      <c r="AM658" s="11"/>
      <c r="AN658" s="11" t="s">
        <v>1393</v>
      </c>
      <c r="AO658" s="11" t="s">
        <v>47</v>
      </c>
      <c r="AP658" s="11" t="s">
        <v>56</v>
      </c>
      <c r="AQ658" s="11" t="s">
        <v>729</v>
      </c>
    </row>
    <row r="659" ht="36" hidden="1" spans="1:43">
      <c r="A659" s="28">
        <v>655</v>
      </c>
      <c r="B659" s="11" t="s">
        <v>494</v>
      </c>
      <c r="C659" s="11" t="s">
        <v>2408</v>
      </c>
      <c r="D659" s="11" t="s">
        <v>2409</v>
      </c>
      <c r="E659" s="11" t="s">
        <v>2410</v>
      </c>
      <c r="F659" s="11" t="s">
        <v>646</v>
      </c>
      <c r="G659" s="11" t="s">
        <v>1152</v>
      </c>
      <c r="H659" s="11">
        <v>2</v>
      </c>
      <c r="I659" s="11">
        <v>2</v>
      </c>
      <c r="J659" s="11">
        <v>100</v>
      </c>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v>30</v>
      </c>
      <c r="AH659" s="11"/>
      <c r="AI659" s="11"/>
      <c r="AJ659" s="11"/>
      <c r="AK659" s="11"/>
      <c r="AL659" s="11"/>
      <c r="AM659" s="11"/>
      <c r="AN659" s="11" t="s">
        <v>1417</v>
      </c>
      <c r="AO659" s="11" t="s">
        <v>47</v>
      </c>
      <c r="AP659" s="11" t="s">
        <v>48</v>
      </c>
      <c r="AQ659" s="11" t="s">
        <v>729</v>
      </c>
    </row>
    <row r="660" ht="48" hidden="1" spans="1:43">
      <c r="A660" s="28">
        <v>656</v>
      </c>
      <c r="B660" s="11" t="s">
        <v>494</v>
      </c>
      <c r="C660" s="11" t="s">
        <v>2411</v>
      </c>
      <c r="D660" s="11" t="s">
        <v>2412</v>
      </c>
      <c r="E660" s="11" t="s">
        <v>2413</v>
      </c>
      <c r="F660" s="11" t="s">
        <v>646</v>
      </c>
      <c r="G660" s="11" t="s">
        <v>403</v>
      </c>
      <c r="H660" s="11">
        <v>3</v>
      </c>
      <c r="I660" s="11">
        <v>3</v>
      </c>
      <c r="J660" s="11">
        <v>100</v>
      </c>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v>30</v>
      </c>
      <c r="AH660" s="11" t="s">
        <v>1400</v>
      </c>
      <c r="AI660" s="11">
        <v>4</v>
      </c>
      <c r="AJ660" s="11"/>
      <c r="AK660" s="11"/>
      <c r="AL660" s="11"/>
      <c r="AM660" s="11"/>
      <c r="AN660" s="11" t="s">
        <v>1417</v>
      </c>
      <c r="AO660" s="11" t="s">
        <v>47</v>
      </c>
      <c r="AP660" s="11" t="s">
        <v>48</v>
      </c>
      <c r="AQ660" s="11" t="s">
        <v>729</v>
      </c>
    </row>
    <row r="661" ht="36" hidden="1" spans="1:43">
      <c r="A661" s="28">
        <v>657</v>
      </c>
      <c r="B661" s="11" t="s">
        <v>494</v>
      </c>
      <c r="C661" s="11" t="s">
        <v>2414</v>
      </c>
      <c r="D661" s="11" t="s">
        <v>2415</v>
      </c>
      <c r="E661" s="11" t="s">
        <v>2416</v>
      </c>
      <c r="F661" s="11" t="s">
        <v>2417</v>
      </c>
      <c r="G661" s="11" t="s">
        <v>318</v>
      </c>
      <c r="H661" s="11">
        <v>6</v>
      </c>
      <c r="I661" s="11">
        <v>6</v>
      </c>
      <c r="J661" s="11">
        <v>100</v>
      </c>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v>15</v>
      </c>
      <c r="AH661" s="11"/>
      <c r="AI661" s="11"/>
      <c r="AJ661" s="11"/>
      <c r="AK661" s="11"/>
      <c r="AL661" s="11"/>
      <c r="AM661" s="11"/>
      <c r="AN661" s="11" t="s">
        <v>1417</v>
      </c>
      <c r="AO661" s="11" t="s">
        <v>47</v>
      </c>
      <c r="AP661" s="11" t="s">
        <v>56</v>
      </c>
      <c r="AQ661" s="11" t="s">
        <v>729</v>
      </c>
    </row>
    <row r="662" ht="48" hidden="1" spans="1:43">
      <c r="A662" s="28">
        <v>658</v>
      </c>
      <c r="B662" s="11" t="s">
        <v>494</v>
      </c>
      <c r="C662" s="11" t="s">
        <v>2418</v>
      </c>
      <c r="D662" s="11" t="s">
        <v>2419</v>
      </c>
      <c r="E662" s="11" t="s">
        <v>2420</v>
      </c>
      <c r="F662" s="11" t="s">
        <v>1916</v>
      </c>
      <c r="G662" s="11" t="s">
        <v>339</v>
      </c>
      <c r="H662" s="11">
        <v>1</v>
      </c>
      <c r="I662" s="11">
        <v>1</v>
      </c>
      <c r="J662" s="36">
        <v>71.4</v>
      </c>
      <c r="K662" s="33" t="s">
        <v>3459</v>
      </c>
      <c r="L662" s="11">
        <v>4</v>
      </c>
      <c r="M662" s="36">
        <v>28.6</v>
      </c>
      <c r="N662" s="33" t="s">
        <v>3460</v>
      </c>
      <c r="O662" s="11">
        <v>0</v>
      </c>
      <c r="P662" s="11">
        <v>0</v>
      </c>
      <c r="Q662" s="11">
        <v>0</v>
      </c>
      <c r="R662" s="11">
        <v>0</v>
      </c>
      <c r="S662" s="11">
        <v>0</v>
      </c>
      <c r="T662" s="11">
        <v>0</v>
      </c>
      <c r="U662" s="11">
        <v>0</v>
      </c>
      <c r="V662" s="11">
        <v>0</v>
      </c>
      <c r="W662" s="11">
        <v>0</v>
      </c>
      <c r="X662" s="11">
        <v>0</v>
      </c>
      <c r="Y662" s="11">
        <v>0</v>
      </c>
      <c r="Z662" s="11">
        <v>0</v>
      </c>
      <c r="AA662" s="11">
        <v>0</v>
      </c>
      <c r="AB662" s="11">
        <v>0</v>
      </c>
      <c r="AC662" s="11">
        <v>0</v>
      </c>
      <c r="AD662" s="11">
        <v>0</v>
      </c>
      <c r="AE662" s="11">
        <v>0</v>
      </c>
      <c r="AF662" s="11">
        <v>0</v>
      </c>
      <c r="AG662" s="11">
        <v>30</v>
      </c>
      <c r="AH662" s="11"/>
      <c r="AI662" s="11"/>
      <c r="AJ662" s="11" t="s">
        <v>3329</v>
      </c>
      <c r="AK662" s="11" t="s">
        <v>3541</v>
      </c>
      <c r="AL662" s="11"/>
      <c r="AM662" s="11"/>
      <c r="AN662" s="11" t="s">
        <v>1417</v>
      </c>
      <c r="AO662" s="11" t="s">
        <v>47</v>
      </c>
      <c r="AP662" s="11" t="s">
        <v>48</v>
      </c>
      <c r="AQ662" s="11" t="s">
        <v>729</v>
      </c>
    </row>
    <row r="663" ht="48" hidden="1" spans="1:43">
      <c r="A663" s="28">
        <v>659</v>
      </c>
      <c r="B663" s="11" t="s">
        <v>494</v>
      </c>
      <c r="C663" s="11" t="s">
        <v>2421</v>
      </c>
      <c r="D663" s="11" t="s">
        <v>2422</v>
      </c>
      <c r="E663" s="11" t="s">
        <v>2423</v>
      </c>
      <c r="F663" s="11" t="s">
        <v>519</v>
      </c>
      <c r="G663" s="11" t="s">
        <v>203</v>
      </c>
      <c r="H663" s="11">
        <v>4</v>
      </c>
      <c r="I663" s="11">
        <v>4</v>
      </c>
      <c r="J663" s="11">
        <v>100</v>
      </c>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v>15</v>
      </c>
      <c r="AH663" s="11" t="s">
        <v>1400</v>
      </c>
      <c r="AI663" s="11">
        <v>10</v>
      </c>
      <c r="AJ663" s="11"/>
      <c r="AK663" s="11"/>
      <c r="AL663" s="11"/>
      <c r="AM663" s="11"/>
      <c r="AN663" s="11" t="s">
        <v>1417</v>
      </c>
      <c r="AO663" s="11" t="s">
        <v>47</v>
      </c>
      <c r="AP663" s="11" t="s">
        <v>56</v>
      </c>
      <c r="AQ663" s="11" t="s">
        <v>729</v>
      </c>
    </row>
    <row r="664" ht="84" hidden="1" spans="1:43">
      <c r="A664" s="28">
        <v>660</v>
      </c>
      <c r="B664" s="11" t="s">
        <v>494</v>
      </c>
      <c r="C664" s="11" t="s">
        <v>2424</v>
      </c>
      <c r="D664" s="11" t="s">
        <v>2425</v>
      </c>
      <c r="E664" s="11" t="s">
        <v>2426</v>
      </c>
      <c r="F664" s="11" t="s">
        <v>2400</v>
      </c>
      <c r="G664" s="11" t="s">
        <v>2401</v>
      </c>
      <c r="H664" s="11">
        <v>6</v>
      </c>
      <c r="I664" s="11">
        <v>6</v>
      </c>
      <c r="J664" s="11">
        <v>100</v>
      </c>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v>15</v>
      </c>
      <c r="AH664" s="11" t="s">
        <v>1400</v>
      </c>
      <c r="AI664" s="11">
        <v>4</v>
      </c>
      <c r="AJ664" s="11"/>
      <c r="AK664" s="11"/>
      <c r="AL664" s="11"/>
      <c r="AM664" s="11"/>
      <c r="AN664" s="11" t="s">
        <v>1441</v>
      </c>
      <c r="AO664" s="11" t="s">
        <v>47</v>
      </c>
      <c r="AP664" s="11" t="s">
        <v>56</v>
      </c>
      <c r="AQ664" s="11" t="s">
        <v>729</v>
      </c>
    </row>
    <row r="665" ht="24" hidden="1" spans="1:43">
      <c r="A665" s="28">
        <v>661</v>
      </c>
      <c r="B665" s="11" t="s">
        <v>494</v>
      </c>
      <c r="C665" s="11" t="s">
        <v>2427</v>
      </c>
      <c r="D665" s="11" t="s">
        <v>2428</v>
      </c>
      <c r="E665" s="11" t="s">
        <v>2429</v>
      </c>
      <c r="F665" s="11" t="s">
        <v>503</v>
      </c>
      <c r="G665" s="11" t="s">
        <v>504</v>
      </c>
      <c r="H665" s="11">
        <v>1</v>
      </c>
      <c r="I665" s="11">
        <v>1</v>
      </c>
      <c r="J665" s="11">
        <v>100</v>
      </c>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v>30</v>
      </c>
      <c r="AH665" s="11"/>
      <c r="AI665" s="11"/>
      <c r="AJ665" s="11"/>
      <c r="AK665" s="11"/>
      <c r="AL665" s="11"/>
      <c r="AM665" s="11"/>
      <c r="AN665" s="11" t="s">
        <v>1441</v>
      </c>
      <c r="AO665" s="11" t="s">
        <v>47</v>
      </c>
      <c r="AP665" s="11" t="s">
        <v>48</v>
      </c>
      <c r="AQ665" s="11" t="s">
        <v>729</v>
      </c>
    </row>
    <row r="666" ht="48" hidden="1" spans="1:43">
      <c r="A666" s="28">
        <v>662</v>
      </c>
      <c r="B666" s="11" t="s">
        <v>494</v>
      </c>
      <c r="C666" s="11" t="s">
        <v>2430</v>
      </c>
      <c r="D666" s="11" t="s">
        <v>2431</v>
      </c>
      <c r="E666" s="11" t="s">
        <v>2432</v>
      </c>
      <c r="F666" s="11" t="s">
        <v>44</v>
      </c>
      <c r="G666" s="11" t="s">
        <v>2433</v>
      </c>
      <c r="H666" s="11">
        <v>2</v>
      </c>
      <c r="I666" s="11">
        <v>2</v>
      </c>
      <c r="J666" s="33">
        <v>90</v>
      </c>
      <c r="K666" s="33" t="s">
        <v>2433</v>
      </c>
      <c r="L666" s="11">
        <v>6</v>
      </c>
      <c r="M666" s="33">
        <v>10</v>
      </c>
      <c r="N666" s="33" t="s">
        <v>3461</v>
      </c>
      <c r="O666" s="11">
        <v>0</v>
      </c>
      <c r="P666" s="11">
        <v>0</v>
      </c>
      <c r="Q666" s="11">
        <v>0</v>
      </c>
      <c r="R666" s="11">
        <v>0</v>
      </c>
      <c r="S666" s="11">
        <v>0</v>
      </c>
      <c r="T666" s="11">
        <v>0</v>
      </c>
      <c r="U666" s="11">
        <v>0</v>
      </c>
      <c r="V666" s="11">
        <v>0</v>
      </c>
      <c r="W666" s="11">
        <v>0</v>
      </c>
      <c r="X666" s="11">
        <v>0</v>
      </c>
      <c r="Y666" s="11">
        <v>0</v>
      </c>
      <c r="Z666" s="11">
        <v>0</v>
      </c>
      <c r="AA666" s="11">
        <v>0</v>
      </c>
      <c r="AB666" s="11">
        <v>0</v>
      </c>
      <c r="AC666" s="11">
        <v>0</v>
      </c>
      <c r="AD666" s="11">
        <v>0</v>
      </c>
      <c r="AE666" s="11">
        <v>0</v>
      </c>
      <c r="AF666" s="11">
        <v>0</v>
      </c>
      <c r="AG666" s="11">
        <v>30</v>
      </c>
      <c r="AH666" s="11"/>
      <c r="AI666" s="11"/>
      <c r="AJ666" s="11" t="s">
        <v>3329</v>
      </c>
      <c r="AK666" s="11" t="s">
        <v>3541</v>
      </c>
      <c r="AL666" s="11"/>
      <c r="AM666" s="11"/>
      <c r="AN666" s="11" t="s">
        <v>1441</v>
      </c>
      <c r="AO666" s="11" t="s">
        <v>47</v>
      </c>
      <c r="AP666" s="11" t="s">
        <v>48</v>
      </c>
      <c r="AQ666" s="11" t="s">
        <v>729</v>
      </c>
    </row>
    <row r="667" s="67" customFormat="1" ht="60" spans="1:43">
      <c r="A667" s="28">
        <v>663</v>
      </c>
      <c r="B667" s="11" t="s">
        <v>494</v>
      </c>
      <c r="C667" s="11" t="s">
        <v>2434</v>
      </c>
      <c r="D667" s="11" t="s">
        <v>2435</v>
      </c>
      <c r="E667" s="11" t="s">
        <v>2436</v>
      </c>
      <c r="F667" s="35" t="s">
        <v>2437</v>
      </c>
      <c r="G667" s="11" t="s">
        <v>2438</v>
      </c>
      <c r="H667" s="11">
        <v>1</v>
      </c>
      <c r="I667" s="11">
        <v>1</v>
      </c>
      <c r="J667" s="95">
        <v>33.78</v>
      </c>
      <c r="K667" s="95" t="s">
        <v>2438</v>
      </c>
      <c r="L667" s="11">
        <v>2</v>
      </c>
      <c r="M667" s="11">
        <v>27.02</v>
      </c>
      <c r="N667" s="11" t="s">
        <v>3462</v>
      </c>
      <c r="O667" s="11">
        <v>3</v>
      </c>
      <c r="P667" s="11">
        <v>20.27</v>
      </c>
      <c r="Q667" s="11" t="s">
        <v>590</v>
      </c>
      <c r="R667" s="11">
        <v>6</v>
      </c>
      <c r="S667" s="11">
        <v>10.81</v>
      </c>
      <c r="T667" s="11" t="s">
        <v>3463</v>
      </c>
      <c r="U667" s="11">
        <v>8</v>
      </c>
      <c r="V667" s="11">
        <v>8.1</v>
      </c>
      <c r="W667" s="11" t="s">
        <v>3464</v>
      </c>
      <c r="X667" s="11">
        <v>0</v>
      </c>
      <c r="Y667" s="11">
        <v>0</v>
      </c>
      <c r="Z667" s="11">
        <v>0</v>
      </c>
      <c r="AA667" s="11">
        <v>0</v>
      </c>
      <c r="AB667" s="11">
        <v>0</v>
      </c>
      <c r="AC667" s="11">
        <v>0</v>
      </c>
      <c r="AD667" s="11">
        <v>0</v>
      </c>
      <c r="AE667" s="11">
        <v>0</v>
      </c>
      <c r="AF667" s="11">
        <v>0</v>
      </c>
      <c r="AG667" s="11">
        <v>30</v>
      </c>
      <c r="AH667" s="11"/>
      <c r="AI667" s="11"/>
      <c r="AJ667" s="11" t="s">
        <v>3329</v>
      </c>
      <c r="AK667" s="11" t="s">
        <v>3542</v>
      </c>
      <c r="AL667" s="11"/>
      <c r="AM667" s="11"/>
      <c r="AN667" s="11" t="s">
        <v>1441</v>
      </c>
      <c r="AO667" s="11" t="s">
        <v>47</v>
      </c>
      <c r="AP667" s="11" t="s">
        <v>48</v>
      </c>
      <c r="AQ667" s="11" t="s">
        <v>729</v>
      </c>
    </row>
    <row r="668" ht="48" hidden="1" spans="1:43">
      <c r="A668" s="28">
        <v>664</v>
      </c>
      <c r="B668" s="11" t="s">
        <v>494</v>
      </c>
      <c r="C668" s="11" t="s">
        <v>2439</v>
      </c>
      <c r="D668" s="11" t="s">
        <v>2440</v>
      </c>
      <c r="E668" s="11" t="s">
        <v>2441</v>
      </c>
      <c r="F668" s="11" t="s">
        <v>2114</v>
      </c>
      <c r="G668" s="11" t="s">
        <v>918</v>
      </c>
      <c r="H668" s="11">
        <v>1</v>
      </c>
      <c r="I668" s="11">
        <v>1</v>
      </c>
      <c r="J668" s="33">
        <v>50</v>
      </c>
      <c r="K668" s="33" t="s">
        <v>918</v>
      </c>
      <c r="L668" s="11">
        <v>4</v>
      </c>
      <c r="M668" s="33">
        <v>25</v>
      </c>
      <c r="N668" s="33" t="s">
        <v>3160</v>
      </c>
      <c r="O668" s="11">
        <v>6</v>
      </c>
      <c r="P668" s="33">
        <v>15</v>
      </c>
      <c r="Q668" s="33" t="s">
        <v>802</v>
      </c>
      <c r="R668" s="11">
        <v>7</v>
      </c>
      <c r="S668" s="33">
        <v>10</v>
      </c>
      <c r="T668" s="33" t="s">
        <v>3465</v>
      </c>
      <c r="U668" s="11">
        <v>0</v>
      </c>
      <c r="V668" s="11">
        <v>0</v>
      </c>
      <c r="W668" s="11">
        <v>0</v>
      </c>
      <c r="X668" s="11">
        <v>0</v>
      </c>
      <c r="Y668" s="11">
        <v>0</v>
      </c>
      <c r="Z668" s="11">
        <v>0</v>
      </c>
      <c r="AA668" s="11">
        <v>0</v>
      </c>
      <c r="AB668" s="11">
        <v>0</v>
      </c>
      <c r="AC668" s="11">
        <v>0</v>
      </c>
      <c r="AD668" s="11">
        <v>0</v>
      </c>
      <c r="AE668" s="11">
        <v>0</v>
      </c>
      <c r="AF668" s="11">
        <v>0</v>
      </c>
      <c r="AG668" s="11">
        <v>10</v>
      </c>
      <c r="AH668" s="11"/>
      <c r="AI668" s="11"/>
      <c r="AJ668" s="11" t="s">
        <v>3329</v>
      </c>
      <c r="AK668" s="11" t="s">
        <v>3541</v>
      </c>
      <c r="AL668" s="11"/>
      <c r="AM668" s="11"/>
      <c r="AN668" s="11" t="s">
        <v>1441</v>
      </c>
      <c r="AO668" s="11" t="s">
        <v>105</v>
      </c>
      <c r="AP668" s="11" t="s">
        <v>48</v>
      </c>
      <c r="AQ668" s="11" t="s">
        <v>729</v>
      </c>
    </row>
    <row r="669" ht="24" hidden="1" spans="1:43">
      <c r="A669" s="28">
        <v>665</v>
      </c>
      <c r="B669" s="11" t="s">
        <v>494</v>
      </c>
      <c r="C669" s="11" t="s">
        <v>2442</v>
      </c>
      <c r="D669" s="11" t="s">
        <v>2443</v>
      </c>
      <c r="E669" s="11" t="s">
        <v>2444</v>
      </c>
      <c r="F669" s="11" t="s">
        <v>1916</v>
      </c>
      <c r="G669" s="11" t="s">
        <v>339</v>
      </c>
      <c r="H669" s="11">
        <v>1</v>
      </c>
      <c r="I669" s="11">
        <v>1</v>
      </c>
      <c r="J669" s="11">
        <v>100</v>
      </c>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v>30</v>
      </c>
      <c r="AH669" s="11"/>
      <c r="AI669" s="11"/>
      <c r="AJ669" s="11"/>
      <c r="AK669" s="11"/>
      <c r="AL669" s="11"/>
      <c r="AM669" s="11"/>
      <c r="AN669" s="11" t="s">
        <v>1441</v>
      </c>
      <c r="AO669" s="11" t="s">
        <v>47</v>
      </c>
      <c r="AP669" s="11" t="s">
        <v>48</v>
      </c>
      <c r="AQ669" s="11" t="s">
        <v>729</v>
      </c>
    </row>
    <row r="670" ht="24" hidden="1" spans="1:43">
      <c r="A670" s="28">
        <v>666</v>
      </c>
      <c r="B670" s="11" t="s">
        <v>494</v>
      </c>
      <c r="C670" s="11" t="s">
        <v>2445</v>
      </c>
      <c r="D670" s="11" t="s">
        <v>2446</v>
      </c>
      <c r="E670" s="11" t="s">
        <v>2447</v>
      </c>
      <c r="F670" s="11" t="s">
        <v>582</v>
      </c>
      <c r="G670" s="11" t="s">
        <v>384</v>
      </c>
      <c r="H670" s="11">
        <v>3</v>
      </c>
      <c r="I670" s="11">
        <v>3</v>
      </c>
      <c r="J670" s="11">
        <v>100</v>
      </c>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v>30</v>
      </c>
      <c r="AH670" s="11"/>
      <c r="AI670" s="11"/>
      <c r="AJ670" s="11"/>
      <c r="AK670" s="11"/>
      <c r="AL670" s="11"/>
      <c r="AM670" s="11"/>
      <c r="AN670" s="11" t="s">
        <v>1441</v>
      </c>
      <c r="AO670" s="11" t="s">
        <v>47</v>
      </c>
      <c r="AP670" s="11" t="s">
        <v>48</v>
      </c>
      <c r="AQ670" s="11" t="s">
        <v>729</v>
      </c>
    </row>
    <row r="671" ht="48" hidden="1" spans="1:43">
      <c r="A671" s="28">
        <v>667</v>
      </c>
      <c r="B671" s="11" t="s">
        <v>494</v>
      </c>
      <c r="C671" s="11" t="s">
        <v>2448</v>
      </c>
      <c r="D671" s="11" t="s">
        <v>2449</v>
      </c>
      <c r="E671" s="11" t="s">
        <v>2450</v>
      </c>
      <c r="F671" s="11" t="s">
        <v>519</v>
      </c>
      <c r="G671" s="11" t="s">
        <v>918</v>
      </c>
      <c r="H671" s="11">
        <v>1</v>
      </c>
      <c r="I671" s="11">
        <v>1</v>
      </c>
      <c r="J671" s="33">
        <v>49</v>
      </c>
      <c r="K671" s="33" t="s">
        <v>918</v>
      </c>
      <c r="L671" s="11">
        <v>2</v>
      </c>
      <c r="M671" s="33">
        <v>39</v>
      </c>
      <c r="N671" s="33" t="s">
        <v>104</v>
      </c>
      <c r="O671" s="11">
        <v>5</v>
      </c>
      <c r="P671" s="33">
        <v>12</v>
      </c>
      <c r="Q671" s="33" t="s">
        <v>3160</v>
      </c>
      <c r="R671" s="11">
        <v>0</v>
      </c>
      <c r="S671" s="11">
        <v>0</v>
      </c>
      <c r="T671" s="11">
        <v>0</v>
      </c>
      <c r="U671" s="11">
        <v>0</v>
      </c>
      <c r="V671" s="11">
        <v>0</v>
      </c>
      <c r="W671" s="11">
        <v>0</v>
      </c>
      <c r="X671" s="11">
        <v>0</v>
      </c>
      <c r="Y671" s="11">
        <v>0</v>
      </c>
      <c r="Z671" s="11">
        <v>0</v>
      </c>
      <c r="AA671" s="11">
        <v>0</v>
      </c>
      <c r="AB671" s="11">
        <v>0</v>
      </c>
      <c r="AC671" s="11">
        <v>0</v>
      </c>
      <c r="AD671" s="11">
        <v>0</v>
      </c>
      <c r="AE671" s="11">
        <v>0</v>
      </c>
      <c r="AF671" s="11">
        <v>0</v>
      </c>
      <c r="AG671" s="11">
        <v>30</v>
      </c>
      <c r="AH671" s="11" t="s">
        <v>1400</v>
      </c>
      <c r="AI671" s="11">
        <v>4</v>
      </c>
      <c r="AJ671" s="11" t="s">
        <v>3329</v>
      </c>
      <c r="AK671" s="11" t="s">
        <v>3541</v>
      </c>
      <c r="AL671" s="11"/>
      <c r="AM671" s="11"/>
      <c r="AN671" s="11" t="s">
        <v>1453</v>
      </c>
      <c r="AO671" s="11" t="s">
        <v>47</v>
      </c>
      <c r="AP671" s="11" t="s">
        <v>48</v>
      </c>
      <c r="AQ671" s="11" t="s">
        <v>729</v>
      </c>
    </row>
    <row r="672" ht="60" hidden="1" spans="1:43">
      <c r="A672" s="28">
        <v>668</v>
      </c>
      <c r="B672" s="11" t="s">
        <v>494</v>
      </c>
      <c r="C672" s="11" t="s">
        <v>2451</v>
      </c>
      <c r="D672" s="11" t="s">
        <v>2452</v>
      </c>
      <c r="E672" s="11" t="s">
        <v>2453</v>
      </c>
      <c r="F672" s="11" t="s">
        <v>2114</v>
      </c>
      <c r="G672" s="11" t="s">
        <v>687</v>
      </c>
      <c r="H672" s="11">
        <v>1</v>
      </c>
      <c r="I672" s="11">
        <v>1</v>
      </c>
      <c r="J672" s="33">
        <v>35</v>
      </c>
      <c r="K672" s="33" t="s">
        <v>687</v>
      </c>
      <c r="L672" s="11">
        <v>2</v>
      </c>
      <c r="M672" s="33">
        <v>30</v>
      </c>
      <c r="N672" s="33" t="s">
        <v>104</v>
      </c>
      <c r="O672" s="11">
        <v>6</v>
      </c>
      <c r="P672" s="33">
        <v>13</v>
      </c>
      <c r="Q672" s="33" t="s">
        <v>3398</v>
      </c>
      <c r="R672" s="11">
        <v>7</v>
      </c>
      <c r="S672" s="33">
        <v>12</v>
      </c>
      <c r="T672" s="33" t="s">
        <v>802</v>
      </c>
      <c r="U672" s="11">
        <v>8</v>
      </c>
      <c r="V672" s="33">
        <v>10</v>
      </c>
      <c r="W672" s="33" t="s">
        <v>3465</v>
      </c>
      <c r="X672" s="11">
        <v>0</v>
      </c>
      <c r="Y672" s="11">
        <v>0</v>
      </c>
      <c r="Z672" s="11">
        <v>0</v>
      </c>
      <c r="AA672" s="11">
        <v>0</v>
      </c>
      <c r="AB672" s="11">
        <v>0</v>
      </c>
      <c r="AC672" s="11">
        <v>0</v>
      </c>
      <c r="AD672" s="11">
        <v>0</v>
      </c>
      <c r="AE672" s="11">
        <v>0</v>
      </c>
      <c r="AF672" s="11">
        <v>0</v>
      </c>
      <c r="AG672" s="11">
        <v>30</v>
      </c>
      <c r="AH672" s="11" t="s">
        <v>1400</v>
      </c>
      <c r="AI672" s="11">
        <v>4</v>
      </c>
      <c r="AJ672" s="11" t="s">
        <v>3329</v>
      </c>
      <c r="AK672" s="11" t="s">
        <v>3541</v>
      </c>
      <c r="AL672" s="11"/>
      <c r="AM672" s="11"/>
      <c r="AN672" s="11" t="s">
        <v>1453</v>
      </c>
      <c r="AO672" s="11" t="s">
        <v>47</v>
      </c>
      <c r="AP672" s="11" t="s">
        <v>48</v>
      </c>
      <c r="AQ672" s="11" t="s">
        <v>729</v>
      </c>
    </row>
    <row r="673" ht="24" hidden="1" spans="1:43">
      <c r="A673" s="28">
        <v>669</v>
      </c>
      <c r="B673" s="11" t="s">
        <v>494</v>
      </c>
      <c r="C673" s="11" t="s">
        <v>2454</v>
      </c>
      <c r="D673" s="11" t="s">
        <v>2455</v>
      </c>
      <c r="E673" s="11" t="s">
        <v>2456</v>
      </c>
      <c r="F673" s="11" t="s">
        <v>524</v>
      </c>
      <c r="G673" s="11" t="s">
        <v>1421</v>
      </c>
      <c r="H673" s="11">
        <v>5</v>
      </c>
      <c r="I673" s="11">
        <v>5</v>
      </c>
      <c r="J673" s="11">
        <v>100</v>
      </c>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v>15</v>
      </c>
      <c r="AH673" s="11"/>
      <c r="AI673" s="11"/>
      <c r="AJ673" s="11"/>
      <c r="AK673" s="11"/>
      <c r="AL673" s="11"/>
      <c r="AM673" s="11"/>
      <c r="AN673" s="11" t="s">
        <v>1453</v>
      </c>
      <c r="AO673" s="11" t="s">
        <v>47</v>
      </c>
      <c r="AP673" s="11" t="s">
        <v>56</v>
      </c>
      <c r="AQ673" s="11" t="s">
        <v>729</v>
      </c>
    </row>
    <row r="674" ht="36" hidden="1" spans="1:43">
      <c r="A674" s="28">
        <v>670</v>
      </c>
      <c r="B674" s="11" t="s">
        <v>494</v>
      </c>
      <c r="C674" s="11" t="s">
        <v>2457</v>
      </c>
      <c r="D674" s="11" t="s">
        <v>2458</v>
      </c>
      <c r="E674" s="11" t="s">
        <v>2459</v>
      </c>
      <c r="F674" s="11" t="s">
        <v>582</v>
      </c>
      <c r="G674" s="11" t="s">
        <v>203</v>
      </c>
      <c r="H674" s="11">
        <v>3</v>
      </c>
      <c r="I674" s="11">
        <v>3</v>
      </c>
      <c r="J674" s="11">
        <v>100</v>
      </c>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v>30</v>
      </c>
      <c r="AH674" s="11" t="s">
        <v>1400</v>
      </c>
      <c r="AI674" s="11">
        <v>4</v>
      </c>
      <c r="AJ674" s="11"/>
      <c r="AK674" s="11"/>
      <c r="AL674" s="11"/>
      <c r="AM674" s="11"/>
      <c r="AN674" s="11" t="s">
        <v>1453</v>
      </c>
      <c r="AO674" s="11" t="s">
        <v>47</v>
      </c>
      <c r="AP674" s="11" t="s">
        <v>48</v>
      </c>
      <c r="AQ674" s="11" t="s">
        <v>729</v>
      </c>
    </row>
    <row r="675" ht="48" spans="1:43">
      <c r="A675" s="28">
        <v>671</v>
      </c>
      <c r="B675" s="11" t="s">
        <v>494</v>
      </c>
      <c r="C675" s="11" t="s">
        <v>2460</v>
      </c>
      <c r="D675" s="11" t="s">
        <v>2461</v>
      </c>
      <c r="E675" s="11" t="s">
        <v>2462</v>
      </c>
      <c r="F675" s="11" t="s">
        <v>2136</v>
      </c>
      <c r="G675" s="11" t="s">
        <v>323</v>
      </c>
      <c r="H675" s="11">
        <v>3</v>
      </c>
      <c r="I675" s="11">
        <v>3</v>
      </c>
      <c r="J675" s="95">
        <v>62.5</v>
      </c>
      <c r="K675" s="95" t="s">
        <v>323</v>
      </c>
      <c r="L675" s="11">
        <v>5</v>
      </c>
      <c r="M675" s="11">
        <v>37.5</v>
      </c>
      <c r="N675" s="11" t="s">
        <v>1357</v>
      </c>
      <c r="O675" s="11">
        <v>0</v>
      </c>
      <c r="P675" s="11">
        <v>0</v>
      </c>
      <c r="Q675" s="11">
        <v>0</v>
      </c>
      <c r="R675" s="11">
        <v>0</v>
      </c>
      <c r="S675" s="11">
        <v>0</v>
      </c>
      <c r="T675" s="11">
        <v>0</v>
      </c>
      <c r="U675" s="11">
        <v>0</v>
      </c>
      <c r="V675" s="11">
        <v>0</v>
      </c>
      <c r="W675" s="11">
        <v>0</v>
      </c>
      <c r="X675" s="11">
        <v>0</v>
      </c>
      <c r="Y675" s="11">
        <v>0</v>
      </c>
      <c r="Z675" s="11">
        <v>0</v>
      </c>
      <c r="AA675" s="11">
        <v>0</v>
      </c>
      <c r="AB675" s="11">
        <v>0</v>
      </c>
      <c r="AC675" s="11">
        <v>0</v>
      </c>
      <c r="AD675" s="11">
        <v>0</v>
      </c>
      <c r="AE675" s="11">
        <v>0</v>
      </c>
      <c r="AF675" s="11">
        <v>0</v>
      </c>
      <c r="AG675" s="11">
        <v>30</v>
      </c>
      <c r="AH675" s="11"/>
      <c r="AI675" s="11"/>
      <c r="AJ675" s="11" t="s">
        <v>3329</v>
      </c>
      <c r="AK675" s="11" t="s">
        <v>3542</v>
      </c>
      <c r="AL675" s="11"/>
      <c r="AM675" s="11"/>
      <c r="AN675" s="11" t="s">
        <v>1453</v>
      </c>
      <c r="AO675" s="11" t="s">
        <v>47</v>
      </c>
      <c r="AP675" s="11" t="s">
        <v>48</v>
      </c>
      <c r="AQ675" s="11" t="s">
        <v>729</v>
      </c>
    </row>
    <row r="676" ht="60" hidden="1" spans="1:43">
      <c r="A676" s="28">
        <v>672</v>
      </c>
      <c r="B676" s="11" t="s">
        <v>494</v>
      </c>
      <c r="C676" s="11" t="s">
        <v>2463</v>
      </c>
      <c r="D676" s="11" t="s">
        <v>2464</v>
      </c>
      <c r="E676" s="11" t="s">
        <v>2465</v>
      </c>
      <c r="F676" s="30" t="s">
        <v>2055</v>
      </c>
      <c r="G676" s="11" t="s">
        <v>2466</v>
      </c>
      <c r="H676" s="11">
        <v>2</v>
      </c>
      <c r="I676" s="11">
        <v>1</v>
      </c>
      <c r="J676" s="11">
        <v>0</v>
      </c>
      <c r="K676" s="11" t="s">
        <v>3365</v>
      </c>
      <c r="L676" s="11">
        <v>2</v>
      </c>
      <c r="M676" s="32">
        <v>100</v>
      </c>
      <c r="N676" s="33" t="s">
        <v>2466</v>
      </c>
      <c r="O676" s="11">
        <v>3</v>
      </c>
      <c r="P676" s="11">
        <v>0</v>
      </c>
      <c r="Q676" s="11" t="s">
        <v>2056</v>
      </c>
      <c r="R676" s="11">
        <v>0</v>
      </c>
      <c r="S676" s="11">
        <v>0</v>
      </c>
      <c r="T676" s="11">
        <v>0</v>
      </c>
      <c r="U676" s="11">
        <v>0</v>
      </c>
      <c r="V676" s="11">
        <v>0</v>
      </c>
      <c r="W676" s="11">
        <v>0</v>
      </c>
      <c r="X676" s="11">
        <v>0</v>
      </c>
      <c r="Y676" s="11">
        <v>0</v>
      </c>
      <c r="Z676" s="11">
        <v>0</v>
      </c>
      <c r="AA676" s="11">
        <v>0</v>
      </c>
      <c r="AB676" s="11">
        <v>0</v>
      </c>
      <c r="AC676" s="11">
        <v>0</v>
      </c>
      <c r="AD676" s="11">
        <v>0</v>
      </c>
      <c r="AE676" s="11">
        <v>0</v>
      </c>
      <c r="AF676" s="11">
        <v>0</v>
      </c>
      <c r="AG676" s="11">
        <v>30</v>
      </c>
      <c r="AH676" s="11"/>
      <c r="AI676" s="11"/>
      <c r="AJ676" s="11" t="s">
        <v>3329</v>
      </c>
      <c r="AK676" s="11" t="s">
        <v>3541</v>
      </c>
      <c r="AL676" s="11"/>
      <c r="AM676" s="11"/>
      <c r="AN676" s="11" t="s">
        <v>1463</v>
      </c>
      <c r="AO676" s="11" t="s">
        <v>47</v>
      </c>
      <c r="AP676" s="11" t="s">
        <v>48</v>
      </c>
      <c r="AQ676" s="11" t="s">
        <v>729</v>
      </c>
    </row>
    <row r="677" ht="36" hidden="1" spans="1:43">
      <c r="A677" s="28">
        <v>673</v>
      </c>
      <c r="B677" s="11" t="s">
        <v>494</v>
      </c>
      <c r="C677" s="11" t="s">
        <v>2467</v>
      </c>
      <c r="D677" s="11" t="s">
        <v>2468</v>
      </c>
      <c r="E677" s="11" t="s">
        <v>2469</v>
      </c>
      <c r="F677" s="11" t="s">
        <v>508</v>
      </c>
      <c r="G677" s="11" t="s">
        <v>394</v>
      </c>
      <c r="H677" s="11">
        <v>1</v>
      </c>
      <c r="I677" s="11">
        <v>1</v>
      </c>
      <c r="J677" s="33">
        <v>60</v>
      </c>
      <c r="K677" s="33" t="s">
        <v>394</v>
      </c>
      <c r="L677" s="11">
        <v>4</v>
      </c>
      <c r="M677" s="33">
        <v>40</v>
      </c>
      <c r="N677" s="33" t="s">
        <v>3466</v>
      </c>
      <c r="O677" s="11">
        <v>0</v>
      </c>
      <c r="P677" s="11">
        <v>0</v>
      </c>
      <c r="Q677" s="11">
        <v>0</v>
      </c>
      <c r="R677" s="11">
        <v>0</v>
      </c>
      <c r="S677" s="11">
        <v>0</v>
      </c>
      <c r="T677" s="11">
        <v>0</v>
      </c>
      <c r="U677" s="11">
        <v>0</v>
      </c>
      <c r="V677" s="11">
        <v>0</v>
      </c>
      <c r="W677" s="11">
        <v>0</v>
      </c>
      <c r="X677" s="11">
        <v>0</v>
      </c>
      <c r="Y677" s="11">
        <v>0</v>
      </c>
      <c r="Z677" s="11">
        <v>0</v>
      </c>
      <c r="AA677" s="11">
        <v>0</v>
      </c>
      <c r="AB677" s="11">
        <v>0</v>
      </c>
      <c r="AC677" s="11">
        <v>0</v>
      </c>
      <c r="AD677" s="11">
        <v>0</v>
      </c>
      <c r="AE677" s="11">
        <v>0</v>
      </c>
      <c r="AF677" s="11">
        <v>0</v>
      </c>
      <c r="AG677" s="11">
        <v>30</v>
      </c>
      <c r="AH677" s="11"/>
      <c r="AI677" s="11"/>
      <c r="AJ677" s="11" t="s">
        <v>3329</v>
      </c>
      <c r="AK677" s="11" t="s">
        <v>3541</v>
      </c>
      <c r="AL677" s="11"/>
      <c r="AM677" s="11"/>
      <c r="AN677" s="11" t="s">
        <v>1463</v>
      </c>
      <c r="AO677" s="11" t="s">
        <v>47</v>
      </c>
      <c r="AP677" s="11" t="s">
        <v>48</v>
      </c>
      <c r="AQ677" s="11" t="s">
        <v>729</v>
      </c>
    </row>
    <row r="678" ht="24" hidden="1" spans="1:43">
      <c r="A678" s="28">
        <v>674</v>
      </c>
      <c r="B678" s="11" t="s">
        <v>494</v>
      </c>
      <c r="C678" s="11" t="s">
        <v>2470</v>
      </c>
      <c r="D678" s="11" t="s">
        <v>2471</v>
      </c>
      <c r="E678" s="11" t="s">
        <v>2472</v>
      </c>
      <c r="F678" s="11" t="s">
        <v>582</v>
      </c>
      <c r="G678" s="11" t="s">
        <v>403</v>
      </c>
      <c r="H678" s="11">
        <v>3</v>
      </c>
      <c r="I678" s="11">
        <v>1</v>
      </c>
      <c r="J678" s="11">
        <v>100</v>
      </c>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v>30</v>
      </c>
      <c r="AH678" s="11"/>
      <c r="AI678" s="11"/>
      <c r="AJ678" s="11"/>
      <c r="AK678" s="11"/>
      <c r="AL678" s="11"/>
      <c r="AM678" s="11"/>
      <c r="AN678" s="11" t="s">
        <v>1463</v>
      </c>
      <c r="AO678" s="11" t="s">
        <v>47</v>
      </c>
      <c r="AP678" s="11" t="s">
        <v>48</v>
      </c>
      <c r="AQ678" s="11" t="s">
        <v>729</v>
      </c>
    </row>
    <row r="679" ht="36" hidden="1" spans="1:43">
      <c r="A679" s="28">
        <v>675</v>
      </c>
      <c r="B679" s="11" t="s">
        <v>494</v>
      </c>
      <c r="C679" s="11" t="s">
        <v>2473</v>
      </c>
      <c r="D679" s="11" t="s">
        <v>2474</v>
      </c>
      <c r="E679" s="11" t="s">
        <v>2475</v>
      </c>
      <c r="F679" s="11" t="s">
        <v>524</v>
      </c>
      <c r="G679" s="11" t="s">
        <v>947</v>
      </c>
      <c r="H679" s="11">
        <v>2</v>
      </c>
      <c r="I679" s="11">
        <v>2</v>
      </c>
      <c r="J679" s="11">
        <v>100</v>
      </c>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v>10</v>
      </c>
      <c r="AH679" s="11"/>
      <c r="AI679" s="11"/>
      <c r="AJ679" s="11"/>
      <c r="AK679" s="11"/>
      <c r="AL679" s="11"/>
      <c r="AM679" s="11"/>
      <c r="AN679" s="11" t="s">
        <v>1463</v>
      </c>
      <c r="AO679" s="11" t="s">
        <v>105</v>
      </c>
      <c r="AP679" s="11" t="s">
        <v>48</v>
      </c>
      <c r="AQ679" s="11" t="s">
        <v>729</v>
      </c>
    </row>
    <row r="680" ht="36" hidden="1" spans="1:43">
      <c r="A680" s="28">
        <v>676</v>
      </c>
      <c r="B680" s="11" t="s">
        <v>494</v>
      </c>
      <c r="C680" s="11" t="s">
        <v>2476</v>
      </c>
      <c r="D680" s="11" t="s">
        <v>2477</v>
      </c>
      <c r="E680" s="11" t="s">
        <v>2478</v>
      </c>
      <c r="F680" s="11" t="s">
        <v>2479</v>
      </c>
      <c r="G680" s="11" t="s">
        <v>590</v>
      </c>
      <c r="H680" s="11">
        <v>6</v>
      </c>
      <c r="I680" s="11">
        <v>6</v>
      </c>
      <c r="J680" s="11">
        <v>100</v>
      </c>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v>5</v>
      </c>
      <c r="AH680" s="11"/>
      <c r="AI680" s="11"/>
      <c r="AJ680" s="11"/>
      <c r="AK680" s="11"/>
      <c r="AL680" s="11"/>
      <c r="AM680" s="11"/>
      <c r="AN680" s="11" t="s">
        <v>1463</v>
      </c>
      <c r="AO680" s="11" t="s">
        <v>105</v>
      </c>
      <c r="AP680" s="11" t="s">
        <v>56</v>
      </c>
      <c r="AQ680" s="11" t="s">
        <v>729</v>
      </c>
    </row>
    <row r="681" ht="36" hidden="1" spans="1:43">
      <c r="A681" s="85">
        <v>677</v>
      </c>
      <c r="B681" s="11" t="s">
        <v>494</v>
      </c>
      <c r="C681" s="11" t="s">
        <v>2480</v>
      </c>
      <c r="D681" s="11" t="s">
        <v>2481</v>
      </c>
      <c r="E681" s="11" t="s">
        <v>2482</v>
      </c>
      <c r="F681" s="37" t="s">
        <v>519</v>
      </c>
      <c r="G681" s="11" t="s">
        <v>1275</v>
      </c>
      <c r="H681" s="11">
        <v>4</v>
      </c>
      <c r="I681" s="11">
        <v>4</v>
      </c>
      <c r="J681" s="11">
        <v>100</v>
      </c>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v>15</v>
      </c>
      <c r="AH681" s="11"/>
      <c r="AI681" s="11"/>
      <c r="AJ681" s="11"/>
      <c r="AK681" s="11"/>
      <c r="AL681" s="11"/>
      <c r="AM681" s="11"/>
      <c r="AN681" s="11" t="s">
        <v>1463</v>
      </c>
      <c r="AO681" s="11" t="s">
        <v>47</v>
      </c>
      <c r="AP681" s="11" t="s">
        <v>56</v>
      </c>
      <c r="AQ681" s="11" t="s">
        <v>729</v>
      </c>
    </row>
    <row r="682" ht="48" hidden="1" spans="1:43">
      <c r="A682" s="28">
        <v>678</v>
      </c>
      <c r="B682" s="11" t="s">
        <v>494</v>
      </c>
      <c r="C682" s="11" t="s">
        <v>2483</v>
      </c>
      <c r="D682" s="11" t="s">
        <v>2484</v>
      </c>
      <c r="E682" s="11" t="s">
        <v>2485</v>
      </c>
      <c r="F682" s="11" t="s">
        <v>519</v>
      </c>
      <c r="G682" s="11" t="s">
        <v>331</v>
      </c>
      <c r="H682" s="11">
        <v>1</v>
      </c>
      <c r="I682" s="11">
        <v>1</v>
      </c>
      <c r="J682" s="33">
        <v>70</v>
      </c>
      <c r="K682" s="33" t="s">
        <v>331</v>
      </c>
      <c r="L682" s="11">
        <v>5</v>
      </c>
      <c r="M682" s="33">
        <v>30</v>
      </c>
      <c r="N682" s="33" t="s">
        <v>3467</v>
      </c>
      <c r="O682" s="11">
        <v>0</v>
      </c>
      <c r="P682" s="11">
        <v>0</v>
      </c>
      <c r="Q682" s="11">
        <v>0</v>
      </c>
      <c r="R682" s="11">
        <v>0</v>
      </c>
      <c r="S682" s="11">
        <v>0</v>
      </c>
      <c r="T682" s="11">
        <v>0</v>
      </c>
      <c r="U682" s="11">
        <v>0</v>
      </c>
      <c r="V682" s="11">
        <v>0</v>
      </c>
      <c r="W682" s="11">
        <v>0</v>
      </c>
      <c r="X682" s="11">
        <v>0</v>
      </c>
      <c r="Y682" s="11">
        <v>0</v>
      </c>
      <c r="Z682" s="11">
        <v>0</v>
      </c>
      <c r="AA682" s="11">
        <v>0</v>
      </c>
      <c r="AB682" s="11">
        <v>0</v>
      </c>
      <c r="AC682" s="11">
        <v>0</v>
      </c>
      <c r="AD682" s="11">
        <v>0</v>
      </c>
      <c r="AE682" s="11">
        <v>0</v>
      </c>
      <c r="AF682" s="11">
        <v>0</v>
      </c>
      <c r="AG682" s="11">
        <v>30</v>
      </c>
      <c r="AH682" s="11"/>
      <c r="AI682" s="11"/>
      <c r="AJ682" s="11" t="s">
        <v>3329</v>
      </c>
      <c r="AK682" s="11" t="s">
        <v>3541</v>
      </c>
      <c r="AL682" s="11"/>
      <c r="AM682" s="11"/>
      <c r="AN682" s="11" t="s">
        <v>1489</v>
      </c>
      <c r="AO682" s="11" t="s">
        <v>47</v>
      </c>
      <c r="AP682" s="11" t="s">
        <v>48</v>
      </c>
      <c r="AQ682" s="11" t="s">
        <v>729</v>
      </c>
    </row>
    <row r="683" ht="36" hidden="1" spans="1:43">
      <c r="A683" s="28">
        <v>679</v>
      </c>
      <c r="B683" s="11" t="s">
        <v>494</v>
      </c>
      <c r="C683" s="11" t="s">
        <v>2486</v>
      </c>
      <c r="D683" s="11" t="s">
        <v>2487</v>
      </c>
      <c r="E683" s="11" t="s">
        <v>2488</v>
      </c>
      <c r="F683" s="11" t="s">
        <v>582</v>
      </c>
      <c r="G683" s="11" t="s">
        <v>2246</v>
      </c>
      <c r="H683" s="11">
        <v>3</v>
      </c>
      <c r="I683" s="11">
        <v>3</v>
      </c>
      <c r="J683" s="33">
        <v>70</v>
      </c>
      <c r="K683" s="33" t="s">
        <v>2246</v>
      </c>
      <c r="L683" s="11">
        <v>4</v>
      </c>
      <c r="M683" s="33">
        <v>30</v>
      </c>
      <c r="N683" s="33" t="s">
        <v>3450</v>
      </c>
      <c r="O683" s="11">
        <v>0</v>
      </c>
      <c r="P683" s="11">
        <v>0</v>
      </c>
      <c r="Q683" s="11">
        <v>0</v>
      </c>
      <c r="R683" s="11">
        <v>0</v>
      </c>
      <c r="S683" s="11">
        <v>0</v>
      </c>
      <c r="T683" s="11">
        <v>0</v>
      </c>
      <c r="U683" s="11">
        <v>0</v>
      </c>
      <c r="V683" s="11">
        <v>0</v>
      </c>
      <c r="W683" s="11">
        <v>0</v>
      </c>
      <c r="X683" s="11">
        <v>0</v>
      </c>
      <c r="Y683" s="11">
        <v>0</v>
      </c>
      <c r="Z683" s="11">
        <v>0</v>
      </c>
      <c r="AA683" s="11">
        <v>0</v>
      </c>
      <c r="AB683" s="11">
        <v>0</v>
      </c>
      <c r="AC683" s="11">
        <v>0</v>
      </c>
      <c r="AD683" s="11">
        <v>0</v>
      </c>
      <c r="AE683" s="11">
        <v>0</v>
      </c>
      <c r="AF683" s="11">
        <v>0</v>
      </c>
      <c r="AG683" s="11">
        <v>30</v>
      </c>
      <c r="AH683" s="31" t="s">
        <v>1400</v>
      </c>
      <c r="AI683" s="31">
        <v>5</v>
      </c>
      <c r="AJ683" s="11" t="s">
        <v>3329</v>
      </c>
      <c r="AK683" s="11" t="s">
        <v>3541</v>
      </c>
      <c r="AL683" s="11"/>
      <c r="AM683" s="11"/>
      <c r="AN683" s="11" t="s">
        <v>1489</v>
      </c>
      <c r="AO683" s="11" t="s">
        <v>47</v>
      </c>
      <c r="AP683" s="11" t="s">
        <v>48</v>
      </c>
      <c r="AQ683" s="11" t="s">
        <v>729</v>
      </c>
    </row>
    <row r="684" ht="84" hidden="1" spans="1:43">
      <c r="A684" s="28">
        <v>680</v>
      </c>
      <c r="B684" s="11" t="s">
        <v>494</v>
      </c>
      <c r="C684" s="11" t="s">
        <v>2489</v>
      </c>
      <c r="D684" s="11" t="s">
        <v>2490</v>
      </c>
      <c r="E684" s="11" t="s">
        <v>2491</v>
      </c>
      <c r="F684" s="11" t="s">
        <v>524</v>
      </c>
      <c r="G684" s="11" t="s">
        <v>203</v>
      </c>
      <c r="H684" s="11">
        <v>5</v>
      </c>
      <c r="I684" s="11">
        <v>5</v>
      </c>
      <c r="J684" s="11">
        <v>100</v>
      </c>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v>15</v>
      </c>
      <c r="AH684" s="11" t="s">
        <v>1400</v>
      </c>
      <c r="AI684" s="11">
        <v>4</v>
      </c>
      <c r="AJ684" s="11"/>
      <c r="AK684" s="11"/>
      <c r="AL684" s="11"/>
      <c r="AM684" s="11"/>
      <c r="AN684" s="11" t="s">
        <v>1489</v>
      </c>
      <c r="AO684" s="11" t="s">
        <v>47</v>
      </c>
      <c r="AP684" s="11" t="s">
        <v>56</v>
      </c>
      <c r="AQ684" s="11" t="s">
        <v>729</v>
      </c>
    </row>
    <row r="685" ht="36" hidden="1" spans="1:43">
      <c r="A685" s="28">
        <v>681</v>
      </c>
      <c r="B685" s="11" t="s">
        <v>494</v>
      </c>
      <c r="C685" s="11" t="s">
        <v>2492</v>
      </c>
      <c r="D685" s="11" t="s">
        <v>2493</v>
      </c>
      <c r="E685" s="11" t="s">
        <v>2494</v>
      </c>
      <c r="F685" s="11" t="s">
        <v>519</v>
      </c>
      <c r="G685" s="11" t="s">
        <v>1275</v>
      </c>
      <c r="H685" s="11">
        <v>2</v>
      </c>
      <c r="I685" s="11">
        <v>2</v>
      </c>
      <c r="J685" s="33">
        <v>50</v>
      </c>
      <c r="K685" s="33" t="s">
        <v>1275</v>
      </c>
      <c r="L685" s="11">
        <v>5</v>
      </c>
      <c r="M685" s="33">
        <v>50</v>
      </c>
      <c r="N685" s="33" t="s">
        <v>3143</v>
      </c>
      <c r="O685" s="11">
        <v>0</v>
      </c>
      <c r="P685" s="11">
        <v>0</v>
      </c>
      <c r="Q685" s="11">
        <v>0</v>
      </c>
      <c r="R685" s="11">
        <v>0</v>
      </c>
      <c r="S685" s="11">
        <v>0</v>
      </c>
      <c r="T685" s="11">
        <v>0</v>
      </c>
      <c r="U685" s="11">
        <v>0</v>
      </c>
      <c r="V685" s="11">
        <v>0</v>
      </c>
      <c r="W685" s="11">
        <v>0</v>
      </c>
      <c r="X685" s="11">
        <v>0</v>
      </c>
      <c r="Y685" s="11">
        <v>0</v>
      </c>
      <c r="Z685" s="11">
        <v>0</v>
      </c>
      <c r="AA685" s="11">
        <v>0</v>
      </c>
      <c r="AB685" s="11">
        <v>0</v>
      </c>
      <c r="AC685" s="11">
        <v>0</v>
      </c>
      <c r="AD685" s="11">
        <v>0</v>
      </c>
      <c r="AE685" s="11">
        <v>0</v>
      </c>
      <c r="AF685" s="11">
        <v>0</v>
      </c>
      <c r="AG685" s="11">
        <v>10</v>
      </c>
      <c r="AH685" s="11"/>
      <c r="AI685" s="11"/>
      <c r="AJ685" s="11" t="s">
        <v>3329</v>
      </c>
      <c r="AK685" s="11" t="s">
        <v>3541</v>
      </c>
      <c r="AL685" s="11"/>
      <c r="AM685" s="11"/>
      <c r="AN685" s="11" t="s">
        <v>1489</v>
      </c>
      <c r="AO685" s="11" t="s">
        <v>105</v>
      </c>
      <c r="AP685" s="11" t="s">
        <v>48</v>
      </c>
      <c r="AQ685" s="11" t="s">
        <v>729</v>
      </c>
    </row>
    <row r="686" ht="36" hidden="1" spans="1:43">
      <c r="A686" s="28">
        <v>682</v>
      </c>
      <c r="B686" s="11" t="s">
        <v>494</v>
      </c>
      <c r="C686" s="11" t="s">
        <v>2495</v>
      </c>
      <c r="D686" s="11" t="s">
        <v>2496</v>
      </c>
      <c r="E686" s="11" t="s">
        <v>2497</v>
      </c>
      <c r="F686" s="11" t="s">
        <v>2359</v>
      </c>
      <c r="G686" s="11" t="s">
        <v>339</v>
      </c>
      <c r="H686" s="11">
        <v>2</v>
      </c>
      <c r="I686" s="11">
        <v>2</v>
      </c>
      <c r="J686" s="95">
        <v>100</v>
      </c>
      <c r="K686" s="95" t="s">
        <v>339</v>
      </c>
      <c r="L686" s="11">
        <v>3</v>
      </c>
      <c r="M686" s="11">
        <v>0</v>
      </c>
      <c r="N686" s="11" t="s">
        <v>3365</v>
      </c>
      <c r="O686" s="11">
        <v>0</v>
      </c>
      <c r="P686" s="11">
        <v>0</v>
      </c>
      <c r="Q686" s="11">
        <v>0</v>
      </c>
      <c r="R686" s="11">
        <v>0</v>
      </c>
      <c r="S686" s="11">
        <v>0</v>
      </c>
      <c r="T686" s="11">
        <v>0</v>
      </c>
      <c r="U686" s="11">
        <v>0</v>
      </c>
      <c r="V686" s="11">
        <v>0</v>
      </c>
      <c r="W686" s="11">
        <v>0</v>
      </c>
      <c r="X686" s="11">
        <v>0</v>
      </c>
      <c r="Y686" s="11">
        <v>0</v>
      </c>
      <c r="Z686" s="11">
        <v>0</v>
      </c>
      <c r="AA686" s="11">
        <v>0</v>
      </c>
      <c r="AB686" s="11">
        <v>0</v>
      </c>
      <c r="AC686" s="11">
        <v>0</v>
      </c>
      <c r="AD686" s="11">
        <v>0</v>
      </c>
      <c r="AE686" s="11">
        <v>0</v>
      </c>
      <c r="AF686" s="11">
        <v>0</v>
      </c>
      <c r="AG686" s="11">
        <v>30</v>
      </c>
      <c r="AH686" s="11"/>
      <c r="AI686" s="11"/>
      <c r="AJ686" s="11" t="s">
        <v>3329</v>
      </c>
      <c r="AK686" s="11" t="s">
        <v>3542</v>
      </c>
      <c r="AL686" s="11"/>
      <c r="AM686" s="11"/>
      <c r="AN686" s="11" t="s">
        <v>1489</v>
      </c>
      <c r="AO686" s="11" t="s">
        <v>47</v>
      </c>
      <c r="AP686" s="11" t="s">
        <v>48</v>
      </c>
      <c r="AQ686" s="11" t="s">
        <v>729</v>
      </c>
    </row>
    <row r="687" ht="36" hidden="1" spans="1:43">
      <c r="A687" s="28">
        <v>683</v>
      </c>
      <c r="B687" s="11" t="s">
        <v>494</v>
      </c>
      <c r="C687" s="11" t="s">
        <v>2498</v>
      </c>
      <c r="D687" s="11" t="s">
        <v>2499</v>
      </c>
      <c r="E687" s="11" t="s">
        <v>2500</v>
      </c>
      <c r="F687" s="11" t="s">
        <v>524</v>
      </c>
      <c r="G687" s="11" t="s">
        <v>331</v>
      </c>
      <c r="H687" s="11">
        <v>4</v>
      </c>
      <c r="I687" s="11">
        <v>4</v>
      </c>
      <c r="J687" s="11">
        <v>100</v>
      </c>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v>15</v>
      </c>
      <c r="AH687" s="11"/>
      <c r="AI687" s="11"/>
      <c r="AJ687" s="11"/>
      <c r="AK687" s="11"/>
      <c r="AL687" s="11"/>
      <c r="AM687" s="11"/>
      <c r="AN687" s="11" t="s">
        <v>1489</v>
      </c>
      <c r="AO687" s="11" t="s">
        <v>47</v>
      </c>
      <c r="AP687" s="11" t="s">
        <v>56</v>
      </c>
      <c r="AQ687" s="11" t="s">
        <v>729</v>
      </c>
    </row>
    <row r="688" ht="72" hidden="1" spans="1:43">
      <c r="A688" s="28">
        <v>684</v>
      </c>
      <c r="B688" s="11" t="s">
        <v>494</v>
      </c>
      <c r="C688" s="11" t="s">
        <v>2501</v>
      </c>
      <c r="D688" s="11" t="s">
        <v>2502</v>
      </c>
      <c r="E688" s="11" t="s">
        <v>2503</v>
      </c>
      <c r="F688" s="11" t="s">
        <v>524</v>
      </c>
      <c r="G688" s="11" t="s">
        <v>203</v>
      </c>
      <c r="H688" s="11">
        <v>5</v>
      </c>
      <c r="I688" s="11">
        <v>5</v>
      </c>
      <c r="J688" s="11">
        <v>100</v>
      </c>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v>15</v>
      </c>
      <c r="AH688" s="11"/>
      <c r="AI688" s="11"/>
      <c r="AJ688" s="11"/>
      <c r="AK688" s="11"/>
      <c r="AL688" s="11"/>
      <c r="AM688" s="11"/>
      <c r="AN688" s="11" t="s">
        <v>1489</v>
      </c>
      <c r="AO688" s="11" t="s">
        <v>47</v>
      </c>
      <c r="AP688" s="11" t="s">
        <v>56</v>
      </c>
      <c r="AQ688" s="11" t="s">
        <v>729</v>
      </c>
    </row>
    <row r="689" ht="36" hidden="1" spans="1:43">
      <c r="A689" s="28">
        <v>685</v>
      </c>
      <c r="B689" s="11" t="s">
        <v>494</v>
      </c>
      <c r="C689" s="11" t="s">
        <v>2504</v>
      </c>
      <c r="D689" s="11" t="s">
        <v>2505</v>
      </c>
      <c r="E689" s="11" t="s">
        <v>2506</v>
      </c>
      <c r="F689" s="11" t="s">
        <v>655</v>
      </c>
      <c r="G689" s="11" t="s">
        <v>1275</v>
      </c>
      <c r="H689" s="11">
        <v>4</v>
      </c>
      <c r="I689" s="11">
        <v>4</v>
      </c>
      <c r="J689" s="33">
        <v>50</v>
      </c>
      <c r="K689" s="33" t="s">
        <v>1275</v>
      </c>
      <c r="L689" s="11">
        <v>7</v>
      </c>
      <c r="M689" s="33">
        <v>50</v>
      </c>
      <c r="N689" s="33" t="s">
        <v>3098</v>
      </c>
      <c r="O689" s="11">
        <v>0</v>
      </c>
      <c r="P689" s="11">
        <v>0</v>
      </c>
      <c r="Q689" s="11">
        <v>0</v>
      </c>
      <c r="R689" s="11">
        <v>0</v>
      </c>
      <c r="S689" s="11">
        <v>0</v>
      </c>
      <c r="T689" s="11">
        <v>0</v>
      </c>
      <c r="U689" s="11">
        <v>0</v>
      </c>
      <c r="V689" s="11">
        <v>0</v>
      </c>
      <c r="W689" s="11">
        <v>0</v>
      </c>
      <c r="X689" s="11">
        <v>0</v>
      </c>
      <c r="Y689" s="11">
        <v>0</v>
      </c>
      <c r="Z689" s="11">
        <v>0</v>
      </c>
      <c r="AA689" s="11">
        <v>0</v>
      </c>
      <c r="AB689" s="11">
        <v>0</v>
      </c>
      <c r="AC689" s="11">
        <v>0</v>
      </c>
      <c r="AD689" s="11">
        <v>0</v>
      </c>
      <c r="AE689" s="11">
        <v>0</v>
      </c>
      <c r="AF689" s="11">
        <v>0</v>
      </c>
      <c r="AG689" s="11">
        <v>15</v>
      </c>
      <c r="AH689" s="11"/>
      <c r="AI689" s="11"/>
      <c r="AJ689" s="11" t="s">
        <v>3329</v>
      </c>
      <c r="AK689" s="11" t="s">
        <v>3541</v>
      </c>
      <c r="AL689" s="11"/>
      <c r="AM689" s="11"/>
      <c r="AN689" s="11" t="s">
        <v>1489</v>
      </c>
      <c r="AO689" s="11" t="s">
        <v>47</v>
      </c>
      <c r="AP689" s="11" t="s">
        <v>56</v>
      </c>
      <c r="AQ689" s="11" t="s">
        <v>729</v>
      </c>
    </row>
    <row r="690" ht="36" hidden="1" spans="1:43">
      <c r="A690" s="28">
        <v>686</v>
      </c>
      <c r="B690" s="11" t="s">
        <v>494</v>
      </c>
      <c r="C690" s="11" t="s">
        <v>2507</v>
      </c>
      <c r="D690" s="11" t="s">
        <v>2508</v>
      </c>
      <c r="E690" s="11" t="s">
        <v>2509</v>
      </c>
      <c r="F690" s="30" t="s">
        <v>2510</v>
      </c>
      <c r="G690" s="11" t="s">
        <v>2511</v>
      </c>
      <c r="H690" s="11">
        <v>5</v>
      </c>
      <c r="I690" s="11">
        <v>5</v>
      </c>
      <c r="J690" s="11">
        <v>100</v>
      </c>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v>15</v>
      </c>
      <c r="AH690" s="11"/>
      <c r="AI690" s="11"/>
      <c r="AJ690" s="11"/>
      <c r="AK690" s="11"/>
      <c r="AL690" s="11"/>
      <c r="AM690" s="11"/>
      <c r="AN690" s="11" t="s">
        <v>1511</v>
      </c>
      <c r="AO690" s="11" t="s">
        <v>47</v>
      </c>
      <c r="AP690" s="11" t="s">
        <v>56</v>
      </c>
      <c r="AQ690" s="11" t="s">
        <v>729</v>
      </c>
    </row>
    <row r="691" ht="36" hidden="1" spans="1:43">
      <c r="A691" s="28">
        <v>687</v>
      </c>
      <c r="B691" s="11" t="s">
        <v>494</v>
      </c>
      <c r="C691" s="11" t="s">
        <v>2512</v>
      </c>
      <c r="D691" s="11" t="s">
        <v>2513</v>
      </c>
      <c r="E691" s="11" t="s">
        <v>2514</v>
      </c>
      <c r="F691" s="11" t="s">
        <v>524</v>
      </c>
      <c r="G691" s="11" t="s">
        <v>947</v>
      </c>
      <c r="H691" s="11">
        <v>6</v>
      </c>
      <c r="I691" s="11">
        <v>6</v>
      </c>
      <c r="J691" s="11">
        <v>100</v>
      </c>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v>15</v>
      </c>
      <c r="AH691" s="11"/>
      <c r="AI691" s="11"/>
      <c r="AJ691" s="11"/>
      <c r="AK691" s="11"/>
      <c r="AL691" s="11"/>
      <c r="AM691" s="11"/>
      <c r="AN691" s="11" t="s">
        <v>1511</v>
      </c>
      <c r="AO691" s="11" t="s">
        <v>47</v>
      </c>
      <c r="AP691" s="11" t="s">
        <v>56</v>
      </c>
      <c r="AQ691" s="11" t="s">
        <v>729</v>
      </c>
    </row>
    <row r="692" ht="48" hidden="1" spans="1:43">
      <c r="A692" s="28">
        <v>688</v>
      </c>
      <c r="B692" s="11" t="s">
        <v>494</v>
      </c>
      <c r="C692" s="11" t="s">
        <v>2515</v>
      </c>
      <c r="D692" s="11" t="s">
        <v>2516</v>
      </c>
      <c r="E692" s="11" t="s">
        <v>2517</v>
      </c>
      <c r="F692" s="11" t="s">
        <v>528</v>
      </c>
      <c r="G692" s="11" t="s">
        <v>1194</v>
      </c>
      <c r="H692" s="11">
        <v>2</v>
      </c>
      <c r="I692" s="11">
        <v>1</v>
      </c>
      <c r="J692" s="11">
        <v>0</v>
      </c>
      <c r="K692" s="11" t="s">
        <v>3365</v>
      </c>
      <c r="L692" s="11">
        <v>2</v>
      </c>
      <c r="M692" s="33">
        <v>74</v>
      </c>
      <c r="N692" s="33" t="s">
        <v>1194</v>
      </c>
      <c r="O692" s="11">
        <v>6</v>
      </c>
      <c r="P692" s="11">
        <v>0</v>
      </c>
      <c r="Q692" s="11" t="s">
        <v>3468</v>
      </c>
      <c r="R692" s="11">
        <v>7</v>
      </c>
      <c r="S692" s="33">
        <v>26</v>
      </c>
      <c r="T692" s="33" t="s">
        <v>3442</v>
      </c>
      <c r="U692" s="11">
        <v>0</v>
      </c>
      <c r="V692" s="11">
        <v>0</v>
      </c>
      <c r="W692" s="11">
        <v>0</v>
      </c>
      <c r="X692" s="11">
        <v>0</v>
      </c>
      <c r="Y692" s="11">
        <v>0</v>
      </c>
      <c r="Z692" s="11">
        <v>0</v>
      </c>
      <c r="AA692" s="11">
        <v>0</v>
      </c>
      <c r="AB692" s="11">
        <v>0</v>
      </c>
      <c r="AC692" s="11">
        <v>0</v>
      </c>
      <c r="AD692" s="11">
        <v>0</v>
      </c>
      <c r="AE692" s="11">
        <v>0</v>
      </c>
      <c r="AF692" s="11">
        <v>0</v>
      </c>
      <c r="AG692" s="11">
        <v>30</v>
      </c>
      <c r="AH692" s="11"/>
      <c r="AI692" s="11"/>
      <c r="AJ692" s="11" t="s">
        <v>3329</v>
      </c>
      <c r="AK692" s="11" t="s">
        <v>3541</v>
      </c>
      <c r="AL692" s="11"/>
      <c r="AM692" s="11"/>
      <c r="AN692" s="11" t="s">
        <v>1511</v>
      </c>
      <c r="AO692" s="11" t="s">
        <v>47</v>
      </c>
      <c r="AP692" s="11" t="s">
        <v>48</v>
      </c>
      <c r="AQ692" s="11" t="s">
        <v>729</v>
      </c>
    </row>
    <row r="693" ht="48" hidden="1" spans="1:43">
      <c r="A693" s="28">
        <v>689</v>
      </c>
      <c r="B693" s="11" t="s">
        <v>494</v>
      </c>
      <c r="C693" s="11" t="s">
        <v>2518</v>
      </c>
      <c r="D693" s="11" t="s">
        <v>2519</v>
      </c>
      <c r="E693" s="11" t="s">
        <v>2520</v>
      </c>
      <c r="F693" s="11" t="s">
        <v>524</v>
      </c>
      <c r="G693" s="11" t="s">
        <v>1421</v>
      </c>
      <c r="H693" s="11">
        <v>2</v>
      </c>
      <c r="I693" s="11">
        <v>2</v>
      </c>
      <c r="J693" s="33">
        <v>67</v>
      </c>
      <c r="K693" s="33" t="s">
        <v>1421</v>
      </c>
      <c r="L693" s="11">
        <v>4</v>
      </c>
      <c r="M693" s="33">
        <v>33</v>
      </c>
      <c r="N693" s="33" t="s">
        <v>947</v>
      </c>
      <c r="O693" s="11">
        <v>0</v>
      </c>
      <c r="P693" s="11">
        <v>0</v>
      </c>
      <c r="Q693" s="11">
        <v>0</v>
      </c>
      <c r="R693" s="11">
        <v>0</v>
      </c>
      <c r="S693" s="11">
        <v>0</v>
      </c>
      <c r="T693" s="11">
        <v>0</v>
      </c>
      <c r="U693" s="11">
        <v>0</v>
      </c>
      <c r="V693" s="11">
        <v>0</v>
      </c>
      <c r="W693" s="11">
        <v>0</v>
      </c>
      <c r="X693" s="11">
        <v>0</v>
      </c>
      <c r="Y693" s="11">
        <v>0</v>
      </c>
      <c r="Z693" s="11">
        <v>0</v>
      </c>
      <c r="AA693" s="11">
        <v>0</v>
      </c>
      <c r="AB693" s="11">
        <v>0</v>
      </c>
      <c r="AC693" s="11">
        <v>0</v>
      </c>
      <c r="AD693" s="11">
        <v>0</v>
      </c>
      <c r="AE693" s="11">
        <v>0</v>
      </c>
      <c r="AF693" s="11">
        <v>0</v>
      </c>
      <c r="AG693" s="11">
        <v>30</v>
      </c>
      <c r="AH693" s="11"/>
      <c r="AI693" s="11"/>
      <c r="AJ693" s="11" t="s">
        <v>3329</v>
      </c>
      <c r="AK693" s="11" t="s">
        <v>3541</v>
      </c>
      <c r="AL693" s="11"/>
      <c r="AM693" s="11"/>
      <c r="AN693" s="11" t="s">
        <v>1511</v>
      </c>
      <c r="AO693" s="11" t="s">
        <v>47</v>
      </c>
      <c r="AP693" s="11" t="s">
        <v>48</v>
      </c>
      <c r="AQ693" s="11" t="s">
        <v>729</v>
      </c>
    </row>
    <row r="694" ht="36" hidden="1" spans="1:43">
      <c r="A694" s="28">
        <v>690</v>
      </c>
      <c r="B694" s="11" t="s">
        <v>494</v>
      </c>
      <c r="C694" s="11" t="s">
        <v>2521</v>
      </c>
      <c r="D694" s="11" t="s">
        <v>2522</v>
      </c>
      <c r="E694" s="11" t="s">
        <v>2523</v>
      </c>
      <c r="F694" s="11" t="s">
        <v>582</v>
      </c>
      <c r="G694" s="11" t="s">
        <v>1152</v>
      </c>
      <c r="H694" s="11">
        <v>3</v>
      </c>
      <c r="I694" s="11">
        <v>3</v>
      </c>
      <c r="J694" s="11">
        <v>100</v>
      </c>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v>30</v>
      </c>
      <c r="AH694" s="11"/>
      <c r="AI694" s="11"/>
      <c r="AJ694" s="11"/>
      <c r="AK694" s="11"/>
      <c r="AL694" s="11"/>
      <c r="AM694" s="11"/>
      <c r="AN694" s="11" t="s">
        <v>1511</v>
      </c>
      <c r="AO694" s="11" t="s">
        <v>47</v>
      </c>
      <c r="AP694" s="11" t="s">
        <v>48</v>
      </c>
      <c r="AQ694" s="11" t="s">
        <v>729</v>
      </c>
    </row>
    <row r="695" ht="36" hidden="1" spans="1:43">
      <c r="A695" s="28">
        <v>691</v>
      </c>
      <c r="B695" s="11" t="s">
        <v>494</v>
      </c>
      <c r="C695" s="11" t="s">
        <v>2524</v>
      </c>
      <c r="D695" s="11" t="s">
        <v>2525</v>
      </c>
      <c r="E695" s="11" t="s">
        <v>2526</v>
      </c>
      <c r="F695" s="11" t="s">
        <v>524</v>
      </c>
      <c r="G695" s="11" t="s">
        <v>947</v>
      </c>
      <c r="H695" s="11">
        <v>4</v>
      </c>
      <c r="I695" s="11">
        <v>4</v>
      </c>
      <c r="J695" s="11">
        <v>100</v>
      </c>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v>5</v>
      </c>
      <c r="AH695" s="11"/>
      <c r="AI695" s="11"/>
      <c r="AJ695" s="11"/>
      <c r="AK695" s="11"/>
      <c r="AL695" s="11"/>
      <c r="AM695" s="11"/>
      <c r="AN695" s="11" t="s">
        <v>1530</v>
      </c>
      <c r="AO695" s="11" t="s">
        <v>105</v>
      </c>
      <c r="AP695" s="11" t="s">
        <v>56</v>
      </c>
      <c r="AQ695" s="11" t="s">
        <v>729</v>
      </c>
    </row>
    <row r="696" ht="48" hidden="1" spans="1:43">
      <c r="A696" s="28">
        <v>692</v>
      </c>
      <c r="B696" s="11" t="s">
        <v>494</v>
      </c>
      <c r="C696" s="11" t="s">
        <v>2527</v>
      </c>
      <c r="D696" s="11" t="s">
        <v>2528</v>
      </c>
      <c r="E696" s="11" t="s">
        <v>2529</v>
      </c>
      <c r="F696" s="11" t="s">
        <v>582</v>
      </c>
      <c r="G696" s="11" t="s">
        <v>203</v>
      </c>
      <c r="H696" s="11">
        <v>7</v>
      </c>
      <c r="I696" s="11">
        <v>7</v>
      </c>
      <c r="J696" s="11">
        <v>100</v>
      </c>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v>15</v>
      </c>
      <c r="AH696" s="11" t="s">
        <v>1400</v>
      </c>
      <c r="AI696" s="11">
        <v>4</v>
      </c>
      <c r="AJ696" s="11"/>
      <c r="AK696" s="11"/>
      <c r="AL696" s="11"/>
      <c r="AM696" s="11"/>
      <c r="AN696" s="11" t="s">
        <v>1530</v>
      </c>
      <c r="AO696" s="11" t="s">
        <v>47</v>
      </c>
      <c r="AP696" s="11" t="s">
        <v>56</v>
      </c>
      <c r="AQ696" s="11" t="s">
        <v>729</v>
      </c>
    </row>
    <row r="697" ht="48" hidden="1" spans="1:43">
      <c r="A697" s="28">
        <v>693</v>
      </c>
      <c r="B697" s="11" t="s">
        <v>494</v>
      </c>
      <c r="C697" s="11" t="s">
        <v>2530</v>
      </c>
      <c r="D697" s="11" t="s">
        <v>2531</v>
      </c>
      <c r="E697" s="11" t="s">
        <v>2532</v>
      </c>
      <c r="F697" s="11" t="s">
        <v>582</v>
      </c>
      <c r="G697" s="11" t="s">
        <v>203</v>
      </c>
      <c r="H697" s="11">
        <v>8</v>
      </c>
      <c r="I697" s="11">
        <v>8</v>
      </c>
      <c r="J697" s="11">
        <v>100</v>
      </c>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v>15</v>
      </c>
      <c r="AH697" s="11" t="s">
        <v>1400</v>
      </c>
      <c r="AI697" s="11">
        <v>4</v>
      </c>
      <c r="AJ697" s="11"/>
      <c r="AK697" s="11"/>
      <c r="AL697" s="11"/>
      <c r="AM697" s="11"/>
      <c r="AN697" s="11" t="s">
        <v>1530</v>
      </c>
      <c r="AO697" s="11" t="s">
        <v>47</v>
      </c>
      <c r="AP697" s="11" t="s">
        <v>56</v>
      </c>
      <c r="AQ697" s="11" t="s">
        <v>729</v>
      </c>
    </row>
    <row r="698" ht="48" spans="1:43">
      <c r="A698" s="28">
        <v>694</v>
      </c>
      <c r="B698" s="11" t="s">
        <v>494</v>
      </c>
      <c r="C698" s="11" t="s">
        <v>2533</v>
      </c>
      <c r="D698" s="11" t="s">
        <v>2534</v>
      </c>
      <c r="E698" s="11" t="s">
        <v>2535</v>
      </c>
      <c r="F698" s="11" t="s">
        <v>524</v>
      </c>
      <c r="G698" s="11" t="s">
        <v>2129</v>
      </c>
      <c r="H698" s="11">
        <v>5</v>
      </c>
      <c r="I698" s="11">
        <v>5</v>
      </c>
      <c r="J698" s="95">
        <v>60</v>
      </c>
      <c r="K698" s="95" t="s">
        <v>2129</v>
      </c>
      <c r="L698" s="11">
        <v>8</v>
      </c>
      <c r="M698" s="11">
        <v>40</v>
      </c>
      <c r="N698" s="11" t="s">
        <v>825</v>
      </c>
      <c r="O698" s="11">
        <v>0</v>
      </c>
      <c r="P698" s="11">
        <v>0</v>
      </c>
      <c r="Q698" s="11">
        <v>0</v>
      </c>
      <c r="R698" s="11">
        <v>0</v>
      </c>
      <c r="S698" s="11">
        <v>0</v>
      </c>
      <c r="T698" s="11">
        <v>0</v>
      </c>
      <c r="U698" s="11">
        <v>0</v>
      </c>
      <c r="V698" s="11">
        <v>0</v>
      </c>
      <c r="W698" s="11">
        <v>0</v>
      </c>
      <c r="X698" s="11">
        <v>0</v>
      </c>
      <c r="Y698" s="11">
        <v>0</v>
      </c>
      <c r="Z698" s="11">
        <v>0</v>
      </c>
      <c r="AA698" s="11">
        <v>0</v>
      </c>
      <c r="AB698" s="11">
        <v>0</v>
      </c>
      <c r="AC698" s="11">
        <v>0</v>
      </c>
      <c r="AD698" s="11">
        <v>0</v>
      </c>
      <c r="AE698" s="11">
        <v>0</v>
      </c>
      <c r="AF698" s="11">
        <v>0</v>
      </c>
      <c r="AG698" s="11">
        <v>15</v>
      </c>
      <c r="AH698" s="11"/>
      <c r="AI698" s="11"/>
      <c r="AJ698" s="11" t="s">
        <v>3329</v>
      </c>
      <c r="AK698" s="11" t="s">
        <v>3542</v>
      </c>
      <c r="AL698" s="11"/>
      <c r="AM698" s="11"/>
      <c r="AN698" s="11" t="s">
        <v>1530</v>
      </c>
      <c r="AO698" s="11" t="s">
        <v>47</v>
      </c>
      <c r="AP698" s="11" t="s">
        <v>56</v>
      </c>
      <c r="AQ698" s="11" t="s">
        <v>729</v>
      </c>
    </row>
    <row r="699" ht="36" spans="1:43">
      <c r="A699" s="28">
        <v>695</v>
      </c>
      <c r="B699" s="11" t="s">
        <v>494</v>
      </c>
      <c r="C699" s="11" t="s">
        <v>2536</v>
      </c>
      <c r="D699" s="11" t="s">
        <v>2537</v>
      </c>
      <c r="E699" s="11" t="s">
        <v>2538</v>
      </c>
      <c r="F699" s="11" t="s">
        <v>528</v>
      </c>
      <c r="G699" s="11" t="s">
        <v>362</v>
      </c>
      <c r="H699" s="11">
        <v>1</v>
      </c>
      <c r="I699" s="11">
        <v>1</v>
      </c>
      <c r="J699" s="95">
        <v>55.55</v>
      </c>
      <c r="K699" s="95" t="s">
        <v>362</v>
      </c>
      <c r="L699" s="11">
        <v>2</v>
      </c>
      <c r="M699" s="11">
        <v>44.44</v>
      </c>
      <c r="N699" s="11" t="s">
        <v>3453</v>
      </c>
      <c r="O699" s="11">
        <v>0</v>
      </c>
      <c r="P699" s="11">
        <v>0</v>
      </c>
      <c r="Q699" s="11">
        <v>0</v>
      </c>
      <c r="R699" s="11">
        <v>0</v>
      </c>
      <c r="S699" s="11">
        <v>0</v>
      </c>
      <c r="T699" s="11">
        <v>0</v>
      </c>
      <c r="U699" s="11">
        <v>0</v>
      </c>
      <c r="V699" s="11">
        <v>0</v>
      </c>
      <c r="W699" s="11">
        <v>0</v>
      </c>
      <c r="X699" s="11">
        <v>0</v>
      </c>
      <c r="Y699" s="11">
        <v>0</v>
      </c>
      <c r="Z699" s="11">
        <v>0</v>
      </c>
      <c r="AA699" s="11">
        <v>0</v>
      </c>
      <c r="AB699" s="11">
        <v>0</v>
      </c>
      <c r="AC699" s="11">
        <v>0</v>
      </c>
      <c r="AD699" s="11">
        <v>0</v>
      </c>
      <c r="AE699" s="11">
        <v>0</v>
      </c>
      <c r="AF699" s="11">
        <v>0</v>
      </c>
      <c r="AG699" s="11">
        <v>10</v>
      </c>
      <c r="AH699" s="11"/>
      <c r="AI699" s="11"/>
      <c r="AJ699" s="11" t="s">
        <v>3329</v>
      </c>
      <c r="AK699" s="11" t="s">
        <v>3542</v>
      </c>
      <c r="AL699" s="11"/>
      <c r="AM699" s="11"/>
      <c r="AN699" s="11" t="s">
        <v>1530</v>
      </c>
      <c r="AO699" s="11" t="s">
        <v>105</v>
      </c>
      <c r="AP699" s="11" t="s">
        <v>48</v>
      </c>
      <c r="AQ699" s="11" t="s">
        <v>729</v>
      </c>
    </row>
    <row r="700" ht="48" hidden="1" spans="1:43">
      <c r="A700" s="28">
        <v>696</v>
      </c>
      <c r="B700" s="11" t="s">
        <v>494</v>
      </c>
      <c r="C700" s="11" t="s">
        <v>2539</v>
      </c>
      <c r="D700" s="11" t="s">
        <v>2540</v>
      </c>
      <c r="E700" s="11" t="s">
        <v>2541</v>
      </c>
      <c r="F700" s="11" t="s">
        <v>524</v>
      </c>
      <c r="G700" s="11" t="s">
        <v>1421</v>
      </c>
      <c r="H700" s="11">
        <v>2</v>
      </c>
      <c r="I700" s="11">
        <v>2</v>
      </c>
      <c r="J700" s="33">
        <v>67</v>
      </c>
      <c r="K700" s="33" t="s">
        <v>1421</v>
      </c>
      <c r="L700" s="11">
        <v>4</v>
      </c>
      <c r="M700" s="33">
        <v>33</v>
      </c>
      <c r="N700" s="33" t="s">
        <v>947</v>
      </c>
      <c r="O700" s="11">
        <v>0</v>
      </c>
      <c r="P700" s="11">
        <v>0</v>
      </c>
      <c r="Q700" s="11">
        <v>0</v>
      </c>
      <c r="R700" s="11">
        <v>0</v>
      </c>
      <c r="S700" s="11">
        <v>0</v>
      </c>
      <c r="T700" s="11">
        <v>0</v>
      </c>
      <c r="U700" s="11">
        <v>0</v>
      </c>
      <c r="V700" s="11">
        <v>0</v>
      </c>
      <c r="W700" s="11">
        <v>0</v>
      </c>
      <c r="X700" s="11">
        <v>0</v>
      </c>
      <c r="Y700" s="11">
        <v>0</v>
      </c>
      <c r="Z700" s="11">
        <v>0</v>
      </c>
      <c r="AA700" s="11">
        <v>0</v>
      </c>
      <c r="AB700" s="11">
        <v>0</v>
      </c>
      <c r="AC700" s="11">
        <v>0</v>
      </c>
      <c r="AD700" s="11">
        <v>0</v>
      </c>
      <c r="AE700" s="11">
        <v>0</v>
      </c>
      <c r="AF700" s="11">
        <v>0</v>
      </c>
      <c r="AG700" s="11">
        <v>30</v>
      </c>
      <c r="AH700" s="11"/>
      <c r="AI700" s="11"/>
      <c r="AJ700" s="11" t="s">
        <v>3329</v>
      </c>
      <c r="AK700" s="11" t="s">
        <v>3541</v>
      </c>
      <c r="AL700" s="11"/>
      <c r="AM700" s="11"/>
      <c r="AN700" s="11" t="s">
        <v>1530</v>
      </c>
      <c r="AO700" s="11" t="s">
        <v>47</v>
      </c>
      <c r="AP700" s="11" t="s">
        <v>48</v>
      </c>
      <c r="AQ700" s="11" t="s">
        <v>729</v>
      </c>
    </row>
    <row r="701" ht="72" hidden="1" spans="1:43">
      <c r="A701" s="28">
        <v>697</v>
      </c>
      <c r="B701" s="11" t="s">
        <v>494</v>
      </c>
      <c r="C701" s="11" t="s">
        <v>2542</v>
      </c>
      <c r="D701" s="11" t="s">
        <v>2543</v>
      </c>
      <c r="E701" s="11" t="s">
        <v>2544</v>
      </c>
      <c r="F701" s="11" t="s">
        <v>646</v>
      </c>
      <c r="G701" s="11" t="s">
        <v>403</v>
      </c>
      <c r="H701" s="11">
        <v>8</v>
      </c>
      <c r="I701" s="11">
        <v>1</v>
      </c>
      <c r="J701" s="11">
        <v>100</v>
      </c>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v>15</v>
      </c>
      <c r="AH701" s="11" t="s">
        <v>1400</v>
      </c>
      <c r="AI701" s="11">
        <v>4</v>
      </c>
      <c r="AJ701" s="11"/>
      <c r="AK701" s="11"/>
      <c r="AL701" s="11"/>
      <c r="AM701" s="11"/>
      <c r="AN701" s="11" t="s">
        <v>1574</v>
      </c>
      <c r="AO701" s="11" t="s">
        <v>47</v>
      </c>
      <c r="AP701" s="11" t="s">
        <v>56</v>
      </c>
      <c r="AQ701" s="11" t="s">
        <v>729</v>
      </c>
    </row>
    <row r="702" ht="36" hidden="1" spans="1:43">
      <c r="A702" s="28">
        <v>698</v>
      </c>
      <c r="B702" s="11" t="s">
        <v>494</v>
      </c>
      <c r="C702" s="11" t="s">
        <v>2545</v>
      </c>
      <c r="D702" s="11" t="s">
        <v>2546</v>
      </c>
      <c r="E702" s="11" t="s">
        <v>2547</v>
      </c>
      <c r="F702" s="11" t="s">
        <v>519</v>
      </c>
      <c r="G702" s="11" t="s">
        <v>362</v>
      </c>
      <c r="H702" s="11">
        <v>2</v>
      </c>
      <c r="I702" s="11">
        <v>2</v>
      </c>
      <c r="J702" s="11">
        <v>100</v>
      </c>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v>10</v>
      </c>
      <c r="AH702" s="11"/>
      <c r="AI702" s="11"/>
      <c r="AJ702" s="11"/>
      <c r="AK702" s="11"/>
      <c r="AL702" s="11"/>
      <c r="AM702" s="11"/>
      <c r="AN702" s="11" t="s">
        <v>1574</v>
      </c>
      <c r="AO702" s="11" t="s">
        <v>105</v>
      </c>
      <c r="AP702" s="11" t="s">
        <v>48</v>
      </c>
      <c r="AQ702" s="11" t="s">
        <v>729</v>
      </c>
    </row>
    <row r="703" ht="36" hidden="1" spans="1:43">
      <c r="A703" s="28">
        <v>699</v>
      </c>
      <c r="B703" s="11" t="s">
        <v>494</v>
      </c>
      <c r="C703" s="11" t="s">
        <v>2548</v>
      </c>
      <c r="D703" s="11" t="s">
        <v>2549</v>
      </c>
      <c r="E703" s="11" t="s">
        <v>2550</v>
      </c>
      <c r="F703" s="11" t="s">
        <v>1916</v>
      </c>
      <c r="G703" s="11" t="s">
        <v>2551</v>
      </c>
      <c r="H703" s="11">
        <v>4</v>
      </c>
      <c r="I703" s="11">
        <v>4</v>
      </c>
      <c r="J703" s="32">
        <v>100</v>
      </c>
      <c r="K703" s="33" t="s">
        <v>2551</v>
      </c>
      <c r="L703" s="11">
        <v>6</v>
      </c>
      <c r="M703" s="11">
        <v>0</v>
      </c>
      <c r="N703" s="11" t="s">
        <v>3469</v>
      </c>
      <c r="O703" s="11">
        <v>0</v>
      </c>
      <c r="P703" s="11">
        <v>0</v>
      </c>
      <c r="Q703" s="11">
        <v>0</v>
      </c>
      <c r="R703" s="11">
        <v>0</v>
      </c>
      <c r="S703" s="11">
        <v>0</v>
      </c>
      <c r="T703" s="11">
        <v>0</v>
      </c>
      <c r="U703" s="11">
        <v>0</v>
      </c>
      <c r="V703" s="11">
        <v>0</v>
      </c>
      <c r="W703" s="11">
        <v>0</v>
      </c>
      <c r="X703" s="11">
        <v>0</v>
      </c>
      <c r="Y703" s="11">
        <v>0</v>
      </c>
      <c r="Z703" s="11">
        <v>0</v>
      </c>
      <c r="AA703" s="11">
        <v>0</v>
      </c>
      <c r="AB703" s="11">
        <v>0</v>
      </c>
      <c r="AC703" s="11">
        <v>0</v>
      </c>
      <c r="AD703" s="11">
        <v>0</v>
      </c>
      <c r="AE703" s="11">
        <v>0</v>
      </c>
      <c r="AF703" s="11">
        <v>0</v>
      </c>
      <c r="AG703" s="11">
        <v>15</v>
      </c>
      <c r="AH703" s="11"/>
      <c r="AI703" s="11"/>
      <c r="AJ703" s="11" t="s">
        <v>3329</v>
      </c>
      <c r="AK703" s="11" t="s">
        <v>3541</v>
      </c>
      <c r="AL703" s="11"/>
      <c r="AM703" s="11"/>
      <c r="AN703" s="11" t="s">
        <v>1574</v>
      </c>
      <c r="AO703" s="11" t="s">
        <v>47</v>
      </c>
      <c r="AP703" s="11" t="s">
        <v>56</v>
      </c>
      <c r="AQ703" s="11" t="s">
        <v>729</v>
      </c>
    </row>
    <row r="704" ht="72" hidden="1" spans="1:43">
      <c r="A704" s="28">
        <v>700</v>
      </c>
      <c r="B704" s="11" t="s">
        <v>494</v>
      </c>
      <c r="C704" s="11" t="s">
        <v>2552</v>
      </c>
      <c r="D704" s="11" t="s">
        <v>2553</v>
      </c>
      <c r="E704" s="11" t="s">
        <v>2554</v>
      </c>
      <c r="F704" s="11" t="s">
        <v>646</v>
      </c>
      <c r="G704" s="11" t="s">
        <v>403</v>
      </c>
      <c r="H704" s="11">
        <v>5</v>
      </c>
      <c r="I704" s="11">
        <v>1</v>
      </c>
      <c r="J704" s="11">
        <v>100</v>
      </c>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v>15</v>
      </c>
      <c r="AH704" s="11" t="s">
        <v>1400</v>
      </c>
      <c r="AI704" s="11">
        <v>4</v>
      </c>
      <c r="AJ704" s="11"/>
      <c r="AK704" s="11"/>
      <c r="AL704" s="11"/>
      <c r="AM704" s="11"/>
      <c r="AN704" s="11" t="s">
        <v>1574</v>
      </c>
      <c r="AO704" s="11" t="s">
        <v>47</v>
      </c>
      <c r="AP704" s="11" t="s">
        <v>56</v>
      </c>
      <c r="AQ704" s="11" t="s">
        <v>729</v>
      </c>
    </row>
    <row r="705" ht="24" hidden="1" spans="1:43">
      <c r="A705" s="28">
        <v>701</v>
      </c>
      <c r="B705" s="11" t="s">
        <v>494</v>
      </c>
      <c r="C705" s="11" t="s">
        <v>2555</v>
      </c>
      <c r="D705" s="11" t="s">
        <v>2556</v>
      </c>
      <c r="E705" s="11" t="s">
        <v>2557</v>
      </c>
      <c r="F705" s="11" t="s">
        <v>2144</v>
      </c>
      <c r="G705" s="11" t="s">
        <v>128</v>
      </c>
      <c r="H705" s="11">
        <v>5</v>
      </c>
      <c r="I705" s="11">
        <v>5</v>
      </c>
      <c r="J705" s="11">
        <v>100</v>
      </c>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v>15</v>
      </c>
      <c r="AH705" s="11"/>
      <c r="AI705" s="11"/>
      <c r="AJ705" s="11"/>
      <c r="AK705" s="11"/>
      <c r="AL705" s="11"/>
      <c r="AM705" s="11"/>
      <c r="AN705" s="11" t="s">
        <v>1574</v>
      </c>
      <c r="AO705" s="11" t="s">
        <v>47</v>
      </c>
      <c r="AP705" s="11" t="s">
        <v>56</v>
      </c>
      <c r="AQ705" s="11" t="s">
        <v>729</v>
      </c>
    </row>
    <row r="706" ht="36" hidden="1" spans="1:43">
      <c r="A706" s="28">
        <v>702</v>
      </c>
      <c r="B706" s="11" t="s">
        <v>494</v>
      </c>
      <c r="C706" s="11" t="s">
        <v>2558</v>
      </c>
      <c r="D706" s="11" t="s">
        <v>2559</v>
      </c>
      <c r="E706" s="11" t="s">
        <v>2560</v>
      </c>
      <c r="F706" s="30" t="s">
        <v>2510</v>
      </c>
      <c r="G706" s="11" t="s">
        <v>2511</v>
      </c>
      <c r="H706" s="11">
        <v>3</v>
      </c>
      <c r="I706" s="11">
        <v>3</v>
      </c>
      <c r="J706" s="11">
        <v>100</v>
      </c>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v>30</v>
      </c>
      <c r="AH706" s="11"/>
      <c r="AI706" s="11"/>
      <c r="AJ706" s="11"/>
      <c r="AK706" s="11"/>
      <c r="AL706" s="11"/>
      <c r="AM706" s="11"/>
      <c r="AN706" s="11" t="s">
        <v>1597</v>
      </c>
      <c r="AO706" s="11" t="s">
        <v>47</v>
      </c>
      <c r="AP706" s="11" t="s">
        <v>48</v>
      </c>
      <c r="AQ706" s="11" t="s">
        <v>729</v>
      </c>
    </row>
    <row r="707" ht="48" hidden="1" spans="1:43">
      <c r="A707" s="28">
        <v>703</v>
      </c>
      <c r="B707" s="11" t="s">
        <v>494</v>
      </c>
      <c r="C707" s="11" t="s">
        <v>2561</v>
      </c>
      <c r="D707" s="11" t="s">
        <v>2562</v>
      </c>
      <c r="E707" s="11" t="s">
        <v>2563</v>
      </c>
      <c r="F707" s="11" t="s">
        <v>524</v>
      </c>
      <c r="G707" s="11" t="s">
        <v>1421</v>
      </c>
      <c r="H707" s="11">
        <v>3</v>
      </c>
      <c r="I707" s="11">
        <v>3</v>
      </c>
      <c r="J707" s="33">
        <v>60</v>
      </c>
      <c r="K707" s="33" t="s">
        <v>1421</v>
      </c>
      <c r="L707" s="11">
        <v>4</v>
      </c>
      <c r="M707" s="33">
        <v>40</v>
      </c>
      <c r="N707" s="33" t="s">
        <v>947</v>
      </c>
      <c r="O707" s="11">
        <v>0</v>
      </c>
      <c r="P707" s="11">
        <v>0</v>
      </c>
      <c r="Q707" s="11">
        <v>0</v>
      </c>
      <c r="R707" s="11">
        <v>0</v>
      </c>
      <c r="S707" s="11">
        <v>0</v>
      </c>
      <c r="T707" s="11">
        <v>0</v>
      </c>
      <c r="U707" s="11">
        <v>0</v>
      </c>
      <c r="V707" s="11">
        <v>0</v>
      </c>
      <c r="W707" s="11">
        <v>0</v>
      </c>
      <c r="X707" s="11">
        <v>0</v>
      </c>
      <c r="Y707" s="11">
        <v>0</v>
      </c>
      <c r="Z707" s="11">
        <v>0</v>
      </c>
      <c r="AA707" s="11">
        <v>0</v>
      </c>
      <c r="AB707" s="11">
        <v>0</v>
      </c>
      <c r="AC707" s="11">
        <v>0</v>
      </c>
      <c r="AD707" s="11">
        <v>0</v>
      </c>
      <c r="AE707" s="11">
        <v>0</v>
      </c>
      <c r="AF707" s="11">
        <v>0</v>
      </c>
      <c r="AG707" s="11">
        <v>30</v>
      </c>
      <c r="AH707" s="11"/>
      <c r="AI707" s="11"/>
      <c r="AJ707" s="11" t="s">
        <v>3329</v>
      </c>
      <c r="AK707" s="11" t="s">
        <v>3541</v>
      </c>
      <c r="AL707" s="11"/>
      <c r="AM707" s="11"/>
      <c r="AN707" s="11" t="s">
        <v>1597</v>
      </c>
      <c r="AO707" s="11" t="s">
        <v>47</v>
      </c>
      <c r="AP707" s="11" t="s">
        <v>48</v>
      </c>
      <c r="AQ707" s="11" t="s">
        <v>729</v>
      </c>
    </row>
    <row r="708" ht="24" hidden="1" spans="1:43">
      <c r="A708" s="28">
        <v>704</v>
      </c>
      <c r="B708" s="11" t="s">
        <v>494</v>
      </c>
      <c r="C708" s="11" t="s">
        <v>2564</v>
      </c>
      <c r="D708" s="11" t="s">
        <v>2565</v>
      </c>
      <c r="E708" s="11" t="s">
        <v>2566</v>
      </c>
      <c r="F708" s="11" t="s">
        <v>528</v>
      </c>
      <c r="G708" s="11" t="s">
        <v>2567</v>
      </c>
      <c r="H708" s="11">
        <v>2</v>
      </c>
      <c r="I708" s="11">
        <v>2</v>
      </c>
      <c r="J708" s="11">
        <v>100</v>
      </c>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v>30</v>
      </c>
      <c r="AH708" s="11"/>
      <c r="AI708" s="11"/>
      <c r="AJ708" s="11"/>
      <c r="AK708" s="11"/>
      <c r="AL708" s="11"/>
      <c r="AM708" s="11"/>
      <c r="AN708" s="11" t="s">
        <v>1597</v>
      </c>
      <c r="AO708" s="11" t="s">
        <v>47</v>
      </c>
      <c r="AP708" s="11" t="s">
        <v>48</v>
      </c>
      <c r="AQ708" s="11" t="s">
        <v>729</v>
      </c>
    </row>
    <row r="709" ht="24" hidden="1" spans="1:43">
      <c r="A709" s="28">
        <v>705</v>
      </c>
      <c r="B709" s="11" t="s">
        <v>494</v>
      </c>
      <c r="C709" s="11" t="s">
        <v>2568</v>
      </c>
      <c r="D709" s="11" t="s">
        <v>2569</v>
      </c>
      <c r="E709" s="11" t="s">
        <v>2570</v>
      </c>
      <c r="F709" s="11" t="s">
        <v>524</v>
      </c>
      <c r="G709" s="11" t="s">
        <v>2129</v>
      </c>
      <c r="H709" s="11">
        <v>5</v>
      </c>
      <c r="I709" s="11">
        <v>5</v>
      </c>
      <c r="J709" s="11">
        <v>100</v>
      </c>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v>5</v>
      </c>
      <c r="AH709" s="11"/>
      <c r="AI709" s="11"/>
      <c r="AJ709" s="11"/>
      <c r="AK709" s="11"/>
      <c r="AL709" s="11"/>
      <c r="AM709" s="11"/>
      <c r="AN709" s="11" t="s">
        <v>1597</v>
      </c>
      <c r="AO709" s="11" t="s">
        <v>105</v>
      </c>
      <c r="AP709" s="11" t="s">
        <v>56</v>
      </c>
      <c r="AQ709" s="11" t="s">
        <v>729</v>
      </c>
    </row>
    <row r="710" ht="60" spans="1:43">
      <c r="A710" s="28">
        <v>706</v>
      </c>
      <c r="B710" s="11" t="s">
        <v>494</v>
      </c>
      <c r="C710" s="11" t="s">
        <v>2571</v>
      </c>
      <c r="D710" s="11" t="s">
        <v>2572</v>
      </c>
      <c r="E710" s="11" t="s">
        <v>2573</v>
      </c>
      <c r="F710" s="11" t="s">
        <v>143</v>
      </c>
      <c r="G710" s="11" t="s">
        <v>2187</v>
      </c>
      <c r="H710" s="11">
        <v>1</v>
      </c>
      <c r="I710" s="11">
        <v>1</v>
      </c>
      <c r="J710" s="95">
        <v>91</v>
      </c>
      <c r="K710" s="95" t="s">
        <v>2187</v>
      </c>
      <c r="L710" s="11">
        <v>2</v>
      </c>
      <c r="M710" s="11">
        <v>0</v>
      </c>
      <c r="N710" s="11" t="s">
        <v>3373</v>
      </c>
      <c r="O710" s="11">
        <v>3</v>
      </c>
      <c r="P710" s="11">
        <v>0</v>
      </c>
      <c r="Q710" s="11" t="s">
        <v>632</v>
      </c>
      <c r="R710" s="11">
        <v>4</v>
      </c>
      <c r="S710" s="11">
        <v>0</v>
      </c>
      <c r="T710" s="11" t="s">
        <v>3376</v>
      </c>
      <c r="U710" s="11">
        <v>5</v>
      </c>
      <c r="V710" s="11">
        <v>9</v>
      </c>
      <c r="W710" s="11" t="s">
        <v>3377</v>
      </c>
      <c r="X710" s="11">
        <v>6</v>
      </c>
      <c r="Y710" s="11">
        <v>0</v>
      </c>
      <c r="Z710" s="11" t="s">
        <v>3378</v>
      </c>
      <c r="AA710" s="11">
        <v>7</v>
      </c>
      <c r="AB710" s="11">
        <v>0</v>
      </c>
      <c r="AC710" s="11" t="s">
        <v>3470</v>
      </c>
      <c r="AD710" s="11">
        <v>8</v>
      </c>
      <c r="AE710" s="11">
        <v>0</v>
      </c>
      <c r="AF710" s="11" t="s">
        <v>3471</v>
      </c>
      <c r="AG710" s="11">
        <v>30</v>
      </c>
      <c r="AH710" s="11"/>
      <c r="AI710" s="11"/>
      <c r="AJ710" s="11" t="s">
        <v>3329</v>
      </c>
      <c r="AK710" s="11" t="s">
        <v>3539</v>
      </c>
      <c r="AL710" s="11"/>
      <c r="AM710" s="11"/>
      <c r="AN710" s="11" t="s">
        <v>1597</v>
      </c>
      <c r="AO710" s="11" t="s">
        <v>47</v>
      </c>
      <c r="AP710" s="11" t="s">
        <v>48</v>
      </c>
      <c r="AQ710" s="11" t="s">
        <v>729</v>
      </c>
    </row>
    <row r="711" ht="24" hidden="1" spans="1:43">
      <c r="A711" s="28">
        <v>707</v>
      </c>
      <c r="B711" s="11" t="s">
        <v>494</v>
      </c>
      <c r="C711" s="11" t="s">
        <v>2574</v>
      </c>
      <c r="D711" s="11" t="s">
        <v>2575</v>
      </c>
      <c r="E711" s="11" t="s">
        <v>2576</v>
      </c>
      <c r="F711" s="11" t="s">
        <v>524</v>
      </c>
      <c r="G711" s="11" t="s">
        <v>1755</v>
      </c>
      <c r="H711" s="11">
        <v>6</v>
      </c>
      <c r="I711" s="11">
        <v>6</v>
      </c>
      <c r="J711" s="11">
        <v>100</v>
      </c>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v>5</v>
      </c>
      <c r="AH711" s="11"/>
      <c r="AI711" s="11"/>
      <c r="AJ711" s="11"/>
      <c r="AK711" s="11"/>
      <c r="AL711" s="11"/>
      <c r="AM711" s="11"/>
      <c r="AN711" s="11" t="s">
        <v>1597</v>
      </c>
      <c r="AO711" s="11" t="s">
        <v>105</v>
      </c>
      <c r="AP711" s="11" t="s">
        <v>56</v>
      </c>
      <c r="AQ711" s="11" t="s">
        <v>729</v>
      </c>
    </row>
    <row r="712" ht="36" hidden="1" spans="1:43">
      <c r="A712" s="28">
        <v>708</v>
      </c>
      <c r="B712" s="11" t="s">
        <v>494</v>
      </c>
      <c r="C712" s="11" t="s">
        <v>2577</v>
      </c>
      <c r="D712" s="11" t="s">
        <v>2578</v>
      </c>
      <c r="E712" s="11" t="s">
        <v>2579</v>
      </c>
      <c r="F712" s="11" t="s">
        <v>508</v>
      </c>
      <c r="G712" s="11" t="s">
        <v>2580</v>
      </c>
      <c r="H712" s="11">
        <v>2</v>
      </c>
      <c r="I712" s="11">
        <v>2</v>
      </c>
      <c r="J712" s="11">
        <v>100</v>
      </c>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v>30</v>
      </c>
      <c r="AH712" s="11"/>
      <c r="AI712" s="11"/>
      <c r="AJ712" s="11"/>
      <c r="AK712" s="11"/>
      <c r="AL712" s="11"/>
      <c r="AM712" s="11"/>
      <c r="AN712" s="11" t="s">
        <v>1597</v>
      </c>
      <c r="AO712" s="11" t="s">
        <v>47</v>
      </c>
      <c r="AP712" s="11" t="s">
        <v>48</v>
      </c>
      <c r="AQ712" s="11" t="s">
        <v>729</v>
      </c>
    </row>
    <row r="713" ht="36" hidden="1" spans="1:43">
      <c r="A713" s="28">
        <v>709</v>
      </c>
      <c r="B713" s="11" t="s">
        <v>494</v>
      </c>
      <c r="C713" s="11" t="s">
        <v>2581</v>
      </c>
      <c r="D713" s="11" t="s">
        <v>2582</v>
      </c>
      <c r="E713" s="11" t="s">
        <v>2583</v>
      </c>
      <c r="F713" s="11" t="s">
        <v>519</v>
      </c>
      <c r="G713" s="11" t="s">
        <v>2584</v>
      </c>
      <c r="H713" s="11">
        <v>2</v>
      </c>
      <c r="I713" s="11">
        <v>2</v>
      </c>
      <c r="J713" s="11">
        <v>100</v>
      </c>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v>30</v>
      </c>
      <c r="AH713" s="11"/>
      <c r="AI713" s="11"/>
      <c r="AJ713" s="11"/>
      <c r="AK713" s="11"/>
      <c r="AL713" s="11"/>
      <c r="AM713" s="11"/>
      <c r="AN713" s="11" t="s">
        <v>1617</v>
      </c>
      <c r="AO713" s="11" t="s">
        <v>47</v>
      </c>
      <c r="AP713" s="11" t="s">
        <v>48</v>
      </c>
      <c r="AQ713" s="11" t="s">
        <v>729</v>
      </c>
    </row>
    <row r="714" ht="48" spans="1:43">
      <c r="A714" s="28">
        <v>710</v>
      </c>
      <c r="B714" s="11" t="s">
        <v>494</v>
      </c>
      <c r="C714" s="11" t="s">
        <v>2585</v>
      </c>
      <c r="D714" s="11" t="s">
        <v>2586</v>
      </c>
      <c r="E714" s="11" t="s">
        <v>2462</v>
      </c>
      <c r="F714" s="11" t="s">
        <v>2136</v>
      </c>
      <c r="G714" s="11" t="s">
        <v>1357</v>
      </c>
      <c r="H714" s="11">
        <v>5</v>
      </c>
      <c r="I714" s="11">
        <v>3</v>
      </c>
      <c r="J714" s="11">
        <v>62.5</v>
      </c>
      <c r="K714" s="11" t="s">
        <v>323</v>
      </c>
      <c r="L714" s="11">
        <v>5</v>
      </c>
      <c r="M714" s="95">
        <v>37.5</v>
      </c>
      <c r="N714" s="95" t="s">
        <v>1357</v>
      </c>
      <c r="O714" s="11">
        <v>0</v>
      </c>
      <c r="P714" s="11">
        <v>0</v>
      </c>
      <c r="Q714" s="11">
        <v>0</v>
      </c>
      <c r="R714" s="11">
        <v>0</v>
      </c>
      <c r="S714" s="11">
        <v>0</v>
      </c>
      <c r="T714" s="11">
        <v>0</v>
      </c>
      <c r="U714" s="11">
        <v>0</v>
      </c>
      <c r="V714" s="11">
        <v>0</v>
      </c>
      <c r="W714" s="11">
        <v>0</v>
      </c>
      <c r="X714" s="11">
        <v>0</v>
      </c>
      <c r="Y714" s="11">
        <v>0</v>
      </c>
      <c r="Z714" s="11">
        <v>0</v>
      </c>
      <c r="AA714" s="11">
        <v>0</v>
      </c>
      <c r="AB714" s="11">
        <v>0</v>
      </c>
      <c r="AC714" s="11">
        <v>0</v>
      </c>
      <c r="AD714" s="11">
        <v>0</v>
      </c>
      <c r="AE714" s="11">
        <v>0</v>
      </c>
      <c r="AF714" s="11">
        <v>0</v>
      </c>
      <c r="AG714" s="11">
        <v>15</v>
      </c>
      <c r="AH714" s="11"/>
      <c r="AI714" s="11"/>
      <c r="AJ714" s="11" t="s">
        <v>3329</v>
      </c>
      <c r="AK714" s="11" t="s">
        <v>3542</v>
      </c>
      <c r="AL714" s="11"/>
      <c r="AM714" s="11"/>
      <c r="AN714" s="11" t="s">
        <v>1617</v>
      </c>
      <c r="AO714" s="11" t="s">
        <v>47</v>
      </c>
      <c r="AP714" s="11" t="s">
        <v>56</v>
      </c>
      <c r="AQ714" s="11" t="s">
        <v>729</v>
      </c>
    </row>
    <row r="715" ht="48" spans="1:43">
      <c r="A715" s="28">
        <v>711</v>
      </c>
      <c r="B715" s="11" t="s">
        <v>494</v>
      </c>
      <c r="C715" s="11" t="s">
        <v>2587</v>
      </c>
      <c r="D715" s="11" t="s">
        <v>2588</v>
      </c>
      <c r="E715" s="11" t="s">
        <v>2345</v>
      </c>
      <c r="F715" s="11" t="s">
        <v>528</v>
      </c>
      <c r="G715" s="11" t="s">
        <v>873</v>
      </c>
      <c r="H715" s="11">
        <v>2</v>
      </c>
      <c r="I715" s="11">
        <v>1</v>
      </c>
      <c r="J715" s="11">
        <v>55.55</v>
      </c>
      <c r="K715" s="11" t="s">
        <v>362</v>
      </c>
      <c r="L715" s="11">
        <v>2</v>
      </c>
      <c r="M715" s="95">
        <v>44.44</v>
      </c>
      <c r="N715" s="95" t="s">
        <v>873</v>
      </c>
      <c r="O715" s="11">
        <v>0</v>
      </c>
      <c r="P715" s="11">
        <v>0</v>
      </c>
      <c r="Q715" s="11">
        <v>0</v>
      </c>
      <c r="R715" s="11">
        <v>0</v>
      </c>
      <c r="S715" s="11">
        <v>0</v>
      </c>
      <c r="T715" s="11">
        <v>0</v>
      </c>
      <c r="U715" s="11">
        <v>0</v>
      </c>
      <c r="V715" s="11">
        <v>0</v>
      </c>
      <c r="W715" s="11">
        <v>0</v>
      </c>
      <c r="X715" s="11">
        <v>0</v>
      </c>
      <c r="Y715" s="11">
        <v>0</v>
      </c>
      <c r="Z715" s="11">
        <v>0</v>
      </c>
      <c r="AA715" s="11">
        <v>0</v>
      </c>
      <c r="AB715" s="11">
        <v>0</v>
      </c>
      <c r="AC715" s="11">
        <v>0</v>
      </c>
      <c r="AD715" s="11">
        <v>0</v>
      </c>
      <c r="AE715" s="11">
        <v>0</v>
      </c>
      <c r="AF715" s="11">
        <v>0</v>
      </c>
      <c r="AG715" s="11">
        <v>10</v>
      </c>
      <c r="AH715" s="11"/>
      <c r="AI715" s="11"/>
      <c r="AJ715" s="11" t="s">
        <v>3329</v>
      </c>
      <c r="AK715" s="11" t="s">
        <v>3542</v>
      </c>
      <c r="AL715" s="11"/>
      <c r="AM715" s="11"/>
      <c r="AN715" s="11" t="s">
        <v>1640</v>
      </c>
      <c r="AO715" s="11" t="s">
        <v>105</v>
      </c>
      <c r="AP715" s="11" t="s">
        <v>48</v>
      </c>
      <c r="AQ715" s="11" t="s">
        <v>729</v>
      </c>
    </row>
    <row r="716" ht="36" hidden="1" spans="1:43">
      <c r="A716" s="28">
        <v>712</v>
      </c>
      <c r="B716" s="11" t="s">
        <v>494</v>
      </c>
      <c r="C716" s="11" t="s">
        <v>2589</v>
      </c>
      <c r="D716" s="11" t="s">
        <v>2590</v>
      </c>
      <c r="E716" s="11" t="s">
        <v>2591</v>
      </c>
      <c r="F716" s="11" t="s">
        <v>519</v>
      </c>
      <c r="G716" s="11" t="s">
        <v>2592</v>
      </c>
      <c r="H716" s="11">
        <v>2</v>
      </c>
      <c r="I716" s="11">
        <v>2</v>
      </c>
      <c r="J716" s="11">
        <v>100</v>
      </c>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v>30</v>
      </c>
      <c r="AH716" s="11"/>
      <c r="AI716" s="11"/>
      <c r="AJ716" s="11"/>
      <c r="AK716" s="11"/>
      <c r="AL716" s="11"/>
      <c r="AM716" s="11"/>
      <c r="AN716" s="11" t="s">
        <v>1640</v>
      </c>
      <c r="AO716" s="11" t="s">
        <v>47</v>
      </c>
      <c r="AP716" s="11" t="s">
        <v>48</v>
      </c>
      <c r="AQ716" s="11" t="s">
        <v>729</v>
      </c>
    </row>
    <row r="717" ht="24" hidden="1" spans="1:43">
      <c r="A717" s="28">
        <v>713</v>
      </c>
      <c r="B717" s="11" t="s">
        <v>494</v>
      </c>
      <c r="C717" s="11" t="s">
        <v>2593</v>
      </c>
      <c r="D717" s="11" t="s">
        <v>2594</v>
      </c>
      <c r="E717" s="11" t="s">
        <v>2595</v>
      </c>
      <c r="F717" s="11" t="s">
        <v>528</v>
      </c>
      <c r="G717" s="11" t="s">
        <v>2567</v>
      </c>
      <c r="H717" s="11">
        <v>2</v>
      </c>
      <c r="I717" s="11">
        <v>2</v>
      </c>
      <c r="J717" s="11">
        <v>100</v>
      </c>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v>30</v>
      </c>
      <c r="AH717" s="11"/>
      <c r="AI717" s="11"/>
      <c r="AJ717" s="11"/>
      <c r="AK717" s="11"/>
      <c r="AL717" s="11"/>
      <c r="AM717" s="11"/>
      <c r="AN717" s="11" t="s">
        <v>1640</v>
      </c>
      <c r="AO717" s="11" t="s">
        <v>47</v>
      </c>
      <c r="AP717" s="11" t="s">
        <v>48</v>
      </c>
      <c r="AQ717" s="11" t="s">
        <v>729</v>
      </c>
    </row>
    <row r="718" ht="24" hidden="1" spans="1:43">
      <c r="A718" s="28">
        <v>714</v>
      </c>
      <c r="B718" s="11" t="s">
        <v>494</v>
      </c>
      <c r="C718" s="11" t="s">
        <v>2596</v>
      </c>
      <c r="D718" s="11" t="s">
        <v>2597</v>
      </c>
      <c r="E718" s="11" t="s">
        <v>2598</v>
      </c>
      <c r="F718" s="11" t="s">
        <v>524</v>
      </c>
      <c r="G718" s="11" t="s">
        <v>1421</v>
      </c>
      <c r="H718" s="11">
        <v>3</v>
      </c>
      <c r="I718" s="11">
        <v>3</v>
      </c>
      <c r="J718" s="11">
        <v>100</v>
      </c>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v>30</v>
      </c>
      <c r="AH718" s="11"/>
      <c r="AI718" s="11"/>
      <c r="AJ718" s="11"/>
      <c r="AK718" s="11"/>
      <c r="AL718" s="11"/>
      <c r="AM718" s="11"/>
      <c r="AN718" s="11" t="s">
        <v>1640</v>
      </c>
      <c r="AO718" s="11" t="s">
        <v>47</v>
      </c>
      <c r="AP718" s="11" t="s">
        <v>48</v>
      </c>
      <c r="AQ718" s="11" t="s">
        <v>729</v>
      </c>
    </row>
    <row r="719" ht="36" hidden="1" spans="1:43">
      <c r="A719" s="28">
        <v>715</v>
      </c>
      <c r="B719" s="11" t="s">
        <v>494</v>
      </c>
      <c r="C719" s="11" t="s">
        <v>2599</v>
      </c>
      <c r="D719" s="11" t="s">
        <v>2600</v>
      </c>
      <c r="E719" s="11" t="s">
        <v>2601</v>
      </c>
      <c r="F719" s="30" t="s">
        <v>2140</v>
      </c>
      <c r="G719" s="11" t="s">
        <v>2602</v>
      </c>
      <c r="H719" s="11">
        <v>3</v>
      </c>
      <c r="I719" s="11">
        <v>1</v>
      </c>
      <c r="J719" s="11">
        <v>100</v>
      </c>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v>30</v>
      </c>
      <c r="AH719" s="11"/>
      <c r="AI719" s="11"/>
      <c r="AJ719" s="11"/>
      <c r="AK719" s="11"/>
      <c r="AL719" s="11"/>
      <c r="AM719" s="11"/>
      <c r="AN719" s="11" t="s">
        <v>1662</v>
      </c>
      <c r="AO719" s="11" t="s">
        <v>47</v>
      </c>
      <c r="AP719" s="11" t="s">
        <v>48</v>
      </c>
      <c r="AQ719" s="11" t="s">
        <v>729</v>
      </c>
    </row>
    <row r="720" ht="36" hidden="1" spans="1:43">
      <c r="A720" s="28">
        <v>716</v>
      </c>
      <c r="B720" s="11" t="s">
        <v>494</v>
      </c>
      <c r="C720" s="11" t="s">
        <v>2603</v>
      </c>
      <c r="D720" s="11" t="s">
        <v>2604</v>
      </c>
      <c r="E720" s="11" t="s">
        <v>2605</v>
      </c>
      <c r="F720" s="11" t="s">
        <v>519</v>
      </c>
      <c r="G720" s="11" t="s">
        <v>1275</v>
      </c>
      <c r="H720" s="11">
        <v>2</v>
      </c>
      <c r="I720" s="11">
        <v>2</v>
      </c>
      <c r="J720" s="11">
        <v>100</v>
      </c>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v>30</v>
      </c>
      <c r="AH720" s="11"/>
      <c r="AI720" s="11"/>
      <c r="AJ720" s="11"/>
      <c r="AK720" s="11"/>
      <c r="AL720" s="11"/>
      <c r="AM720" s="11"/>
      <c r="AN720" s="11" t="s">
        <v>1662</v>
      </c>
      <c r="AO720" s="11" t="s">
        <v>47</v>
      </c>
      <c r="AP720" s="11" t="s">
        <v>48</v>
      </c>
      <c r="AQ720" s="11" t="s">
        <v>729</v>
      </c>
    </row>
    <row r="721" ht="36" hidden="1" spans="1:43">
      <c r="A721" s="28">
        <v>717</v>
      </c>
      <c r="B721" s="11" t="s">
        <v>494</v>
      </c>
      <c r="C721" s="11" t="s">
        <v>2606</v>
      </c>
      <c r="D721" s="11" t="s">
        <v>2607</v>
      </c>
      <c r="E721" s="11" t="s">
        <v>2608</v>
      </c>
      <c r="F721" s="11" t="s">
        <v>519</v>
      </c>
      <c r="G721" s="11" t="s">
        <v>1275</v>
      </c>
      <c r="H721" s="11">
        <v>1</v>
      </c>
      <c r="I721" s="11">
        <v>1</v>
      </c>
      <c r="J721" s="11">
        <v>100</v>
      </c>
      <c r="K721" s="11" t="s">
        <v>1275</v>
      </c>
      <c r="L721" s="11">
        <v>0</v>
      </c>
      <c r="M721" s="11">
        <v>0</v>
      </c>
      <c r="N721" s="11">
        <v>0</v>
      </c>
      <c r="O721" s="11">
        <v>0</v>
      </c>
      <c r="P721" s="11">
        <v>0</v>
      </c>
      <c r="Q721" s="11">
        <v>0</v>
      </c>
      <c r="R721" s="11">
        <v>0</v>
      </c>
      <c r="S721" s="11">
        <v>0</v>
      </c>
      <c r="T721" s="11">
        <v>0</v>
      </c>
      <c r="U721" s="11">
        <v>0</v>
      </c>
      <c r="V721" s="11">
        <v>0</v>
      </c>
      <c r="W721" s="11">
        <v>0</v>
      </c>
      <c r="X721" s="11">
        <v>0</v>
      </c>
      <c r="Y721" s="11">
        <v>0</v>
      </c>
      <c r="Z721" s="11">
        <v>0</v>
      </c>
      <c r="AA721" s="11">
        <v>0</v>
      </c>
      <c r="AB721" s="11">
        <v>0</v>
      </c>
      <c r="AC721" s="11">
        <v>0</v>
      </c>
      <c r="AD721" s="11">
        <v>0</v>
      </c>
      <c r="AE721" s="11">
        <v>0</v>
      </c>
      <c r="AF721" s="11">
        <v>0</v>
      </c>
      <c r="AG721" s="11">
        <v>30</v>
      </c>
      <c r="AH721" s="11"/>
      <c r="AI721" s="11"/>
      <c r="AJ721" s="31" t="s">
        <v>3328</v>
      </c>
      <c r="AK721" s="11"/>
      <c r="AL721" s="11"/>
      <c r="AM721" s="11"/>
      <c r="AN721" s="11" t="s">
        <v>1662</v>
      </c>
      <c r="AO721" s="11" t="s">
        <v>47</v>
      </c>
      <c r="AP721" s="11" t="s">
        <v>48</v>
      </c>
      <c r="AQ721" s="11" t="s">
        <v>729</v>
      </c>
    </row>
    <row r="722" ht="36" hidden="1" spans="1:43">
      <c r="A722" s="28">
        <v>718</v>
      </c>
      <c r="B722" s="11" t="s">
        <v>494</v>
      </c>
      <c r="C722" s="11" t="s">
        <v>2609</v>
      </c>
      <c r="D722" s="11" t="s">
        <v>2610</v>
      </c>
      <c r="E722" s="11" t="s">
        <v>2611</v>
      </c>
      <c r="F722" s="30" t="s">
        <v>2136</v>
      </c>
      <c r="G722" s="11" t="s">
        <v>1357</v>
      </c>
      <c r="H722" s="11">
        <v>5</v>
      </c>
      <c r="I722" s="11">
        <v>5</v>
      </c>
      <c r="J722" s="11">
        <v>100</v>
      </c>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v>15</v>
      </c>
      <c r="AH722" s="11"/>
      <c r="AI722" s="11"/>
      <c r="AJ722" s="11"/>
      <c r="AK722" s="11"/>
      <c r="AL722" s="11"/>
      <c r="AM722" s="11"/>
      <c r="AN722" s="11" t="s">
        <v>1687</v>
      </c>
      <c r="AO722" s="11" t="s">
        <v>47</v>
      </c>
      <c r="AP722" s="11" t="s">
        <v>56</v>
      </c>
      <c r="AQ722" s="11" t="s">
        <v>729</v>
      </c>
    </row>
    <row r="723" ht="48" spans="1:43">
      <c r="A723" s="28">
        <v>719</v>
      </c>
      <c r="B723" s="11" t="s">
        <v>494</v>
      </c>
      <c r="C723" s="11" t="s">
        <v>2612</v>
      </c>
      <c r="D723" s="11" t="s">
        <v>2613</v>
      </c>
      <c r="E723" s="11" t="s">
        <v>2614</v>
      </c>
      <c r="F723" s="11" t="s">
        <v>528</v>
      </c>
      <c r="G723" s="11" t="s">
        <v>873</v>
      </c>
      <c r="H723" s="11">
        <v>2</v>
      </c>
      <c r="I723" s="11">
        <v>1</v>
      </c>
      <c r="J723" s="11">
        <v>55.55</v>
      </c>
      <c r="K723" s="11" t="s">
        <v>362</v>
      </c>
      <c r="L723" s="11">
        <v>2</v>
      </c>
      <c r="M723" s="95">
        <v>44.44</v>
      </c>
      <c r="N723" s="95" t="s">
        <v>873</v>
      </c>
      <c r="O723" s="11">
        <v>0</v>
      </c>
      <c r="P723" s="11">
        <v>0</v>
      </c>
      <c r="Q723" s="11">
        <v>0</v>
      </c>
      <c r="R723" s="11">
        <v>0</v>
      </c>
      <c r="S723" s="11">
        <v>0</v>
      </c>
      <c r="T723" s="11">
        <v>0</v>
      </c>
      <c r="U723" s="11">
        <v>0</v>
      </c>
      <c r="V723" s="11">
        <v>0</v>
      </c>
      <c r="W723" s="11">
        <v>0</v>
      </c>
      <c r="X723" s="11">
        <v>0</v>
      </c>
      <c r="Y723" s="11">
        <v>0</v>
      </c>
      <c r="Z723" s="11">
        <v>0</v>
      </c>
      <c r="AA723" s="11">
        <v>0</v>
      </c>
      <c r="AB723" s="11">
        <v>0</v>
      </c>
      <c r="AC723" s="11">
        <v>0</v>
      </c>
      <c r="AD723" s="11">
        <v>0</v>
      </c>
      <c r="AE723" s="11">
        <v>0</v>
      </c>
      <c r="AF723" s="11">
        <v>0</v>
      </c>
      <c r="AG723" s="11">
        <v>10</v>
      </c>
      <c r="AH723" s="11"/>
      <c r="AI723" s="11"/>
      <c r="AJ723" s="11" t="s">
        <v>3329</v>
      </c>
      <c r="AK723" s="11" t="s">
        <v>3542</v>
      </c>
      <c r="AL723" s="11"/>
      <c r="AM723" s="11"/>
      <c r="AN723" s="11" t="s">
        <v>1687</v>
      </c>
      <c r="AO723" s="11" t="s">
        <v>105</v>
      </c>
      <c r="AP723" s="11" t="s">
        <v>48</v>
      </c>
      <c r="AQ723" s="11" t="s">
        <v>729</v>
      </c>
    </row>
    <row r="724" ht="36" hidden="1" spans="1:43">
      <c r="A724" s="28">
        <v>720</v>
      </c>
      <c r="B724" s="11" t="s">
        <v>494</v>
      </c>
      <c r="C724" s="11" t="s">
        <v>2615</v>
      </c>
      <c r="D724" s="11" t="s">
        <v>2616</v>
      </c>
      <c r="E724" s="11" t="s">
        <v>2617</v>
      </c>
      <c r="F724" s="11" t="s">
        <v>519</v>
      </c>
      <c r="G724" s="11" t="s">
        <v>2592</v>
      </c>
      <c r="H724" s="11">
        <v>2</v>
      </c>
      <c r="I724" s="11">
        <v>2</v>
      </c>
      <c r="J724" s="11">
        <v>100</v>
      </c>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v>30</v>
      </c>
      <c r="AH724" s="11"/>
      <c r="AI724" s="11"/>
      <c r="AJ724" s="11"/>
      <c r="AK724" s="11"/>
      <c r="AL724" s="11"/>
      <c r="AM724" s="11"/>
      <c r="AN724" s="11" t="s">
        <v>1687</v>
      </c>
      <c r="AO724" s="11" t="s">
        <v>47</v>
      </c>
      <c r="AP724" s="11" t="s">
        <v>48</v>
      </c>
      <c r="AQ724" s="11" t="s">
        <v>729</v>
      </c>
    </row>
    <row r="725" ht="36" hidden="1" spans="1:43">
      <c r="A725" s="28">
        <v>721</v>
      </c>
      <c r="B725" s="11" t="s">
        <v>494</v>
      </c>
      <c r="C725" s="11" t="s">
        <v>2618</v>
      </c>
      <c r="D725" s="11" t="s">
        <v>2619</v>
      </c>
      <c r="E725" s="11" t="s">
        <v>2620</v>
      </c>
      <c r="F725" s="11" t="s">
        <v>582</v>
      </c>
      <c r="G725" s="11" t="s">
        <v>2621</v>
      </c>
      <c r="H725" s="11">
        <v>5</v>
      </c>
      <c r="I725" s="11">
        <v>1</v>
      </c>
      <c r="J725" s="11">
        <v>100</v>
      </c>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v>15</v>
      </c>
      <c r="AH725" s="11"/>
      <c r="AI725" s="11"/>
      <c r="AJ725" s="11"/>
      <c r="AK725" s="11"/>
      <c r="AL725" s="11"/>
      <c r="AM725" s="11"/>
      <c r="AN725" s="11" t="s">
        <v>1687</v>
      </c>
      <c r="AO725" s="11" t="s">
        <v>47</v>
      </c>
      <c r="AP725" s="11" t="s">
        <v>56</v>
      </c>
      <c r="AQ725" s="11" t="s">
        <v>729</v>
      </c>
    </row>
    <row r="726" ht="36" hidden="1" spans="1:43">
      <c r="A726" s="28">
        <v>722</v>
      </c>
      <c r="B726" s="11" t="s">
        <v>494</v>
      </c>
      <c r="C726" s="11" t="s">
        <v>2622</v>
      </c>
      <c r="D726" s="11" t="s">
        <v>2623</v>
      </c>
      <c r="E726" s="11" t="s">
        <v>2624</v>
      </c>
      <c r="F726" s="11" t="s">
        <v>528</v>
      </c>
      <c r="G726" s="11" t="s">
        <v>873</v>
      </c>
      <c r="H726" s="11">
        <v>1</v>
      </c>
      <c r="I726" s="11">
        <v>1</v>
      </c>
      <c r="J726" s="11">
        <v>100</v>
      </c>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v>30</v>
      </c>
      <c r="AH726" s="11"/>
      <c r="AI726" s="11"/>
      <c r="AJ726" s="11"/>
      <c r="AK726" s="11"/>
      <c r="AL726" s="11"/>
      <c r="AM726" s="11"/>
      <c r="AN726" s="11" t="s">
        <v>1699</v>
      </c>
      <c r="AO726" s="11" t="s">
        <v>47</v>
      </c>
      <c r="AP726" s="11" t="s">
        <v>48</v>
      </c>
      <c r="AQ726" s="11" t="s">
        <v>729</v>
      </c>
    </row>
    <row r="727" ht="36" hidden="1" spans="1:43">
      <c r="A727" s="28">
        <v>723</v>
      </c>
      <c r="B727" s="11" t="s">
        <v>494</v>
      </c>
      <c r="C727" s="11" t="s">
        <v>2625</v>
      </c>
      <c r="D727" s="11" t="s">
        <v>2626</v>
      </c>
      <c r="E727" s="11" t="s">
        <v>2627</v>
      </c>
      <c r="F727" s="30" t="s">
        <v>2136</v>
      </c>
      <c r="G727" s="11" t="s">
        <v>1357</v>
      </c>
      <c r="H727" s="11">
        <v>5</v>
      </c>
      <c r="I727" s="11">
        <v>5</v>
      </c>
      <c r="J727" s="11">
        <v>100</v>
      </c>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v>15</v>
      </c>
      <c r="AH727" s="11"/>
      <c r="AI727" s="11"/>
      <c r="AJ727" s="11"/>
      <c r="AK727" s="11"/>
      <c r="AL727" s="11"/>
      <c r="AM727" s="11"/>
      <c r="AN727" s="11" t="s">
        <v>1718</v>
      </c>
      <c r="AO727" s="11" t="s">
        <v>47</v>
      </c>
      <c r="AP727" s="11" t="s">
        <v>56</v>
      </c>
      <c r="AQ727" s="11" t="s">
        <v>729</v>
      </c>
    </row>
    <row r="728" ht="36" hidden="1" spans="1:43">
      <c r="A728" s="28">
        <v>724</v>
      </c>
      <c r="B728" s="11" t="s">
        <v>494</v>
      </c>
      <c r="C728" s="11" t="s">
        <v>2628</v>
      </c>
      <c r="D728" s="11" t="s">
        <v>2629</v>
      </c>
      <c r="E728" s="11" t="s">
        <v>2630</v>
      </c>
      <c r="F728" s="11" t="s">
        <v>2136</v>
      </c>
      <c r="G728" s="11" t="s">
        <v>1357</v>
      </c>
      <c r="H728" s="11">
        <v>5</v>
      </c>
      <c r="I728" s="11">
        <v>1</v>
      </c>
      <c r="J728" s="11">
        <v>100</v>
      </c>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v>15</v>
      </c>
      <c r="AH728" s="11"/>
      <c r="AI728" s="11"/>
      <c r="AJ728" s="11"/>
      <c r="AK728" s="11"/>
      <c r="AL728" s="11"/>
      <c r="AM728" s="11"/>
      <c r="AN728" s="11" t="s">
        <v>1742</v>
      </c>
      <c r="AO728" s="11" t="s">
        <v>47</v>
      </c>
      <c r="AP728" s="11" t="s">
        <v>56</v>
      </c>
      <c r="AQ728" s="11" t="s">
        <v>729</v>
      </c>
    </row>
    <row r="729" ht="36" hidden="1" spans="1:43">
      <c r="A729" s="28">
        <v>725</v>
      </c>
      <c r="B729" s="11" t="s">
        <v>494</v>
      </c>
      <c r="C729" s="11" t="s">
        <v>2631</v>
      </c>
      <c r="D729" s="11" t="s">
        <v>2632</v>
      </c>
      <c r="E729" s="11" t="s">
        <v>2633</v>
      </c>
      <c r="F729" s="11" t="s">
        <v>519</v>
      </c>
      <c r="G729" s="11" t="s">
        <v>1275</v>
      </c>
      <c r="H729" s="11">
        <v>8</v>
      </c>
      <c r="I729" s="11">
        <v>8</v>
      </c>
      <c r="J729" s="11">
        <v>100</v>
      </c>
      <c r="K729" s="11" t="s">
        <v>1275</v>
      </c>
      <c r="L729" s="11">
        <v>0</v>
      </c>
      <c r="M729" s="11">
        <v>0</v>
      </c>
      <c r="N729" s="11">
        <v>0</v>
      </c>
      <c r="O729" s="11">
        <v>0</v>
      </c>
      <c r="P729" s="11">
        <v>0</v>
      </c>
      <c r="Q729" s="11">
        <v>0</v>
      </c>
      <c r="R729" s="11">
        <v>0</v>
      </c>
      <c r="S729" s="11">
        <v>0</v>
      </c>
      <c r="T729" s="11">
        <v>0</v>
      </c>
      <c r="U729" s="11">
        <v>0</v>
      </c>
      <c r="V729" s="11">
        <v>0</v>
      </c>
      <c r="W729" s="11">
        <v>0</v>
      </c>
      <c r="X729" s="11">
        <v>0</v>
      </c>
      <c r="Y729" s="11">
        <v>0</v>
      </c>
      <c r="Z729" s="11">
        <v>0</v>
      </c>
      <c r="AA729" s="11">
        <v>0</v>
      </c>
      <c r="AB729" s="11">
        <v>0</v>
      </c>
      <c r="AC729" s="11">
        <v>0</v>
      </c>
      <c r="AD729" s="11">
        <v>0</v>
      </c>
      <c r="AE729" s="11">
        <v>0</v>
      </c>
      <c r="AF729" s="11">
        <v>0</v>
      </c>
      <c r="AG729" s="11">
        <v>15</v>
      </c>
      <c r="AH729" s="11"/>
      <c r="AI729" s="11"/>
      <c r="AJ729" s="31" t="s">
        <v>3328</v>
      </c>
      <c r="AK729" s="11"/>
      <c r="AL729" s="11"/>
      <c r="AM729" s="11"/>
      <c r="AN729" s="11" t="s">
        <v>1775</v>
      </c>
      <c r="AO729" s="11" t="s">
        <v>47</v>
      </c>
      <c r="AP729" s="11" t="s">
        <v>56</v>
      </c>
      <c r="AQ729" s="11" t="s">
        <v>729</v>
      </c>
    </row>
    <row r="730" ht="36" hidden="1" spans="1:43">
      <c r="A730" s="28">
        <v>726</v>
      </c>
      <c r="B730" s="11" t="s">
        <v>494</v>
      </c>
      <c r="C730" s="11" t="s">
        <v>2634</v>
      </c>
      <c r="D730" s="11" t="s">
        <v>2635</v>
      </c>
      <c r="E730" s="11" t="s">
        <v>2636</v>
      </c>
      <c r="F730" s="11" t="s">
        <v>524</v>
      </c>
      <c r="G730" s="11" t="s">
        <v>873</v>
      </c>
      <c r="H730" s="11">
        <v>2</v>
      </c>
      <c r="I730" s="11">
        <v>2</v>
      </c>
      <c r="J730" s="11">
        <v>100</v>
      </c>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v>30</v>
      </c>
      <c r="AH730" s="11"/>
      <c r="AI730" s="11"/>
      <c r="AJ730" s="11"/>
      <c r="AK730" s="11"/>
      <c r="AL730" s="11"/>
      <c r="AM730" s="11"/>
      <c r="AN730" s="11" t="s">
        <v>1788</v>
      </c>
      <c r="AO730" s="11" t="s">
        <v>47</v>
      </c>
      <c r="AP730" s="11" t="s">
        <v>48</v>
      </c>
      <c r="AQ730" s="11" t="s">
        <v>729</v>
      </c>
    </row>
    <row r="731" ht="36" hidden="1" spans="1:43">
      <c r="A731" s="28">
        <v>727</v>
      </c>
      <c r="B731" s="11" t="s">
        <v>494</v>
      </c>
      <c r="C731" s="11" t="s">
        <v>2637</v>
      </c>
      <c r="D731" s="11" t="s">
        <v>2638</v>
      </c>
      <c r="E731" s="11" t="s">
        <v>2639</v>
      </c>
      <c r="F731" s="11" t="s">
        <v>528</v>
      </c>
      <c r="G731" s="11" t="s">
        <v>873</v>
      </c>
      <c r="H731" s="11">
        <v>2</v>
      </c>
      <c r="I731" s="11">
        <v>2</v>
      </c>
      <c r="J731" s="11">
        <v>100</v>
      </c>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v>30</v>
      </c>
      <c r="AH731" s="11"/>
      <c r="AI731" s="11"/>
      <c r="AJ731" s="11"/>
      <c r="AK731" s="11"/>
      <c r="AL731" s="11"/>
      <c r="AM731" s="11"/>
      <c r="AN731" s="11" t="s">
        <v>1788</v>
      </c>
      <c r="AO731" s="11" t="s">
        <v>47</v>
      </c>
      <c r="AP731" s="11" t="s">
        <v>48</v>
      </c>
      <c r="AQ731" s="11" t="s">
        <v>729</v>
      </c>
    </row>
    <row r="732" ht="36" hidden="1" spans="1:43">
      <c r="A732" s="28">
        <v>728</v>
      </c>
      <c r="B732" s="11" t="s">
        <v>494</v>
      </c>
      <c r="C732" s="11" t="s">
        <v>2640</v>
      </c>
      <c r="D732" s="11" t="s">
        <v>2641</v>
      </c>
      <c r="E732" s="11" t="s">
        <v>2642</v>
      </c>
      <c r="F732" s="11" t="s">
        <v>2314</v>
      </c>
      <c r="G732" s="11" t="s">
        <v>1313</v>
      </c>
      <c r="H732" s="11">
        <v>4</v>
      </c>
      <c r="I732" s="11">
        <v>4</v>
      </c>
      <c r="J732" s="11">
        <v>100</v>
      </c>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v>15</v>
      </c>
      <c r="AH732" s="11"/>
      <c r="AI732" s="11"/>
      <c r="AJ732" s="11"/>
      <c r="AK732" s="11"/>
      <c r="AL732" s="11"/>
      <c r="AM732" s="11"/>
      <c r="AN732" s="11" t="s">
        <v>1839</v>
      </c>
      <c r="AO732" s="11" t="s">
        <v>47</v>
      </c>
      <c r="AP732" s="11" t="s">
        <v>56</v>
      </c>
      <c r="AQ732" s="11" t="s">
        <v>729</v>
      </c>
    </row>
    <row r="733" ht="24" hidden="1" spans="1:43">
      <c r="A733" s="28">
        <v>729</v>
      </c>
      <c r="B733" s="11" t="s">
        <v>494</v>
      </c>
      <c r="C733" s="11" t="s">
        <v>2643</v>
      </c>
      <c r="D733" s="11" t="s">
        <v>2644</v>
      </c>
      <c r="E733" s="11" t="s">
        <v>2645</v>
      </c>
      <c r="F733" s="11" t="s">
        <v>2314</v>
      </c>
      <c r="G733" s="11" t="s">
        <v>894</v>
      </c>
      <c r="H733" s="11">
        <v>5</v>
      </c>
      <c r="I733" s="11">
        <v>5</v>
      </c>
      <c r="J733" s="11">
        <v>100</v>
      </c>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v>5</v>
      </c>
      <c r="AH733" s="11"/>
      <c r="AI733" s="11"/>
      <c r="AJ733" s="11"/>
      <c r="AK733" s="11"/>
      <c r="AL733" s="11"/>
      <c r="AM733" s="11"/>
      <c r="AN733" s="11" t="s">
        <v>1853</v>
      </c>
      <c r="AO733" s="11" t="s">
        <v>105</v>
      </c>
      <c r="AP733" s="11" t="s">
        <v>56</v>
      </c>
      <c r="AQ733" s="11" t="s">
        <v>729</v>
      </c>
    </row>
    <row r="734" ht="36" hidden="1" spans="1:43">
      <c r="A734" s="28">
        <v>730</v>
      </c>
      <c r="B734" s="11" t="s">
        <v>494</v>
      </c>
      <c r="C734" s="11" t="s">
        <v>2646</v>
      </c>
      <c r="D734" s="11" t="s">
        <v>2647</v>
      </c>
      <c r="E734" s="11" t="s">
        <v>2648</v>
      </c>
      <c r="F734" s="11" t="s">
        <v>2314</v>
      </c>
      <c r="G734" s="11" t="s">
        <v>1313</v>
      </c>
      <c r="H734" s="11">
        <v>4</v>
      </c>
      <c r="I734" s="11">
        <v>4</v>
      </c>
      <c r="J734" s="11">
        <v>100</v>
      </c>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v>5</v>
      </c>
      <c r="AH734" s="11"/>
      <c r="AI734" s="11"/>
      <c r="AJ734" s="11"/>
      <c r="AK734" s="11"/>
      <c r="AL734" s="11"/>
      <c r="AM734" s="11"/>
      <c r="AN734" s="11" t="s">
        <v>2649</v>
      </c>
      <c r="AO734" s="11" t="s">
        <v>105</v>
      </c>
      <c r="AP734" s="11" t="s">
        <v>56</v>
      </c>
      <c r="AQ734" s="11" t="s">
        <v>729</v>
      </c>
    </row>
    <row r="735" ht="36" hidden="1" spans="1:43">
      <c r="A735" s="28">
        <v>731</v>
      </c>
      <c r="B735" s="11" t="s">
        <v>494</v>
      </c>
      <c r="C735" s="11" t="s">
        <v>2650</v>
      </c>
      <c r="D735" s="11" t="s">
        <v>2651</v>
      </c>
      <c r="E735" s="11" t="s">
        <v>2652</v>
      </c>
      <c r="F735" s="30" t="s">
        <v>2510</v>
      </c>
      <c r="G735" s="11" t="s">
        <v>2511</v>
      </c>
      <c r="H735" s="11">
        <v>3</v>
      </c>
      <c r="I735" s="11">
        <v>3</v>
      </c>
      <c r="J735" s="11">
        <v>100</v>
      </c>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v>30</v>
      </c>
      <c r="AH735" s="11"/>
      <c r="AI735" s="11"/>
      <c r="AJ735" s="11"/>
      <c r="AK735" s="11"/>
      <c r="AL735" s="11"/>
      <c r="AM735" s="11"/>
      <c r="AN735" s="11" t="s">
        <v>2653</v>
      </c>
      <c r="AO735" s="11" t="s">
        <v>47</v>
      </c>
      <c r="AP735" s="11" t="s">
        <v>48</v>
      </c>
      <c r="AQ735" s="11" t="s">
        <v>729</v>
      </c>
    </row>
    <row r="736" ht="48" hidden="1" spans="1:43">
      <c r="A736" s="28">
        <v>732</v>
      </c>
      <c r="B736" s="11" t="s">
        <v>656</v>
      </c>
      <c r="C736" s="11" t="s">
        <v>2654</v>
      </c>
      <c r="D736" s="11" t="s">
        <v>2655</v>
      </c>
      <c r="E736" s="11" t="s">
        <v>2656</v>
      </c>
      <c r="F736" s="30" t="s">
        <v>2657</v>
      </c>
      <c r="G736" s="11" t="s">
        <v>2658</v>
      </c>
      <c r="H736" s="11">
        <v>3</v>
      </c>
      <c r="I736" s="11">
        <v>1</v>
      </c>
      <c r="J736" s="11">
        <v>0</v>
      </c>
      <c r="K736" s="11" t="s">
        <v>3472</v>
      </c>
      <c r="L736" s="11">
        <v>2</v>
      </c>
      <c r="M736" s="11">
        <v>0</v>
      </c>
      <c r="N736" s="11" t="s">
        <v>3473</v>
      </c>
      <c r="O736" s="11">
        <v>3</v>
      </c>
      <c r="P736" s="11">
        <v>100</v>
      </c>
      <c r="Q736" s="33" t="s">
        <v>2658</v>
      </c>
      <c r="R736" s="11">
        <v>0</v>
      </c>
      <c r="S736" s="11">
        <v>0</v>
      </c>
      <c r="T736" s="11">
        <v>0</v>
      </c>
      <c r="U736" s="11">
        <v>0</v>
      </c>
      <c r="V736" s="11">
        <v>0</v>
      </c>
      <c r="W736" s="11">
        <v>0</v>
      </c>
      <c r="X736" s="11">
        <v>0</v>
      </c>
      <c r="Y736" s="11">
        <v>0</v>
      </c>
      <c r="Z736" s="11">
        <v>0</v>
      </c>
      <c r="AA736" s="11">
        <v>0</v>
      </c>
      <c r="AB736" s="11">
        <v>0</v>
      </c>
      <c r="AC736" s="11">
        <v>0</v>
      </c>
      <c r="AD736" s="11">
        <v>0</v>
      </c>
      <c r="AE736" s="11">
        <v>0</v>
      </c>
      <c r="AF736" s="11">
        <v>0</v>
      </c>
      <c r="AG736" s="11">
        <v>20</v>
      </c>
      <c r="AH736" s="11"/>
      <c r="AI736" s="11"/>
      <c r="AJ736" s="11" t="s">
        <v>3329</v>
      </c>
      <c r="AK736" s="11" t="s">
        <v>3541</v>
      </c>
      <c r="AL736" s="11"/>
      <c r="AM736" s="11"/>
      <c r="AN736" s="11" t="s">
        <v>791</v>
      </c>
      <c r="AO736" s="11" t="s">
        <v>47</v>
      </c>
      <c r="AP736" s="11" t="s">
        <v>48</v>
      </c>
      <c r="AQ736" s="11" t="s">
        <v>729</v>
      </c>
    </row>
    <row r="737" ht="36" hidden="1" spans="1:43">
      <c r="A737" s="28">
        <v>733</v>
      </c>
      <c r="B737" s="11" t="s">
        <v>656</v>
      </c>
      <c r="C737" s="11" t="s">
        <v>2659</v>
      </c>
      <c r="D737" s="11" t="s">
        <v>2660</v>
      </c>
      <c r="E737" s="11" t="s">
        <v>2661</v>
      </c>
      <c r="F737" s="30" t="s">
        <v>2662</v>
      </c>
      <c r="G737" s="11" t="s">
        <v>156</v>
      </c>
      <c r="H737" s="11">
        <v>1</v>
      </c>
      <c r="I737" s="11">
        <v>1</v>
      </c>
      <c r="J737" s="11">
        <v>100</v>
      </c>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v>20</v>
      </c>
      <c r="AH737" s="11"/>
      <c r="AI737" s="11"/>
      <c r="AJ737" s="11"/>
      <c r="AK737" s="11"/>
      <c r="AL737" s="11"/>
      <c r="AM737" s="11"/>
      <c r="AN737" s="11" t="s">
        <v>791</v>
      </c>
      <c r="AO737" s="11" t="s">
        <v>47</v>
      </c>
      <c r="AP737" s="11" t="s">
        <v>48</v>
      </c>
      <c r="AQ737" s="11" t="s">
        <v>729</v>
      </c>
    </row>
    <row r="738" ht="36" hidden="1" spans="1:43">
      <c r="A738" s="28">
        <v>734</v>
      </c>
      <c r="B738" s="11" t="s">
        <v>656</v>
      </c>
      <c r="C738" s="11" t="s">
        <v>2663</v>
      </c>
      <c r="D738" s="11" t="s">
        <v>2664</v>
      </c>
      <c r="E738" s="57" t="s">
        <v>2665</v>
      </c>
      <c r="F738" s="30" t="s">
        <v>1976</v>
      </c>
      <c r="G738" s="11" t="s">
        <v>2666</v>
      </c>
      <c r="H738" s="11">
        <v>2</v>
      </c>
      <c r="I738" s="11">
        <v>1</v>
      </c>
      <c r="J738" s="11">
        <v>0</v>
      </c>
      <c r="K738" s="11" t="s">
        <v>3474</v>
      </c>
      <c r="L738" s="11">
        <v>2</v>
      </c>
      <c r="M738" s="95">
        <v>100</v>
      </c>
      <c r="N738" s="95" t="s">
        <v>2666</v>
      </c>
      <c r="O738" s="11">
        <v>0</v>
      </c>
      <c r="P738" s="11">
        <v>0</v>
      </c>
      <c r="Q738" s="11">
        <v>0</v>
      </c>
      <c r="R738" s="11">
        <v>0</v>
      </c>
      <c r="S738" s="11">
        <v>0</v>
      </c>
      <c r="T738" s="11">
        <v>0</v>
      </c>
      <c r="U738" s="11">
        <v>0</v>
      </c>
      <c r="V738" s="11">
        <v>0</v>
      </c>
      <c r="W738" s="11">
        <v>0</v>
      </c>
      <c r="X738" s="11">
        <v>0</v>
      </c>
      <c r="Y738" s="11">
        <v>0</v>
      </c>
      <c r="Z738" s="11">
        <v>0</v>
      </c>
      <c r="AA738" s="11">
        <v>0</v>
      </c>
      <c r="AB738" s="11">
        <v>0</v>
      </c>
      <c r="AC738" s="11">
        <v>0</v>
      </c>
      <c r="AD738" s="11">
        <v>0</v>
      </c>
      <c r="AE738" s="11">
        <v>0</v>
      </c>
      <c r="AF738" s="11">
        <v>0</v>
      </c>
      <c r="AG738" s="11">
        <v>20</v>
      </c>
      <c r="AH738" s="11"/>
      <c r="AI738" s="11"/>
      <c r="AJ738" s="11" t="s">
        <v>3329</v>
      </c>
      <c r="AK738" s="11" t="s">
        <v>3542</v>
      </c>
      <c r="AL738" s="11"/>
      <c r="AM738" s="11"/>
      <c r="AN738" s="11" t="s">
        <v>2667</v>
      </c>
      <c r="AO738" s="11" t="s">
        <v>47</v>
      </c>
      <c r="AP738" s="31" t="s">
        <v>48</v>
      </c>
      <c r="AQ738" s="11" t="s">
        <v>729</v>
      </c>
    </row>
    <row r="739" ht="48" hidden="1" spans="1:43">
      <c r="A739" s="28">
        <v>735</v>
      </c>
      <c r="B739" s="11" t="s">
        <v>656</v>
      </c>
      <c r="C739" s="11" t="s">
        <v>2668</v>
      </c>
      <c r="D739" s="11" t="s">
        <v>2669</v>
      </c>
      <c r="E739" s="11" t="s">
        <v>2670</v>
      </c>
      <c r="F739" s="30" t="s">
        <v>2671</v>
      </c>
      <c r="G739" s="11" t="s">
        <v>2672</v>
      </c>
      <c r="H739" s="11">
        <v>2</v>
      </c>
      <c r="I739" s="11">
        <v>2</v>
      </c>
      <c r="J739" s="11">
        <v>100</v>
      </c>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v>20</v>
      </c>
      <c r="AH739" s="11" t="s">
        <v>1400</v>
      </c>
      <c r="AI739" s="11">
        <v>7</v>
      </c>
      <c r="AJ739" s="11"/>
      <c r="AK739" s="11"/>
      <c r="AL739" s="11"/>
      <c r="AM739" s="11"/>
      <c r="AN739" s="11" t="s">
        <v>2673</v>
      </c>
      <c r="AO739" s="11" t="s">
        <v>47</v>
      </c>
      <c r="AP739" s="11" t="s">
        <v>48</v>
      </c>
      <c r="AQ739" s="11" t="s">
        <v>729</v>
      </c>
    </row>
    <row r="740" ht="24" hidden="1" spans="1:43">
      <c r="A740" s="28">
        <v>736</v>
      </c>
      <c r="B740" s="11" t="s">
        <v>656</v>
      </c>
      <c r="C740" s="11" t="s">
        <v>2674</v>
      </c>
      <c r="D740" s="11" t="s">
        <v>2675</v>
      </c>
      <c r="E740" s="11" t="s">
        <v>2676</v>
      </c>
      <c r="F740" s="30" t="s">
        <v>660</v>
      </c>
      <c r="G740" s="11" t="s">
        <v>156</v>
      </c>
      <c r="H740" s="11">
        <v>1</v>
      </c>
      <c r="I740" s="11">
        <v>1</v>
      </c>
      <c r="J740" s="11">
        <v>100</v>
      </c>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v>20</v>
      </c>
      <c r="AH740" s="11"/>
      <c r="AI740" s="11"/>
      <c r="AJ740" s="11"/>
      <c r="AK740" s="11"/>
      <c r="AL740" s="11"/>
      <c r="AM740" s="11"/>
      <c r="AN740" s="11" t="s">
        <v>728</v>
      </c>
      <c r="AO740" s="11" t="s">
        <v>47</v>
      </c>
      <c r="AP740" s="11" t="s">
        <v>48</v>
      </c>
      <c r="AQ740" s="11" t="s">
        <v>729</v>
      </c>
    </row>
    <row r="741" ht="36" hidden="1" spans="1:43">
      <c r="A741" s="28">
        <v>737</v>
      </c>
      <c r="B741" s="11" t="s">
        <v>656</v>
      </c>
      <c r="C741" s="11" t="s">
        <v>2677</v>
      </c>
      <c r="D741" s="11" t="s">
        <v>2678</v>
      </c>
      <c r="E741" s="11" t="s">
        <v>2679</v>
      </c>
      <c r="F741" s="30" t="s">
        <v>2680</v>
      </c>
      <c r="G741" s="11" t="s">
        <v>2681</v>
      </c>
      <c r="H741" s="11">
        <v>1</v>
      </c>
      <c r="I741" s="11">
        <v>1</v>
      </c>
      <c r="J741" s="95">
        <v>100</v>
      </c>
      <c r="K741" s="95" t="s">
        <v>2681</v>
      </c>
      <c r="L741" s="11">
        <v>2</v>
      </c>
      <c r="M741" s="11">
        <v>0</v>
      </c>
      <c r="N741" s="11" t="s">
        <v>3475</v>
      </c>
      <c r="O741" s="11">
        <v>0</v>
      </c>
      <c r="P741" s="11">
        <v>0</v>
      </c>
      <c r="Q741" s="11">
        <v>0</v>
      </c>
      <c r="R741" s="11">
        <v>0</v>
      </c>
      <c r="S741" s="11">
        <v>0</v>
      </c>
      <c r="T741" s="11">
        <v>0</v>
      </c>
      <c r="U741" s="11">
        <v>0</v>
      </c>
      <c r="V741" s="11">
        <v>0</v>
      </c>
      <c r="W741" s="11">
        <v>0</v>
      </c>
      <c r="X741" s="11">
        <v>0</v>
      </c>
      <c r="Y741" s="11">
        <v>0</v>
      </c>
      <c r="Z741" s="11">
        <v>0</v>
      </c>
      <c r="AA741" s="11">
        <v>0</v>
      </c>
      <c r="AB741" s="11">
        <v>0</v>
      </c>
      <c r="AC741" s="11">
        <v>0</v>
      </c>
      <c r="AD741" s="11">
        <v>0</v>
      </c>
      <c r="AE741" s="11">
        <v>0</v>
      </c>
      <c r="AF741" s="11">
        <v>0</v>
      </c>
      <c r="AG741" s="11">
        <v>20</v>
      </c>
      <c r="AH741" s="11"/>
      <c r="AI741" s="11"/>
      <c r="AJ741" s="11" t="s">
        <v>3329</v>
      </c>
      <c r="AK741" s="11" t="s">
        <v>3542</v>
      </c>
      <c r="AL741" s="11"/>
      <c r="AM741" s="11"/>
      <c r="AN741" s="11" t="s">
        <v>733</v>
      </c>
      <c r="AO741" s="11" t="s">
        <v>47</v>
      </c>
      <c r="AP741" s="11" t="s">
        <v>48</v>
      </c>
      <c r="AQ741" s="11" t="s">
        <v>729</v>
      </c>
    </row>
    <row r="742" ht="36" hidden="1" spans="1:43">
      <c r="A742" s="28">
        <v>738</v>
      </c>
      <c r="B742" s="11" t="s">
        <v>656</v>
      </c>
      <c r="C742" s="11" t="s">
        <v>2682</v>
      </c>
      <c r="D742" s="11" t="s">
        <v>2683</v>
      </c>
      <c r="E742" s="11" t="s">
        <v>2684</v>
      </c>
      <c r="F742" s="30" t="s">
        <v>2685</v>
      </c>
      <c r="G742" s="11" t="s">
        <v>2686</v>
      </c>
      <c r="H742" s="11">
        <v>1</v>
      </c>
      <c r="I742" s="11">
        <v>1</v>
      </c>
      <c r="J742" s="11">
        <v>100</v>
      </c>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v>20</v>
      </c>
      <c r="AH742" s="11"/>
      <c r="AI742" s="11"/>
      <c r="AJ742" s="11"/>
      <c r="AK742" s="11"/>
      <c r="AL742" s="11"/>
      <c r="AM742" s="11"/>
      <c r="AN742" s="11" t="s">
        <v>737</v>
      </c>
      <c r="AO742" s="11" t="s">
        <v>47</v>
      </c>
      <c r="AP742" s="11" t="s">
        <v>48</v>
      </c>
      <c r="AQ742" s="11" t="s">
        <v>729</v>
      </c>
    </row>
    <row r="743" ht="72" hidden="1" spans="1:43">
      <c r="A743" s="28">
        <v>739</v>
      </c>
      <c r="B743" s="11" t="s">
        <v>656</v>
      </c>
      <c r="C743" s="11" t="s">
        <v>2687</v>
      </c>
      <c r="D743" s="11" t="s">
        <v>2688</v>
      </c>
      <c r="E743" s="11" t="s">
        <v>2689</v>
      </c>
      <c r="F743" s="11" t="s">
        <v>2690</v>
      </c>
      <c r="G743" s="11" t="s">
        <v>2691</v>
      </c>
      <c r="H743" s="11">
        <v>1</v>
      </c>
      <c r="I743" s="11">
        <v>1</v>
      </c>
      <c r="J743" s="32">
        <v>100</v>
      </c>
      <c r="K743" s="33" t="s">
        <v>2691</v>
      </c>
      <c r="L743" s="11">
        <v>2</v>
      </c>
      <c r="M743" s="11">
        <v>0</v>
      </c>
      <c r="N743" s="11" t="s">
        <v>3476</v>
      </c>
      <c r="O743" s="11">
        <v>3</v>
      </c>
      <c r="P743" s="11">
        <v>0</v>
      </c>
      <c r="Q743" s="11" t="s">
        <v>3477</v>
      </c>
      <c r="R743" s="11">
        <v>0</v>
      </c>
      <c r="S743" s="11">
        <v>0</v>
      </c>
      <c r="T743" s="11">
        <v>0</v>
      </c>
      <c r="U743" s="11">
        <v>0</v>
      </c>
      <c r="V743" s="11">
        <v>0</v>
      </c>
      <c r="W743" s="11">
        <v>0</v>
      </c>
      <c r="X743" s="11">
        <v>0</v>
      </c>
      <c r="Y743" s="11">
        <v>0</v>
      </c>
      <c r="Z743" s="11">
        <v>0</v>
      </c>
      <c r="AA743" s="11">
        <v>0</v>
      </c>
      <c r="AB743" s="11">
        <v>0</v>
      </c>
      <c r="AC743" s="11">
        <v>0</v>
      </c>
      <c r="AD743" s="11">
        <v>0</v>
      </c>
      <c r="AE743" s="11">
        <v>0</v>
      </c>
      <c r="AF743" s="11">
        <v>0</v>
      </c>
      <c r="AG743" s="11">
        <v>20</v>
      </c>
      <c r="AH743" s="11"/>
      <c r="AI743" s="11"/>
      <c r="AJ743" s="11" t="s">
        <v>3329</v>
      </c>
      <c r="AK743" s="11" t="s">
        <v>3541</v>
      </c>
      <c r="AL743" s="11"/>
      <c r="AM743" s="11"/>
      <c r="AN743" s="11" t="s">
        <v>737</v>
      </c>
      <c r="AO743" s="11" t="s">
        <v>47</v>
      </c>
      <c r="AP743" s="11" t="s">
        <v>48</v>
      </c>
      <c r="AQ743" s="11" t="s">
        <v>729</v>
      </c>
    </row>
    <row r="744" ht="48" hidden="1" spans="1:43">
      <c r="A744" s="28">
        <v>740</v>
      </c>
      <c r="B744" s="11" t="s">
        <v>656</v>
      </c>
      <c r="C744" s="11" t="s">
        <v>2692</v>
      </c>
      <c r="D744" s="11" t="s">
        <v>2693</v>
      </c>
      <c r="E744" s="11" t="s">
        <v>2694</v>
      </c>
      <c r="F744" s="11" t="s">
        <v>2690</v>
      </c>
      <c r="G744" s="11" t="s">
        <v>695</v>
      </c>
      <c r="H744" s="11">
        <v>1</v>
      </c>
      <c r="I744" s="11">
        <v>1</v>
      </c>
      <c r="J744" s="95">
        <v>100</v>
      </c>
      <c r="K744" s="95" t="s">
        <v>695</v>
      </c>
      <c r="L744" s="11">
        <v>2</v>
      </c>
      <c r="M744" s="11">
        <v>0</v>
      </c>
      <c r="N744" s="11" t="s">
        <v>3388</v>
      </c>
      <c r="O744" s="11">
        <v>3</v>
      </c>
      <c r="P744" s="11">
        <v>0</v>
      </c>
      <c r="Q744" s="11" t="s">
        <v>3478</v>
      </c>
      <c r="R744" s="11">
        <v>4</v>
      </c>
      <c r="S744" s="11">
        <v>0</v>
      </c>
      <c r="T744" s="11" t="s">
        <v>3479</v>
      </c>
      <c r="U744" s="11">
        <v>5</v>
      </c>
      <c r="V744" s="11">
        <v>0</v>
      </c>
      <c r="W744" s="11" t="s">
        <v>3480</v>
      </c>
      <c r="X744" s="11">
        <v>0</v>
      </c>
      <c r="Y744" s="11">
        <v>0</v>
      </c>
      <c r="Z744" s="11">
        <v>0</v>
      </c>
      <c r="AA744" s="11">
        <v>0</v>
      </c>
      <c r="AB744" s="11">
        <v>0</v>
      </c>
      <c r="AC744" s="11">
        <v>0</v>
      </c>
      <c r="AD744" s="11">
        <v>0</v>
      </c>
      <c r="AE744" s="11">
        <v>0</v>
      </c>
      <c r="AF744" s="11">
        <v>0</v>
      </c>
      <c r="AG744" s="11">
        <v>20</v>
      </c>
      <c r="AH744" s="11" t="s">
        <v>1400</v>
      </c>
      <c r="AI744" s="11">
        <v>14</v>
      </c>
      <c r="AJ744" s="11" t="s">
        <v>3329</v>
      </c>
      <c r="AK744" s="11" t="s">
        <v>3542</v>
      </c>
      <c r="AL744" s="11"/>
      <c r="AM744" s="11"/>
      <c r="AN744" s="11" t="s">
        <v>737</v>
      </c>
      <c r="AO744" s="11" t="s">
        <v>47</v>
      </c>
      <c r="AP744" s="11" t="s">
        <v>48</v>
      </c>
      <c r="AQ744" s="11" t="s">
        <v>729</v>
      </c>
    </row>
    <row r="745" ht="48" hidden="1" spans="1:43">
      <c r="A745" s="28">
        <v>741</v>
      </c>
      <c r="B745" s="11" t="s">
        <v>656</v>
      </c>
      <c r="C745" s="11" t="s">
        <v>2695</v>
      </c>
      <c r="D745" s="11" t="s">
        <v>2696</v>
      </c>
      <c r="E745" s="11" t="s">
        <v>2697</v>
      </c>
      <c r="F745" s="30" t="s">
        <v>2698</v>
      </c>
      <c r="G745" s="11" t="s">
        <v>2699</v>
      </c>
      <c r="H745" s="11">
        <v>1</v>
      </c>
      <c r="I745" s="11">
        <v>1</v>
      </c>
      <c r="J745" s="32">
        <v>100</v>
      </c>
      <c r="K745" s="33" t="s">
        <v>2699</v>
      </c>
      <c r="L745" s="11">
        <v>2</v>
      </c>
      <c r="M745" s="11">
        <v>0</v>
      </c>
      <c r="N745" s="11" t="s">
        <v>972</v>
      </c>
      <c r="O745" s="11">
        <v>3</v>
      </c>
      <c r="P745" s="11">
        <v>0</v>
      </c>
      <c r="Q745" s="11" t="s">
        <v>128</v>
      </c>
      <c r="R745" s="11">
        <v>0</v>
      </c>
      <c r="S745" s="11">
        <v>0</v>
      </c>
      <c r="T745" s="11">
        <v>0</v>
      </c>
      <c r="U745" s="11">
        <v>0</v>
      </c>
      <c r="V745" s="11">
        <v>0</v>
      </c>
      <c r="W745" s="11">
        <v>0</v>
      </c>
      <c r="X745" s="11">
        <v>0</v>
      </c>
      <c r="Y745" s="11">
        <v>0</v>
      </c>
      <c r="Z745" s="11">
        <v>0</v>
      </c>
      <c r="AA745" s="11">
        <v>0</v>
      </c>
      <c r="AB745" s="11">
        <v>0</v>
      </c>
      <c r="AC745" s="11">
        <v>0</v>
      </c>
      <c r="AD745" s="11">
        <v>0</v>
      </c>
      <c r="AE745" s="11">
        <v>0</v>
      </c>
      <c r="AF745" s="11">
        <v>0</v>
      </c>
      <c r="AG745" s="11">
        <v>20</v>
      </c>
      <c r="AH745" s="11"/>
      <c r="AI745" s="11"/>
      <c r="AJ745" s="11" t="s">
        <v>3329</v>
      </c>
      <c r="AK745" s="11" t="s">
        <v>3541</v>
      </c>
      <c r="AL745" s="11"/>
      <c r="AM745" s="11"/>
      <c r="AN745" s="11" t="s">
        <v>741</v>
      </c>
      <c r="AO745" s="11" t="s">
        <v>47</v>
      </c>
      <c r="AP745" s="11" t="s">
        <v>48</v>
      </c>
      <c r="AQ745" s="11" t="s">
        <v>729</v>
      </c>
    </row>
    <row r="746" ht="36" hidden="1" spans="1:43">
      <c r="A746" s="28">
        <v>742</v>
      </c>
      <c r="B746" s="11" t="s">
        <v>656</v>
      </c>
      <c r="C746" s="11" t="s">
        <v>2700</v>
      </c>
      <c r="D746" s="11" t="s">
        <v>2701</v>
      </c>
      <c r="E746" s="11" t="s">
        <v>2702</v>
      </c>
      <c r="F746" s="30" t="s">
        <v>2703</v>
      </c>
      <c r="G746" s="11" t="s">
        <v>128</v>
      </c>
      <c r="H746" s="11">
        <v>1</v>
      </c>
      <c r="I746" s="11">
        <v>1</v>
      </c>
      <c r="J746" s="11">
        <v>100</v>
      </c>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v>20</v>
      </c>
      <c r="AH746" s="11"/>
      <c r="AI746" s="11"/>
      <c r="AJ746" s="11"/>
      <c r="AK746" s="11"/>
      <c r="AL746" s="11"/>
      <c r="AM746" s="11"/>
      <c r="AN746" s="11" t="s">
        <v>746</v>
      </c>
      <c r="AO746" s="11" t="s">
        <v>47</v>
      </c>
      <c r="AP746" s="11" t="s">
        <v>48</v>
      </c>
      <c r="AQ746" s="11" t="s">
        <v>729</v>
      </c>
    </row>
    <row r="747" ht="72" hidden="1" spans="1:43">
      <c r="A747" s="28">
        <v>743</v>
      </c>
      <c r="B747" s="11" t="s">
        <v>656</v>
      </c>
      <c r="C747" s="11" t="s">
        <v>2704</v>
      </c>
      <c r="D747" s="11" t="s">
        <v>2705</v>
      </c>
      <c r="E747" s="11" t="s">
        <v>2706</v>
      </c>
      <c r="F747" s="30" t="s">
        <v>2707</v>
      </c>
      <c r="G747" s="11" t="s">
        <v>2708</v>
      </c>
      <c r="H747" s="11">
        <v>3</v>
      </c>
      <c r="I747" s="11">
        <v>1</v>
      </c>
      <c r="J747" s="32">
        <v>0</v>
      </c>
      <c r="K747" s="33" t="s">
        <v>3481</v>
      </c>
      <c r="L747" s="11">
        <v>2</v>
      </c>
      <c r="M747" s="11">
        <v>0</v>
      </c>
      <c r="N747" s="11" t="s">
        <v>128</v>
      </c>
      <c r="O747" s="11">
        <v>3</v>
      </c>
      <c r="P747" s="11">
        <v>100</v>
      </c>
      <c r="Q747" s="11" t="s">
        <v>2708</v>
      </c>
      <c r="R747" s="11">
        <v>4</v>
      </c>
      <c r="S747" s="11">
        <v>0</v>
      </c>
      <c r="T747" s="11" t="s">
        <v>3482</v>
      </c>
      <c r="U747" s="11">
        <v>5</v>
      </c>
      <c r="V747" s="11">
        <v>0</v>
      </c>
      <c r="W747" s="11" t="s">
        <v>3482</v>
      </c>
      <c r="X747" s="11">
        <v>6</v>
      </c>
      <c r="Y747" s="11">
        <v>0</v>
      </c>
      <c r="Z747" s="11" t="s">
        <v>3482</v>
      </c>
      <c r="AA747" s="11">
        <v>7</v>
      </c>
      <c r="AB747" s="11">
        <v>0</v>
      </c>
      <c r="AC747" s="11" t="s">
        <v>3482</v>
      </c>
      <c r="AD747" s="11">
        <v>8</v>
      </c>
      <c r="AE747" s="11">
        <v>0</v>
      </c>
      <c r="AF747" s="11" t="s">
        <v>3482</v>
      </c>
      <c r="AG747" s="11">
        <v>20</v>
      </c>
      <c r="AH747" s="11"/>
      <c r="AI747" s="11"/>
      <c r="AJ747" s="11" t="s">
        <v>3329</v>
      </c>
      <c r="AK747" s="11" t="s">
        <v>3541</v>
      </c>
      <c r="AL747" s="11"/>
      <c r="AM747" s="11"/>
      <c r="AN747" s="11" t="s">
        <v>750</v>
      </c>
      <c r="AO747" s="11" t="s">
        <v>47</v>
      </c>
      <c r="AP747" s="11" t="s">
        <v>48</v>
      </c>
      <c r="AQ747" s="11" t="s">
        <v>729</v>
      </c>
    </row>
    <row r="748" ht="72" hidden="1" spans="1:43">
      <c r="A748" s="28">
        <v>744</v>
      </c>
      <c r="B748" s="11" t="s">
        <v>656</v>
      </c>
      <c r="C748" s="11" t="s">
        <v>2709</v>
      </c>
      <c r="D748" s="11" t="s">
        <v>2710</v>
      </c>
      <c r="E748" s="11" t="s">
        <v>2711</v>
      </c>
      <c r="F748" s="30" t="s">
        <v>2712</v>
      </c>
      <c r="G748" s="11" t="s">
        <v>128</v>
      </c>
      <c r="H748" s="11">
        <v>2</v>
      </c>
      <c r="I748" s="11">
        <v>1</v>
      </c>
      <c r="J748" s="11">
        <v>0</v>
      </c>
      <c r="K748" s="11" t="s">
        <v>3483</v>
      </c>
      <c r="L748" s="11">
        <v>2</v>
      </c>
      <c r="M748" s="33">
        <v>57.14</v>
      </c>
      <c r="N748" s="33" t="s">
        <v>128</v>
      </c>
      <c r="O748" s="11">
        <v>3</v>
      </c>
      <c r="P748" s="33">
        <v>42.86</v>
      </c>
      <c r="Q748" s="33" t="s">
        <v>3484</v>
      </c>
      <c r="R748" s="11">
        <v>0</v>
      </c>
      <c r="S748" s="11">
        <v>0</v>
      </c>
      <c r="T748" s="11">
        <v>0</v>
      </c>
      <c r="U748" s="11">
        <v>0</v>
      </c>
      <c r="V748" s="11">
        <v>0</v>
      </c>
      <c r="W748" s="11">
        <v>0</v>
      </c>
      <c r="X748" s="11">
        <v>0</v>
      </c>
      <c r="Y748" s="11">
        <v>0</v>
      </c>
      <c r="Z748" s="11">
        <v>0</v>
      </c>
      <c r="AA748" s="11">
        <v>0</v>
      </c>
      <c r="AB748" s="11">
        <v>0</v>
      </c>
      <c r="AC748" s="11">
        <v>0</v>
      </c>
      <c r="AD748" s="11">
        <v>0</v>
      </c>
      <c r="AE748" s="11">
        <v>0</v>
      </c>
      <c r="AF748" s="11">
        <v>0</v>
      </c>
      <c r="AG748" s="11">
        <v>20</v>
      </c>
      <c r="AH748" s="11"/>
      <c r="AI748" s="11"/>
      <c r="AJ748" s="11" t="s">
        <v>3329</v>
      </c>
      <c r="AK748" s="11" t="s">
        <v>3541</v>
      </c>
      <c r="AL748" s="11"/>
      <c r="AM748" s="11"/>
      <c r="AN748" s="11" t="s">
        <v>750</v>
      </c>
      <c r="AO748" s="11" t="s">
        <v>47</v>
      </c>
      <c r="AP748" s="11" t="s">
        <v>48</v>
      </c>
      <c r="AQ748" s="11" t="s">
        <v>729</v>
      </c>
    </row>
    <row r="749" ht="60" hidden="1" spans="1:43">
      <c r="A749" s="28">
        <v>745</v>
      </c>
      <c r="B749" s="11" t="s">
        <v>656</v>
      </c>
      <c r="C749" s="11" t="s">
        <v>2713</v>
      </c>
      <c r="D749" s="11" t="s">
        <v>2714</v>
      </c>
      <c r="E749" s="11" t="s">
        <v>2715</v>
      </c>
      <c r="F749" s="30" t="s">
        <v>2716</v>
      </c>
      <c r="G749" s="11" t="s">
        <v>128</v>
      </c>
      <c r="H749" s="11">
        <v>2</v>
      </c>
      <c r="I749" s="11">
        <v>2</v>
      </c>
      <c r="J749" s="32">
        <v>100</v>
      </c>
      <c r="K749" s="33" t="s">
        <v>128</v>
      </c>
      <c r="L749" s="11">
        <v>3</v>
      </c>
      <c r="M749" s="11">
        <v>0</v>
      </c>
      <c r="N749" s="11" t="s">
        <v>3357</v>
      </c>
      <c r="O749" s="11">
        <v>4</v>
      </c>
      <c r="P749" s="11">
        <v>0</v>
      </c>
      <c r="Q749" s="11" t="s">
        <v>3485</v>
      </c>
      <c r="R749" s="11">
        <v>0</v>
      </c>
      <c r="S749" s="11">
        <v>0</v>
      </c>
      <c r="T749" s="11">
        <v>0</v>
      </c>
      <c r="U749" s="11">
        <v>0</v>
      </c>
      <c r="V749" s="11">
        <v>0</v>
      </c>
      <c r="W749" s="11">
        <v>0</v>
      </c>
      <c r="X749" s="11">
        <v>0</v>
      </c>
      <c r="Y749" s="11">
        <v>0</v>
      </c>
      <c r="Z749" s="11">
        <v>0</v>
      </c>
      <c r="AA749" s="11">
        <v>0</v>
      </c>
      <c r="AB749" s="11">
        <v>0</v>
      </c>
      <c r="AC749" s="11">
        <v>0</v>
      </c>
      <c r="AD749" s="11">
        <v>0</v>
      </c>
      <c r="AE749" s="11">
        <v>0</v>
      </c>
      <c r="AF749" s="11">
        <v>0</v>
      </c>
      <c r="AG749" s="11">
        <v>20</v>
      </c>
      <c r="AH749" s="11"/>
      <c r="AI749" s="11"/>
      <c r="AJ749" s="11" t="s">
        <v>3329</v>
      </c>
      <c r="AK749" s="11" t="s">
        <v>3541</v>
      </c>
      <c r="AL749" s="11"/>
      <c r="AM749" s="11"/>
      <c r="AN749" s="11" t="s">
        <v>869</v>
      </c>
      <c r="AO749" s="11" t="s">
        <v>47</v>
      </c>
      <c r="AP749" s="11" t="s">
        <v>48</v>
      </c>
      <c r="AQ749" s="11" t="s">
        <v>729</v>
      </c>
    </row>
    <row r="750" ht="36" hidden="1" spans="1:43">
      <c r="A750" s="28">
        <v>746</v>
      </c>
      <c r="B750" s="11" t="s">
        <v>656</v>
      </c>
      <c r="C750" s="11" t="s">
        <v>2717</v>
      </c>
      <c r="D750" s="11" t="s">
        <v>2718</v>
      </c>
      <c r="E750" s="11" t="s">
        <v>2719</v>
      </c>
      <c r="F750" s="30" t="s">
        <v>2720</v>
      </c>
      <c r="G750" s="11" t="s">
        <v>2666</v>
      </c>
      <c r="H750" s="11">
        <v>2</v>
      </c>
      <c r="I750" s="11">
        <v>1</v>
      </c>
      <c r="J750" s="11">
        <v>0</v>
      </c>
      <c r="K750" s="11" t="s">
        <v>3474</v>
      </c>
      <c r="L750" s="11">
        <v>2</v>
      </c>
      <c r="M750" s="95">
        <v>100</v>
      </c>
      <c r="N750" s="95" t="s">
        <v>2666</v>
      </c>
      <c r="O750" s="11">
        <v>3</v>
      </c>
      <c r="P750" s="11">
        <v>0</v>
      </c>
      <c r="Q750" s="11" t="s">
        <v>3486</v>
      </c>
      <c r="R750" s="11">
        <v>0</v>
      </c>
      <c r="S750" s="11">
        <v>0</v>
      </c>
      <c r="T750" s="11">
        <v>0</v>
      </c>
      <c r="U750" s="11">
        <v>0</v>
      </c>
      <c r="V750" s="11">
        <v>0</v>
      </c>
      <c r="W750" s="11">
        <v>0</v>
      </c>
      <c r="X750" s="11">
        <v>0</v>
      </c>
      <c r="Y750" s="11">
        <v>0</v>
      </c>
      <c r="Z750" s="11">
        <v>0</v>
      </c>
      <c r="AA750" s="11">
        <v>0</v>
      </c>
      <c r="AB750" s="11">
        <v>0</v>
      </c>
      <c r="AC750" s="11">
        <v>0</v>
      </c>
      <c r="AD750" s="11">
        <v>0</v>
      </c>
      <c r="AE750" s="11">
        <v>0</v>
      </c>
      <c r="AF750" s="11">
        <v>0</v>
      </c>
      <c r="AG750" s="11">
        <v>20</v>
      </c>
      <c r="AH750" s="11"/>
      <c r="AI750" s="11"/>
      <c r="AJ750" s="11" t="s">
        <v>3329</v>
      </c>
      <c r="AK750" s="11" t="s">
        <v>3542</v>
      </c>
      <c r="AL750" s="11"/>
      <c r="AM750" s="11"/>
      <c r="AN750" s="11" t="s">
        <v>869</v>
      </c>
      <c r="AO750" s="11" t="s">
        <v>47</v>
      </c>
      <c r="AP750" s="11" t="s">
        <v>48</v>
      </c>
      <c r="AQ750" s="11" t="s">
        <v>729</v>
      </c>
    </row>
    <row r="751" ht="84" hidden="1" spans="1:43">
      <c r="A751" s="28">
        <v>747</v>
      </c>
      <c r="B751" s="11" t="s">
        <v>656</v>
      </c>
      <c r="C751" s="11" t="s">
        <v>2721</v>
      </c>
      <c r="D751" s="11" t="s">
        <v>2722</v>
      </c>
      <c r="E751" s="11" t="s">
        <v>2723</v>
      </c>
      <c r="F751" s="30" t="s">
        <v>672</v>
      </c>
      <c r="G751" s="11" t="s">
        <v>339</v>
      </c>
      <c r="H751" s="11">
        <v>1</v>
      </c>
      <c r="I751" s="11">
        <v>1</v>
      </c>
      <c r="J751" s="95">
        <v>100</v>
      </c>
      <c r="K751" s="95" t="s">
        <v>339</v>
      </c>
      <c r="L751" s="11">
        <v>2</v>
      </c>
      <c r="M751" s="11">
        <v>0</v>
      </c>
      <c r="N751" s="11" t="s">
        <v>3380</v>
      </c>
      <c r="O751" s="11">
        <v>3</v>
      </c>
      <c r="P751" s="11">
        <v>0</v>
      </c>
      <c r="Q751" s="11" t="s">
        <v>3381</v>
      </c>
      <c r="R751" s="11">
        <v>4</v>
      </c>
      <c r="S751" s="11">
        <v>0</v>
      </c>
      <c r="T751" s="11" t="s">
        <v>3383</v>
      </c>
      <c r="U751" s="11">
        <v>5</v>
      </c>
      <c r="V751" s="11">
        <v>0</v>
      </c>
      <c r="W751" s="11" t="s">
        <v>3384</v>
      </c>
      <c r="X751" s="11">
        <v>0</v>
      </c>
      <c r="Y751" s="11">
        <v>0</v>
      </c>
      <c r="Z751" s="11">
        <v>0</v>
      </c>
      <c r="AA751" s="11">
        <v>0</v>
      </c>
      <c r="AB751" s="11">
        <v>0</v>
      </c>
      <c r="AC751" s="11">
        <v>0</v>
      </c>
      <c r="AD751" s="11">
        <v>0</v>
      </c>
      <c r="AE751" s="11">
        <v>0</v>
      </c>
      <c r="AF751" s="11">
        <v>0</v>
      </c>
      <c r="AG751" s="11">
        <v>20</v>
      </c>
      <c r="AH751" s="11"/>
      <c r="AI751" s="11"/>
      <c r="AJ751" s="11" t="s">
        <v>3329</v>
      </c>
      <c r="AK751" s="11" t="s">
        <v>3542</v>
      </c>
      <c r="AL751" s="11"/>
      <c r="AM751" s="11"/>
      <c r="AN751" s="11" t="s">
        <v>898</v>
      </c>
      <c r="AO751" s="11" t="s">
        <v>47</v>
      </c>
      <c r="AP751" s="11" t="s">
        <v>48</v>
      </c>
      <c r="AQ751" s="11" t="s">
        <v>729</v>
      </c>
    </row>
    <row r="752" ht="24" hidden="1" spans="1:43">
      <c r="A752" s="28">
        <v>748</v>
      </c>
      <c r="B752" s="11" t="s">
        <v>656</v>
      </c>
      <c r="C752" s="11" t="s">
        <v>2724</v>
      </c>
      <c r="D752" s="11" t="s">
        <v>2725</v>
      </c>
      <c r="E752" s="11" t="s">
        <v>2726</v>
      </c>
      <c r="F752" s="30" t="s">
        <v>2727</v>
      </c>
      <c r="G752" s="11" t="s">
        <v>331</v>
      </c>
      <c r="H752" s="11">
        <v>1</v>
      </c>
      <c r="I752" s="11">
        <v>1</v>
      </c>
      <c r="J752" s="11">
        <v>100</v>
      </c>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v>20</v>
      </c>
      <c r="AH752" s="11"/>
      <c r="AI752" s="11"/>
      <c r="AJ752" s="11"/>
      <c r="AK752" s="11"/>
      <c r="AL752" s="11"/>
      <c r="AM752" s="11"/>
      <c r="AN752" s="11" t="s">
        <v>754</v>
      </c>
      <c r="AO752" s="11" t="s">
        <v>47</v>
      </c>
      <c r="AP752" s="11" t="s">
        <v>48</v>
      </c>
      <c r="AQ752" s="11" t="s">
        <v>729</v>
      </c>
    </row>
    <row r="753" ht="60" spans="1:43">
      <c r="A753" s="28">
        <v>749</v>
      </c>
      <c r="B753" s="11" t="s">
        <v>656</v>
      </c>
      <c r="C753" s="11" t="s">
        <v>2728</v>
      </c>
      <c r="D753" s="11" t="s">
        <v>2729</v>
      </c>
      <c r="E753" s="11" t="s">
        <v>2730</v>
      </c>
      <c r="F753" s="30" t="s">
        <v>2731</v>
      </c>
      <c r="G753" s="11" t="s">
        <v>2732</v>
      </c>
      <c r="H753" s="11">
        <v>1</v>
      </c>
      <c r="I753" s="11">
        <v>1</v>
      </c>
      <c r="J753" s="95">
        <v>41.66</v>
      </c>
      <c r="K753" s="95" t="s">
        <v>2732</v>
      </c>
      <c r="L753" s="11">
        <v>2</v>
      </c>
      <c r="M753" s="11">
        <v>33.33</v>
      </c>
      <c r="N753" s="11" t="s">
        <v>3487</v>
      </c>
      <c r="O753" s="11">
        <v>3</v>
      </c>
      <c r="P753" s="11">
        <v>25</v>
      </c>
      <c r="Q753" s="11" t="s">
        <v>3488</v>
      </c>
      <c r="R753" s="11">
        <v>0</v>
      </c>
      <c r="S753" s="11">
        <v>0</v>
      </c>
      <c r="T753" s="11">
        <v>0</v>
      </c>
      <c r="U753" s="11">
        <v>0</v>
      </c>
      <c r="V753" s="11">
        <v>0</v>
      </c>
      <c r="W753" s="11">
        <v>0</v>
      </c>
      <c r="X753" s="11">
        <v>0</v>
      </c>
      <c r="Y753" s="11">
        <v>0</v>
      </c>
      <c r="Z753" s="11">
        <v>0</v>
      </c>
      <c r="AA753" s="11">
        <v>0</v>
      </c>
      <c r="AB753" s="11">
        <v>0</v>
      </c>
      <c r="AC753" s="11">
        <v>0</v>
      </c>
      <c r="AD753" s="11">
        <v>0</v>
      </c>
      <c r="AE753" s="11">
        <v>0</v>
      </c>
      <c r="AF753" s="11">
        <v>0</v>
      </c>
      <c r="AG753" s="11">
        <v>20</v>
      </c>
      <c r="AH753" s="11"/>
      <c r="AI753" s="11"/>
      <c r="AJ753" s="11" t="s">
        <v>3329</v>
      </c>
      <c r="AK753" s="11" t="s">
        <v>3542</v>
      </c>
      <c r="AL753" s="11"/>
      <c r="AM753" s="11"/>
      <c r="AN753" s="11" t="s">
        <v>754</v>
      </c>
      <c r="AO753" s="11" t="s">
        <v>47</v>
      </c>
      <c r="AP753" s="11" t="s">
        <v>48</v>
      </c>
      <c r="AQ753" s="11" t="s">
        <v>729</v>
      </c>
    </row>
    <row r="754" ht="48" hidden="1" spans="1:43">
      <c r="A754" s="28">
        <v>750</v>
      </c>
      <c r="B754" s="11" t="s">
        <v>656</v>
      </c>
      <c r="C754" s="11" t="s">
        <v>2733</v>
      </c>
      <c r="D754" s="11" t="s">
        <v>2734</v>
      </c>
      <c r="E754" s="11" t="s">
        <v>2735</v>
      </c>
      <c r="F754" s="30" t="s">
        <v>2736</v>
      </c>
      <c r="G754" s="11" t="s">
        <v>1113</v>
      </c>
      <c r="H754" s="11">
        <v>1</v>
      </c>
      <c r="I754" s="11">
        <v>1</v>
      </c>
      <c r="J754" s="32">
        <v>100</v>
      </c>
      <c r="K754" s="33" t="s">
        <v>1113</v>
      </c>
      <c r="L754" s="11">
        <v>2</v>
      </c>
      <c r="M754" s="11">
        <v>0</v>
      </c>
      <c r="N754" s="11" t="s">
        <v>3489</v>
      </c>
      <c r="O754" s="11">
        <v>3</v>
      </c>
      <c r="P754" s="11">
        <v>0</v>
      </c>
      <c r="Q754" s="11" t="s">
        <v>3490</v>
      </c>
      <c r="R754" s="11">
        <v>4</v>
      </c>
      <c r="S754" s="11">
        <v>0</v>
      </c>
      <c r="T754" s="11" t="s">
        <v>3330</v>
      </c>
      <c r="U754" s="11">
        <v>7</v>
      </c>
      <c r="V754" s="11">
        <v>0</v>
      </c>
      <c r="W754" s="11" t="s">
        <v>3491</v>
      </c>
      <c r="X754" s="11">
        <v>0</v>
      </c>
      <c r="Y754" s="11">
        <v>0</v>
      </c>
      <c r="Z754" s="11">
        <v>0</v>
      </c>
      <c r="AA754" s="11">
        <v>0</v>
      </c>
      <c r="AB754" s="11">
        <v>0</v>
      </c>
      <c r="AC754" s="11">
        <v>0</v>
      </c>
      <c r="AD754" s="11">
        <v>0</v>
      </c>
      <c r="AE754" s="11">
        <v>0</v>
      </c>
      <c r="AF754" s="11">
        <v>0</v>
      </c>
      <c r="AG754" s="11">
        <v>20</v>
      </c>
      <c r="AH754" s="11"/>
      <c r="AI754" s="11"/>
      <c r="AJ754" s="11" t="s">
        <v>3329</v>
      </c>
      <c r="AK754" s="11" t="s">
        <v>3541</v>
      </c>
      <c r="AL754" s="11"/>
      <c r="AM754" s="11"/>
      <c r="AN754" s="11" t="s">
        <v>759</v>
      </c>
      <c r="AO754" s="11" t="s">
        <v>47</v>
      </c>
      <c r="AP754" s="11" t="s">
        <v>48</v>
      </c>
      <c r="AQ754" s="11" t="s">
        <v>729</v>
      </c>
    </row>
    <row r="755" ht="48" hidden="1" spans="1:43">
      <c r="A755" s="28">
        <v>751</v>
      </c>
      <c r="B755" s="11" t="s">
        <v>656</v>
      </c>
      <c r="C755" s="11" t="s">
        <v>2737</v>
      </c>
      <c r="D755" s="11" t="s">
        <v>2738</v>
      </c>
      <c r="E755" s="11" t="s">
        <v>2739</v>
      </c>
      <c r="F755" s="11" t="s">
        <v>2740</v>
      </c>
      <c r="G755" s="11" t="s">
        <v>972</v>
      </c>
      <c r="H755" s="11">
        <v>2</v>
      </c>
      <c r="I755" s="11">
        <v>1</v>
      </c>
      <c r="J755" s="11">
        <v>0</v>
      </c>
      <c r="K755" s="11" t="s">
        <v>3492</v>
      </c>
      <c r="L755" s="11">
        <v>2</v>
      </c>
      <c r="M755" s="32">
        <v>100</v>
      </c>
      <c r="N755" s="33" t="s">
        <v>972</v>
      </c>
      <c r="O755" s="11">
        <v>3</v>
      </c>
      <c r="P755" s="11">
        <v>0</v>
      </c>
      <c r="Q755" s="11" t="s">
        <v>128</v>
      </c>
      <c r="R755" s="11">
        <v>0</v>
      </c>
      <c r="S755" s="11">
        <v>0</v>
      </c>
      <c r="T755" s="11">
        <v>0</v>
      </c>
      <c r="U755" s="11">
        <v>0</v>
      </c>
      <c r="V755" s="11">
        <v>0</v>
      </c>
      <c r="W755" s="11">
        <v>0</v>
      </c>
      <c r="X755" s="11">
        <v>0</v>
      </c>
      <c r="Y755" s="11">
        <v>0</v>
      </c>
      <c r="Z755" s="11">
        <v>0</v>
      </c>
      <c r="AA755" s="11">
        <v>0</v>
      </c>
      <c r="AB755" s="11">
        <v>0</v>
      </c>
      <c r="AC755" s="11">
        <v>0</v>
      </c>
      <c r="AD755" s="11">
        <v>0</v>
      </c>
      <c r="AE755" s="11">
        <v>0</v>
      </c>
      <c r="AF755" s="11">
        <v>0</v>
      </c>
      <c r="AG755" s="11">
        <v>20</v>
      </c>
      <c r="AH755" s="11"/>
      <c r="AI755" s="11"/>
      <c r="AJ755" s="11" t="s">
        <v>3329</v>
      </c>
      <c r="AK755" s="11" t="s">
        <v>3541</v>
      </c>
      <c r="AL755" s="11"/>
      <c r="AM755" s="11"/>
      <c r="AN755" s="11" t="s">
        <v>759</v>
      </c>
      <c r="AO755" s="11" t="s">
        <v>47</v>
      </c>
      <c r="AP755" s="11" t="s">
        <v>48</v>
      </c>
      <c r="AQ755" s="11" t="s">
        <v>729</v>
      </c>
    </row>
    <row r="756" ht="24" hidden="1" spans="1:43">
      <c r="A756" s="28">
        <v>752</v>
      </c>
      <c r="B756" s="11" t="s">
        <v>656</v>
      </c>
      <c r="C756" s="11" t="s">
        <v>2741</v>
      </c>
      <c r="D756" s="11" t="s">
        <v>2742</v>
      </c>
      <c r="E756" s="11" t="s">
        <v>2743</v>
      </c>
      <c r="F756" s="11" t="s">
        <v>2744</v>
      </c>
      <c r="G756" s="11" t="s">
        <v>2732</v>
      </c>
      <c r="H756" s="11">
        <v>1</v>
      </c>
      <c r="I756" s="11">
        <v>1</v>
      </c>
      <c r="J756" s="11">
        <v>100</v>
      </c>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v>20</v>
      </c>
      <c r="AH756" s="11"/>
      <c r="AI756" s="11"/>
      <c r="AJ756" s="11"/>
      <c r="AK756" s="11"/>
      <c r="AL756" s="11"/>
      <c r="AM756" s="11"/>
      <c r="AN756" s="11" t="s">
        <v>980</v>
      </c>
      <c r="AO756" s="11" t="s">
        <v>47</v>
      </c>
      <c r="AP756" s="11" t="s">
        <v>48</v>
      </c>
      <c r="AQ756" s="11" t="s">
        <v>729</v>
      </c>
    </row>
    <row r="757" ht="48" hidden="1" spans="1:43">
      <c r="A757" s="28">
        <v>753</v>
      </c>
      <c r="B757" s="11" t="s">
        <v>656</v>
      </c>
      <c r="C757" s="11" t="s">
        <v>2745</v>
      </c>
      <c r="D757" s="11" t="s">
        <v>2746</v>
      </c>
      <c r="E757" s="11" t="s">
        <v>2747</v>
      </c>
      <c r="F757" s="30" t="s">
        <v>2671</v>
      </c>
      <c r="G757" s="11" t="s">
        <v>339</v>
      </c>
      <c r="H757" s="11">
        <v>1</v>
      </c>
      <c r="I757" s="11">
        <v>1</v>
      </c>
      <c r="J757" s="11">
        <v>100</v>
      </c>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v>20</v>
      </c>
      <c r="AH757" s="11" t="s">
        <v>1400</v>
      </c>
      <c r="AI757" s="11">
        <v>7</v>
      </c>
      <c r="AJ757" s="11"/>
      <c r="AK757" s="11"/>
      <c r="AL757" s="11"/>
      <c r="AM757" s="11"/>
      <c r="AN757" s="11" t="s">
        <v>1005</v>
      </c>
      <c r="AO757" s="11" t="s">
        <v>47</v>
      </c>
      <c r="AP757" s="11" t="s">
        <v>48</v>
      </c>
      <c r="AQ757" s="11" t="s">
        <v>729</v>
      </c>
    </row>
    <row r="758" ht="48" hidden="1" spans="1:43">
      <c r="A758" s="28">
        <v>754</v>
      </c>
      <c r="B758" s="11" t="s">
        <v>656</v>
      </c>
      <c r="C758" s="11" t="s">
        <v>2748</v>
      </c>
      <c r="D758" s="11" t="s">
        <v>2749</v>
      </c>
      <c r="E758" s="11" t="s">
        <v>2750</v>
      </c>
      <c r="F758" s="11" t="s">
        <v>664</v>
      </c>
      <c r="G758" s="11" t="s">
        <v>2056</v>
      </c>
      <c r="H758" s="11">
        <v>2</v>
      </c>
      <c r="I758" s="11">
        <v>1</v>
      </c>
      <c r="J758" s="11">
        <v>0</v>
      </c>
      <c r="K758" s="11" t="s">
        <v>3493</v>
      </c>
      <c r="L758" s="11">
        <v>2</v>
      </c>
      <c r="M758" s="33">
        <v>60</v>
      </c>
      <c r="N758" s="33" t="s">
        <v>2056</v>
      </c>
      <c r="O758" s="11">
        <v>3</v>
      </c>
      <c r="P758" s="33">
        <v>40</v>
      </c>
      <c r="Q758" s="33" t="s">
        <v>3494</v>
      </c>
      <c r="R758" s="11">
        <v>0</v>
      </c>
      <c r="S758" s="11">
        <v>0</v>
      </c>
      <c r="T758" s="11">
        <v>0</v>
      </c>
      <c r="U758" s="11">
        <v>0</v>
      </c>
      <c r="V758" s="11">
        <v>0</v>
      </c>
      <c r="W758" s="11">
        <v>0</v>
      </c>
      <c r="X758" s="11">
        <v>0</v>
      </c>
      <c r="Y758" s="11">
        <v>0</v>
      </c>
      <c r="Z758" s="11">
        <v>0</v>
      </c>
      <c r="AA758" s="11">
        <v>0</v>
      </c>
      <c r="AB758" s="11">
        <v>0</v>
      </c>
      <c r="AC758" s="11">
        <v>0</v>
      </c>
      <c r="AD758" s="11">
        <v>0</v>
      </c>
      <c r="AE758" s="11">
        <v>0</v>
      </c>
      <c r="AF758" s="11">
        <v>0</v>
      </c>
      <c r="AG758" s="11">
        <v>20</v>
      </c>
      <c r="AH758" s="11"/>
      <c r="AI758" s="11"/>
      <c r="AJ758" s="11" t="s">
        <v>3329</v>
      </c>
      <c r="AK758" s="11" t="s">
        <v>3541</v>
      </c>
      <c r="AL758" s="11"/>
      <c r="AM758" s="11"/>
      <c r="AN758" s="11" t="s">
        <v>1005</v>
      </c>
      <c r="AO758" s="11" t="s">
        <v>47</v>
      </c>
      <c r="AP758" s="11" t="s">
        <v>48</v>
      </c>
      <c r="AQ758" s="11" t="s">
        <v>729</v>
      </c>
    </row>
    <row r="759" ht="36" hidden="1" spans="1:43">
      <c r="A759" s="28">
        <v>755</v>
      </c>
      <c r="B759" s="11" t="s">
        <v>656</v>
      </c>
      <c r="C759" s="11" t="s">
        <v>2751</v>
      </c>
      <c r="D759" s="11" t="s">
        <v>2752</v>
      </c>
      <c r="E759" s="11" t="s">
        <v>2753</v>
      </c>
      <c r="F759" s="11" t="s">
        <v>535</v>
      </c>
      <c r="G759" s="11" t="s">
        <v>339</v>
      </c>
      <c r="H759" s="11">
        <v>1</v>
      </c>
      <c r="I759" s="11">
        <v>1</v>
      </c>
      <c r="J759" s="95">
        <v>100</v>
      </c>
      <c r="K759" s="95" t="s">
        <v>339</v>
      </c>
      <c r="L759" s="11">
        <v>4</v>
      </c>
      <c r="M759" s="11">
        <v>0</v>
      </c>
      <c r="N759" s="11" t="s">
        <v>3495</v>
      </c>
      <c r="O759" s="11">
        <v>0</v>
      </c>
      <c r="P759" s="11">
        <v>0</v>
      </c>
      <c r="Q759" s="11">
        <v>0</v>
      </c>
      <c r="R759" s="11">
        <v>0</v>
      </c>
      <c r="S759" s="11">
        <v>0</v>
      </c>
      <c r="T759" s="11">
        <v>0</v>
      </c>
      <c r="U759" s="11">
        <v>0</v>
      </c>
      <c r="V759" s="11">
        <v>0</v>
      </c>
      <c r="W759" s="11">
        <v>0</v>
      </c>
      <c r="X759" s="11">
        <v>0</v>
      </c>
      <c r="Y759" s="11">
        <v>0</v>
      </c>
      <c r="Z759" s="11">
        <v>0</v>
      </c>
      <c r="AA759" s="11">
        <v>0</v>
      </c>
      <c r="AB759" s="11">
        <v>0</v>
      </c>
      <c r="AC759" s="11">
        <v>0</v>
      </c>
      <c r="AD759" s="11">
        <v>0</v>
      </c>
      <c r="AE759" s="11">
        <v>0</v>
      </c>
      <c r="AF759" s="11">
        <v>0</v>
      </c>
      <c r="AG759" s="11">
        <v>20</v>
      </c>
      <c r="AH759" s="11"/>
      <c r="AI759" s="11"/>
      <c r="AJ759" s="11" t="s">
        <v>3329</v>
      </c>
      <c r="AK759" s="11" t="s">
        <v>3542</v>
      </c>
      <c r="AL759" s="11"/>
      <c r="AM759" s="11"/>
      <c r="AN759" s="11" t="s">
        <v>1005</v>
      </c>
      <c r="AO759" s="11" t="s">
        <v>47</v>
      </c>
      <c r="AP759" s="11" t="s">
        <v>48</v>
      </c>
      <c r="AQ759" s="11" t="s">
        <v>729</v>
      </c>
    </row>
    <row r="760" ht="48" hidden="1" spans="1:43">
      <c r="A760" s="28">
        <v>756</v>
      </c>
      <c r="B760" s="11" t="s">
        <v>656</v>
      </c>
      <c r="C760" s="11" t="s">
        <v>2754</v>
      </c>
      <c r="D760" s="11" t="s">
        <v>2755</v>
      </c>
      <c r="E760" s="11" t="s">
        <v>2756</v>
      </c>
      <c r="F760" s="11" t="s">
        <v>2740</v>
      </c>
      <c r="G760" s="11" t="s">
        <v>972</v>
      </c>
      <c r="H760" s="11">
        <v>2</v>
      </c>
      <c r="I760" s="11">
        <v>1</v>
      </c>
      <c r="J760" s="11">
        <v>0</v>
      </c>
      <c r="K760" s="11" t="s">
        <v>3492</v>
      </c>
      <c r="L760" s="11">
        <v>2</v>
      </c>
      <c r="M760" s="32">
        <v>100</v>
      </c>
      <c r="N760" s="33" t="s">
        <v>972</v>
      </c>
      <c r="O760" s="11">
        <v>3</v>
      </c>
      <c r="P760" s="11">
        <v>0</v>
      </c>
      <c r="Q760" s="11" t="s">
        <v>128</v>
      </c>
      <c r="R760" s="11">
        <v>0</v>
      </c>
      <c r="S760" s="11">
        <v>0</v>
      </c>
      <c r="T760" s="11">
        <v>0</v>
      </c>
      <c r="U760" s="11">
        <v>0</v>
      </c>
      <c r="V760" s="11">
        <v>0</v>
      </c>
      <c r="W760" s="11">
        <v>0</v>
      </c>
      <c r="X760" s="11">
        <v>0</v>
      </c>
      <c r="Y760" s="11">
        <v>0</v>
      </c>
      <c r="Z760" s="11">
        <v>0</v>
      </c>
      <c r="AA760" s="11">
        <v>0</v>
      </c>
      <c r="AB760" s="11">
        <v>0</v>
      </c>
      <c r="AC760" s="11">
        <v>0</v>
      </c>
      <c r="AD760" s="11">
        <v>0</v>
      </c>
      <c r="AE760" s="11">
        <v>0</v>
      </c>
      <c r="AF760" s="11">
        <v>0</v>
      </c>
      <c r="AG760" s="11">
        <v>20</v>
      </c>
      <c r="AH760" s="11"/>
      <c r="AI760" s="11"/>
      <c r="AJ760" s="11" t="s">
        <v>3329</v>
      </c>
      <c r="AK760" s="11" t="s">
        <v>3541</v>
      </c>
      <c r="AL760" s="11"/>
      <c r="AM760" s="11"/>
      <c r="AN760" s="11" t="s">
        <v>1005</v>
      </c>
      <c r="AO760" s="11" t="s">
        <v>47</v>
      </c>
      <c r="AP760" s="11" t="s">
        <v>48</v>
      </c>
      <c r="AQ760" s="11" t="s">
        <v>729</v>
      </c>
    </row>
    <row r="761" ht="48" hidden="1" spans="1:43">
      <c r="A761" s="28">
        <v>757</v>
      </c>
      <c r="B761" s="11" t="s">
        <v>656</v>
      </c>
      <c r="C761" s="11" t="s">
        <v>2757</v>
      </c>
      <c r="D761" s="11" t="s">
        <v>2758</v>
      </c>
      <c r="E761" s="11" t="s">
        <v>2759</v>
      </c>
      <c r="F761" s="30" t="s">
        <v>2760</v>
      </c>
      <c r="G761" s="11" t="s">
        <v>2686</v>
      </c>
      <c r="H761" s="11">
        <v>1</v>
      </c>
      <c r="I761" s="11">
        <v>1</v>
      </c>
      <c r="J761" s="33">
        <v>90</v>
      </c>
      <c r="K761" s="33" t="s">
        <v>2686</v>
      </c>
      <c r="L761" s="11">
        <v>3</v>
      </c>
      <c r="M761" s="33">
        <v>10</v>
      </c>
      <c r="N761" s="33" t="s">
        <v>3496</v>
      </c>
      <c r="O761" s="11">
        <v>0</v>
      </c>
      <c r="P761" s="11">
        <v>0</v>
      </c>
      <c r="Q761" s="11">
        <v>0</v>
      </c>
      <c r="R761" s="11">
        <v>0</v>
      </c>
      <c r="S761" s="11">
        <v>0</v>
      </c>
      <c r="T761" s="11">
        <v>0</v>
      </c>
      <c r="U761" s="11">
        <v>0</v>
      </c>
      <c r="V761" s="11">
        <v>0</v>
      </c>
      <c r="W761" s="11">
        <v>0</v>
      </c>
      <c r="X761" s="11">
        <v>0</v>
      </c>
      <c r="Y761" s="11">
        <v>0</v>
      </c>
      <c r="Z761" s="11">
        <v>0</v>
      </c>
      <c r="AA761" s="11">
        <v>0</v>
      </c>
      <c r="AB761" s="11">
        <v>0</v>
      </c>
      <c r="AC761" s="11">
        <v>0</v>
      </c>
      <c r="AD761" s="11">
        <v>0</v>
      </c>
      <c r="AE761" s="11">
        <v>0</v>
      </c>
      <c r="AF761" s="11">
        <v>0</v>
      </c>
      <c r="AG761" s="11">
        <v>20</v>
      </c>
      <c r="AH761" s="11"/>
      <c r="AI761" s="11"/>
      <c r="AJ761" s="11" t="s">
        <v>3329</v>
      </c>
      <c r="AK761" s="11" t="s">
        <v>3541</v>
      </c>
      <c r="AL761" s="11"/>
      <c r="AM761" s="11"/>
      <c r="AN761" s="11" t="s">
        <v>763</v>
      </c>
      <c r="AO761" s="11" t="s">
        <v>47</v>
      </c>
      <c r="AP761" s="11" t="s">
        <v>48</v>
      </c>
      <c r="AQ761" s="11" t="s">
        <v>729</v>
      </c>
    </row>
    <row r="762" ht="48" hidden="1" spans="1:43">
      <c r="A762" s="28">
        <v>758</v>
      </c>
      <c r="B762" s="11" t="s">
        <v>656</v>
      </c>
      <c r="C762" s="11" t="s">
        <v>2761</v>
      </c>
      <c r="D762" s="11" t="s">
        <v>2762</v>
      </c>
      <c r="E762" s="11" t="s">
        <v>2763</v>
      </c>
      <c r="F762" s="30" t="s">
        <v>2698</v>
      </c>
      <c r="G762" s="11" t="s">
        <v>2699</v>
      </c>
      <c r="H762" s="11">
        <v>1</v>
      </c>
      <c r="I762" s="11">
        <v>1</v>
      </c>
      <c r="J762" s="32">
        <v>100</v>
      </c>
      <c r="K762" s="33" t="s">
        <v>2699</v>
      </c>
      <c r="L762" s="11">
        <v>2</v>
      </c>
      <c r="M762" s="11">
        <v>0</v>
      </c>
      <c r="N762" s="11" t="s">
        <v>972</v>
      </c>
      <c r="O762" s="11">
        <v>3</v>
      </c>
      <c r="P762" s="11">
        <v>0</v>
      </c>
      <c r="Q762" s="11" t="s">
        <v>128</v>
      </c>
      <c r="R762" s="11">
        <v>0</v>
      </c>
      <c r="S762" s="11">
        <v>0</v>
      </c>
      <c r="T762" s="11">
        <v>0</v>
      </c>
      <c r="U762" s="11">
        <v>0</v>
      </c>
      <c r="V762" s="11">
        <v>0</v>
      </c>
      <c r="W762" s="11">
        <v>0</v>
      </c>
      <c r="X762" s="11">
        <v>0</v>
      </c>
      <c r="Y762" s="11">
        <v>0</v>
      </c>
      <c r="Z762" s="11">
        <v>0</v>
      </c>
      <c r="AA762" s="11">
        <v>0</v>
      </c>
      <c r="AB762" s="11">
        <v>0</v>
      </c>
      <c r="AC762" s="11">
        <v>0</v>
      </c>
      <c r="AD762" s="11">
        <v>0</v>
      </c>
      <c r="AE762" s="11">
        <v>0</v>
      </c>
      <c r="AF762" s="11">
        <v>0</v>
      </c>
      <c r="AG762" s="11">
        <v>20</v>
      </c>
      <c r="AH762" s="11"/>
      <c r="AI762" s="11"/>
      <c r="AJ762" s="11" t="s">
        <v>3329</v>
      </c>
      <c r="AK762" s="11" t="s">
        <v>3541</v>
      </c>
      <c r="AL762" s="11"/>
      <c r="AM762" s="11"/>
      <c r="AN762" s="11" t="s">
        <v>763</v>
      </c>
      <c r="AO762" s="11" t="s">
        <v>47</v>
      </c>
      <c r="AP762" s="11" t="s">
        <v>48</v>
      </c>
      <c r="AQ762" s="11" t="s">
        <v>729</v>
      </c>
    </row>
    <row r="763" ht="24" hidden="1" spans="1:43">
      <c r="A763" s="28">
        <v>759</v>
      </c>
      <c r="B763" s="11" t="s">
        <v>656</v>
      </c>
      <c r="C763" s="11" t="s">
        <v>2764</v>
      </c>
      <c r="D763" s="11" t="s">
        <v>2765</v>
      </c>
      <c r="E763" s="11" t="s">
        <v>2766</v>
      </c>
      <c r="F763" s="30" t="s">
        <v>161</v>
      </c>
      <c r="G763" s="11" t="s">
        <v>339</v>
      </c>
      <c r="H763" s="11">
        <v>1</v>
      </c>
      <c r="I763" s="11">
        <v>1</v>
      </c>
      <c r="J763" s="11">
        <v>100</v>
      </c>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v>20</v>
      </c>
      <c r="AH763" s="11"/>
      <c r="AI763" s="11"/>
      <c r="AJ763" s="11"/>
      <c r="AK763" s="11"/>
      <c r="AL763" s="11"/>
      <c r="AM763" s="11"/>
      <c r="AN763" s="11" t="s">
        <v>763</v>
      </c>
      <c r="AO763" s="11" t="s">
        <v>47</v>
      </c>
      <c r="AP763" s="11" t="s">
        <v>48</v>
      </c>
      <c r="AQ763" s="11" t="s">
        <v>729</v>
      </c>
    </row>
    <row r="764" ht="48" hidden="1" spans="1:43">
      <c r="A764" s="28">
        <v>760</v>
      </c>
      <c r="B764" s="11" t="s">
        <v>656</v>
      </c>
      <c r="C764" s="11" t="s">
        <v>2767</v>
      </c>
      <c r="D764" s="11" t="s">
        <v>2768</v>
      </c>
      <c r="E764" s="11" t="s">
        <v>2769</v>
      </c>
      <c r="F764" s="11" t="s">
        <v>2740</v>
      </c>
      <c r="G764" s="11" t="s">
        <v>972</v>
      </c>
      <c r="H764" s="11">
        <v>2</v>
      </c>
      <c r="I764" s="11">
        <v>1</v>
      </c>
      <c r="J764" s="11">
        <v>0</v>
      </c>
      <c r="K764" s="11" t="s">
        <v>3492</v>
      </c>
      <c r="L764" s="11">
        <v>2</v>
      </c>
      <c r="M764" s="32">
        <v>100</v>
      </c>
      <c r="N764" s="33" t="s">
        <v>972</v>
      </c>
      <c r="O764" s="11">
        <v>3</v>
      </c>
      <c r="P764" s="11">
        <v>0</v>
      </c>
      <c r="Q764" s="11" t="s">
        <v>128</v>
      </c>
      <c r="R764" s="11">
        <v>0</v>
      </c>
      <c r="S764" s="11">
        <v>0</v>
      </c>
      <c r="T764" s="11">
        <v>0</v>
      </c>
      <c r="U764" s="11">
        <v>0</v>
      </c>
      <c r="V764" s="11">
        <v>0</v>
      </c>
      <c r="W764" s="11">
        <v>0</v>
      </c>
      <c r="X764" s="11">
        <v>0</v>
      </c>
      <c r="Y764" s="11">
        <v>0</v>
      </c>
      <c r="Z764" s="11">
        <v>0</v>
      </c>
      <c r="AA764" s="11">
        <v>0</v>
      </c>
      <c r="AB764" s="11">
        <v>0</v>
      </c>
      <c r="AC764" s="11">
        <v>0</v>
      </c>
      <c r="AD764" s="11">
        <v>0</v>
      </c>
      <c r="AE764" s="11">
        <v>0</v>
      </c>
      <c r="AF764" s="11">
        <v>0</v>
      </c>
      <c r="AG764" s="11">
        <v>20</v>
      </c>
      <c r="AH764" s="11"/>
      <c r="AI764" s="11"/>
      <c r="AJ764" s="11" t="s">
        <v>3329</v>
      </c>
      <c r="AK764" s="11" t="s">
        <v>3541</v>
      </c>
      <c r="AL764" s="11"/>
      <c r="AM764" s="11"/>
      <c r="AN764" s="11" t="s">
        <v>763</v>
      </c>
      <c r="AO764" s="11" t="s">
        <v>47</v>
      </c>
      <c r="AP764" s="11" t="s">
        <v>48</v>
      </c>
      <c r="AQ764" s="11" t="s">
        <v>729</v>
      </c>
    </row>
    <row r="765" ht="36" hidden="1" spans="1:43">
      <c r="A765" s="28">
        <v>761</v>
      </c>
      <c r="B765" s="11" t="s">
        <v>656</v>
      </c>
      <c r="C765" s="11" t="s">
        <v>2770</v>
      </c>
      <c r="D765" s="11" t="s">
        <v>2771</v>
      </c>
      <c r="E765" s="11" t="s">
        <v>2772</v>
      </c>
      <c r="F765" s="30" t="s">
        <v>2773</v>
      </c>
      <c r="G765" s="11" t="s">
        <v>2774</v>
      </c>
      <c r="H765" s="11">
        <v>1</v>
      </c>
      <c r="I765" s="11">
        <v>1</v>
      </c>
      <c r="J765" s="33">
        <v>70</v>
      </c>
      <c r="K765" s="33" t="s">
        <v>2774</v>
      </c>
      <c r="L765" s="11">
        <v>2</v>
      </c>
      <c r="M765" s="33">
        <v>30</v>
      </c>
      <c r="N765" s="33" t="s">
        <v>128</v>
      </c>
      <c r="O765" s="11">
        <v>0</v>
      </c>
      <c r="P765" s="11">
        <v>0</v>
      </c>
      <c r="Q765" s="11">
        <v>0</v>
      </c>
      <c r="R765" s="11">
        <v>0</v>
      </c>
      <c r="S765" s="11">
        <v>0</v>
      </c>
      <c r="T765" s="11">
        <v>0</v>
      </c>
      <c r="U765" s="11">
        <v>0</v>
      </c>
      <c r="V765" s="11">
        <v>0</v>
      </c>
      <c r="W765" s="11">
        <v>0</v>
      </c>
      <c r="X765" s="11">
        <v>0</v>
      </c>
      <c r="Y765" s="11">
        <v>0</v>
      </c>
      <c r="Z765" s="11">
        <v>0</v>
      </c>
      <c r="AA765" s="11">
        <v>0</v>
      </c>
      <c r="AB765" s="11">
        <v>0</v>
      </c>
      <c r="AC765" s="11">
        <v>0</v>
      </c>
      <c r="AD765" s="11">
        <v>0</v>
      </c>
      <c r="AE765" s="11">
        <v>0</v>
      </c>
      <c r="AF765" s="11">
        <v>0</v>
      </c>
      <c r="AG765" s="11">
        <v>20</v>
      </c>
      <c r="AH765" s="11"/>
      <c r="AI765" s="11"/>
      <c r="AJ765" s="11" t="s">
        <v>3329</v>
      </c>
      <c r="AK765" s="11" t="s">
        <v>3541</v>
      </c>
      <c r="AL765" s="11"/>
      <c r="AM765" s="11"/>
      <c r="AN765" s="11" t="s">
        <v>1038</v>
      </c>
      <c r="AO765" s="11" t="s">
        <v>47</v>
      </c>
      <c r="AP765" s="11" t="s">
        <v>48</v>
      </c>
      <c r="AQ765" s="11" t="s">
        <v>729</v>
      </c>
    </row>
    <row r="766" ht="60" hidden="1" spans="1:43">
      <c r="A766" s="28">
        <v>762</v>
      </c>
      <c r="B766" s="11" t="s">
        <v>656</v>
      </c>
      <c r="C766" s="11" t="s">
        <v>2775</v>
      </c>
      <c r="D766" s="11" t="s">
        <v>2776</v>
      </c>
      <c r="E766" s="11" t="s">
        <v>2777</v>
      </c>
      <c r="F766" s="30" t="s">
        <v>2778</v>
      </c>
      <c r="G766" s="11" t="s">
        <v>1602</v>
      </c>
      <c r="H766" s="11">
        <v>1</v>
      </c>
      <c r="I766" s="11">
        <v>1</v>
      </c>
      <c r="J766" s="33">
        <v>40</v>
      </c>
      <c r="K766" s="33" t="s">
        <v>1602</v>
      </c>
      <c r="L766" s="11">
        <v>2</v>
      </c>
      <c r="M766" s="33">
        <v>30</v>
      </c>
      <c r="N766" s="33" t="s">
        <v>3497</v>
      </c>
      <c r="O766" s="11">
        <v>3</v>
      </c>
      <c r="P766" s="33">
        <v>30</v>
      </c>
      <c r="Q766" s="33" t="s">
        <v>3498</v>
      </c>
      <c r="R766" s="11">
        <v>0</v>
      </c>
      <c r="S766" s="11">
        <v>0</v>
      </c>
      <c r="T766" s="11">
        <v>0</v>
      </c>
      <c r="U766" s="11">
        <v>0</v>
      </c>
      <c r="V766" s="11">
        <v>0</v>
      </c>
      <c r="W766" s="11">
        <v>0</v>
      </c>
      <c r="X766" s="11">
        <v>0</v>
      </c>
      <c r="Y766" s="11">
        <v>0</v>
      </c>
      <c r="Z766" s="11">
        <v>0</v>
      </c>
      <c r="AA766" s="11">
        <v>0</v>
      </c>
      <c r="AB766" s="11">
        <v>0</v>
      </c>
      <c r="AC766" s="11">
        <v>0</v>
      </c>
      <c r="AD766" s="11">
        <v>0</v>
      </c>
      <c r="AE766" s="11">
        <v>0</v>
      </c>
      <c r="AF766" s="11">
        <v>0</v>
      </c>
      <c r="AG766" s="11">
        <v>20</v>
      </c>
      <c r="AH766" s="11"/>
      <c r="AI766" s="11"/>
      <c r="AJ766" s="11" t="s">
        <v>3329</v>
      </c>
      <c r="AK766" s="11" t="s">
        <v>3541</v>
      </c>
      <c r="AL766" s="11"/>
      <c r="AM766" s="11"/>
      <c r="AN766" s="11" t="s">
        <v>1038</v>
      </c>
      <c r="AO766" s="11" t="s">
        <v>47</v>
      </c>
      <c r="AP766" s="11" t="s">
        <v>48</v>
      </c>
      <c r="AQ766" s="11" t="s">
        <v>729</v>
      </c>
    </row>
    <row r="767" ht="36" hidden="1" spans="1:43">
      <c r="A767" s="28">
        <v>763</v>
      </c>
      <c r="B767" s="11" t="s">
        <v>656</v>
      </c>
      <c r="C767" s="11" t="s">
        <v>2779</v>
      </c>
      <c r="D767" s="11" t="s">
        <v>2780</v>
      </c>
      <c r="E767" s="11" t="s">
        <v>2781</v>
      </c>
      <c r="F767" s="30" t="s">
        <v>553</v>
      </c>
      <c r="G767" s="11" t="s">
        <v>197</v>
      </c>
      <c r="H767" s="11">
        <v>1</v>
      </c>
      <c r="I767" s="11">
        <v>1</v>
      </c>
      <c r="J767" s="32">
        <v>100</v>
      </c>
      <c r="K767" s="33" t="s">
        <v>197</v>
      </c>
      <c r="L767" s="11">
        <v>2</v>
      </c>
      <c r="M767" s="11">
        <v>0</v>
      </c>
      <c r="N767" s="11" t="s">
        <v>128</v>
      </c>
      <c r="O767" s="11">
        <v>0</v>
      </c>
      <c r="P767" s="11">
        <v>0</v>
      </c>
      <c r="Q767" s="11">
        <v>0</v>
      </c>
      <c r="R767" s="11">
        <v>0</v>
      </c>
      <c r="S767" s="11">
        <v>0</v>
      </c>
      <c r="T767" s="11">
        <v>0</v>
      </c>
      <c r="U767" s="11">
        <v>0</v>
      </c>
      <c r="V767" s="11">
        <v>0</v>
      </c>
      <c r="W767" s="11">
        <v>0</v>
      </c>
      <c r="X767" s="11">
        <v>0</v>
      </c>
      <c r="Y767" s="11">
        <v>0</v>
      </c>
      <c r="Z767" s="11">
        <v>0</v>
      </c>
      <c r="AA767" s="11">
        <v>0</v>
      </c>
      <c r="AB767" s="11">
        <v>0</v>
      </c>
      <c r="AC767" s="11">
        <v>0</v>
      </c>
      <c r="AD767" s="11">
        <v>0</v>
      </c>
      <c r="AE767" s="11">
        <v>0</v>
      </c>
      <c r="AF767" s="11">
        <v>0</v>
      </c>
      <c r="AG767" s="11">
        <v>20</v>
      </c>
      <c r="AH767" s="11"/>
      <c r="AI767" s="11"/>
      <c r="AJ767" s="11" t="s">
        <v>3329</v>
      </c>
      <c r="AK767" s="11" t="s">
        <v>3541</v>
      </c>
      <c r="AL767" s="11"/>
      <c r="AM767" s="11"/>
      <c r="AN767" s="11" t="s">
        <v>1059</v>
      </c>
      <c r="AO767" s="11" t="s">
        <v>47</v>
      </c>
      <c r="AP767" s="11" t="s">
        <v>48</v>
      </c>
      <c r="AQ767" s="11" t="s">
        <v>729</v>
      </c>
    </row>
    <row r="768" ht="48" hidden="1" spans="1:43">
      <c r="A768" s="28">
        <v>764</v>
      </c>
      <c r="B768" s="11" t="s">
        <v>656</v>
      </c>
      <c r="C768" s="11" t="s">
        <v>2782</v>
      </c>
      <c r="D768" s="11" t="s">
        <v>2783</v>
      </c>
      <c r="E768" s="11" t="s">
        <v>2784</v>
      </c>
      <c r="F768" s="30" t="s">
        <v>2720</v>
      </c>
      <c r="G768" s="11" t="s">
        <v>2666</v>
      </c>
      <c r="H768" s="11">
        <v>2</v>
      </c>
      <c r="I768" s="11">
        <v>1</v>
      </c>
      <c r="J768" s="11">
        <v>0</v>
      </c>
      <c r="K768" s="11" t="s">
        <v>3474</v>
      </c>
      <c r="L768" s="11">
        <v>2</v>
      </c>
      <c r="M768" s="95">
        <v>100</v>
      </c>
      <c r="N768" s="95" t="s">
        <v>2666</v>
      </c>
      <c r="O768" s="11">
        <v>3</v>
      </c>
      <c r="P768" s="11">
        <v>0</v>
      </c>
      <c r="Q768" s="11" t="s">
        <v>3499</v>
      </c>
      <c r="R768" s="11">
        <v>0</v>
      </c>
      <c r="S768" s="11">
        <v>0</v>
      </c>
      <c r="T768" s="11">
        <v>0</v>
      </c>
      <c r="U768" s="11">
        <v>0</v>
      </c>
      <c r="V768" s="11">
        <v>0</v>
      </c>
      <c r="W768" s="11">
        <v>0</v>
      </c>
      <c r="X768" s="11">
        <v>0</v>
      </c>
      <c r="Y768" s="11">
        <v>0</v>
      </c>
      <c r="Z768" s="11">
        <v>0</v>
      </c>
      <c r="AA768" s="11">
        <v>0</v>
      </c>
      <c r="AB768" s="11">
        <v>0</v>
      </c>
      <c r="AC768" s="11">
        <v>0</v>
      </c>
      <c r="AD768" s="11">
        <v>0</v>
      </c>
      <c r="AE768" s="11">
        <v>0</v>
      </c>
      <c r="AF768" s="11">
        <v>0</v>
      </c>
      <c r="AG768" s="11">
        <v>20</v>
      </c>
      <c r="AH768" s="11"/>
      <c r="AI768" s="11"/>
      <c r="AJ768" s="11" t="s">
        <v>3329</v>
      </c>
      <c r="AK768" s="11" t="s">
        <v>3542</v>
      </c>
      <c r="AL768" s="11"/>
      <c r="AM768" s="11"/>
      <c r="AN768" s="11" t="s">
        <v>1059</v>
      </c>
      <c r="AO768" s="11" t="s">
        <v>47</v>
      </c>
      <c r="AP768" s="11" t="s">
        <v>48</v>
      </c>
      <c r="AQ768" s="11" t="s">
        <v>729</v>
      </c>
    </row>
    <row r="769" ht="60" hidden="1" spans="1:43">
      <c r="A769" s="28">
        <v>765</v>
      </c>
      <c r="B769" s="11" t="s">
        <v>656</v>
      </c>
      <c r="C769" s="11" t="s">
        <v>2785</v>
      </c>
      <c r="D769" s="11" t="s">
        <v>2786</v>
      </c>
      <c r="E769" s="11" t="s">
        <v>2787</v>
      </c>
      <c r="F769" s="30" t="s">
        <v>428</v>
      </c>
      <c r="G769" s="11" t="s">
        <v>1113</v>
      </c>
      <c r="H769" s="11">
        <v>2</v>
      </c>
      <c r="I769" s="11">
        <v>1</v>
      </c>
      <c r="J769" s="11">
        <v>0</v>
      </c>
      <c r="K769" s="11" t="s">
        <v>3500</v>
      </c>
      <c r="L769" s="11">
        <v>2</v>
      </c>
      <c r="M769" s="32">
        <v>100</v>
      </c>
      <c r="N769" s="33" t="s">
        <v>1113</v>
      </c>
      <c r="O769" s="11">
        <v>3</v>
      </c>
      <c r="P769" s="11">
        <v>0</v>
      </c>
      <c r="Q769" s="11" t="s">
        <v>3501</v>
      </c>
      <c r="R769" s="11">
        <v>4</v>
      </c>
      <c r="S769" s="11">
        <v>0</v>
      </c>
      <c r="T769" s="11" t="s">
        <v>3502</v>
      </c>
      <c r="U769" s="11">
        <v>5</v>
      </c>
      <c r="V769" s="11">
        <v>0</v>
      </c>
      <c r="W769" s="11" t="s">
        <v>3503</v>
      </c>
      <c r="X769" s="11">
        <v>8</v>
      </c>
      <c r="Y769" s="11">
        <v>0</v>
      </c>
      <c r="Z769" s="11" t="s">
        <v>3504</v>
      </c>
      <c r="AA769" s="11">
        <v>0</v>
      </c>
      <c r="AB769" s="11">
        <v>0</v>
      </c>
      <c r="AC769" s="11">
        <v>0</v>
      </c>
      <c r="AD769" s="11">
        <v>0</v>
      </c>
      <c r="AE769" s="11">
        <v>0</v>
      </c>
      <c r="AF769" s="11">
        <v>0</v>
      </c>
      <c r="AG769" s="11">
        <v>20</v>
      </c>
      <c r="AH769" s="11"/>
      <c r="AI769" s="11"/>
      <c r="AJ769" s="11" t="s">
        <v>3329</v>
      </c>
      <c r="AK769" s="11" t="s">
        <v>3541</v>
      </c>
      <c r="AL769" s="11"/>
      <c r="AM769" s="11"/>
      <c r="AN769" s="11" t="s">
        <v>767</v>
      </c>
      <c r="AO769" s="11" t="s">
        <v>47</v>
      </c>
      <c r="AP769" s="11" t="s">
        <v>48</v>
      </c>
      <c r="AQ769" s="11" t="s">
        <v>729</v>
      </c>
    </row>
    <row r="770" ht="36" hidden="1" spans="1:43">
      <c r="A770" s="28">
        <v>766</v>
      </c>
      <c r="B770" s="11" t="s">
        <v>656</v>
      </c>
      <c r="C770" s="11" t="s">
        <v>2788</v>
      </c>
      <c r="D770" s="11" t="s">
        <v>2789</v>
      </c>
      <c r="E770" s="11" t="s">
        <v>2790</v>
      </c>
      <c r="F770" s="30" t="s">
        <v>2791</v>
      </c>
      <c r="G770" s="11" t="s">
        <v>2681</v>
      </c>
      <c r="H770" s="11">
        <v>1</v>
      </c>
      <c r="I770" s="11">
        <v>1</v>
      </c>
      <c r="J770" s="95">
        <v>100</v>
      </c>
      <c r="K770" s="95" t="s">
        <v>2681</v>
      </c>
      <c r="L770" s="11">
        <v>2</v>
      </c>
      <c r="M770" s="11">
        <v>0</v>
      </c>
      <c r="N770" s="11" t="s">
        <v>3475</v>
      </c>
      <c r="O770" s="11">
        <v>0</v>
      </c>
      <c r="P770" s="11">
        <v>0</v>
      </c>
      <c r="Q770" s="11">
        <v>0</v>
      </c>
      <c r="R770" s="11">
        <v>0</v>
      </c>
      <c r="S770" s="11">
        <v>0</v>
      </c>
      <c r="T770" s="11">
        <v>0</v>
      </c>
      <c r="U770" s="11">
        <v>0</v>
      </c>
      <c r="V770" s="11">
        <v>0</v>
      </c>
      <c r="W770" s="11">
        <v>0</v>
      </c>
      <c r="X770" s="11">
        <v>0</v>
      </c>
      <c r="Y770" s="11">
        <v>0</v>
      </c>
      <c r="Z770" s="11">
        <v>0</v>
      </c>
      <c r="AA770" s="11">
        <v>0</v>
      </c>
      <c r="AB770" s="11">
        <v>0</v>
      </c>
      <c r="AC770" s="11">
        <v>0</v>
      </c>
      <c r="AD770" s="11">
        <v>0</v>
      </c>
      <c r="AE770" s="11">
        <v>0</v>
      </c>
      <c r="AF770" s="11">
        <v>0</v>
      </c>
      <c r="AG770" s="11">
        <v>20</v>
      </c>
      <c r="AH770" s="11"/>
      <c r="AI770" s="11"/>
      <c r="AJ770" s="11" t="s">
        <v>3329</v>
      </c>
      <c r="AK770" s="11" t="s">
        <v>3542</v>
      </c>
      <c r="AL770" s="11"/>
      <c r="AM770" s="11"/>
      <c r="AN770" s="11" t="s">
        <v>767</v>
      </c>
      <c r="AO770" s="11" t="s">
        <v>47</v>
      </c>
      <c r="AP770" s="11" t="s">
        <v>48</v>
      </c>
      <c r="AQ770" s="11" t="s">
        <v>729</v>
      </c>
    </row>
    <row r="771" ht="48" hidden="1" spans="1:43">
      <c r="A771" s="28">
        <v>767</v>
      </c>
      <c r="B771" s="11" t="s">
        <v>656</v>
      </c>
      <c r="C771" s="11" t="s">
        <v>2792</v>
      </c>
      <c r="D771" s="11" t="s">
        <v>2793</v>
      </c>
      <c r="E771" s="11" t="s">
        <v>2794</v>
      </c>
      <c r="F771" s="30" t="s">
        <v>428</v>
      </c>
      <c r="G771" s="11" t="s">
        <v>2795</v>
      </c>
      <c r="H771" s="11">
        <v>2</v>
      </c>
      <c r="I771" s="11">
        <v>1</v>
      </c>
      <c r="J771" s="11">
        <v>0</v>
      </c>
      <c r="K771" s="11" t="s">
        <v>128</v>
      </c>
      <c r="L771" s="11">
        <v>2</v>
      </c>
      <c r="M771" s="32">
        <v>100</v>
      </c>
      <c r="N771" s="33" t="s">
        <v>2795</v>
      </c>
      <c r="O771" s="11">
        <v>3</v>
      </c>
      <c r="P771" s="11">
        <v>0</v>
      </c>
      <c r="Q771" s="11" t="s">
        <v>3505</v>
      </c>
      <c r="R771" s="11">
        <v>0</v>
      </c>
      <c r="S771" s="11">
        <v>0</v>
      </c>
      <c r="T771" s="11">
        <v>0</v>
      </c>
      <c r="U771" s="11">
        <v>0</v>
      </c>
      <c r="V771" s="11">
        <v>0</v>
      </c>
      <c r="W771" s="11">
        <v>0</v>
      </c>
      <c r="X771" s="11">
        <v>0</v>
      </c>
      <c r="Y771" s="11">
        <v>0</v>
      </c>
      <c r="Z771" s="11">
        <v>0</v>
      </c>
      <c r="AA771" s="11">
        <v>0</v>
      </c>
      <c r="AB771" s="11">
        <v>0</v>
      </c>
      <c r="AC771" s="11">
        <v>0</v>
      </c>
      <c r="AD771" s="11">
        <v>0</v>
      </c>
      <c r="AE771" s="11">
        <v>0</v>
      </c>
      <c r="AF771" s="11">
        <v>0</v>
      </c>
      <c r="AG771" s="11">
        <v>20</v>
      </c>
      <c r="AH771" s="11"/>
      <c r="AI771" s="11"/>
      <c r="AJ771" s="11" t="s">
        <v>3329</v>
      </c>
      <c r="AK771" s="11" t="s">
        <v>3541</v>
      </c>
      <c r="AL771" s="11"/>
      <c r="AM771" s="11"/>
      <c r="AN771" s="11" t="s">
        <v>1121</v>
      </c>
      <c r="AO771" s="11" t="s">
        <v>47</v>
      </c>
      <c r="AP771" s="11" t="s">
        <v>48</v>
      </c>
      <c r="AQ771" s="11" t="s">
        <v>729</v>
      </c>
    </row>
    <row r="772" ht="48" hidden="1" spans="1:43">
      <c r="A772" s="28">
        <v>768</v>
      </c>
      <c r="B772" s="11" t="s">
        <v>656</v>
      </c>
      <c r="C772" s="11" t="s">
        <v>2796</v>
      </c>
      <c r="D772" s="11" t="s">
        <v>2797</v>
      </c>
      <c r="E772" s="11" t="s">
        <v>2798</v>
      </c>
      <c r="F772" s="30" t="s">
        <v>2671</v>
      </c>
      <c r="G772" s="11" t="s">
        <v>2799</v>
      </c>
      <c r="H772" s="11">
        <v>2</v>
      </c>
      <c r="I772" s="11">
        <v>2</v>
      </c>
      <c r="J772" s="11">
        <v>100</v>
      </c>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v>20</v>
      </c>
      <c r="AH772" s="11" t="s">
        <v>1400</v>
      </c>
      <c r="AI772" s="11">
        <v>7</v>
      </c>
      <c r="AJ772" s="11"/>
      <c r="AK772" s="11"/>
      <c r="AL772" s="11"/>
      <c r="AM772" s="11"/>
      <c r="AN772" s="11" t="s">
        <v>1121</v>
      </c>
      <c r="AO772" s="11" t="s">
        <v>47</v>
      </c>
      <c r="AP772" s="11" t="s">
        <v>48</v>
      </c>
      <c r="AQ772" s="11" t="s">
        <v>729</v>
      </c>
    </row>
    <row r="773" ht="24" hidden="1" spans="1:43">
      <c r="A773" s="28">
        <v>769</v>
      </c>
      <c r="B773" s="11" t="s">
        <v>656</v>
      </c>
      <c r="C773" s="11" t="s">
        <v>2800</v>
      </c>
      <c r="D773" s="11" t="s">
        <v>2801</v>
      </c>
      <c r="E773" s="11" t="s">
        <v>2802</v>
      </c>
      <c r="F773" s="30" t="s">
        <v>2803</v>
      </c>
      <c r="G773" s="11" t="s">
        <v>2804</v>
      </c>
      <c r="H773" s="11">
        <v>1</v>
      </c>
      <c r="I773" s="11">
        <v>1</v>
      </c>
      <c r="J773" s="11">
        <v>100</v>
      </c>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v>20</v>
      </c>
      <c r="AH773" s="11"/>
      <c r="AI773" s="11"/>
      <c r="AJ773" s="11"/>
      <c r="AK773" s="11"/>
      <c r="AL773" s="11"/>
      <c r="AM773" s="11"/>
      <c r="AN773" s="11" t="s">
        <v>1121</v>
      </c>
      <c r="AO773" s="11" t="s">
        <v>47</v>
      </c>
      <c r="AP773" s="11" t="s">
        <v>48</v>
      </c>
      <c r="AQ773" s="11" t="s">
        <v>729</v>
      </c>
    </row>
    <row r="774" ht="48" hidden="1" spans="1:43">
      <c r="A774" s="28">
        <v>770</v>
      </c>
      <c r="B774" s="11" t="s">
        <v>656</v>
      </c>
      <c r="C774" s="11" t="s">
        <v>2805</v>
      </c>
      <c r="D774" s="11" t="s">
        <v>2806</v>
      </c>
      <c r="E774" s="11" t="s">
        <v>2807</v>
      </c>
      <c r="F774" s="30" t="s">
        <v>2808</v>
      </c>
      <c r="G774" s="11" t="s">
        <v>128</v>
      </c>
      <c r="H774" s="11">
        <v>2</v>
      </c>
      <c r="I774" s="11">
        <v>1</v>
      </c>
      <c r="J774" s="11">
        <v>0</v>
      </c>
      <c r="K774" s="11" t="s">
        <v>3506</v>
      </c>
      <c r="L774" s="11">
        <v>2</v>
      </c>
      <c r="M774" s="33">
        <v>57.14</v>
      </c>
      <c r="N774" s="33" t="s">
        <v>128</v>
      </c>
      <c r="O774" s="11">
        <v>3</v>
      </c>
      <c r="P774" s="33">
        <v>42.86</v>
      </c>
      <c r="Q774" s="33" t="s">
        <v>331</v>
      </c>
      <c r="R774" s="11">
        <v>0</v>
      </c>
      <c r="S774" s="11">
        <v>0</v>
      </c>
      <c r="T774" s="11">
        <v>0</v>
      </c>
      <c r="U774" s="11">
        <v>0</v>
      </c>
      <c r="V774" s="11">
        <v>0</v>
      </c>
      <c r="W774" s="11">
        <v>0</v>
      </c>
      <c r="X774" s="11">
        <v>0</v>
      </c>
      <c r="Y774" s="11">
        <v>0</v>
      </c>
      <c r="Z774" s="11">
        <v>0</v>
      </c>
      <c r="AA774" s="11">
        <v>0</v>
      </c>
      <c r="AB774" s="11">
        <v>0</v>
      </c>
      <c r="AC774" s="11">
        <v>0</v>
      </c>
      <c r="AD774" s="11">
        <v>0</v>
      </c>
      <c r="AE774" s="11">
        <v>0</v>
      </c>
      <c r="AF774" s="11">
        <v>0</v>
      </c>
      <c r="AG774" s="11">
        <v>20</v>
      </c>
      <c r="AH774" s="11"/>
      <c r="AI774" s="11"/>
      <c r="AJ774" s="11" t="s">
        <v>3329</v>
      </c>
      <c r="AK774" s="11" t="s">
        <v>3541</v>
      </c>
      <c r="AL774" s="11"/>
      <c r="AM774" s="11"/>
      <c r="AN774" s="11" t="s">
        <v>1121</v>
      </c>
      <c r="AO774" s="11" t="s">
        <v>47</v>
      </c>
      <c r="AP774" s="11" t="s">
        <v>48</v>
      </c>
      <c r="AQ774" s="11" t="s">
        <v>729</v>
      </c>
    </row>
    <row r="775" ht="48" spans="1:43">
      <c r="A775" s="28">
        <v>771</v>
      </c>
      <c r="B775" s="11" t="s">
        <v>656</v>
      </c>
      <c r="C775" s="11" t="s">
        <v>2809</v>
      </c>
      <c r="D775" s="11" t="s">
        <v>2810</v>
      </c>
      <c r="E775" s="11" t="s">
        <v>2811</v>
      </c>
      <c r="F775" s="30" t="s">
        <v>2812</v>
      </c>
      <c r="G775" s="11" t="s">
        <v>128</v>
      </c>
      <c r="H775" s="11">
        <v>2</v>
      </c>
      <c r="I775" s="11">
        <v>1</v>
      </c>
      <c r="J775" s="11">
        <v>41.66</v>
      </c>
      <c r="K775" s="11" t="s">
        <v>2845</v>
      </c>
      <c r="L775" s="11">
        <v>2</v>
      </c>
      <c r="M775" s="95">
        <v>33.33</v>
      </c>
      <c r="N775" s="95" t="s">
        <v>128</v>
      </c>
      <c r="O775" s="11">
        <v>3</v>
      </c>
      <c r="P775" s="11">
        <v>25</v>
      </c>
      <c r="Q775" s="11" t="s">
        <v>3507</v>
      </c>
      <c r="R775" s="11">
        <v>0</v>
      </c>
      <c r="S775" s="11">
        <v>0</v>
      </c>
      <c r="T775" s="11">
        <v>0</v>
      </c>
      <c r="U775" s="11">
        <v>0</v>
      </c>
      <c r="V775" s="11">
        <v>0</v>
      </c>
      <c r="W775" s="11">
        <v>0</v>
      </c>
      <c r="X775" s="11">
        <v>0</v>
      </c>
      <c r="Y775" s="11">
        <v>0</v>
      </c>
      <c r="Z775" s="11">
        <v>0</v>
      </c>
      <c r="AA775" s="11">
        <v>0</v>
      </c>
      <c r="AB775" s="11">
        <v>0</v>
      </c>
      <c r="AC775" s="11">
        <v>0</v>
      </c>
      <c r="AD775" s="11">
        <v>0</v>
      </c>
      <c r="AE775" s="11">
        <v>0</v>
      </c>
      <c r="AF775" s="11">
        <v>0</v>
      </c>
      <c r="AG775" s="11">
        <v>20</v>
      </c>
      <c r="AH775" s="11"/>
      <c r="AI775" s="11"/>
      <c r="AJ775" s="11" t="s">
        <v>3329</v>
      </c>
      <c r="AK775" s="11" t="s">
        <v>3542</v>
      </c>
      <c r="AL775" s="11"/>
      <c r="AM775" s="11"/>
      <c r="AN775" s="11" t="s">
        <v>1148</v>
      </c>
      <c r="AO775" s="11" t="s">
        <v>47</v>
      </c>
      <c r="AP775" s="11" t="s">
        <v>48</v>
      </c>
      <c r="AQ775" s="11" t="s">
        <v>729</v>
      </c>
    </row>
    <row r="776" ht="48" hidden="1" spans="1:43">
      <c r="A776" s="28">
        <v>772</v>
      </c>
      <c r="B776" s="11" t="s">
        <v>656</v>
      </c>
      <c r="C776" s="11" t="s">
        <v>2813</v>
      </c>
      <c r="D776" s="11" t="s">
        <v>2814</v>
      </c>
      <c r="E776" s="11" t="s">
        <v>2815</v>
      </c>
      <c r="F776" s="30" t="s">
        <v>2671</v>
      </c>
      <c r="G776" s="11" t="s">
        <v>1602</v>
      </c>
      <c r="H776" s="11">
        <v>2</v>
      </c>
      <c r="I776" s="11">
        <v>2</v>
      </c>
      <c r="J776" s="11">
        <v>100</v>
      </c>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v>20</v>
      </c>
      <c r="AH776" s="11" t="s">
        <v>1400</v>
      </c>
      <c r="AI776" s="11">
        <v>7</v>
      </c>
      <c r="AJ776" s="11"/>
      <c r="AK776" s="11"/>
      <c r="AL776" s="11"/>
      <c r="AM776" s="11"/>
      <c r="AN776" s="11" t="s">
        <v>1148</v>
      </c>
      <c r="AO776" s="11" t="s">
        <v>47</v>
      </c>
      <c r="AP776" s="11" t="s">
        <v>48</v>
      </c>
      <c r="AQ776" s="11" t="s">
        <v>729</v>
      </c>
    </row>
    <row r="777" ht="48" hidden="1" spans="1:43">
      <c r="A777" s="28">
        <v>773</v>
      </c>
      <c r="B777" s="11" t="s">
        <v>656</v>
      </c>
      <c r="C777" s="11" t="s">
        <v>2816</v>
      </c>
      <c r="D777" s="11" t="s">
        <v>2817</v>
      </c>
      <c r="E777" s="11" t="s">
        <v>2818</v>
      </c>
      <c r="F777" s="30" t="s">
        <v>2671</v>
      </c>
      <c r="G777" s="11" t="s">
        <v>339</v>
      </c>
      <c r="H777" s="11">
        <v>1</v>
      </c>
      <c r="I777" s="11">
        <v>1</v>
      </c>
      <c r="J777" s="11">
        <v>100</v>
      </c>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v>20</v>
      </c>
      <c r="AH777" s="11" t="s">
        <v>1400</v>
      </c>
      <c r="AI777" s="11">
        <v>7</v>
      </c>
      <c r="AJ777" s="11"/>
      <c r="AK777" s="11"/>
      <c r="AL777" s="11"/>
      <c r="AM777" s="11"/>
      <c r="AN777" s="11" t="s">
        <v>1148</v>
      </c>
      <c r="AO777" s="11" t="s">
        <v>47</v>
      </c>
      <c r="AP777" s="11" t="s">
        <v>48</v>
      </c>
      <c r="AQ777" s="11" t="s">
        <v>729</v>
      </c>
    </row>
    <row r="778" ht="36" hidden="1" spans="1:43">
      <c r="A778" s="28">
        <v>774</v>
      </c>
      <c r="B778" s="11" t="s">
        <v>656</v>
      </c>
      <c r="C778" s="11" t="s">
        <v>2819</v>
      </c>
      <c r="D778" s="11" t="s">
        <v>2820</v>
      </c>
      <c r="E778" s="11" t="s">
        <v>2821</v>
      </c>
      <c r="F778" s="30" t="s">
        <v>2822</v>
      </c>
      <c r="G778" s="11" t="s">
        <v>2823</v>
      </c>
      <c r="H778" s="11">
        <v>1</v>
      </c>
      <c r="I778" s="11">
        <v>1</v>
      </c>
      <c r="J778" s="33">
        <v>60</v>
      </c>
      <c r="K778" s="33" t="s">
        <v>2823</v>
      </c>
      <c r="L778" s="11">
        <v>3</v>
      </c>
      <c r="M778" s="33">
        <v>40</v>
      </c>
      <c r="N778" s="33" t="s">
        <v>128</v>
      </c>
      <c r="O778" s="11">
        <v>0</v>
      </c>
      <c r="P778" s="11">
        <v>0</v>
      </c>
      <c r="Q778" s="11">
        <v>0</v>
      </c>
      <c r="R778" s="11">
        <v>0</v>
      </c>
      <c r="S778" s="11">
        <v>0</v>
      </c>
      <c r="T778" s="11">
        <v>0</v>
      </c>
      <c r="U778" s="11">
        <v>0</v>
      </c>
      <c r="V778" s="11">
        <v>0</v>
      </c>
      <c r="W778" s="11">
        <v>0</v>
      </c>
      <c r="X778" s="11">
        <v>0</v>
      </c>
      <c r="Y778" s="11">
        <v>0</v>
      </c>
      <c r="Z778" s="11">
        <v>0</v>
      </c>
      <c r="AA778" s="11">
        <v>0</v>
      </c>
      <c r="AB778" s="11">
        <v>0</v>
      </c>
      <c r="AC778" s="11">
        <v>0</v>
      </c>
      <c r="AD778" s="11">
        <v>0</v>
      </c>
      <c r="AE778" s="11">
        <v>0</v>
      </c>
      <c r="AF778" s="11">
        <v>0</v>
      </c>
      <c r="AG778" s="11">
        <v>20</v>
      </c>
      <c r="AH778" s="11"/>
      <c r="AI778" s="11"/>
      <c r="AJ778" s="11" t="s">
        <v>3329</v>
      </c>
      <c r="AK778" s="11" t="s">
        <v>3541</v>
      </c>
      <c r="AL778" s="11"/>
      <c r="AM778" s="11"/>
      <c r="AN778" s="11" t="s">
        <v>1148</v>
      </c>
      <c r="AO778" s="11" t="s">
        <v>47</v>
      </c>
      <c r="AP778" s="11" t="s">
        <v>48</v>
      </c>
      <c r="AQ778" s="11" t="s">
        <v>729</v>
      </c>
    </row>
    <row r="779" ht="36" hidden="1" spans="1:43">
      <c r="A779" s="28">
        <v>775</v>
      </c>
      <c r="B779" s="11" t="s">
        <v>656</v>
      </c>
      <c r="C779" s="11" t="s">
        <v>2824</v>
      </c>
      <c r="D779" s="11" t="s">
        <v>2825</v>
      </c>
      <c r="E779" s="11" t="s">
        <v>2826</v>
      </c>
      <c r="F779" s="30" t="s">
        <v>553</v>
      </c>
      <c r="G779" s="11" t="s">
        <v>197</v>
      </c>
      <c r="H779" s="11">
        <v>1</v>
      </c>
      <c r="I779" s="11">
        <v>1</v>
      </c>
      <c r="J779" s="32">
        <v>100</v>
      </c>
      <c r="K779" s="33" t="s">
        <v>197</v>
      </c>
      <c r="L779" s="11">
        <v>2</v>
      </c>
      <c r="M779" s="11">
        <v>0</v>
      </c>
      <c r="N779" s="11" t="s">
        <v>128</v>
      </c>
      <c r="O779" s="11">
        <v>0</v>
      </c>
      <c r="P779" s="11">
        <v>0</v>
      </c>
      <c r="Q779" s="11">
        <v>0</v>
      </c>
      <c r="R779" s="11">
        <v>0</v>
      </c>
      <c r="S779" s="11">
        <v>0</v>
      </c>
      <c r="T779" s="11">
        <v>0</v>
      </c>
      <c r="U779" s="11">
        <v>0</v>
      </c>
      <c r="V779" s="11">
        <v>0</v>
      </c>
      <c r="W779" s="11">
        <v>0</v>
      </c>
      <c r="X779" s="11">
        <v>0</v>
      </c>
      <c r="Y779" s="11">
        <v>0</v>
      </c>
      <c r="Z779" s="11">
        <v>0</v>
      </c>
      <c r="AA779" s="11">
        <v>0</v>
      </c>
      <c r="AB779" s="11">
        <v>0</v>
      </c>
      <c r="AC779" s="11">
        <v>0</v>
      </c>
      <c r="AD779" s="11">
        <v>0</v>
      </c>
      <c r="AE779" s="11">
        <v>0</v>
      </c>
      <c r="AF779" s="11">
        <v>0</v>
      </c>
      <c r="AG779" s="11">
        <v>20</v>
      </c>
      <c r="AH779" s="11"/>
      <c r="AI779" s="11"/>
      <c r="AJ779" s="11" t="s">
        <v>3329</v>
      </c>
      <c r="AK779" s="11" t="s">
        <v>3541</v>
      </c>
      <c r="AL779" s="11"/>
      <c r="AM779" s="11"/>
      <c r="AN779" s="11" t="s">
        <v>1208</v>
      </c>
      <c r="AO779" s="11" t="s">
        <v>47</v>
      </c>
      <c r="AP779" s="11" t="s">
        <v>48</v>
      </c>
      <c r="AQ779" s="11" t="s">
        <v>729</v>
      </c>
    </row>
    <row r="780" ht="36" hidden="1" spans="1:43">
      <c r="A780" s="28">
        <v>776</v>
      </c>
      <c r="B780" s="11" t="s">
        <v>656</v>
      </c>
      <c r="C780" s="11" t="s">
        <v>2827</v>
      </c>
      <c r="D780" s="11" t="s">
        <v>2828</v>
      </c>
      <c r="E780" s="11" t="s">
        <v>2829</v>
      </c>
      <c r="F780" s="30" t="s">
        <v>699</v>
      </c>
      <c r="G780" s="11" t="s">
        <v>128</v>
      </c>
      <c r="H780" s="11">
        <v>2</v>
      </c>
      <c r="I780" s="11">
        <v>2</v>
      </c>
      <c r="J780" s="95">
        <v>100</v>
      </c>
      <c r="K780" s="95" t="s">
        <v>128</v>
      </c>
      <c r="L780" s="31">
        <v>1</v>
      </c>
      <c r="M780" s="11">
        <v>0</v>
      </c>
      <c r="N780" s="31" t="s">
        <v>3392</v>
      </c>
      <c r="O780" s="11">
        <v>0</v>
      </c>
      <c r="P780" s="11">
        <v>0</v>
      </c>
      <c r="Q780" s="11">
        <v>0</v>
      </c>
      <c r="R780" s="11">
        <v>0</v>
      </c>
      <c r="S780" s="11">
        <v>0</v>
      </c>
      <c r="T780" s="11">
        <v>0</v>
      </c>
      <c r="U780" s="11">
        <v>0</v>
      </c>
      <c r="V780" s="11">
        <v>0</v>
      </c>
      <c r="W780" s="11">
        <v>0</v>
      </c>
      <c r="X780" s="11">
        <v>0</v>
      </c>
      <c r="Y780" s="11">
        <v>0</v>
      </c>
      <c r="Z780" s="11">
        <v>0</v>
      </c>
      <c r="AA780" s="11">
        <v>0</v>
      </c>
      <c r="AB780" s="11">
        <v>0</v>
      </c>
      <c r="AC780" s="11">
        <v>0</v>
      </c>
      <c r="AD780" s="11">
        <v>0</v>
      </c>
      <c r="AE780" s="11">
        <v>0</v>
      </c>
      <c r="AF780" s="11">
        <v>0</v>
      </c>
      <c r="AG780" s="11">
        <v>20</v>
      </c>
      <c r="AH780" s="11"/>
      <c r="AI780" s="11"/>
      <c r="AJ780" s="11" t="s">
        <v>3329</v>
      </c>
      <c r="AK780" s="11" t="s">
        <v>3542</v>
      </c>
      <c r="AL780" s="11"/>
      <c r="AM780" s="11"/>
      <c r="AN780" s="11" t="s">
        <v>1208</v>
      </c>
      <c r="AO780" s="11" t="s">
        <v>47</v>
      </c>
      <c r="AP780" s="11" t="s">
        <v>48</v>
      </c>
      <c r="AQ780" s="11" t="s">
        <v>729</v>
      </c>
    </row>
    <row r="781" ht="60" hidden="1" spans="1:43">
      <c r="A781" s="28">
        <v>777</v>
      </c>
      <c r="B781" s="11" t="s">
        <v>656</v>
      </c>
      <c r="C781" s="11" t="s">
        <v>2830</v>
      </c>
      <c r="D781" s="11" t="s">
        <v>2831</v>
      </c>
      <c r="E781" s="11" t="s">
        <v>2832</v>
      </c>
      <c r="F781" s="30" t="s">
        <v>2833</v>
      </c>
      <c r="G781" s="11" t="s">
        <v>2804</v>
      </c>
      <c r="H781" s="11">
        <v>1</v>
      </c>
      <c r="I781" s="11">
        <v>1</v>
      </c>
      <c r="J781" s="32">
        <v>100</v>
      </c>
      <c r="K781" s="33" t="s">
        <v>3508</v>
      </c>
      <c r="L781" s="11">
        <v>2</v>
      </c>
      <c r="M781" s="11">
        <v>0</v>
      </c>
      <c r="N781" s="11" t="s">
        <v>3509</v>
      </c>
      <c r="O781" s="11">
        <v>3</v>
      </c>
      <c r="P781" s="11">
        <v>0</v>
      </c>
      <c r="Q781" s="11" t="s">
        <v>3510</v>
      </c>
      <c r="R781" s="11">
        <v>0</v>
      </c>
      <c r="S781" s="11">
        <v>0</v>
      </c>
      <c r="T781" s="11">
        <v>0</v>
      </c>
      <c r="U781" s="11">
        <v>0</v>
      </c>
      <c r="V781" s="11">
        <v>0</v>
      </c>
      <c r="W781" s="11">
        <v>0</v>
      </c>
      <c r="X781" s="11">
        <v>0</v>
      </c>
      <c r="Y781" s="11">
        <v>0</v>
      </c>
      <c r="Z781" s="11">
        <v>0</v>
      </c>
      <c r="AA781" s="11">
        <v>0</v>
      </c>
      <c r="AB781" s="11">
        <v>0</v>
      </c>
      <c r="AC781" s="11">
        <v>0</v>
      </c>
      <c r="AD781" s="11">
        <v>0</v>
      </c>
      <c r="AE781" s="11">
        <v>0</v>
      </c>
      <c r="AF781" s="11">
        <v>0</v>
      </c>
      <c r="AG781" s="11">
        <v>20</v>
      </c>
      <c r="AH781" s="11"/>
      <c r="AI781" s="11"/>
      <c r="AJ781" s="11" t="s">
        <v>3329</v>
      </c>
      <c r="AK781" s="11" t="s">
        <v>3541</v>
      </c>
      <c r="AL781" s="11"/>
      <c r="AM781" s="11"/>
      <c r="AN781" s="11" t="s">
        <v>775</v>
      </c>
      <c r="AO781" s="11" t="s">
        <v>47</v>
      </c>
      <c r="AP781" s="11" t="s">
        <v>48</v>
      </c>
      <c r="AQ781" s="11" t="s">
        <v>729</v>
      </c>
    </row>
    <row r="782" ht="60" hidden="1" spans="1:43">
      <c r="A782" s="28">
        <v>778</v>
      </c>
      <c r="B782" s="11" t="s">
        <v>656</v>
      </c>
      <c r="C782" s="11" t="s">
        <v>2834</v>
      </c>
      <c r="D782" s="11" t="s">
        <v>2835</v>
      </c>
      <c r="E782" s="11" t="s">
        <v>2836</v>
      </c>
      <c r="F782" s="30" t="s">
        <v>2837</v>
      </c>
      <c r="G782" s="11" t="s">
        <v>1113</v>
      </c>
      <c r="H782" s="11">
        <v>2</v>
      </c>
      <c r="I782" s="11">
        <v>1</v>
      </c>
      <c r="J782" s="11">
        <v>0</v>
      </c>
      <c r="K782" s="11" t="s">
        <v>3503</v>
      </c>
      <c r="L782" s="11">
        <v>2</v>
      </c>
      <c r="M782" s="32">
        <v>100</v>
      </c>
      <c r="N782" s="33" t="s">
        <v>1113</v>
      </c>
      <c r="O782" s="11">
        <v>3</v>
      </c>
      <c r="P782" s="11">
        <v>0</v>
      </c>
      <c r="Q782" s="11" t="s">
        <v>3501</v>
      </c>
      <c r="R782" s="11">
        <v>4</v>
      </c>
      <c r="S782" s="11">
        <v>0</v>
      </c>
      <c r="T782" s="11" t="s">
        <v>3500</v>
      </c>
      <c r="U782" s="11">
        <v>5</v>
      </c>
      <c r="V782" s="11">
        <v>0</v>
      </c>
      <c r="W782" s="11" t="s">
        <v>3502</v>
      </c>
      <c r="X782" s="11">
        <v>6</v>
      </c>
      <c r="Y782" s="11">
        <v>0</v>
      </c>
      <c r="Z782" s="11" t="s">
        <v>3504</v>
      </c>
      <c r="AA782" s="11">
        <v>7</v>
      </c>
      <c r="AB782" s="11">
        <v>0</v>
      </c>
      <c r="AC782" s="11" t="s">
        <v>3233</v>
      </c>
      <c r="AD782" s="11">
        <v>0</v>
      </c>
      <c r="AE782" s="11">
        <v>0</v>
      </c>
      <c r="AF782" s="11">
        <v>0</v>
      </c>
      <c r="AG782" s="11">
        <v>20</v>
      </c>
      <c r="AH782" s="11"/>
      <c r="AI782" s="11"/>
      <c r="AJ782" s="11" t="s">
        <v>3329</v>
      </c>
      <c r="AK782" s="11" t="s">
        <v>3541</v>
      </c>
      <c r="AL782" s="11"/>
      <c r="AM782" s="11"/>
      <c r="AN782" s="11" t="s">
        <v>775</v>
      </c>
      <c r="AO782" s="11" t="s">
        <v>47</v>
      </c>
      <c r="AP782" s="11" t="s">
        <v>48</v>
      </c>
      <c r="AQ782" s="11" t="s">
        <v>729</v>
      </c>
    </row>
    <row r="783" ht="60" hidden="1" spans="1:43">
      <c r="A783" s="28">
        <v>779</v>
      </c>
      <c r="B783" s="11" t="s">
        <v>656</v>
      </c>
      <c r="C783" s="11" t="s">
        <v>2838</v>
      </c>
      <c r="D783" s="11" t="s">
        <v>2839</v>
      </c>
      <c r="E783" s="11" t="s">
        <v>2840</v>
      </c>
      <c r="F783" s="30" t="s">
        <v>161</v>
      </c>
      <c r="G783" s="11" t="s">
        <v>687</v>
      </c>
      <c r="H783" s="11">
        <v>1</v>
      </c>
      <c r="I783" s="11">
        <v>1</v>
      </c>
      <c r="J783" s="33">
        <v>40</v>
      </c>
      <c r="K783" s="33" t="s">
        <v>687</v>
      </c>
      <c r="L783" s="11">
        <v>2</v>
      </c>
      <c r="M783" s="33">
        <v>40</v>
      </c>
      <c r="N783" s="33" t="s">
        <v>104</v>
      </c>
      <c r="O783" s="11">
        <v>3</v>
      </c>
      <c r="P783" s="33">
        <v>20</v>
      </c>
      <c r="Q783" s="33" t="s">
        <v>918</v>
      </c>
      <c r="R783" s="11">
        <v>0</v>
      </c>
      <c r="S783" s="11">
        <v>0</v>
      </c>
      <c r="T783" s="11">
        <v>0</v>
      </c>
      <c r="U783" s="11">
        <v>0</v>
      </c>
      <c r="V783" s="11">
        <v>0</v>
      </c>
      <c r="W783" s="11">
        <v>0</v>
      </c>
      <c r="X783" s="11">
        <v>0</v>
      </c>
      <c r="Y783" s="11">
        <v>0</v>
      </c>
      <c r="Z783" s="11">
        <v>0</v>
      </c>
      <c r="AA783" s="11">
        <v>0</v>
      </c>
      <c r="AB783" s="11">
        <v>0</v>
      </c>
      <c r="AC783" s="11">
        <v>0</v>
      </c>
      <c r="AD783" s="11">
        <v>0</v>
      </c>
      <c r="AE783" s="11">
        <v>0</v>
      </c>
      <c r="AF783" s="11">
        <v>0</v>
      </c>
      <c r="AG783" s="11">
        <v>20</v>
      </c>
      <c r="AH783" s="11"/>
      <c r="AI783" s="11"/>
      <c r="AJ783" s="11" t="s">
        <v>3329</v>
      </c>
      <c r="AK783" s="11" t="s">
        <v>3541</v>
      </c>
      <c r="AL783" s="11"/>
      <c r="AM783" s="11"/>
      <c r="AN783" s="11" t="s">
        <v>775</v>
      </c>
      <c r="AO783" s="11" t="s">
        <v>47</v>
      </c>
      <c r="AP783" s="11" t="s">
        <v>48</v>
      </c>
      <c r="AQ783" s="11" t="s">
        <v>729</v>
      </c>
    </row>
    <row r="784" ht="48" hidden="1" spans="1:43">
      <c r="A784" s="28">
        <v>780</v>
      </c>
      <c r="B784" s="11" t="s">
        <v>656</v>
      </c>
      <c r="C784" s="11" t="s">
        <v>2841</v>
      </c>
      <c r="D784" s="11" t="s">
        <v>2842</v>
      </c>
      <c r="E784" s="11" t="s">
        <v>2843</v>
      </c>
      <c r="F784" s="30" t="s">
        <v>703</v>
      </c>
      <c r="G784" s="11" t="s">
        <v>128</v>
      </c>
      <c r="H784" s="11">
        <v>3</v>
      </c>
      <c r="I784" s="11">
        <v>1</v>
      </c>
      <c r="J784" s="11">
        <v>0</v>
      </c>
      <c r="K784" s="11" t="s">
        <v>3511</v>
      </c>
      <c r="L784" s="11">
        <v>2</v>
      </c>
      <c r="M784" s="95">
        <v>100</v>
      </c>
      <c r="N784" s="95" t="s">
        <v>128</v>
      </c>
      <c r="O784" s="11">
        <v>3</v>
      </c>
      <c r="P784" s="11">
        <v>0</v>
      </c>
      <c r="Q784" s="11" t="s">
        <v>3512</v>
      </c>
      <c r="R784" s="11">
        <v>0</v>
      </c>
      <c r="S784" s="11">
        <v>0</v>
      </c>
      <c r="T784" s="11">
        <v>0</v>
      </c>
      <c r="U784" s="11">
        <v>0</v>
      </c>
      <c r="V784" s="11">
        <v>0</v>
      </c>
      <c r="W784" s="11">
        <v>0</v>
      </c>
      <c r="X784" s="11">
        <v>0</v>
      </c>
      <c r="Y784" s="11">
        <v>0</v>
      </c>
      <c r="Z784" s="11">
        <v>0</v>
      </c>
      <c r="AA784" s="11">
        <v>0</v>
      </c>
      <c r="AB784" s="11">
        <v>0</v>
      </c>
      <c r="AC784" s="11">
        <v>0</v>
      </c>
      <c r="AD784" s="11">
        <v>0</v>
      </c>
      <c r="AE784" s="11">
        <v>0</v>
      </c>
      <c r="AF784" s="11">
        <v>0</v>
      </c>
      <c r="AG784" s="11">
        <v>20</v>
      </c>
      <c r="AH784" s="11"/>
      <c r="AI784" s="11"/>
      <c r="AJ784" s="11" t="s">
        <v>3329</v>
      </c>
      <c r="AK784" s="11" t="s">
        <v>3542</v>
      </c>
      <c r="AL784" s="11"/>
      <c r="AM784" s="11"/>
      <c r="AN784" s="11" t="s">
        <v>775</v>
      </c>
      <c r="AO784" s="11" t="s">
        <v>47</v>
      </c>
      <c r="AP784" s="11" t="s">
        <v>48</v>
      </c>
      <c r="AQ784" s="11" t="s">
        <v>729</v>
      </c>
    </row>
    <row r="785" s="67" customFormat="1" ht="48" hidden="1" spans="1:43">
      <c r="A785" s="28">
        <v>781</v>
      </c>
      <c r="B785" s="11" t="s">
        <v>656</v>
      </c>
      <c r="C785" s="11" t="s">
        <v>2844</v>
      </c>
      <c r="D785" s="11" t="s">
        <v>2810</v>
      </c>
      <c r="E785" s="11" t="s">
        <v>2811</v>
      </c>
      <c r="F785" s="30" t="s">
        <v>2812</v>
      </c>
      <c r="G785" s="11" t="s">
        <v>2845</v>
      </c>
      <c r="H785" s="11">
        <v>1</v>
      </c>
      <c r="I785" s="11">
        <v>1</v>
      </c>
      <c r="J785" s="33">
        <v>75</v>
      </c>
      <c r="K785" s="33" t="s">
        <v>2845</v>
      </c>
      <c r="L785" s="11">
        <v>2</v>
      </c>
      <c r="M785" s="11">
        <v>0</v>
      </c>
      <c r="N785" s="11" t="s">
        <v>128</v>
      </c>
      <c r="O785" s="11">
        <v>3</v>
      </c>
      <c r="P785" s="33">
        <v>25</v>
      </c>
      <c r="Q785" s="33" t="s">
        <v>3513</v>
      </c>
      <c r="R785" s="11">
        <v>4</v>
      </c>
      <c r="S785" s="11">
        <v>0</v>
      </c>
      <c r="T785" s="11" t="s">
        <v>3482</v>
      </c>
      <c r="U785" s="11">
        <v>0</v>
      </c>
      <c r="V785" s="11">
        <v>0</v>
      </c>
      <c r="W785" s="11">
        <v>0</v>
      </c>
      <c r="X785" s="11">
        <v>0</v>
      </c>
      <c r="Y785" s="11">
        <v>0</v>
      </c>
      <c r="Z785" s="11">
        <v>0</v>
      </c>
      <c r="AA785" s="11">
        <v>0</v>
      </c>
      <c r="AB785" s="11">
        <v>0</v>
      </c>
      <c r="AC785" s="11">
        <v>0</v>
      </c>
      <c r="AD785" s="11">
        <v>0</v>
      </c>
      <c r="AE785" s="11">
        <v>0</v>
      </c>
      <c r="AF785" s="11">
        <v>0</v>
      </c>
      <c r="AG785" s="11">
        <v>20</v>
      </c>
      <c r="AH785" s="11"/>
      <c r="AI785" s="11"/>
      <c r="AJ785" s="11" t="s">
        <v>3329</v>
      </c>
      <c r="AK785" s="11" t="s">
        <v>3541</v>
      </c>
      <c r="AL785" s="11"/>
      <c r="AM785" s="11"/>
      <c r="AN785" s="11" t="s">
        <v>779</v>
      </c>
      <c r="AO785" s="11" t="s">
        <v>47</v>
      </c>
      <c r="AP785" s="11" t="s">
        <v>48</v>
      </c>
      <c r="AQ785" s="11" t="s">
        <v>729</v>
      </c>
    </row>
    <row r="786" ht="48" hidden="1" spans="1:43">
      <c r="A786" s="28">
        <v>782</v>
      </c>
      <c r="B786" s="11" t="s">
        <v>656</v>
      </c>
      <c r="C786" s="11" t="s">
        <v>2846</v>
      </c>
      <c r="D786" s="11" t="s">
        <v>2847</v>
      </c>
      <c r="E786" s="11" t="s">
        <v>2848</v>
      </c>
      <c r="F786" s="30" t="s">
        <v>2671</v>
      </c>
      <c r="G786" s="11" t="s">
        <v>2799</v>
      </c>
      <c r="H786" s="11">
        <v>2</v>
      </c>
      <c r="I786" s="11">
        <v>2</v>
      </c>
      <c r="J786" s="11">
        <v>100</v>
      </c>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v>20</v>
      </c>
      <c r="AH786" s="11" t="s">
        <v>1400</v>
      </c>
      <c r="AI786" s="11">
        <v>7</v>
      </c>
      <c r="AJ786" s="11"/>
      <c r="AK786" s="11"/>
      <c r="AL786" s="11"/>
      <c r="AM786" s="11"/>
      <c r="AN786" s="11" t="s">
        <v>783</v>
      </c>
      <c r="AO786" s="11" t="s">
        <v>47</v>
      </c>
      <c r="AP786" s="11" t="s">
        <v>48</v>
      </c>
      <c r="AQ786" s="11" t="s">
        <v>729</v>
      </c>
    </row>
    <row r="787" ht="60" hidden="1" spans="1:43">
      <c r="A787" s="28">
        <v>783</v>
      </c>
      <c r="B787" s="11" t="s">
        <v>656</v>
      </c>
      <c r="C787" s="11" t="s">
        <v>2849</v>
      </c>
      <c r="D787" s="11" t="s">
        <v>2850</v>
      </c>
      <c r="E787" s="11" t="s">
        <v>2851</v>
      </c>
      <c r="F787" s="30" t="s">
        <v>2833</v>
      </c>
      <c r="G787" s="11" t="s">
        <v>2804</v>
      </c>
      <c r="H787" s="11">
        <v>1</v>
      </c>
      <c r="I787" s="11">
        <v>1</v>
      </c>
      <c r="J787" s="32">
        <v>100</v>
      </c>
      <c r="K787" s="33" t="s">
        <v>3508</v>
      </c>
      <c r="L787" s="11">
        <v>2</v>
      </c>
      <c r="M787" s="11">
        <v>0</v>
      </c>
      <c r="N787" s="11" t="s">
        <v>3514</v>
      </c>
      <c r="O787" s="11">
        <v>3</v>
      </c>
      <c r="P787" s="11">
        <v>0</v>
      </c>
      <c r="Q787" s="11" t="s">
        <v>3510</v>
      </c>
      <c r="R787" s="11">
        <v>0</v>
      </c>
      <c r="S787" s="11">
        <v>0</v>
      </c>
      <c r="T787" s="11">
        <v>0</v>
      </c>
      <c r="U787" s="11">
        <v>0</v>
      </c>
      <c r="V787" s="11">
        <v>0</v>
      </c>
      <c r="W787" s="11">
        <v>0</v>
      </c>
      <c r="X787" s="11">
        <v>0</v>
      </c>
      <c r="Y787" s="11">
        <v>0</v>
      </c>
      <c r="Z787" s="11">
        <v>0</v>
      </c>
      <c r="AA787" s="11">
        <v>0</v>
      </c>
      <c r="AB787" s="11">
        <v>0</v>
      </c>
      <c r="AC787" s="11">
        <v>0</v>
      </c>
      <c r="AD787" s="11">
        <v>0</v>
      </c>
      <c r="AE787" s="11">
        <v>0</v>
      </c>
      <c r="AF787" s="11">
        <v>0</v>
      </c>
      <c r="AG787" s="11">
        <v>20</v>
      </c>
      <c r="AH787" s="11"/>
      <c r="AI787" s="11"/>
      <c r="AJ787" s="11" t="s">
        <v>3329</v>
      </c>
      <c r="AK787" s="11" t="s">
        <v>3541</v>
      </c>
      <c r="AL787" s="11"/>
      <c r="AM787" s="11"/>
      <c r="AN787" s="11" t="s">
        <v>787</v>
      </c>
      <c r="AO787" s="11" t="s">
        <v>47</v>
      </c>
      <c r="AP787" s="11" t="s">
        <v>48</v>
      </c>
      <c r="AQ787" s="11" t="s">
        <v>729</v>
      </c>
    </row>
    <row r="788" ht="60" hidden="1" spans="1:43">
      <c r="A788" s="28">
        <v>784</v>
      </c>
      <c r="B788" s="11" t="s">
        <v>656</v>
      </c>
      <c r="C788" s="11" t="s">
        <v>2852</v>
      </c>
      <c r="D788" s="11" t="s">
        <v>2853</v>
      </c>
      <c r="E788" s="11" t="s">
        <v>2854</v>
      </c>
      <c r="F788" s="30" t="s">
        <v>2855</v>
      </c>
      <c r="G788" s="11" t="s">
        <v>695</v>
      </c>
      <c r="H788" s="11">
        <v>1</v>
      </c>
      <c r="I788" s="11">
        <v>1</v>
      </c>
      <c r="J788" s="32">
        <v>100</v>
      </c>
      <c r="K788" s="33" t="s">
        <v>695</v>
      </c>
      <c r="L788" s="11">
        <v>2</v>
      </c>
      <c r="M788" s="11">
        <v>0</v>
      </c>
      <c r="N788" s="11" t="s">
        <v>3388</v>
      </c>
      <c r="O788" s="11">
        <v>3</v>
      </c>
      <c r="P788" s="11">
        <v>0</v>
      </c>
      <c r="Q788" s="11" t="s">
        <v>3515</v>
      </c>
      <c r="R788" s="11">
        <v>4</v>
      </c>
      <c r="S788" s="11">
        <v>0</v>
      </c>
      <c r="T788" s="11" t="s">
        <v>3516</v>
      </c>
      <c r="U788" s="11">
        <v>5</v>
      </c>
      <c r="V788" s="11">
        <v>0</v>
      </c>
      <c r="W788" s="11" t="s">
        <v>3517</v>
      </c>
      <c r="X788" s="11">
        <v>0</v>
      </c>
      <c r="Y788" s="11">
        <v>0</v>
      </c>
      <c r="Z788" s="11">
        <v>0</v>
      </c>
      <c r="AA788" s="11">
        <v>0</v>
      </c>
      <c r="AB788" s="11">
        <v>0</v>
      </c>
      <c r="AC788" s="11">
        <v>0</v>
      </c>
      <c r="AD788" s="11">
        <v>0</v>
      </c>
      <c r="AE788" s="11">
        <v>0</v>
      </c>
      <c r="AF788" s="11">
        <v>0</v>
      </c>
      <c r="AG788" s="11">
        <v>20</v>
      </c>
      <c r="AH788" s="11" t="s">
        <v>1400</v>
      </c>
      <c r="AI788" s="11">
        <v>14</v>
      </c>
      <c r="AJ788" s="11" t="s">
        <v>3329</v>
      </c>
      <c r="AK788" s="11" t="s">
        <v>3541</v>
      </c>
      <c r="AL788" s="11"/>
      <c r="AM788" s="11"/>
      <c r="AN788" s="11" t="s">
        <v>1393</v>
      </c>
      <c r="AO788" s="11" t="s">
        <v>47</v>
      </c>
      <c r="AP788" s="11" t="s">
        <v>48</v>
      </c>
      <c r="AQ788" s="11" t="s">
        <v>729</v>
      </c>
    </row>
    <row r="789" ht="36" hidden="1" spans="1:43">
      <c r="A789" s="28">
        <v>785</v>
      </c>
      <c r="B789" s="11" t="s">
        <v>656</v>
      </c>
      <c r="C789" s="11" t="s">
        <v>2856</v>
      </c>
      <c r="D789" s="11" t="s">
        <v>2857</v>
      </c>
      <c r="E789" s="11" t="s">
        <v>2858</v>
      </c>
      <c r="F789" s="30" t="s">
        <v>486</v>
      </c>
      <c r="G789" s="11" t="s">
        <v>339</v>
      </c>
      <c r="H789" s="11">
        <v>1</v>
      </c>
      <c r="I789" s="11">
        <v>1</v>
      </c>
      <c r="J789" s="11">
        <v>100</v>
      </c>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v>20</v>
      </c>
      <c r="AH789" s="11"/>
      <c r="AI789" s="11"/>
      <c r="AJ789" s="11"/>
      <c r="AK789" s="11"/>
      <c r="AL789" s="11"/>
      <c r="AM789" s="11"/>
      <c r="AN789" s="11" t="s">
        <v>1393</v>
      </c>
      <c r="AO789" s="11" t="s">
        <v>47</v>
      </c>
      <c r="AP789" s="11" t="s">
        <v>48</v>
      </c>
      <c r="AQ789" s="11" t="s">
        <v>729</v>
      </c>
    </row>
    <row r="790" ht="60" hidden="1" spans="1:43">
      <c r="A790" s="28">
        <v>786</v>
      </c>
      <c r="B790" s="11" t="s">
        <v>656</v>
      </c>
      <c r="C790" s="11" t="s">
        <v>2859</v>
      </c>
      <c r="D790" s="11" t="s">
        <v>2860</v>
      </c>
      <c r="E790" s="11" t="s">
        <v>2861</v>
      </c>
      <c r="F790" s="30" t="s">
        <v>503</v>
      </c>
      <c r="G790" s="11" t="s">
        <v>1113</v>
      </c>
      <c r="H790" s="11">
        <v>3</v>
      </c>
      <c r="I790" s="11">
        <v>1</v>
      </c>
      <c r="J790" s="33">
        <v>20</v>
      </c>
      <c r="K790" s="33" t="s">
        <v>3490</v>
      </c>
      <c r="L790" s="11">
        <v>2</v>
      </c>
      <c r="M790" s="11">
        <v>0</v>
      </c>
      <c r="N790" s="11" t="s">
        <v>695</v>
      </c>
      <c r="O790" s="11">
        <v>3</v>
      </c>
      <c r="P790" s="33">
        <v>80</v>
      </c>
      <c r="Q790" s="33" t="s">
        <v>1113</v>
      </c>
      <c r="R790" s="11">
        <v>5</v>
      </c>
      <c r="S790" s="11">
        <v>0</v>
      </c>
      <c r="T790" s="11" t="s">
        <v>3518</v>
      </c>
      <c r="U790" s="11">
        <v>7</v>
      </c>
      <c r="V790" s="11">
        <v>0</v>
      </c>
      <c r="W790" s="11" t="s">
        <v>3519</v>
      </c>
      <c r="X790" s="11">
        <v>8</v>
      </c>
      <c r="Y790" s="11">
        <v>0</v>
      </c>
      <c r="Z790" s="11" t="s">
        <v>3520</v>
      </c>
      <c r="AA790" s="11">
        <v>0</v>
      </c>
      <c r="AB790" s="11">
        <v>0</v>
      </c>
      <c r="AC790" s="11">
        <v>0</v>
      </c>
      <c r="AD790" s="11">
        <v>0</v>
      </c>
      <c r="AE790" s="11">
        <v>0</v>
      </c>
      <c r="AF790" s="11">
        <v>0</v>
      </c>
      <c r="AG790" s="11">
        <v>20</v>
      </c>
      <c r="AH790" s="11"/>
      <c r="AI790" s="11"/>
      <c r="AJ790" s="11" t="s">
        <v>3329</v>
      </c>
      <c r="AK790" s="11" t="s">
        <v>3541</v>
      </c>
      <c r="AL790" s="11"/>
      <c r="AM790" s="11"/>
      <c r="AN790" s="11" t="s">
        <v>1417</v>
      </c>
      <c r="AO790" s="11" t="s">
        <v>47</v>
      </c>
      <c r="AP790" s="11" t="s">
        <v>48</v>
      </c>
      <c r="AQ790" s="11" t="s">
        <v>729</v>
      </c>
    </row>
    <row r="791" ht="36" hidden="1" spans="1:43">
      <c r="A791" s="28">
        <v>787</v>
      </c>
      <c r="B791" s="11" t="s">
        <v>656</v>
      </c>
      <c r="C791" s="11" t="s">
        <v>2862</v>
      </c>
      <c r="D791" s="11" t="s">
        <v>2863</v>
      </c>
      <c r="E791" s="11" t="s">
        <v>2864</v>
      </c>
      <c r="F791" s="30" t="s">
        <v>2865</v>
      </c>
      <c r="G791" s="11" t="s">
        <v>1113</v>
      </c>
      <c r="H791" s="11">
        <v>1</v>
      </c>
      <c r="I791" s="11">
        <v>1</v>
      </c>
      <c r="J791" s="32">
        <v>100</v>
      </c>
      <c r="K791" s="33" t="s">
        <v>1113</v>
      </c>
      <c r="L791" s="11">
        <v>3</v>
      </c>
      <c r="M791" s="11">
        <v>0</v>
      </c>
      <c r="N791" s="11" t="s">
        <v>3502</v>
      </c>
      <c r="O791" s="11">
        <v>0</v>
      </c>
      <c r="P791" s="11">
        <v>0</v>
      </c>
      <c r="Q791" s="11">
        <v>0</v>
      </c>
      <c r="R791" s="11">
        <v>0</v>
      </c>
      <c r="S791" s="11">
        <v>0</v>
      </c>
      <c r="T791" s="11">
        <v>0</v>
      </c>
      <c r="U791" s="11">
        <v>0</v>
      </c>
      <c r="V791" s="11">
        <v>0</v>
      </c>
      <c r="W791" s="11">
        <v>0</v>
      </c>
      <c r="X791" s="11">
        <v>0</v>
      </c>
      <c r="Y791" s="11">
        <v>0</v>
      </c>
      <c r="Z791" s="11">
        <v>0</v>
      </c>
      <c r="AA791" s="11">
        <v>0</v>
      </c>
      <c r="AB791" s="11">
        <v>0</v>
      </c>
      <c r="AC791" s="11">
        <v>0</v>
      </c>
      <c r="AD791" s="11">
        <v>0</v>
      </c>
      <c r="AE791" s="11">
        <v>0</v>
      </c>
      <c r="AF791" s="11">
        <v>0</v>
      </c>
      <c r="AG791" s="11">
        <v>20</v>
      </c>
      <c r="AH791" s="11"/>
      <c r="AI791" s="11"/>
      <c r="AJ791" s="11" t="s">
        <v>3329</v>
      </c>
      <c r="AK791" s="11" t="s">
        <v>3541</v>
      </c>
      <c r="AL791" s="11"/>
      <c r="AM791" s="11"/>
      <c r="AN791" s="11" t="s">
        <v>1417</v>
      </c>
      <c r="AO791" s="11" t="s">
        <v>47</v>
      </c>
      <c r="AP791" s="11" t="s">
        <v>48</v>
      </c>
      <c r="AQ791" s="11" t="s">
        <v>729</v>
      </c>
    </row>
    <row r="792" ht="48" hidden="1" spans="1:43">
      <c r="A792" s="28">
        <v>788</v>
      </c>
      <c r="B792" s="11" t="s">
        <v>656</v>
      </c>
      <c r="C792" s="11" t="s">
        <v>2866</v>
      </c>
      <c r="D792" s="11" t="s">
        <v>2867</v>
      </c>
      <c r="E792" s="11" t="s">
        <v>2868</v>
      </c>
      <c r="F792" s="30" t="s">
        <v>2671</v>
      </c>
      <c r="G792" s="11" t="s">
        <v>1602</v>
      </c>
      <c r="H792" s="11">
        <v>2</v>
      </c>
      <c r="I792" s="11">
        <v>2</v>
      </c>
      <c r="J792" s="11">
        <v>100</v>
      </c>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v>20</v>
      </c>
      <c r="AH792" s="11" t="s">
        <v>1400</v>
      </c>
      <c r="AI792" s="11">
        <v>7</v>
      </c>
      <c r="AJ792" s="11"/>
      <c r="AK792" s="11"/>
      <c r="AL792" s="11"/>
      <c r="AM792" s="11"/>
      <c r="AN792" s="11" t="s">
        <v>1441</v>
      </c>
      <c r="AO792" s="11" t="s">
        <v>47</v>
      </c>
      <c r="AP792" s="11" t="s">
        <v>48</v>
      </c>
      <c r="AQ792" s="11" t="s">
        <v>729</v>
      </c>
    </row>
    <row r="793" ht="60" hidden="1" spans="1:43">
      <c r="A793" s="28">
        <v>789</v>
      </c>
      <c r="B793" s="11" t="s">
        <v>656</v>
      </c>
      <c r="C793" s="11" t="s">
        <v>2869</v>
      </c>
      <c r="D793" s="11" t="s">
        <v>2870</v>
      </c>
      <c r="E793" s="11" t="s">
        <v>2871</v>
      </c>
      <c r="F793" s="30" t="s">
        <v>2833</v>
      </c>
      <c r="G793" s="11" t="s">
        <v>2804</v>
      </c>
      <c r="H793" s="11">
        <v>1</v>
      </c>
      <c r="I793" s="11">
        <v>1</v>
      </c>
      <c r="J793" s="32">
        <v>100</v>
      </c>
      <c r="K793" s="33" t="s">
        <v>2804</v>
      </c>
      <c r="L793" s="11">
        <v>2</v>
      </c>
      <c r="M793" s="11">
        <v>0</v>
      </c>
      <c r="N793" s="11" t="s">
        <v>331</v>
      </c>
      <c r="O793" s="11">
        <v>3</v>
      </c>
      <c r="P793" s="11">
        <v>0</v>
      </c>
      <c r="Q793" s="11" t="s">
        <v>3510</v>
      </c>
      <c r="R793" s="11">
        <v>0</v>
      </c>
      <c r="S793" s="11">
        <v>0</v>
      </c>
      <c r="T793" s="11">
        <v>0</v>
      </c>
      <c r="U793" s="11">
        <v>0</v>
      </c>
      <c r="V793" s="11">
        <v>0</v>
      </c>
      <c r="W793" s="11">
        <v>0</v>
      </c>
      <c r="X793" s="11">
        <v>0</v>
      </c>
      <c r="Y793" s="11">
        <v>0</v>
      </c>
      <c r="Z793" s="11">
        <v>0</v>
      </c>
      <c r="AA793" s="11">
        <v>0</v>
      </c>
      <c r="AB793" s="11">
        <v>0</v>
      </c>
      <c r="AC793" s="11">
        <v>0</v>
      </c>
      <c r="AD793" s="11">
        <v>0</v>
      </c>
      <c r="AE793" s="11">
        <v>0</v>
      </c>
      <c r="AF793" s="11">
        <v>0</v>
      </c>
      <c r="AG793" s="11">
        <v>20</v>
      </c>
      <c r="AH793" s="11"/>
      <c r="AI793" s="11"/>
      <c r="AJ793" s="11" t="s">
        <v>3329</v>
      </c>
      <c r="AK793" s="11" t="s">
        <v>3541</v>
      </c>
      <c r="AL793" s="11"/>
      <c r="AM793" s="11"/>
      <c r="AN793" s="11" t="s">
        <v>1453</v>
      </c>
      <c r="AO793" s="11" t="s">
        <v>47</v>
      </c>
      <c r="AP793" s="11" t="s">
        <v>48</v>
      </c>
      <c r="AQ793" s="11" t="s">
        <v>729</v>
      </c>
    </row>
    <row r="794" ht="48" hidden="1" spans="1:43">
      <c r="A794" s="28">
        <v>790</v>
      </c>
      <c r="B794" s="11" t="s">
        <v>656</v>
      </c>
      <c r="C794" s="11" t="s">
        <v>2872</v>
      </c>
      <c r="D794" s="11" t="s">
        <v>2873</v>
      </c>
      <c r="E794" s="11" t="s">
        <v>2874</v>
      </c>
      <c r="F794" s="30" t="s">
        <v>2875</v>
      </c>
      <c r="G794" s="11" t="s">
        <v>1113</v>
      </c>
      <c r="H794" s="11">
        <v>1</v>
      </c>
      <c r="I794" s="11">
        <v>1</v>
      </c>
      <c r="J794" s="32">
        <v>100</v>
      </c>
      <c r="K794" s="33" t="s">
        <v>1113</v>
      </c>
      <c r="L794" s="11">
        <v>2</v>
      </c>
      <c r="M794" s="11">
        <v>0</v>
      </c>
      <c r="N794" s="11" t="s">
        <v>3521</v>
      </c>
      <c r="O794" s="11">
        <v>3</v>
      </c>
      <c r="P794" s="11">
        <v>0</v>
      </c>
      <c r="Q794" s="11" t="s">
        <v>3490</v>
      </c>
      <c r="R794" s="11">
        <v>4</v>
      </c>
      <c r="S794" s="11">
        <v>0</v>
      </c>
      <c r="T794" s="11" t="s">
        <v>3522</v>
      </c>
      <c r="U794" s="11">
        <v>5</v>
      </c>
      <c r="V794" s="11">
        <v>0</v>
      </c>
      <c r="W794" s="11" t="s">
        <v>3520</v>
      </c>
      <c r="X794" s="11">
        <v>6</v>
      </c>
      <c r="Y794" s="11">
        <v>0</v>
      </c>
      <c r="Z794" s="11" t="s">
        <v>3205</v>
      </c>
      <c r="AA794" s="11">
        <v>7</v>
      </c>
      <c r="AB794" s="11">
        <v>0</v>
      </c>
      <c r="AC794" s="11" t="s">
        <v>3523</v>
      </c>
      <c r="AD794" s="11">
        <v>8</v>
      </c>
      <c r="AE794" s="11">
        <v>0</v>
      </c>
      <c r="AF794" s="11" t="s">
        <v>3524</v>
      </c>
      <c r="AG794" s="11">
        <v>20</v>
      </c>
      <c r="AH794" s="11"/>
      <c r="AI794" s="11"/>
      <c r="AJ794" s="11" t="s">
        <v>3329</v>
      </c>
      <c r="AK794" s="11" t="s">
        <v>3541</v>
      </c>
      <c r="AL794" s="11"/>
      <c r="AM794" s="11"/>
      <c r="AN794" s="11" t="s">
        <v>1489</v>
      </c>
      <c r="AO794" s="11" t="s">
        <v>47</v>
      </c>
      <c r="AP794" s="11" t="s">
        <v>48</v>
      </c>
      <c r="AQ794" s="11" t="s">
        <v>729</v>
      </c>
    </row>
    <row r="795" ht="24" hidden="1" spans="1:43">
      <c r="A795" s="28">
        <v>791</v>
      </c>
      <c r="B795" s="11" t="s">
        <v>656</v>
      </c>
      <c r="C795" s="11" t="s">
        <v>2876</v>
      </c>
      <c r="D795" s="11" t="s">
        <v>2877</v>
      </c>
      <c r="E795" s="11" t="s">
        <v>2878</v>
      </c>
      <c r="F795" s="30" t="s">
        <v>161</v>
      </c>
      <c r="G795" s="11" t="s">
        <v>128</v>
      </c>
      <c r="H795" s="11">
        <v>2</v>
      </c>
      <c r="I795" s="11">
        <v>2</v>
      </c>
      <c r="J795" s="11">
        <v>100</v>
      </c>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v>20</v>
      </c>
      <c r="AH795" s="11"/>
      <c r="AI795" s="11"/>
      <c r="AJ795" s="11"/>
      <c r="AK795" s="11"/>
      <c r="AL795" s="11"/>
      <c r="AM795" s="11"/>
      <c r="AN795" s="11" t="s">
        <v>1489</v>
      </c>
      <c r="AO795" s="11" t="s">
        <v>47</v>
      </c>
      <c r="AP795" s="11" t="s">
        <v>48</v>
      </c>
      <c r="AQ795" s="11" t="s">
        <v>729</v>
      </c>
    </row>
    <row r="796" ht="48" hidden="1" spans="1:43">
      <c r="A796" s="28">
        <v>792</v>
      </c>
      <c r="B796" s="11" t="s">
        <v>656</v>
      </c>
      <c r="C796" s="11" t="s">
        <v>2879</v>
      </c>
      <c r="D796" s="11" t="s">
        <v>2880</v>
      </c>
      <c r="E796" s="11" t="s">
        <v>2881</v>
      </c>
      <c r="F796" s="30" t="s">
        <v>2437</v>
      </c>
      <c r="G796" s="11" t="s">
        <v>1313</v>
      </c>
      <c r="H796" s="11">
        <v>2</v>
      </c>
      <c r="I796" s="11">
        <v>1</v>
      </c>
      <c r="J796" s="11">
        <v>0</v>
      </c>
      <c r="K796" s="11" t="s">
        <v>3525</v>
      </c>
      <c r="L796" s="11">
        <v>2</v>
      </c>
      <c r="M796" s="32">
        <v>100</v>
      </c>
      <c r="N796" s="33" t="s">
        <v>1313</v>
      </c>
      <c r="O796" s="11">
        <v>3</v>
      </c>
      <c r="P796" s="11">
        <v>0</v>
      </c>
      <c r="Q796" s="11" t="s">
        <v>128</v>
      </c>
      <c r="R796" s="11">
        <v>0</v>
      </c>
      <c r="S796" s="11">
        <v>0</v>
      </c>
      <c r="T796" s="11">
        <v>0</v>
      </c>
      <c r="U796" s="11">
        <v>0</v>
      </c>
      <c r="V796" s="11">
        <v>0</v>
      </c>
      <c r="W796" s="11">
        <v>0</v>
      </c>
      <c r="X796" s="11">
        <v>0</v>
      </c>
      <c r="Y796" s="11">
        <v>0</v>
      </c>
      <c r="Z796" s="11">
        <v>0</v>
      </c>
      <c r="AA796" s="11">
        <v>0</v>
      </c>
      <c r="AB796" s="11">
        <v>0</v>
      </c>
      <c r="AC796" s="11">
        <v>0</v>
      </c>
      <c r="AD796" s="11">
        <v>0</v>
      </c>
      <c r="AE796" s="11">
        <v>0</v>
      </c>
      <c r="AF796" s="11">
        <v>0</v>
      </c>
      <c r="AG796" s="11">
        <v>20</v>
      </c>
      <c r="AH796" s="11"/>
      <c r="AI796" s="11"/>
      <c r="AJ796" s="11" t="s">
        <v>3329</v>
      </c>
      <c r="AK796" s="11" t="s">
        <v>3541</v>
      </c>
      <c r="AL796" s="11"/>
      <c r="AM796" s="11"/>
      <c r="AN796" s="11" t="s">
        <v>1511</v>
      </c>
      <c r="AO796" s="11" t="s">
        <v>47</v>
      </c>
      <c r="AP796" s="11" t="s">
        <v>48</v>
      </c>
      <c r="AQ796" s="11" t="s">
        <v>729</v>
      </c>
    </row>
    <row r="797" ht="36" hidden="1" spans="1:43">
      <c r="A797" s="28">
        <v>793</v>
      </c>
      <c r="B797" s="11" t="s">
        <v>656</v>
      </c>
      <c r="C797" s="11" t="s">
        <v>2882</v>
      </c>
      <c r="D797" s="11" t="s">
        <v>2883</v>
      </c>
      <c r="E797" s="11" t="s">
        <v>2884</v>
      </c>
      <c r="F797" s="30" t="s">
        <v>2885</v>
      </c>
      <c r="G797" s="11" t="s">
        <v>2672</v>
      </c>
      <c r="H797" s="11">
        <v>2</v>
      </c>
      <c r="I797" s="11">
        <v>2</v>
      </c>
      <c r="J797" s="11">
        <v>100</v>
      </c>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v>20</v>
      </c>
      <c r="AH797" s="11"/>
      <c r="AI797" s="11"/>
      <c r="AJ797" s="11"/>
      <c r="AK797" s="11"/>
      <c r="AL797" s="11"/>
      <c r="AM797" s="11"/>
      <c r="AN797" s="11" t="s">
        <v>1574</v>
      </c>
      <c r="AO797" s="11" t="s">
        <v>47</v>
      </c>
      <c r="AP797" s="11" t="s">
        <v>48</v>
      </c>
      <c r="AQ797" s="11" t="s">
        <v>729</v>
      </c>
    </row>
    <row r="798" ht="36" hidden="1" spans="1:43">
      <c r="A798" s="28">
        <v>794</v>
      </c>
      <c r="B798" s="11" t="s">
        <v>656</v>
      </c>
      <c r="C798" s="11" t="s">
        <v>2886</v>
      </c>
      <c r="D798" s="11" t="s">
        <v>2887</v>
      </c>
      <c r="E798" s="11" t="s">
        <v>2888</v>
      </c>
      <c r="F798" s="30" t="s">
        <v>2889</v>
      </c>
      <c r="G798" s="11" t="s">
        <v>339</v>
      </c>
      <c r="H798" s="11">
        <v>1</v>
      </c>
      <c r="I798" s="11">
        <v>1</v>
      </c>
      <c r="J798" s="11">
        <v>100</v>
      </c>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v>20</v>
      </c>
      <c r="AH798" s="11"/>
      <c r="AI798" s="11"/>
      <c r="AJ798" s="11"/>
      <c r="AK798" s="11"/>
      <c r="AL798" s="11"/>
      <c r="AM798" s="11"/>
      <c r="AN798" s="11" t="s">
        <v>1597</v>
      </c>
      <c r="AO798" s="11" t="s">
        <v>47</v>
      </c>
      <c r="AP798" s="11" t="s">
        <v>48</v>
      </c>
      <c r="AQ798" s="11" t="s">
        <v>729</v>
      </c>
    </row>
    <row r="799" ht="36" hidden="1" spans="1:43">
      <c r="A799" s="28">
        <v>795</v>
      </c>
      <c r="B799" s="11" t="s">
        <v>656</v>
      </c>
      <c r="C799" s="11" t="s">
        <v>2890</v>
      </c>
      <c r="D799" s="11" t="s">
        <v>2891</v>
      </c>
      <c r="E799" s="11" t="s">
        <v>2892</v>
      </c>
      <c r="F799" s="30" t="s">
        <v>699</v>
      </c>
      <c r="G799" s="11" t="s">
        <v>128</v>
      </c>
      <c r="H799" s="11">
        <v>2</v>
      </c>
      <c r="I799" s="11">
        <v>1</v>
      </c>
      <c r="J799" s="11">
        <v>0</v>
      </c>
      <c r="K799" s="11" t="s">
        <v>3526</v>
      </c>
      <c r="L799" s="11">
        <v>2</v>
      </c>
      <c r="M799" s="95">
        <v>100</v>
      </c>
      <c r="N799" s="95" t="s">
        <v>128</v>
      </c>
      <c r="O799" s="11">
        <v>0</v>
      </c>
      <c r="P799" s="11">
        <v>0</v>
      </c>
      <c r="Q799" s="11">
        <v>0</v>
      </c>
      <c r="R799" s="11">
        <v>0</v>
      </c>
      <c r="S799" s="11">
        <v>0</v>
      </c>
      <c r="T799" s="11">
        <v>0</v>
      </c>
      <c r="U799" s="11">
        <v>0</v>
      </c>
      <c r="V799" s="11">
        <v>0</v>
      </c>
      <c r="W799" s="11">
        <v>0</v>
      </c>
      <c r="X799" s="11">
        <v>0</v>
      </c>
      <c r="Y799" s="11">
        <v>0</v>
      </c>
      <c r="Z799" s="11">
        <v>0</v>
      </c>
      <c r="AA799" s="11">
        <v>0</v>
      </c>
      <c r="AB799" s="11">
        <v>0</v>
      </c>
      <c r="AC799" s="11">
        <v>0</v>
      </c>
      <c r="AD799" s="11">
        <v>0</v>
      </c>
      <c r="AE799" s="11">
        <v>0</v>
      </c>
      <c r="AF799" s="11">
        <v>0</v>
      </c>
      <c r="AG799" s="11">
        <v>20</v>
      </c>
      <c r="AH799" s="11"/>
      <c r="AI799" s="11"/>
      <c r="AJ799" s="11" t="s">
        <v>3329</v>
      </c>
      <c r="AK799" s="11" t="s">
        <v>3542</v>
      </c>
      <c r="AL799" s="11"/>
      <c r="AM799" s="11"/>
      <c r="AN799" s="11" t="s">
        <v>1640</v>
      </c>
      <c r="AO799" s="11" t="s">
        <v>47</v>
      </c>
      <c r="AP799" s="11" t="s">
        <v>48</v>
      </c>
      <c r="AQ799" s="11" t="s">
        <v>729</v>
      </c>
    </row>
    <row r="800" ht="60" hidden="1" spans="1:43">
      <c r="A800" s="28">
        <v>796</v>
      </c>
      <c r="B800" s="11" t="s">
        <v>656</v>
      </c>
      <c r="C800" s="11" t="s">
        <v>2893</v>
      </c>
      <c r="D800" s="11" t="s">
        <v>2894</v>
      </c>
      <c r="E800" s="11" t="s">
        <v>2895</v>
      </c>
      <c r="F800" s="30" t="s">
        <v>2833</v>
      </c>
      <c r="G800" s="11" t="s">
        <v>2804</v>
      </c>
      <c r="H800" s="11">
        <v>1</v>
      </c>
      <c r="I800" s="11">
        <v>1</v>
      </c>
      <c r="J800" s="32">
        <v>100</v>
      </c>
      <c r="K800" s="33" t="s">
        <v>3556</v>
      </c>
      <c r="L800" s="11">
        <v>2</v>
      </c>
      <c r="M800" s="11">
        <v>0</v>
      </c>
      <c r="N800" s="11" t="s">
        <v>331</v>
      </c>
      <c r="O800" s="11">
        <v>3</v>
      </c>
      <c r="P800" s="11">
        <v>0</v>
      </c>
      <c r="Q800" s="11" t="s">
        <v>3510</v>
      </c>
      <c r="R800" s="11">
        <v>0</v>
      </c>
      <c r="S800" s="11">
        <v>0</v>
      </c>
      <c r="T800" s="11">
        <v>0</v>
      </c>
      <c r="U800" s="11">
        <v>0</v>
      </c>
      <c r="V800" s="11">
        <v>0</v>
      </c>
      <c r="W800" s="11">
        <v>0</v>
      </c>
      <c r="X800" s="11">
        <v>0</v>
      </c>
      <c r="Y800" s="11">
        <v>0</v>
      </c>
      <c r="Z800" s="11">
        <v>0</v>
      </c>
      <c r="AA800" s="11">
        <v>0</v>
      </c>
      <c r="AB800" s="11">
        <v>0</v>
      </c>
      <c r="AC800" s="11">
        <v>0</v>
      </c>
      <c r="AD800" s="11">
        <v>0</v>
      </c>
      <c r="AE800" s="11">
        <v>0</v>
      </c>
      <c r="AF800" s="11">
        <v>0</v>
      </c>
      <c r="AG800" s="11">
        <v>20</v>
      </c>
      <c r="AH800" s="11"/>
      <c r="AI800" s="11"/>
      <c r="AJ800" s="11" t="s">
        <v>3329</v>
      </c>
      <c r="AK800" s="11" t="s">
        <v>3541</v>
      </c>
      <c r="AL800" s="11"/>
      <c r="AM800" s="11"/>
      <c r="AN800" s="11" t="s">
        <v>1640</v>
      </c>
      <c r="AO800" s="11" t="s">
        <v>47</v>
      </c>
      <c r="AP800" s="11" t="s">
        <v>48</v>
      </c>
      <c r="AQ800" s="11" t="s">
        <v>729</v>
      </c>
    </row>
    <row r="801" ht="60" hidden="1" spans="1:43">
      <c r="A801" s="28">
        <v>797</v>
      </c>
      <c r="B801" s="11" t="s">
        <v>656</v>
      </c>
      <c r="C801" s="11" t="s">
        <v>2896</v>
      </c>
      <c r="D801" s="11" t="s">
        <v>2897</v>
      </c>
      <c r="E801" s="11" t="s">
        <v>2898</v>
      </c>
      <c r="F801" s="30" t="s">
        <v>2899</v>
      </c>
      <c r="G801" s="11" t="s">
        <v>695</v>
      </c>
      <c r="H801" s="11">
        <v>1</v>
      </c>
      <c r="I801" s="11">
        <v>1</v>
      </c>
      <c r="J801" s="32">
        <v>100</v>
      </c>
      <c r="K801" s="33" t="s">
        <v>695</v>
      </c>
      <c r="L801" s="11">
        <v>2</v>
      </c>
      <c r="M801" s="11">
        <v>0</v>
      </c>
      <c r="N801" s="11" t="s">
        <v>3388</v>
      </c>
      <c r="O801" s="11">
        <v>3</v>
      </c>
      <c r="P801" s="11">
        <v>0</v>
      </c>
      <c r="Q801" s="11" t="s">
        <v>3527</v>
      </c>
      <c r="R801" s="11">
        <v>4</v>
      </c>
      <c r="S801" s="11">
        <v>0</v>
      </c>
      <c r="T801" s="11" t="s">
        <v>3528</v>
      </c>
      <c r="U801" s="11">
        <v>5</v>
      </c>
      <c r="V801" s="11">
        <v>0</v>
      </c>
      <c r="W801" s="11" t="s">
        <v>3516</v>
      </c>
      <c r="X801" s="11">
        <v>6</v>
      </c>
      <c r="Y801" s="11">
        <v>0</v>
      </c>
      <c r="Z801" s="11" t="s">
        <v>3529</v>
      </c>
      <c r="AA801" s="11">
        <v>0</v>
      </c>
      <c r="AB801" s="11">
        <v>0</v>
      </c>
      <c r="AC801" s="11">
        <v>0</v>
      </c>
      <c r="AD801" s="11">
        <v>0</v>
      </c>
      <c r="AE801" s="11">
        <v>0</v>
      </c>
      <c r="AF801" s="11">
        <v>0</v>
      </c>
      <c r="AG801" s="11">
        <v>20</v>
      </c>
      <c r="AH801" s="11"/>
      <c r="AI801" s="11"/>
      <c r="AJ801" s="11" t="s">
        <v>3329</v>
      </c>
      <c r="AK801" s="11" t="s">
        <v>3541</v>
      </c>
      <c r="AL801" s="11"/>
      <c r="AM801" s="11"/>
      <c r="AN801" s="11" t="s">
        <v>1699</v>
      </c>
      <c r="AO801" s="11" t="s">
        <v>47</v>
      </c>
      <c r="AP801" s="11" t="s">
        <v>48</v>
      </c>
      <c r="AQ801" s="11" t="s">
        <v>729</v>
      </c>
    </row>
    <row r="802" ht="48" hidden="1" spans="1:43">
      <c r="A802" s="28">
        <v>798</v>
      </c>
      <c r="B802" s="11" t="s">
        <v>656</v>
      </c>
      <c r="C802" s="11" t="s">
        <v>2900</v>
      </c>
      <c r="D802" s="11" t="s">
        <v>2901</v>
      </c>
      <c r="E802" s="11" t="s">
        <v>2902</v>
      </c>
      <c r="F802" s="30" t="s">
        <v>2903</v>
      </c>
      <c r="G802" s="11" t="s">
        <v>1313</v>
      </c>
      <c r="H802" s="11">
        <v>2</v>
      </c>
      <c r="I802" s="11">
        <v>1</v>
      </c>
      <c r="J802" s="11">
        <v>0</v>
      </c>
      <c r="K802" s="11" t="s">
        <v>3525</v>
      </c>
      <c r="L802" s="11">
        <v>2</v>
      </c>
      <c r="M802" s="32">
        <v>100</v>
      </c>
      <c r="N802" s="33" t="s">
        <v>1313</v>
      </c>
      <c r="O802" s="11">
        <v>3</v>
      </c>
      <c r="P802" s="11">
        <v>0</v>
      </c>
      <c r="Q802" s="11" t="s">
        <v>128</v>
      </c>
      <c r="R802" s="11">
        <v>0</v>
      </c>
      <c r="S802" s="11">
        <v>0</v>
      </c>
      <c r="T802" s="11">
        <v>0</v>
      </c>
      <c r="U802" s="11">
        <v>0</v>
      </c>
      <c r="V802" s="11">
        <v>0</v>
      </c>
      <c r="W802" s="11">
        <v>0</v>
      </c>
      <c r="X802" s="11">
        <v>0</v>
      </c>
      <c r="Y802" s="11">
        <v>0</v>
      </c>
      <c r="Z802" s="11">
        <v>0</v>
      </c>
      <c r="AA802" s="11">
        <v>0</v>
      </c>
      <c r="AB802" s="11">
        <v>0</v>
      </c>
      <c r="AC802" s="11">
        <v>0</v>
      </c>
      <c r="AD802" s="11">
        <v>0</v>
      </c>
      <c r="AE802" s="11">
        <v>0</v>
      </c>
      <c r="AF802" s="11">
        <v>0</v>
      </c>
      <c r="AG802" s="11">
        <v>20</v>
      </c>
      <c r="AH802" s="11"/>
      <c r="AI802" s="11"/>
      <c r="AJ802" s="11" t="s">
        <v>3329</v>
      </c>
      <c r="AK802" s="11" t="s">
        <v>3541</v>
      </c>
      <c r="AL802" s="11"/>
      <c r="AM802" s="11"/>
      <c r="AN802" s="11" t="s">
        <v>1742</v>
      </c>
      <c r="AO802" s="11" t="s">
        <v>47</v>
      </c>
      <c r="AP802" s="11" t="s">
        <v>48</v>
      </c>
      <c r="AQ802" s="11" t="s">
        <v>729</v>
      </c>
    </row>
    <row r="803" ht="24" hidden="1" spans="1:43">
      <c r="A803" s="28">
        <v>799</v>
      </c>
      <c r="B803" s="11" t="s">
        <v>713</v>
      </c>
      <c r="C803" s="11" t="s">
        <v>2904</v>
      </c>
      <c r="D803" s="11" t="s">
        <v>2905</v>
      </c>
      <c r="E803" s="11" t="s">
        <v>2906</v>
      </c>
      <c r="F803" s="30" t="s">
        <v>722</v>
      </c>
      <c r="G803" s="11" t="s">
        <v>723</v>
      </c>
      <c r="H803" s="11">
        <v>1</v>
      </c>
      <c r="I803" s="11">
        <v>1</v>
      </c>
      <c r="J803" s="11">
        <v>100</v>
      </c>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v>10</v>
      </c>
      <c r="AH803" s="11"/>
      <c r="AI803" s="11"/>
      <c r="AJ803" s="11"/>
      <c r="AK803" s="11"/>
      <c r="AL803" s="11"/>
      <c r="AM803" s="11"/>
      <c r="AN803" s="11" t="s">
        <v>728</v>
      </c>
      <c r="AO803" s="11" t="s">
        <v>47</v>
      </c>
      <c r="AP803" s="11" t="s">
        <v>48</v>
      </c>
      <c r="AQ803" s="11" t="s">
        <v>729</v>
      </c>
    </row>
    <row r="804" ht="24" hidden="1" spans="1:43">
      <c r="A804" s="28">
        <v>800</v>
      </c>
      <c r="B804" s="11" t="s">
        <v>713</v>
      </c>
      <c r="C804" s="11" t="s">
        <v>2907</v>
      </c>
      <c r="D804" s="11" t="s">
        <v>2908</v>
      </c>
      <c r="E804" s="11" t="s">
        <v>2909</v>
      </c>
      <c r="F804" s="30" t="s">
        <v>722</v>
      </c>
      <c r="G804" s="11" t="s">
        <v>723</v>
      </c>
      <c r="H804" s="11">
        <v>1</v>
      </c>
      <c r="I804" s="11">
        <v>1</v>
      </c>
      <c r="J804" s="11">
        <v>100</v>
      </c>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v>10</v>
      </c>
      <c r="AH804" s="11"/>
      <c r="AI804" s="11"/>
      <c r="AJ804" s="11"/>
      <c r="AK804" s="11"/>
      <c r="AL804" s="11"/>
      <c r="AM804" s="11"/>
      <c r="AN804" s="11" t="s">
        <v>737</v>
      </c>
      <c r="AO804" s="11" t="s">
        <v>47</v>
      </c>
      <c r="AP804" s="11" t="s">
        <v>48</v>
      </c>
      <c r="AQ804" s="11" t="s">
        <v>729</v>
      </c>
    </row>
    <row r="805" s="67" customFormat="1" ht="48" hidden="1" spans="1:43">
      <c r="A805" s="28">
        <v>801</v>
      </c>
      <c r="B805" s="11" t="s">
        <v>713</v>
      </c>
      <c r="C805" s="11" t="s">
        <v>2910</v>
      </c>
      <c r="D805" s="11" t="s">
        <v>2911</v>
      </c>
      <c r="E805" s="11" t="s">
        <v>2912</v>
      </c>
      <c r="F805" s="30" t="s">
        <v>2903</v>
      </c>
      <c r="G805" s="11" t="s">
        <v>2913</v>
      </c>
      <c r="H805" s="11">
        <v>4</v>
      </c>
      <c r="I805" s="31">
        <v>1</v>
      </c>
      <c r="J805" s="32">
        <v>100</v>
      </c>
      <c r="K805" s="33" t="s">
        <v>2913</v>
      </c>
      <c r="L805" s="11">
        <v>1</v>
      </c>
      <c r="M805" s="11">
        <v>0</v>
      </c>
      <c r="N805" s="11" t="s">
        <v>2845</v>
      </c>
      <c r="O805" s="11">
        <v>2</v>
      </c>
      <c r="P805" s="11">
        <v>0</v>
      </c>
      <c r="Q805" s="11" t="s">
        <v>128</v>
      </c>
      <c r="R805" s="11">
        <v>3</v>
      </c>
      <c r="S805" s="11">
        <v>0</v>
      </c>
      <c r="T805" s="11" t="s">
        <v>3530</v>
      </c>
      <c r="U805" s="11">
        <v>5</v>
      </c>
      <c r="V805" s="11">
        <v>0</v>
      </c>
      <c r="W805" s="11" t="s">
        <v>3531</v>
      </c>
      <c r="X805" s="11">
        <v>0</v>
      </c>
      <c r="Y805" s="11">
        <v>0</v>
      </c>
      <c r="Z805" s="11">
        <v>0</v>
      </c>
      <c r="AA805" s="11">
        <v>0</v>
      </c>
      <c r="AB805" s="11">
        <v>0</v>
      </c>
      <c r="AC805" s="11">
        <v>0</v>
      </c>
      <c r="AD805" s="11">
        <v>0</v>
      </c>
      <c r="AE805" s="11">
        <v>0</v>
      </c>
      <c r="AF805" s="11">
        <v>0</v>
      </c>
      <c r="AG805" s="11">
        <v>10</v>
      </c>
      <c r="AH805" s="11"/>
      <c r="AI805" s="11"/>
      <c r="AJ805" s="11" t="s">
        <v>3329</v>
      </c>
      <c r="AK805" s="11" t="s">
        <v>3541</v>
      </c>
      <c r="AL805" s="11"/>
      <c r="AM805" s="11"/>
      <c r="AN805" s="11" t="s">
        <v>750</v>
      </c>
      <c r="AO805" s="11" t="s">
        <v>47</v>
      </c>
      <c r="AP805" s="11" t="s">
        <v>48</v>
      </c>
      <c r="AQ805" s="11" t="s">
        <v>729</v>
      </c>
    </row>
    <row r="806" ht="24" hidden="1" spans="1:43">
      <c r="A806" s="28">
        <v>802</v>
      </c>
      <c r="B806" s="11" t="s">
        <v>713</v>
      </c>
      <c r="C806" s="11" t="s">
        <v>2914</v>
      </c>
      <c r="D806" s="11" t="s">
        <v>2915</v>
      </c>
      <c r="E806" s="11" t="s">
        <v>2916</v>
      </c>
      <c r="F806" s="30" t="s">
        <v>2917</v>
      </c>
      <c r="G806" s="11" t="s">
        <v>2918</v>
      </c>
      <c r="H806" s="11">
        <v>1</v>
      </c>
      <c r="I806" s="11">
        <v>1</v>
      </c>
      <c r="J806" s="11">
        <v>100</v>
      </c>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v>10</v>
      </c>
      <c r="AH806" s="11"/>
      <c r="AI806" s="11"/>
      <c r="AJ806" s="11"/>
      <c r="AK806" s="11"/>
      <c r="AL806" s="11"/>
      <c r="AM806" s="11"/>
      <c r="AN806" s="11" t="s">
        <v>898</v>
      </c>
      <c r="AO806" s="11" t="s">
        <v>47</v>
      </c>
      <c r="AP806" s="11" t="s">
        <v>48</v>
      </c>
      <c r="AQ806" s="11" t="s">
        <v>729</v>
      </c>
    </row>
    <row r="807" ht="24" hidden="1" spans="1:43">
      <c r="A807" s="28">
        <v>803</v>
      </c>
      <c r="B807" s="11" t="s">
        <v>713</v>
      </c>
      <c r="C807" s="11" t="s">
        <v>2919</v>
      </c>
      <c r="D807" s="11" t="s">
        <v>2920</v>
      </c>
      <c r="E807" s="11" t="s">
        <v>2921</v>
      </c>
      <c r="F807" s="30" t="s">
        <v>660</v>
      </c>
      <c r="G807" s="11" t="s">
        <v>2922</v>
      </c>
      <c r="H807" s="11">
        <v>1</v>
      </c>
      <c r="I807" s="11">
        <v>1</v>
      </c>
      <c r="J807" s="11">
        <v>100</v>
      </c>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v>10</v>
      </c>
      <c r="AH807" s="11"/>
      <c r="AI807" s="11"/>
      <c r="AJ807" s="11"/>
      <c r="AK807" s="11"/>
      <c r="AL807" s="11"/>
      <c r="AM807" s="11"/>
      <c r="AN807" s="11" t="s">
        <v>980</v>
      </c>
      <c r="AO807" s="11" t="s">
        <v>105</v>
      </c>
      <c r="AP807" s="11" t="s">
        <v>48</v>
      </c>
      <c r="AQ807" s="11" t="s">
        <v>729</v>
      </c>
    </row>
    <row r="808" ht="36" hidden="1" spans="1:43">
      <c r="A808" s="28">
        <v>804</v>
      </c>
      <c r="B808" s="11" t="s">
        <v>713</v>
      </c>
      <c r="C808" s="11" t="s">
        <v>2923</v>
      </c>
      <c r="D808" s="11" t="s">
        <v>2924</v>
      </c>
      <c r="E808" s="11" t="s">
        <v>2925</v>
      </c>
      <c r="F808" s="30" t="s">
        <v>2926</v>
      </c>
      <c r="G808" s="11" t="s">
        <v>2823</v>
      </c>
      <c r="H808" s="11">
        <v>1</v>
      </c>
      <c r="I808" s="11">
        <v>1</v>
      </c>
      <c r="J808" s="32">
        <v>100</v>
      </c>
      <c r="K808" s="33" t="s">
        <v>2823</v>
      </c>
      <c r="L808" s="11">
        <v>0</v>
      </c>
      <c r="M808" s="11">
        <v>0</v>
      </c>
      <c r="N808" s="11">
        <v>0</v>
      </c>
      <c r="O808" s="11">
        <v>0</v>
      </c>
      <c r="P808" s="11">
        <v>0</v>
      </c>
      <c r="Q808" s="11">
        <v>0</v>
      </c>
      <c r="R808" s="11">
        <v>0</v>
      </c>
      <c r="S808" s="11">
        <v>0</v>
      </c>
      <c r="T808" s="11">
        <v>0</v>
      </c>
      <c r="U808" s="11">
        <v>0</v>
      </c>
      <c r="V808" s="11">
        <v>0</v>
      </c>
      <c r="W808" s="11">
        <v>0</v>
      </c>
      <c r="X808" s="11">
        <v>0</v>
      </c>
      <c r="Y808" s="11">
        <v>0</v>
      </c>
      <c r="Z808" s="11">
        <v>0</v>
      </c>
      <c r="AA808" s="11">
        <v>0</v>
      </c>
      <c r="AB808" s="11">
        <v>0</v>
      </c>
      <c r="AC808" s="11">
        <v>0</v>
      </c>
      <c r="AD808" s="11">
        <v>0</v>
      </c>
      <c r="AE808" s="11">
        <v>0</v>
      </c>
      <c r="AF808" s="11">
        <v>0</v>
      </c>
      <c r="AG808" s="11">
        <v>10</v>
      </c>
      <c r="AH808" s="11"/>
      <c r="AI808" s="11"/>
      <c r="AJ808" s="11" t="s">
        <v>3329</v>
      </c>
      <c r="AK808" s="11" t="s">
        <v>3541</v>
      </c>
      <c r="AL808" s="11"/>
      <c r="AM808" s="11"/>
      <c r="AN808" s="11" t="s">
        <v>980</v>
      </c>
      <c r="AO808" s="11" t="s">
        <v>47</v>
      </c>
      <c r="AP808" s="11" t="s">
        <v>48</v>
      </c>
      <c r="AQ808" s="11" t="s">
        <v>729</v>
      </c>
    </row>
    <row r="809" ht="24" hidden="1" spans="1:43">
      <c r="A809" s="28">
        <v>805</v>
      </c>
      <c r="B809" s="11" t="s">
        <v>713</v>
      </c>
      <c r="C809" s="11" t="s">
        <v>2927</v>
      </c>
      <c r="D809" s="11" t="s">
        <v>2928</v>
      </c>
      <c r="E809" s="11" t="s">
        <v>2929</v>
      </c>
      <c r="F809" s="30" t="s">
        <v>2930</v>
      </c>
      <c r="G809" s="11" t="s">
        <v>2823</v>
      </c>
      <c r="H809" s="11">
        <v>1</v>
      </c>
      <c r="I809" s="11">
        <v>1</v>
      </c>
      <c r="J809" s="32">
        <v>100</v>
      </c>
      <c r="K809" s="33" t="s">
        <v>2823</v>
      </c>
      <c r="L809" s="11">
        <v>0</v>
      </c>
      <c r="M809" s="11">
        <v>0</v>
      </c>
      <c r="N809" s="11">
        <v>0</v>
      </c>
      <c r="O809" s="11">
        <v>0</v>
      </c>
      <c r="P809" s="11">
        <v>0</v>
      </c>
      <c r="Q809" s="11">
        <v>0</v>
      </c>
      <c r="R809" s="11">
        <v>0</v>
      </c>
      <c r="S809" s="11">
        <v>0</v>
      </c>
      <c r="T809" s="11">
        <v>0</v>
      </c>
      <c r="U809" s="11">
        <v>0</v>
      </c>
      <c r="V809" s="11">
        <v>0</v>
      </c>
      <c r="W809" s="11">
        <v>0</v>
      </c>
      <c r="X809" s="11">
        <v>0</v>
      </c>
      <c r="Y809" s="11">
        <v>0</v>
      </c>
      <c r="Z809" s="11">
        <v>0</v>
      </c>
      <c r="AA809" s="11">
        <v>0</v>
      </c>
      <c r="AB809" s="11">
        <v>0</v>
      </c>
      <c r="AC809" s="11">
        <v>0</v>
      </c>
      <c r="AD809" s="11">
        <v>0</v>
      </c>
      <c r="AE809" s="11">
        <v>0</v>
      </c>
      <c r="AF809" s="11">
        <v>0</v>
      </c>
      <c r="AG809" s="11">
        <v>10</v>
      </c>
      <c r="AH809" s="11"/>
      <c r="AI809" s="11"/>
      <c r="AJ809" s="11" t="s">
        <v>3329</v>
      </c>
      <c r="AK809" s="11" t="s">
        <v>3541</v>
      </c>
      <c r="AL809" s="11"/>
      <c r="AM809" s="11"/>
      <c r="AN809" s="11" t="s">
        <v>1031</v>
      </c>
      <c r="AO809" s="11" t="s">
        <v>47</v>
      </c>
      <c r="AP809" s="11" t="s">
        <v>48</v>
      </c>
      <c r="AQ809" s="11" t="s">
        <v>729</v>
      </c>
    </row>
    <row r="810" ht="24" hidden="1" spans="1:43">
      <c r="A810" s="28">
        <v>806</v>
      </c>
      <c r="B810" s="11" t="s">
        <v>713</v>
      </c>
      <c r="C810" s="11" t="s">
        <v>2931</v>
      </c>
      <c r="D810" s="11" t="s">
        <v>2932</v>
      </c>
      <c r="E810" s="11" t="s">
        <v>2933</v>
      </c>
      <c r="F810" s="30" t="s">
        <v>2930</v>
      </c>
      <c r="G810" s="11" t="s">
        <v>2823</v>
      </c>
      <c r="H810" s="11">
        <v>1</v>
      </c>
      <c r="I810" s="11">
        <v>1</v>
      </c>
      <c r="J810" s="32">
        <v>100</v>
      </c>
      <c r="K810" s="33" t="s">
        <v>2823</v>
      </c>
      <c r="L810" s="11">
        <v>0</v>
      </c>
      <c r="M810" s="11">
        <v>0</v>
      </c>
      <c r="N810" s="11">
        <v>0</v>
      </c>
      <c r="O810" s="11">
        <v>0</v>
      </c>
      <c r="P810" s="11">
        <v>0</v>
      </c>
      <c r="Q810" s="11">
        <v>0</v>
      </c>
      <c r="R810" s="11">
        <v>0</v>
      </c>
      <c r="S810" s="11">
        <v>0</v>
      </c>
      <c r="T810" s="11">
        <v>0</v>
      </c>
      <c r="U810" s="11">
        <v>0</v>
      </c>
      <c r="V810" s="11">
        <v>0</v>
      </c>
      <c r="W810" s="11">
        <v>0</v>
      </c>
      <c r="X810" s="11">
        <v>0</v>
      </c>
      <c r="Y810" s="11">
        <v>0</v>
      </c>
      <c r="Z810" s="11">
        <v>0</v>
      </c>
      <c r="AA810" s="11">
        <v>0</v>
      </c>
      <c r="AB810" s="11">
        <v>0</v>
      </c>
      <c r="AC810" s="11">
        <v>0</v>
      </c>
      <c r="AD810" s="11">
        <v>0</v>
      </c>
      <c r="AE810" s="11">
        <v>0</v>
      </c>
      <c r="AF810" s="11">
        <v>0</v>
      </c>
      <c r="AG810" s="11">
        <v>10</v>
      </c>
      <c r="AH810" s="11"/>
      <c r="AI810" s="11"/>
      <c r="AJ810" s="11" t="s">
        <v>3329</v>
      </c>
      <c r="AK810" s="11" t="s">
        <v>3541</v>
      </c>
      <c r="AL810" s="11"/>
      <c r="AM810" s="11"/>
      <c r="AN810" s="11" t="s">
        <v>1038</v>
      </c>
      <c r="AO810" s="11" t="s">
        <v>47</v>
      </c>
      <c r="AP810" s="11" t="s">
        <v>48</v>
      </c>
      <c r="AQ810" s="11" t="s">
        <v>729</v>
      </c>
    </row>
    <row r="811" ht="48" hidden="1" spans="1:43">
      <c r="A811" s="28">
        <v>807</v>
      </c>
      <c r="B811" s="11" t="s">
        <v>713</v>
      </c>
      <c r="C811" s="11" t="s">
        <v>2934</v>
      </c>
      <c r="D811" s="11" t="s">
        <v>2935</v>
      </c>
      <c r="E811" s="11" t="s">
        <v>2936</v>
      </c>
      <c r="F811" s="30" t="s">
        <v>2937</v>
      </c>
      <c r="G811" s="11" t="s">
        <v>2938</v>
      </c>
      <c r="H811" s="11">
        <v>1</v>
      </c>
      <c r="I811" s="11">
        <v>1</v>
      </c>
      <c r="J811" s="11">
        <v>100</v>
      </c>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v>10</v>
      </c>
      <c r="AH811" s="11"/>
      <c r="AI811" s="11"/>
      <c r="AJ811" s="11"/>
      <c r="AK811" s="11"/>
      <c r="AL811" s="11"/>
      <c r="AM811" s="11"/>
      <c r="AN811" s="11" t="s">
        <v>1038</v>
      </c>
      <c r="AO811" s="11" t="s">
        <v>47</v>
      </c>
      <c r="AP811" s="11" t="s">
        <v>48</v>
      </c>
      <c r="AQ811" s="11" t="s">
        <v>729</v>
      </c>
    </row>
    <row r="812" ht="36" hidden="1" spans="1:43">
      <c r="A812" s="28">
        <v>808</v>
      </c>
      <c r="B812" s="11" t="s">
        <v>713</v>
      </c>
      <c r="C812" s="11" t="s">
        <v>2939</v>
      </c>
      <c r="D812" s="11" t="s">
        <v>2940</v>
      </c>
      <c r="E812" s="11" t="s">
        <v>2941</v>
      </c>
      <c r="F812" s="30" t="s">
        <v>2926</v>
      </c>
      <c r="G812" s="11" t="s">
        <v>2823</v>
      </c>
      <c r="H812" s="11">
        <v>1</v>
      </c>
      <c r="I812" s="11">
        <v>1</v>
      </c>
      <c r="J812" s="32">
        <v>100</v>
      </c>
      <c r="K812" s="33" t="s">
        <v>2823</v>
      </c>
      <c r="L812" s="11">
        <v>0</v>
      </c>
      <c r="M812" s="11">
        <v>0</v>
      </c>
      <c r="N812" s="11">
        <v>0</v>
      </c>
      <c r="O812" s="11">
        <v>0</v>
      </c>
      <c r="P812" s="11">
        <v>0</v>
      </c>
      <c r="Q812" s="11">
        <v>0</v>
      </c>
      <c r="R812" s="11">
        <v>0</v>
      </c>
      <c r="S812" s="11">
        <v>0</v>
      </c>
      <c r="T812" s="11">
        <v>0</v>
      </c>
      <c r="U812" s="11">
        <v>0</v>
      </c>
      <c r="V812" s="11">
        <v>0</v>
      </c>
      <c r="W812" s="11">
        <v>0</v>
      </c>
      <c r="X812" s="11">
        <v>0</v>
      </c>
      <c r="Y812" s="11">
        <v>0</v>
      </c>
      <c r="Z812" s="11">
        <v>0</v>
      </c>
      <c r="AA812" s="11">
        <v>0</v>
      </c>
      <c r="AB812" s="11">
        <v>0</v>
      </c>
      <c r="AC812" s="11">
        <v>0</v>
      </c>
      <c r="AD812" s="11">
        <v>0</v>
      </c>
      <c r="AE812" s="11">
        <v>0</v>
      </c>
      <c r="AF812" s="11">
        <v>0</v>
      </c>
      <c r="AG812" s="11">
        <v>10</v>
      </c>
      <c r="AH812" s="11" t="s">
        <v>1400</v>
      </c>
      <c r="AI812" s="11">
        <v>2</v>
      </c>
      <c r="AJ812" s="11" t="s">
        <v>3329</v>
      </c>
      <c r="AK812" s="11" t="s">
        <v>3541</v>
      </c>
      <c r="AL812" s="11"/>
      <c r="AM812" s="11"/>
      <c r="AN812" s="11" t="s">
        <v>1038</v>
      </c>
      <c r="AO812" s="11" t="s">
        <v>47</v>
      </c>
      <c r="AP812" s="11" t="s">
        <v>48</v>
      </c>
      <c r="AQ812" s="11" t="s">
        <v>729</v>
      </c>
    </row>
    <row r="813" ht="24" hidden="1" spans="1:43">
      <c r="A813" s="28">
        <v>809</v>
      </c>
      <c r="B813" s="11" t="s">
        <v>713</v>
      </c>
      <c r="C813" s="11" t="s">
        <v>2942</v>
      </c>
      <c r="D813" s="11" t="s">
        <v>2943</v>
      </c>
      <c r="E813" s="11" t="s">
        <v>2944</v>
      </c>
      <c r="F813" s="30" t="s">
        <v>2945</v>
      </c>
      <c r="G813" s="11" t="s">
        <v>2946</v>
      </c>
      <c r="H813" s="11">
        <v>1</v>
      </c>
      <c r="I813" s="11">
        <v>1</v>
      </c>
      <c r="J813" s="11">
        <v>100</v>
      </c>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v>10</v>
      </c>
      <c r="AH813" s="11"/>
      <c r="AI813" s="11"/>
      <c r="AJ813" s="11"/>
      <c r="AK813" s="11"/>
      <c r="AL813" s="11"/>
      <c r="AM813" s="11"/>
      <c r="AN813" s="11" t="s">
        <v>767</v>
      </c>
      <c r="AO813" s="11" t="s">
        <v>47</v>
      </c>
      <c r="AP813" s="11" t="s">
        <v>48</v>
      </c>
      <c r="AQ813" s="11" t="s">
        <v>729</v>
      </c>
    </row>
    <row r="814" ht="48" hidden="1" spans="1:43">
      <c r="A814" s="28">
        <v>810</v>
      </c>
      <c r="B814" s="11" t="s">
        <v>713</v>
      </c>
      <c r="C814" s="11" t="s">
        <v>2947</v>
      </c>
      <c r="D814" s="11" t="s">
        <v>2948</v>
      </c>
      <c r="E814" s="11" t="s">
        <v>2949</v>
      </c>
      <c r="F814" s="30" t="s">
        <v>2950</v>
      </c>
      <c r="G814" s="11" t="s">
        <v>2938</v>
      </c>
      <c r="H814" s="11">
        <v>1</v>
      </c>
      <c r="I814" s="11">
        <v>1</v>
      </c>
      <c r="J814" s="11">
        <v>100</v>
      </c>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v>10</v>
      </c>
      <c r="AH814" s="11"/>
      <c r="AI814" s="11"/>
      <c r="AJ814" s="11"/>
      <c r="AK814" s="11"/>
      <c r="AL814" s="11"/>
      <c r="AM814" s="11"/>
      <c r="AN814" s="11" t="s">
        <v>767</v>
      </c>
      <c r="AO814" s="11" t="s">
        <v>47</v>
      </c>
      <c r="AP814" s="11" t="s">
        <v>48</v>
      </c>
      <c r="AQ814" s="11" t="s">
        <v>729</v>
      </c>
    </row>
    <row r="815" s="67" customFormat="1" ht="60" hidden="1" spans="1:43">
      <c r="A815" s="28">
        <v>811</v>
      </c>
      <c r="B815" s="11" t="s">
        <v>713</v>
      </c>
      <c r="C815" s="11" t="s">
        <v>2951</v>
      </c>
      <c r="D815" s="11" t="s">
        <v>2952</v>
      </c>
      <c r="E815" s="11" t="s">
        <v>2953</v>
      </c>
      <c r="F815" s="30" t="s">
        <v>2903</v>
      </c>
      <c r="G815" s="11" t="s">
        <v>2913</v>
      </c>
      <c r="H815" s="11">
        <v>5</v>
      </c>
      <c r="I815" s="31">
        <v>1</v>
      </c>
      <c r="J815" s="32">
        <v>100</v>
      </c>
      <c r="K815" s="33" t="s">
        <v>3532</v>
      </c>
      <c r="L815" s="11">
        <v>1</v>
      </c>
      <c r="M815" s="11">
        <v>0</v>
      </c>
      <c r="N815" s="11" t="s">
        <v>2845</v>
      </c>
      <c r="O815" s="11">
        <v>2</v>
      </c>
      <c r="P815" s="11">
        <v>0</v>
      </c>
      <c r="Q815" s="11" t="s">
        <v>128</v>
      </c>
      <c r="R815" s="11">
        <v>3</v>
      </c>
      <c r="S815" s="11">
        <v>0</v>
      </c>
      <c r="T815" s="11" t="s">
        <v>3533</v>
      </c>
      <c r="U815" s="11">
        <v>4</v>
      </c>
      <c r="V815" s="11">
        <v>0</v>
      </c>
      <c r="W815" s="11" t="s">
        <v>2774</v>
      </c>
      <c r="X815" s="11">
        <v>6</v>
      </c>
      <c r="Y815" s="11">
        <v>0</v>
      </c>
      <c r="Z815" s="11" t="s">
        <v>3531</v>
      </c>
      <c r="AA815" s="11">
        <v>0</v>
      </c>
      <c r="AB815" s="11">
        <v>0</v>
      </c>
      <c r="AC815" s="11">
        <v>0</v>
      </c>
      <c r="AD815" s="11">
        <v>0</v>
      </c>
      <c r="AE815" s="11">
        <v>0</v>
      </c>
      <c r="AF815" s="11">
        <v>0</v>
      </c>
      <c r="AG815" s="11">
        <v>10</v>
      </c>
      <c r="AH815" s="11"/>
      <c r="AI815" s="11"/>
      <c r="AJ815" s="11" t="s">
        <v>3329</v>
      </c>
      <c r="AK815" s="11" t="s">
        <v>3541</v>
      </c>
      <c r="AL815" s="11"/>
      <c r="AM815" s="11"/>
      <c r="AN815" s="11" t="s">
        <v>1121</v>
      </c>
      <c r="AO815" s="11" t="s">
        <v>47</v>
      </c>
      <c r="AP815" s="11" t="s">
        <v>48</v>
      </c>
      <c r="AQ815" s="11" t="s">
        <v>729</v>
      </c>
    </row>
    <row r="816" ht="24" hidden="1" spans="1:43">
      <c r="A816" s="28">
        <v>812</v>
      </c>
      <c r="B816" s="11" t="s">
        <v>713</v>
      </c>
      <c r="C816" s="11" t="s">
        <v>2954</v>
      </c>
      <c r="D816" s="11" t="s">
        <v>2955</v>
      </c>
      <c r="E816" s="11" t="s">
        <v>2956</v>
      </c>
      <c r="F816" s="30" t="s">
        <v>2945</v>
      </c>
      <c r="G816" s="11" t="s">
        <v>2946</v>
      </c>
      <c r="H816" s="11">
        <v>1</v>
      </c>
      <c r="I816" s="11">
        <v>1</v>
      </c>
      <c r="J816" s="11">
        <v>100</v>
      </c>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v>10</v>
      </c>
      <c r="AH816" s="11"/>
      <c r="AI816" s="11"/>
      <c r="AJ816" s="11"/>
      <c r="AK816" s="11"/>
      <c r="AL816" s="11"/>
      <c r="AM816" s="11"/>
      <c r="AN816" s="11" t="s">
        <v>1148</v>
      </c>
      <c r="AO816" s="11" t="s">
        <v>47</v>
      </c>
      <c r="AP816" s="11" t="s">
        <v>48</v>
      </c>
      <c r="AQ816" s="11" t="s">
        <v>729</v>
      </c>
    </row>
    <row r="817" ht="36" hidden="1" spans="1:43">
      <c r="A817" s="28">
        <v>813</v>
      </c>
      <c r="B817" s="11" t="s">
        <v>713</v>
      </c>
      <c r="C817" s="11" t="s">
        <v>2957</v>
      </c>
      <c r="D817" s="11" t="s">
        <v>2958</v>
      </c>
      <c r="E817" s="11" t="s">
        <v>2959</v>
      </c>
      <c r="F817" s="30" t="s">
        <v>2926</v>
      </c>
      <c r="G817" s="11" t="s">
        <v>2823</v>
      </c>
      <c r="H817" s="11">
        <v>1</v>
      </c>
      <c r="I817" s="11">
        <v>1</v>
      </c>
      <c r="J817" s="32">
        <v>100</v>
      </c>
      <c r="K817" s="33" t="s">
        <v>2823</v>
      </c>
      <c r="L817" s="11">
        <v>0</v>
      </c>
      <c r="M817" s="11">
        <v>0</v>
      </c>
      <c r="N817" s="11">
        <v>0</v>
      </c>
      <c r="O817" s="11">
        <v>0</v>
      </c>
      <c r="P817" s="11">
        <v>0</v>
      </c>
      <c r="Q817" s="11">
        <v>0</v>
      </c>
      <c r="R817" s="11">
        <v>0</v>
      </c>
      <c r="S817" s="11">
        <v>0</v>
      </c>
      <c r="T817" s="11">
        <v>0</v>
      </c>
      <c r="U817" s="11">
        <v>0</v>
      </c>
      <c r="V817" s="11">
        <v>0</v>
      </c>
      <c r="W817" s="11">
        <v>0</v>
      </c>
      <c r="X817" s="11">
        <v>0</v>
      </c>
      <c r="Y817" s="11">
        <v>0</v>
      </c>
      <c r="Z817" s="11">
        <v>0</v>
      </c>
      <c r="AA817" s="11">
        <v>0</v>
      </c>
      <c r="AB817" s="11">
        <v>0</v>
      </c>
      <c r="AC817" s="11">
        <v>0</v>
      </c>
      <c r="AD817" s="11">
        <v>0</v>
      </c>
      <c r="AE817" s="11">
        <v>0</v>
      </c>
      <c r="AF817" s="11">
        <v>0</v>
      </c>
      <c r="AG817" s="11">
        <v>10</v>
      </c>
      <c r="AH817" s="11" t="s">
        <v>1400</v>
      </c>
      <c r="AI817" s="11">
        <v>2</v>
      </c>
      <c r="AJ817" s="11" t="s">
        <v>3329</v>
      </c>
      <c r="AK817" s="11" t="s">
        <v>3541</v>
      </c>
      <c r="AL817" s="11"/>
      <c r="AM817" s="11"/>
      <c r="AN817" s="11" t="s">
        <v>1208</v>
      </c>
      <c r="AO817" s="11" t="s">
        <v>47</v>
      </c>
      <c r="AP817" s="11" t="s">
        <v>48</v>
      </c>
      <c r="AQ817" s="11" t="s">
        <v>729</v>
      </c>
    </row>
    <row r="818" ht="24" hidden="1" spans="1:43">
      <c r="A818" s="28">
        <v>814</v>
      </c>
      <c r="B818" s="11" t="s">
        <v>713</v>
      </c>
      <c r="C818" s="11" t="s">
        <v>2960</v>
      </c>
      <c r="D818" s="11" t="s">
        <v>2961</v>
      </c>
      <c r="E818" s="11" t="s">
        <v>2962</v>
      </c>
      <c r="F818" s="30" t="s">
        <v>2945</v>
      </c>
      <c r="G818" s="11" t="s">
        <v>2946</v>
      </c>
      <c r="H818" s="11">
        <v>1</v>
      </c>
      <c r="I818" s="11">
        <v>1</v>
      </c>
      <c r="J818" s="11">
        <v>100</v>
      </c>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v>10</v>
      </c>
      <c r="AH818" s="11"/>
      <c r="AI818" s="11"/>
      <c r="AJ818" s="11"/>
      <c r="AK818" s="11"/>
      <c r="AL818" s="11"/>
      <c r="AM818" s="11"/>
      <c r="AN818" s="11" t="s">
        <v>775</v>
      </c>
      <c r="AO818" s="11" t="s">
        <v>47</v>
      </c>
      <c r="AP818" s="11" t="s">
        <v>48</v>
      </c>
      <c r="AQ818" s="11" t="s">
        <v>729</v>
      </c>
    </row>
    <row r="819" ht="24" hidden="1" spans="1:43">
      <c r="A819" s="28">
        <v>815</v>
      </c>
      <c r="B819" s="11" t="s">
        <v>713</v>
      </c>
      <c r="C819" s="11" t="s">
        <v>2963</v>
      </c>
      <c r="D819" s="11" t="s">
        <v>2964</v>
      </c>
      <c r="E819" s="11" t="s">
        <v>2965</v>
      </c>
      <c r="F819" s="30" t="s">
        <v>2945</v>
      </c>
      <c r="G819" s="11" t="s">
        <v>2946</v>
      </c>
      <c r="H819" s="11">
        <v>1</v>
      </c>
      <c r="I819" s="11">
        <v>1</v>
      </c>
      <c r="J819" s="11">
        <v>100</v>
      </c>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v>10</v>
      </c>
      <c r="AH819" s="11"/>
      <c r="AI819" s="11"/>
      <c r="AJ819" s="11"/>
      <c r="AK819" s="11"/>
      <c r="AL819" s="11"/>
      <c r="AM819" s="11"/>
      <c r="AN819" s="11" t="s">
        <v>775</v>
      </c>
      <c r="AO819" s="11" t="s">
        <v>47</v>
      </c>
      <c r="AP819" s="11" t="s">
        <v>48</v>
      </c>
      <c r="AQ819" s="11" t="s">
        <v>729</v>
      </c>
    </row>
    <row r="820" ht="24" hidden="1" spans="1:43">
      <c r="A820" s="28">
        <v>816</v>
      </c>
      <c r="B820" s="11" t="s">
        <v>713</v>
      </c>
      <c r="C820" s="11" t="s">
        <v>2966</v>
      </c>
      <c r="D820" s="11" t="s">
        <v>2967</v>
      </c>
      <c r="E820" s="11" t="s">
        <v>2968</v>
      </c>
      <c r="F820" s="30" t="s">
        <v>660</v>
      </c>
      <c r="G820" s="11" t="s">
        <v>2969</v>
      </c>
      <c r="H820" s="11">
        <v>1</v>
      </c>
      <c r="I820" s="11">
        <v>1</v>
      </c>
      <c r="J820" s="11">
        <v>100</v>
      </c>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v>10</v>
      </c>
      <c r="AH820" s="11"/>
      <c r="AI820" s="11"/>
      <c r="AJ820" s="11"/>
      <c r="AK820" s="11"/>
      <c r="AL820" s="11"/>
      <c r="AM820" s="11"/>
      <c r="AN820" s="11" t="s">
        <v>1417</v>
      </c>
      <c r="AO820" s="11" t="s">
        <v>47</v>
      </c>
      <c r="AP820" s="11" t="s">
        <v>48</v>
      </c>
      <c r="AQ820" s="11" t="s">
        <v>729</v>
      </c>
    </row>
    <row r="821" ht="36" hidden="1" spans="1:43">
      <c r="A821" s="28">
        <v>817</v>
      </c>
      <c r="B821" s="11" t="s">
        <v>713</v>
      </c>
      <c r="C821" s="11" t="s">
        <v>2970</v>
      </c>
      <c r="D821" s="11" t="s">
        <v>2971</v>
      </c>
      <c r="E821" s="11" t="s">
        <v>2972</v>
      </c>
      <c r="F821" s="30" t="s">
        <v>2937</v>
      </c>
      <c r="G821" s="11" t="s">
        <v>2938</v>
      </c>
      <c r="H821" s="11">
        <v>1</v>
      </c>
      <c r="I821" s="11">
        <v>1</v>
      </c>
      <c r="J821" s="11">
        <v>100</v>
      </c>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v>10</v>
      </c>
      <c r="AH821" s="11"/>
      <c r="AI821" s="11"/>
      <c r="AJ821" s="11"/>
      <c r="AK821" s="11"/>
      <c r="AL821" s="11"/>
      <c r="AM821" s="11"/>
      <c r="AN821" s="11" t="s">
        <v>1441</v>
      </c>
      <c r="AO821" s="11" t="s">
        <v>47</v>
      </c>
      <c r="AP821" s="11" t="s">
        <v>48</v>
      </c>
      <c r="AQ821" s="11" t="s">
        <v>729</v>
      </c>
    </row>
    <row r="822" s="70" customFormat="1" ht="84" hidden="1" spans="1:43">
      <c r="A822" s="55">
        <v>818</v>
      </c>
      <c r="B822" s="35" t="s">
        <v>713</v>
      </c>
      <c r="C822" s="35" t="s">
        <v>2973</v>
      </c>
      <c r="D822" s="35" t="s">
        <v>2974</v>
      </c>
      <c r="E822" s="35" t="s">
        <v>2975</v>
      </c>
      <c r="F822" s="104" t="s">
        <v>2976</v>
      </c>
      <c r="G822" s="35" t="s">
        <v>2977</v>
      </c>
      <c r="H822" s="35">
        <v>1</v>
      </c>
      <c r="I822" s="35">
        <v>1</v>
      </c>
      <c r="J822" s="32">
        <v>100</v>
      </c>
      <c r="K822" s="33" t="s">
        <v>2977</v>
      </c>
      <c r="L822" s="35">
        <v>2</v>
      </c>
      <c r="M822" s="35">
        <v>0</v>
      </c>
      <c r="N822" s="35" t="s">
        <v>3534</v>
      </c>
      <c r="O822" s="35">
        <v>3</v>
      </c>
      <c r="P822" s="35">
        <v>0</v>
      </c>
      <c r="Q822" s="35" t="s">
        <v>128</v>
      </c>
      <c r="R822" s="35">
        <v>4</v>
      </c>
      <c r="S822" s="35">
        <v>0</v>
      </c>
      <c r="T822" s="35" t="s">
        <v>3535</v>
      </c>
      <c r="U822" s="35">
        <v>5</v>
      </c>
      <c r="V822" s="35">
        <v>0</v>
      </c>
      <c r="W822" s="35" t="s">
        <v>3536</v>
      </c>
      <c r="X822" s="11">
        <v>6</v>
      </c>
      <c r="Y822" s="11">
        <v>0</v>
      </c>
      <c r="Z822" s="11" t="s">
        <v>3537</v>
      </c>
      <c r="AA822" s="11">
        <v>7</v>
      </c>
      <c r="AB822" s="11">
        <v>0</v>
      </c>
      <c r="AC822" s="11" t="s">
        <v>3538</v>
      </c>
      <c r="AD822" s="11">
        <v>0</v>
      </c>
      <c r="AE822" s="11">
        <v>0</v>
      </c>
      <c r="AF822" s="11">
        <v>0</v>
      </c>
      <c r="AG822" s="11">
        <v>10</v>
      </c>
      <c r="AH822" s="35"/>
      <c r="AI822" s="35"/>
      <c r="AJ822" s="35" t="s">
        <v>3329</v>
      </c>
      <c r="AK822" s="35" t="s">
        <v>3541</v>
      </c>
      <c r="AL822" s="35"/>
      <c r="AM822" s="35"/>
      <c r="AN822" s="35" t="s">
        <v>1453</v>
      </c>
      <c r="AO822" s="35" t="s">
        <v>47</v>
      </c>
      <c r="AP822" s="35" t="s">
        <v>48</v>
      </c>
      <c r="AQ822" s="35" t="s">
        <v>729</v>
      </c>
    </row>
    <row r="823" ht="36" hidden="1" spans="1:43">
      <c r="A823" s="28">
        <v>819</v>
      </c>
      <c r="B823" s="11" t="s">
        <v>713</v>
      </c>
      <c r="C823" s="11" t="s">
        <v>2978</v>
      </c>
      <c r="D823" s="11" t="s">
        <v>2979</v>
      </c>
      <c r="E823" s="11" t="s">
        <v>2980</v>
      </c>
      <c r="F823" s="30" t="s">
        <v>2981</v>
      </c>
      <c r="G823" s="11" t="s">
        <v>2823</v>
      </c>
      <c r="H823" s="11">
        <v>1</v>
      </c>
      <c r="I823" s="11">
        <v>1</v>
      </c>
      <c r="J823" s="32">
        <v>100</v>
      </c>
      <c r="K823" s="33" t="s">
        <v>2823</v>
      </c>
      <c r="L823" s="11">
        <v>0</v>
      </c>
      <c r="M823" s="11">
        <v>0</v>
      </c>
      <c r="N823" s="11">
        <v>0</v>
      </c>
      <c r="O823" s="11">
        <v>0</v>
      </c>
      <c r="P823" s="11">
        <v>0</v>
      </c>
      <c r="Q823" s="11">
        <v>0</v>
      </c>
      <c r="R823" s="11">
        <v>0</v>
      </c>
      <c r="S823" s="11">
        <v>0</v>
      </c>
      <c r="T823" s="11">
        <v>0</v>
      </c>
      <c r="U823" s="11">
        <v>0</v>
      </c>
      <c r="V823" s="11">
        <v>0</v>
      </c>
      <c r="W823" s="11">
        <v>0</v>
      </c>
      <c r="X823" s="11">
        <v>0</v>
      </c>
      <c r="Y823" s="11">
        <v>0</v>
      </c>
      <c r="Z823" s="11">
        <v>0</v>
      </c>
      <c r="AA823" s="11">
        <v>0</v>
      </c>
      <c r="AB823" s="11">
        <v>0</v>
      </c>
      <c r="AC823" s="11">
        <v>0</v>
      </c>
      <c r="AD823" s="11">
        <v>0</v>
      </c>
      <c r="AE823" s="11">
        <v>0</v>
      </c>
      <c r="AF823" s="11">
        <v>0</v>
      </c>
      <c r="AG823" s="11">
        <v>10</v>
      </c>
      <c r="AH823" s="11"/>
      <c r="AI823" s="11"/>
      <c r="AJ823" s="11" t="s">
        <v>3329</v>
      </c>
      <c r="AK823" s="11" t="s">
        <v>3541</v>
      </c>
      <c r="AL823" s="11"/>
      <c r="AM823" s="11"/>
      <c r="AN823" s="11" t="s">
        <v>1699</v>
      </c>
      <c r="AO823" s="11" t="s">
        <v>47</v>
      </c>
      <c r="AP823" s="11" t="s">
        <v>48</v>
      </c>
      <c r="AQ823" s="11" t="s">
        <v>729</v>
      </c>
    </row>
    <row r="824" ht="36" hidden="1" spans="1:43">
      <c r="A824" s="28">
        <v>820</v>
      </c>
      <c r="B824" s="11" t="s">
        <v>713</v>
      </c>
      <c r="C824" s="11" t="s">
        <v>2982</v>
      </c>
      <c r="D824" s="11" t="s">
        <v>2983</v>
      </c>
      <c r="E824" s="11" t="s">
        <v>2984</v>
      </c>
      <c r="F824" s="30" t="s">
        <v>2950</v>
      </c>
      <c r="G824" s="11" t="s">
        <v>2938</v>
      </c>
      <c r="H824" s="11">
        <v>1</v>
      </c>
      <c r="I824" s="11">
        <v>1</v>
      </c>
      <c r="J824" s="11">
        <v>100</v>
      </c>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v>10</v>
      </c>
      <c r="AH824" s="11"/>
      <c r="AI824" s="11"/>
      <c r="AJ824" s="11"/>
      <c r="AK824" s="11"/>
      <c r="AL824" s="11"/>
      <c r="AM824" s="11"/>
      <c r="AN824" s="11" t="s">
        <v>1817</v>
      </c>
      <c r="AO824" s="11" t="s">
        <v>47</v>
      </c>
      <c r="AP824" s="11" t="s">
        <v>48</v>
      </c>
      <c r="AQ824" s="11" t="s">
        <v>729</v>
      </c>
    </row>
    <row r="825" s="66" customFormat="1" hidden="1" spans="1:43">
      <c r="A825" s="90" t="s">
        <v>2985</v>
      </c>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105"/>
      <c r="Z825" s="91"/>
      <c r="AA825" s="91"/>
      <c r="AB825" s="91"/>
      <c r="AC825" s="91"/>
      <c r="AD825" s="91"/>
      <c r="AE825" s="91"/>
      <c r="AF825" s="91"/>
      <c r="AG825" s="91"/>
      <c r="AH825" s="91"/>
      <c r="AI825" s="91"/>
      <c r="AJ825" s="91"/>
      <c r="AK825" s="91"/>
      <c r="AL825" s="91"/>
      <c r="AM825" s="91"/>
      <c r="AN825" s="91"/>
      <c r="AO825" s="91"/>
      <c r="AP825" s="91"/>
      <c r="AQ825" s="92"/>
    </row>
  </sheetData>
  <autoFilter ref="A2:AT825">
    <filterColumn colId="9">
      <filters>
        <filter val="50"/>
        <filter val="91"/>
        <filter val="76.92"/>
        <filter val="78.12"/>
        <filter val="93"/>
        <filter val="57.14"/>
        <filter val="55.55"/>
        <filter val="68.96"/>
        <filter val="68.18"/>
        <filter val="60"/>
        <filter val="65.21"/>
        <filter val="62.5"/>
        <filter val="56.25"/>
        <filter val="41.66"/>
        <filter val="44.66"/>
        <filter val="66.66"/>
        <filter val="53.33"/>
        <filter val="75.75"/>
        <filter val="33.78"/>
        <filter val="48.38"/>
        <filter val="0"/>
        <filter val="40"/>
        <filter val="58.82"/>
        <filter val="71.42"/>
        <filter val="37.04"/>
        <filter val="45.45"/>
        <filter val="38.46"/>
        <filter val="74.07"/>
      </filters>
    </filterColumn>
    <filterColumn colId="12">
      <filters>
        <filter val="25.92"/>
        <filter val="28.57"/>
        <filter val="41.17"/>
        <filter val="60"/>
        <filter val="24.24"/>
        <filter val="37.5"/>
        <filter val="46.66"/>
        <filter val="30"/>
        <filter val="32"/>
        <filter val="33.33"/>
        <filter val="43.75"/>
        <filter val="36.36"/>
        <filter val="34.78"/>
        <filter val="0"/>
        <filter val="40"/>
        <filter val="31.81"/>
        <filter val="27.02"/>
        <filter val="29.03"/>
        <filter val="31.03"/>
        <filter val="44.44"/>
        <filter val="42.85"/>
        <filter val="21.87"/>
        <filter val="23.07"/>
      </filters>
    </filterColumn>
    <filterColumn colId="35">
      <customFilters>
        <customFilter operator="equal" val="有"/>
      </customFilters>
    </filterColumn>
    <filterColumn colId="36">
      <customFilters>
        <customFilter operator="equal" val="单独申报"/>
        <customFilter operator="equal" val="单独申报/联合申报"/>
      </customFilters>
    </filterColumn>
    <extLst/>
  </autoFilter>
  <mergeCells count="30">
    <mergeCell ref="A317:A318"/>
    <mergeCell ref="B317:B318"/>
    <mergeCell ref="C317:C318"/>
    <mergeCell ref="G317:G318"/>
    <mergeCell ref="R317:R318"/>
    <mergeCell ref="S317:S318"/>
    <mergeCell ref="T317:T318"/>
    <mergeCell ref="U317:U318"/>
    <mergeCell ref="V317:V318"/>
    <mergeCell ref="W317:W318"/>
    <mergeCell ref="X317:X318"/>
    <mergeCell ref="Y317:Y318"/>
    <mergeCell ref="Z317:Z318"/>
    <mergeCell ref="AA317:AA318"/>
    <mergeCell ref="AB317:AB318"/>
    <mergeCell ref="AC317:AC318"/>
    <mergeCell ref="AD317:AD318"/>
    <mergeCell ref="AE317:AE318"/>
    <mergeCell ref="AF317:AF318"/>
    <mergeCell ref="AG317:AG318"/>
    <mergeCell ref="AH317:AH318"/>
    <mergeCell ref="AI317:AI318"/>
    <mergeCell ref="AJ317:AJ318"/>
    <mergeCell ref="AK317:AK318"/>
    <mergeCell ref="AL317:AL318"/>
    <mergeCell ref="AM317:AM318"/>
    <mergeCell ref="AN317:AN318"/>
    <mergeCell ref="AO317:AO318"/>
    <mergeCell ref="AP317:AP318"/>
    <mergeCell ref="AQ317:AQ318"/>
  </mergeCells>
  <conditionalFormatting sqref="D266:D428">
    <cfRule type="duplicateValues" dxfId="0" priority="4"/>
  </conditionalFormatting>
  <conditionalFormatting sqref="E$1:E$1048576">
    <cfRule type="duplicateValues" dxfId="0" priority="6"/>
  </conditionalFormatting>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25"/>
  <sheetViews>
    <sheetView topLeftCell="A43" workbookViewId="0">
      <selection activeCell="U1" sqref="U$1:XFD$1048576"/>
    </sheetView>
  </sheetViews>
  <sheetFormatPr defaultColWidth="9" defaultRowHeight="13.5"/>
  <cols>
    <col min="1" max="1" width="4.75" customWidth="1"/>
    <col min="2" max="2" width="8.375" customWidth="1"/>
    <col min="3" max="3" width="17.25" customWidth="1"/>
    <col min="4" max="4" width="14.875" customWidth="1"/>
    <col min="5" max="5" width="15.25" customWidth="1"/>
    <col min="6" max="6" width="13" customWidth="1"/>
    <col min="7" max="7" width="11.75" customWidth="1"/>
    <col min="8" max="8" width="8.75" customWidth="1"/>
    <col min="9" max="9" width="6.5" customWidth="1"/>
    <col min="10" max="10" width="9.125" customWidth="1"/>
    <col min="11" max="11" width="9" customWidth="1"/>
    <col min="12" max="12" width="10.75" customWidth="1"/>
    <col min="13" max="13" width="8" customWidth="1"/>
    <col min="17" max="17" width="11.5" customWidth="1"/>
    <col min="20" max="20" width="11.875" customWidth="1"/>
  </cols>
  <sheetData>
    <row r="1" s="66" customFormat="1" ht="18.75" spans="1:17">
      <c r="A1" s="71" t="s">
        <v>0</v>
      </c>
      <c r="B1" s="71"/>
      <c r="C1" s="71"/>
      <c r="D1" s="71"/>
      <c r="E1" s="71"/>
      <c r="F1" s="71"/>
      <c r="G1" s="71"/>
      <c r="H1" s="71"/>
      <c r="I1" s="71"/>
      <c r="J1" s="71"/>
      <c r="K1" s="71"/>
      <c r="L1" s="71"/>
      <c r="M1" s="71"/>
      <c r="N1" s="71"/>
      <c r="O1" s="71"/>
      <c r="P1" s="71"/>
      <c r="Q1" s="71"/>
    </row>
    <row r="2" ht="35.1" customHeight="1" spans="1:20">
      <c r="A2" s="24" t="s">
        <v>1</v>
      </c>
      <c r="B2" s="24" t="s">
        <v>2</v>
      </c>
      <c r="C2" s="24" t="s">
        <v>3</v>
      </c>
      <c r="D2" s="24" t="s">
        <v>4</v>
      </c>
      <c r="E2" s="24" t="s">
        <v>5</v>
      </c>
      <c r="F2" s="72" t="s">
        <v>6</v>
      </c>
      <c r="G2" s="24" t="s">
        <v>7</v>
      </c>
      <c r="H2" s="24" t="s">
        <v>10</v>
      </c>
      <c r="I2" s="24" t="s">
        <v>3323</v>
      </c>
      <c r="J2" s="24" t="s">
        <v>8</v>
      </c>
      <c r="K2" s="24" t="s">
        <v>9</v>
      </c>
      <c r="L2" s="24" t="s">
        <v>3540</v>
      </c>
      <c r="M2" s="24" t="s">
        <v>3557</v>
      </c>
      <c r="N2" s="24" t="s">
        <v>36</v>
      </c>
      <c r="O2" s="24" t="s">
        <v>37</v>
      </c>
      <c r="P2" s="24" t="s">
        <v>38</v>
      </c>
      <c r="Q2" s="24" t="s">
        <v>39</v>
      </c>
      <c r="R2" t="s">
        <v>3324</v>
      </c>
      <c r="S2" t="s">
        <v>3325</v>
      </c>
      <c r="T2" s="73" t="s">
        <v>3326</v>
      </c>
    </row>
    <row r="3" ht="24" spans="1:17">
      <c r="A3" s="28">
        <v>1</v>
      </c>
      <c r="B3" s="11" t="s">
        <v>40</v>
      </c>
      <c r="C3" s="11" t="s">
        <v>41</v>
      </c>
      <c r="D3" s="11" t="s">
        <v>42</v>
      </c>
      <c r="E3" s="11" t="s">
        <v>43</v>
      </c>
      <c r="F3" s="30" t="s">
        <v>44</v>
      </c>
      <c r="G3" s="11" t="s">
        <v>45</v>
      </c>
      <c r="H3" s="11">
        <v>3</v>
      </c>
      <c r="I3" s="11">
        <v>100</v>
      </c>
      <c r="J3" s="11"/>
      <c r="K3" s="11"/>
      <c r="L3" s="11"/>
      <c r="M3" s="11">
        <v>100</v>
      </c>
      <c r="N3" s="11" t="s">
        <v>46</v>
      </c>
      <c r="O3" s="11" t="s">
        <v>47</v>
      </c>
      <c r="P3" s="11" t="s">
        <v>48</v>
      </c>
      <c r="Q3" s="11" t="s">
        <v>49</v>
      </c>
    </row>
    <row r="4" ht="36" spans="1:17">
      <c r="A4" s="28">
        <v>2</v>
      </c>
      <c r="B4" s="11" t="s">
        <v>40</v>
      </c>
      <c r="C4" s="11" t="s">
        <v>50</v>
      </c>
      <c r="D4" s="11" t="s">
        <v>51</v>
      </c>
      <c r="E4" s="11" t="s">
        <v>52</v>
      </c>
      <c r="F4" s="30" t="s">
        <v>53</v>
      </c>
      <c r="G4" s="11" t="s">
        <v>54</v>
      </c>
      <c r="H4" s="11">
        <v>4</v>
      </c>
      <c r="I4" s="11">
        <v>50</v>
      </c>
      <c r="J4" s="11"/>
      <c r="K4" s="11"/>
      <c r="L4" s="11"/>
      <c r="M4" s="11">
        <v>100</v>
      </c>
      <c r="N4" s="11" t="s">
        <v>55</v>
      </c>
      <c r="O4" s="11" t="s">
        <v>47</v>
      </c>
      <c r="P4" s="31" t="s">
        <v>56</v>
      </c>
      <c r="Q4" s="11" t="s">
        <v>49</v>
      </c>
    </row>
    <row r="5" ht="48" spans="1:17">
      <c r="A5" s="28">
        <v>3</v>
      </c>
      <c r="B5" s="11" t="s">
        <v>40</v>
      </c>
      <c r="C5" s="11" t="s">
        <v>57</v>
      </c>
      <c r="D5" s="11" t="s">
        <v>58</v>
      </c>
      <c r="E5" s="11" t="s">
        <v>59</v>
      </c>
      <c r="F5" s="30" t="s">
        <v>60</v>
      </c>
      <c r="G5" s="11" t="s">
        <v>61</v>
      </c>
      <c r="H5" s="11">
        <v>1</v>
      </c>
      <c r="I5" s="11">
        <v>100</v>
      </c>
      <c r="J5" s="11"/>
      <c r="K5" s="11"/>
      <c r="L5" s="11"/>
      <c r="M5" s="11">
        <v>100</v>
      </c>
      <c r="N5" s="11" t="s">
        <v>55</v>
      </c>
      <c r="O5" s="11" t="s">
        <v>47</v>
      </c>
      <c r="P5" s="11" t="s">
        <v>48</v>
      </c>
      <c r="Q5" s="11" t="s">
        <v>49</v>
      </c>
    </row>
    <row r="6" ht="48" spans="1:17">
      <c r="A6" s="28">
        <v>4</v>
      </c>
      <c r="B6" s="11" t="s">
        <v>40</v>
      </c>
      <c r="C6" s="11" t="s">
        <v>62</v>
      </c>
      <c r="D6" s="11" t="s">
        <v>63</v>
      </c>
      <c r="E6" s="11" t="s">
        <v>64</v>
      </c>
      <c r="F6" s="30" t="s">
        <v>65</v>
      </c>
      <c r="G6" s="11" t="s">
        <v>66</v>
      </c>
      <c r="H6" s="11">
        <v>1</v>
      </c>
      <c r="I6" s="11">
        <v>100</v>
      </c>
      <c r="J6" s="11"/>
      <c r="K6" s="11"/>
      <c r="L6" s="11"/>
      <c r="M6" s="11">
        <v>100</v>
      </c>
      <c r="N6" s="11" t="s">
        <v>67</v>
      </c>
      <c r="O6" s="11" t="s">
        <v>47</v>
      </c>
      <c r="P6" s="11" t="s">
        <v>48</v>
      </c>
      <c r="Q6" s="11" t="s">
        <v>49</v>
      </c>
    </row>
    <row r="7" ht="36" spans="1:17">
      <c r="A7" s="28">
        <v>5</v>
      </c>
      <c r="B7" s="11" t="s">
        <v>40</v>
      </c>
      <c r="C7" s="11" t="s">
        <v>68</v>
      </c>
      <c r="D7" s="11" t="s">
        <v>69</v>
      </c>
      <c r="E7" s="11" t="s">
        <v>70</v>
      </c>
      <c r="F7" s="30" t="s">
        <v>71</v>
      </c>
      <c r="G7" s="11" t="s">
        <v>72</v>
      </c>
      <c r="H7" s="11">
        <v>1</v>
      </c>
      <c r="I7" s="11">
        <v>100</v>
      </c>
      <c r="J7" s="11"/>
      <c r="K7" s="11"/>
      <c r="L7" s="11"/>
      <c r="M7" s="11">
        <v>100</v>
      </c>
      <c r="N7" s="11" t="s">
        <v>67</v>
      </c>
      <c r="O7" s="11" t="s">
        <v>47</v>
      </c>
      <c r="P7" s="11" t="s">
        <v>48</v>
      </c>
      <c r="Q7" s="11" t="s">
        <v>49</v>
      </c>
    </row>
    <row r="8" ht="36" spans="1:17">
      <c r="A8" s="28">
        <v>6</v>
      </c>
      <c r="B8" s="11" t="s">
        <v>40</v>
      </c>
      <c r="C8" s="11" t="s">
        <v>73</v>
      </c>
      <c r="D8" s="11" t="s">
        <v>74</v>
      </c>
      <c r="E8" s="11" t="s">
        <v>75</v>
      </c>
      <c r="F8" s="30" t="s">
        <v>76</v>
      </c>
      <c r="G8" s="11" t="s">
        <v>77</v>
      </c>
      <c r="H8" s="11">
        <v>1</v>
      </c>
      <c r="I8" s="11">
        <v>50</v>
      </c>
      <c r="J8" s="11"/>
      <c r="K8" s="11"/>
      <c r="L8" s="11"/>
      <c r="M8" s="11">
        <v>100</v>
      </c>
      <c r="N8" s="11" t="s">
        <v>78</v>
      </c>
      <c r="O8" s="11" t="s">
        <v>47</v>
      </c>
      <c r="P8" s="11" t="s">
        <v>56</v>
      </c>
      <c r="Q8" s="11" t="s">
        <v>49</v>
      </c>
    </row>
    <row r="9" s="67" customFormat="1" ht="48" spans="1:17">
      <c r="A9" s="28">
        <v>7</v>
      </c>
      <c r="B9" s="11" t="s">
        <v>40</v>
      </c>
      <c r="C9" s="11" t="s">
        <v>79</v>
      </c>
      <c r="D9" s="11" t="s">
        <v>80</v>
      </c>
      <c r="E9" s="11" t="s">
        <v>81</v>
      </c>
      <c r="F9" s="11" t="s">
        <v>82</v>
      </c>
      <c r="G9" s="11" t="s">
        <v>83</v>
      </c>
      <c r="H9" s="31">
        <v>4</v>
      </c>
      <c r="I9" s="11">
        <v>50</v>
      </c>
      <c r="J9" s="11"/>
      <c r="K9" s="11"/>
      <c r="L9" s="11"/>
      <c r="M9" s="11">
        <v>100</v>
      </c>
      <c r="N9" s="11" t="s">
        <v>84</v>
      </c>
      <c r="O9" s="11" t="s">
        <v>47</v>
      </c>
      <c r="P9" s="11" t="s">
        <v>56</v>
      </c>
      <c r="Q9" s="11" t="s">
        <v>49</v>
      </c>
    </row>
    <row r="10" ht="24" spans="1:17">
      <c r="A10" s="28">
        <v>8</v>
      </c>
      <c r="B10" s="11" t="s">
        <v>40</v>
      </c>
      <c r="C10" s="11" t="s">
        <v>85</v>
      </c>
      <c r="D10" s="11" t="s">
        <v>86</v>
      </c>
      <c r="E10" s="11" t="s">
        <v>87</v>
      </c>
      <c r="F10" s="30" t="s">
        <v>88</v>
      </c>
      <c r="G10" s="11" t="s">
        <v>45</v>
      </c>
      <c r="H10" s="11">
        <v>1</v>
      </c>
      <c r="I10" s="11">
        <v>100</v>
      </c>
      <c r="J10" s="11"/>
      <c r="K10" s="11"/>
      <c r="L10" s="11"/>
      <c r="M10" s="11">
        <v>100</v>
      </c>
      <c r="N10" s="11" t="s">
        <v>89</v>
      </c>
      <c r="O10" s="11" t="s">
        <v>47</v>
      </c>
      <c r="P10" s="11" t="s">
        <v>48</v>
      </c>
      <c r="Q10" s="11" t="s">
        <v>49</v>
      </c>
    </row>
    <row r="11" ht="36" spans="1:17">
      <c r="A11" s="28">
        <v>9</v>
      </c>
      <c r="B11" s="11" t="s">
        <v>40</v>
      </c>
      <c r="C11" s="11" t="s">
        <v>90</v>
      </c>
      <c r="D11" s="11" t="s">
        <v>91</v>
      </c>
      <c r="E11" s="11" t="s">
        <v>92</v>
      </c>
      <c r="F11" s="30" t="s">
        <v>93</v>
      </c>
      <c r="G11" s="11" t="s">
        <v>45</v>
      </c>
      <c r="H11" s="11">
        <v>1</v>
      </c>
      <c r="I11" s="11">
        <v>100</v>
      </c>
      <c r="J11" s="11"/>
      <c r="K11" s="11"/>
      <c r="L11" s="11"/>
      <c r="M11" s="11">
        <v>100</v>
      </c>
      <c r="N11" s="11" t="s">
        <v>94</v>
      </c>
      <c r="O11" s="11" t="s">
        <v>47</v>
      </c>
      <c r="P11" s="11" t="s">
        <v>48</v>
      </c>
      <c r="Q11" s="11" t="s">
        <v>49</v>
      </c>
    </row>
    <row r="12" ht="24" spans="1:17">
      <c r="A12" s="28">
        <v>10</v>
      </c>
      <c r="B12" s="11" t="s">
        <v>40</v>
      </c>
      <c r="C12" s="11" t="s">
        <v>95</v>
      </c>
      <c r="D12" s="11" t="s">
        <v>96</v>
      </c>
      <c r="E12" s="11" t="s">
        <v>97</v>
      </c>
      <c r="F12" s="30" t="s">
        <v>98</v>
      </c>
      <c r="G12" s="11" t="s">
        <v>45</v>
      </c>
      <c r="H12" s="11">
        <v>1</v>
      </c>
      <c r="I12" s="11">
        <v>100</v>
      </c>
      <c r="J12" s="11"/>
      <c r="K12" s="11"/>
      <c r="L12" s="11"/>
      <c r="M12" s="11">
        <v>100</v>
      </c>
      <c r="N12" s="11" t="s">
        <v>99</v>
      </c>
      <c r="O12" s="11" t="s">
        <v>47</v>
      </c>
      <c r="P12" s="11" t="s">
        <v>48</v>
      </c>
      <c r="Q12" s="11" t="s">
        <v>49</v>
      </c>
    </row>
    <row r="13" ht="36" spans="1:17">
      <c r="A13" s="28">
        <v>11</v>
      </c>
      <c r="B13" s="11" t="s">
        <v>40</v>
      </c>
      <c r="C13" s="11" t="s">
        <v>100</v>
      </c>
      <c r="D13" s="11" t="s">
        <v>101</v>
      </c>
      <c r="E13" s="11" t="s">
        <v>102</v>
      </c>
      <c r="F13" s="30" t="s">
        <v>103</v>
      </c>
      <c r="G13" s="11" t="s">
        <v>104</v>
      </c>
      <c r="H13" s="11">
        <v>3</v>
      </c>
      <c r="I13" s="11">
        <v>20</v>
      </c>
      <c r="J13" s="11"/>
      <c r="K13" s="11"/>
      <c r="L13" s="11"/>
      <c r="M13" s="11">
        <v>100</v>
      </c>
      <c r="N13" s="11" t="s">
        <v>99</v>
      </c>
      <c r="O13" s="11" t="s">
        <v>105</v>
      </c>
      <c r="P13" s="11" t="s">
        <v>56</v>
      </c>
      <c r="Q13" s="11" t="s">
        <v>49</v>
      </c>
    </row>
    <row r="14" ht="36" spans="1:17">
      <c r="A14" s="28">
        <v>12</v>
      </c>
      <c r="B14" s="11" t="s">
        <v>40</v>
      </c>
      <c r="C14" s="11" t="s">
        <v>106</v>
      </c>
      <c r="D14" s="11" t="s">
        <v>107</v>
      </c>
      <c r="E14" s="11" t="s">
        <v>108</v>
      </c>
      <c r="F14" s="11" t="s">
        <v>109</v>
      </c>
      <c r="G14" s="11" t="s">
        <v>54</v>
      </c>
      <c r="H14" s="11">
        <v>4</v>
      </c>
      <c r="I14" s="11">
        <v>50</v>
      </c>
      <c r="J14" s="11"/>
      <c r="K14" s="11"/>
      <c r="L14" s="11"/>
      <c r="M14" s="11">
        <v>100</v>
      </c>
      <c r="N14" s="11" t="s">
        <v>99</v>
      </c>
      <c r="O14" s="11" t="s">
        <v>47</v>
      </c>
      <c r="P14" s="11" t="s">
        <v>56</v>
      </c>
      <c r="Q14" s="11" t="s">
        <v>49</v>
      </c>
    </row>
    <row r="15" ht="36" spans="1:17">
      <c r="A15" s="28">
        <v>13</v>
      </c>
      <c r="B15" s="11" t="s">
        <v>40</v>
      </c>
      <c r="C15" s="11" t="s">
        <v>110</v>
      </c>
      <c r="D15" s="11" t="s">
        <v>111</v>
      </c>
      <c r="E15" s="11" t="s">
        <v>112</v>
      </c>
      <c r="F15" s="30" t="s">
        <v>53</v>
      </c>
      <c r="G15" s="11" t="s">
        <v>54</v>
      </c>
      <c r="H15" s="11">
        <v>4</v>
      </c>
      <c r="I15" s="11">
        <v>50</v>
      </c>
      <c r="J15" s="11"/>
      <c r="K15" s="11"/>
      <c r="L15" s="11"/>
      <c r="M15" s="11">
        <v>100</v>
      </c>
      <c r="N15" s="11" t="s">
        <v>113</v>
      </c>
      <c r="O15" s="11" t="s">
        <v>47</v>
      </c>
      <c r="P15" s="11" t="s">
        <v>56</v>
      </c>
      <c r="Q15" s="11" t="s">
        <v>49</v>
      </c>
    </row>
    <row r="16" ht="24" spans="1:17">
      <c r="A16" s="28">
        <v>14</v>
      </c>
      <c r="B16" s="11" t="s">
        <v>40</v>
      </c>
      <c r="C16" s="11" t="s">
        <v>114</v>
      </c>
      <c r="D16" s="11" t="s">
        <v>115</v>
      </c>
      <c r="E16" s="11" t="s">
        <v>116</v>
      </c>
      <c r="F16" s="30" t="s">
        <v>88</v>
      </c>
      <c r="G16" s="11" t="s">
        <v>45</v>
      </c>
      <c r="H16" s="11">
        <v>1</v>
      </c>
      <c r="I16" s="11">
        <v>100</v>
      </c>
      <c r="J16" s="11"/>
      <c r="K16" s="11"/>
      <c r="L16" s="11"/>
      <c r="M16" s="11">
        <v>100</v>
      </c>
      <c r="N16" s="11" t="s">
        <v>117</v>
      </c>
      <c r="O16" s="11" t="s">
        <v>47</v>
      </c>
      <c r="P16" s="11" t="s">
        <v>48</v>
      </c>
      <c r="Q16" s="11" t="s">
        <v>49</v>
      </c>
    </row>
    <row r="17" ht="36" spans="1:17">
      <c r="A17" s="28">
        <v>15</v>
      </c>
      <c r="B17" s="11" t="s">
        <v>40</v>
      </c>
      <c r="C17" s="11" t="s">
        <v>118</v>
      </c>
      <c r="D17" s="11" t="s">
        <v>119</v>
      </c>
      <c r="E17" s="11" t="s">
        <v>120</v>
      </c>
      <c r="F17" s="30" t="s">
        <v>121</v>
      </c>
      <c r="G17" s="11" t="s">
        <v>122</v>
      </c>
      <c r="H17" s="11">
        <v>1</v>
      </c>
      <c r="I17" s="11">
        <v>100</v>
      </c>
      <c r="J17" s="11"/>
      <c r="K17" s="11"/>
      <c r="L17" s="11"/>
      <c r="M17" s="11">
        <v>100</v>
      </c>
      <c r="N17" s="11" t="s">
        <v>123</v>
      </c>
      <c r="O17" s="11" t="s">
        <v>47</v>
      </c>
      <c r="P17" s="11" t="s">
        <v>48</v>
      </c>
      <c r="Q17" s="11" t="s">
        <v>49</v>
      </c>
    </row>
    <row r="18" ht="36" spans="1:17">
      <c r="A18" s="28">
        <v>16</v>
      </c>
      <c r="B18" s="11" t="s">
        <v>40</v>
      </c>
      <c r="C18" s="11" t="s">
        <v>124</v>
      </c>
      <c r="D18" s="11" t="s">
        <v>125</v>
      </c>
      <c r="E18" s="11" t="s">
        <v>126</v>
      </c>
      <c r="F18" s="30" t="s">
        <v>127</v>
      </c>
      <c r="G18" s="11" t="s">
        <v>128</v>
      </c>
      <c r="H18" s="11">
        <v>0</v>
      </c>
      <c r="I18" s="11">
        <v>20</v>
      </c>
      <c r="J18" s="11"/>
      <c r="K18" s="11"/>
      <c r="L18" s="11"/>
      <c r="M18" s="11">
        <v>100</v>
      </c>
      <c r="N18" s="11" t="s">
        <v>129</v>
      </c>
      <c r="O18" s="11" t="s">
        <v>105</v>
      </c>
      <c r="P18" s="11" t="s">
        <v>56</v>
      </c>
      <c r="Q18" s="11" t="s">
        <v>49</v>
      </c>
    </row>
    <row r="19" ht="36" spans="1:17">
      <c r="A19" s="28">
        <v>17</v>
      </c>
      <c r="B19" s="11" t="s">
        <v>40</v>
      </c>
      <c r="C19" s="11" t="s">
        <v>130</v>
      </c>
      <c r="D19" s="11" t="s">
        <v>131</v>
      </c>
      <c r="E19" s="11" t="s">
        <v>132</v>
      </c>
      <c r="F19" s="11" t="s">
        <v>109</v>
      </c>
      <c r="G19" s="11" t="s">
        <v>54</v>
      </c>
      <c r="H19" s="11">
        <v>4</v>
      </c>
      <c r="I19" s="11">
        <v>50</v>
      </c>
      <c r="J19" s="11"/>
      <c r="K19" s="11"/>
      <c r="L19" s="11"/>
      <c r="M19" s="11">
        <v>100</v>
      </c>
      <c r="N19" s="11" t="s">
        <v>133</v>
      </c>
      <c r="O19" s="11" t="s">
        <v>47</v>
      </c>
      <c r="P19" s="11" t="s">
        <v>56</v>
      </c>
      <c r="Q19" s="11" t="s">
        <v>49</v>
      </c>
    </row>
    <row r="20" ht="36" spans="1:17">
      <c r="A20" s="28">
        <v>18</v>
      </c>
      <c r="B20" s="11" t="s">
        <v>40</v>
      </c>
      <c r="C20" s="11" t="s">
        <v>134</v>
      </c>
      <c r="D20" s="11" t="s">
        <v>135</v>
      </c>
      <c r="E20" s="11" t="s">
        <v>136</v>
      </c>
      <c r="F20" s="30" t="s">
        <v>137</v>
      </c>
      <c r="G20" s="11" t="s">
        <v>138</v>
      </c>
      <c r="H20" s="11">
        <v>6</v>
      </c>
      <c r="I20" s="11">
        <v>50</v>
      </c>
      <c r="J20" s="11"/>
      <c r="K20" s="11"/>
      <c r="L20" s="11"/>
      <c r="M20" s="11">
        <v>100</v>
      </c>
      <c r="N20" s="11" t="s">
        <v>139</v>
      </c>
      <c r="O20" s="11" t="s">
        <v>47</v>
      </c>
      <c r="P20" s="11" t="s">
        <v>56</v>
      </c>
      <c r="Q20" s="11" t="s">
        <v>49</v>
      </c>
    </row>
    <row r="21" ht="36" spans="1:17">
      <c r="A21" s="28">
        <v>19</v>
      </c>
      <c r="B21" s="11" t="s">
        <v>40</v>
      </c>
      <c r="C21" s="11" t="s">
        <v>140</v>
      </c>
      <c r="D21" s="11" t="s">
        <v>141</v>
      </c>
      <c r="E21" s="11" t="s">
        <v>142</v>
      </c>
      <c r="F21" s="30" t="s">
        <v>143</v>
      </c>
      <c r="G21" s="11" t="s">
        <v>144</v>
      </c>
      <c r="H21" s="11">
        <v>3</v>
      </c>
      <c r="I21" s="11">
        <v>50</v>
      </c>
      <c r="J21" s="11"/>
      <c r="K21" s="11"/>
      <c r="L21" s="11"/>
      <c r="M21" s="11">
        <v>100</v>
      </c>
      <c r="N21" s="11" t="s">
        <v>139</v>
      </c>
      <c r="O21" s="11" t="s">
        <v>47</v>
      </c>
      <c r="P21" s="11" t="s">
        <v>56</v>
      </c>
      <c r="Q21" s="11" t="s">
        <v>49</v>
      </c>
    </row>
    <row r="22" ht="36" spans="1:17">
      <c r="A22" s="28">
        <v>20</v>
      </c>
      <c r="B22" s="11" t="s">
        <v>40</v>
      </c>
      <c r="C22" s="11" t="s">
        <v>145</v>
      </c>
      <c r="D22" s="11" t="s">
        <v>146</v>
      </c>
      <c r="E22" s="11" t="s">
        <v>147</v>
      </c>
      <c r="F22" s="11" t="s">
        <v>148</v>
      </c>
      <c r="G22" s="11" t="s">
        <v>149</v>
      </c>
      <c r="H22" s="11">
        <v>2</v>
      </c>
      <c r="I22" s="11">
        <v>50</v>
      </c>
      <c r="J22" s="11"/>
      <c r="K22" s="11"/>
      <c r="L22" s="11"/>
      <c r="M22" s="11">
        <v>100</v>
      </c>
      <c r="N22" s="11" t="s">
        <v>150</v>
      </c>
      <c r="O22" s="11" t="s">
        <v>47</v>
      </c>
      <c r="P22" s="11" t="s">
        <v>56</v>
      </c>
      <c r="Q22" s="11" t="s">
        <v>49</v>
      </c>
    </row>
    <row r="23" ht="24" spans="1:17">
      <c r="A23" s="28">
        <v>21</v>
      </c>
      <c r="B23" s="11" t="s">
        <v>151</v>
      </c>
      <c r="C23" s="11" t="s">
        <v>152</v>
      </c>
      <c r="D23" s="11" t="s">
        <v>153</v>
      </c>
      <c r="E23" s="11" t="s">
        <v>154</v>
      </c>
      <c r="F23" s="11" t="s">
        <v>155</v>
      </c>
      <c r="G23" s="11" t="s">
        <v>156</v>
      </c>
      <c r="H23" s="11">
        <v>1</v>
      </c>
      <c r="I23" s="11">
        <v>50</v>
      </c>
      <c r="J23" s="11"/>
      <c r="K23" s="11"/>
      <c r="L23" s="11" t="s">
        <v>3283</v>
      </c>
      <c r="M23" s="11">
        <v>100</v>
      </c>
      <c r="N23" s="11" t="s">
        <v>157</v>
      </c>
      <c r="O23" s="11" t="s">
        <v>47</v>
      </c>
      <c r="P23" s="11" t="s">
        <v>48</v>
      </c>
      <c r="Q23" s="11" t="s">
        <v>49</v>
      </c>
    </row>
    <row r="24" ht="36" spans="1:17">
      <c r="A24" s="28">
        <v>22</v>
      </c>
      <c r="B24" s="11" t="s">
        <v>151</v>
      </c>
      <c r="C24" s="11" t="s">
        <v>158</v>
      </c>
      <c r="D24" s="11" t="s">
        <v>159</v>
      </c>
      <c r="E24" s="11" t="s">
        <v>160</v>
      </c>
      <c r="F24" s="11" t="s">
        <v>161</v>
      </c>
      <c r="G24" s="11" t="s">
        <v>162</v>
      </c>
      <c r="H24" s="11">
        <v>1</v>
      </c>
      <c r="I24" s="11">
        <v>50</v>
      </c>
      <c r="J24" s="11"/>
      <c r="K24" s="11"/>
      <c r="L24" s="11"/>
      <c r="M24" s="11">
        <v>100</v>
      </c>
      <c r="N24" s="11" t="s">
        <v>163</v>
      </c>
      <c r="O24" s="11" t="s">
        <v>47</v>
      </c>
      <c r="P24" s="11" t="s">
        <v>48</v>
      </c>
      <c r="Q24" s="11" t="s">
        <v>49</v>
      </c>
    </row>
    <row r="25" ht="24" spans="1:17">
      <c r="A25" s="28">
        <v>23</v>
      </c>
      <c r="B25" s="11" t="s">
        <v>151</v>
      </c>
      <c r="C25" s="11" t="s">
        <v>164</v>
      </c>
      <c r="D25" s="11" t="s">
        <v>165</v>
      </c>
      <c r="E25" s="11" t="s">
        <v>166</v>
      </c>
      <c r="F25" s="11" t="s">
        <v>167</v>
      </c>
      <c r="G25" s="11" t="s">
        <v>156</v>
      </c>
      <c r="H25" s="11">
        <v>1</v>
      </c>
      <c r="I25" s="11">
        <v>50</v>
      </c>
      <c r="J25" s="11"/>
      <c r="K25" s="11"/>
      <c r="L25" s="11" t="s">
        <v>3283</v>
      </c>
      <c r="M25" s="11">
        <v>100</v>
      </c>
      <c r="N25" s="11" t="s">
        <v>168</v>
      </c>
      <c r="O25" s="11" t="s">
        <v>47</v>
      </c>
      <c r="P25" s="11" t="s">
        <v>48</v>
      </c>
      <c r="Q25" s="11" t="s">
        <v>49</v>
      </c>
    </row>
    <row r="26" ht="48" spans="1:17">
      <c r="A26" s="28">
        <v>24</v>
      </c>
      <c r="B26" s="11" t="s">
        <v>151</v>
      </c>
      <c r="C26" s="11" t="s">
        <v>169</v>
      </c>
      <c r="D26" s="11" t="s">
        <v>170</v>
      </c>
      <c r="E26" s="11" t="s">
        <v>171</v>
      </c>
      <c r="F26" s="11" t="s">
        <v>172</v>
      </c>
      <c r="G26" s="11" t="s">
        <v>173</v>
      </c>
      <c r="H26" s="11">
        <v>1</v>
      </c>
      <c r="I26" s="11">
        <v>50</v>
      </c>
      <c r="J26" s="11"/>
      <c r="K26" s="11"/>
      <c r="L26" s="11" t="s">
        <v>1421</v>
      </c>
      <c r="M26" s="11">
        <v>100</v>
      </c>
      <c r="N26" s="11" t="s">
        <v>174</v>
      </c>
      <c r="O26" s="11" t="s">
        <v>47</v>
      </c>
      <c r="P26" s="11" t="s">
        <v>48</v>
      </c>
      <c r="Q26" s="11" t="s">
        <v>49</v>
      </c>
    </row>
    <row r="27" ht="36" spans="1:17">
      <c r="A27" s="28">
        <v>25</v>
      </c>
      <c r="B27" s="11" t="s">
        <v>151</v>
      </c>
      <c r="C27" s="11" t="s">
        <v>175</v>
      </c>
      <c r="D27" s="11" t="s">
        <v>176</v>
      </c>
      <c r="E27" s="11" t="s">
        <v>177</v>
      </c>
      <c r="F27" s="11" t="s">
        <v>178</v>
      </c>
      <c r="G27" s="11" t="s">
        <v>179</v>
      </c>
      <c r="H27" s="11">
        <v>1</v>
      </c>
      <c r="I27" s="11">
        <v>50</v>
      </c>
      <c r="J27" s="11"/>
      <c r="K27" s="11"/>
      <c r="L27" s="11"/>
      <c r="M27" s="11">
        <v>100</v>
      </c>
      <c r="N27" s="11" t="s">
        <v>67</v>
      </c>
      <c r="O27" s="11" t="s">
        <v>47</v>
      </c>
      <c r="P27" s="11" t="s">
        <v>48</v>
      </c>
      <c r="Q27" s="11" t="s">
        <v>49</v>
      </c>
    </row>
    <row r="28" ht="36" spans="1:17">
      <c r="A28" s="28">
        <v>26</v>
      </c>
      <c r="B28" s="11" t="s">
        <v>151</v>
      </c>
      <c r="C28" s="11" t="s">
        <v>180</v>
      </c>
      <c r="D28" s="11" t="s">
        <v>181</v>
      </c>
      <c r="E28" s="11" t="s">
        <v>182</v>
      </c>
      <c r="F28" s="11" t="s">
        <v>167</v>
      </c>
      <c r="G28" s="11" t="s">
        <v>183</v>
      </c>
      <c r="H28" s="11">
        <v>1</v>
      </c>
      <c r="I28" s="11">
        <v>50</v>
      </c>
      <c r="J28" s="11"/>
      <c r="K28" s="11"/>
      <c r="L28" s="11"/>
      <c r="M28" s="11">
        <v>75.75</v>
      </c>
      <c r="N28" s="11" t="s">
        <v>184</v>
      </c>
      <c r="O28" s="11" t="s">
        <v>47</v>
      </c>
      <c r="P28" s="11" t="s">
        <v>48</v>
      </c>
      <c r="Q28" s="11" t="s">
        <v>49</v>
      </c>
    </row>
    <row r="29" ht="36" spans="1:17">
      <c r="A29" s="28">
        <v>27</v>
      </c>
      <c r="B29" s="11" t="s">
        <v>151</v>
      </c>
      <c r="C29" s="11" t="s">
        <v>185</v>
      </c>
      <c r="D29" s="11" t="s">
        <v>186</v>
      </c>
      <c r="E29" s="11" t="s">
        <v>187</v>
      </c>
      <c r="F29" s="11" t="s">
        <v>178</v>
      </c>
      <c r="G29" s="11" t="s">
        <v>179</v>
      </c>
      <c r="H29" s="11">
        <v>1</v>
      </c>
      <c r="I29" s="11">
        <v>50</v>
      </c>
      <c r="J29" s="11"/>
      <c r="K29" s="11"/>
      <c r="L29" s="11"/>
      <c r="M29" s="11">
        <v>100</v>
      </c>
      <c r="N29" s="11" t="s">
        <v>184</v>
      </c>
      <c r="O29" s="11" t="s">
        <v>47</v>
      </c>
      <c r="P29" s="11" t="s">
        <v>48</v>
      </c>
      <c r="Q29" s="11" t="s">
        <v>49</v>
      </c>
    </row>
    <row r="30" ht="24" spans="1:17">
      <c r="A30" s="28">
        <v>28</v>
      </c>
      <c r="B30" s="11" t="s">
        <v>151</v>
      </c>
      <c r="C30" s="11" t="s">
        <v>188</v>
      </c>
      <c r="D30" s="11" t="s">
        <v>189</v>
      </c>
      <c r="E30" s="11" t="s">
        <v>190</v>
      </c>
      <c r="F30" s="11" t="s">
        <v>191</v>
      </c>
      <c r="G30" s="11" t="s">
        <v>156</v>
      </c>
      <c r="H30" s="11">
        <v>1</v>
      </c>
      <c r="I30" s="11">
        <v>50</v>
      </c>
      <c r="J30" s="11"/>
      <c r="K30" s="11"/>
      <c r="L30" s="11"/>
      <c r="M30" s="11">
        <v>100</v>
      </c>
      <c r="N30" s="11" t="s">
        <v>192</v>
      </c>
      <c r="O30" s="11" t="s">
        <v>47</v>
      </c>
      <c r="P30" s="11" t="s">
        <v>48</v>
      </c>
      <c r="Q30" s="11" t="s">
        <v>49</v>
      </c>
    </row>
    <row r="31" ht="36" spans="1:17">
      <c r="A31" s="28">
        <v>29</v>
      </c>
      <c r="B31" s="11" t="s">
        <v>151</v>
      </c>
      <c r="C31" s="11" t="s">
        <v>193</v>
      </c>
      <c r="D31" s="11" t="s">
        <v>194</v>
      </c>
      <c r="E31" s="11" t="s">
        <v>195</v>
      </c>
      <c r="F31" s="11" t="s">
        <v>196</v>
      </c>
      <c r="G31" s="11" t="s">
        <v>197</v>
      </c>
      <c r="H31" s="11">
        <v>1</v>
      </c>
      <c r="I31" s="11">
        <v>50</v>
      </c>
      <c r="J31" s="11"/>
      <c r="K31" s="11"/>
      <c r="L31" s="11"/>
      <c r="M31" s="11">
        <v>100</v>
      </c>
      <c r="N31" s="11" t="s">
        <v>198</v>
      </c>
      <c r="O31" s="11" t="s">
        <v>47</v>
      </c>
      <c r="P31" s="11" t="s">
        <v>48</v>
      </c>
      <c r="Q31" s="11" t="s">
        <v>49</v>
      </c>
    </row>
    <row r="32" ht="72" spans="1:17">
      <c r="A32" s="28">
        <v>30</v>
      </c>
      <c r="B32" s="11" t="s">
        <v>151</v>
      </c>
      <c r="C32" s="11" t="s">
        <v>199</v>
      </c>
      <c r="D32" s="11" t="s">
        <v>200</v>
      </c>
      <c r="E32" s="11" t="s">
        <v>201</v>
      </c>
      <c r="F32" s="11" t="s">
        <v>202</v>
      </c>
      <c r="G32" s="11" t="s">
        <v>203</v>
      </c>
      <c r="H32" s="11">
        <v>1</v>
      </c>
      <c r="I32" s="11">
        <v>50</v>
      </c>
      <c r="J32" s="11" t="s">
        <v>1400</v>
      </c>
      <c r="K32" s="11">
        <v>13</v>
      </c>
      <c r="L32" s="11"/>
      <c r="M32" s="11">
        <v>100</v>
      </c>
      <c r="N32" s="11" t="s">
        <v>198</v>
      </c>
      <c r="O32" s="11" t="s">
        <v>47</v>
      </c>
      <c r="P32" s="11" t="s">
        <v>48</v>
      </c>
      <c r="Q32" s="11" t="s">
        <v>49</v>
      </c>
    </row>
    <row r="33" ht="24" spans="1:17">
      <c r="A33" s="28">
        <v>31</v>
      </c>
      <c r="B33" s="11" t="s">
        <v>151</v>
      </c>
      <c r="C33" s="11" t="s">
        <v>204</v>
      </c>
      <c r="D33" s="11" t="s">
        <v>205</v>
      </c>
      <c r="E33" s="11" t="s">
        <v>206</v>
      </c>
      <c r="F33" s="11" t="s">
        <v>207</v>
      </c>
      <c r="G33" s="11" t="s">
        <v>208</v>
      </c>
      <c r="H33" s="11">
        <v>2</v>
      </c>
      <c r="I33" s="11">
        <v>50</v>
      </c>
      <c r="J33" s="11"/>
      <c r="K33" s="11"/>
      <c r="L33" s="11"/>
      <c r="M33" s="11">
        <v>100</v>
      </c>
      <c r="N33" s="11" t="s">
        <v>209</v>
      </c>
      <c r="O33" s="11" t="s">
        <v>47</v>
      </c>
      <c r="P33" s="11" t="s">
        <v>48</v>
      </c>
      <c r="Q33" s="11" t="s">
        <v>49</v>
      </c>
    </row>
    <row r="34" ht="36" spans="1:17">
      <c r="A34" s="28">
        <v>32</v>
      </c>
      <c r="B34" s="11" t="s">
        <v>151</v>
      </c>
      <c r="C34" s="11" t="s">
        <v>210</v>
      </c>
      <c r="D34" s="11" t="s">
        <v>211</v>
      </c>
      <c r="E34" s="11" t="s">
        <v>212</v>
      </c>
      <c r="F34" s="11" t="s">
        <v>167</v>
      </c>
      <c r="G34" s="11" t="s">
        <v>213</v>
      </c>
      <c r="H34" s="11">
        <v>1</v>
      </c>
      <c r="I34" s="11">
        <v>50</v>
      </c>
      <c r="J34" s="11" t="s">
        <v>1400</v>
      </c>
      <c r="K34" s="11">
        <v>14</v>
      </c>
      <c r="L34" s="11"/>
      <c r="M34" s="11">
        <v>100</v>
      </c>
      <c r="N34" s="11" t="s">
        <v>209</v>
      </c>
      <c r="O34" s="11" t="s">
        <v>47</v>
      </c>
      <c r="P34" s="11" t="s">
        <v>48</v>
      </c>
      <c r="Q34" s="11" t="s">
        <v>49</v>
      </c>
    </row>
    <row r="35" ht="48" spans="1:17">
      <c r="A35" s="28">
        <v>33</v>
      </c>
      <c r="B35" s="11" t="s">
        <v>151</v>
      </c>
      <c r="C35" s="11" t="s">
        <v>214</v>
      </c>
      <c r="D35" s="11" t="s">
        <v>215</v>
      </c>
      <c r="E35" s="11" t="s">
        <v>216</v>
      </c>
      <c r="F35" s="11" t="s">
        <v>196</v>
      </c>
      <c r="G35" s="11" t="s">
        <v>183</v>
      </c>
      <c r="H35" s="11">
        <v>1</v>
      </c>
      <c r="I35" s="11">
        <v>50</v>
      </c>
      <c r="J35" s="11"/>
      <c r="K35" s="11"/>
      <c r="L35" s="11"/>
      <c r="M35" s="11">
        <v>100</v>
      </c>
      <c r="N35" s="11" t="s">
        <v>217</v>
      </c>
      <c r="O35" s="11" t="s">
        <v>47</v>
      </c>
      <c r="P35" s="11" t="s">
        <v>48</v>
      </c>
      <c r="Q35" s="11" t="s">
        <v>49</v>
      </c>
    </row>
    <row r="36" ht="36" spans="1:17">
      <c r="A36" s="28">
        <v>34</v>
      </c>
      <c r="B36" s="11" t="s">
        <v>151</v>
      </c>
      <c r="C36" s="11" t="s">
        <v>218</v>
      </c>
      <c r="D36" s="11" t="s">
        <v>219</v>
      </c>
      <c r="E36" s="11" t="s">
        <v>220</v>
      </c>
      <c r="F36" s="11" t="s">
        <v>191</v>
      </c>
      <c r="G36" s="11" t="s">
        <v>221</v>
      </c>
      <c r="H36" s="11">
        <v>2</v>
      </c>
      <c r="I36" s="11">
        <v>50</v>
      </c>
      <c r="J36" s="11"/>
      <c r="K36" s="11"/>
      <c r="L36" s="11"/>
      <c r="M36" s="11">
        <v>100</v>
      </c>
      <c r="N36" s="11" t="s">
        <v>217</v>
      </c>
      <c r="O36" s="11" t="s">
        <v>47</v>
      </c>
      <c r="P36" s="11" t="s">
        <v>48</v>
      </c>
      <c r="Q36" s="11" t="s">
        <v>49</v>
      </c>
    </row>
    <row r="37" ht="48" spans="1:17">
      <c r="A37" s="28">
        <v>35</v>
      </c>
      <c r="B37" s="11" t="s">
        <v>151</v>
      </c>
      <c r="C37" s="11" t="s">
        <v>222</v>
      </c>
      <c r="D37" s="11" t="s">
        <v>223</v>
      </c>
      <c r="E37" s="11" t="s">
        <v>224</v>
      </c>
      <c r="F37" s="11" t="s">
        <v>172</v>
      </c>
      <c r="G37" s="11" t="s">
        <v>128</v>
      </c>
      <c r="H37" s="11">
        <v>1</v>
      </c>
      <c r="I37" s="11">
        <v>50</v>
      </c>
      <c r="J37" s="11" t="s">
        <v>1400</v>
      </c>
      <c r="K37" s="11">
        <v>13</v>
      </c>
      <c r="L37" s="11" t="s">
        <v>331</v>
      </c>
      <c r="M37" s="11">
        <v>100</v>
      </c>
      <c r="N37" s="11" t="s">
        <v>113</v>
      </c>
      <c r="O37" s="11" t="s">
        <v>47</v>
      </c>
      <c r="P37" s="11" t="s">
        <v>48</v>
      </c>
      <c r="Q37" s="11" t="s">
        <v>49</v>
      </c>
    </row>
    <row r="38" ht="36" spans="1:17">
      <c r="A38" s="28">
        <v>36</v>
      </c>
      <c r="B38" s="11" t="s">
        <v>151</v>
      </c>
      <c r="C38" s="11" t="s">
        <v>225</v>
      </c>
      <c r="D38" s="11" t="s">
        <v>226</v>
      </c>
      <c r="E38" s="11" t="s">
        <v>227</v>
      </c>
      <c r="F38" s="11" t="s">
        <v>228</v>
      </c>
      <c r="G38" s="11" t="s">
        <v>229</v>
      </c>
      <c r="H38" s="11">
        <v>3</v>
      </c>
      <c r="I38" s="11">
        <v>50</v>
      </c>
      <c r="J38" s="11"/>
      <c r="K38" s="11"/>
      <c r="L38" s="11"/>
      <c r="M38" s="11">
        <v>100</v>
      </c>
      <c r="N38" s="11" t="s">
        <v>113</v>
      </c>
      <c r="O38" s="11" t="s">
        <v>47</v>
      </c>
      <c r="P38" s="11" t="s">
        <v>48</v>
      </c>
      <c r="Q38" s="11" t="s">
        <v>49</v>
      </c>
    </row>
    <row r="39" ht="24" spans="1:17">
      <c r="A39" s="28">
        <v>37</v>
      </c>
      <c r="B39" s="11" t="s">
        <v>151</v>
      </c>
      <c r="C39" s="11" t="s">
        <v>230</v>
      </c>
      <c r="D39" s="11" t="s">
        <v>231</v>
      </c>
      <c r="E39" s="11" t="s">
        <v>232</v>
      </c>
      <c r="F39" s="11" t="s">
        <v>233</v>
      </c>
      <c r="G39" s="11" t="s">
        <v>234</v>
      </c>
      <c r="H39" s="11">
        <v>2</v>
      </c>
      <c r="I39" s="11">
        <v>50</v>
      </c>
      <c r="J39" s="11"/>
      <c r="K39" s="11"/>
      <c r="L39" s="11"/>
      <c r="M39" s="11">
        <v>71.42</v>
      </c>
      <c r="N39" s="11" t="s">
        <v>117</v>
      </c>
      <c r="O39" s="11" t="s">
        <v>47</v>
      </c>
      <c r="P39" s="11" t="s">
        <v>48</v>
      </c>
      <c r="Q39" s="11" t="s">
        <v>49</v>
      </c>
    </row>
    <row r="40" ht="24" spans="1:17">
      <c r="A40" s="28">
        <v>38</v>
      </c>
      <c r="B40" s="11" t="s">
        <v>151</v>
      </c>
      <c r="C40" s="11" t="s">
        <v>235</v>
      </c>
      <c r="D40" s="11" t="s">
        <v>236</v>
      </c>
      <c r="E40" s="11" t="s">
        <v>237</v>
      </c>
      <c r="F40" s="11" t="s">
        <v>178</v>
      </c>
      <c r="G40" s="11" t="s">
        <v>238</v>
      </c>
      <c r="H40" s="11">
        <v>1</v>
      </c>
      <c r="I40" s="11">
        <v>50</v>
      </c>
      <c r="J40" s="11"/>
      <c r="K40" s="11"/>
      <c r="L40" s="11"/>
      <c r="M40" s="11">
        <v>100</v>
      </c>
      <c r="N40" s="11" t="s">
        <v>117</v>
      </c>
      <c r="O40" s="11" t="s">
        <v>47</v>
      </c>
      <c r="P40" s="11" t="s">
        <v>48</v>
      </c>
      <c r="Q40" s="11" t="s">
        <v>49</v>
      </c>
    </row>
    <row r="41" ht="24" spans="1:17">
      <c r="A41" s="28">
        <v>39</v>
      </c>
      <c r="B41" s="11" t="s">
        <v>151</v>
      </c>
      <c r="C41" s="11" t="s">
        <v>239</v>
      </c>
      <c r="D41" s="11" t="s">
        <v>240</v>
      </c>
      <c r="E41" s="11" t="s">
        <v>241</v>
      </c>
      <c r="F41" s="11" t="s">
        <v>196</v>
      </c>
      <c r="G41" s="11" t="s">
        <v>242</v>
      </c>
      <c r="H41" s="11">
        <v>2</v>
      </c>
      <c r="I41" s="11">
        <v>50</v>
      </c>
      <c r="J41" s="11"/>
      <c r="K41" s="11"/>
      <c r="L41" s="11"/>
      <c r="M41" s="11">
        <v>100</v>
      </c>
      <c r="N41" s="11" t="s">
        <v>243</v>
      </c>
      <c r="O41" s="11" t="s">
        <v>47</v>
      </c>
      <c r="P41" s="11" t="s">
        <v>48</v>
      </c>
      <c r="Q41" s="11" t="s">
        <v>49</v>
      </c>
    </row>
    <row r="42" ht="24" spans="1:17">
      <c r="A42" s="28">
        <v>40</v>
      </c>
      <c r="B42" s="11" t="s">
        <v>151</v>
      </c>
      <c r="C42" s="11" t="s">
        <v>244</v>
      </c>
      <c r="D42" s="11" t="s">
        <v>245</v>
      </c>
      <c r="E42" s="11" t="s">
        <v>246</v>
      </c>
      <c r="F42" s="11" t="s">
        <v>196</v>
      </c>
      <c r="G42" s="11" t="s">
        <v>242</v>
      </c>
      <c r="H42" s="11">
        <v>2</v>
      </c>
      <c r="I42" s="11">
        <v>50</v>
      </c>
      <c r="J42" s="11"/>
      <c r="K42" s="11"/>
      <c r="L42" s="11"/>
      <c r="M42" s="11">
        <v>100</v>
      </c>
      <c r="N42" s="11" t="s">
        <v>243</v>
      </c>
      <c r="O42" s="11" t="s">
        <v>47</v>
      </c>
      <c r="P42" s="11" t="s">
        <v>48</v>
      </c>
      <c r="Q42" s="11" t="s">
        <v>49</v>
      </c>
    </row>
    <row r="43" ht="36" spans="1:17">
      <c r="A43" s="28">
        <v>41</v>
      </c>
      <c r="B43" s="11" t="s">
        <v>151</v>
      </c>
      <c r="C43" s="11" t="s">
        <v>247</v>
      </c>
      <c r="D43" s="11" t="s">
        <v>248</v>
      </c>
      <c r="E43" s="11" t="s">
        <v>249</v>
      </c>
      <c r="F43" s="11" t="s">
        <v>250</v>
      </c>
      <c r="G43" s="11" t="s">
        <v>162</v>
      </c>
      <c r="H43" s="11">
        <v>2</v>
      </c>
      <c r="I43" s="11">
        <v>50</v>
      </c>
      <c r="J43" s="11"/>
      <c r="K43" s="11"/>
      <c r="L43" s="11"/>
      <c r="M43" s="11">
        <v>100</v>
      </c>
      <c r="N43" s="11" t="s">
        <v>243</v>
      </c>
      <c r="O43" s="11" t="s">
        <v>47</v>
      </c>
      <c r="P43" s="11" t="s">
        <v>48</v>
      </c>
      <c r="Q43" s="11" t="s">
        <v>49</v>
      </c>
    </row>
    <row r="44" ht="72" spans="1:17">
      <c r="A44" s="28">
        <v>42</v>
      </c>
      <c r="B44" s="11" t="s">
        <v>151</v>
      </c>
      <c r="C44" s="11" t="s">
        <v>251</v>
      </c>
      <c r="D44" s="11" t="s">
        <v>252</v>
      </c>
      <c r="E44" s="11" t="s">
        <v>253</v>
      </c>
      <c r="F44" s="11" t="s">
        <v>178</v>
      </c>
      <c r="G44" s="11" t="s">
        <v>238</v>
      </c>
      <c r="H44" s="11">
        <v>1</v>
      </c>
      <c r="I44" s="11">
        <v>50</v>
      </c>
      <c r="J44" s="11"/>
      <c r="K44" s="11"/>
      <c r="L44" s="11" t="s">
        <v>3558</v>
      </c>
      <c r="M44" s="11">
        <v>100</v>
      </c>
      <c r="N44" s="11" t="s">
        <v>243</v>
      </c>
      <c r="O44" s="11" t="s">
        <v>47</v>
      </c>
      <c r="P44" s="11" t="s">
        <v>48</v>
      </c>
      <c r="Q44" s="11" t="s">
        <v>49</v>
      </c>
    </row>
    <row r="45" ht="84" spans="1:17">
      <c r="A45" s="28">
        <v>43</v>
      </c>
      <c r="B45" s="11" t="s">
        <v>151</v>
      </c>
      <c r="C45" s="11" t="s">
        <v>254</v>
      </c>
      <c r="D45" s="11" t="s">
        <v>255</v>
      </c>
      <c r="E45" s="11" t="s">
        <v>256</v>
      </c>
      <c r="F45" s="11" t="s">
        <v>228</v>
      </c>
      <c r="G45" s="11" t="s">
        <v>128</v>
      </c>
      <c r="H45" s="11">
        <v>1</v>
      </c>
      <c r="I45" s="11">
        <v>50</v>
      </c>
      <c r="J45" s="11" t="s">
        <v>1400</v>
      </c>
      <c r="K45" s="11">
        <v>13</v>
      </c>
      <c r="L45" s="11" t="s">
        <v>3559</v>
      </c>
      <c r="M45" s="11">
        <v>100</v>
      </c>
      <c r="N45" s="11" t="s">
        <v>123</v>
      </c>
      <c r="O45" s="11" t="s">
        <v>47</v>
      </c>
      <c r="P45" s="11" t="s">
        <v>48</v>
      </c>
      <c r="Q45" s="11" t="s">
        <v>49</v>
      </c>
    </row>
    <row r="46" ht="36" spans="1:17">
      <c r="A46" s="28">
        <v>44</v>
      </c>
      <c r="B46" s="11" t="s">
        <v>151</v>
      </c>
      <c r="C46" s="11" t="s">
        <v>257</v>
      </c>
      <c r="D46" s="11" t="s">
        <v>258</v>
      </c>
      <c r="E46" s="11" t="s">
        <v>259</v>
      </c>
      <c r="F46" s="11" t="s">
        <v>260</v>
      </c>
      <c r="G46" s="11" t="s">
        <v>261</v>
      </c>
      <c r="H46" s="11">
        <v>2</v>
      </c>
      <c r="I46" s="11">
        <v>50</v>
      </c>
      <c r="J46" s="11"/>
      <c r="K46" s="11"/>
      <c r="L46" s="11"/>
      <c r="M46" s="11">
        <v>100</v>
      </c>
      <c r="N46" s="11" t="s">
        <v>123</v>
      </c>
      <c r="O46" s="11" t="s">
        <v>47</v>
      </c>
      <c r="P46" s="11" t="s">
        <v>48</v>
      </c>
      <c r="Q46" s="11" t="s">
        <v>49</v>
      </c>
    </row>
    <row r="47" ht="36" spans="1:17">
      <c r="A47" s="28">
        <v>45</v>
      </c>
      <c r="B47" s="11" t="s">
        <v>151</v>
      </c>
      <c r="C47" s="11" t="s">
        <v>262</v>
      </c>
      <c r="D47" s="11" t="s">
        <v>263</v>
      </c>
      <c r="E47" s="11" t="s">
        <v>264</v>
      </c>
      <c r="F47" s="11" t="s">
        <v>196</v>
      </c>
      <c r="G47" s="11" t="s">
        <v>197</v>
      </c>
      <c r="H47" s="11">
        <v>1</v>
      </c>
      <c r="I47" s="11">
        <v>50</v>
      </c>
      <c r="J47" s="11"/>
      <c r="K47" s="11"/>
      <c r="L47" s="11"/>
      <c r="M47" s="11">
        <v>100</v>
      </c>
      <c r="N47" s="11" t="s">
        <v>265</v>
      </c>
      <c r="O47" s="11" t="s">
        <v>47</v>
      </c>
      <c r="P47" s="11" t="s">
        <v>48</v>
      </c>
      <c r="Q47" s="11" t="s">
        <v>49</v>
      </c>
    </row>
    <row r="48" ht="36" spans="1:17">
      <c r="A48" s="28">
        <v>46</v>
      </c>
      <c r="B48" s="11" t="s">
        <v>151</v>
      </c>
      <c r="C48" s="11" t="s">
        <v>266</v>
      </c>
      <c r="D48" s="11" t="s">
        <v>267</v>
      </c>
      <c r="E48" s="11" t="s">
        <v>268</v>
      </c>
      <c r="F48" s="11" t="s">
        <v>155</v>
      </c>
      <c r="G48" s="11" t="s">
        <v>269</v>
      </c>
      <c r="H48" s="11">
        <v>1</v>
      </c>
      <c r="I48" s="11">
        <v>50</v>
      </c>
      <c r="J48" s="11"/>
      <c r="K48" s="11"/>
      <c r="L48" s="11"/>
      <c r="M48" s="11">
        <v>100</v>
      </c>
      <c r="N48" s="11" t="s">
        <v>265</v>
      </c>
      <c r="O48" s="11" t="s">
        <v>47</v>
      </c>
      <c r="P48" s="11" t="s">
        <v>48</v>
      </c>
      <c r="Q48" s="11" t="s">
        <v>49</v>
      </c>
    </row>
    <row r="49" ht="24" spans="1:17">
      <c r="A49" s="28">
        <v>47</v>
      </c>
      <c r="B49" s="11" t="s">
        <v>151</v>
      </c>
      <c r="C49" s="11" t="s">
        <v>270</v>
      </c>
      <c r="D49" s="11" t="s">
        <v>271</v>
      </c>
      <c r="E49" s="11" t="s">
        <v>272</v>
      </c>
      <c r="F49" s="11" t="s">
        <v>202</v>
      </c>
      <c r="G49" s="11" t="s">
        <v>128</v>
      </c>
      <c r="H49" s="11">
        <v>2</v>
      </c>
      <c r="I49" s="11">
        <v>50</v>
      </c>
      <c r="J49" s="11"/>
      <c r="K49" s="11"/>
      <c r="L49" s="11"/>
      <c r="M49" s="11">
        <v>100</v>
      </c>
      <c r="N49" s="11" t="s">
        <v>273</v>
      </c>
      <c r="O49" s="11" t="s">
        <v>47</v>
      </c>
      <c r="P49" s="11" t="s">
        <v>48</v>
      </c>
      <c r="Q49" s="11" t="s">
        <v>49</v>
      </c>
    </row>
    <row r="50" ht="24" spans="1:17">
      <c r="A50" s="28">
        <v>48</v>
      </c>
      <c r="B50" s="11" t="s">
        <v>151</v>
      </c>
      <c r="C50" s="11" t="s">
        <v>274</v>
      </c>
      <c r="D50" s="11" t="s">
        <v>275</v>
      </c>
      <c r="E50" s="11" t="s">
        <v>276</v>
      </c>
      <c r="F50" s="11" t="s">
        <v>277</v>
      </c>
      <c r="G50" s="11" t="s">
        <v>278</v>
      </c>
      <c r="H50" s="11">
        <v>1</v>
      </c>
      <c r="I50" s="11">
        <v>50</v>
      </c>
      <c r="J50" s="11"/>
      <c r="K50" s="11"/>
      <c r="L50" s="11"/>
      <c r="M50" s="11">
        <v>100</v>
      </c>
      <c r="N50" s="11" t="s">
        <v>273</v>
      </c>
      <c r="O50" s="11" t="s">
        <v>47</v>
      </c>
      <c r="P50" s="11" t="s">
        <v>48</v>
      </c>
      <c r="Q50" s="11" t="s">
        <v>49</v>
      </c>
    </row>
    <row r="51" ht="72" spans="1:17">
      <c r="A51" s="28">
        <v>49</v>
      </c>
      <c r="B51" s="11" t="s">
        <v>151</v>
      </c>
      <c r="C51" s="11" t="s">
        <v>279</v>
      </c>
      <c r="D51" s="11" t="s">
        <v>280</v>
      </c>
      <c r="E51" s="11" t="s">
        <v>281</v>
      </c>
      <c r="F51" s="11" t="s">
        <v>250</v>
      </c>
      <c r="G51" s="11" t="s">
        <v>234</v>
      </c>
      <c r="H51" s="11">
        <v>2</v>
      </c>
      <c r="I51" s="11">
        <v>50</v>
      </c>
      <c r="J51" s="11" t="s">
        <v>1400</v>
      </c>
      <c r="K51" s="11">
        <v>6</v>
      </c>
      <c r="L51" s="11"/>
      <c r="M51" s="11">
        <v>76.92</v>
      </c>
      <c r="N51" s="11" t="s">
        <v>282</v>
      </c>
      <c r="O51" s="11" t="s">
        <v>47</v>
      </c>
      <c r="P51" s="11" t="s">
        <v>48</v>
      </c>
      <c r="Q51" s="11" t="s">
        <v>49</v>
      </c>
    </row>
    <row r="52" s="67" customFormat="1" ht="60" spans="1:17">
      <c r="A52" s="28">
        <v>50</v>
      </c>
      <c r="B52" s="11" t="s">
        <v>151</v>
      </c>
      <c r="C52" s="11" t="s">
        <v>283</v>
      </c>
      <c r="D52" s="11" t="s">
        <v>284</v>
      </c>
      <c r="E52" s="11" t="s">
        <v>285</v>
      </c>
      <c r="F52" s="11" t="s">
        <v>286</v>
      </c>
      <c r="G52" s="11" t="s">
        <v>287</v>
      </c>
      <c r="H52" s="11">
        <v>3</v>
      </c>
      <c r="I52" s="11">
        <v>50</v>
      </c>
      <c r="J52" s="11"/>
      <c r="K52" s="11"/>
      <c r="L52" s="11" t="s">
        <v>3560</v>
      </c>
      <c r="M52" s="11">
        <v>100</v>
      </c>
      <c r="N52" s="11" t="s">
        <v>282</v>
      </c>
      <c r="O52" s="11" t="s">
        <v>47</v>
      </c>
      <c r="P52" s="11" t="s">
        <v>48</v>
      </c>
      <c r="Q52" s="11" t="s">
        <v>49</v>
      </c>
    </row>
    <row r="53" ht="24" spans="1:17">
      <c r="A53" s="28">
        <v>51</v>
      </c>
      <c r="B53" s="11" t="s">
        <v>151</v>
      </c>
      <c r="C53" s="11" t="s">
        <v>288</v>
      </c>
      <c r="D53" s="11" t="s">
        <v>289</v>
      </c>
      <c r="E53" s="11" t="s">
        <v>290</v>
      </c>
      <c r="F53" s="11" t="s">
        <v>167</v>
      </c>
      <c r="G53" s="11" t="s">
        <v>291</v>
      </c>
      <c r="H53" s="11">
        <v>2</v>
      </c>
      <c r="I53" s="11">
        <v>50</v>
      </c>
      <c r="J53" s="11"/>
      <c r="K53" s="11"/>
      <c r="L53" s="11"/>
      <c r="M53" s="11">
        <v>100</v>
      </c>
      <c r="N53" s="11" t="s">
        <v>282</v>
      </c>
      <c r="O53" s="11" t="s">
        <v>47</v>
      </c>
      <c r="P53" s="11" t="s">
        <v>48</v>
      </c>
      <c r="Q53" s="11" t="s">
        <v>49</v>
      </c>
    </row>
    <row r="54" ht="48" spans="1:17">
      <c r="A54" s="28">
        <v>52</v>
      </c>
      <c r="B54" s="11" t="s">
        <v>151</v>
      </c>
      <c r="C54" s="11" t="s">
        <v>292</v>
      </c>
      <c r="D54" s="11" t="s">
        <v>293</v>
      </c>
      <c r="E54" s="11" t="s">
        <v>294</v>
      </c>
      <c r="F54" s="11" t="s">
        <v>295</v>
      </c>
      <c r="G54" s="11" t="s">
        <v>296</v>
      </c>
      <c r="H54" s="11">
        <v>2</v>
      </c>
      <c r="I54" s="11">
        <v>50</v>
      </c>
      <c r="J54" s="11" t="s">
        <v>1400</v>
      </c>
      <c r="K54" s="11">
        <v>5</v>
      </c>
      <c r="L54" s="11" t="s">
        <v>3561</v>
      </c>
      <c r="M54" s="11">
        <v>100</v>
      </c>
      <c r="N54" s="11" t="s">
        <v>297</v>
      </c>
      <c r="O54" s="11" t="s">
        <v>47</v>
      </c>
      <c r="P54" s="11" t="s">
        <v>48</v>
      </c>
      <c r="Q54" s="11" t="s">
        <v>49</v>
      </c>
    </row>
    <row r="55" ht="36" spans="1:17">
      <c r="A55" s="28">
        <v>53</v>
      </c>
      <c r="B55" s="11" t="s">
        <v>151</v>
      </c>
      <c r="C55" s="11" t="s">
        <v>298</v>
      </c>
      <c r="D55" s="11" t="s">
        <v>299</v>
      </c>
      <c r="E55" s="11" t="s">
        <v>300</v>
      </c>
      <c r="F55" s="11" t="s">
        <v>250</v>
      </c>
      <c r="G55" s="11" t="s">
        <v>128</v>
      </c>
      <c r="H55" s="11">
        <v>2</v>
      </c>
      <c r="I55" s="11">
        <v>50</v>
      </c>
      <c r="J55" s="11"/>
      <c r="K55" s="11"/>
      <c r="L55" s="11"/>
      <c r="M55" s="11">
        <v>100</v>
      </c>
      <c r="N55" s="11" t="s">
        <v>297</v>
      </c>
      <c r="O55" s="11" t="s">
        <v>47</v>
      </c>
      <c r="P55" s="11" t="s">
        <v>48</v>
      </c>
      <c r="Q55" s="11" t="s">
        <v>49</v>
      </c>
    </row>
    <row r="56" ht="24" spans="1:17">
      <c r="A56" s="28">
        <v>54</v>
      </c>
      <c r="B56" s="11" t="s">
        <v>151</v>
      </c>
      <c r="C56" s="11" t="s">
        <v>301</v>
      </c>
      <c r="D56" s="11" t="s">
        <v>302</v>
      </c>
      <c r="E56" s="11" t="s">
        <v>303</v>
      </c>
      <c r="F56" s="11" t="s">
        <v>228</v>
      </c>
      <c r="G56" s="11" t="s">
        <v>208</v>
      </c>
      <c r="H56" s="11">
        <v>3</v>
      </c>
      <c r="I56" s="11">
        <v>50</v>
      </c>
      <c r="J56" s="11"/>
      <c r="K56" s="11"/>
      <c r="L56" s="11"/>
      <c r="M56" s="11">
        <v>100</v>
      </c>
      <c r="N56" s="11" t="s">
        <v>297</v>
      </c>
      <c r="O56" s="11" t="s">
        <v>47</v>
      </c>
      <c r="P56" s="11" t="s">
        <v>48</v>
      </c>
      <c r="Q56" s="11" t="s">
        <v>49</v>
      </c>
    </row>
    <row r="57" ht="36" spans="1:17">
      <c r="A57" s="28">
        <v>55</v>
      </c>
      <c r="B57" s="11" t="s">
        <v>151</v>
      </c>
      <c r="C57" s="11" t="s">
        <v>304</v>
      </c>
      <c r="D57" s="11" t="s">
        <v>305</v>
      </c>
      <c r="E57" s="11" t="s">
        <v>306</v>
      </c>
      <c r="F57" s="11" t="s">
        <v>228</v>
      </c>
      <c r="G57" s="11" t="s">
        <v>66</v>
      </c>
      <c r="H57" s="11">
        <v>2</v>
      </c>
      <c r="I57" s="11">
        <v>50</v>
      </c>
      <c r="J57" s="11"/>
      <c r="K57" s="11"/>
      <c r="L57" s="11"/>
      <c r="M57" s="11">
        <v>100</v>
      </c>
      <c r="N57" s="11" t="s">
        <v>297</v>
      </c>
      <c r="O57" s="11" t="s">
        <v>47</v>
      </c>
      <c r="P57" s="11" t="s">
        <v>48</v>
      </c>
      <c r="Q57" s="11" t="s">
        <v>49</v>
      </c>
    </row>
    <row r="58" ht="48" spans="1:17">
      <c r="A58" s="28">
        <v>56</v>
      </c>
      <c r="B58" s="11" t="s">
        <v>151</v>
      </c>
      <c r="C58" s="11" t="s">
        <v>307</v>
      </c>
      <c r="D58" s="11" t="s">
        <v>308</v>
      </c>
      <c r="E58" s="11" t="s">
        <v>309</v>
      </c>
      <c r="F58" s="11" t="s">
        <v>155</v>
      </c>
      <c r="G58" s="11" t="s">
        <v>310</v>
      </c>
      <c r="H58" s="11">
        <v>1</v>
      </c>
      <c r="I58" s="11">
        <v>50</v>
      </c>
      <c r="J58" s="11" t="s">
        <v>1400</v>
      </c>
      <c r="K58" s="11">
        <v>6</v>
      </c>
      <c r="L58" s="11"/>
      <c r="M58" s="11">
        <v>100</v>
      </c>
      <c r="N58" s="11" t="s">
        <v>297</v>
      </c>
      <c r="O58" s="11" t="s">
        <v>47</v>
      </c>
      <c r="P58" s="11" t="s">
        <v>48</v>
      </c>
      <c r="Q58" s="11" t="s">
        <v>49</v>
      </c>
    </row>
    <row r="59" ht="36" spans="1:17">
      <c r="A59" s="28">
        <v>57</v>
      </c>
      <c r="B59" s="11" t="s">
        <v>151</v>
      </c>
      <c r="C59" s="11" t="s">
        <v>311</v>
      </c>
      <c r="D59" s="11" t="s">
        <v>312</v>
      </c>
      <c r="E59" s="11" t="s">
        <v>313</v>
      </c>
      <c r="F59" s="11" t="s">
        <v>155</v>
      </c>
      <c r="G59" s="11" t="s">
        <v>45</v>
      </c>
      <c r="H59" s="11">
        <v>2</v>
      </c>
      <c r="I59" s="11">
        <v>50</v>
      </c>
      <c r="J59" s="11"/>
      <c r="K59" s="11"/>
      <c r="L59" s="11"/>
      <c r="M59" s="11">
        <v>100</v>
      </c>
      <c r="N59" s="11" t="s">
        <v>297</v>
      </c>
      <c r="O59" s="11" t="s">
        <v>47</v>
      </c>
      <c r="P59" s="11" t="s">
        <v>48</v>
      </c>
      <c r="Q59" s="11" t="s">
        <v>49</v>
      </c>
    </row>
    <row r="60" ht="36" spans="1:17">
      <c r="A60" s="28">
        <v>58</v>
      </c>
      <c r="B60" s="11" t="s">
        <v>151</v>
      </c>
      <c r="C60" s="11" t="s">
        <v>314</v>
      </c>
      <c r="D60" s="11" t="s">
        <v>315</v>
      </c>
      <c r="E60" s="11" t="s">
        <v>316</v>
      </c>
      <c r="F60" s="11" t="s">
        <v>317</v>
      </c>
      <c r="G60" s="11" t="s">
        <v>318</v>
      </c>
      <c r="H60" s="11">
        <v>2</v>
      </c>
      <c r="I60" s="11">
        <v>50</v>
      </c>
      <c r="J60" s="11" t="s">
        <v>1400</v>
      </c>
      <c r="K60" s="11">
        <v>8</v>
      </c>
      <c r="L60" s="11"/>
      <c r="M60" s="11">
        <v>100</v>
      </c>
      <c r="N60" s="11" t="s">
        <v>297</v>
      </c>
      <c r="O60" s="11" t="s">
        <v>47</v>
      </c>
      <c r="P60" s="11" t="s">
        <v>48</v>
      </c>
      <c r="Q60" s="11" t="s">
        <v>49</v>
      </c>
    </row>
    <row r="61" ht="36" spans="1:17">
      <c r="A61" s="28">
        <v>59</v>
      </c>
      <c r="B61" s="11" t="s">
        <v>151</v>
      </c>
      <c r="C61" s="11" t="s">
        <v>319</v>
      </c>
      <c r="D61" s="11" t="s">
        <v>320</v>
      </c>
      <c r="E61" s="11" t="s">
        <v>321</v>
      </c>
      <c r="F61" s="11" t="s">
        <v>322</v>
      </c>
      <c r="G61" s="11" t="s">
        <v>323</v>
      </c>
      <c r="H61" s="11">
        <v>2</v>
      </c>
      <c r="I61" s="11">
        <v>50</v>
      </c>
      <c r="J61" s="11"/>
      <c r="K61" s="11"/>
      <c r="L61" s="11"/>
      <c r="M61" s="11">
        <v>100</v>
      </c>
      <c r="N61" s="11" t="s">
        <v>297</v>
      </c>
      <c r="O61" s="11" t="s">
        <v>47</v>
      </c>
      <c r="P61" s="11" t="s">
        <v>48</v>
      </c>
      <c r="Q61" s="11" t="s">
        <v>49</v>
      </c>
    </row>
    <row r="62" ht="36" spans="1:17">
      <c r="A62" s="28">
        <v>60</v>
      </c>
      <c r="B62" s="11" t="s">
        <v>151</v>
      </c>
      <c r="C62" s="11" t="s">
        <v>324</v>
      </c>
      <c r="D62" s="11" t="s">
        <v>325</v>
      </c>
      <c r="E62" s="11" t="s">
        <v>326</v>
      </c>
      <c r="F62" s="11" t="s">
        <v>167</v>
      </c>
      <c r="G62" s="11" t="s">
        <v>327</v>
      </c>
      <c r="H62" s="11">
        <v>1</v>
      </c>
      <c r="I62" s="11">
        <v>50</v>
      </c>
      <c r="J62" s="11"/>
      <c r="K62" s="11"/>
      <c r="L62" s="11" t="s">
        <v>3350</v>
      </c>
      <c r="M62" s="11">
        <v>100</v>
      </c>
      <c r="N62" s="11" t="s">
        <v>297</v>
      </c>
      <c r="O62" s="11" t="s">
        <v>47</v>
      </c>
      <c r="P62" s="11" t="s">
        <v>48</v>
      </c>
      <c r="Q62" s="11" t="s">
        <v>49</v>
      </c>
    </row>
    <row r="63" ht="36" spans="1:17">
      <c r="A63" s="28">
        <v>61</v>
      </c>
      <c r="B63" s="11" t="s">
        <v>151</v>
      </c>
      <c r="C63" s="11" t="s">
        <v>328</v>
      </c>
      <c r="D63" s="11" t="s">
        <v>329</v>
      </c>
      <c r="E63" s="11" t="s">
        <v>330</v>
      </c>
      <c r="F63" s="11" t="s">
        <v>155</v>
      </c>
      <c r="G63" s="11" t="s">
        <v>331</v>
      </c>
      <c r="H63" s="11">
        <v>1</v>
      </c>
      <c r="I63" s="11">
        <v>50</v>
      </c>
      <c r="J63" s="11"/>
      <c r="K63" s="11"/>
      <c r="L63" s="11" t="s">
        <v>1555</v>
      </c>
      <c r="M63" s="11">
        <v>100</v>
      </c>
      <c r="N63" s="11" t="s">
        <v>332</v>
      </c>
      <c r="O63" s="11" t="s">
        <v>47</v>
      </c>
      <c r="P63" s="11" t="s">
        <v>48</v>
      </c>
      <c r="Q63" s="11" t="s">
        <v>49</v>
      </c>
    </row>
    <row r="64" ht="48" spans="1:17">
      <c r="A64" s="28">
        <v>62</v>
      </c>
      <c r="B64" s="11" t="s">
        <v>151</v>
      </c>
      <c r="C64" s="11" t="s">
        <v>333</v>
      </c>
      <c r="D64" s="11" t="s">
        <v>334</v>
      </c>
      <c r="E64" s="11" t="s">
        <v>335</v>
      </c>
      <c r="F64" s="11" t="s">
        <v>250</v>
      </c>
      <c r="G64" s="11" t="s">
        <v>72</v>
      </c>
      <c r="H64" s="11">
        <v>2</v>
      </c>
      <c r="I64" s="11">
        <v>50</v>
      </c>
      <c r="J64" s="11" t="s">
        <v>1400</v>
      </c>
      <c r="K64" s="11">
        <v>24</v>
      </c>
      <c r="L64" s="11" t="s">
        <v>625</v>
      </c>
      <c r="M64" s="11">
        <v>100</v>
      </c>
      <c r="N64" s="11" t="s">
        <v>332</v>
      </c>
      <c r="O64" s="11" t="s">
        <v>47</v>
      </c>
      <c r="P64" s="11" t="s">
        <v>48</v>
      </c>
      <c r="Q64" s="11" t="s">
        <v>49</v>
      </c>
    </row>
    <row r="65" ht="24" spans="1:17">
      <c r="A65" s="28">
        <v>63</v>
      </c>
      <c r="B65" s="11" t="s">
        <v>151</v>
      </c>
      <c r="C65" s="11" t="s">
        <v>336</v>
      </c>
      <c r="D65" s="11" t="s">
        <v>337</v>
      </c>
      <c r="E65" s="11" t="s">
        <v>338</v>
      </c>
      <c r="F65" s="11" t="s">
        <v>155</v>
      </c>
      <c r="G65" s="11" t="s">
        <v>339</v>
      </c>
      <c r="H65" s="11">
        <v>1</v>
      </c>
      <c r="I65" s="11">
        <v>50</v>
      </c>
      <c r="J65" s="11"/>
      <c r="K65" s="11"/>
      <c r="L65" s="11"/>
      <c r="M65" s="11">
        <v>100</v>
      </c>
      <c r="N65" s="11" t="s">
        <v>332</v>
      </c>
      <c r="O65" s="11" t="s">
        <v>47</v>
      </c>
      <c r="P65" s="11" t="s">
        <v>48</v>
      </c>
      <c r="Q65" s="11" t="s">
        <v>49</v>
      </c>
    </row>
    <row r="66" ht="24" spans="1:17">
      <c r="A66" s="28">
        <v>64</v>
      </c>
      <c r="B66" s="11" t="s">
        <v>151</v>
      </c>
      <c r="C66" s="11" t="s">
        <v>340</v>
      </c>
      <c r="D66" s="13" t="s">
        <v>341</v>
      </c>
      <c r="E66" s="11" t="s">
        <v>342</v>
      </c>
      <c r="F66" s="11" t="s">
        <v>172</v>
      </c>
      <c r="G66" s="11" t="s">
        <v>128</v>
      </c>
      <c r="H66" s="11">
        <v>2</v>
      </c>
      <c r="I66" s="11">
        <v>50</v>
      </c>
      <c r="J66" s="11" t="s">
        <v>1400</v>
      </c>
      <c r="K66" s="11">
        <v>44</v>
      </c>
      <c r="L66" s="11"/>
      <c r="M66" s="11">
        <v>100</v>
      </c>
      <c r="N66" s="11" t="s">
        <v>343</v>
      </c>
      <c r="O66" s="11" t="s">
        <v>47</v>
      </c>
      <c r="P66" s="11" t="s">
        <v>48</v>
      </c>
      <c r="Q66" s="11" t="s">
        <v>49</v>
      </c>
    </row>
    <row r="67" ht="36" spans="1:17">
      <c r="A67" s="28">
        <v>65</v>
      </c>
      <c r="B67" s="11" t="s">
        <v>151</v>
      </c>
      <c r="C67" s="11" t="s">
        <v>344</v>
      </c>
      <c r="D67" s="11" t="s">
        <v>345</v>
      </c>
      <c r="E67" s="11" t="s">
        <v>346</v>
      </c>
      <c r="F67" s="11" t="s">
        <v>250</v>
      </c>
      <c r="G67" s="11" t="s">
        <v>347</v>
      </c>
      <c r="H67" s="11">
        <v>3</v>
      </c>
      <c r="I67" s="11">
        <v>50</v>
      </c>
      <c r="J67" s="11"/>
      <c r="K67" s="11"/>
      <c r="L67" s="11"/>
      <c r="M67" s="11">
        <v>100</v>
      </c>
      <c r="N67" s="11" t="s">
        <v>343</v>
      </c>
      <c r="O67" s="11" t="s">
        <v>47</v>
      </c>
      <c r="P67" s="11" t="s">
        <v>48</v>
      </c>
      <c r="Q67" s="11" t="s">
        <v>49</v>
      </c>
    </row>
    <row r="68" ht="36" spans="1:17">
      <c r="A68" s="28">
        <v>66</v>
      </c>
      <c r="B68" s="11" t="s">
        <v>151</v>
      </c>
      <c r="C68" s="11" t="s">
        <v>348</v>
      </c>
      <c r="D68" s="11" t="s">
        <v>349</v>
      </c>
      <c r="E68" s="11" t="s">
        <v>350</v>
      </c>
      <c r="F68" s="11" t="s">
        <v>277</v>
      </c>
      <c r="G68" s="11" t="s">
        <v>66</v>
      </c>
      <c r="H68" s="11">
        <v>2</v>
      </c>
      <c r="I68" s="11">
        <v>50</v>
      </c>
      <c r="J68" s="11"/>
      <c r="K68" s="11"/>
      <c r="L68" s="11"/>
      <c r="M68" s="11">
        <v>100</v>
      </c>
      <c r="N68" s="11" t="s">
        <v>343</v>
      </c>
      <c r="O68" s="11" t="s">
        <v>47</v>
      </c>
      <c r="P68" s="11" t="s">
        <v>48</v>
      </c>
      <c r="Q68" s="11" t="s">
        <v>49</v>
      </c>
    </row>
    <row r="69" ht="24" spans="1:17">
      <c r="A69" s="28">
        <v>67</v>
      </c>
      <c r="B69" s="11" t="s">
        <v>151</v>
      </c>
      <c r="C69" s="11" t="s">
        <v>351</v>
      </c>
      <c r="D69" s="11" t="s">
        <v>352</v>
      </c>
      <c r="E69" s="11" t="s">
        <v>353</v>
      </c>
      <c r="F69" s="11" t="s">
        <v>191</v>
      </c>
      <c r="G69" s="11" t="s">
        <v>354</v>
      </c>
      <c r="H69" s="11">
        <v>2</v>
      </c>
      <c r="I69" s="11">
        <v>20</v>
      </c>
      <c r="J69" s="11" t="s">
        <v>1400</v>
      </c>
      <c r="K69" s="11">
        <v>3</v>
      </c>
      <c r="L69" s="11"/>
      <c r="M69" s="11">
        <v>100</v>
      </c>
      <c r="N69" s="11" t="s">
        <v>343</v>
      </c>
      <c r="O69" s="11" t="s">
        <v>105</v>
      </c>
      <c r="P69" s="11" t="s">
        <v>48</v>
      </c>
      <c r="Q69" s="11" t="s">
        <v>49</v>
      </c>
    </row>
    <row r="70" ht="24" spans="1:17">
      <c r="A70" s="28">
        <v>68</v>
      </c>
      <c r="B70" s="11" t="s">
        <v>151</v>
      </c>
      <c r="C70" s="11" t="s">
        <v>355</v>
      </c>
      <c r="D70" s="11" t="s">
        <v>356</v>
      </c>
      <c r="E70" s="11" t="s">
        <v>357</v>
      </c>
      <c r="F70" s="11" t="s">
        <v>322</v>
      </c>
      <c r="G70" s="11" t="s">
        <v>358</v>
      </c>
      <c r="H70" s="11">
        <v>3</v>
      </c>
      <c r="I70" s="11">
        <v>50</v>
      </c>
      <c r="J70" s="11"/>
      <c r="K70" s="11"/>
      <c r="L70" s="11"/>
      <c r="M70" s="11">
        <v>100</v>
      </c>
      <c r="N70" s="11" t="s">
        <v>343</v>
      </c>
      <c r="O70" s="11" t="s">
        <v>47</v>
      </c>
      <c r="P70" s="11" t="s">
        <v>48</v>
      </c>
      <c r="Q70" s="11" t="s">
        <v>49</v>
      </c>
    </row>
    <row r="71" ht="60" spans="1:17">
      <c r="A71" s="28">
        <v>69</v>
      </c>
      <c r="B71" s="11" t="s">
        <v>151</v>
      </c>
      <c r="C71" s="11" t="s">
        <v>359</v>
      </c>
      <c r="D71" s="11" t="s">
        <v>360</v>
      </c>
      <c r="E71" s="11" t="s">
        <v>361</v>
      </c>
      <c r="F71" s="11" t="s">
        <v>155</v>
      </c>
      <c r="G71" s="11" t="s">
        <v>362</v>
      </c>
      <c r="H71" s="11">
        <v>2</v>
      </c>
      <c r="I71" s="11">
        <v>50</v>
      </c>
      <c r="J71" s="11" t="s">
        <v>1400</v>
      </c>
      <c r="K71" s="11">
        <v>27</v>
      </c>
      <c r="L71" s="11"/>
      <c r="M71" s="11">
        <v>100</v>
      </c>
      <c r="N71" s="11" t="s">
        <v>363</v>
      </c>
      <c r="O71" s="11" t="s">
        <v>47</v>
      </c>
      <c r="P71" s="11" t="s">
        <v>48</v>
      </c>
      <c r="Q71" s="11" t="s">
        <v>49</v>
      </c>
    </row>
    <row r="72" ht="24" spans="1:17">
      <c r="A72" s="28">
        <v>70</v>
      </c>
      <c r="B72" s="11" t="s">
        <v>151</v>
      </c>
      <c r="C72" s="11" t="s">
        <v>364</v>
      </c>
      <c r="D72" s="11" t="s">
        <v>365</v>
      </c>
      <c r="E72" s="11" t="s">
        <v>366</v>
      </c>
      <c r="F72" s="11" t="s">
        <v>228</v>
      </c>
      <c r="G72" s="11" t="s">
        <v>128</v>
      </c>
      <c r="H72" s="11">
        <v>1</v>
      </c>
      <c r="I72" s="11">
        <v>50</v>
      </c>
      <c r="J72" s="11"/>
      <c r="K72" s="11"/>
      <c r="L72" s="11"/>
      <c r="M72" s="11">
        <v>100</v>
      </c>
      <c r="N72" s="11" t="s">
        <v>133</v>
      </c>
      <c r="O72" s="11" t="s">
        <v>47</v>
      </c>
      <c r="P72" s="11" t="s">
        <v>48</v>
      </c>
      <c r="Q72" s="11" t="s">
        <v>49</v>
      </c>
    </row>
    <row r="73" ht="24" spans="1:17">
      <c r="A73" s="28">
        <v>71</v>
      </c>
      <c r="B73" s="11" t="s">
        <v>151</v>
      </c>
      <c r="C73" s="11" t="s">
        <v>367</v>
      </c>
      <c r="D73" s="11" t="s">
        <v>368</v>
      </c>
      <c r="E73" s="11" t="s">
        <v>369</v>
      </c>
      <c r="F73" s="11" t="s">
        <v>228</v>
      </c>
      <c r="G73" s="11" t="s">
        <v>128</v>
      </c>
      <c r="H73" s="11">
        <v>1</v>
      </c>
      <c r="I73" s="11">
        <v>50</v>
      </c>
      <c r="J73" s="11"/>
      <c r="K73" s="11"/>
      <c r="L73" s="11" t="s">
        <v>3356</v>
      </c>
      <c r="M73" s="11">
        <v>100</v>
      </c>
      <c r="N73" s="11" t="s">
        <v>133</v>
      </c>
      <c r="O73" s="11" t="s">
        <v>47</v>
      </c>
      <c r="P73" s="11" t="s">
        <v>48</v>
      </c>
      <c r="Q73" s="11" t="s">
        <v>49</v>
      </c>
    </row>
    <row r="74" ht="48" spans="1:17">
      <c r="A74" s="28">
        <v>72</v>
      </c>
      <c r="B74" s="11" t="s">
        <v>151</v>
      </c>
      <c r="C74" s="11" t="s">
        <v>370</v>
      </c>
      <c r="D74" s="11" t="s">
        <v>371</v>
      </c>
      <c r="E74" s="11" t="s">
        <v>372</v>
      </c>
      <c r="F74" s="11" t="s">
        <v>155</v>
      </c>
      <c r="G74" s="11" t="s">
        <v>45</v>
      </c>
      <c r="H74" s="11">
        <v>2</v>
      </c>
      <c r="I74" s="11">
        <v>50</v>
      </c>
      <c r="J74" s="11"/>
      <c r="K74" s="11"/>
      <c r="L74" s="11"/>
      <c r="M74" s="11">
        <v>100</v>
      </c>
      <c r="N74" s="11" t="s">
        <v>133</v>
      </c>
      <c r="O74" s="11" t="s">
        <v>47</v>
      </c>
      <c r="P74" s="11" t="s">
        <v>48</v>
      </c>
      <c r="Q74" s="11" t="s">
        <v>49</v>
      </c>
    </row>
    <row r="75" ht="36" spans="1:17">
      <c r="A75" s="28">
        <v>73</v>
      </c>
      <c r="B75" s="11" t="s">
        <v>151</v>
      </c>
      <c r="C75" s="11" t="s">
        <v>373</v>
      </c>
      <c r="D75" s="11" t="s">
        <v>374</v>
      </c>
      <c r="E75" s="11" t="s">
        <v>375</v>
      </c>
      <c r="F75" s="11" t="s">
        <v>260</v>
      </c>
      <c r="G75" s="11" t="s">
        <v>376</v>
      </c>
      <c r="H75" s="11">
        <v>1</v>
      </c>
      <c r="I75" s="11">
        <v>50</v>
      </c>
      <c r="J75" s="11"/>
      <c r="K75" s="11"/>
      <c r="L75" s="11"/>
      <c r="M75" s="11">
        <v>100</v>
      </c>
      <c r="N75" s="11" t="s">
        <v>133</v>
      </c>
      <c r="O75" s="11" t="s">
        <v>47</v>
      </c>
      <c r="P75" s="11" t="s">
        <v>48</v>
      </c>
      <c r="Q75" s="11" t="s">
        <v>49</v>
      </c>
    </row>
    <row r="76" ht="60" spans="1:17">
      <c r="A76" s="28">
        <v>74</v>
      </c>
      <c r="B76" s="11" t="s">
        <v>151</v>
      </c>
      <c r="C76" s="11" t="s">
        <v>377</v>
      </c>
      <c r="D76" s="11" t="s">
        <v>378</v>
      </c>
      <c r="E76" s="11" t="s">
        <v>379</v>
      </c>
      <c r="F76" s="11" t="s">
        <v>277</v>
      </c>
      <c r="G76" s="11" t="s">
        <v>380</v>
      </c>
      <c r="H76" s="11">
        <v>1</v>
      </c>
      <c r="I76" s="11">
        <v>50</v>
      </c>
      <c r="J76" s="11"/>
      <c r="K76" s="11"/>
      <c r="L76" s="11"/>
      <c r="M76" s="11">
        <v>100</v>
      </c>
      <c r="N76" s="11" t="s">
        <v>139</v>
      </c>
      <c r="O76" s="11" t="s">
        <v>47</v>
      </c>
      <c r="P76" s="11" t="s">
        <v>48</v>
      </c>
      <c r="Q76" s="11" t="s">
        <v>49</v>
      </c>
    </row>
    <row r="77" ht="36" spans="1:17">
      <c r="A77" s="28">
        <v>75</v>
      </c>
      <c r="B77" s="11" t="s">
        <v>151</v>
      </c>
      <c r="C77" s="11" t="s">
        <v>381</v>
      </c>
      <c r="D77" s="11" t="s">
        <v>382</v>
      </c>
      <c r="E77" s="11" t="s">
        <v>383</v>
      </c>
      <c r="F77" s="11" t="s">
        <v>196</v>
      </c>
      <c r="G77" s="11" t="s">
        <v>384</v>
      </c>
      <c r="H77" s="11">
        <v>2</v>
      </c>
      <c r="I77" s="11">
        <v>50</v>
      </c>
      <c r="J77" s="11"/>
      <c r="K77" s="11"/>
      <c r="L77" s="11"/>
      <c r="M77" s="11">
        <v>100</v>
      </c>
      <c r="N77" s="11" t="s">
        <v>139</v>
      </c>
      <c r="O77" s="11" t="s">
        <v>47</v>
      </c>
      <c r="P77" s="11" t="s">
        <v>48</v>
      </c>
      <c r="Q77" s="11" t="s">
        <v>49</v>
      </c>
    </row>
    <row r="78" ht="36" spans="1:17">
      <c r="A78" s="28">
        <v>76</v>
      </c>
      <c r="B78" s="11" t="s">
        <v>151</v>
      </c>
      <c r="C78" s="11" t="s">
        <v>385</v>
      </c>
      <c r="D78" s="11" t="s">
        <v>386</v>
      </c>
      <c r="E78" s="11" t="s">
        <v>387</v>
      </c>
      <c r="F78" s="11" t="s">
        <v>295</v>
      </c>
      <c r="G78" s="11" t="s">
        <v>384</v>
      </c>
      <c r="H78" s="11">
        <v>2</v>
      </c>
      <c r="I78" s="11">
        <v>50</v>
      </c>
      <c r="J78" s="11" t="s">
        <v>1400</v>
      </c>
      <c r="K78" s="11">
        <v>3</v>
      </c>
      <c r="L78" s="11"/>
      <c r="M78" s="11">
        <v>100</v>
      </c>
      <c r="N78" s="11" t="s">
        <v>139</v>
      </c>
      <c r="O78" s="11" t="s">
        <v>47</v>
      </c>
      <c r="P78" s="11" t="s">
        <v>48</v>
      </c>
      <c r="Q78" s="11" t="s">
        <v>49</v>
      </c>
    </row>
    <row r="79" ht="48" spans="1:17">
      <c r="A79" s="28">
        <v>77</v>
      </c>
      <c r="B79" s="11" t="s">
        <v>151</v>
      </c>
      <c r="C79" s="11" t="s">
        <v>388</v>
      </c>
      <c r="D79" s="11" t="s">
        <v>389</v>
      </c>
      <c r="E79" s="11" t="s">
        <v>390</v>
      </c>
      <c r="F79" s="11" t="s">
        <v>178</v>
      </c>
      <c r="G79" s="11" t="s">
        <v>339</v>
      </c>
      <c r="H79" s="11">
        <v>2</v>
      </c>
      <c r="I79" s="11">
        <v>50</v>
      </c>
      <c r="J79" s="11" t="s">
        <v>1400</v>
      </c>
      <c r="K79" s="11">
        <v>45</v>
      </c>
      <c r="L79" s="11"/>
      <c r="M79" s="11">
        <v>100</v>
      </c>
      <c r="N79" s="11" t="s">
        <v>139</v>
      </c>
      <c r="O79" s="11" t="s">
        <v>47</v>
      </c>
      <c r="P79" s="11" t="s">
        <v>48</v>
      </c>
      <c r="Q79" s="11" t="s">
        <v>49</v>
      </c>
    </row>
    <row r="80" ht="24" spans="1:17">
      <c r="A80" s="28">
        <v>78</v>
      </c>
      <c r="B80" s="11" t="s">
        <v>151</v>
      </c>
      <c r="C80" s="11" t="s">
        <v>391</v>
      </c>
      <c r="D80" s="11" t="s">
        <v>392</v>
      </c>
      <c r="E80" s="11" t="s">
        <v>393</v>
      </c>
      <c r="F80" s="11" t="s">
        <v>207</v>
      </c>
      <c r="G80" s="11" t="s">
        <v>394</v>
      </c>
      <c r="H80" s="11">
        <v>1</v>
      </c>
      <c r="I80" s="11">
        <v>50</v>
      </c>
      <c r="J80" s="11"/>
      <c r="K80" s="11"/>
      <c r="L80" s="11"/>
      <c r="M80" s="11">
        <v>100</v>
      </c>
      <c r="N80" s="11" t="s">
        <v>395</v>
      </c>
      <c r="O80" s="11" t="s">
        <v>47</v>
      </c>
      <c r="P80" s="11" t="s">
        <v>48</v>
      </c>
      <c r="Q80" s="11" t="s">
        <v>49</v>
      </c>
    </row>
    <row r="81" ht="24" spans="1:17">
      <c r="A81" s="28">
        <v>79</v>
      </c>
      <c r="B81" s="11" t="s">
        <v>151</v>
      </c>
      <c r="C81" s="11" t="s">
        <v>396</v>
      </c>
      <c r="D81" s="11" t="s">
        <v>397</v>
      </c>
      <c r="E81" s="11" t="s">
        <v>398</v>
      </c>
      <c r="F81" s="11" t="s">
        <v>155</v>
      </c>
      <c r="G81" s="11" t="s">
        <v>128</v>
      </c>
      <c r="H81" s="11">
        <v>2</v>
      </c>
      <c r="I81" s="11">
        <v>50</v>
      </c>
      <c r="J81" s="11"/>
      <c r="K81" s="11"/>
      <c r="L81" s="11"/>
      <c r="M81" s="11">
        <v>100</v>
      </c>
      <c r="N81" s="11" t="s">
        <v>150</v>
      </c>
      <c r="O81" s="11" t="s">
        <v>47</v>
      </c>
      <c r="P81" s="11" t="s">
        <v>48</v>
      </c>
      <c r="Q81" s="11" t="s">
        <v>49</v>
      </c>
    </row>
    <row r="82" ht="36" spans="1:17">
      <c r="A82" s="28">
        <v>80</v>
      </c>
      <c r="B82" s="11" t="s">
        <v>151</v>
      </c>
      <c r="C82" s="11" t="s">
        <v>399</v>
      </c>
      <c r="D82" s="11" t="s">
        <v>400</v>
      </c>
      <c r="E82" s="11" t="s">
        <v>401</v>
      </c>
      <c r="F82" s="11" t="s">
        <v>402</v>
      </c>
      <c r="G82" s="11" t="s">
        <v>403</v>
      </c>
      <c r="H82" s="11">
        <v>5</v>
      </c>
      <c r="I82" s="11">
        <v>25</v>
      </c>
      <c r="J82" s="11"/>
      <c r="K82" s="11"/>
      <c r="L82" s="11"/>
      <c r="M82" s="11">
        <v>100</v>
      </c>
      <c r="N82" s="11" t="s">
        <v>150</v>
      </c>
      <c r="O82" s="11" t="s">
        <v>47</v>
      </c>
      <c r="P82" s="11" t="s">
        <v>56</v>
      </c>
      <c r="Q82" s="11" t="s">
        <v>49</v>
      </c>
    </row>
    <row r="83" ht="36" spans="1:17">
      <c r="A83" s="28">
        <v>81</v>
      </c>
      <c r="B83" s="11" t="s">
        <v>151</v>
      </c>
      <c r="C83" s="11" t="s">
        <v>404</v>
      </c>
      <c r="D83" s="11" t="s">
        <v>405</v>
      </c>
      <c r="E83" s="11" t="s">
        <v>406</v>
      </c>
      <c r="F83" s="11" t="s">
        <v>155</v>
      </c>
      <c r="G83" s="11" t="s">
        <v>407</v>
      </c>
      <c r="H83" s="11">
        <v>2</v>
      </c>
      <c r="I83" s="11">
        <v>20</v>
      </c>
      <c r="J83" s="11" t="s">
        <v>1400</v>
      </c>
      <c r="K83" s="11">
        <v>3</v>
      </c>
      <c r="L83" s="11"/>
      <c r="M83" s="11">
        <v>100</v>
      </c>
      <c r="N83" s="11" t="s">
        <v>150</v>
      </c>
      <c r="O83" s="11" t="s">
        <v>105</v>
      </c>
      <c r="P83" s="11" t="s">
        <v>48</v>
      </c>
      <c r="Q83" s="11" t="s">
        <v>49</v>
      </c>
    </row>
    <row r="84" ht="24" spans="1:17">
      <c r="A84" s="28">
        <v>82</v>
      </c>
      <c r="B84" s="11" t="s">
        <v>151</v>
      </c>
      <c r="C84" s="11" t="s">
        <v>408</v>
      </c>
      <c r="D84" s="11" t="s">
        <v>409</v>
      </c>
      <c r="E84" s="11" t="s">
        <v>410</v>
      </c>
      <c r="F84" s="11" t="s">
        <v>155</v>
      </c>
      <c r="G84" s="11" t="s">
        <v>128</v>
      </c>
      <c r="H84" s="11">
        <v>3</v>
      </c>
      <c r="I84" s="11">
        <v>50</v>
      </c>
      <c r="J84" s="11"/>
      <c r="K84" s="11"/>
      <c r="L84" s="11"/>
      <c r="M84" s="11">
        <v>100</v>
      </c>
      <c r="N84" s="11" t="s">
        <v>150</v>
      </c>
      <c r="O84" s="11" t="s">
        <v>47</v>
      </c>
      <c r="P84" s="11" t="s">
        <v>48</v>
      </c>
      <c r="Q84" s="11" t="s">
        <v>49</v>
      </c>
    </row>
    <row r="85" ht="48" spans="1:17">
      <c r="A85" s="28">
        <v>83</v>
      </c>
      <c r="B85" s="11" t="s">
        <v>151</v>
      </c>
      <c r="C85" s="11" t="s">
        <v>411</v>
      </c>
      <c r="D85" s="11" t="s">
        <v>412</v>
      </c>
      <c r="E85" s="11" t="s">
        <v>413</v>
      </c>
      <c r="F85" s="11" t="s">
        <v>250</v>
      </c>
      <c r="G85" s="11" t="s">
        <v>72</v>
      </c>
      <c r="H85" s="11">
        <v>2</v>
      </c>
      <c r="I85" s="11">
        <v>50</v>
      </c>
      <c r="J85" s="11" t="s">
        <v>1400</v>
      </c>
      <c r="K85" s="11">
        <v>24</v>
      </c>
      <c r="L85" s="11" t="s">
        <v>625</v>
      </c>
      <c r="M85" s="11">
        <v>100</v>
      </c>
      <c r="N85" s="11" t="s">
        <v>150</v>
      </c>
      <c r="O85" s="11" t="s">
        <v>47</v>
      </c>
      <c r="P85" s="11" t="s">
        <v>48</v>
      </c>
      <c r="Q85" s="11" t="s">
        <v>49</v>
      </c>
    </row>
    <row r="86" ht="36" spans="1:17">
      <c r="A86" s="28">
        <v>84</v>
      </c>
      <c r="B86" s="11" t="s">
        <v>151</v>
      </c>
      <c r="C86" s="11" t="s">
        <v>414</v>
      </c>
      <c r="D86" s="11" t="s">
        <v>415</v>
      </c>
      <c r="E86" s="11" t="s">
        <v>416</v>
      </c>
      <c r="F86" s="11" t="s">
        <v>172</v>
      </c>
      <c r="G86" s="11" t="s">
        <v>417</v>
      </c>
      <c r="H86" s="11">
        <v>1</v>
      </c>
      <c r="I86" s="11">
        <v>50</v>
      </c>
      <c r="J86" s="11"/>
      <c r="K86" s="11"/>
      <c r="L86" s="11"/>
      <c r="M86" s="11">
        <v>100</v>
      </c>
      <c r="N86" s="11" t="s">
        <v>150</v>
      </c>
      <c r="O86" s="11" t="s">
        <v>47</v>
      </c>
      <c r="P86" s="11" t="s">
        <v>48</v>
      </c>
      <c r="Q86" s="11" t="s">
        <v>49</v>
      </c>
    </row>
    <row r="87" ht="48" spans="1:17">
      <c r="A87" s="28">
        <v>85</v>
      </c>
      <c r="B87" s="11" t="s">
        <v>151</v>
      </c>
      <c r="C87" s="11" t="s">
        <v>418</v>
      </c>
      <c r="D87" s="11" t="s">
        <v>419</v>
      </c>
      <c r="E87" s="11" t="s">
        <v>420</v>
      </c>
      <c r="F87" s="11" t="s">
        <v>155</v>
      </c>
      <c r="G87" s="11" t="s">
        <v>331</v>
      </c>
      <c r="H87" s="11">
        <v>1</v>
      </c>
      <c r="I87" s="11">
        <v>50</v>
      </c>
      <c r="J87" s="11"/>
      <c r="K87" s="11"/>
      <c r="L87" s="11"/>
      <c r="M87" s="11">
        <v>100</v>
      </c>
      <c r="N87" s="11" t="s">
        <v>150</v>
      </c>
      <c r="O87" s="11" t="s">
        <v>47</v>
      </c>
      <c r="P87" s="11" t="s">
        <v>48</v>
      </c>
      <c r="Q87" s="11" t="s">
        <v>49</v>
      </c>
    </row>
    <row r="88" ht="48" spans="1:17">
      <c r="A88" s="28">
        <v>86</v>
      </c>
      <c r="B88" s="11" t="s">
        <v>151</v>
      </c>
      <c r="C88" s="11" t="s">
        <v>421</v>
      </c>
      <c r="D88" s="11" t="s">
        <v>422</v>
      </c>
      <c r="E88" s="11" t="s">
        <v>423</v>
      </c>
      <c r="F88" s="11" t="s">
        <v>424</v>
      </c>
      <c r="G88" s="11" t="s">
        <v>72</v>
      </c>
      <c r="H88" s="11">
        <v>2</v>
      </c>
      <c r="I88" s="11">
        <v>50</v>
      </c>
      <c r="J88" s="11" t="s">
        <v>1400</v>
      </c>
      <c r="K88" s="11">
        <v>17</v>
      </c>
      <c r="L88" s="11" t="s">
        <v>625</v>
      </c>
      <c r="M88" s="11">
        <v>100</v>
      </c>
      <c r="N88" s="11" t="s">
        <v>150</v>
      </c>
      <c r="O88" s="11" t="s">
        <v>47</v>
      </c>
      <c r="P88" s="11" t="s">
        <v>48</v>
      </c>
      <c r="Q88" s="11" t="s">
        <v>49</v>
      </c>
    </row>
    <row r="89" ht="36" spans="1:17">
      <c r="A89" s="28">
        <v>87</v>
      </c>
      <c r="B89" s="11" t="s">
        <v>151</v>
      </c>
      <c r="C89" s="11" t="s">
        <v>425</v>
      </c>
      <c r="D89" s="11" t="s">
        <v>426</v>
      </c>
      <c r="E89" s="11" t="s">
        <v>427</v>
      </c>
      <c r="F89" s="11" t="s">
        <v>428</v>
      </c>
      <c r="G89" s="11" t="s">
        <v>429</v>
      </c>
      <c r="H89" s="11">
        <v>3</v>
      </c>
      <c r="I89" s="11">
        <v>50</v>
      </c>
      <c r="J89" s="11" t="s">
        <v>1400</v>
      </c>
      <c r="K89" s="11">
        <v>6</v>
      </c>
      <c r="L89" s="11"/>
      <c r="M89" s="11">
        <v>42.85</v>
      </c>
      <c r="N89" s="11" t="s">
        <v>150</v>
      </c>
      <c r="O89" s="11" t="s">
        <v>47</v>
      </c>
      <c r="P89" s="11" t="s">
        <v>48</v>
      </c>
      <c r="Q89" s="11" t="s">
        <v>49</v>
      </c>
    </row>
    <row r="90" ht="48" spans="1:17">
      <c r="A90" s="28">
        <v>88</v>
      </c>
      <c r="B90" s="11" t="s">
        <v>151</v>
      </c>
      <c r="C90" s="11" t="s">
        <v>430</v>
      </c>
      <c r="D90" s="11" t="s">
        <v>431</v>
      </c>
      <c r="E90" s="11" t="s">
        <v>432</v>
      </c>
      <c r="F90" s="11" t="s">
        <v>295</v>
      </c>
      <c r="G90" s="11" t="s">
        <v>296</v>
      </c>
      <c r="H90" s="11">
        <v>2</v>
      </c>
      <c r="I90" s="11">
        <v>50</v>
      </c>
      <c r="J90" s="11" t="s">
        <v>1400</v>
      </c>
      <c r="K90" s="11">
        <v>5</v>
      </c>
      <c r="L90" s="11" t="s">
        <v>3561</v>
      </c>
      <c r="M90" s="11">
        <v>100</v>
      </c>
      <c r="N90" s="11" t="s">
        <v>150</v>
      </c>
      <c r="O90" s="11" t="s">
        <v>47</v>
      </c>
      <c r="P90" s="11" t="s">
        <v>48</v>
      </c>
      <c r="Q90" s="11" t="s">
        <v>49</v>
      </c>
    </row>
    <row r="91" ht="24" spans="1:17">
      <c r="A91" s="28">
        <v>89</v>
      </c>
      <c r="B91" s="11" t="s">
        <v>151</v>
      </c>
      <c r="C91" s="11" t="s">
        <v>433</v>
      </c>
      <c r="D91" s="11" t="s">
        <v>434</v>
      </c>
      <c r="E91" s="11" t="s">
        <v>435</v>
      </c>
      <c r="F91" s="11" t="s">
        <v>317</v>
      </c>
      <c r="G91" s="11" t="s">
        <v>436</v>
      </c>
      <c r="H91" s="11">
        <v>2</v>
      </c>
      <c r="I91" s="11">
        <v>50</v>
      </c>
      <c r="J91" s="11"/>
      <c r="K91" s="11"/>
      <c r="L91" s="11"/>
      <c r="M91" s="11">
        <v>100</v>
      </c>
      <c r="N91" s="11" t="s">
        <v>150</v>
      </c>
      <c r="O91" s="11" t="s">
        <v>47</v>
      </c>
      <c r="P91" s="11" t="s">
        <v>48</v>
      </c>
      <c r="Q91" s="11" t="s">
        <v>49</v>
      </c>
    </row>
    <row r="92" ht="36" spans="1:17">
      <c r="A92" s="28">
        <v>90</v>
      </c>
      <c r="B92" s="11" t="s">
        <v>151</v>
      </c>
      <c r="C92" s="11" t="s">
        <v>437</v>
      </c>
      <c r="D92" s="11" t="s">
        <v>438</v>
      </c>
      <c r="E92" s="11" t="s">
        <v>439</v>
      </c>
      <c r="F92" s="11" t="s">
        <v>172</v>
      </c>
      <c r="G92" s="11" t="s">
        <v>417</v>
      </c>
      <c r="H92" s="11">
        <v>1</v>
      </c>
      <c r="I92" s="11">
        <v>50</v>
      </c>
      <c r="J92" s="11"/>
      <c r="K92" s="11"/>
      <c r="L92" s="11"/>
      <c r="M92" s="11">
        <v>100</v>
      </c>
      <c r="N92" s="11" t="s">
        <v>150</v>
      </c>
      <c r="O92" s="11" t="s">
        <v>47</v>
      </c>
      <c r="P92" s="11" t="s">
        <v>48</v>
      </c>
      <c r="Q92" s="11" t="s">
        <v>49</v>
      </c>
    </row>
    <row r="93" ht="36" spans="1:17">
      <c r="A93" s="28">
        <v>91</v>
      </c>
      <c r="B93" s="11" t="s">
        <v>151</v>
      </c>
      <c r="C93" s="11" t="s">
        <v>440</v>
      </c>
      <c r="D93" s="11" t="s">
        <v>441</v>
      </c>
      <c r="E93" s="11" t="s">
        <v>442</v>
      </c>
      <c r="F93" s="11" t="s">
        <v>196</v>
      </c>
      <c r="G93" s="11" t="s">
        <v>310</v>
      </c>
      <c r="H93" s="11">
        <v>1</v>
      </c>
      <c r="I93" s="11">
        <v>50</v>
      </c>
      <c r="J93" s="11" t="s">
        <v>1400</v>
      </c>
      <c r="K93" s="11">
        <v>3</v>
      </c>
      <c r="L93" s="11"/>
      <c r="M93" s="11">
        <v>100</v>
      </c>
      <c r="N93" s="11" t="s">
        <v>150</v>
      </c>
      <c r="O93" s="11" t="s">
        <v>47</v>
      </c>
      <c r="P93" s="11" t="s">
        <v>48</v>
      </c>
      <c r="Q93" s="11" t="s">
        <v>49</v>
      </c>
    </row>
    <row r="94" ht="36" spans="1:17">
      <c r="A94" s="28">
        <v>92</v>
      </c>
      <c r="B94" s="11" t="s">
        <v>151</v>
      </c>
      <c r="C94" s="11" t="s">
        <v>443</v>
      </c>
      <c r="D94" s="11" t="s">
        <v>444</v>
      </c>
      <c r="E94" s="11" t="s">
        <v>445</v>
      </c>
      <c r="F94" s="11" t="s">
        <v>196</v>
      </c>
      <c r="G94" s="11" t="s">
        <v>446</v>
      </c>
      <c r="H94" s="11">
        <v>4</v>
      </c>
      <c r="I94" s="11">
        <v>25</v>
      </c>
      <c r="J94" s="11"/>
      <c r="K94" s="11"/>
      <c r="L94" s="11" t="s">
        <v>45</v>
      </c>
      <c r="M94" s="11">
        <v>100</v>
      </c>
      <c r="N94" s="11" t="s">
        <v>150</v>
      </c>
      <c r="O94" s="11" t="s">
        <v>47</v>
      </c>
      <c r="P94" s="11" t="s">
        <v>56</v>
      </c>
      <c r="Q94" s="11" t="s">
        <v>49</v>
      </c>
    </row>
    <row r="95" ht="36" spans="1:17">
      <c r="A95" s="28">
        <v>93</v>
      </c>
      <c r="B95" s="11" t="s">
        <v>151</v>
      </c>
      <c r="C95" s="11" t="s">
        <v>447</v>
      </c>
      <c r="D95" s="11" t="s">
        <v>448</v>
      </c>
      <c r="E95" s="11" t="s">
        <v>449</v>
      </c>
      <c r="F95" s="11" t="s">
        <v>202</v>
      </c>
      <c r="G95" s="11" t="s">
        <v>450</v>
      </c>
      <c r="H95" s="11">
        <v>2</v>
      </c>
      <c r="I95" s="11">
        <v>50</v>
      </c>
      <c r="J95" s="11"/>
      <c r="K95" s="11"/>
      <c r="L95" s="11"/>
      <c r="M95" s="11">
        <v>100</v>
      </c>
      <c r="N95" s="11" t="s">
        <v>150</v>
      </c>
      <c r="O95" s="11" t="s">
        <v>47</v>
      </c>
      <c r="P95" s="11" t="s">
        <v>48</v>
      </c>
      <c r="Q95" s="11" t="s">
        <v>49</v>
      </c>
    </row>
    <row r="96" ht="36" spans="1:17">
      <c r="A96" s="28">
        <v>94</v>
      </c>
      <c r="B96" s="11" t="s">
        <v>151</v>
      </c>
      <c r="C96" s="11" t="s">
        <v>451</v>
      </c>
      <c r="D96" s="11" t="s">
        <v>452</v>
      </c>
      <c r="E96" s="11" t="s">
        <v>453</v>
      </c>
      <c r="F96" s="11" t="s">
        <v>196</v>
      </c>
      <c r="G96" s="11" t="s">
        <v>197</v>
      </c>
      <c r="H96" s="11">
        <v>2</v>
      </c>
      <c r="I96" s="11">
        <v>50</v>
      </c>
      <c r="J96" s="11"/>
      <c r="K96" s="11"/>
      <c r="L96" s="11"/>
      <c r="M96" s="11">
        <v>100</v>
      </c>
      <c r="N96" s="11" t="s">
        <v>150</v>
      </c>
      <c r="O96" s="11" t="s">
        <v>47</v>
      </c>
      <c r="P96" s="11" t="s">
        <v>48</v>
      </c>
      <c r="Q96" s="11" t="s">
        <v>49</v>
      </c>
    </row>
    <row r="97" ht="36" spans="1:17">
      <c r="A97" s="28">
        <v>95</v>
      </c>
      <c r="B97" s="11" t="s">
        <v>151</v>
      </c>
      <c r="C97" s="11" t="s">
        <v>454</v>
      </c>
      <c r="D97" s="11" t="s">
        <v>455</v>
      </c>
      <c r="E97" s="11" t="s">
        <v>456</v>
      </c>
      <c r="F97" s="11" t="s">
        <v>202</v>
      </c>
      <c r="G97" s="11" t="s">
        <v>208</v>
      </c>
      <c r="H97" s="11">
        <v>4</v>
      </c>
      <c r="I97" s="11">
        <v>25</v>
      </c>
      <c r="J97" s="11" t="s">
        <v>1400</v>
      </c>
      <c r="K97" s="11">
        <v>2</v>
      </c>
      <c r="L97" s="11"/>
      <c r="M97" s="11">
        <v>100</v>
      </c>
      <c r="N97" s="11" t="s">
        <v>150</v>
      </c>
      <c r="O97" s="11" t="s">
        <v>47</v>
      </c>
      <c r="P97" s="11" t="s">
        <v>56</v>
      </c>
      <c r="Q97" s="11" t="s">
        <v>49</v>
      </c>
    </row>
    <row r="98" ht="48" spans="1:17">
      <c r="A98" s="28">
        <v>96</v>
      </c>
      <c r="B98" s="11" t="s">
        <v>151</v>
      </c>
      <c r="C98" s="11" t="s">
        <v>457</v>
      </c>
      <c r="D98" s="11" t="s">
        <v>458</v>
      </c>
      <c r="E98" s="11" t="s">
        <v>459</v>
      </c>
      <c r="F98" s="11" t="s">
        <v>155</v>
      </c>
      <c r="G98" s="11" t="s">
        <v>460</v>
      </c>
      <c r="H98" s="11">
        <v>2</v>
      </c>
      <c r="I98" s="11">
        <v>50</v>
      </c>
      <c r="J98" s="11" t="s">
        <v>1400</v>
      </c>
      <c r="K98" s="11">
        <v>6</v>
      </c>
      <c r="L98" s="11"/>
      <c r="M98" s="11">
        <v>100</v>
      </c>
      <c r="N98" s="11" t="s">
        <v>150</v>
      </c>
      <c r="O98" s="11" t="s">
        <v>47</v>
      </c>
      <c r="P98" s="11" t="s">
        <v>48</v>
      </c>
      <c r="Q98" s="11" t="s">
        <v>49</v>
      </c>
    </row>
    <row r="99" ht="48" spans="1:17">
      <c r="A99" s="28">
        <v>97</v>
      </c>
      <c r="B99" s="11" t="s">
        <v>151</v>
      </c>
      <c r="C99" s="11" t="s">
        <v>461</v>
      </c>
      <c r="D99" s="11" t="s">
        <v>462</v>
      </c>
      <c r="E99" s="11" t="s">
        <v>463</v>
      </c>
      <c r="F99" s="11" t="s">
        <v>322</v>
      </c>
      <c r="G99" s="11" t="s">
        <v>358</v>
      </c>
      <c r="H99" s="11">
        <v>2</v>
      </c>
      <c r="I99" s="11">
        <v>20</v>
      </c>
      <c r="J99" s="11" t="s">
        <v>1400</v>
      </c>
      <c r="K99" s="11">
        <v>19</v>
      </c>
      <c r="L99" s="11" t="s">
        <v>3358</v>
      </c>
      <c r="M99" s="11">
        <v>100</v>
      </c>
      <c r="N99" s="11" t="s">
        <v>150</v>
      </c>
      <c r="O99" s="11" t="s">
        <v>105</v>
      </c>
      <c r="P99" s="11" t="s">
        <v>48</v>
      </c>
      <c r="Q99" s="11" t="s">
        <v>49</v>
      </c>
    </row>
    <row r="100" ht="36" spans="1:17">
      <c r="A100" s="28">
        <v>98</v>
      </c>
      <c r="B100" s="11" t="s">
        <v>151</v>
      </c>
      <c r="C100" s="11" t="s">
        <v>464</v>
      </c>
      <c r="D100" s="11" t="s">
        <v>465</v>
      </c>
      <c r="E100" s="11" t="s">
        <v>466</v>
      </c>
      <c r="F100" s="11" t="s">
        <v>167</v>
      </c>
      <c r="G100" s="11" t="s">
        <v>327</v>
      </c>
      <c r="H100" s="11">
        <v>1</v>
      </c>
      <c r="I100" s="11">
        <v>50</v>
      </c>
      <c r="J100" s="11"/>
      <c r="K100" s="11"/>
      <c r="L100" s="11" t="s">
        <v>3359</v>
      </c>
      <c r="M100" s="11">
        <v>100</v>
      </c>
      <c r="N100" s="11" t="s">
        <v>150</v>
      </c>
      <c r="O100" s="11" t="s">
        <v>47</v>
      </c>
      <c r="P100" s="11" t="s">
        <v>48</v>
      </c>
      <c r="Q100" s="11" t="s">
        <v>49</v>
      </c>
    </row>
    <row r="101" ht="48" spans="1:17">
      <c r="A101" s="28">
        <v>99</v>
      </c>
      <c r="B101" s="11" t="s">
        <v>151</v>
      </c>
      <c r="C101" s="11" t="s">
        <v>467</v>
      </c>
      <c r="D101" s="11" t="s">
        <v>468</v>
      </c>
      <c r="E101" s="11" t="s">
        <v>469</v>
      </c>
      <c r="F101" s="11" t="s">
        <v>167</v>
      </c>
      <c r="G101" s="11" t="s">
        <v>384</v>
      </c>
      <c r="H101" s="11">
        <v>2</v>
      </c>
      <c r="I101" s="11">
        <v>50</v>
      </c>
      <c r="J101" s="11" t="s">
        <v>1400</v>
      </c>
      <c r="K101" s="11">
        <v>28</v>
      </c>
      <c r="L101" s="11"/>
      <c r="M101" s="11">
        <v>100</v>
      </c>
      <c r="N101" s="11" t="s">
        <v>150</v>
      </c>
      <c r="O101" s="11" t="s">
        <v>47</v>
      </c>
      <c r="P101" s="11" t="s">
        <v>48</v>
      </c>
      <c r="Q101" s="11" t="s">
        <v>49</v>
      </c>
    </row>
    <row r="102" ht="36" spans="1:17">
      <c r="A102" s="28">
        <v>100</v>
      </c>
      <c r="B102" s="11" t="s">
        <v>151</v>
      </c>
      <c r="C102" s="11" t="s">
        <v>470</v>
      </c>
      <c r="D102" s="11" t="s">
        <v>471</v>
      </c>
      <c r="E102" s="11" t="s">
        <v>472</v>
      </c>
      <c r="F102" s="11" t="s">
        <v>228</v>
      </c>
      <c r="G102" s="11" t="s">
        <v>128</v>
      </c>
      <c r="H102" s="11">
        <v>2</v>
      </c>
      <c r="I102" s="11">
        <v>50</v>
      </c>
      <c r="J102" s="11"/>
      <c r="K102" s="11"/>
      <c r="L102" s="11"/>
      <c r="M102" s="11">
        <v>100</v>
      </c>
      <c r="N102" s="11" t="s">
        <v>473</v>
      </c>
      <c r="O102" s="11" t="s">
        <v>47</v>
      </c>
      <c r="P102" s="11" t="s">
        <v>48</v>
      </c>
      <c r="Q102" s="11" t="s">
        <v>49</v>
      </c>
    </row>
    <row r="103" ht="60" spans="1:17">
      <c r="A103" s="28">
        <v>101</v>
      </c>
      <c r="B103" s="11" t="s">
        <v>151</v>
      </c>
      <c r="C103" s="11" t="s">
        <v>474</v>
      </c>
      <c r="D103" s="11" t="s">
        <v>475</v>
      </c>
      <c r="E103" s="11" t="s">
        <v>476</v>
      </c>
      <c r="F103" s="11" t="s">
        <v>250</v>
      </c>
      <c r="G103" s="11" t="s">
        <v>234</v>
      </c>
      <c r="H103" s="11">
        <v>3</v>
      </c>
      <c r="I103" s="11">
        <v>50</v>
      </c>
      <c r="J103" s="11" t="s">
        <v>1400</v>
      </c>
      <c r="K103" s="11">
        <v>6</v>
      </c>
      <c r="L103" s="11"/>
      <c r="M103" s="11">
        <v>100</v>
      </c>
      <c r="N103" s="11" t="s">
        <v>473</v>
      </c>
      <c r="O103" s="11" t="s">
        <v>47</v>
      </c>
      <c r="P103" s="11" t="s">
        <v>48</v>
      </c>
      <c r="Q103" s="11" t="s">
        <v>49</v>
      </c>
    </row>
    <row r="104" s="67" customFormat="1" ht="48" spans="1:17">
      <c r="A104" s="28">
        <v>102</v>
      </c>
      <c r="B104" s="11" t="s">
        <v>151</v>
      </c>
      <c r="C104" s="11" t="s">
        <v>477</v>
      </c>
      <c r="D104" s="11" t="s">
        <v>478</v>
      </c>
      <c r="E104" s="11" t="s">
        <v>479</v>
      </c>
      <c r="F104" s="11" t="s">
        <v>228</v>
      </c>
      <c r="G104" s="11" t="s">
        <v>331</v>
      </c>
      <c r="H104" s="11">
        <v>1</v>
      </c>
      <c r="I104" s="11">
        <v>50</v>
      </c>
      <c r="J104" s="11"/>
      <c r="K104" s="11"/>
      <c r="L104" s="11" t="s">
        <v>3362</v>
      </c>
      <c r="M104" s="11">
        <v>100</v>
      </c>
      <c r="N104" s="11" t="s">
        <v>473</v>
      </c>
      <c r="O104" s="11" t="s">
        <v>47</v>
      </c>
      <c r="P104" s="11" t="s">
        <v>48</v>
      </c>
      <c r="Q104" s="11" t="s">
        <v>49</v>
      </c>
    </row>
    <row r="105" ht="36" spans="1:17">
      <c r="A105" s="28">
        <v>103</v>
      </c>
      <c r="B105" s="11" t="s">
        <v>151</v>
      </c>
      <c r="C105" s="11" t="s">
        <v>480</v>
      </c>
      <c r="D105" s="11" t="s">
        <v>481</v>
      </c>
      <c r="E105" s="11" t="s">
        <v>482</v>
      </c>
      <c r="F105" s="11" t="s">
        <v>172</v>
      </c>
      <c r="G105" s="11" t="s">
        <v>128</v>
      </c>
      <c r="H105" s="11">
        <v>1</v>
      </c>
      <c r="I105" s="11">
        <v>50</v>
      </c>
      <c r="J105" s="11" t="s">
        <v>1400</v>
      </c>
      <c r="K105" s="11">
        <v>13</v>
      </c>
      <c r="L105" s="11" t="s">
        <v>687</v>
      </c>
      <c r="M105" s="11">
        <v>100</v>
      </c>
      <c r="N105" s="11" t="s">
        <v>473</v>
      </c>
      <c r="O105" s="11" t="s">
        <v>47</v>
      </c>
      <c r="P105" s="11" t="s">
        <v>48</v>
      </c>
      <c r="Q105" s="11" t="s">
        <v>49</v>
      </c>
    </row>
    <row r="106" ht="36" spans="1:17">
      <c r="A106" s="28">
        <v>104</v>
      </c>
      <c r="B106" s="11" t="s">
        <v>151</v>
      </c>
      <c r="C106" s="11" t="s">
        <v>483</v>
      </c>
      <c r="D106" s="11" t="s">
        <v>484</v>
      </c>
      <c r="E106" s="11" t="s">
        <v>485</v>
      </c>
      <c r="F106" s="11" t="s">
        <v>486</v>
      </c>
      <c r="G106" s="11" t="s">
        <v>487</v>
      </c>
      <c r="H106" s="11">
        <v>3</v>
      </c>
      <c r="I106" s="11">
        <v>20</v>
      </c>
      <c r="J106" s="11"/>
      <c r="K106" s="11"/>
      <c r="L106" s="11"/>
      <c r="M106" s="11">
        <v>100</v>
      </c>
      <c r="N106" s="11" t="s">
        <v>473</v>
      </c>
      <c r="O106" s="11" t="s">
        <v>105</v>
      </c>
      <c r="P106" s="11" t="s">
        <v>48</v>
      </c>
      <c r="Q106" s="11" t="s">
        <v>49</v>
      </c>
    </row>
    <row r="107" ht="36" spans="1:17">
      <c r="A107" s="28">
        <v>105</v>
      </c>
      <c r="B107" s="11" t="s">
        <v>151</v>
      </c>
      <c r="C107" s="11" t="s">
        <v>488</v>
      </c>
      <c r="D107" s="11" t="s">
        <v>489</v>
      </c>
      <c r="E107" s="11" t="s">
        <v>490</v>
      </c>
      <c r="F107" s="11" t="s">
        <v>167</v>
      </c>
      <c r="G107" s="11" t="s">
        <v>384</v>
      </c>
      <c r="H107" s="11">
        <v>2</v>
      </c>
      <c r="I107" s="11">
        <v>50</v>
      </c>
      <c r="J107" s="11"/>
      <c r="K107" s="11"/>
      <c r="L107" s="11"/>
      <c r="M107" s="11">
        <v>100</v>
      </c>
      <c r="N107" s="11" t="s">
        <v>473</v>
      </c>
      <c r="O107" s="11" t="s">
        <v>47</v>
      </c>
      <c r="P107" s="11" t="s">
        <v>48</v>
      </c>
      <c r="Q107" s="11" t="s">
        <v>49</v>
      </c>
    </row>
    <row r="108" ht="24" spans="1:17">
      <c r="A108" s="28">
        <v>106</v>
      </c>
      <c r="B108" s="11" t="s">
        <v>151</v>
      </c>
      <c r="C108" s="11" t="s">
        <v>491</v>
      </c>
      <c r="D108" s="11" t="s">
        <v>492</v>
      </c>
      <c r="E108" s="11" t="s">
        <v>493</v>
      </c>
      <c r="F108" s="11" t="s">
        <v>167</v>
      </c>
      <c r="G108" s="11" t="s">
        <v>331</v>
      </c>
      <c r="H108" s="11">
        <v>1</v>
      </c>
      <c r="I108" s="11">
        <v>20</v>
      </c>
      <c r="J108" s="11"/>
      <c r="K108" s="11"/>
      <c r="L108" s="11"/>
      <c r="M108" s="11">
        <v>100</v>
      </c>
      <c r="N108" s="11" t="s">
        <v>473</v>
      </c>
      <c r="O108" s="11" t="s">
        <v>105</v>
      </c>
      <c r="P108" s="11" t="s">
        <v>48</v>
      </c>
      <c r="Q108" s="11" t="s">
        <v>49</v>
      </c>
    </row>
    <row r="109" ht="36" spans="1:17">
      <c r="A109" s="28">
        <v>107</v>
      </c>
      <c r="B109" s="11" t="s">
        <v>494</v>
      </c>
      <c r="C109" s="11" t="s">
        <v>495</v>
      </c>
      <c r="D109" s="11" t="s">
        <v>496</v>
      </c>
      <c r="E109" s="11" t="s">
        <v>497</v>
      </c>
      <c r="F109" s="30" t="s">
        <v>498</v>
      </c>
      <c r="G109" s="11" t="s">
        <v>499</v>
      </c>
      <c r="H109" s="11">
        <v>4</v>
      </c>
      <c r="I109" s="11">
        <v>5</v>
      </c>
      <c r="J109" s="11"/>
      <c r="K109" s="11"/>
      <c r="L109" s="11"/>
      <c r="M109" s="11">
        <v>100</v>
      </c>
      <c r="N109" s="11" t="s">
        <v>94</v>
      </c>
      <c r="O109" s="11" t="s">
        <v>105</v>
      </c>
      <c r="P109" s="11" t="s">
        <v>56</v>
      </c>
      <c r="Q109" s="11" t="s">
        <v>49</v>
      </c>
    </row>
    <row r="110" ht="24" spans="1:17">
      <c r="A110" s="28">
        <v>108</v>
      </c>
      <c r="B110" s="11" t="s">
        <v>494</v>
      </c>
      <c r="C110" s="11" t="s">
        <v>500</v>
      </c>
      <c r="D110" s="11" t="s">
        <v>501</v>
      </c>
      <c r="E110" s="11" t="s">
        <v>502</v>
      </c>
      <c r="F110" s="11" t="s">
        <v>503</v>
      </c>
      <c r="G110" s="11" t="s">
        <v>504</v>
      </c>
      <c r="H110" s="11">
        <v>2</v>
      </c>
      <c r="I110" s="11">
        <v>30</v>
      </c>
      <c r="J110" s="11"/>
      <c r="K110" s="11"/>
      <c r="L110" s="11"/>
      <c r="M110" s="11">
        <v>100</v>
      </c>
      <c r="N110" s="11" t="s">
        <v>94</v>
      </c>
      <c r="O110" s="11" t="s">
        <v>47</v>
      </c>
      <c r="P110" s="11" t="s">
        <v>48</v>
      </c>
      <c r="Q110" s="11" t="s">
        <v>49</v>
      </c>
    </row>
    <row r="111" ht="24" spans="1:17">
      <c r="A111" s="28">
        <v>109</v>
      </c>
      <c r="B111" s="11" t="s">
        <v>494</v>
      </c>
      <c r="C111" s="11" t="s">
        <v>505</v>
      </c>
      <c r="D111" s="11" t="s">
        <v>506</v>
      </c>
      <c r="E111" s="11" t="s">
        <v>507</v>
      </c>
      <c r="F111" s="11" t="s">
        <v>508</v>
      </c>
      <c r="G111" s="11" t="s">
        <v>208</v>
      </c>
      <c r="H111" s="11">
        <v>1</v>
      </c>
      <c r="I111" s="11">
        <v>30</v>
      </c>
      <c r="J111" s="11"/>
      <c r="K111" s="11"/>
      <c r="L111" s="11"/>
      <c r="M111" s="11">
        <v>100</v>
      </c>
      <c r="N111" s="11" t="s">
        <v>99</v>
      </c>
      <c r="O111" s="11" t="s">
        <v>47</v>
      </c>
      <c r="P111" s="11" t="s">
        <v>48</v>
      </c>
      <c r="Q111" s="11" t="s">
        <v>49</v>
      </c>
    </row>
    <row r="112" ht="24" spans="1:17">
      <c r="A112" s="28">
        <v>110</v>
      </c>
      <c r="B112" s="11" t="s">
        <v>494</v>
      </c>
      <c r="C112" s="11" t="s">
        <v>509</v>
      </c>
      <c r="D112" s="11" t="s">
        <v>510</v>
      </c>
      <c r="E112" s="11" t="s">
        <v>511</v>
      </c>
      <c r="F112" s="30" t="s">
        <v>503</v>
      </c>
      <c r="G112" s="11" t="s">
        <v>504</v>
      </c>
      <c r="H112" s="11">
        <v>3</v>
      </c>
      <c r="I112" s="11">
        <v>30</v>
      </c>
      <c r="J112" s="11"/>
      <c r="K112" s="11"/>
      <c r="L112" s="11"/>
      <c r="M112" s="11">
        <v>100</v>
      </c>
      <c r="N112" s="11" t="s">
        <v>209</v>
      </c>
      <c r="O112" s="11" t="s">
        <v>47</v>
      </c>
      <c r="P112" s="11" t="s">
        <v>48</v>
      </c>
      <c r="Q112" s="11" t="s">
        <v>49</v>
      </c>
    </row>
    <row r="113" ht="96" spans="1:17">
      <c r="A113" s="28">
        <v>111</v>
      </c>
      <c r="B113" s="11" t="s">
        <v>494</v>
      </c>
      <c r="C113" s="11" t="s">
        <v>512</v>
      </c>
      <c r="D113" s="11" t="s">
        <v>513</v>
      </c>
      <c r="E113" s="11" t="s">
        <v>514</v>
      </c>
      <c r="F113" s="11" t="s">
        <v>515</v>
      </c>
      <c r="G113" s="11" t="s">
        <v>234</v>
      </c>
      <c r="H113" s="11">
        <v>3</v>
      </c>
      <c r="I113" s="11">
        <v>30</v>
      </c>
      <c r="J113" s="11" t="s">
        <v>1400</v>
      </c>
      <c r="K113" s="11">
        <v>10</v>
      </c>
      <c r="L113" s="11"/>
      <c r="M113" s="11">
        <v>100</v>
      </c>
      <c r="N113" s="11" t="s">
        <v>209</v>
      </c>
      <c r="O113" s="11" t="s">
        <v>47</v>
      </c>
      <c r="P113" s="11" t="s">
        <v>48</v>
      </c>
      <c r="Q113" s="11" t="s">
        <v>49</v>
      </c>
    </row>
    <row r="114" ht="36" spans="1:17">
      <c r="A114" s="28">
        <v>112</v>
      </c>
      <c r="B114" s="11" t="s">
        <v>494</v>
      </c>
      <c r="C114" s="11" t="s">
        <v>516</v>
      </c>
      <c r="D114" s="11" t="s">
        <v>517</v>
      </c>
      <c r="E114" s="11" t="s">
        <v>518</v>
      </c>
      <c r="F114" s="11" t="s">
        <v>519</v>
      </c>
      <c r="G114" s="11" t="s">
        <v>45</v>
      </c>
      <c r="H114" s="11">
        <v>1</v>
      </c>
      <c r="I114" s="11">
        <v>30</v>
      </c>
      <c r="J114" s="11"/>
      <c r="K114" s="11"/>
      <c r="L114" s="11"/>
      <c r="M114" s="11">
        <v>100</v>
      </c>
      <c r="N114" s="11" t="s">
        <v>520</v>
      </c>
      <c r="O114" s="11" t="s">
        <v>47</v>
      </c>
      <c r="P114" s="11" t="s">
        <v>48</v>
      </c>
      <c r="Q114" s="11" t="s">
        <v>49</v>
      </c>
    </row>
    <row r="115" ht="24" spans="1:17">
      <c r="A115" s="28">
        <v>113</v>
      </c>
      <c r="B115" s="11" t="s">
        <v>494</v>
      </c>
      <c r="C115" s="11" t="s">
        <v>521</v>
      </c>
      <c r="D115" s="11" t="s">
        <v>522</v>
      </c>
      <c r="E115" s="11" t="s">
        <v>523</v>
      </c>
      <c r="F115" s="11" t="s">
        <v>524</v>
      </c>
      <c r="G115" s="11" t="s">
        <v>45</v>
      </c>
      <c r="H115" s="11">
        <v>2</v>
      </c>
      <c r="I115" s="11">
        <v>30</v>
      </c>
      <c r="J115" s="11"/>
      <c r="K115" s="11"/>
      <c r="L115" s="11"/>
      <c r="M115" s="11">
        <v>100</v>
      </c>
      <c r="N115" s="11" t="s">
        <v>217</v>
      </c>
      <c r="O115" s="11" t="s">
        <v>47</v>
      </c>
      <c r="P115" s="11" t="s">
        <v>48</v>
      </c>
      <c r="Q115" s="11" t="s">
        <v>49</v>
      </c>
    </row>
    <row r="116" ht="36" spans="1:17">
      <c r="A116" s="28">
        <v>114</v>
      </c>
      <c r="B116" s="11" t="s">
        <v>494</v>
      </c>
      <c r="C116" s="11" t="s">
        <v>525</v>
      </c>
      <c r="D116" s="11" t="s">
        <v>526</v>
      </c>
      <c r="E116" s="11" t="s">
        <v>527</v>
      </c>
      <c r="F116" s="30" t="s">
        <v>528</v>
      </c>
      <c r="G116" s="11" t="s">
        <v>45</v>
      </c>
      <c r="H116" s="11">
        <v>2</v>
      </c>
      <c r="I116" s="11">
        <v>30</v>
      </c>
      <c r="J116" s="11"/>
      <c r="K116" s="11"/>
      <c r="L116" s="11"/>
      <c r="M116" s="11">
        <v>100</v>
      </c>
      <c r="N116" s="11" t="s">
        <v>243</v>
      </c>
      <c r="O116" s="11" t="s">
        <v>47</v>
      </c>
      <c r="P116" s="11" t="s">
        <v>48</v>
      </c>
      <c r="Q116" s="11" t="s">
        <v>49</v>
      </c>
    </row>
    <row r="117" ht="36" spans="1:17">
      <c r="A117" s="28">
        <v>115</v>
      </c>
      <c r="B117" s="11" t="s">
        <v>494</v>
      </c>
      <c r="C117" s="11" t="s">
        <v>529</v>
      </c>
      <c r="D117" s="11" t="s">
        <v>530</v>
      </c>
      <c r="E117" s="11" t="s">
        <v>531</v>
      </c>
      <c r="F117" s="11" t="s">
        <v>519</v>
      </c>
      <c r="G117" s="11" t="s">
        <v>45</v>
      </c>
      <c r="H117" s="11">
        <v>1</v>
      </c>
      <c r="I117" s="11">
        <v>30</v>
      </c>
      <c r="J117" s="11"/>
      <c r="K117" s="11"/>
      <c r="L117" s="11"/>
      <c r="M117" s="11">
        <v>100</v>
      </c>
      <c r="N117" s="11" t="s">
        <v>243</v>
      </c>
      <c r="O117" s="11" t="s">
        <v>47</v>
      </c>
      <c r="P117" s="11" t="s">
        <v>48</v>
      </c>
      <c r="Q117" s="11" t="s">
        <v>49</v>
      </c>
    </row>
    <row r="118" ht="24" spans="1:17">
      <c r="A118" s="28">
        <v>116</v>
      </c>
      <c r="B118" s="11" t="s">
        <v>494</v>
      </c>
      <c r="C118" s="11" t="s">
        <v>532</v>
      </c>
      <c r="D118" s="11" t="s">
        <v>533</v>
      </c>
      <c r="E118" s="11" t="s">
        <v>534</v>
      </c>
      <c r="F118" s="11" t="s">
        <v>535</v>
      </c>
      <c r="G118" s="11" t="s">
        <v>536</v>
      </c>
      <c r="H118" s="11">
        <v>1</v>
      </c>
      <c r="I118" s="11">
        <v>30</v>
      </c>
      <c r="J118" s="11"/>
      <c r="K118" s="11"/>
      <c r="L118" s="11"/>
      <c r="M118" s="11">
        <v>100</v>
      </c>
      <c r="N118" s="11" t="s">
        <v>265</v>
      </c>
      <c r="O118" s="11" t="s">
        <v>47</v>
      </c>
      <c r="P118" s="11" t="s">
        <v>48</v>
      </c>
      <c r="Q118" s="11" t="s">
        <v>49</v>
      </c>
    </row>
    <row r="119" ht="24" spans="1:17">
      <c r="A119" s="28">
        <v>117</v>
      </c>
      <c r="B119" s="11" t="s">
        <v>494</v>
      </c>
      <c r="C119" s="11" t="s">
        <v>537</v>
      </c>
      <c r="D119" s="11" t="s">
        <v>538</v>
      </c>
      <c r="E119" s="11" t="s">
        <v>539</v>
      </c>
      <c r="F119" s="30" t="s">
        <v>540</v>
      </c>
      <c r="G119" s="11" t="s">
        <v>504</v>
      </c>
      <c r="H119" s="11">
        <v>1</v>
      </c>
      <c r="I119" s="11">
        <v>30</v>
      </c>
      <c r="J119" s="11"/>
      <c r="K119" s="11"/>
      <c r="L119" s="11"/>
      <c r="M119" s="11">
        <v>100</v>
      </c>
      <c r="N119" s="11" t="s">
        <v>129</v>
      </c>
      <c r="O119" s="11" t="s">
        <v>47</v>
      </c>
      <c r="P119" s="11" t="s">
        <v>48</v>
      </c>
      <c r="Q119" s="11" t="s">
        <v>49</v>
      </c>
    </row>
    <row r="120" ht="24" spans="1:17">
      <c r="A120" s="28">
        <v>118</v>
      </c>
      <c r="B120" s="11" t="s">
        <v>494</v>
      </c>
      <c r="C120" s="11" t="s">
        <v>541</v>
      </c>
      <c r="D120" s="11" t="s">
        <v>542</v>
      </c>
      <c r="E120" s="11" t="s">
        <v>543</v>
      </c>
      <c r="F120" s="11" t="s">
        <v>544</v>
      </c>
      <c r="G120" s="11" t="s">
        <v>545</v>
      </c>
      <c r="H120" s="11">
        <v>2</v>
      </c>
      <c r="I120" s="11">
        <v>30</v>
      </c>
      <c r="J120" s="11"/>
      <c r="K120" s="11"/>
      <c r="L120" s="11"/>
      <c r="M120" s="11">
        <v>68.96</v>
      </c>
      <c r="N120" s="11" t="s">
        <v>129</v>
      </c>
      <c r="O120" s="11" t="s">
        <v>47</v>
      </c>
      <c r="P120" s="11" t="s">
        <v>48</v>
      </c>
      <c r="Q120" s="11" t="s">
        <v>49</v>
      </c>
    </row>
    <row r="121" ht="24" spans="1:17">
      <c r="A121" s="28">
        <v>119</v>
      </c>
      <c r="B121" s="11" t="s">
        <v>494</v>
      </c>
      <c r="C121" s="11" t="s">
        <v>546</v>
      </c>
      <c r="D121" s="11" t="s">
        <v>547</v>
      </c>
      <c r="E121" s="11" t="s">
        <v>548</v>
      </c>
      <c r="F121" s="11" t="s">
        <v>549</v>
      </c>
      <c r="G121" s="11" t="s">
        <v>403</v>
      </c>
      <c r="H121" s="11">
        <v>3</v>
      </c>
      <c r="I121" s="11">
        <v>30</v>
      </c>
      <c r="J121" s="11"/>
      <c r="K121" s="11"/>
      <c r="L121" s="11"/>
      <c r="M121" s="11">
        <v>100</v>
      </c>
      <c r="N121" s="11" t="s">
        <v>129</v>
      </c>
      <c r="O121" s="11" t="s">
        <v>47</v>
      </c>
      <c r="P121" s="11" t="s">
        <v>48</v>
      </c>
      <c r="Q121" s="11" t="s">
        <v>49</v>
      </c>
    </row>
    <row r="122" ht="36" spans="1:17">
      <c r="A122" s="28">
        <v>120</v>
      </c>
      <c r="B122" s="11" t="s">
        <v>494</v>
      </c>
      <c r="C122" s="11" t="s">
        <v>550</v>
      </c>
      <c r="D122" s="11" t="s">
        <v>551</v>
      </c>
      <c r="E122" s="11" t="s">
        <v>552</v>
      </c>
      <c r="F122" s="11" t="s">
        <v>553</v>
      </c>
      <c r="G122" s="11" t="s">
        <v>554</v>
      </c>
      <c r="H122" s="11">
        <v>1</v>
      </c>
      <c r="I122" s="11">
        <v>10</v>
      </c>
      <c r="J122" s="11"/>
      <c r="K122" s="11"/>
      <c r="L122" s="11"/>
      <c r="M122" s="11">
        <v>100</v>
      </c>
      <c r="N122" s="11" t="s">
        <v>273</v>
      </c>
      <c r="O122" s="11" t="s">
        <v>105</v>
      </c>
      <c r="P122" s="11" t="s">
        <v>48</v>
      </c>
      <c r="Q122" s="11" t="s">
        <v>49</v>
      </c>
    </row>
    <row r="123" ht="36" spans="1:17">
      <c r="A123" s="28">
        <v>121</v>
      </c>
      <c r="B123" s="11" t="s">
        <v>494</v>
      </c>
      <c r="C123" s="11" t="s">
        <v>555</v>
      </c>
      <c r="D123" s="74" t="s">
        <v>556</v>
      </c>
      <c r="E123" s="11" t="s">
        <v>557</v>
      </c>
      <c r="F123" s="11" t="s">
        <v>558</v>
      </c>
      <c r="G123" s="11" t="s">
        <v>229</v>
      </c>
      <c r="H123" s="11">
        <v>2</v>
      </c>
      <c r="I123" s="11">
        <v>30</v>
      </c>
      <c r="J123" s="11" t="s">
        <v>1400</v>
      </c>
      <c r="K123" s="11">
        <v>5</v>
      </c>
      <c r="L123" s="11"/>
      <c r="M123" s="11">
        <v>100</v>
      </c>
      <c r="N123" s="11" t="s">
        <v>273</v>
      </c>
      <c r="O123" s="11" t="s">
        <v>47</v>
      </c>
      <c r="P123" s="11" t="s">
        <v>48</v>
      </c>
      <c r="Q123" s="11" t="s">
        <v>49</v>
      </c>
    </row>
    <row r="124" ht="24" spans="1:17">
      <c r="A124" s="28">
        <v>122</v>
      </c>
      <c r="B124" s="11" t="s">
        <v>494</v>
      </c>
      <c r="C124" s="11" t="s">
        <v>559</v>
      </c>
      <c r="D124" s="11" t="s">
        <v>560</v>
      </c>
      <c r="E124" s="11" t="s">
        <v>561</v>
      </c>
      <c r="F124" s="11" t="s">
        <v>562</v>
      </c>
      <c r="G124" s="11" t="s">
        <v>354</v>
      </c>
      <c r="H124" s="11">
        <v>1</v>
      </c>
      <c r="I124" s="11">
        <v>30</v>
      </c>
      <c r="J124" s="11"/>
      <c r="K124" s="11"/>
      <c r="L124" s="11"/>
      <c r="M124" s="11">
        <v>100</v>
      </c>
      <c r="N124" s="11" t="s">
        <v>282</v>
      </c>
      <c r="O124" s="11" t="s">
        <v>47</v>
      </c>
      <c r="P124" s="11" t="s">
        <v>48</v>
      </c>
      <c r="Q124" s="11" t="s">
        <v>49</v>
      </c>
    </row>
    <row r="125" ht="36" spans="1:17">
      <c r="A125" s="28">
        <v>123</v>
      </c>
      <c r="B125" s="11" t="s">
        <v>494</v>
      </c>
      <c r="C125" s="11" t="s">
        <v>563</v>
      </c>
      <c r="D125" s="11" t="s">
        <v>564</v>
      </c>
      <c r="E125" s="11" t="s">
        <v>565</v>
      </c>
      <c r="F125" s="11" t="s">
        <v>508</v>
      </c>
      <c r="G125" s="11" t="s">
        <v>566</v>
      </c>
      <c r="H125" s="11">
        <v>1</v>
      </c>
      <c r="I125" s="11">
        <v>30</v>
      </c>
      <c r="J125" s="11"/>
      <c r="K125" s="11"/>
      <c r="L125" s="11" t="s">
        <v>2246</v>
      </c>
      <c r="M125" s="11">
        <v>100</v>
      </c>
      <c r="N125" s="11" t="s">
        <v>282</v>
      </c>
      <c r="O125" s="11" t="s">
        <v>47</v>
      </c>
      <c r="P125" s="11" t="s">
        <v>48</v>
      </c>
      <c r="Q125" s="11" t="s">
        <v>49</v>
      </c>
    </row>
    <row r="126" ht="24" spans="1:17">
      <c r="A126" s="28">
        <v>124</v>
      </c>
      <c r="B126" s="11" t="s">
        <v>494</v>
      </c>
      <c r="C126" s="11" t="s">
        <v>567</v>
      </c>
      <c r="D126" s="11" t="s">
        <v>568</v>
      </c>
      <c r="E126" s="11" t="s">
        <v>569</v>
      </c>
      <c r="F126" s="11" t="s">
        <v>503</v>
      </c>
      <c r="G126" s="11" t="s">
        <v>504</v>
      </c>
      <c r="H126" s="11">
        <v>2</v>
      </c>
      <c r="I126" s="11">
        <v>30</v>
      </c>
      <c r="J126" s="11"/>
      <c r="K126" s="11"/>
      <c r="L126" s="11"/>
      <c r="M126" s="11">
        <v>100</v>
      </c>
      <c r="N126" s="11" t="s">
        <v>570</v>
      </c>
      <c r="O126" s="11" t="s">
        <v>47</v>
      </c>
      <c r="P126" s="11" t="s">
        <v>48</v>
      </c>
      <c r="Q126" s="11" t="s">
        <v>49</v>
      </c>
    </row>
    <row r="127" ht="36" spans="1:17">
      <c r="A127" s="28">
        <v>125</v>
      </c>
      <c r="B127" s="11" t="s">
        <v>494</v>
      </c>
      <c r="C127" s="11" t="s">
        <v>571</v>
      </c>
      <c r="D127" s="11" t="s">
        <v>572</v>
      </c>
      <c r="E127" s="11" t="s">
        <v>573</v>
      </c>
      <c r="F127" s="11" t="s">
        <v>528</v>
      </c>
      <c r="G127" s="11" t="s">
        <v>574</v>
      </c>
      <c r="H127" s="11">
        <v>2</v>
      </c>
      <c r="I127" s="11">
        <v>10</v>
      </c>
      <c r="J127" s="11"/>
      <c r="K127" s="11"/>
      <c r="L127" s="11"/>
      <c r="M127" s="11">
        <v>100</v>
      </c>
      <c r="N127" s="11" t="s">
        <v>297</v>
      </c>
      <c r="O127" s="11" t="s">
        <v>105</v>
      </c>
      <c r="P127" s="11" t="s">
        <v>48</v>
      </c>
      <c r="Q127" s="11" t="s">
        <v>49</v>
      </c>
    </row>
    <row r="128" ht="60" spans="1:17">
      <c r="A128" s="28">
        <v>126</v>
      </c>
      <c r="B128" s="11" t="s">
        <v>494</v>
      </c>
      <c r="C128" s="11" t="s">
        <v>575</v>
      </c>
      <c r="D128" s="11" t="s">
        <v>576</v>
      </c>
      <c r="E128" s="11" t="s">
        <v>577</v>
      </c>
      <c r="F128" s="11" t="s">
        <v>519</v>
      </c>
      <c r="G128" s="11" t="s">
        <v>578</v>
      </c>
      <c r="H128" s="11">
        <v>1</v>
      </c>
      <c r="I128" s="11">
        <v>30</v>
      </c>
      <c r="J128" s="11"/>
      <c r="K128" s="11"/>
      <c r="L128" s="11" t="s">
        <v>3562</v>
      </c>
      <c r="M128" s="11">
        <v>100</v>
      </c>
      <c r="N128" s="11" t="s">
        <v>332</v>
      </c>
      <c r="O128" s="11" t="s">
        <v>47</v>
      </c>
      <c r="P128" s="11" t="s">
        <v>48</v>
      </c>
      <c r="Q128" s="11" t="s">
        <v>49</v>
      </c>
    </row>
    <row r="129" ht="36" spans="1:17">
      <c r="A129" s="28">
        <v>127</v>
      </c>
      <c r="B129" s="11" t="s">
        <v>494</v>
      </c>
      <c r="C129" s="11" t="s">
        <v>579</v>
      </c>
      <c r="D129" s="75" t="s">
        <v>580</v>
      </c>
      <c r="E129" s="11" t="s">
        <v>581</v>
      </c>
      <c r="F129" s="11" t="s">
        <v>582</v>
      </c>
      <c r="G129" s="11" t="s">
        <v>407</v>
      </c>
      <c r="H129" s="11">
        <v>1</v>
      </c>
      <c r="I129" s="11">
        <v>30</v>
      </c>
      <c r="J129" s="11" t="s">
        <v>1400</v>
      </c>
      <c r="K129" s="11">
        <v>2</v>
      </c>
      <c r="L129" s="11"/>
      <c r="M129" s="11">
        <v>100</v>
      </c>
      <c r="N129" s="11" t="s">
        <v>343</v>
      </c>
      <c r="O129" s="11" t="s">
        <v>47</v>
      </c>
      <c r="P129" s="11" t="s">
        <v>48</v>
      </c>
      <c r="Q129" s="11" t="s">
        <v>49</v>
      </c>
    </row>
    <row r="130" ht="48" spans="1:17">
      <c r="A130" s="28">
        <v>128</v>
      </c>
      <c r="B130" s="11" t="s">
        <v>494</v>
      </c>
      <c r="C130" s="11" t="s">
        <v>583</v>
      </c>
      <c r="D130" s="11" t="s">
        <v>584</v>
      </c>
      <c r="E130" s="11" t="s">
        <v>585</v>
      </c>
      <c r="F130" s="11" t="s">
        <v>528</v>
      </c>
      <c r="G130" s="11" t="s">
        <v>122</v>
      </c>
      <c r="H130" s="11">
        <v>1</v>
      </c>
      <c r="I130" s="11">
        <v>30</v>
      </c>
      <c r="J130" s="11"/>
      <c r="K130" s="11"/>
      <c r="L130" s="11"/>
      <c r="M130" s="11">
        <v>100</v>
      </c>
      <c r="N130" s="11" t="s">
        <v>343</v>
      </c>
      <c r="O130" s="11" t="s">
        <v>47</v>
      </c>
      <c r="P130" s="11" t="s">
        <v>48</v>
      </c>
      <c r="Q130" s="11" t="s">
        <v>49</v>
      </c>
    </row>
    <row r="131" ht="84" spans="1:17">
      <c r="A131" s="28">
        <v>129</v>
      </c>
      <c r="B131" s="11" t="s">
        <v>494</v>
      </c>
      <c r="C131" s="11" t="s">
        <v>586</v>
      </c>
      <c r="D131" s="11" t="s">
        <v>587</v>
      </c>
      <c r="E131" s="11" t="s">
        <v>588</v>
      </c>
      <c r="F131" s="11" t="s">
        <v>589</v>
      </c>
      <c r="G131" s="11" t="s">
        <v>590</v>
      </c>
      <c r="H131" s="11">
        <v>2</v>
      </c>
      <c r="I131" s="11">
        <v>30</v>
      </c>
      <c r="J131" s="11"/>
      <c r="K131" s="11"/>
      <c r="L131" s="11" t="s">
        <v>3563</v>
      </c>
      <c r="M131" s="11">
        <v>100</v>
      </c>
      <c r="N131" s="11" t="s">
        <v>343</v>
      </c>
      <c r="O131" s="11" t="s">
        <v>47</v>
      </c>
      <c r="P131" s="11" t="s">
        <v>48</v>
      </c>
      <c r="Q131" s="11" t="s">
        <v>49</v>
      </c>
    </row>
    <row r="132" ht="36" spans="1:17">
      <c r="A132" s="28">
        <v>130</v>
      </c>
      <c r="B132" s="11" t="s">
        <v>494</v>
      </c>
      <c r="C132" s="11" t="s">
        <v>591</v>
      </c>
      <c r="D132" s="11" t="s">
        <v>592</v>
      </c>
      <c r="E132" s="11" t="s">
        <v>593</v>
      </c>
      <c r="F132" s="30" t="s">
        <v>594</v>
      </c>
      <c r="G132" s="11" t="s">
        <v>595</v>
      </c>
      <c r="H132" s="11">
        <v>4</v>
      </c>
      <c r="I132" s="11">
        <v>15</v>
      </c>
      <c r="J132" s="11"/>
      <c r="K132" s="11"/>
      <c r="L132" s="11"/>
      <c r="M132" s="11">
        <v>100</v>
      </c>
      <c r="N132" s="11" t="s">
        <v>133</v>
      </c>
      <c r="O132" s="11" t="s">
        <v>47</v>
      </c>
      <c r="P132" s="11" t="s">
        <v>56</v>
      </c>
      <c r="Q132" s="11" t="s">
        <v>49</v>
      </c>
    </row>
    <row r="133" s="67" customFormat="1" ht="48" spans="1:17">
      <c r="A133" s="28">
        <v>131</v>
      </c>
      <c r="B133" s="11" t="s">
        <v>494</v>
      </c>
      <c r="C133" s="11" t="s">
        <v>596</v>
      </c>
      <c r="D133" s="11" t="s">
        <v>597</v>
      </c>
      <c r="E133" s="11" t="s">
        <v>598</v>
      </c>
      <c r="F133" s="11" t="s">
        <v>599</v>
      </c>
      <c r="G133" s="11" t="s">
        <v>499</v>
      </c>
      <c r="H133" s="11">
        <v>1</v>
      </c>
      <c r="I133" s="11">
        <v>30</v>
      </c>
      <c r="J133" s="31" t="s">
        <v>1400</v>
      </c>
      <c r="K133" s="31">
        <v>4</v>
      </c>
      <c r="L133" s="11"/>
      <c r="M133" s="11">
        <v>100</v>
      </c>
      <c r="N133" s="11" t="s">
        <v>133</v>
      </c>
      <c r="O133" s="11" t="s">
        <v>47</v>
      </c>
      <c r="P133" s="11" t="s">
        <v>48</v>
      </c>
      <c r="Q133" s="11" t="s">
        <v>49</v>
      </c>
    </row>
    <row r="134" ht="36" spans="1:17">
      <c r="A134" s="28">
        <v>132</v>
      </c>
      <c r="B134" s="11" t="s">
        <v>494</v>
      </c>
      <c r="C134" s="11" t="s">
        <v>600</v>
      </c>
      <c r="D134" s="11" t="s">
        <v>601</v>
      </c>
      <c r="E134" s="11" t="s">
        <v>602</v>
      </c>
      <c r="F134" s="11" t="s">
        <v>553</v>
      </c>
      <c r="G134" s="11" t="s">
        <v>77</v>
      </c>
      <c r="H134" s="11">
        <v>1</v>
      </c>
      <c r="I134" s="11">
        <v>30</v>
      </c>
      <c r="J134" s="11"/>
      <c r="K134" s="11"/>
      <c r="L134" s="11"/>
      <c r="M134" s="11">
        <v>100</v>
      </c>
      <c r="N134" s="11" t="s">
        <v>139</v>
      </c>
      <c r="O134" s="11" t="s">
        <v>47</v>
      </c>
      <c r="P134" s="11" t="s">
        <v>48</v>
      </c>
      <c r="Q134" s="11" t="s">
        <v>49</v>
      </c>
    </row>
    <row r="135" ht="24" spans="1:17">
      <c r="A135" s="28">
        <v>133</v>
      </c>
      <c r="B135" s="11" t="s">
        <v>494</v>
      </c>
      <c r="C135" s="11" t="s">
        <v>603</v>
      </c>
      <c r="D135" s="11" t="s">
        <v>604</v>
      </c>
      <c r="E135" s="11" t="s">
        <v>605</v>
      </c>
      <c r="F135" s="11" t="s">
        <v>594</v>
      </c>
      <c r="G135" s="11" t="s">
        <v>310</v>
      </c>
      <c r="H135" s="11">
        <v>1</v>
      </c>
      <c r="I135" s="11">
        <v>30</v>
      </c>
      <c r="J135" s="11"/>
      <c r="K135" s="11"/>
      <c r="L135" s="11"/>
      <c r="M135" s="11">
        <v>100</v>
      </c>
      <c r="N135" s="11" t="s">
        <v>139</v>
      </c>
      <c r="O135" s="11" t="s">
        <v>47</v>
      </c>
      <c r="P135" s="11" t="s">
        <v>48</v>
      </c>
      <c r="Q135" s="11" t="s">
        <v>49</v>
      </c>
    </row>
    <row r="136" ht="36" spans="1:17">
      <c r="A136" s="28">
        <v>134</v>
      </c>
      <c r="B136" s="11" t="s">
        <v>494</v>
      </c>
      <c r="C136" s="11" t="s">
        <v>606</v>
      </c>
      <c r="D136" s="11" t="s">
        <v>607</v>
      </c>
      <c r="E136" s="11" t="s">
        <v>608</v>
      </c>
      <c r="F136" s="11" t="s">
        <v>599</v>
      </c>
      <c r="G136" s="11" t="s">
        <v>499</v>
      </c>
      <c r="H136" s="11">
        <v>3</v>
      </c>
      <c r="I136" s="11">
        <v>30</v>
      </c>
      <c r="J136" s="11"/>
      <c r="K136" s="11"/>
      <c r="L136" s="11"/>
      <c r="M136" s="11">
        <v>100</v>
      </c>
      <c r="N136" s="11" t="s">
        <v>139</v>
      </c>
      <c r="O136" s="11" t="s">
        <v>47</v>
      </c>
      <c r="P136" s="11" t="s">
        <v>48</v>
      </c>
      <c r="Q136" s="11" t="s">
        <v>49</v>
      </c>
    </row>
    <row r="137" ht="36" spans="1:17">
      <c r="A137" s="28">
        <v>135</v>
      </c>
      <c r="B137" s="11" t="s">
        <v>494</v>
      </c>
      <c r="C137" s="11" t="s">
        <v>609</v>
      </c>
      <c r="D137" s="11" t="s">
        <v>610</v>
      </c>
      <c r="E137" s="11" t="s">
        <v>611</v>
      </c>
      <c r="F137" s="30" t="s">
        <v>528</v>
      </c>
      <c r="G137" s="11" t="s">
        <v>487</v>
      </c>
      <c r="H137" s="11">
        <v>1</v>
      </c>
      <c r="I137" s="11">
        <v>10</v>
      </c>
      <c r="J137" s="11"/>
      <c r="K137" s="11"/>
      <c r="L137" s="11" t="s">
        <v>3369</v>
      </c>
      <c r="M137" s="11">
        <v>100</v>
      </c>
      <c r="N137" s="11" t="s">
        <v>150</v>
      </c>
      <c r="O137" s="11" t="s">
        <v>105</v>
      </c>
      <c r="P137" s="11" t="s">
        <v>48</v>
      </c>
      <c r="Q137" s="11" t="s">
        <v>49</v>
      </c>
    </row>
    <row r="138" ht="36" spans="1:17">
      <c r="A138" s="28">
        <v>136</v>
      </c>
      <c r="B138" s="11" t="s">
        <v>494</v>
      </c>
      <c r="C138" s="11" t="s">
        <v>612</v>
      </c>
      <c r="D138" s="11" t="s">
        <v>613</v>
      </c>
      <c r="E138" s="11" t="s">
        <v>614</v>
      </c>
      <c r="F138" s="30" t="s">
        <v>615</v>
      </c>
      <c r="G138" s="11" t="s">
        <v>616</v>
      </c>
      <c r="H138" s="11">
        <v>3</v>
      </c>
      <c r="I138" s="11">
        <v>30</v>
      </c>
      <c r="J138" s="11" t="s">
        <v>1400</v>
      </c>
      <c r="K138" s="11">
        <v>5</v>
      </c>
      <c r="L138" s="11"/>
      <c r="M138" s="11">
        <v>100</v>
      </c>
      <c r="N138" s="11" t="s">
        <v>150</v>
      </c>
      <c r="O138" s="11" t="s">
        <v>47</v>
      </c>
      <c r="P138" s="11" t="s">
        <v>48</v>
      </c>
      <c r="Q138" s="11" t="s">
        <v>49</v>
      </c>
    </row>
    <row r="139" ht="36" spans="1:17">
      <c r="A139" s="28">
        <v>137</v>
      </c>
      <c r="B139" s="11" t="s">
        <v>494</v>
      </c>
      <c r="C139" s="11" t="s">
        <v>617</v>
      </c>
      <c r="D139" s="76" t="s">
        <v>618</v>
      </c>
      <c r="E139" s="11" t="s">
        <v>619</v>
      </c>
      <c r="F139" s="11" t="s">
        <v>620</v>
      </c>
      <c r="G139" s="11" t="s">
        <v>331</v>
      </c>
      <c r="H139" s="11">
        <v>5</v>
      </c>
      <c r="I139" s="11">
        <v>15</v>
      </c>
      <c r="J139" s="11" t="s">
        <v>1400</v>
      </c>
      <c r="K139" s="11">
        <v>4</v>
      </c>
      <c r="L139" s="11"/>
      <c r="M139" s="11">
        <v>100</v>
      </c>
      <c r="N139" s="11" t="s">
        <v>150</v>
      </c>
      <c r="O139" s="11" t="s">
        <v>47</v>
      </c>
      <c r="P139" s="11" t="s">
        <v>56</v>
      </c>
      <c r="Q139" s="11" t="s">
        <v>49</v>
      </c>
    </row>
    <row r="140" ht="24" spans="1:17">
      <c r="A140" s="28">
        <v>138</v>
      </c>
      <c r="B140" s="11" t="s">
        <v>494</v>
      </c>
      <c r="C140" s="11" t="s">
        <v>621</v>
      </c>
      <c r="D140" s="11" t="s">
        <v>622</v>
      </c>
      <c r="E140" s="11" t="s">
        <v>623</v>
      </c>
      <c r="F140" s="11" t="s">
        <v>624</v>
      </c>
      <c r="G140" s="11" t="s">
        <v>625</v>
      </c>
      <c r="H140" s="11">
        <v>7</v>
      </c>
      <c r="I140" s="11">
        <v>5</v>
      </c>
      <c r="J140" s="11"/>
      <c r="K140" s="11"/>
      <c r="L140" s="11"/>
      <c r="M140" s="11">
        <v>17.94</v>
      </c>
      <c r="N140" s="11" t="s">
        <v>150</v>
      </c>
      <c r="O140" s="11" t="s">
        <v>105</v>
      </c>
      <c r="P140" s="11" t="s">
        <v>56</v>
      </c>
      <c r="Q140" s="11" t="s">
        <v>49</v>
      </c>
    </row>
    <row r="141" ht="36" spans="1:17">
      <c r="A141" s="28">
        <v>139</v>
      </c>
      <c r="B141" s="11" t="s">
        <v>494</v>
      </c>
      <c r="C141" s="11" t="s">
        <v>626</v>
      </c>
      <c r="D141" s="74" t="s">
        <v>627</v>
      </c>
      <c r="E141" s="11" t="s">
        <v>628</v>
      </c>
      <c r="F141" s="11" t="s">
        <v>558</v>
      </c>
      <c r="G141" s="11" t="s">
        <v>229</v>
      </c>
      <c r="H141" s="11">
        <v>2</v>
      </c>
      <c r="I141" s="11">
        <v>30</v>
      </c>
      <c r="J141" s="11" t="s">
        <v>1400</v>
      </c>
      <c r="K141" s="11">
        <v>5</v>
      </c>
      <c r="L141" s="11"/>
      <c r="M141" s="11">
        <v>100</v>
      </c>
      <c r="N141" s="11" t="s">
        <v>150</v>
      </c>
      <c r="O141" s="11" t="s">
        <v>47</v>
      </c>
      <c r="P141" s="11" t="s">
        <v>48</v>
      </c>
      <c r="Q141" s="11" t="s">
        <v>49</v>
      </c>
    </row>
    <row r="142" s="67" customFormat="1" ht="36" spans="1:17">
      <c r="A142" s="28">
        <v>140</v>
      </c>
      <c r="B142" s="11" t="s">
        <v>494</v>
      </c>
      <c r="C142" s="11" t="s">
        <v>629</v>
      </c>
      <c r="D142" s="11" t="s">
        <v>630</v>
      </c>
      <c r="E142" s="11" t="s">
        <v>631</v>
      </c>
      <c r="F142" s="11" t="s">
        <v>143</v>
      </c>
      <c r="G142" s="11" t="s">
        <v>632</v>
      </c>
      <c r="H142" s="11">
        <v>1</v>
      </c>
      <c r="I142" s="11">
        <v>30</v>
      </c>
      <c r="J142" s="11"/>
      <c r="K142" s="11"/>
      <c r="L142" s="11"/>
      <c r="M142" s="11">
        <v>93</v>
      </c>
      <c r="N142" s="11" t="s">
        <v>150</v>
      </c>
      <c r="O142" s="11" t="s">
        <v>47</v>
      </c>
      <c r="P142" s="11" t="s">
        <v>48</v>
      </c>
      <c r="Q142" s="11" t="s">
        <v>49</v>
      </c>
    </row>
    <row r="143" ht="36" spans="1:17">
      <c r="A143" s="28">
        <v>141</v>
      </c>
      <c r="B143" s="11" t="s">
        <v>494</v>
      </c>
      <c r="C143" s="11" t="s">
        <v>633</v>
      </c>
      <c r="D143" s="11" t="s">
        <v>634</v>
      </c>
      <c r="E143" s="11" t="s">
        <v>635</v>
      </c>
      <c r="F143" s="11" t="s">
        <v>528</v>
      </c>
      <c r="G143" s="11" t="s">
        <v>636</v>
      </c>
      <c r="H143" s="11">
        <v>3</v>
      </c>
      <c r="I143" s="11">
        <v>10</v>
      </c>
      <c r="J143" s="11"/>
      <c r="K143" s="11"/>
      <c r="L143" s="11" t="s">
        <v>636</v>
      </c>
      <c r="M143" s="11">
        <v>100</v>
      </c>
      <c r="N143" s="11" t="s">
        <v>150</v>
      </c>
      <c r="O143" s="11" t="s">
        <v>105</v>
      </c>
      <c r="P143" s="11" t="s">
        <v>48</v>
      </c>
      <c r="Q143" s="11" t="s">
        <v>49</v>
      </c>
    </row>
    <row r="144" ht="36" spans="1:17">
      <c r="A144" s="28">
        <v>142</v>
      </c>
      <c r="B144" s="11" t="s">
        <v>494</v>
      </c>
      <c r="C144" s="11" t="s">
        <v>637</v>
      </c>
      <c r="D144" s="11" t="s">
        <v>638</v>
      </c>
      <c r="E144" s="11" t="s">
        <v>639</v>
      </c>
      <c r="F144" s="30" t="s">
        <v>528</v>
      </c>
      <c r="G144" s="11" t="s">
        <v>636</v>
      </c>
      <c r="H144" s="11">
        <v>2</v>
      </c>
      <c r="I144" s="11">
        <v>10</v>
      </c>
      <c r="J144" s="11"/>
      <c r="K144" s="11"/>
      <c r="L144" s="11"/>
      <c r="M144" s="11">
        <v>100</v>
      </c>
      <c r="N144" s="11" t="s">
        <v>473</v>
      </c>
      <c r="O144" s="11" t="s">
        <v>105</v>
      </c>
      <c r="P144" s="11" t="s">
        <v>48</v>
      </c>
      <c r="Q144" s="11" t="s">
        <v>49</v>
      </c>
    </row>
    <row r="145" ht="36" spans="1:17">
      <c r="A145" s="28">
        <v>143</v>
      </c>
      <c r="B145" s="11" t="s">
        <v>494</v>
      </c>
      <c r="C145" s="11" t="s">
        <v>640</v>
      </c>
      <c r="D145" s="74" t="s">
        <v>641</v>
      </c>
      <c r="E145" s="11" t="s">
        <v>642</v>
      </c>
      <c r="F145" s="11" t="s">
        <v>558</v>
      </c>
      <c r="G145" s="11" t="s">
        <v>229</v>
      </c>
      <c r="H145" s="11">
        <v>2</v>
      </c>
      <c r="I145" s="11">
        <v>30</v>
      </c>
      <c r="J145" s="11" t="s">
        <v>1400</v>
      </c>
      <c r="K145" s="11">
        <v>5</v>
      </c>
      <c r="L145" s="11"/>
      <c r="M145" s="11">
        <v>100</v>
      </c>
      <c r="N145" s="11" t="s">
        <v>473</v>
      </c>
      <c r="O145" s="11" t="s">
        <v>47</v>
      </c>
      <c r="P145" s="11" t="s">
        <v>48</v>
      </c>
      <c r="Q145" s="11" t="s">
        <v>49</v>
      </c>
    </row>
    <row r="146" ht="24" spans="1:17">
      <c r="A146" s="28">
        <v>144</v>
      </c>
      <c r="B146" s="11" t="s">
        <v>494</v>
      </c>
      <c r="C146" s="11" t="s">
        <v>643</v>
      </c>
      <c r="D146" s="11" t="s">
        <v>644</v>
      </c>
      <c r="E146" s="11" t="s">
        <v>645</v>
      </c>
      <c r="F146" s="11" t="s">
        <v>646</v>
      </c>
      <c r="G146" s="11" t="s">
        <v>403</v>
      </c>
      <c r="H146" s="11">
        <v>7</v>
      </c>
      <c r="I146" s="11">
        <v>15</v>
      </c>
      <c r="J146" s="11"/>
      <c r="K146" s="11"/>
      <c r="L146" s="11"/>
      <c r="M146" s="11">
        <v>21.87</v>
      </c>
      <c r="N146" s="11" t="s">
        <v>473</v>
      </c>
      <c r="O146" s="11" t="s">
        <v>47</v>
      </c>
      <c r="P146" s="11" t="s">
        <v>56</v>
      </c>
      <c r="Q146" s="11" t="s">
        <v>49</v>
      </c>
    </row>
    <row r="147" ht="24" spans="1:17">
      <c r="A147" s="28">
        <v>145</v>
      </c>
      <c r="B147" s="11" t="s">
        <v>494</v>
      </c>
      <c r="C147" s="11" t="s">
        <v>647</v>
      </c>
      <c r="D147" s="11" t="s">
        <v>648</v>
      </c>
      <c r="E147" s="11" t="s">
        <v>649</v>
      </c>
      <c r="F147" s="11" t="s">
        <v>650</v>
      </c>
      <c r="G147" s="11" t="s">
        <v>651</v>
      </c>
      <c r="H147" s="11">
        <v>2</v>
      </c>
      <c r="I147" s="11">
        <v>30</v>
      </c>
      <c r="J147" s="11" t="s">
        <v>1400</v>
      </c>
      <c r="K147" s="11">
        <v>3</v>
      </c>
      <c r="L147" s="11"/>
      <c r="M147" s="11">
        <v>100</v>
      </c>
      <c r="N147" s="11" t="s">
        <v>473</v>
      </c>
      <c r="O147" s="11" t="s">
        <v>47</v>
      </c>
      <c r="P147" s="11" t="s">
        <v>48</v>
      </c>
      <c r="Q147" s="11" t="s">
        <v>49</v>
      </c>
    </row>
    <row r="148" ht="36" spans="1:17">
      <c r="A148" s="28">
        <v>146</v>
      </c>
      <c r="B148" s="11" t="s">
        <v>494</v>
      </c>
      <c r="C148" s="11" t="s">
        <v>652</v>
      </c>
      <c r="D148" s="11" t="s">
        <v>653</v>
      </c>
      <c r="E148" s="11" t="s">
        <v>654</v>
      </c>
      <c r="F148" s="11" t="s">
        <v>655</v>
      </c>
      <c r="G148" s="11" t="s">
        <v>331</v>
      </c>
      <c r="H148" s="11">
        <v>1</v>
      </c>
      <c r="I148" s="11">
        <v>30</v>
      </c>
      <c r="J148" s="11"/>
      <c r="K148" s="11"/>
      <c r="L148" s="11" t="s">
        <v>1275</v>
      </c>
      <c r="M148" s="11">
        <v>100</v>
      </c>
      <c r="N148" s="11" t="s">
        <v>473</v>
      </c>
      <c r="O148" s="11" t="s">
        <v>47</v>
      </c>
      <c r="P148" s="11" t="s">
        <v>48</v>
      </c>
      <c r="Q148" s="11" t="s">
        <v>49</v>
      </c>
    </row>
    <row r="149" ht="48" spans="1:17">
      <c r="A149" s="28">
        <v>147</v>
      </c>
      <c r="B149" s="11" t="s">
        <v>656</v>
      </c>
      <c r="C149" s="11" t="s">
        <v>657</v>
      </c>
      <c r="D149" s="11" t="s">
        <v>658</v>
      </c>
      <c r="E149" s="11" t="s">
        <v>659</v>
      </c>
      <c r="F149" s="30" t="s">
        <v>660</v>
      </c>
      <c r="G149" s="11" t="s">
        <v>156</v>
      </c>
      <c r="H149" s="11">
        <v>1</v>
      </c>
      <c r="I149" s="11">
        <v>20</v>
      </c>
      <c r="J149" s="11"/>
      <c r="K149" s="11"/>
      <c r="L149" s="11"/>
      <c r="M149" s="11">
        <v>100</v>
      </c>
      <c r="N149" s="11" t="s">
        <v>94</v>
      </c>
      <c r="O149" s="11" t="s">
        <v>47</v>
      </c>
      <c r="P149" s="11" t="s">
        <v>48</v>
      </c>
      <c r="Q149" s="11" t="s">
        <v>49</v>
      </c>
    </row>
    <row r="150" ht="36" spans="1:17">
      <c r="A150" s="28">
        <v>148</v>
      </c>
      <c r="B150" s="11" t="s">
        <v>656</v>
      </c>
      <c r="C150" s="11" t="s">
        <v>661</v>
      </c>
      <c r="D150" s="11" t="s">
        <v>662</v>
      </c>
      <c r="E150" s="11" t="s">
        <v>663</v>
      </c>
      <c r="F150" s="11" t="s">
        <v>664</v>
      </c>
      <c r="G150" s="11" t="s">
        <v>331</v>
      </c>
      <c r="H150" s="11">
        <v>1</v>
      </c>
      <c r="I150" s="11">
        <v>20</v>
      </c>
      <c r="J150" s="11"/>
      <c r="K150" s="11"/>
      <c r="L150" s="11"/>
      <c r="M150" s="11">
        <v>100</v>
      </c>
      <c r="N150" s="11" t="s">
        <v>520</v>
      </c>
      <c r="O150" s="11" t="s">
        <v>47</v>
      </c>
      <c r="P150" s="11" t="s">
        <v>48</v>
      </c>
      <c r="Q150" s="11" t="s">
        <v>49</v>
      </c>
    </row>
    <row r="151" ht="24" spans="1:17">
      <c r="A151" s="28">
        <v>149</v>
      </c>
      <c r="B151" s="11" t="s">
        <v>656</v>
      </c>
      <c r="C151" s="11" t="s">
        <v>665</v>
      </c>
      <c r="D151" s="11" t="s">
        <v>666</v>
      </c>
      <c r="E151" s="11" t="s">
        <v>667</v>
      </c>
      <c r="F151" s="30" t="s">
        <v>668</v>
      </c>
      <c r="G151" s="11" t="s">
        <v>156</v>
      </c>
      <c r="H151" s="11">
        <v>1</v>
      </c>
      <c r="I151" s="11">
        <v>20</v>
      </c>
      <c r="J151" s="11"/>
      <c r="K151" s="11"/>
      <c r="L151" s="11"/>
      <c r="M151" s="11">
        <v>100</v>
      </c>
      <c r="N151" s="11" t="s">
        <v>113</v>
      </c>
      <c r="O151" s="11" t="s">
        <v>47</v>
      </c>
      <c r="P151" s="11" t="s">
        <v>48</v>
      </c>
      <c r="Q151" s="11" t="s">
        <v>49</v>
      </c>
    </row>
    <row r="152" ht="24" spans="1:17">
      <c r="A152" s="28">
        <v>150</v>
      </c>
      <c r="B152" s="11" t="s">
        <v>656</v>
      </c>
      <c r="C152" s="11" t="s">
        <v>669</v>
      </c>
      <c r="D152" s="11" t="s">
        <v>670</v>
      </c>
      <c r="E152" s="11" t="s">
        <v>671</v>
      </c>
      <c r="F152" s="30" t="s">
        <v>672</v>
      </c>
      <c r="G152" s="11" t="s">
        <v>339</v>
      </c>
      <c r="H152" s="11">
        <v>1</v>
      </c>
      <c r="I152" s="11">
        <v>20</v>
      </c>
      <c r="J152" s="11"/>
      <c r="K152" s="11"/>
      <c r="L152" s="11"/>
      <c r="M152" s="11">
        <v>100</v>
      </c>
      <c r="N152" s="11" t="s">
        <v>343</v>
      </c>
      <c r="O152" s="11" t="s">
        <v>47</v>
      </c>
      <c r="P152" s="11" t="s">
        <v>48</v>
      </c>
      <c r="Q152" s="11" t="s">
        <v>49</v>
      </c>
    </row>
    <row r="153" ht="24" spans="1:17">
      <c r="A153" s="28">
        <v>151</v>
      </c>
      <c r="B153" s="11" t="s">
        <v>656</v>
      </c>
      <c r="C153" s="11" t="s">
        <v>673</v>
      </c>
      <c r="D153" s="11" t="s">
        <v>674</v>
      </c>
      <c r="E153" s="11" t="s">
        <v>675</v>
      </c>
      <c r="F153" s="30" t="s">
        <v>676</v>
      </c>
      <c r="G153" s="11" t="s">
        <v>156</v>
      </c>
      <c r="H153" s="11">
        <v>1</v>
      </c>
      <c r="I153" s="11">
        <v>20</v>
      </c>
      <c r="J153" s="11"/>
      <c r="K153" s="11"/>
      <c r="L153" s="11"/>
      <c r="M153" s="11">
        <v>100</v>
      </c>
      <c r="N153" s="11" t="s">
        <v>133</v>
      </c>
      <c r="O153" s="11" t="s">
        <v>47</v>
      </c>
      <c r="P153" s="11" t="s">
        <v>48</v>
      </c>
      <c r="Q153" s="11" t="s">
        <v>49</v>
      </c>
    </row>
    <row r="154" ht="24" spans="1:17">
      <c r="A154" s="28">
        <v>152</v>
      </c>
      <c r="B154" s="11" t="s">
        <v>656</v>
      </c>
      <c r="C154" s="11" t="s">
        <v>677</v>
      </c>
      <c r="D154" s="11" t="s">
        <v>678</v>
      </c>
      <c r="E154" s="11" t="s">
        <v>679</v>
      </c>
      <c r="F154" s="30" t="s">
        <v>660</v>
      </c>
      <c r="G154" s="11" t="s">
        <v>156</v>
      </c>
      <c r="H154" s="11">
        <v>1</v>
      </c>
      <c r="I154" s="11">
        <v>20</v>
      </c>
      <c r="J154" s="11"/>
      <c r="K154" s="11"/>
      <c r="L154" s="11"/>
      <c r="M154" s="11">
        <v>100</v>
      </c>
      <c r="N154" s="11" t="s">
        <v>133</v>
      </c>
      <c r="O154" s="11" t="s">
        <v>47</v>
      </c>
      <c r="P154" s="11" t="s">
        <v>48</v>
      </c>
      <c r="Q154" s="11" t="s">
        <v>49</v>
      </c>
    </row>
    <row r="155" ht="36" spans="1:17">
      <c r="A155" s="28">
        <v>153</v>
      </c>
      <c r="B155" s="11" t="s">
        <v>656</v>
      </c>
      <c r="C155" s="11" t="s">
        <v>680</v>
      </c>
      <c r="D155" s="11" t="s">
        <v>681</v>
      </c>
      <c r="E155" s="11" t="s">
        <v>682</v>
      </c>
      <c r="F155" s="11" t="s">
        <v>683</v>
      </c>
      <c r="G155" s="11" t="s">
        <v>446</v>
      </c>
      <c r="H155" s="11">
        <v>1</v>
      </c>
      <c r="I155" s="11">
        <v>20</v>
      </c>
      <c r="J155" s="11"/>
      <c r="K155" s="11"/>
      <c r="L155" s="11" t="s">
        <v>3386</v>
      </c>
      <c r="M155" s="11">
        <v>100</v>
      </c>
      <c r="N155" s="11" t="s">
        <v>133</v>
      </c>
      <c r="O155" s="11" t="s">
        <v>47</v>
      </c>
      <c r="P155" s="11" t="s">
        <v>48</v>
      </c>
      <c r="Q155" s="11" t="s">
        <v>49</v>
      </c>
    </row>
    <row r="156" ht="36" spans="1:17">
      <c r="A156" s="28">
        <v>154</v>
      </c>
      <c r="B156" s="11" t="s">
        <v>656</v>
      </c>
      <c r="C156" s="11" t="s">
        <v>684</v>
      </c>
      <c r="D156" s="11" t="s">
        <v>685</v>
      </c>
      <c r="E156" s="11" t="s">
        <v>686</v>
      </c>
      <c r="F156" s="30" t="s">
        <v>161</v>
      </c>
      <c r="G156" s="11" t="s">
        <v>687</v>
      </c>
      <c r="H156" s="11">
        <v>2</v>
      </c>
      <c r="I156" s="11">
        <v>20</v>
      </c>
      <c r="J156" s="11"/>
      <c r="K156" s="11"/>
      <c r="L156" s="11" t="s">
        <v>3387</v>
      </c>
      <c r="M156" s="11">
        <v>100</v>
      </c>
      <c r="N156" s="11" t="s">
        <v>139</v>
      </c>
      <c r="O156" s="11" t="s">
        <v>47</v>
      </c>
      <c r="P156" s="11" t="s">
        <v>48</v>
      </c>
      <c r="Q156" s="11" t="s">
        <v>49</v>
      </c>
    </row>
    <row r="157" ht="36" spans="1:17">
      <c r="A157" s="28">
        <v>155</v>
      </c>
      <c r="B157" s="11" t="s">
        <v>656</v>
      </c>
      <c r="C157" s="11" t="s">
        <v>688</v>
      </c>
      <c r="D157" s="11" t="s">
        <v>689</v>
      </c>
      <c r="E157" s="11" t="s">
        <v>690</v>
      </c>
      <c r="F157" s="30" t="s">
        <v>503</v>
      </c>
      <c r="G157" s="11" t="s">
        <v>156</v>
      </c>
      <c r="H157" s="11">
        <v>1</v>
      </c>
      <c r="I157" s="11">
        <v>20</v>
      </c>
      <c r="J157" s="11"/>
      <c r="K157" s="11"/>
      <c r="L157" s="11"/>
      <c r="M157" s="11">
        <v>100</v>
      </c>
      <c r="N157" s="11" t="s">
        <v>150</v>
      </c>
      <c r="O157" s="11" t="s">
        <v>47</v>
      </c>
      <c r="P157" s="11" t="s">
        <v>48</v>
      </c>
      <c r="Q157" s="11" t="s">
        <v>49</v>
      </c>
    </row>
    <row r="158" ht="24" spans="1:17">
      <c r="A158" s="28">
        <v>156</v>
      </c>
      <c r="B158" s="11" t="s">
        <v>656</v>
      </c>
      <c r="C158" s="11" t="s">
        <v>691</v>
      </c>
      <c r="D158" s="11" t="s">
        <v>692</v>
      </c>
      <c r="E158" s="11" t="s">
        <v>693</v>
      </c>
      <c r="F158" s="30" t="s">
        <v>694</v>
      </c>
      <c r="G158" s="11" t="s">
        <v>695</v>
      </c>
      <c r="H158" s="11">
        <v>1</v>
      </c>
      <c r="I158" s="11">
        <v>20</v>
      </c>
      <c r="J158" s="11" t="s">
        <v>1400</v>
      </c>
      <c r="K158" s="11">
        <v>14</v>
      </c>
      <c r="L158" s="11"/>
      <c r="M158" s="11">
        <v>100</v>
      </c>
      <c r="N158" s="11" t="s">
        <v>150</v>
      </c>
      <c r="O158" s="11" t="s">
        <v>47</v>
      </c>
      <c r="P158" s="11" t="s">
        <v>48</v>
      </c>
      <c r="Q158" s="11" t="s">
        <v>49</v>
      </c>
    </row>
    <row r="159" ht="24" spans="1:17">
      <c r="A159" s="28">
        <v>157</v>
      </c>
      <c r="B159" s="11" t="s">
        <v>656</v>
      </c>
      <c r="C159" s="11" t="s">
        <v>696</v>
      </c>
      <c r="D159" s="11" t="s">
        <v>697</v>
      </c>
      <c r="E159" s="11" t="s">
        <v>698</v>
      </c>
      <c r="F159" s="30" t="s">
        <v>699</v>
      </c>
      <c r="G159" s="11" t="s">
        <v>128</v>
      </c>
      <c r="H159" s="11">
        <v>2</v>
      </c>
      <c r="I159" s="11">
        <v>20</v>
      </c>
      <c r="J159" s="11" t="s">
        <v>1400</v>
      </c>
      <c r="K159" s="11">
        <v>6</v>
      </c>
      <c r="L159" s="11"/>
      <c r="M159" s="11">
        <v>100</v>
      </c>
      <c r="N159" s="11" t="s">
        <v>150</v>
      </c>
      <c r="O159" s="11" t="s">
        <v>47</v>
      </c>
      <c r="P159" s="11" t="s">
        <v>48</v>
      </c>
      <c r="Q159" s="11" t="s">
        <v>49</v>
      </c>
    </row>
    <row r="160" ht="36" spans="1:17">
      <c r="A160" s="28">
        <v>158</v>
      </c>
      <c r="B160" s="11" t="s">
        <v>656</v>
      </c>
      <c r="C160" s="11" t="s">
        <v>700</v>
      </c>
      <c r="D160" s="11" t="s">
        <v>701</v>
      </c>
      <c r="E160" s="11" t="s">
        <v>702</v>
      </c>
      <c r="F160" s="30" t="s">
        <v>703</v>
      </c>
      <c r="G160" s="11" t="s">
        <v>554</v>
      </c>
      <c r="H160" s="11">
        <v>1</v>
      </c>
      <c r="I160" s="11">
        <v>20</v>
      </c>
      <c r="J160" s="11"/>
      <c r="K160" s="11"/>
      <c r="L160" s="11"/>
      <c r="M160" s="11">
        <v>100</v>
      </c>
      <c r="N160" s="11" t="s">
        <v>150</v>
      </c>
      <c r="O160" s="11" t="s">
        <v>47</v>
      </c>
      <c r="P160" s="11" t="s">
        <v>48</v>
      </c>
      <c r="Q160" s="11" t="s">
        <v>49</v>
      </c>
    </row>
    <row r="161" ht="36" spans="1:17">
      <c r="A161" s="28">
        <v>159</v>
      </c>
      <c r="B161" s="11" t="s">
        <v>656</v>
      </c>
      <c r="C161" s="11" t="s">
        <v>704</v>
      </c>
      <c r="D161" s="11" t="s">
        <v>705</v>
      </c>
      <c r="E161" s="11" t="s">
        <v>706</v>
      </c>
      <c r="F161" s="30" t="s">
        <v>707</v>
      </c>
      <c r="G161" s="11" t="s">
        <v>708</v>
      </c>
      <c r="H161" s="11">
        <v>1</v>
      </c>
      <c r="I161" s="11">
        <v>20</v>
      </c>
      <c r="J161" s="11"/>
      <c r="K161" s="11"/>
      <c r="L161" s="11" t="s">
        <v>3395</v>
      </c>
      <c r="M161" s="11">
        <v>100</v>
      </c>
      <c r="N161" s="11" t="s">
        <v>473</v>
      </c>
      <c r="O161" s="11" t="s">
        <v>47</v>
      </c>
      <c r="P161" s="11" t="s">
        <v>48</v>
      </c>
      <c r="Q161" s="11" t="s">
        <v>49</v>
      </c>
    </row>
    <row r="162" ht="36" spans="1:17">
      <c r="A162" s="28">
        <v>160</v>
      </c>
      <c r="B162" s="11" t="s">
        <v>656</v>
      </c>
      <c r="C162" s="11" t="s">
        <v>709</v>
      </c>
      <c r="D162" s="11" t="s">
        <v>710</v>
      </c>
      <c r="E162" s="11" t="s">
        <v>711</v>
      </c>
      <c r="F162" s="11" t="s">
        <v>712</v>
      </c>
      <c r="G162" s="11" t="s">
        <v>708</v>
      </c>
      <c r="H162" s="11">
        <v>1</v>
      </c>
      <c r="I162" s="11">
        <v>20</v>
      </c>
      <c r="J162" s="11"/>
      <c r="K162" s="11"/>
      <c r="L162" s="11"/>
      <c r="M162" s="11">
        <v>100</v>
      </c>
      <c r="N162" s="11" t="s">
        <v>473</v>
      </c>
      <c r="O162" s="11" t="s">
        <v>47</v>
      </c>
      <c r="P162" s="11" t="s">
        <v>48</v>
      </c>
      <c r="Q162" s="11" t="s">
        <v>49</v>
      </c>
    </row>
    <row r="163" ht="36" spans="1:17">
      <c r="A163" s="28">
        <v>161</v>
      </c>
      <c r="B163" s="11" t="s">
        <v>713</v>
      </c>
      <c r="C163" s="11" t="s">
        <v>714</v>
      </c>
      <c r="D163" s="11" t="s">
        <v>715</v>
      </c>
      <c r="E163" s="11" t="s">
        <v>716</v>
      </c>
      <c r="F163" s="30" t="s">
        <v>717</v>
      </c>
      <c r="G163" s="11" t="s">
        <v>718</v>
      </c>
      <c r="H163" s="11">
        <v>1</v>
      </c>
      <c r="I163" s="11">
        <v>10</v>
      </c>
      <c r="J163" s="11"/>
      <c r="K163" s="11"/>
      <c r="L163" s="11"/>
      <c r="M163" s="11">
        <v>100</v>
      </c>
      <c r="N163" s="11" t="s">
        <v>297</v>
      </c>
      <c r="O163" s="11" t="s">
        <v>47</v>
      </c>
      <c r="P163" s="11" t="s">
        <v>48</v>
      </c>
      <c r="Q163" s="11" t="s">
        <v>49</v>
      </c>
    </row>
    <row r="164" ht="24" spans="1:17">
      <c r="A164" s="28">
        <v>162</v>
      </c>
      <c r="B164" s="11" t="s">
        <v>713</v>
      </c>
      <c r="C164" s="11" t="s">
        <v>719</v>
      </c>
      <c r="D164" s="11" t="s">
        <v>720</v>
      </c>
      <c r="E164" s="11" t="s">
        <v>721</v>
      </c>
      <c r="F164" s="30" t="s">
        <v>722</v>
      </c>
      <c r="G164" s="11" t="s">
        <v>723</v>
      </c>
      <c r="H164" s="11">
        <v>1</v>
      </c>
      <c r="I164" s="11">
        <v>10</v>
      </c>
      <c r="J164" s="11"/>
      <c r="K164" s="11"/>
      <c r="L164" s="11"/>
      <c r="M164" s="11">
        <v>100</v>
      </c>
      <c r="N164" s="11" t="s">
        <v>133</v>
      </c>
      <c r="O164" s="11" t="s">
        <v>47</v>
      </c>
      <c r="P164" s="11" t="s">
        <v>48</v>
      </c>
      <c r="Q164" s="11" t="s">
        <v>49</v>
      </c>
    </row>
    <row r="165" s="68" customFormat="1" spans="1:17">
      <c r="A165" s="51"/>
      <c r="B165" s="52"/>
      <c r="C165" s="52"/>
      <c r="D165" s="52"/>
      <c r="E165" s="52"/>
      <c r="F165" s="52"/>
      <c r="G165" s="52"/>
      <c r="H165" s="53"/>
      <c r="I165" s="77"/>
      <c r="J165" s="77"/>
      <c r="K165" s="77"/>
      <c r="L165" s="77"/>
      <c r="M165" s="77"/>
      <c r="N165" s="77"/>
      <c r="O165" s="77"/>
      <c r="P165" s="77"/>
      <c r="Q165" s="78"/>
    </row>
    <row r="166" ht="48" spans="1:17">
      <c r="A166" s="28">
        <v>163</v>
      </c>
      <c r="B166" s="11" t="s">
        <v>40</v>
      </c>
      <c r="C166" s="11" t="s">
        <v>724</v>
      </c>
      <c r="D166" s="11" t="s">
        <v>725</v>
      </c>
      <c r="E166" s="11" t="s">
        <v>726</v>
      </c>
      <c r="F166" s="30" t="s">
        <v>727</v>
      </c>
      <c r="G166" s="11" t="s">
        <v>138</v>
      </c>
      <c r="H166" s="11">
        <v>7</v>
      </c>
      <c r="I166" s="11">
        <v>50</v>
      </c>
      <c r="J166" s="11"/>
      <c r="K166" s="11"/>
      <c r="L166" s="11"/>
      <c r="M166" s="11">
        <v>100</v>
      </c>
      <c r="N166" s="11" t="s">
        <v>728</v>
      </c>
      <c r="O166" s="11" t="s">
        <v>47</v>
      </c>
      <c r="P166" s="11" t="s">
        <v>56</v>
      </c>
      <c r="Q166" s="11" t="s">
        <v>729</v>
      </c>
    </row>
    <row r="167" ht="36" spans="1:17">
      <c r="A167" s="28">
        <v>164</v>
      </c>
      <c r="B167" s="11" t="s">
        <v>40</v>
      </c>
      <c r="C167" s="11" t="s">
        <v>730</v>
      </c>
      <c r="D167" s="11" t="s">
        <v>731</v>
      </c>
      <c r="E167" s="11" t="s">
        <v>732</v>
      </c>
      <c r="F167" s="30" t="s">
        <v>191</v>
      </c>
      <c r="G167" s="11" t="s">
        <v>138</v>
      </c>
      <c r="H167" s="11">
        <v>6</v>
      </c>
      <c r="I167" s="11">
        <v>50</v>
      </c>
      <c r="J167" s="11"/>
      <c r="K167" s="11"/>
      <c r="L167" s="11"/>
      <c r="M167" s="11">
        <v>100</v>
      </c>
      <c r="N167" s="11" t="s">
        <v>733</v>
      </c>
      <c r="O167" s="11" t="s">
        <v>47</v>
      </c>
      <c r="P167" s="11" t="s">
        <v>56</v>
      </c>
      <c r="Q167" s="11" t="s">
        <v>729</v>
      </c>
    </row>
    <row r="168" ht="24" spans="1:17">
      <c r="A168" s="28">
        <v>165</v>
      </c>
      <c r="B168" s="11" t="s">
        <v>40</v>
      </c>
      <c r="C168" s="11" t="s">
        <v>734</v>
      </c>
      <c r="D168" s="11" t="s">
        <v>735</v>
      </c>
      <c r="E168" s="11" t="s">
        <v>736</v>
      </c>
      <c r="F168" s="11" t="s">
        <v>148</v>
      </c>
      <c r="G168" s="11" t="s">
        <v>149</v>
      </c>
      <c r="H168" s="11">
        <v>2</v>
      </c>
      <c r="I168" s="11">
        <v>50</v>
      </c>
      <c r="J168" s="11"/>
      <c r="K168" s="11"/>
      <c r="L168" s="11"/>
      <c r="M168" s="11">
        <v>100</v>
      </c>
      <c r="N168" s="11" t="s">
        <v>737</v>
      </c>
      <c r="O168" s="11" t="s">
        <v>47</v>
      </c>
      <c r="P168" s="11" t="s">
        <v>56</v>
      </c>
      <c r="Q168" s="11" t="s">
        <v>729</v>
      </c>
    </row>
    <row r="169" ht="36" spans="1:17">
      <c r="A169" s="28">
        <v>166</v>
      </c>
      <c r="B169" s="11" t="s">
        <v>40</v>
      </c>
      <c r="C169" s="11" t="s">
        <v>738</v>
      </c>
      <c r="D169" s="31" t="s">
        <v>3543</v>
      </c>
      <c r="E169" s="11" t="s">
        <v>740</v>
      </c>
      <c r="F169" s="11" t="s">
        <v>109</v>
      </c>
      <c r="G169" s="11" t="s">
        <v>54</v>
      </c>
      <c r="H169" s="11">
        <v>4</v>
      </c>
      <c r="I169" s="11">
        <v>50</v>
      </c>
      <c r="J169" s="11"/>
      <c r="K169" s="11"/>
      <c r="L169" s="11"/>
      <c r="M169" s="11">
        <v>100</v>
      </c>
      <c r="N169" s="11" t="s">
        <v>741</v>
      </c>
      <c r="O169" s="11" t="s">
        <v>47</v>
      </c>
      <c r="P169" s="11" t="s">
        <v>56</v>
      </c>
      <c r="Q169" s="11" t="s">
        <v>729</v>
      </c>
    </row>
    <row r="170" ht="36" spans="1:17">
      <c r="A170" s="28">
        <v>167</v>
      </c>
      <c r="B170" s="11" t="s">
        <v>40</v>
      </c>
      <c r="C170" s="11" t="s">
        <v>742</v>
      </c>
      <c r="D170" s="11" t="s">
        <v>743</v>
      </c>
      <c r="E170" s="11" t="s">
        <v>744</v>
      </c>
      <c r="F170" s="30" t="s">
        <v>745</v>
      </c>
      <c r="G170" s="11" t="s">
        <v>695</v>
      </c>
      <c r="H170" s="11">
        <v>1</v>
      </c>
      <c r="I170" s="11">
        <v>100</v>
      </c>
      <c r="J170" s="11"/>
      <c r="K170" s="11"/>
      <c r="L170" s="11"/>
      <c r="M170" s="11">
        <v>100</v>
      </c>
      <c r="N170" s="11" t="s">
        <v>746</v>
      </c>
      <c r="O170" s="11" t="s">
        <v>47</v>
      </c>
      <c r="P170" s="11" t="s">
        <v>48</v>
      </c>
      <c r="Q170" s="11" t="s">
        <v>729</v>
      </c>
    </row>
    <row r="171" ht="36" spans="1:17">
      <c r="A171" s="28">
        <v>168</v>
      </c>
      <c r="B171" s="11" t="s">
        <v>40</v>
      </c>
      <c r="C171" s="11" t="s">
        <v>747</v>
      </c>
      <c r="D171" s="31" t="s">
        <v>3544</v>
      </c>
      <c r="E171" s="11" t="s">
        <v>749</v>
      </c>
      <c r="F171" s="11" t="s">
        <v>109</v>
      </c>
      <c r="G171" s="11" t="s">
        <v>54</v>
      </c>
      <c r="H171" s="11">
        <v>4</v>
      </c>
      <c r="I171" s="11">
        <v>50</v>
      </c>
      <c r="J171" s="11"/>
      <c r="K171" s="11"/>
      <c r="L171" s="11"/>
      <c r="M171" s="11">
        <v>100</v>
      </c>
      <c r="N171" s="11" t="s">
        <v>750</v>
      </c>
      <c r="O171" s="11" t="s">
        <v>47</v>
      </c>
      <c r="P171" s="11" t="s">
        <v>56</v>
      </c>
      <c r="Q171" s="11" t="s">
        <v>729</v>
      </c>
    </row>
    <row r="172" ht="36" spans="1:17">
      <c r="A172" s="28">
        <v>169</v>
      </c>
      <c r="B172" s="11" t="s">
        <v>40</v>
      </c>
      <c r="C172" s="11" t="s">
        <v>751</v>
      </c>
      <c r="D172" s="31" t="s">
        <v>3545</v>
      </c>
      <c r="E172" s="11" t="s">
        <v>753</v>
      </c>
      <c r="F172" s="11" t="s">
        <v>109</v>
      </c>
      <c r="G172" s="11" t="s">
        <v>54</v>
      </c>
      <c r="H172" s="11">
        <v>4</v>
      </c>
      <c r="I172" s="11">
        <v>50</v>
      </c>
      <c r="J172" s="11"/>
      <c r="K172" s="11"/>
      <c r="L172" s="11"/>
      <c r="M172" s="11">
        <v>100</v>
      </c>
      <c r="N172" s="11" t="s">
        <v>754</v>
      </c>
      <c r="O172" s="11" t="s">
        <v>47</v>
      </c>
      <c r="P172" s="11" t="s">
        <v>56</v>
      </c>
      <c r="Q172" s="11" t="s">
        <v>729</v>
      </c>
    </row>
    <row r="173" ht="36" spans="1:17">
      <c r="A173" s="28">
        <v>170</v>
      </c>
      <c r="B173" s="11" t="s">
        <v>40</v>
      </c>
      <c r="C173" s="11" t="s">
        <v>755</v>
      </c>
      <c r="D173" s="31" t="s">
        <v>3546</v>
      </c>
      <c r="E173" s="11" t="s">
        <v>757</v>
      </c>
      <c r="F173" s="11" t="s">
        <v>758</v>
      </c>
      <c r="G173" s="11" t="s">
        <v>54</v>
      </c>
      <c r="H173" s="11">
        <v>4</v>
      </c>
      <c r="I173" s="11">
        <v>50</v>
      </c>
      <c r="J173" s="11"/>
      <c r="K173" s="11"/>
      <c r="L173" s="11"/>
      <c r="M173" s="11">
        <v>100</v>
      </c>
      <c r="N173" s="11" t="s">
        <v>759</v>
      </c>
      <c r="O173" s="11" t="s">
        <v>47</v>
      </c>
      <c r="P173" s="11" t="s">
        <v>56</v>
      </c>
      <c r="Q173" s="11" t="s">
        <v>729</v>
      </c>
    </row>
    <row r="174" ht="36" spans="1:17">
      <c r="A174" s="28">
        <v>171</v>
      </c>
      <c r="B174" s="11" t="s">
        <v>40</v>
      </c>
      <c r="C174" s="11" t="s">
        <v>760</v>
      </c>
      <c r="D174" s="31" t="s">
        <v>3547</v>
      </c>
      <c r="E174" s="11" t="s">
        <v>762</v>
      </c>
      <c r="F174" s="11" t="s">
        <v>758</v>
      </c>
      <c r="G174" s="11" t="s">
        <v>54</v>
      </c>
      <c r="H174" s="11">
        <v>4</v>
      </c>
      <c r="I174" s="11">
        <v>50</v>
      </c>
      <c r="J174" s="11"/>
      <c r="K174" s="11"/>
      <c r="L174" s="11"/>
      <c r="M174" s="11">
        <v>100</v>
      </c>
      <c r="N174" s="11" t="s">
        <v>763</v>
      </c>
      <c r="O174" s="11" t="s">
        <v>47</v>
      </c>
      <c r="P174" s="11" t="s">
        <v>56</v>
      </c>
      <c r="Q174" s="11" t="s">
        <v>729</v>
      </c>
    </row>
    <row r="175" ht="36" spans="1:17">
      <c r="A175" s="28">
        <v>172</v>
      </c>
      <c r="B175" s="11" t="s">
        <v>40</v>
      </c>
      <c r="C175" s="11" t="s">
        <v>764</v>
      </c>
      <c r="D175" s="31" t="s">
        <v>3548</v>
      </c>
      <c r="E175" s="11" t="s">
        <v>766</v>
      </c>
      <c r="F175" s="11" t="s">
        <v>109</v>
      </c>
      <c r="G175" s="11" t="s">
        <v>54</v>
      </c>
      <c r="H175" s="11">
        <v>4</v>
      </c>
      <c r="I175" s="11">
        <v>50</v>
      </c>
      <c r="J175" s="11"/>
      <c r="K175" s="11"/>
      <c r="L175" s="11"/>
      <c r="M175" s="11">
        <v>100</v>
      </c>
      <c r="N175" s="11" t="s">
        <v>767</v>
      </c>
      <c r="O175" s="11" t="s">
        <v>47</v>
      </c>
      <c r="P175" s="11" t="s">
        <v>56</v>
      </c>
      <c r="Q175" s="11" t="s">
        <v>729</v>
      </c>
    </row>
    <row r="176" ht="36" spans="1:17">
      <c r="A176" s="28">
        <v>173</v>
      </c>
      <c r="B176" s="11" t="s">
        <v>40</v>
      </c>
      <c r="C176" s="11" t="s">
        <v>768</v>
      </c>
      <c r="D176" s="31" t="s">
        <v>3549</v>
      </c>
      <c r="E176" s="11" t="s">
        <v>770</v>
      </c>
      <c r="F176" s="11" t="s">
        <v>758</v>
      </c>
      <c r="G176" s="11" t="s">
        <v>54</v>
      </c>
      <c r="H176" s="11">
        <v>4</v>
      </c>
      <c r="I176" s="11">
        <v>50</v>
      </c>
      <c r="J176" s="11"/>
      <c r="K176" s="11"/>
      <c r="L176" s="11"/>
      <c r="M176" s="11">
        <v>100</v>
      </c>
      <c r="N176" s="11" t="s">
        <v>771</v>
      </c>
      <c r="O176" s="11" t="s">
        <v>47</v>
      </c>
      <c r="P176" s="11" t="s">
        <v>56</v>
      </c>
      <c r="Q176" s="11" t="s">
        <v>729</v>
      </c>
    </row>
    <row r="177" ht="36" spans="1:17">
      <c r="A177" s="28">
        <v>174</v>
      </c>
      <c r="B177" s="11" t="s">
        <v>40</v>
      </c>
      <c r="C177" s="11" t="s">
        <v>772</v>
      </c>
      <c r="D177" s="31" t="s">
        <v>3550</v>
      </c>
      <c r="E177" s="11" t="s">
        <v>774</v>
      </c>
      <c r="F177" s="11" t="s">
        <v>109</v>
      </c>
      <c r="G177" s="11" t="s">
        <v>54</v>
      </c>
      <c r="H177" s="11">
        <v>4</v>
      </c>
      <c r="I177" s="11">
        <v>50</v>
      </c>
      <c r="J177" s="11"/>
      <c r="K177" s="11"/>
      <c r="L177" s="11"/>
      <c r="M177" s="11">
        <v>100</v>
      </c>
      <c r="N177" s="11" t="s">
        <v>775</v>
      </c>
      <c r="O177" s="11" t="s">
        <v>47</v>
      </c>
      <c r="P177" s="11" t="s">
        <v>56</v>
      </c>
      <c r="Q177" s="11" t="s">
        <v>729</v>
      </c>
    </row>
    <row r="178" ht="36" spans="1:17">
      <c r="A178" s="28">
        <v>175</v>
      </c>
      <c r="B178" s="11" t="s">
        <v>40</v>
      </c>
      <c r="C178" s="11" t="s">
        <v>776</v>
      </c>
      <c r="D178" s="31" t="s">
        <v>3551</v>
      </c>
      <c r="E178" s="11" t="s">
        <v>778</v>
      </c>
      <c r="F178" s="11" t="s">
        <v>758</v>
      </c>
      <c r="G178" s="11" t="s">
        <v>54</v>
      </c>
      <c r="H178" s="11">
        <v>4</v>
      </c>
      <c r="I178" s="11">
        <v>50</v>
      </c>
      <c r="J178" s="11"/>
      <c r="K178" s="11"/>
      <c r="L178" s="11"/>
      <c r="M178" s="11">
        <v>100</v>
      </c>
      <c r="N178" s="11" t="s">
        <v>779</v>
      </c>
      <c r="O178" s="11" t="s">
        <v>47</v>
      </c>
      <c r="P178" s="11" t="s">
        <v>56</v>
      </c>
      <c r="Q178" s="11" t="s">
        <v>729</v>
      </c>
    </row>
    <row r="179" ht="36" spans="1:17">
      <c r="A179" s="28">
        <v>176</v>
      </c>
      <c r="B179" s="11" t="s">
        <v>40</v>
      </c>
      <c r="C179" s="11" t="s">
        <v>780</v>
      </c>
      <c r="D179" s="31" t="s">
        <v>3552</v>
      </c>
      <c r="E179" s="11" t="s">
        <v>782</v>
      </c>
      <c r="F179" s="11" t="s">
        <v>109</v>
      </c>
      <c r="G179" s="11" t="s">
        <v>54</v>
      </c>
      <c r="H179" s="11">
        <v>4</v>
      </c>
      <c r="I179" s="11">
        <v>50</v>
      </c>
      <c r="J179" s="11"/>
      <c r="K179" s="11"/>
      <c r="L179" s="11"/>
      <c r="M179" s="11">
        <v>100</v>
      </c>
      <c r="N179" s="11" t="s">
        <v>783</v>
      </c>
      <c r="O179" s="11" t="s">
        <v>47</v>
      </c>
      <c r="P179" s="11" t="s">
        <v>56</v>
      </c>
      <c r="Q179" s="11" t="s">
        <v>729</v>
      </c>
    </row>
    <row r="180" ht="36" spans="1:17">
      <c r="A180" s="28">
        <v>177</v>
      </c>
      <c r="B180" s="11" t="s">
        <v>40</v>
      </c>
      <c r="C180" s="11" t="s">
        <v>784</v>
      </c>
      <c r="D180" s="31" t="s">
        <v>3553</v>
      </c>
      <c r="E180" s="11" t="s">
        <v>786</v>
      </c>
      <c r="F180" s="11" t="s">
        <v>109</v>
      </c>
      <c r="G180" s="11" t="s">
        <v>54</v>
      </c>
      <c r="H180" s="11">
        <v>4</v>
      </c>
      <c r="I180" s="11">
        <v>50</v>
      </c>
      <c r="J180" s="11"/>
      <c r="K180" s="11"/>
      <c r="L180" s="11"/>
      <c r="M180" s="11">
        <v>100</v>
      </c>
      <c r="N180" s="11" t="s">
        <v>787</v>
      </c>
      <c r="O180" s="11" t="s">
        <v>47</v>
      </c>
      <c r="P180" s="11" t="s">
        <v>56</v>
      </c>
      <c r="Q180" s="11" t="s">
        <v>729</v>
      </c>
    </row>
    <row r="181" ht="60" spans="1:17">
      <c r="A181" s="28">
        <v>178</v>
      </c>
      <c r="B181" s="11" t="s">
        <v>151</v>
      </c>
      <c r="C181" s="11" t="s">
        <v>788</v>
      </c>
      <c r="D181" s="11" t="s">
        <v>789</v>
      </c>
      <c r="E181" s="11" t="s">
        <v>790</v>
      </c>
      <c r="F181" s="11" t="s">
        <v>196</v>
      </c>
      <c r="G181" s="11" t="s">
        <v>384</v>
      </c>
      <c r="H181" s="11">
        <v>2</v>
      </c>
      <c r="I181" s="11">
        <v>50</v>
      </c>
      <c r="J181" s="11"/>
      <c r="K181" s="11"/>
      <c r="L181" s="11"/>
      <c r="M181" s="11">
        <v>100</v>
      </c>
      <c r="N181" s="11" t="s">
        <v>791</v>
      </c>
      <c r="O181" s="11" t="s">
        <v>47</v>
      </c>
      <c r="P181" s="11" t="s">
        <v>48</v>
      </c>
      <c r="Q181" s="11" t="s">
        <v>729</v>
      </c>
    </row>
    <row r="182" ht="36" spans="1:17">
      <c r="A182" s="28">
        <v>179</v>
      </c>
      <c r="B182" s="11" t="s">
        <v>151</v>
      </c>
      <c r="C182" s="11" t="s">
        <v>792</v>
      </c>
      <c r="D182" s="11" t="s">
        <v>793</v>
      </c>
      <c r="E182" s="11" t="s">
        <v>794</v>
      </c>
      <c r="F182" s="11" t="s">
        <v>277</v>
      </c>
      <c r="G182" s="11" t="s">
        <v>278</v>
      </c>
      <c r="H182" s="11">
        <v>3</v>
      </c>
      <c r="I182" s="11">
        <v>50</v>
      </c>
      <c r="J182" s="11"/>
      <c r="K182" s="11"/>
      <c r="L182" s="11"/>
      <c r="M182" s="11">
        <v>100</v>
      </c>
      <c r="N182" s="11" t="s">
        <v>733</v>
      </c>
      <c r="O182" s="11" t="s">
        <v>47</v>
      </c>
      <c r="P182" s="11" t="s">
        <v>48</v>
      </c>
      <c r="Q182" s="11" t="s">
        <v>729</v>
      </c>
    </row>
    <row r="183" ht="96" spans="1:17">
      <c r="A183" s="28">
        <v>180</v>
      </c>
      <c r="B183" s="11" t="s">
        <v>151</v>
      </c>
      <c r="C183" s="11" t="s">
        <v>795</v>
      </c>
      <c r="D183" s="11" t="s">
        <v>796</v>
      </c>
      <c r="E183" s="11" t="s">
        <v>797</v>
      </c>
      <c r="F183" s="11" t="s">
        <v>228</v>
      </c>
      <c r="G183" s="11" t="s">
        <v>798</v>
      </c>
      <c r="H183" s="11">
        <v>2</v>
      </c>
      <c r="I183" s="11">
        <v>50</v>
      </c>
      <c r="J183" s="11" t="s">
        <v>1400</v>
      </c>
      <c r="K183" s="11">
        <v>2</v>
      </c>
      <c r="L183" s="11" t="s">
        <v>3564</v>
      </c>
      <c r="M183" s="11">
        <v>100</v>
      </c>
      <c r="N183" s="11" t="s">
        <v>733</v>
      </c>
      <c r="O183" s="11" t="s">
        <v>47</v>
      </c>
      <c r="P183" s="11" t="s">
        <v>48</v>
      </c>
      <c r="Q183" s="11" t="s">
        <v>729</v>
      </c>
    </row>
    <row r="184" ht="60" spans="1:17">
      <c r="A184" s="28">
        <v>181</v>
      </c>
      <c r="B184" s="11" t="s">
        <v>151</v>
      </c>
      <c r="C184" s="11" t="s">
        <v>799</v>
      </c>
      <c r="D184" s="11" t="s">
        <v>800</v>
      </c>
      <c r="E184" s="11" t="s">
        <v>801</v>
      </c>
      <c r="F184" s="11" t="s">
        <v>250</v>
      </c>
      <c r="G184" s="11" t="s">
        <v>802</v>
      </c>
      <c r="H184" s="11">
        <v>3</v>
      </c>
      <c r="I184" s="11">
        <v>50</v>
      </c>
      <c r="J184" s="11"/>
      <c r="K184" s="11"/>
      <c r="L184" s="11" t="s">
        <v>3565</v>
      </c>
      <c r="M184" s="11">
        <v>100</v>
      </c>
      <c r="N184" s="11" t="s">
        <v>733</v>
      </c>
      <c r="O184" s="11" t="s">
        <v>47</v>
      </c>
      <c r="P184" s="11" t="s">
        <v>48</v>
      </c>
      <c r="Q184" s="11" t="s">
        <v>729</v>
      </c>
    </row>
    <row r="185" ht="24" spans="1:17">
      <c r="A185" s="28">
        <v>182</v>
      </c>
      <c r="B185" s="11" t="s">
        <v>151</v>
      </c>
      <c r="C185" s="11" t="s">
        <v>803</v>
      </c>
      <c r="D185" s="11" t="s">
        <v>804</v>
      </c>
      <c r="E185" s="11" t="s">
        <v>805</v>
      </c>
      <c r="F185" s="11" t="s">
        <v>202</v>
      </c>
      <c r="G185" s="11" t="s">
        <v>208</v>
      </c>
      <c r="H185" s="11">
        <v>7</v>
      </c>
      <c r="I185" s="11">
        <v>25</v>
      </c>
      <c r="J185" s="11"/>
      <c r="K185" s="11"/>
      <c r="L185" s="11"/>
      <c r="M185" s="11">
        <v>100</v>
      </c>
      <c r="N185" s="11" t="s">
        <v>733</v>
      </c>
      <c r="O185" s="11" t="s">
        <v>47</v>
      </c>
      <c r="P185" s="11" t="s">
        <v>56</v>
      </c>
      <c r="Q185" s="11" t="s">
        <v>729</v>
      </c>
    </row>
    <row r="186" ht="48" spans="1:17">
      <c r="A186" s="28">
        <v>183</v>
      </c>
      <c r="B186" s="11" t="s">
        <v>151</v>
      </c>
      <c r="C186" s="11" t="s">
        <v>806</v>
      </c>
      <c r="D186" s="11" t="s">
        <v>807</v>
      </c>
      <c r="E186" s="11" t="s">
        <v>808</v>
      </c>
      <c r="F186" s="11" t="s">
        <v>196</v>
      </c>
      <c r="G186" s="11" t="s">
        <v>809</v>
      </c>
      <c r="H186" s="11">
        <v>2</v>
      </c>
      <c r="I186" s="11">
        <v>20</v>
      </c>
      <c r="J186" s="11" t="s">
        <v>1400</v>
      </c>
      <c r="K186" s="11">
        <v>5</v>
      </c>
      <c r="L186" s="11"/>
      <c r="M186" s="11">
        <v>100</v>
      </c>
      <c r="N186" s="11" t="s">
        <v>810</v>
      </c>
      <c r="O186" s="11" t="s">
        <v>105</v>
      </c>
      <c r="P186" s="11" t="s">
        <v>48</v>
      </c>
      <c r="Q186" s="11" t="s">
        <v>729</v>
      </c>
    </row>
    <row r="187" ht="36" spans="1:17">
      <c r="A187" s="28">
        <v>184</v>
      </c>
      <c r="B187" s="11" t="s">
        <v>151</v>
      </c>
      <c r="C187" s="11" t="s">
        <v>811</v>
      </c>
      <c r="D187" s="11" t="s">
        <v>812</v>
      </c>
      <c r="E187" s="11" t="s">
        <v>813</v>
      </c>
      <c r="F187" s="11" t="s">
        <v>814</v>
      </c>
      <c r="G187" s="11" t="s">
        <v>815</v>
      </c>
      <c r="H187" s="11">
        <v>2</v>
      </c>
      <c r="I187" s="11">
        <v>50</v>
      </c>
      <c r="J187" s="11"/>
      <c r="K187" s="11"/>
      <c r="L187" s="11"/>
      <c r="M187" s="11">
        <v>100</v>
      </c>
      <c r="N187" s="11" t="s">
        <v>737</v>
      </c>
      <c r="O187" s="11" t="s">
        <v>47</v>
      </c>
      <c r="P187" s="11" t="s">
        <v>48</v>
      </c>
      <c r="Q187" s="11" t="s">
        <v>729</v>
      </c>
    </row>
    <row r="188" ht="60" spans="1:17">
      <c r="A188" s="28">
        <v>185</v>
      </c>
      <c r="B188" s="11" t="s">
        <v>151</v>
      </c>
      <c r="C188" s="11" t="s">
        <v>816</v>
      </c>
      <c r="D188" s="11" t="s">
        <v>817</v>
      </c>
      <c r="E188" s="11" t="s">
        <v>818</v>
      </c>
      <c r="F188" s="11" t="s">
        <v>277</v>
      </c>
      <c r="G188" s="11" t="s">
        <v>380</v>
      </c>
      <c r="H188" s="11">
        <v>1</v>
      </c>
      <c r="I188" s="11">
        <v>50</v>
      </c>
      <c r="J188" s="11" t="s">
        <v>1400</v>
      </c>
      <c r="K188" s="11">
        <v>2</v>
      </c>
      <c r="L188" s="11"/>
      <c r="M188" s="11">
        <v>100</v>
      </c>
      <c r="N188" s="11" t="s">
        <v>737</v>
      </c>
      <c r="O188" s="11" t="s">
        <v>47</v>
      </c>
      <c r="P188" s="11" t="s">
        <v>48</v>
      </c>
      <c r="Q188" s="11" t="s">
        <v>729</v>
      </c>
    </row>
    <row r="189" ht="60" spans="1:17">
      <c r="A189" s="28">
        <v>186</v>
      </c>
      <c r="B189" s="11" t="s">
        <v>151</v>
      </c>
      <c r="C189" s="11" t="s">
        <v>819</v>
      </c>
      <c r="D189" s="11" t="s">
        <v>820</v>
      </c>
      <c r="E189" s="11" t="s">
        <v>821</v>
      </c>
      <c r="F189" s="11" t="s">
        <v>202</v>
      </c>
      <c r="G189" s="11" t="s">
        <v>687</v>
      </c>
      <c r="H189" s="11">
        <v>2</v>
      </c>
      <c r="I189" s="11">
        <v>50</v>
      </c>
      <c r="J189" s="11"/>
      <c r="K189" s="11"/>
      <c r="L189" s="11"/>
      <c r="M189" s="11">
        <v>100</v>
      </c>
      <c r="N189" s="11" t="s">
        <v>737</v>
      </c>
      <c r="O189" s="11" t="s">
        <v>47</v>
      </c>
      <c r="P189" s="11" t="s">
        <v>48</v>
      </c>
      <c r="Q189" s="11" t="s">
        <v>729</v>
      </c>
    </row>
    <row r="190" ht="36" spans="1:17">
      <c r="A190" s="28">
        <v>187</v>
      </c>
      <c r="B190" s="11" t="s">
        <v>151</v>
      </c>
      <c r="C190" s="11" t="s">
        <v>822</v>
      </c>
      <c r="D190" s="11" t="s">
        <v>823</v>
      </c>
      <c r="E190" s="11" t="s">
        <v>824</v>
      </c>
      <c r="F190" s="11" t="s">
        <v>155</v>
      </c>
      <c r="G190" s="11" t="s">
        <v>825</v>
      </c>
      <c r="H190" s="11">
        <v>4</v>
      </c>
      <c r="I190" s="11">
        <v>10</v>
      </c>
      <c r="J190" s="11"/>
      <c r="K190" s="11"/>
      <c r="L190" s="11"/>
      <c r="M190" s="11">
        <v>100</v>
      </c>
      <c r="N190" s="11" t="s">
        <v>737</v>
      </c>
      <c r="O190" s="11" t="s">
        <v>105</v>
      </c>
      <c r="P190" s="11" t="s">
        <v>56</v>
      </c>
      <c r="Q190" s="11" t="s">
        <v>729</v>
      </c>
    </row>
    <row r="191" ht="48" spans="1:17">
      <c r="A191" s="28">
        <v>188</v>
      </c>
      <c r="B191" s="11" t="s">
        <v>151</v>
      </c>
      <c r="C191" s="11" t="s">
        <v>826</v>
      </c>
      <c r="D191" s="11" t="s">
        <v>827</v>
      </c>
      <c r="E191" s="11" t="s">
        <v>828</v>
      </c>
      <c r="F191" s="11" t="s">
        <v>228</v>
      </c>
      <c r="G191" s="11" t="s">
        <v>829</v>
      </c>
      <c r="H191" s="11">
        <v>2</v>
      </c>
      <c r="I191" s="11">
        <v>50</v>
      </c>
      <c r="J191" s="11" t="s">
        <v>1400</v>
      </c>
      <c r="K191" s="11">
        <v>12</v>
      </c>
      <c r="L191" s="11"/>
      <c r="M191" s="11">
        <v>66.66</v>
      </c>
      <c r="N191" s="11" t="s">
        <v>741</v>
      </c>
      <c r="O191" s="11" t="s">
        <v>47</v>
      </c>
      <c r="P191" s="11" t="s">
        <v>48</v>
      </c>
      <c r="Q191" s="11" t="s">
        <v>729</v>
      </c>
    </row>
    <row r="192" ht="84" spans="1:17">
      <c r="A192" s="28">
        <v>189</v>
      </c>
      <c r="B192" s="11" t="s">
        <v>151</v>
      </c>
      <c r="C192" s="11" t="s">
        <v>830</v>
      </c>
      <c r="D192" s="11" t="s">
        <v>831</v>
      </c>
      <c r="E192" s="11" t="s">
        <v>832</v>
      </c>
      <c r="F192" s="11" t="s">
        <v>155</v>
      </c>
      <c r="G192" s="11" t="s">
        <v>833</v>
      </c>
      <c r="H192" s="11">
        <v>1</v>
      </c>
      <c r="I192" s="11">
        <v>50</v>
      </c>
      <c r="J192" s="11" t="s">
        <v>1400</v>
      </c>
      <c r="K192" s="11">
        <v>9</v>
      </c>
      <c r="L192" s="11" t="s">
        <v>3566</v>
      </c>
      <c r="M192" s="11">
        <v>100</v>
      </c>
      <c r="N192" s="11" t="s">
        <v>741</v>
      </c>
      <c r="O192" s="11" t="s">
        <v>47</v>
      </c>
      <c r="P192" s="11" t="s">
        <v>48</v>
      </c>
      <c r="Q192" s="11" t="s">
        <v>729</v>
      </c>
    </row>
    <row r="193" ht="48" spans="1:17">
      <c r="A193" s="28">
        <v>190</v>
      </c>
      <c r="B193" s="11" t="s">
        <v>151</v>
      </c>
      <c r="C193" s="11" t="s">
        <v>834</v>
      </c>
      <c r="D193" s="11" t="s">
        <v>835</v>
      </c>
      <c r="E193" s="11" t="s">
        <v>836</v>
      </c>
      <c r="F193" s="11" t="s">
        <v>228</v>
      </c>
      <c r="G193" s="11" t="s">
        <v>837</v>
      </c>
      <c r="H193" s="11">
        <v>3</v>
      </c>
      <c r="I193" s="11">
        <v>20</v>
      </c>
      <c r="J193" s="11" t="s">
        <v>1400</v>
      </c>
      <c r="K193" s="11">
        <v>15</v>
      </c>
      <c r="L193" s="11"/>
      <c r="M193" s="11">
        <v>100</v>
      </c>
      <c r="N193" s="11" t="s">
        <v>741</v>
      </c>
      <c r="O193" s="11" t="s">
        <v>105</v>
      </c>
      <c r="P193" s="11" t="s">
        <v>48</v>
      </c>
      <c r="Q193" s="11" t="s">
        <v>729</v>
      </c>
    </row>
    <row r="194" ht="48" spans="1:17">
      <c r="A194" s="28">
        <v>191</v>
      </c>
      <c r="B194" s="11" t="s">
        <v>151</v>
      </c>
      <c r="C194" s="11" t="s">
        <v>838</v>
      </c>
      <c r="D194" s="11" t="s">
        <v>839</v>
      </c>
      <c r="E194" s="11" t="s">
        <v>840</v>
      </c>
      <c r="F194" s="11" t="s">
        <v>317</v>
      </c>
      <c r="G194" s="11" t="s">
        <v>841</v>
      </c>
      <c r="H194" s="11">
        <v>3</v>
      </c>
      <c r="I194" s="11">
        <v>50</v>
      </c>
      <c r="J194" s="11"/>
      <c r="K194" s="11"/>
      <c r="L194" s="11"/>
      <c r="M194" s="11">
        <v>100</v>
      </c>
      <c r="N194" s="11" t="s">
        <v>741</v>
      </c>
      <c r="O194" s="11" t="s">
        <v>47</v>
      </c>
      <c r="P194" s="11" t="s">
        <v>48</v>
      </c>
      <c r="Q194" s="11" t="s">
        <v>729</v>
      </c>
    </row>
    <row r="195" ht="36" spans="1:17">
      <c r="A195" s="28">
        <v>192</v>
      </c>
      <c r="B195" s="11" t="s">
        <v>151</v>
      </c>
      <c r="C195" s="11" t="s">
        <v>842</v>
      </c>
      <c r="D195" s="11" t="s">
        <v>843</v>
      </c>
      <c r="E195" s="11" t="s">
        <v>844</v>
      </c>
      <c r="F195" s="11" t="s">
        <v>155</v>
      </c>
      <c r="G195" s="11" t="s">
        <v>128</v>
      </c>
      <c r="H195" s="11">
        <v>3</v>
      </c>
      <c r="I195" s="11">
        <v>50</v>
      </c>
      <c r="J195" s="11"/>
      <c r="K195" s="11"/>
      <c r="L195" s="11" t="s">
        <v>3339</v>
      </c>
      <c r="M195" s="11">
        <v>100</v>
      </c>
      <c r="N195" s="11" t="s">
        <v>746</v>
      </c>
      <c r="O195" s="11" t="s">
        <v>47</v>
      </c>
      <c r="P195" s="11" t="s">
        <v>48</v>
      </c>
      <c r="Q195" s="11" t="s">
        <v>729</v>
      </c>
    </row>
    <row r="196" ht="24" spans="1:17">
      <c r="A196" s="28">
        <v>193</v>
      </c>
      <c r="B196" s="11" t="s">
        <v>151</v>
      </c>
      <c r="C196" s="11" t="s">
        <v>845</v>
      </c>
      <c r="D196" s="11" t="s">
        <v>846</v>
      </c>
      <c r="E196" s="11" t="s">
        <v>847</v>
      </c>
      <c r="F196" s="11" t="s">
        <v>172</v>
      </c>
      <c r="G196" s="11" t="s">
        <v>339</v>
      </c>
      <c r="H196" s="11">
        <v>2</v>
      </c>
      <c r="I196" s="11">
        <v>50</v>
      </c>
      <c r="J196" s="11"/>
      <c r="K196" s="11"/>
      <c r="L196" s="11"/>
      <c r="M196" s="11">
        <v>100</v>
      </c>
      <c r="N196" s="11" t="s">
        <v>746</v>
      </c>
      <c r="O196" s="11" t="s">
        <v>47</v>
      </c>
      <c r="P196" s="11" t="s">
        <v>48</v>
      </c>
      <c r="Q196" s="11" t="s">
        <v>729</v>
      </c>
    </row>
    <row r="197" ht="72" spans="1:17">
      <c r="A197" s="28">
        <v>194</v>
      </c>
      <c r="B197" s="11" t="s">
        <v>151</v>
      </c>
      <c r="C197" s="11" t="s">
        <v>848</v>
      </c>
      <c r="D197" s="11" t="s">
        <v>849</v>
      </c>
      <c r="E197" s="11" t="s">
        <v>850</v>
      </c>
      <c r="F197" s="11" t="s">
        <v>155</v>
      </c>
      <c r="G197" s="11" t="s">
        <v>407</v>
      </c>
      <c r="H197" s="11">
        <v>1</v>
      </c>
      <c r="I197" s="11">
        <v>50</v>
      </c>
      <c r="J197" s="11" t="s">
        <v>1400</v>
      </c>
      <c r="K197" s="11">
        <v>3</v>
      </c>
      <c r="L197" s="11" t="s">
        <v>331</v>
      </c>
      <c r="M197" s="11">
        <v>100</v>
      </c>
      <c r="N197" s="11" t="s">
        <v>750</v>
      </c>
      <c r="O197" s="11" t="s">
        <v>47</v>
      </c>
      <c r="P197" s="11" t="s">
        <v>48</v>
      </c>
      <c r="Q197" s="11" t="s">
        <v>729</v>
      </c>
    </row>
    <row r="198" ht="84" spans="1:17">
      <c r="A198" s="28">
        <v>195</v>
      </c>
      <c r="B198" s="11" t="s">
        <v>151</v>
      </c>
      <c r="C198" s="11" t="s">
        <v>851</v>
      </c>
      <c r="D198" s="11" t="s">
        <v>852</v>
      </c>
      <c r="E198" s="11" t="s">
        <v>853</v>
      </c>
      <c r="F198" s="11" t="s">
        <v>172</v>
      </c>
      <c r="G198" s="11" t="s">
        <v>122</v>
      </c>
      <c r="H198" s="11">
        <v>2</v>
      </c>
      <c r="I198" s="11">
        <v>50</v>
      </c>
      <c r="J198" s="11" t="s">
        <v>1400</v>
      </c>
      <c r="K198" s="31">
        <v>15</v>
      </c>
      <c r="L198" s="11"/>
      <c r="M198" s="11">
        <v>100</v>
      </c>
      <c r="N198" s="11" t="s">
        <v>750</v>
      </c>
      <c r="O198" s="11" t="s">
        <v>47</v>
      </c>
      <c r="P198" s="11" t="s">
        <v>48</v>
      </c>
      <c r="Q198" s="11" t="s">
        <v>729</v>
      </c>
    </row>
    <row r="199" ht="36" spans="1:17">
      <c r="A199" s="28">
        <v>196</v>
      </c>
      <c r="B199" s="11" t="s">
        <v>151</v>
      </c>
      <c r="C199" s="11" t="s">
        <v>854</v>
      </c>
      <c r="D199" s="11" t="s">
        <v>855</v>
      </c>
      <c r="E199" s="11" t="s">
        <v>856</v>
      </c>
      <c r="F199" s="11" t="s">
        <v>228</v>
      </c>
      <c r="G199" s="11" t="s">
        <v>857</v>
      </c>
      <c r="H199" s="11">
        <v>3</v>
      </c>
      <c r="I199" s="11">
        <v>50</v>
      </c>
      <c r="J199" s="11"/>
      <c r="K199" s="11"/>
      <c r="L199" s="11"/>
      <c r="M199" s="11">
        <v>100</v>
      </c>
      <c r="N199" s="11" t="s">
        <v>750</v>
      </c>
      <c r="O199" s="11" t="s">
        <v>47</v>
      </c>
      <c r="P199" s="11" t="s">
        <v>48</v>
      </c>
      <c r="Q199" s="11" t="s">
        <v>729</v>
      </c>
    </row>
    <row r="200" ht="24" spans="1:17">
      <c r="A200" s="28">
        <v>197</v>
      </c>
      <c r="B200" s="11" t="s">
        <v>151</v>
      </c>
      <c r="C200" s="11" t="s">
        <v>858</v>
      </c>
      <c r="D200" s="11" t="s">
        <v>859</v>
      </c>
      <c r="E200" s="11" t="s">
        <v>860</v>
      </c>
      <c r="F200" s="11" t="s">
        <v>202</v>
      </c>
      <c r="G200" s="11" t="s">
        <v>861</v>
      </c>
      <c r="H200" s="11">
        <v>2</v>
      </c>
      <c r="I200" s="11">
        <v>50</v>
      </c>
      <c r="J200" s="11"/>
      <c r="K200" s="11"/>
      <c r="L200" s="11"/>
      <c r="M200" s="11">
        <v>100</v>
      </c>
      <c r="N200" s="11" t="s">
        <v>750</v>
      </c>
      <c r="O200" s="11" t="s">
        <v>47</v>
      </c>
      <c r="P200" s="11" t="s">
        <v>48</v>
      </c>
      <c r="Q200" s="11" t="s">
        <v>729</v>
      </c>
    </row>
    <row r="201" ht="60" spans="1:17">
      <c r="A201" s="28">
        <v>198</v>
      </c>
      <c r="B201" s="11" t="s">
        <v>151</v>
      </c>
      <c r="C201" s="11" t="s">
        <v>862</v>
      </c>
      <c r="D201" s="11" t="s">
        <v>863</v>
      </c>
      <c r="E201" s="11" t="s">
        <v>864</v>
      </c>
      <c r="F201" s="11" t="s">
        <v>250</v>
      </c>
      <c r="G201" s="11" t="s">
        <v>865</v>
      </c>
      <c r="H201" s="11">
        <v>4</v>
      </c>
      <c r="I201" s="11">
        <v>25</v>
      </c>
      <c r="J201" s="11" t="s">
        <v>1400</v>
      </c>
      <c r="K201" s="11">
        <v>21</v>
      </c>
      <c r="L201" s="11"/>
      <c r="M201" s="11">
        <v>40</v>
      </c>
      <c r="N201" s="11" t="s">
        <v>750</v>
      </c>
      <c r="O201" s="11" t="s">
        <v>47</v>
      </c>
      <c r="P201" s="11" t="s">
        <v>56</v>
      </c>
      <c r="Q201" s="11" t="s">
        <v>729</v>
      </c>
    </row>
    <row r="202" ht="36" spans="1:17">
      <c r="A202" s="28">
        <v>199</v>
      </c>
      <c r="B202" s="11" t="s">
        <v>151</v>
      </c>
      <c r="C202" s="11" t="s">
        <v>866</v>
      </c>
      <c r="D202" s="11" t="s">
        <v>867</v>
      </c>
      <c r="E202" s="11" t="s">
        <v>868</v>
      </c>
      <c r="F202" s="11" t="s">
        <v>172</v>
      </c>
      <c r="G202" s="11" t="s">
        <v>128</v>
      </c>
      <c r="H202" s="11">
        <v>2</v>
      </c>
      <c r="I202" s="11">
        <v>50</v>
      </c>
      <c r="J202" s="11" t="s">
        <v>1400</v>
      </c>
      <c r="K202" s="11">
        <v>13</v>
      </c>
      <c r="L202" s="11" t="s">
        <v>331</v>
      </c>
      <c r="M202" s="11">
        <v>100</v>
      </c>
      <c r="N202" s="11" t="s">
        <v>869</v>
      </c>
      <c r="O202" s="11" t="s">
        <v>47</v>
      </c>
      <c r="P202" s="11" t="s">
        <v>48</v>
      </c>
      <c r="Q202" s="11" t="s">
        <v>729</v>
      </c>
    </row>
    <row r="203" ht="48" spans="1:17">
      <c r="A203" s="28">
        <v>200</v>
      </c>
      <c r="B203" s="11" t="s">
        <v>151</v>
      </c>
      <c r="C203" s="11" t="s">
        <v>870</v>
      </c>
      <c r="D203" s="11" t="s">
        <v>871</v>
      </c>
      <c r="E203" s="11" t="s">
        <v>872</v>
      </c>
      <c r="F203" s="11" t="s">
        <v>228</v>
      </c>
      <c r="G203" s="11" t="s">
        <v>873</v>
      </c>
      <c r="H203" s="11">
        <v>3</v>
      </c>
      <c r="I203" s="11">
        <v>50</v>
      </c>
      <c r="J203" s="11"/>
      <c r="K203" s="11"/>
      <c r="L203" s="11"/>
      <c r="M203" s="11">
        <v>100</v>
      </c>
      <c r="N203" s="11" t="s">
        <v>869</v>
      </c>
      <c r="O203" s="11" t="s">
        <v>47</v>
      </c>
      <c r="P203" s="11" t="s">
        <v>48</v>
      </c>
      <c r="Q203" s="11" t="s">
        <v>729</v>
      </c>
    </row>
    <row r="204" ht="60" spans="1:17">
      <c r="A204" s="28">
        <v>201</v>
      </c>
      <c r="B204" s="11" t="s">
        <v>151</v>
      </c>
      <c r="C204" s="11" t="s">
        <v>874</v>
      </c>
      <c r="D204" s="11" t="s">
        <v>875</v>
      </c>
      <c r="E204" s="11" t="s">
        <v>876</v>
      </c>
      <c r="F204" s="11" t="s">
        <v>155</v>
      </c>
      <c r="G204" s="11" t="s">
        <v>429</v>
      </c>
      <c r="H204" s="11">
        <v>2</v>
      </c>
      <c r="I204" s="11">
        <v>20</v>
      </c>
      <c r="J204" s="11" t="s">
        <v>1400</v>
      </c>
      <c r="K204" s="11">
        <v>3</v>
      </c>
      <c r="L204" s="11"/>
      <c r="M204" s="11">
        <v>71.42</v>
      </c>
      <c r="N204" s="11" t="s">
        <v>869</v>
      </c>
      <c r="O204" s="11" t="s">
        <v>105</v>
      </c>
      <c r="P204" s="11" t="s">
        <v>48</v>
      </c>
      <c r="Q204" s="11" t="s">
        <v>729</v>
      </c>
    </row>
    <row r="205" ht="36" spans="1:17">
      <c r="A205" s="28">
        <v>202</v>
      </c>
      <c r="B205" s="11" t="s">
        <v>151</v>
      </c>
      <c r="C205" s="11" t="s">
        <v>877</v>
      </c>
      <c r="D205" s="11" t="s">
        <v>878</v>
      </c>
      <c r="E205" s="11" t="s">
        <v>879</v>
      </c>
      <c r="F205" s="11" t="s">
        <v>228</v>
      </c>
      <c r="G205" s="11" t="s">
        <v>873</v>
      </c>
      <c r="H205" s="11">
        <v>2</v>
      </c>
      <c r="I205" s="11">
        <v>50</v>
      </c>
      <c r="J205" s="11"/>
      <c r="K205" s="11"/>
      <c r="L205" s="11"/>
      <c r="M205" s="11">
        <v>100</v>
      </c>
      <c r="N205" s="11" t="s">
        <v>869</v>
      </c>
      <c r="O205" s="11" t="s">
        <v>47</v>
      </c>
      <c r="P205" s="11" t="s">
        <v>48</v>
      </c>
      <c r="Q205" s="11" t="s">
        <v>729</v>
      </c>
    </row>
    <row r="206" ht="36" spans="1:17">
      <c r="A206" s="28">
        <v>203</v>
      </c>
      <c r="B206" s="11" t="s">
        <v>151</v>
      </c>
      <c r="C206" s="11" t="s">
        <v>880</v>
      </c>
      <c r="D206" s="11" t="s">
        <v>881</v>
      </c>
      <c r="E206" s="11" t="s">
        <v>882</v>
      </c>
      <c r="F206" s="11" t="s">
        <v>228</v>
      </c>
      <c r="G206" s="11" t="s">
        <v>883</v>
      </c>
      <c r="H206" s="11">
        <v>2</v>
      </c>
      <c r="I206" s="11">
        <v>50</v>
      </c>
      <c r="J206" s="11"/>
      <c r="K206" s="11"/>
      <c r="L206" s="11"/>
      <c r="M206" s="11">
        <v>100</v>
      </c>
      <c r="N206" s="11" t="s">
        <v>869</v>
      </c>
      <c r="O206" s="11" t="s">
        <v>47</v>
      </c>
      <c r="P206" s="11" t="s">
        <v>48</v>
      </c>
      <c r="Q206" s="11" t="s">
        <v>729</v>
      </c>
    </row>
    <row r="207" ht="36" spans="1:17">
      <c r="A207" s="28">
        <v>204</v>
      </c>
      <c r="B207" s="11" t="s">
        <v>151</v>
      </c>
      <c r="C207" s="11" t="s">
        <v>884</v>
      </c>
      <c r="D207" s="11" t="s">
        <v>885</v>
      </c>
      <c r="E207" s="11" t="s">
        <v>886</v>
      </c>
      <c r="F207" s="11" t="s">
        <v>228</v>
      </c>
      <c r="G207" s="11" t="s">
        <v>887</v>
      </c>
      <c r="H207" s="11">
        <v>3</v>
      </c>
      <c r="I207" s="11">
        <v>50</v>
      </c>
      <c r="J207" s="11"/>
      <c r="K207" s="11"/>
      <c r="L207" s="11" t="s">
        <v>829</v>
      </c>
      <c r="M207" s="11">
        <v>100</v>
      </c>
      <c r="N207" s="11" t="s">
        <v>869</v>
      </c>
      <c r="O207" s="11" t="s">
        <v>47</v>
      </c>
      <c r="P207" s="11" t="s">
        <v>48</v>
      </c>
      <c r="Q207" s="11" t="s">
        <v>729</v>
      </c>
    </row>
    <row r="208" ht="24" spans="1:17">
      <c r="A208" s="28">
        <v>205</v>
      </c>
      <c r="B208" s="11" t="s">
        <v>151</v>
      </c>
      <c r="C208" s="11" t="s">
        <v>888</v>
      </c>
      <c r="D208" s="11" t="s">
        <v>889</v>
      </c>
      <c r="E208" s="11" t="s">
        <v>890</v>
      </c>
      <c r="F208" s="11" t="s">
        <v>428</v>
      </c>
      <c r="G208" s="11" t="s">
        <v>208</v>
      </c>
      <c r="H208" s="11">
        <v>3</v>
      </c>
      <c r="I208" s="11">
        <v>50</v>
      </c>
      <c r="J208" s="11"/>
      <c r="K208" s="11"/>
      <c r="L208" s="11"/>
      <c r="M208" s="11">
        <v>100</v>
      </c>
      <c r="N208" s="11" t="s">
        <v>869</v>
      </c>
      <c r="O208" s="11" t="s">
        <v>47</v>
      </c>
      <c r="P208" s="11" t="s">
        <v>48</v>
      </c>
      <c r="Q208" s="11" t="s">
        <v>729</v>
      </c>
    </row>
    <row r="209" ht="24" spans="1:17">
      <c r="A209" s="28">
        <v>206</v>
      </c>
      <c r="B209" s="11" t="s">
        <v>151</v>
      </c>
      <c r="C209" s="11" t="s">
        <v>891</v>
      </c>
      <c r="D209" s="11" t="s">
        <v>892</v>
      </c>
      <c r="E209" s="11" t="s">
        <v>893</v>
      </c>
      <c r="F209" s="11" t="s">
        <v>178</v>
      </c>
      <c r="G209" s="11" t="s">
        <v>894</v>
      </c>
      <c r="H209" s="11">
        <v>3</v>
      </c>
      <c r="I209" s="11">
        <v>50</v>
      </c>
      <c r="J209" s="11"/>
      <c r="K209" s="11"/>
      <c r="L209" s="11"/>
      <c r="M209" s="11">
        <v>100</v>
      </c>
      <c r="N209" s="11" t="s">
        <v>869</v>
      </c>
      <c r="O209" s="11" t="s">
        <v>47</v>
      </c>
      <c r="P209" s="11" t="s">
        <v>48</v>
      </c>
      <c r="Q209" s="11" t="s">
        <v>729</v>
      </c>
    </row>
    <row r="210" ht="48" spans="1:17">
      <c r="A210" s="28">
        <v>207</v>
      </c>
      <c r="B210" s="11" t="s">
        <v>151</v>
      </c>
      <c r="C210" s="11" t="s">
        <v>895</v>
      </c>
      <c r="D210" s="11" t="s">
        <v>896</v>
      </c>
      <c r="E210" s="11" t="s">
        <v>897</v>
      </c>
      <c r="F210" s="11" t="s">
        <v>155</v>
      </c>
      <c r="G210" s="11" t="s">
        <v>407</v>
      </c>
      <c r="H210" s="11">
        <v>3</v>
      </c>
      <c r="I210" s="11">
        <v>50</v>
      </c>
      <c r="J210" s="11" t="s">
        <v>1400</v>
      </c>
      <c r="K210" s="11">
        <v>3</v>
      </c>
      <c r="L210" s="11"/>
      <c r="M210" s="11">
        <v>100</v>
      </c>
      <c r="N210" s="11" t="s">
        <v>898</v>
      </c>
      <c r="O210" s="11" t="s">
        <v>47</v>
      </c>
      <c r="P210" s="11" t="s">
        <v>48</v>
      </c>
      <c r="Q210" s="11" t="s">
        <v>729</v>
      </c>
    </row>
    <row r="211" ht="36" spans="1:17">
      <c r="A211" s="28">
        <v>208</v>
      </c>
      <c r="B211" s="11" t="s">
        <v>151</v>
      </c>
      <c r="C211" s="11" t="s">
        <v>899</v>
      </c>
      <c r="D211" s="11" t="s">
        <v>900</v>
      </c>
      <c r="E211" s="11" t="s">
        <v>901</v>
      </c>
      <c r="F211" s="11" t="s">
        <v>196</v>
      </c>
      <c r="G211" s="11" t="s">
        <v>384</v>
      </c>
      <c r="H211" s="11">
        <v>3</v>
      </c>
      <c r="I211" s="11">
        <v>50</v>
      </c>
      <c r="J211" s="11" t="s">
        <v>1400</v>
      </c>
      <c r="K211" s="11">
        <v>27</v>
      </c>
      <c r="L211" s="11"/>
      <c r="M211" s="11">
        <v>100</v>
      </c>
      <c r="N211" s="11" t="s">
        <v>898</v>
      </c>
      <c r="O211" s="11" t="s">
        <v>47</v>
      </c>
      <c r="P211" s="11" t="s">
        <v>48</v>
      </c>
      <c r="Q211" s="11" t="s">
        <v>729</v>
      </c>
    </row>
    <row r="212" ht="36" spans="1:17">
      <c r="A212" s="28">
        <v>209</v>
      </c>
      <c r="B212" s="11" t="s">
        <v>151</v>
      </c>
      <c r="C212" s="11" t="s">
        <v>902</v>
      </c>
      <c r="D212" s="11" t="s">
        <v>903</v>
      </c>
      <c r="E212" s="11" t="s">
        <v>904</v>
      </c>
      <c r="F212" s="11" t="s">
        <v>155</v>
      </c>
      <c r="G212" s="11" t="s">
        <v>407</v>
      </c>
      <c r="H212" s="11">
        <v>2</v>
      </c>
      <c r="I212" s="11">
        <v>50</v>
      </c>
      <c r="J212" s="11"/>
      <c r="K212" s="11"/>
      <c r="L212" s="11"/>
      <c r="M212" s="11">
        <v>100</v>
      </c>
      <c r="N212" s="11" t="s">
        <v>898</v>
      </c>
      <c r="O212" s="11" t="s">
        <v>47</v>
      </c>
      <c r="P212" s="11" t="s">
        <v>48</v>
      </c>
      <c r="Q212" s="11" t="s">
        <v>729</v>
      </c>
    </row>
    <row r="213" ht="24" spans="1:17">
      <c r="A213" s="28">
        <v>210</v>
      </c>
      <c r="B213" s="11" t="s">
        <v>151</v>
      </c>
      <c r="C213" s="11" t="s">
        <v>905</v>
      </c>
      <c r="D213" s="11" t="s">
        <v>906</v>
      </c>
      <c r="E213" s="11" t="s">
        <v>907</v>
      </c>
      <c r="F213" s="11" t="s">
        <v>172</v>
      </c>
      <c r="G213" s="11" t="s">
        <v>339</v>
      </c>
      <c r="H213" s="11">
        <v>2</v>
      </c>
      <c r="I213" s="11">
        <v>50</v>
      </c>
      <c r="J213" s="11"/>
      <c r="K213" s="11"/>
      <c r="L213" s="11"/>
      <c r="M213" s="11">
        <v>100</v>
      </c>
      <c r="N213" s="11" t="s">
        <v>898</v>
      </c>
      <c r="O213" s="11" t="s">
        <v>47</v>
      </c>
      <c r="P213" s="11" t="s">
        <v>48</v>
      </c>
      <c r="Q213" s="11" t="s">
        <v>729</v>
      </c>
    </row>
    <row r="214" ht="24" spans="1:17">
      <c r="A214" s="28">
        <v>211</v>
      </c>
      <c r="B214" s="11" t="s">
        <v>151</v>
      </c>
      <c r="C214" s="11" t="s">
        <v>908</v>
      </c>
      <c r="D214" s="11" t="s">
        <v>909</v>
      </c>
      <c r="E214" s="11" t="s">
        <v>910</v>
      </c>
      <c r="F214" s="11" t="s">
        <v>172</v>
      </c>
      <c r="G214" s="11" t="s">
        <v>339</v>
      </c>
      <c r="H214" s="11">
        <v>2</v>
      </c>
      <c r="I214" s="11">
        <v>50</v>
      </c>
      <c r="J214" s="11"/>
      <c r="K214" s="11"/>
      <c r="L214" s="11"/>
      <c r="M214" s="11">
        <v>100</v>
      </c>
      <c r="N214" s="11" t="s">
        <v>898</v>
      </c>
      <c r="O214" s="11" t="s">
        <v>47</v>
      </c>
      <c r="P214" s="11" t="s">
        <v>48</v>
      </c>
      <c r="Q214" s="11" t="s">
        <v>729</v>
      </c>
    </row>
    <row r="215" ht="36" spans="1:17">
      <c r="A215" s="28">
        <v>212</v>
      </c>
      <c r="B215" s="11" t="s">
        <v>151</v>
      </c>
      <c r="C215" s="11" t="s">
        <v>911</v>
      </c>
      <c r="D215" s="11" t="s">
        <v>912</v>
      </c>
      <c r="E215" s="11" t="s">
        <v>913</v>
      </c>
      <c r="F215" s="11" t="s">
        <v>191</v>
      </c>
      <c r="G215" s="11" t="s">
        <v>914</v>
      </c>
      <c r="H215" s="11">
        <v>3</v>
      </c>
      <c r="I215" s="11">
        <v>50</v>
      </c>
      <c r="J215" s="11"/>
      <c r="K215" s="11"/>
      <c r="L215" s="11"/>
      <c r="M215" s="11">
        <v>100</v>
      </c>
      <c r="N215" s="11" t="s">
        <v>898</v>
      </c>
      <c r="O215" s="11" t="s">
        <v>47</v>
      </c>
      <c r="P215" s="11" t="s">
        <v>48</v>
      </c>
      <c r="Q215" s="11" t="s">
        <v>729</v>
      </c>
    </row>
    <row r="216" ht="108" spans="1:17">
      <c r="A216" s="28">
        <v>213</v>
      </c>
      <c r="B216" s="11" t="s">
        <v>151</v>
      </c>
      <c r="C216" s="11" t="s">
        <v>915</v>
      </c>
      <c r="D216" s="11" t="s">
        <v>916</v>
      </c>
      <c r="E216" s="11" t="s">
        <v>917</v>
      </c>
      <c r="F216" s="11" t="s">
        <v>196</v>
      </c>
      <c r="G216" s="11" t="s">
        <v>918</v>
      </c>
      <c r="H216" s="11">
        <v>2</v>
      </c>
      <c r="I216" s="11">
        <v>50</v>
      </c>
      <c r="J216" s="11"/>
      <c r="K216" s="11"/>
      <c r="L216" s="11" t="s">
        <v>3567</v>
      </c>
      <c r="M216" s="11">
        <v>100</v>
      </c>
      <c r="N216" s="11" t="s">
        <v>898</v>
      </c>
      <c r="O216" s="11" t="s">
        <v>47</v>
      </c>
      <c r="P216" s="11" t="s">
        <v>48</v>
      </c>
      <c r="Q216" s="11" t="s">
        <v>729</v>
      </c>
    </row>
    <row r="217" ht="24" spans="1:17">
      <c r="A217" s="28">
        <v>214</v>
      </c>
      <c r="B217" s="11" t="s">
        <v>151</v>
      </c>
      <c r="C217" s="11" t="s">
        <v>919</v>
      </c>
      <c r="D217" s="11" t="s">
        <v>920</v>
      </c>
      <c r="E217" s="11" t="s">
        <v>921</v>
      </c>
      <c r="F217" s="11" t="s">
        <v>172</v>
      </c>
      <c r="G217" s="11" t="s">
        <v>922</v>
      </c>
      <c r="H217" s="11">
        <v>2</v>
      </c>
      <c r="I217" s="11">
        <v>50</v>
      </c>
      <c r="J217" s="11"/>
      <c r="K217" s="11"/>
      <c r="L217" s="11"/>
      <c r="M217" s="11">
        <v>100</v>
      </c>
      <c r="N217" s="11" t="s">
        <v>898</v>
      </c>
      <c r="O217" s="11" t="s">
        <v>47</v>
      </c>
      <c r="P217" s="11" t="s">
        <v>48</v>
      </c>
      <c r="Q217" s="11" t="s">
        <v>729</v>
      </c>
    </row>
    <row r="218" ht="48" spans="1:17">
      <c r="A218" s="28">
        <v>215</v>
      </c>
      <c r="B218" s="11" t="s">
        <v>151</v>
      </c>
      <c r="C218" s="11" t="s">
        <v>923</v>
      </c>
      <c r="D218" s="11" t="s">
        <v>924</v>
      </c>
      <c r="E218" s="11" t="s">
        <v>925</v>
      </c>
      <c r="F218" s="11" t="s">
        <v>167</v>
      </c>
      <c r="G218" s="11" t="s">
        <v>926</v>
      </c>
      <c r="H218" s="11">
        <v>3</v>
      </c>
      <c r="I218" s="11">
        <v>50</v>
      </c>
      <c r="J218" s="11"/>
      <c r="K218" s="11"/>
      <c r="L218" s="11" t="s">
        <v>3568</v>
      </c>
      <c r="M218" s="11">
        <v>100</v>
      </c>
      <c r="N218" s="11" t="s">
        <v>898</v>
      </c>
      <c r="O218" s="11" t="s">
        <v>47</v>
      </c>
      <c r="P218" s="11" t="s">
        <v>48</v>
      </c>
      <c r="Q218" s="11" t="s">
        <v>729</v>
      </c>
    </row>
    <row r="219" ht="24" spans="1:17">
      <c r="A219" s="28">
        <v>216</v>
      </c>
      <c r="B219" s="11" t="s">
        <v>151</v>
      </c>
      <c r="C219" s="11" t="s">
        <v>927</v>
      </c>
      <c r="D219" s="11" t="s">
        <v>928</v>
      </c>
      <c r="E219" s="11" t="s">
        <v>929</v>
      </c>
      <c r="F219" s="11" t="s">
        <v>930</v>
      </c>
      <c r="G219" s="11" t="s">
        <v>384</v>
      </c>
      <c r="H219" s="11">
        <v>3</v>
      </c>
      <c r="I219" s="11">
        <v>50</v>
      </c>
      <c r="J219" s="11"/>
      <c r="K219" s="11"/>
      <c r="L219" s="11" t="s">
        <v>83</v>
      </c>
      <c r="M219" s="11">
        <v>100</v>
      </c>
      <c r="N219" s="11" t="s">
        <v>898</v>
      </c>
      <c r="O219" s="11" t="s">
        <v>47</v>
      </c>
      <c r="P219" s="11" t="s">
        <v>48</v>
      </c>
      <c r="Q219" s="11" t="s">
        <v>729</v>
      </c>
    </row>
    <row r="220" ht="36" spans="1:17">
      <c r="A220" s="28">
        <v>217</v>
      </c>
      <c r="B220" s="11" t="s">
        <v>151</v>
      </c>
      <c r="C220" s="11" t="s">
        <v>931</v>
      </c>
      <c r="D220" s="11" t="s">
        <v>932</v>
      </c>
      <c r="E220" s="11" t="s">
        <v>933</v>
      </c>
      <c r="F220" s="11" t="s">
        <v>228</v>
      </c>
      <c r="G220" s="11" t="s">
        <v>384</v>
      </c>
      <c r="H220" s="11">
        <v>3</v>
      </c>
      <c r="I220" s="11">
        <v>50</v>
      </c>
      <c r="J220" s="11" t="s">
        <v>1400</v>
      </c>
      <c r="K220" s="11">
        <v>6</v>
      </c>
      <c r="L220" s="11"/>
      <c r="M220" s="11">
        <v>100</v>
      </c>
      <c r="N220" s="11" t="s">
        <v>754</v>
      </c>
      <c r="O220" s="11" t="s">
        <v>47</v>
      </c>
      <c r="P220" s="11" t="s">
        <v>48</v>
      </c>
      <c r="Q220" s="11" t="s">
        <v>729</v>
      </c>
    </row>
    <row r="221" ht="48" spans="1:17">
      <c r="A221" s="28">
        <v>218</v>
      </c>
      <c r="B221" s="11" t="s">
        <v>151</v>
      </c>
      <c r="C221" s="11" t="s">
        <v>934</v>
      </c>
      <c r="D221" s="11" t="s">
        <v>935</v>
      </c>
      <c r="E221" s="11" t="s">
        <v>936</v>
      </c>
      <c r="F221" s="11" t="s">
        <v>228</v>
      </c>
      <c r="G221" s="11" t="s">
        <v>865</v>
      </c>
      <c r="H221" s="11">
        <v>3</v>
      </c>
      <c r="I221" s="11">
        <v>20</v>
      </c>
      <c r="J221" s="11" t="s">
        <v>1400</v>
      </c>
      <c r="K221" s="11">
        <v>21</v>
      </c>
      <c r="L221" s="11"/>
      <c r="M221" s="11">
        <v>100</v>
      </c>
      <c r="N221" s="11" t="s">
        <v>754</v>
      </c>
      <c r="O221" s="11" t="s">
        <v>105</v>
      </c>
      <c r="P221" s="11" t="s">
        <v>48</v>
      </c>
      <c r="Q221" s="11" t="s">
        <v>729</v>
      </c>
    </row>
    <row r="222" ht="36" spans="1:17">
      <c r="A222" s="28">
        <v>219</v>
      </c>
      <c r="B222" s="11" t="s">
        <v>151</v>
      </c>
      <c r="C222" s="11" t="s">
        <v>937</v>
      </c>
      <c r="D222" s="11" t="s">
        <v>938</v>
      </c>
      <c r="E222" s="11" t="s">
        <v>939</v>
      </c>
      <c r="F222" s="11" t="s">
        <v>424</v>
      </c>
      <c r="G222" s="11" t="s">
        <v>940</v>
      </c>
      <c r="H222" s="11">
        <v>1</v>
      </c>
      <c r="I222" s="11">
        <v>50</v>
      </c>
      <c r="J222" s="11"/>
      <c r="K222" s="11"/>
      <c r="L222" s="11"/>
      <c r="M222" s="11">
        <v>100</v>
      </c>
      <c r="N222" s="11" t="s">
        <v>754</v>
      </c>
      <c r="O222" s="11" t="s">
        <v>47</v>
      </c>
      <c r="P222" s="11" t="s">
        <v>48</v>
      </c>
      <c r="Q222" s="11" t="s">
        <v>729</v>
      </c>
    </row>
    <row r="223" ht="36" spans="1:17">
      <c r="A223" s="28">
        <v>220</v>
      </c>
      <c r="B223" s="11" t="s">
        <v>151</v>
      </c>
      <c r="C223" s="11" t="s">
        <v>941</v>
      </c>
      <c r="D223" s="11" t="s">
        <v>942</v>
      </c>
      <c r="E223" s="11" t="s">
        <v>943</v>
      </c>
      <c r="F223" s="11" t="s">
        <v>155</v>
      </c>
      <c r="G223" s="11" t="s">
        <v>162</v>
      </c>
      <c r="H223" s="11">
        <v>4</v>
      </c>
      <c r="I223" s="11">
        <v>25</v>
      </c>
      <c r="J223" s="11"/>
      <c r="K223" s="11"/>
      <c r="L223" s="11"/>
      <c r="M223" s="11">
        <v>100</v>
      </c>
      <c r="N223" s="11" t="s">
        <v>754</v>
      </c>
      <c r="O223" s="11" t="s">
        <v>47</v>
      </c>
      <c r="P223" s="11" t="s">
        <v>56</v>
      </c>
      <c r="Q223" s="11" t="s">
        <v>729</v>
      </c>
    </row>
    <row r="224" ht="36" spans="1:17">
      <c r="A224" s="28">
        <v>221</v>
      </c>
      <c r="B224" s="11" t="s">
        <v>151</v>
      </c>
      <c r="C224" s="11" t="s">
        <v>944</v>
      </c>
      <c r="D224" s="11" t="s">
        <v>945</v>
      </c>
      <c r="E224" s="11" t="s">
        <v>946</v>
      </c>
      <c r="F224" s="11" t="s">
        <v>196</v>
      </c>
      <c r="G224" s="11" t="s">
        <v>947</v>
      </c>
      <c r="H224" s="11">
        <v>4</v>
      </c>
      <c r="I224" s="11">
        <v>25</v>
      </c>
      <c r="J224" s="11"/>
      <c r="K224" s="11"/>
      <c r="L224" s="11" t="s">
        <v>2129</v>
      </c>
      <c r="M224" s="11">
        <v>100</v>
      </c>
      <c r="N224" s="11" t="s">
        <v>754</v>
      </c>
      <c r="O224" s="11" t="s">
        <v>47</v>
      </c>
      <c r="P224" s="11" t="s">
        <v>56</v>
      </c>
      <c r="Q224" s="11" t="s">
        <v>729</v>
      </c>
    </row>
    <row r="225" ht="48" spans="1:17">
      <c r="A225" s="28">
        <v>222</v>
      </c>
      <c r="B225" s="11" t="s">
        <v>151</v>
      </c>
      <c r="C225" s="11" t="s">
        <v>948</v>
      </c>
      <c r="D225" s="11" t="s">
        <v>949</v>
      </c>
      <c r="E225" s="11" t="s">
        <v>950</v>
      </c>
      <c r="F225" s="11" t="s">
        <v>167</v>
      </c>
      <c r="G225" s="11" t="s">
        <v>331</v>
      </c>
      <c r="H225" s="11">
        <v>2</v>
      </c>
      <c r="I225" s="11">
        <v>20</v>
      </c>
      <c r="J225" s="11" t="s">
        <v>1400</v>
      </c>
      <c r="K225" s="11">
        <v>9</v>
      </c>
      <c r="L225" s="11" t="s">
        <v>3358</v>
      </c>
      <c r="M225" s="11">
        <v>100</v>
      </c>
      <c r="N225" s="11" t="s">
        <v>754</v>
      </c>
      <c r="O225" s="11" t="s">
        <v>105</v>
      </c>
      <c r="P225" s="11" t="s">
        <v>48</v>
      </c>
      <c r="Q225" s="11" t="s">
        <v>729</v>
      </c>
    </row>
    <row r="226" ht="24" spans="1:17">
      <c r="A226" s="28">
        <v>223</v>
      </c>
      <c r="B226" s="11" t="s">
        <v>151</v>
      </c>
      <c r="C226" s="11" t="s">
        <v>951</v>
      </c>
      <c r="D226" s="11" t="s">
        <v>952</v>
      </c>
      <c r="E226" s="11" t="s">
        <v>953</v>
      </c>
      <c r="F226" s="11" t="s">
        <v>167</v>
      </c>
      <c r="G226" s="11" t="s">
        <v>926</v>
      </c>
      <c r="H226" s="11">
        <v>3</v>
      </c>
      <c r="I226" s="11">
        <v>50</v>
      </c>
      <c r="J226" s="11"/>
      <c r="K226" s="11"/>
      <c r="L226" s="11" t="s">
        <v>3283</v>
      </c>
      <c r="M226" s="11">
        <v>100</v>
      </c>
      <c r="N226" s="11" t="s">
        <v>754</v>
      </c>
      <c r="O226" s="11" t="s">
        <v>47</v>
      </c>
      <c r="P226" s="11" t="s">
        <v>48</v>
      </c>
      <c r="Q226" s="11" t="s">
        <v>729</v>
      </c>
    </row>
    <row r="227" ht="36" spans="1:17">
      <c r="A227" s="28">
        <v>224</v>
      </c>
      <c r="B227" s="11" t="s">
        <v>151</v>
      </c>
      <c r="C227" s="11" t="s">
        <v>954</v>
      </c>
      <c r="D227" s="11" t="s">
        <v>955</v>
      </c>
      <c r="E227" s="11" t="s">
        <v>956</v>
      </c>
      <c r="F227" s="11" t="s">
        <v>957</v>
      </c>
      <c r="G227" s="11" t="s">
        <v>958</v>
      </c>
      <c r="H227" s="11">
        <v>3</v>
      </c>
      <c r="I227" s="11">
        <v>50</v>
      </c>
      <c r="J227" s="11" t="s">
        <v>1400</v>
      </c>
      <c r="K227" s="11">
        <v>14</v>
      </c>
      <c r="L227" s="11"/>
      <c r="M227" s="11">
        <v>100</v>
      </c>
      <c r="N227" s="11" t="s">
        <v>759</v>
      </c>
      <c r="O227" s="11" t="s">
        <v>47</v>
      </c>
      <c r="P227" s="11" t="s">
        <v>48</v>
      </c>
      <c r="Q227" s="11" t="s">
        <v>729</v>
      </c>
    </row>
    <row r="228" ht="36" spans="1:17">
      <c r="A228" s="28">
        <v>225</v>
      </c>
      <c r="B228" s="11" t="s">
        <v>151</v>
      </c>
      <c r="C228" s="11" t="s">
        <v>959</v>
      </c>
      <c r="D228" s="11" t="s">
        <v>960</v>
      </c>
      <c r="E228" s="11" t="s">
        <v>961</v>
      </c>
      <c r="F228" s="11" t="s">
        <v>228</v>
      </c>
      <c r="G228" s="11" t="s">
        <v>962</v>
      </c>
      <c r="H228" s="11">
        <v>3</v>
      </c>
      <c r="I228" s="11">
        <v>50</v>
      </c>
      <c r="J228" s="11"/>
      <c r="K228" s="11"/>
      <c r="L228" s="11"/>
      <c r="M228" s="11">
        <v>100</v>
      </c>
      <c r="N228" s="11" t="s">
        <v>759</v>
      </c>
      <c r="O228" s="11" t="s">
        <v>47</v>
      </c>
      <c r="P228" s="11" t="s">
        <v>48</v>
      </c>
      <c r="Q228" s="11" t="s">
        <v>729</v>
      </c>
    </row>
    <row r="229" ht="36" spans="1:17">
      <c r="A229" s="28">
        <v>226</v>
      </c>
      <c r="B229" s="11" t="s">
        <v>151</v>
      </c>
      <c r="C229" s="11" t="s">
        <v>963</v>
      </c>
      <c r="D229" s="11" t="s">
        <v>964</v>
      </c>
      <c r="E229" s="11" t="s">
        <v>965</v>
      </c>
      <c r="F229" s="11" t="s">
        <v>317</v>
      </c>
      <c r="G229" s="11" t="s">
        <v>825</v>
      </c>
      <c r="H229" s="11">
        <v>1</v>
      </c>
      <c r="I229" s="11">
        <v>50</v>
      </c>
      <c r="J229" s="11"/>
      <c r="K229" s="11"/>
      <c r="L229" s="11" t="s">
        <v>3409</v>
      </c>
      <c r="M229" s="11">
        <v>100</v>
      </c>
      <c r="N229" s="11" t="s">
        <v>759</v>
      </c>
      <c r="O229" s="11" t="s">
        <v>47</v>
      </c>
      <c r="P229" s="11" t="s">
        <v>48</v>
      </c>
      <c r="Q229" s="11" t="s">
        <v>729</v>
      </c>
    </row>
    <row r="230" ht="24" spans="1:17">
      <c r="A230" s="28">
        <v>227</v>
      </c>
      <c r="B230" s="11" t="s">
        <v>151</v>
      </c>
      <c r="C230" s="11" t="s">
        <v>966</v>
      </c>
      <c r="D230" s="11" t="s">
        <v>967</v>
      </c>
      <c r="E230" s="11" t="s">
        <v>968</v>
      </c>
      <c r="F230" s="11" t="s">
        <v>228</v>
      </c>
      <c r="G230" s="11" t="s">
        <v>208</v>
      </c>
      <c r="H230" s="11">
        <v>4</v>
      </c>
      <c r="I230" s="11">
        <v>25</v>
      </c>
      <c r="J230" s="11"/>
      <c r="K230" s="11"/>
      <c r="L230" s="11"/>
      <c r="M230" s="11">
        <v>100</v>
      </c>
      <c r="N230" s="11" t="s">
        <v>759</v>
      </c>
      <c r="O230" s="11" t="s">
        <v>47</v>
      </c>
      <c r="P230" s="11" t="s">
        <v>56</v>
      </c>
      <c r="Q230" s="11" t="s">
        <v>729</v>
      </c>
    </row>
    <row r="231" ht="24" spans="1:17">
      <c r="A231" s="28">
        <v>228</v>
      </c>
      <c r="B231" s="11" t="s">
        <v>151</v>
      </c>
      <c r="C231" s="11" t="s">
        <v>969</v>
      </c>
      <c r="D231" s="11" t="s">
        <v>970</v>
      </c>
      <c r="E231" s="11" t="s">
        <v>971</v>
      </c>
      <c r="F231" s="11" t="s">
        <v>172</v>
      </c>
      <c r="G231" s="11" t="s">
        <v>972</v>
      </c>
      <c r="H231" s="11">
        <v>1</v>
      </c>
      <c r="I231" s="11">
        <v>50</v>
      </c>
      <c r="J231" s="11"/>
      <c r="K231" s="11"/>
      <c r="L231" s="11"/>
      <c r="M231" s="11">
        <v>100</v>
      </c>
      <c r="N231" s="11" t="s">
        <v>759</v>
      </c>
      <c r="O231" s="11" t="s">
        <v>47</v>
      </c>
      <c r="P231" s="11" t="s">
        <v>48</v>
      </c>
      <c r="Q231" s="11" t="s">
        <v>729</v>
      </c>
    </row>
    <row r="232" ht="36" spans="1:17">
      <c r="A232" s="28">
        <v>229</v>
      </c>
      <c r="B232" s="11" t="s">
        <v>151</v>
      </c>
      <c r="C232" s="11" t="s">
        <v>973</v>
      </c>
      <c r="D232" s="11" t="s">
        <v>974</v>
      </c>
      <c r="E232" s="11" t="s">
        <v>975</v>
      </c>
      <c r="F232" s="11" t="s">
        <v>172</v>
      </c>
      <c r="G232" s="11" t="s">
        <v>976</v>
      </c>
      <c r="H232" s="11">
        <v>2</v>
      </c>
      <c r="I232" s="11">
        <v>50</v>
      </c>
      <c r="J232" s="11"/>
      <c r="K232" s="11"/>
      <c r="L232" s="11" t="s">
        <v>3410</v>
      </c>
      <c r="M232" s="11">
        <v>100</v>
      </c>
      <c r="N232" s="11" t="s">
        <v>759</v>
      </c>
      <c r="O232" s="11" t="s">
        <v>47</v>
      </c>
      <c r="P232" s="11" t="s">
        <v>48</v>
      </c>
      <c r="Q232" s="11" t="s">
        <v>729</v>
      </c>
    </row>
    <row r="233" ht="36" spans="1:17">
      <c r="A233" s="28">
        <v>230</v>
      </c>
      <c r="B233" s="11" t="s">
        <v>151</v>
      </c>
      <c r="C233" s="11" t="s">
        <v>977</v>
      </c>
      <c r="D233" s="11" t="s">
        <v>978</v>
      </c>
      <c r="E233" s="11" t="s">
        <v>979</v>
      </c>
      <c r="F233" s="11" t="s">
        <v>172</v>
      </c>
      <c r="G233" s="11" t="s">
        <v>384</v>
      </c>
      <c r="H233" s="11">
        <v>3</v>
      </c>
      <c r="I233" s="11">
        <v>50</v>
      </c>
      <c r="J233" s="11" t="s">
        <v>1400</v>
      </c>
      <c r="K233" s="11">
        <v>6</v>
      </c>
      <c r="L233" s="11"/>
      <c r="M233" s="11">
        <v>100</v>
      </c>
      <c r="N233" s="11" t="s">
        <v>980</v>
      </c>
      <c r="O233" s="11" t="s">
        <v>47</v>
      </c>
      <c r="P233" s="11" t="s">
        <v>48</v>
      </c>
      <c r="Q233" s="11" t="s">
        <v>729</v>
      </c>
    </row>
    <row r="234" ht="36" spans="1:17">
      <c r="A234" s="28">
        <v>231</v>
      </c>
      <c r="B234" s="11" t="s">
        <v>151</v>
      </c>
      <c r="C234" s="11" t="s">
        <v>981</v>
      </c>
      <c r="D234" s="11" t="s">
        <v>982</v>
      </c>
      <c r="E234" s="11" t="s">
        <v>983</v>
      </c>
      <c r="F234" s="11" t="s">
        <v>196</v>
      </c>
      <c r="G234" s="11" t="s">
        <v>384</v>
      </c>
      <c r="H234" s="11">
        <v>3</v>
      </c>
      <c r="I234" s="11">
        <v>50</v>
      </c>
      <c r="J234" s="11"/>
      <c r="K234" s="11"/>
      <c r="L234" s="11"/>
      <c r="M234" s="11">
        <v>100</v>
      </c>
      <c r="N234" s="11" t="s">
        <v>980</v>
      </c>
      <c r="O234" s="11" t="s">
        <v>47</v>
      </c>
      <c r="P234" s="11" t="s">
        <v>48</v>
      </c>
      <c r="Q234" s="11" t="s">
        <v>729</v>
      </c>
    </row>
    <row r="235" ht="36" spans="1:17">
      <c r="A235" s="28">
        <v>232</v>
      </c>
      <c r="B235" s="11" t="s">
        <v>151</v>
      </c>
      <c r="C235" s="11" t="s">
        <v>984</v>
      </c>
      <c r="D235" s="11" t="s">
        <v>985</v>
      </c>
      <c r="E235" s="11" t="s">
        <v>986</v>
      </c>
      <c r="F235" s="11" t="s">
        <v>155</v>
      </c>
      <c r="G235" s="11" t="s">
        <v>987</v>
      </c>
      <c r="H235" s="11">
        <v>3</v>
      </c>
      <c r="I235" s="11">
        <v>50</v>
      </c>
      <c r="J235" s="11"/>
      <c r="K235" s="11"/>
      <c r="L235" s="11"/>
      <c r="M235" s="11">
        <v>100</v>
      </c>
      <c r="N235" s="11" t="s">
        <v>980</v>
      </c>
      <c r="O235" s="11" t="s">
        <v>47</v>
      </c>
      <c r="P235" s="11" t="s">
        <v>48</v>
      </c>
      <c r="Q235" s="11" t="s">
        <v>729</v>
      </c>
    </row>
    <row r="236" ht="60" spans="1:17">
      <c r="A236" s="28">
        <v>233</v>
      </c>
      <c r="B236" s="11" t="s">
        <v>151</v>
      </c>
      <c r="C236" s="11" t="s">
        <v>988</v>
      </c>
      <c r="D236" s="11" t="s">
        <v>989</v>
      </c>
      <c r="E236" s="11" t="s">
        <v>990</v>
      </c>
      <c r="F236" s="11" t="s">
        <v>155</v>
      </c>
      <c r="G236" s="11" t="s">
        <v>460</v>
      </c>
      <c r="H236" s="11">
        <v>2</v>
      </c>
      <c r="I236" s="11">
        <v>50</v>
      </c>
      <c r="J236" s="11"/>
      <c r="K236" s="11"/>
      <c r="L236" s="11" t="s">
        <v>3569</v>
      </c>
      <c r="M236" s="11">
        <v>100</v>
      </c>
      <c r="N236" s="11" t="s">
        <v>980</v>
      </c>
      <c r="O236" s="11" t="s">
        <v>47</v>
      </c>
      <c r="P236" s="11" t="s">
        <v>48</v>
      </c>
      <c r="Q236" s="11" t="s">
        <v>729</v>
      </c>
    </row>
    <row r="237" ht="36" spans="1:17">
      <c r="A237" s="28">
        <v>234</v>
      </c>
      <c r="B237" s="11" t="s">
        <v>151</v>
      </c>
      <c r="C237" s="11" t="s">
        <v>991</v>
      </c>
      <c r="D237" s="11" t="s">
        <v>992</v>
      </c>
      <c r="E237" s="11" t="s">
        <v>993</v>
      </c>
      <c r="F237" s="11" t="s">
        <v>196</v>
      </c>
      <c r="G237" s="11" t="s">
        <v>994</v>
      </c>
      <c r="H237" s="11">
        <v>2</v>
      </c>
      <c r="I237" s="11">
        <v>50</v>
      </c>
      <c r="J237" s="11"/>
      <c r="K237" s="11"/>
      <c r="L237" s="11"/>
      <c r="M237" s="11">
        <v>100</v>
      </c>
      <c r="N237" s="11" t="s">
        <v>980</v>
      </c>
      <c r="O237" s="11" t="s">
        <v>47</v>
      </c>
      <c r="P237" s="11" t="s">
        <v>48</v>
      </c>
      <c r="Q237" s="11" t="s">
        <v>729</v>
      </c>
    </row>
    <row r="238" ht="36" spans="1:17">
      <c r="A238" s="28">
        <v>235</v>
      </c>
      <c r="B238" s="11" t="s">
        <v>151</v>
      </c>
      <c r="C238" s="11" t="s">
        <v>995</v>
      </c>
      <c r="D238" s="11" t="s">
        <v>996</v>
      </c>
      <c r="E238" s="11" t="s">
        <v>997</v>
      </c>
      <c r="F238" s="11" t="s">
        <v>196</v>
      </c>
      <c r="G238" s="11" t="s">
        <v>998</v>
      </c>
      <c r="H238" s="11">
        <v>6</v>
      </c>
      <c r="I238" s="11">
        <v>25</v>
      </c>
      <c r="J238" s="11" t="s">
        <v>1400</v>
      </c>
      <c r="K238" s="11">
        <v>4</v>
      </c>
      <c r="L238" s="11"/>
      <c r="M238" s="11">
        <v>100</v>
      </c>
      <c r="N238" s="11" t="s">
        <v>980</v>
      </c>
      <c r="O238" s="11" t="s">
        <v>47</v>
      </c>
      <c r="P238" s="11" t="s">
        <v>56</v>
      </c>
      <c r="Q238" s="11" t="s">
        <v>729</v>
      </c>
    </row>
    <row r="239" ht="36" spans="1:17">
      <c r="A239" s="28">
        <v>236</v>
      </c>
      <c r="B239" s="11" t="s">
        <v>151</v>
      </c>
      <c r="C239" s="11" t="s">
        <v>999</v>
      </c>
      <c r="D239" s="11" t="s">
        <v>1000</v>
      </c>
      <c r="E239" s="11" t="s">
        <v>1001</v>
      </c>
      <c r="F239" s="11" t="s">
        <v>207</v>
      </c>
      <c r="G239" s="11" t="s">
        <v>947</v>
      </c>
      <c r="H239" s="11">
        <v>2</v>
      </c>
      <c r="I239" s="11">
        <v>50</v>
      </c>
      <c r="J239" s="11"/>
      <c r="K239" s="11"/>
      <c r="L239" s="11"/>
      <c r="M239" s="11">
        <v>100</v>
      </c>
      <c r="N239" s="11" t="s">
        <v>980</v>
      </c>
      <c r="O239" s="11" t="s">
        <v>47</v>
      </c>
      <c r="P239" s="11" t="s">
        <v>48</v>
      </c>
      <c r="Q239" s="11" t="s">
        <v>729</v>
      </c>
    </row>
    <row r="240" ht="24" spans="1:17">
      <c r="A240" s="28">
        <v>237</v>
      </c>
      <c r="B240" s="11" t="s">
        <v>151</v>
      </c>
      <c r="C240" s="11" t="s">
        <v>1002</v>
      </c>
      <c r="D240" s="11" t="s">
        <v>1003</v>
      </c>
      <c r="E240" s="11" t="s">
        <v>1004</v>
      </c>
      <c r="F240" s="11" t="s">
        <v>317</v>
      </c>
      <c r="G240" s="11" t="s">
        <v>331</v>
      </c>
      <c r="H240" s="11">
        <v>4</v>
      </c>
      <c r="I240" s="11">
        <v>10</v>
      </c>
      <c r="J240" s="11"/>
      <c r="K240" s="11"/>
      <c r="L240" s="11"/>
      <c r="M240" s="11">
        <v>100</v>
      </c>
      <c r="N240" s="11" t="s">
        <v>1005</v>
      </c>
      <c r="O240" s="11" t="s">
        <v>105</v>
      </c>
      <c r="P240" s="11" t="s">
        <v>56</v>
      </c>
      <c r="Q240" s="11" t="s">
        <v>729</v>
      </c>
    </row>
    <row r="241" ht="36" spans="1:17">
      <c r="A241" s="28">
        <v>238</v>
      </c>
      <c r="B241" s="11" t="s">
        <v>151</v>
      </c>
      <c r="C241" s="11" t="s">
        <v>1006</v>
      </c>
      <c r="D241" s="11" t="s">
        <v>1007</v>
      </c>
      <c r="E241" s="11" t="s">
        <v>1008</v>
      </c>
      <c r="F241" s="11" t="s">
        <v>228</v>
      </c>
      <c r="G241" s="11" t="s">
        <v>384</v>
      </c>
      <c r="H241" s="11">
        <v>3</v>
      </c>
      <c r="I241" s="11">
        <v>50</v>
      </c>
      <c r="J241" s="11"/>
      <c r="K241" s="11"/>
      <c r="L241" s="11"/>
      <c r="M241" s="11">
        <v>100</v>
      </c>
      <c r="N241" s="11" t="s">
        <v>1005</v>
      </c>
      <c r="O241" s="11" t="s">
        <v>47</v>
      </c>
      <c r="P241" s="11" t="s">
        <v>48</v>
      </c>
      <c r="Q241" s="11" t="s">
        <v>729</v>
      </c>
    </row>
    <row r="242" ht="24" spans="1:17">
      <c r="A242" s="28">
        <v>239</v>
      </c>
      <c r="B242" s="11" t="s">
        <v>151</v>
      </c>
      <c r="C242" s="11" t="s">
        <v>1009</v>
      </c>
      <c r="D242" s="11" t="s">
        <v>1010</v>
      </c>
      <c r="E242" s="11" t="s">
        <v>1011</v>
      </c>
      <c r="F242" s="11" t="s">
        <v>402</v>
      </c>
      <c r="G242" s="11" t="s">
        <v>1012</v>
      </c>
      <c r="H242" s="11">
        <v>6</v>
      </c>
      <c r="I242" s="11">
        <v>25</v>
      </c>
      <c r="J242" s="11"/>
      <c r="K242" s="11"/>
      <c r="L242" s="11"/>
      <c r="M242" s="11">
        <v>44.44</v>
      </c>
      <c r="N242" s="11" t="s">
        <v>1005</v>
      </c>
      <c r="O242" s="11" t="s">
        <v>47</v>
      </c>
      <c r="P242" s="11" t="s">
        <v>56</v>
      </c>
      <c r="Q242" s="11" t="s">
        <v>729</v>
      </c>
    </row>
    <row r="243" ht="48" spans="1:17">
      <c r="A243" s="28">
        <v>240</v>
      </c>
      <c r="B243" s="11" t="s">
        <v>151</v>
      </c>
      <c r="C243" s="11" t="s">
        <v>1013</v>
      </c>
      <c r="D243" s="11" t="s">
        <v>1014</v>
      </c>
      <c r="E243" s="11" t="s">
        <v>1015</v>
      </c>
      <c r="F243" s="11" t="s">
        <v>155</v>
      </c>
      <c r="G243" s="11" t="s">
        <v>1016</v>
      </c>
      <c r="H243" s="11">
        <v>3</v>
      </c>
      <c r="I243" s="11">
        <v>50</v>
      </c>
      <c r="J243" s="11"/>
      <c r="K243" s="11"/>
      <c r="L243" s="11"/>
      <c r="M243" s="11">
        <v>100</v>
      </c>
      <c r="N243" s="11" t="s">
        <v>1005</v>
      </c>
      <c r="O243" s="11" t="s">
        <v>47</v>
      </c>
      <c r="P243" s="11" t="s">
        <v>48</v>
      </c>
      <c r="Q243" s="11" t="s">
        <v>729</v>
      </c>
    </row>
    <row r="244" ht="24" spans="1:17">
      <c r="A244" s="28">
        <v>241</v>
      </c>
      <c r="B244" s="11" t="s">
        <v>151</v>
      </c>
      <c r="C244" s="11" t="s">
        <v>1017</v>
      </c>
      <c r="D244" s="11" t="s">
        <v>1018</v>
      </c>
      <c r="E244" s="11" t="s">
        <v>1019</v>
      </c>
      <c r="F244" s="11" t="s">
        <v>207</v>
      </c>
      <c r="G244" s="11" t="s">
        <v>394</v>
      </c>
      <c r="H244" s="11">
        <v>2</v>
      </c>
      <c r="I244" s="11">
        <v>50</v>
      </c>
      <c r="J244" s="11"/>
      <c r="K244" s="11"/>
      <c r="L244" s="11"/>
      <c r="M244" s="11">
        <v>100</v>
      </c>
      <c r="N244" s="11" t="s">
        <v>1005</v>
      </c>
      <c r="O244" s="11" t="s">
        <v>47</v>
      </c>
      <c r="P244" s="11" t="s">
        <v>48</v>
      </c>
      <c r="Q244" s="11" t="s">
        <v>729</v>
      </c>
    </row>
    <row r="245" ht="36" spans="1:17">
      <c r="A245" s="28">
        <v>242</v>
      </c>
      <c r="B245" s="11" t="s">
        <v>151</v>
      </c>
      <c r="C245" s="11" t="s">
        <v>1020</v>
      </c>
      <c r="D245" s="11" t="s">
        <v>1021</v>
      </c>
      <c r="E245" s="11" t="s">
        <v>1022</v>
      </c>
      <c r="F245" s="11" t="s">
        <v>155</v>
      </c>
      <c r="G245" s="11" t="s">
        <v>1023</v>
      </c>
      <c r="H245" s="11">
        <v>3</v>
      </c>
      <c r="I245" s="11">
        <v>50</v>
      </c>
      <c r="J245" s="11" t="s">
        <v>1400</v>
      </c>
      <c r="K245" s="11">
        <v>6</v>
      </c>
      <c r="L245" s="11"/>
      <c r="M245" s="11">
        <v>100</v>
      </c>
      <c r="N245" s="11" t="s">
        <v>763</v>
      </c>
      <c r="O245" s="11" t="s">
        <v>47</v>
      </c>
      <c r="P245" s="11" t="s">
        <v>48</v>
      </c>
      <c r="Q245" s="11" t="s">
        <v>729</v>
      </c>
    </row>
    <row r="246" ht="36" spans="1:17">
      <c r="A246" s="28">
        <v>243</v>
      </c>
      <c r="B246" s="11" t="s">
        <v>151</v>
      </c>
      <c r="C246" s="11" t="s">
        <v>1024</v>
      </c>
      <c r="D246" s="11" t="s">
        <v>1025</v>
      </c>
      <c r="E246" s="11" t="s">
        <v>1026</v>
      </c>
      <c r="F246" s="11" t="s">
        <v>277</v>
      </c>
      <c r="G246" s="11" t="s">
        <v>1027</v>
      </c>
      <c r="H246" s="11">
        <v>3</v>
      </c>
      <c r="I246" s="11">
        <v>50</v>
      </c>
      <c r="J246" s="11"/>
      <c r="K246" s="11"/>
      <c r="L246" s="11"/>
      <c r="M246" s="11">
        <v>100</v>
      </c>
      <c r="N246" s="11" t="s">
        <v>763</v>
      </c>
      <c r="O246" s="11" t="s">
        <v>47</v>
      </c>
      <c r="P246" s="11" t="s">
        <v>48</v>
      </c>
      <c r="Q246" s="11" t="s">
        <v>729</v>
      </c>
    </row>
    <row r="247" ht="60" spans="1:17">
      <c r="A247" s="28">
        <v>244</v>
      </c>
      <c r="B247" s="11" t="s">
        <v>151</v>
      </c>
      <c r="C247" s="11" t="s">
        <v>1028</v>
      </c>
      <c r="D247" s="11" t="s">
        <v>1029</v>
      </c>
      <c r="E247" s="11" t="s">
        <v>1030</v>
      </c>
      <c r="F247" s="11" t="s">
        <v>424</v>
      </c>
      <c r="G247" s="11" t="s">
        <v>829</v>
      </c>
      <c r="H247" s="11">
        <v>3</v>
      </c>
      <c r="I247" s="11">
        <v>50</v>
      </c>
      <c r="J247" s="11" t="s">
        <v>1400</v>
      </c>
      <c r="K247" s="11">
        <v>10</v>
      </c>
      <c r="L247" s="11"/>
      <c r="M247" s="11">
        <v>68.18</v>
      </c>
      <c r="N247" s="11" t="s">
        <v>1031</v>
      </c>
      <c r="O247" s="11" t="s">
        <v>47</v>
      </c>
      <c r="P247" s="11" t="s">
        <v>48</v>
      </c>
      <c r="Q247" s="11" t="s">
        <v>729</v>
      </c>
    </row>
    <row r="248" ht="36" spans="1:17">
      <c r="A248" s="28">
        <v>245</v>
      </c>
      <c r="B248" s="11" t="s">
        <v>151</v>
      </c>
      <c r="C248" s="11" t="s">
        <v>1032</v>
      </c>
      <c r="D248" s="11" t="s">
        <v>1033</v>
      </c>
      <c r="E248" s="11" t="s">
        <v>1034</v>
      </c>
      <c r="F248" s="11" t="s">
        <v>191</v>
      </c>
      <c r="G248" s="11" t="s">
        <v>347</v>
      </c>
      <c r="H248" s="11">
        <v>4</v>
      </c>
      <c r="I248" s="11">
        <v>25</v>
      </c>
      <c r="J248" s="11"/>
      <c r="K248" s="11"/>
      <c r="L248" s="11" t="s">
        <v>3412</v>
      </c>
      <c r="M248" s="11">
        <v>100</v>
      </c>
      <c r="N248" s="11" t="s">
        <v>1031</v>
      </c>
      <c r="O248" s="11" t="s">
        <v>47</v>
      </c>
      <c r="P248" s="11" t="s">
        <v>56</v>
      </c>
      <c r="Q248" s="11" t="s">
        <v>729</v>
      </c>
    </row>
    <row r="249" ht="24" spans="1:17">
      <c r="A249" s="28">
        <v>246</v>
      </c>
      <c r="B249" s="11" t="s">
        <v>151</v>
      </c>
      <c r="C249" s="11" t="s">
        <v>1035</v>
      </c>
      <c r="D249" s="11" t="s">
        <v>1036</v>
      </c>
      <c r="E249" s="11" t="s">
        <v>1037</v>
      </c>
      <c r="F249" s="11" t="s">
        <v>250</v>
      </c>
      <c r="G249" s="11" t="s">
        <v>380</v>
      </c>
      <c r="H249" s="11">
        <v>2</v>
      </c>
      <c r="I249" s="11">
        <v>50</v>
      </c>
      <c r="J249" s="11"/>
      <c r="K249" s="11"/>
      <c r="L249" s="11"/>
      <c r="M249" s="11">
        <v>100</v>
      </c>
      <c r="N249" s="11" t="s">
        <v>1038</v>
      </c>
      <c r="O249" s="11" t="s">
        <v>47</v>
      </c>
      <c r="P249" s="11" t="s">
        <v>48</v>
      </c>
      <c r="Q249" s="11" t="s">
        <v>729</v>
      </c>
    </row>
    <row r="250" ht="36" spans="1:17">
      <c r="A250" s="28">
        <v>247</v>
      </c>
      <c r="B250" s="11" t="s">
        <v>151</v>
      </c>
      <c r="C250" s="11" t="s">
        <v>1039</v>
      </c>
      <c r="D250" s="11" t="s">
        <v>1040</v>
      </c>
      <c r="E250" s="11" t="s">
        <v>1041</v>
      </c>
      <c r="F250" s="11" t="s">
        <v>172</v>
      </c>
      <c r="G250" s="11" t="s">
        <v>384</v>
      </c>
      <c r="H250" s="11">
        <v>3</v>
      </c>
      <c r="I250" s="11">
        <v>50</v>
      </c>
      <c r="J250" s="11"/>
      <c r="K250" s="11"/>
      <c r="L250" s="11"/>
      <c r="M250" s="11">
        <v>100</v>
      </c>
      <c r="N250" s="11" t="s">
        <v>1038</v>
      </c>
      <c r="O250" s="11" t="s">
        <v>47</v>
      </c>
      <c r="P250" s="11" t="s">
        <v>48</v>
      </c>
      <c r="Q250" s="11" t="s">
        <v>729</v>
      </c>
    </row>
    <row r="251" ht="36" spans="1:17">
      <c r="A251" s="28">
        <v>248</v>
      </c>
      <c r="B251" s="11" t="s">
        <v>151</v>
      </c>
      <c r="C251" s="11" t="s">
        <v>1042</v>
      </c>
      <c r="D251" s="11" t="s">
        <v>1043</v>
      </c>
      <c r="E251" s="11" t="s">
        <v>1044</v>
      </c>
      <c r="F251" s="11" t="s">
        <v>155</v>
      </c>
      <c r="G251" s="11" t="s">
        <v>128</v>
      </c>
      <c r="H251" s="11">
        <v>3</v>
      </c>
      <c r="I251" s="11">
        <v>50</v>
      </c>
      <c r="J251" s="11"/>
      <c r="K251" s="11"/>
      <c r="L251" s="11"/>
      <c r="M251" s="11">
        <v>100</v>
      </c>
      <c r="N251" s="11" t="s">
        <v>1038</v>
      </c>
      <c r="O251" s="11" t="s">
        <v>47</v>
      </c>
      <c r="P251" s="11" t="s">
        <v>48</v>
      </c>
      <c r="Q251" s="11" t="s">
        <v>729</v>
      </c>
    </row>
    <row r="252" ht="36" spans="1:17">
      <c r="A252" s="28">
        <v>249</v>
      </c>
      <c r="B252" s="11" t="s">
        <v>151</v>
      </c>
      <c r="C252" s="11" t="s">
        <v>1045</v>
      </c>
      <c r="D252" s="11" t="s">
        <v>1046</v>
      </c>
      <c r="E252" s="11" t="s">
        <v>1047</v>
      </c>
      <c r="F252" s="11" t="s">
        <v>250</v>
      </c>
      <c r="G252" s="11" t="s">
        <v>1048</v>
      </c>
      <c r="H252" s="11">
        <v>2</v>
      </c>
      <c r="I252" s="11">
        <v>50</v>
      </c>
      <c r="J252" s="11"/>
      <c r="K252" s="11"/>
      <c r="L252" s="11"/>
      <c r="M252" s="11">
        <v>71.42</v>
      </c>
      <c r="N252" s="11" t="s">
        <v>1038</v>
      </c>
      <c r="O252" s="11" t="s">
        <v>47</v>
      </c>
      <c r="P252" s="11" t="s">
        <v>48</v>
      </c>
      <c r="Q252" s="11" t="s">
        <v>729</v>
      </c>
    </row>
    <row r="253" ht="36" spans="1:17">
      <c r="A253" s="28">
        <v>250</v>
      </c>
      <c r="B253" s="11" t="s">
        <v>151</v>
      </c>
      <c r="C253" s="11" t="s">
        <v>1049</v>
      </c>
      <c r="D253" s="11" t="s">
        <v>1050</v>
      </c>
      <c r="E253" s="11" t="s">
        <v>1051</v>
      </c>
      <c r="F253" s="11" t="s">
        <v>196</v>
      </c>
      <c r="G253" s="11" t="s">
        <v>998</v>
      </c>
      <c r="H253" s="11">
        <v>6</v>
      </c>
      <c r="I253" s="11">
        <v>25</v>
      </c>
      <c r="J253" s="11" t="s">
        <v>1400</v>
      </c>
      <c r="K253" s="11">
        <v>4</v>
      </c>
      <c r="L253" s="11"/>
      <c r="M253" s="11">
        <v>100</v>
      </c>
      <c r="N253" s="11" t="s">
        <v>1038</v>
      </c>
      <c r="O253" s="11" t="s">
        <v>47</v>
      </c>
      <c r="P253" s="11" t="s">
        <v>56</v>
      </c>
      <c r="Q253" s="11" t="s">
        <v>729</v>
      </c>
    </row>
    <row r="254" ht="36" spans="1:17">
      <c r="A254" s="28">
        <v>251</v>
      </c>
      <c r="B254" s="11" t="s">
        <v>151</v>
      </c>
      <c r="C254" s="11" t="s">
        <v>1052</v>
      </c>
      <c r="D254" s="11" t="s">
        <v>1053</v>
      </c>
      <c r="E254" s="11" t="s">
        <v>1054</v>
      </c>
      <c r="F254" s="11" t="s">
        <v>167</v>
      </c>
      <c r="G254" s="11" t="s">
        <v>384</v>
      </c>
      <c r="H254" s="11">
        <v>3</v>
      </c>
      <c r="I254" s="11">
        <v>50</v>
      </c>
      <c r="J254" s="11" t="s">
        <v>1400</v>
      </c>
      <c r="K254" s="11">
        <v>4</v>
      </c>
      <c r="L254" s="11"/>
      <c r="M254" s="11">
        <v>100</v>
      </c>
      <c r="N254" s="11" t="s">
        <v>1038</v>
      </c>
      <c r="O254" s="11" t="s">
        <v>47</v>
      </c>
      <c r="P254" s="11" t="s">
        <v>48</v>
      </c>
      <c r="Q254" s="11" t="s">
        <v>729</v>
      </c>
    </row>
    <row r="255" ht="36" spans="1:17">
      <c r="A255" s="28">
        <v>252</v>
      </c>
      <c r="B255" s="11" t="s">
        <v>151</v>
      </c>
      <c r="C255" s="11" t="s">
        <v>1055</v>
      </c>
      <c r="D255" s="11" t="s">
        <v>1056</v>
      </c>
      <c r="E255" s="11" t="s">
        <v>1057</v>
      </c>
      <c r="F255" s="11" t="s">
        <v>191</v>
      </c>
      <c r="G255" s="11" t="s">
        <v>1058</v>
      </c>
      <c r="H255" s="11">
        <v>2</v>
      </c>
      <c r="I255" s="11">
        <v>50</v>
      </c>
      <c r="J255" s="11"/>
      <c r="K255" s="11"/>
      <c r="L255" s="11"/>
      <c r="M255" s="11">
        <v>100</v>
      </c>
      <c r="N255" s="11" t="s">
        <v>1059</v>
      </c>
      <c r="O255" s="11" t="s">
        <v>47</v>
      </c>
      <c r="P255" s="11" t="s">
        <v>48</v>
      </c>
      <c r="Q255" s="11" t="s">
        <v>729</v>
      </c>
    </row>
    <row r="256" ht="36" spans="1:17">
      <c r="A256" s="28">
        <v>253</v>
      </c>
      <c r="B256" s="11" t="s">
        <v>151</v>
      </c>
      <c r="C256" s="11" t="s">
        <v>1060</v>
      </c>
      <c r="D256" s="11" t="s">
        <v>1061</v>
      </c>
      <c r="E256" s="11" t="s">
        <v>1062</v>
      </c>
      <c r="F256" s="11" t="s">
        <v>228</v>
      </c>
      <c r="G256" s="11" t="s">
        <v>384</v>
      </c>
      <c r="H256" s="11">
        <v>3</v>
      </c>
      <c r="I256" s="11">
        <v>50</v>
      </c>
      <c r="J256" s="11"/>
      <c r="K256" s="11"/>
      <c r="L256" s="11"/>
      <c r="M256" s="11">
        <v>100</v>
      </c>
      <c r="N256" s="11" t="s">
        <v>1059</v>
      </c>
      <c r="O256" s="11" t="s">
        <v>47</v>
      </c>
      <c r="P256" s="11" t="s">
        <v>48</v>
      </c>
      <c r="Q256" s="11" t="s">
        <v>729</v>
      </c>
    </row>
    <row r="257" ht="60" spans="1:17">
      <c r="A257" s="28">
        <v>254</v>
      </c>
      <c r="B257" s="11" t="s">
        <v>151</v>
      </c>
      <c r="C257" s="11" t="s">
        <v>1063</v>
      </c>
      <c r="D257" s="11" t="s">
        <v>1064</v>
      </c>
      <c r="E257" s="79" t="s">
        <v>1065</v>
      </c>
      <c r="F257" s="11" t="s">
        <v>228</v>
      </c>
      <c r="G257" s="11" t="s">
        <v>829</v>
      </c>
      <c r="H257" s="11">
        <v>2</v>
      </c>
      <c r="I257" s="11">
        <v>50</v>
      </c>
      <c r="J257" s="11" t="s">
        <v>1400</v>
      </c>
      <c r="K257" s="11">
        <v>12</v>
      </c>
      <c r="L257" s="11"/>
      <c r="M257" s="11">
        <v>68.96</v>
      </c>
      <c r="N257" s="11" t="s">
        <v>1059</v>
      </c>
      <c r="O257" s="11" t="s">
        <v>47</v>
      </c>
      <c r="P257" s="11" t="s">
        <v>48</v>
      </c>
      <c r="Q257" s="11" t="s">
        <v>729</v>
      </c>
    </row>
    <row r="258" ht="72" spans="1:17">
      <c r="A258" s="28">
        <v>255</v>
      </c>
      <c r="B258" s="11" t="s">
        <v>151</v>
      </c>
      <c r="C258" s="11" t="s">
        <v>1066</v>
      </c>
      <c r="D258" s="11" t="s">
        <v>1067</v>
      </c>
      <c r="E258" s="11" t="s">
        <v>1068</v>
      </c>
      <c r="F258" s="11" t="s">
        <v>172</v>
      </c>
      <c r="G258" s="11" t="s">
        <v>384</v>
      </c>
      <c r="H258" s="11">
        <v>3</v>
      </c>
      <c r="I258" s="11">
        <v>50</v>
      </c>
      <c r="J258" s="11" t="s">
        <v>1400</v>
      </c>
      <c r="K258" s="11">
        <v>4</v>
      </c>
      <c r="L258" s="11"/>
      <c r="M258" s="11">
        <v>100</v>
      </c>
      <c r="N258" s="11" t="s">
        <v>1059</v>
      </c>
      <c r="O258" s="11" t="s">
        <v>47</v>
      </c>
      <c r="P258" s="11" t="s">
        <v>48</v>
      </c>
      <c r="Q258" s="11" t="s">
        <v>729</v>
      </c>
    </row>
    <row r="259" ht="48" spans="1:17">
      <c r="A259" s="28">
        <v>256</v>
      </c>
      <c r="B259" s="11" t="s">
        <v>151</v>
      </c>
      <c r="C259" s="11" t="s">
        <v>1069</v>
      </c>
      <c r="D259" s="11" t="s">
        <v>1070</v>
      </c>
      <c r="E259" s="11" t="s">
        <v>1071</v>
      </c>
      <c r="F259" s="11" t="s">
        <v>228</v>
      </c>
      <c r="G259" s="11" t="s">
        <v>429</v>
      </c>
      <c r="H259" s="11">
        <v>3</v>
      </c>
      <c r="I259" s="11">
        <v>20</v>
      </c>
      <c r="J259" s="11" t="s">
        <v>1400</v>
      </c>
      <c r="K259" s="11">
        <v>12</v>
      </c>
      <c r="L259" s="11"/>
      <c r="M259" s="11">
        <v>65.21</v>
      </c>
      <c r="N259" s="11" t="s">
        <v>1059</v>
      </c>
      <c r="O259" s="11" t="s">
        <v>105</v>
      </c>
      <c r="P259" s="11" t="s">
        <v>48</v>
      </c>
      <c r="Q259" s="11" t="s">
        <v>729</v>
      </c>
    </row>
    <row r="260" ht="36" spans="1:17">
      <c r="A260" s="28">
        <v>257</v>
      </c>
      <c r="B260" s="11" t="s">
        <v>151</v>
      </c>
      <c r="C260" s="11" t="s">
        <v>1072</v>
      </c>
      <c r="D260" s="11" t="s">
        <v>1073</v>
      </c>
      <c r="E260" s="11" t="s">
        <v>1074</v>
      </c>
      <c r="F260" s="11" t="s">
        <v>155</v>
      </c>
      <c r="G260" s="11" t="s">
        <v>1075</v>
      </c>
      <c r="H260" s="11">
        <v>7</v>
      </c>
      <c r="I260" s="11">
        <v>25</v>
      </c>
      <c r="J260" s="11"/>
      <c r="K260" s="11"/>
      <c r="L260" s="11"/>
      <c r="M260" s="11">
        <v>100</v>
      </c>
      <c r="N260" s="11" t="s">
        <v>1059</v>
      </c>
      <c r="O260" s="11" t="s">
        <v>47</v>
      </c>
      <c r="P260" s="11" t="s">
        <v>56</v>
      </c>
      <c r="Q260" s="11" t="s">
        <v>729</v>
      </c>
    </row>
    <row r="261" ht="36" spans="1:17">
      <c r="A261" s="28">
        <v>258</v>
      </c>
      <c r="B261" s="11" t="s">
        <v>151</v>
      </c>
      <c r="C261" s="11" t="s">
        <v>1076</v>
      </c>
      <c r="D261" s="11" t="s">
        <v>1077</v>
      </c>
      <c r="E261" s="11" t="s">
        <v>1078</v>
      </c>
      <c r="F261" s="11" t="s">
        <v>814</v>
      </c>
      <c r="G261" s="11" t="s">
        <v>1079</v>
      </c>
      <c r="H261" s="11">
        <v>2</v>
      </c>
      <c r="I261" s="11">
        <v>50</v>
      </c>
      <c r="J261" s="11"/>
      <c r="K261" s="11"/>
      <c r="L261" s="11"/>
      <c r="M261" s="11">
        <v>100</v>
      </c>
      <c r="N261" s="11" t="s">
        <v>1059</v>
      </c>
      <c r="O261" s="11" t="s">
        <v>47</v>
      </c>
      <c r="P261" s="11" t="s">
        <v>48</v>
      </c>
      <c r="Q261" s="11" t="s">
        <v>729</v>
      </c>
    </row>
    <row r="262" ht="36" spans="1:17">
      <c r="A262" s="28">
        <v>259</v>
      </c>
      <c r="B262" s="11" t="s">
        <v>151</v>
      </c>
      <c r="C262" s="11" t="s">
        <v>1080</v>
      </c>
      <c r="D262" s="11" t="s">
        <v>1081</v>
      </c>
      <c r="E262" s="11" t="s">
        <v>1082</v>
      </c>
      <c r="F262" s="11" t="s">
        <v>317</v>
      </c>
      <c r="G262" s="11" t="s">
        <v>1083</v>
      </c>
      <c r="H262" s="11">
        <v>6</v>
      </c>
      <c r="I262" s="11">
        <v>25</v>
      </c>
      <c r="J262" s="11"/>
      <c r="K262" s="11"/>
      <c r="L262" s="11"/>
      <c r="M262" s="11">
        <v>100</v>
      </c>
      <c r="N262" s="11" t="s">
        <v>1059</v>
      </c>
      <c r="O262" s="11" t="s">
        <v>47</v>
      </c>
      <c r="P262" s="11" t="s">
        <v>56</v>
      </c>
      <c r="Q262" s="11" t="s">
        <v>729</v>
      </c>
    </row>
    <row r="263" ht="36" spans="1:17">
      <c r="A263" s="28">
        <v>260</v>
      </c>
      <c r="B263" s="11" t="s">
        <v>151</v>
      </c>
      <c r="C263" s="11" t="s">
        <v>1084</v>
      </c>
      <c r="D263" s="11" t="s">
        <v>1085</v>
      </c>
      <c r="E263" s="11" t="s">
        <v>1086</v>
      </c>
      <c r="F263" s="11" t="s">
        <v>228</v>
      </c>
      <c r="G263" s="11" t="s">
        <v>1087</v>
      </c>
      <c r="H263" s="11">
        <v>4</v>
      </c>
      <c r="I263" s="11">
        <v>25</v>
      </c>
      <c r="J263" s="11"/>
      <c r="K263" s="11"/>
      <c r="L263" s="11"/>
      <c r="M263" s="11">
        <v>100</v>
      </c>
      <c r="N263" s="11" t="s">
        <v>767</v>
      </c>
      <c r="O263" s="11" t="s">
        <v>47</v>
      </c>
      <c r="P263" s="11" t="s">
        <v>56</v>
      </c>
      <c r="Q263" s="11" t="s">
        <v>729</v>
      </c>
    </row>
    <row r="264" ht="48" spans="1:17">
      <c r="A264" s="28">
        <v>261</v>
      </c>
      <c r="B264" s="11" t="s">
        <v>151</v>
      </c>
      <c r="C264" s="11" t="s">
        <v>1088</v>
      </c>
      <c r="D264" s="11" t="s">
        <v>1089</v>
      </c>
      <c r="E264" s="11" t="s">
        <v>1090</v>
      </c>
      <c r="F264" s="11" t="s">
        <v>196</v>
      </c>
      <c r="G264" s="11" t="s">
        <v>384</v>
      </c>
      <c r="H264" s="11">
        <v>3</v>
      </c>
      <c r="I264" s="11">
        <v>50</v>
      </c>
      <c r="J264" s="11" t="s">
        <v>1400</v>
      </c>
      <c r="K264" s="11">
        <v>27</v>
      </c>
      <c r="L264" s="11"/>
      <c r="M264" s="11">
        <v>100</v>
      </c>
      <c r="N264" s="11" t="s">
        <v>767</v>
      </c>
      <c r="O264" s="11" t="s">
        <v>47</v>
      </c>
      <c r="P264" s="11" t="s">
        <v>48</v>
      </c>
      <c r="Q264" s="11" t="s">
        <v>729</v>
      </c>
    </row>
    <row r="265" ht="24" spans="1:17">
      <c r="A265" s="28">
        <v>262</v>
      </c>
      <c r="B265" s="11" t="s">
        <v>151</v>
      </c>
      <c r="C265" s="11" t="s">
        <v>1091</v>
      </c>
      <c r="D265" s="11" t="s">
        <v>1092</v>
      </c>
      <c r="E265" s="11" t="s">
        <v>1093</v>
      </c>
      <c r="F265" s="11" t="s">
        <v>295</v>
      </c>
      <c r="G265" s="11" t="s">
        <v>384</v>
      </c>
      <c r="H265" s="11">
        <v>6</v>
      </c>
      <c r="I265" s="11">
        <v>25</v>
      </c>
      <c r="J265" s="11"/>
      <c r="K265" s="11"/>
      <c r="L265" s="11"/>
      <c r="M265" s="11">
        <v>100</v>
      </c>
      <c r="N265" s="11" t="s">
        <v>767</v>
      </c>
      <c r="O265" s="11" t="s">
        <v>47</v>
      </c>
      <c r="P265" s="11" t="s">
        <v>56</v>
      </c>
      <c r="Q265" s="11" t="s">
        <v>729</v>
      </c>
    </row>
    <row r="266" ht="60" spans="1:17">
      <c r="A266" s="28">
        <v>263</v>
      </c>
      <c r="B266" s="11" t="s">
        <v>151</v>
      </c>
      <c r="C266" s="11" t="s">
        <v>1094</v>
      </c>
      <c r="D266" s="11" t="s">
        <v>1095</v>
      </c>
      <c r="E266" s="11" t="s">
        <v>1096</v>
      </c>
      <c r="F266" s="11" t="s">
        <v>228</v>
      </c>
      <c r="G266" s="11" t="s">
        <v>829</v>
      </c>
      <c r="H266" s="11">
        <v>3</v>
      </c>
      <c r="I266" s="11">
        <v>50</v>
      </c>
      <c r="J266" s="11" t="s">
        <v>1400</v>
      </c>
      <c r="K266" s="11">
        <v>12</v>
      </c>
      <c r="L266" s="11"/>
      <c r="M266" s="11">
        <v>62.5</v>
      </c>
      <c r="N266" s="11" t="s">
        <v>767</v>
      </c>
      <c r="O266" s="11" t="s">
        <v>47</v>
      </c>
      <c r="P266" s="11" t="s">
        <v>48</v>
      </c>
      <c r="Q266" s="11" t="s">
        <v>729</v>
      </c>
    </row>
    <row r="267" ht="36" spans="1:17">
      <c r="A267" s="28">
        <v>264</v>
      </c>
      <c r="B267" s="11" t="s">
        <v>151</v>
      </c>
      <c r="C267" s="11" t="s">
        <v>1097</v>
      </c>
      <c r="D267" s="11" t="s">
        <v>1098</v>
      </c>
      <c r="E267" s="11" t="s">
        <v>1099</v>
      </c>
      <c r="F267" s="11" t="s">
        <v>228</v>
      </c>
      <c r="G267" s="11" t="s">
        <v>1087</v>
      </c>
      <c r="H267" s="11">
        <v>4</v>
      </c>
      <c r="I267" s="11">
        <v>25</v>
      </c>
      <c r="J267" s="11"/>
      <c r="K267" s="11"/>
      <c r="L267" s="11"/>
      <c r="M267" s="11">
        <v>100</v>
      </c>
      <c r="N267" s="11" t="s">
        <v>767</v>
      </c>
      <c r="O267" s="11" t="s">
        <v>47</v>
      </c>
      <c r="P267" s="11" t="s">
        <v>56</v>
      </c>
      <c r="Q267" s="11" t="s">
        <v>729</v>
      </c>
    </row>
    <row r="268" ht="24" spans="1:17">
      <c r="A268" s="28">
        <v>265</v>
      </c>
      <c r="B268" s="11" t="s">
        <v>151</v>
      </c>
      <c r="C268" s="11" t="s">
        <v>1100</v>
      </c>
      <c r="D268" s="11" t="s">
        <v>1101</v>
      </c>
      <c r="E268" s="11" t="s">
        <v>1102</v>
      </c>
      <c r="F268" s="11" t="s">
        <v>196</v>
      </c>
      <c r="G268" s="11" t="s">
        <v>1103</v>
      </c>
      <c r="H268" s="11">
        <v>2</v>
      </c>
      <c r="I268" s="11">
        <v>50</v>
      </c>
      <c r="J268" s="11"/>
      <c r="K268" s="11"/>
      <c r="L268" s="11" t="s">
        <v>1168</v>
      </c>
      <c r="M268" s="11">
        <v>100</v>
      </c>
      <c r="N268" s="11" t="s">
        <v>767</v>
      </c>
      <c r="O268" s="11" t="s">
        <v>47</v>
      </c>
      <c r="P268" s="11" t="s">
        <v>48</v>
      </c>
      <c r="Q268" s="11" t="s">
        <v>729</v>
      </c>
    </row>
    <row r="269" ht="24" spans="1:17">
      <c r="A269" s="28">
        <v>266</v>
      </c>
      <c r="B269" s="11" t="s">
        <v>151</v>
      </c>
      <c r="C269" s="11" t="s">
        <v>1104</v>
      </c>
      <c r="D269" s="11" t="s">
        <v>1105</v>
      </c>
      <c r="E269" s="11" t="s">
        <v>1106</v>
      </c>
      <c r="F269" s="11" t="s">
        <v>202</v>
      </c>
      <c r="G269" s="11" t="s">
        <v>861</v>
      </c>
      <c r="H269" s="11">
        <v>3</v>
      </c>
      <c r="I269" s="11">
        <v>50</v>
      </c>
      <c r="J269" s="11"/>
      <c r="K269" s="11"/>
      <c r="L269" s="11"/>
      <c r="M269" s="11">
        <v>100</v>
      </c>
      <c r="N269" s="11" t="s">
        <v>767</v>
      </c>
      <c r="O269" s="11" t="s">
        <v>47</v>
      </c>
      <c r="P269" s="11" t="s">
        <v>48</v>
      </c>
      <c r="Q269" s="11" t="s">
        <v>729</v>
      </c>
    </row>
    <row r="270" ht="60" spans="1:17">
      <c r="A270" s="28">
        <v>267</v>
      </c>
      <c r="B270" s="11" t="s">
        <v>151</v>
      </c>
      <c r="C270" s="11" t="s">
        <v>1107</v>
      </c>
      <c r="D270" s="11" t="s">
        <v>1108</v>
      </c>
      <c r="E270" s="11" t="s">
        <v>1109</v>
      </c>
      <c r="F270" s="11" t="s">
        <v>317</v>
      </c>
      <c r="G270" s="11" t="s">
        <v>287</v>
      </c>
      <c r="H270" s="11">
        <v>6</v>
      </c>
      <c r="I270" s="11">
        <v>25</v>
      </c>
      <c r="J270" s="11"/>
      <c r="K270" s="11"/>
      <c r="L270" s="11" t="s">
        <v>3570</v>
      </c>
      <c r="M270" s="11">
        <v>100</v>
      </c>
      <c r="N270" s="11" t="s">
        <v>767</v>
      </c>
      <c r="O270" s="11" t="s">
        <v>47</v>
      </c>
      <c r="P270" s="11" t="s">
        <v>56</v>
      </c>
      <c r="Q270" s="11" t="s">
        <v>729</v>
      </c>
    </row>
    <row r="271" ht="60" spans="1:17">
      <c r="A271" s="28">
        <v>268</v>
      </c>
      <c r="B271" s="11" t="s">
        <v>151</v>
      </c>
      <c r="C271" s="11" t="s">
        <v>1110</v>
      </c>
      <c r="D271" s="11" t="s">
        <v>1111</v>
      </c>
      <c r="E271" s="11" t="s">
        <v>1112</v>
      </c>
      <c r="F271" s="11" t="s">
        <v>228</v>
      </c>
      <c r="G271" s="11" t="s">
        <v>1113</v>
      </c>
      <c r="H271" s="11">
        <v>3</v>
      </c>
      <c r="I271" s="11">
        <v>50</v>
      </c>
      <c r="J271" s="11" t="s">
        <v>1400</v>
      </c>
      <c r="K271" s="11">
        <v>21</v>
      </c>
      <c r="L271" s="11"/>
      <c r="M271" s="11">
        <v>100</v>
      </c>
      <c r="N271" s="11" t="s">
        <v>767</v>
      </c>
      <c r="O271" s="11" t="s">
        <v>47</v>
      </c>
      <c r="P271" s="11" t="s">
        <v>48</v>
      </c>
      <c r="Q271" s="11" t="s">
        <v>729</v>
      </c>
    </row>
    <row r="272" ht="24" spans="1:17">
      <c r="A272" s="28">
        <v>269</v>
      </c>
      <c r="B272" s="11" t="s">
        <v>151</v>
      </c>
      <c r="C272" s="11" t="s">
        <v>1114</v>
      </c>
      <c r="D272" s="11" t="s">
        <v>1115</v>
      </c>
      <c r="E272" s="11" t="s">
        <v>1116</v>
      </c>
      <c r="F272" s="11" t="s">
        <v>196</v>
      </c>
      <c r="G272" s="11" t="s">
        <v>1117</v>
      </c>
      <c r="H272" s="11">
        <v>2</v>
      </c>
      <c r="I272" s="11">
        <v>50</v>
      </c>
      <c r="J272" s="11"/>
      <c r="K272" s="11"/>
      <c r="L272" s="11"/>
      <c r="M272" s="11">
        <v>100</v>
      </c>
      <c r="N272" s="11" t="s">
        <v>767</v>
      </c>
      <c r="O272" s="11" t="s">
        <v>47</v>
      </c>
      <c r="P272" s="11" t="s">
        <v>48</v>
      </c>
      <c r="Q272" s="11" t="s">
        <v>729</v>
      </c>
    </row>
    <row r="273" ht="36" spans="1:17">
      <c r="A273" s="28">
        <v>270</v>
      </c>
      <c r="B273" s="11" t="s">
        <v>151</v>
      </c>
      <c r="C273" s="11" t="s">
        <v>1118</v>
      </c>
      <c r="D273" s="11" t="s">
        <v>1119</v>
      </c>
      <c r="E273" s="11" t="s">
        <v>1120</v>
      </c>
      <c r="F273" s="11" t="s">
        <v>228</v>
      </c>
      <c r="G273" s="11" t="s">
        <v>873</v>
      </c>
      <c r="H273" s="11">
        <v>3</v>
      </c>
      <c r="I273" s="11">
        <v>50</v>
      </c>
      <c r="J273" s="11"/>
      <c r="K273" s="11"/>
      <c r="L273" s="11"/>
      <c r="M273" s="11">
        <v>100</v>
      </c>
      <c r="N273" s="11" t="s">
        <v>1121</v>
      </c>
      <c r="O273" s="11" t="s">
        <v>47</v>
      </c>
      <c r="P273" s="11" t="s">
        <v>48</v>
      </c>
      <c r="Q273" s="11" t="s">
        <v>729</v>
      </c>
    </row>
    <row r="274" ht="36" spans="1:17">
      <c r="A274" s="28">
        <v>271</v>
      </c>
      <c r="B274" s="11" t="s">
        <v>151</v>
      </c>
      <c r="C274" s="11" t="s">
        <v>1122</v>
      </c>
      <c r="D274" s="11" t="s">
        <v>1123</v>
      </c>
      <c r="E274" s="11" t="s">
        <v>1124</v>
      </c>
      <c r="F274" s="11" t="s">
        <v>228</v>
      </c>
      <c r="G274" s="11" t="s">
        <v>883</v>
      </c>
      <c r="H274" s="11">
        <v>2</v>
      </c>
      <c r="I274" s="11">
        <v>50</v>
      </c>
      <c r="J274" s="11"/>
      <c r="K274" s="11"/>
      <c r="L274" s="11"/>
      <c r="M274" s="11">
        <v>100</v>
      </c>
      <c r="N274" s="11" t="s">
        <v>1121</v>
      </c>
      <c r="O274" s="11" t="s">
        <v>47</v>
      </c>
      <c r="P274" s="11" t="s">
        <v>48</v>
      </c>
      <c r="Q274" s="11" t="s">
        <v>729</v>
      </c>
    </row>
    <row r="275" ht="36" spans="1:17">
      <c r="A275" s="28">
        <v>272</v>
      </c>
      <c r="B275" s="11" t="s">
        <v>151</v>
      </c>
      <c r="C275" s="11" t="s">
        <v>1125</v>
      </c>
      <c r="D275" s="11" t="s">
        <v>1126</v>
      </c>
      <c r="E275" s="11" t="s">
        <v>1127</v>
      </c>
      <c r="F275" s="11" t="s">
        <v>1128</v>
      </c>
      <c r="G275" s="11" t="s">
        <v>815</v>
      </c>
      <c r="H275" s="11">
        <v>2</v>
      </c>
      <c r="I275" s="11">
        <v>50</v>
      </c>
      <c r="J275" s="11"/>
      <c r="K275" s="11"/>
      <c r="L275" s="11"/>
      <c r="M275" s="11">
        <v>100</v>
      </c>
      <c r="N275" s="11" t="s">
        <v>1121</v>
      </c>
      <c r="O275" s="11" t="s">
        <v>47</v>
      </c>
      <c r="P275" s="11" t="s">
        <v>48</v>
      </c>
      <c r="Q275" s="11" t="s">
        <v>729</v>
      </c>
    </row>
    <row r="276" ht="36" spans="1:17">
      <c r="A276" s="28">
        <v>273</v>
      </c>
      <c r="B276" s="11" t="s">
        <v>151</v>
      </c>
      <c r="C276" s="11" t="s">
        <v>1129</v>
      </c>
      <c r="D276" s="11" t="s">
        <v>1130</v>
      </c>
      <c r="E276" s="11" t="s">
        <v>1131</v>
      </c>
      <c r="F276" s="11" t="s">
        <v>1132</v>
      </c>
      <c r="G276" s="11" t="s">
        <v>1133</v>
      </c>
      <c r="H276" s="11">
        <v>4</v>
      </c>
      <c r="I276" s="11">
        <v>25</v>
      </c>
      <c r="J276" s="11"/>
      <c r="K276" s="11"/>
      <c r="L276" s="11"/>
      <c r="M276" s="11">
        <v>100</v>
      </c>
      <c r="N276" s="11" t="s">
        <v>1121</v>
      </c>
      <c r="O276" s="11" t="s">
        <v>47</v>
      </c>
      <c r="P276" s="11" t="s">
        <v>56</v>
      </c>
      <c r="Q276" s="11" t="s">
        <v>729</v>
      </c>
    </row>
    <row r="277" ht="36" spans="1:17">
      <c r="A277" s="28">
        <v>274</v>
      </c>
      <c r="B277" s="11" t="s">
        <v>151</v>
      </c>
      <c r="C277" s="11" t="s">
        <v>1134</v>
      </c>
      <c r="D277" s="11" t="s">
        <v>1135</v>
      </c>
      <c r="E277" s="11" t="s">
        <v>1136</v>
      </c>
      <c r="F277" s="11" t="s">
        <v>155</v>
      </c>
      <c r="G277" s="11" t="s">
        <v>362</v>
      </c>
      <c r="H277" s="11">
        <v>2</v>
      </c>
      <c r="I277" s="11">
        <v>50</v>
      </c>
      <c r="J277" s="11" t="s">
        <v>1400</v>
      </c>
      <c r="K277" s="11">
        <v>6</v>
      </c>
      <c r="L277" s="11"/>
      <c r="M277" s="11">
        <v>100</v>
      </c>
      <c r="N277" s="11" t="s">
        <v>1121</v>
      </c>
      <c r="O277" s="11" t="s">
        <v>47</v>
      </c>
      <c r="P277" s="11" t="s">
        <v>48</v>
      </c>
      <c r="Q277" s="11" t="s">
        <v>729</v>
      </c>
    </row>
    <row r="278" ht="36" spans="1:17">
      <c r="A278" s="28">
        <v>275</v>
      </c>
      <c r="B278" s="11" t="s">
        <v>151</v>
      </c>
      <c r="C278" s="11" t="s">
        <v>1137</v>
      </c>
      <c r="D278" s="11" t="s">
        <v>1138</v>
      </c>
      <c r="E278" s="11" t="s">
        <v>1139</v>
      </c>
      <c r="F278" s="11" t="s">
        <v>317</v>
      </c>
      <c r="G278" s="11" t="s">
        <v>1140</v>
      </c>
      <c r="H278" s="11">
        <v>2</v>
      </c>
      <c r="I278" s="11">
        <v>20</v>
      </c>
      <c r="J278" s="11"/>
      <c r="K278" s="11"/>
      <c r="L278" s="11"/>
      <c r="M278" s="11">
        <v>100</v>
      </c>
      <c r="N278" s="11" t="s">
        <v>1121</v>
      </c>
      <c r="O278" s="11" t="s">
        <v>105</v>
      </c>
      <c r="P278" s="11" t="s">
        <v>48</v>
      </c>
      <c r="Q278" s="11" t="s">
        <v>729</v>
      </c>
    </row>
    <row r="279" ht="36" spans="1:17">
      <c r="A279" s="28">
        <v>276</v>
      </c>
      <c r="B279" s="11" t="s">
        <v>151</v>
      </c>
      <c r="C279" s="11" t="s">
        <v>1141</v>
      </c>
      <c r="D279" s="11" t="s">
        <v>1142</v>
      </c>
      <c r="E279" s="11" t="s">
        <v>1143</v>
      </c>
      <c r="F279" s="11" t="s">
        <v>228</v>
      </c>
      <c r="G279" s="11" t="s">
        <v>1144</v>
      </c>
      <c r="H279" s="11">
        <v>2</v>
      </c>
      <c r="I279" s="11">
        <v>50</v>
      </c>
      <c r="J279" s="11"/>
      <c r="K279" s="11"/>
      <c r="L279" s="11"/>
      <c r="M279" s="11">
        <v>100</v>
      </c>
      <c r="N279" s="11" t="s">
        <v>1121</v>
      </c>
      <c r="O279" s="11" t="s">
        <v>47</v>
      </c>
      <c r="P279" s="11" t="s">
        <v>48</v>
      </c>
      <c r="Q279" s="11" t="s">
        <v>729</v>
      </c>
    </row>
    <row r="280" ht="36" spans="1:17">
      <c r="A280" s="28">
        <v>277</v>
      </c>
      <c r="B280" s="11" t="s">
        <v>151</v>
      </c>
      <c r="C280" s="11" t="s">
        <v>1145</v>
      </c>
      <c r="D280" s="11" t="s">
        <v>1146</v>
      </c>
      <c r="E280" s="11" t="s">
        <v>1147</v>
      </c>
      <c r="F280" s="11" t="s">
        <v>277</v>
      </c>
      <c r="G280" s="11" t="s">
        <v>1023</v>
      </c>
      <c r="H280" s="11">
        <v>4</v>
      </c>
      <c r="I280" s="11">
        <v>25</v>
      </c>
      <c r="J280" s="11"/>
      <c r="K280" s="11"/>
      <c r="L280" s="11" t="s">
        <v>1194</v>
      </c>
      <c r="M280" s="11">
        <v>100</v>
      </c>
      <c r="N280" s="11" t="s">
        <v>1148</v>
      </c>
      <c r="O280" s="11" t="s">
        <v>47</v>
      </c>
      <c r="P280" s="11" t="s">
        <v>56</v>
      </c>
      <c r="Q280" s="11" t="s">
        <v>729</v>
      </c>
    </row>
    <row r="281" ht="36" spans="1:17">
      <c r="A281" s="28">
        <v>278</v>
      </c>
      <c r="B281" s="11" t="s">
        <v>151</v>
      </c>
      <c r="C281" s="11" t="s">
        <v>1149</v>
      </c>
      <c r="D281" s="11" t="s">
        <v>1150</v>
      </c>
      <c r="E281" s="11" t="s">
        <v>1151</v>
      </c>
      <c r="F281" s="11" t="s">
        <v>172</v>
      </c>
      <c r="G281" s="11" t="s">
        <v>1152</v>
      </c>
      <c r="H281" s="11">
        <v>3</v>
      </c>
      <c r="I281" s="11">
        <v>50</v>
      </c>
      <c r="J281" s="11"/>
      <c r="K281" s="11"/>
      <c r="L281" s="11"/>
      <c r="M281" s="11">
        <v>100</v>
      </c>
      <c r="N281" s="11" t="s">
        <v>1148</v>
      </c>
      <c r="O281" s="11" t="s">
        <v>47</v>
      </c>
      <c r="P281" s="11" t="s">
        <v>48</v>
      </c>
      <c r="Q281" s="11" t="s">
        <v>729</v>
      </c>
    </row>
    <row r="282" ht="24" spans="1:17">
      <c r="A282" s="28">
        <v>279</v>
      </c>
      <c r="B282" s="11" t="s">
        <v>151</v>
      </c>
      <c r="C282" s="11" t="s">
        <v>1153</v>
      </c>
      <c r="D282" s="11" t="s">
        <v>1154</v>
      </c>
      <c r="E282" s="11" t="s">
        <v>1155</v>
      </c>
      <c r="F282" s="11" t="s">
        <v>250</v>
      </c>
      <c r="G282" s="11" t="s">
        <v>128</v>
      </c>
      <c r="H282" s="11">
        <v>4</v>
      </c>
      <c r="I282" s="11">
        <v>25</v>
      </c>
      <c r="J282" s="11"/>
      <c r="K282" s="11"/>
      <c r="L282" s="11"/>
      <c r="M282" s="11">
        <v>100</v>
      </c>
      <c r="N282" s="11" t="s">
        <v>1148</v>
      </c>
      <c r="O282" s="11" t="s">
        <v>47</v>
      </c>
      <c r="P282" s="11" t="s">
        <v>56</v>
      </c>
      <c r="Q282" s="11" t="s">
        <v>729</v>
      </c>
    </row>
    <row r="283" ht="36" spans="1:17">
      <c r="A283" s="28">
        <v>280</v>
      </c>
      <c r="B283" s="11" t="s">
        <v>151</v>
      </c>
      <c r="C283" s="11" t="s">
        <v>1156</v>
      </c>
      <c r="D283" s="11" t="s">
        <v>1157</v>
      </c>
      <c r="E283" s="11" t="s">
        <v>1158</v>
      </c>
      <c r="F283" s="11" t="s">
        <v>155</v>
      </c>
      <c r="G283" s="11" t="s">
        <v>962</v>
      </c>
      <c r="H283" s="11">
        <v>4</v>
      </c>
      <c r="I283" s="11">
        <v>25</v>
      </c>
      <c r="J283" s="11"/>
      <c r="K283" s="11"/>
      <c r="L283" s="11"/>
      <c r="M283" s="11">
        <v>100</v>
      </c>
      <c r="N283" s="11" t="s">
        <v>1148</v>
      </c>
      <c r="O283" s="11" t="s">
        <v>47</v>
      </c>
      <c r="P283" s="11" t="s">
        <v>56</v>
      </c>
      <c r="Q283" s="11" t="s">
        <v>729</v>
      </c>
    </row>
    <row r="284" ht="48" spans="1:17">
      <c r="A284" s="28">
        <v>281</v>
      </c>
      <c r="B284" s="11" t="s">
        <v>151</v>
      </c>
      <c r="C284" s="11" t="s">
        <v>1159</v>
      </c>
      <c r="D284" s="11" t="s">
        <v>1160</v>
      </c>
      <c r="E284" s="11" t="s">
        <v>1161</v>
      </c>
      <c r="F284" s="11" t="s">
        <v>196</v>
      </c>
      <c r="G284" s="11" t="s">
        <v>384</v>
      </c>
      <c r="H284" s="11">
        <v>3</v>
      </c>
      <c r="I284" s="11">
        <v>50</v>
      </c>
      <c r="J284" s="11"/>
      <c r="K284" s="11"/>
      <c r="L284" s="11"/>
      <c r="M284" s="11">
        <v>100</v>
      </c>
      <c r="N284" s="11" t="s">
        <v>1148</v>
      </c>
      <c r="O284" s="11" t="s">
        <v>47</v>
      </c>
      <c r="P284" s="11" t="s">
        <v>48</v>
      </c>
      <c r="Q284" s="11" t="s">
        <v>729</v>
      </c>
    </row>
    <row r="285" ht="36" spans="1:17">
      <c r="A285" s="28">
        <v>282</v>
      </c>
      <c r="B285" s="11" t="s">
        <v>151</v>
      </c>
      <c r="C285" s="11" t="s">
        <v>1162</v>
      </c>
      <c r="D285" s="11" t="s">
        <v>1163</v>
      </c>
      <c r="E285" s="11" t="s">
        <v>1164</v>
      </c>
      <c r="F285" s="11" t="s">
        <v>228</v>
      </c>
      <c r="G285" s="11" t="s">
        <v>815</v>
      </c>
      <c r="H285" s="11">
        <v>2</v>
      </c>
      <c r="I285" s="11">
        <v>20</v>
      </c>
      <c r="J285" s="11"/>
      <c r="K285" s="11"/>
      <c r="L285" s="11"/>
      <c r="M285" s="11">
        <v>100</v>
      </c>
      <c r="N285" s="11" t="s">
        <v>1148</v>
      </c>
      <c r="O285" s="11" t="s">
        <v>105</v>
      </c>
      <c r="P285" s="11" t="s">
        <v>48</v>
      </c>
      <c r="Q285" s="11" t="s">
        <v>729</v>
      </c>
    </row>
    <row r="286" ht="24" spans="1:17">
      <c r="A286" s="28">
        <v>283</v>
      </c>
      <c r="B286" s="11" t="s">
        <v>151</v>
      </c>
      <c r="C286" s="11" t="s">
        <v>1165</v>
      </c>
      <c r="D286" s="11" t="s">
        <v>1166</v>
      </c>
      <c r="E286" s="11" t="s">
        <v>1167</v>
      </c>
      <c r="F286" s="11" t="s">
        <v>196</v>
      </c>
      <c r="G286" s="11" t="s">
        <v>1168</v>
      </c>
      <c r="H286" s="11">
        <v>6</v>
      </c>
      <c r="I286" s="11">
        <v>25</v>
      </c>
      <c r="J286" s="11"/>
      <c r="K286" s="11"/>
      <c r="L286" s="11"/>
      <c r="M286" s="11">
        <v>100</v>
      </c>
      <c r="N286" s="11" t="s">
        <v>1148</v>
      </c>
      <c r="O286" s="11" t="s">
        <v>47</v>
      </c>
      <c r="P286" s="11" t="s">
        <v>56</v>
      </c>
      <c r="Q286" s="11" t="s">
        <v>729</v>
      </c>
    </row>
    <row r="287" ht="36" spans="1:17">
      <c r="A287" s="28">
        <v>284</v>
      </c>
      <c r="B287" s="11" t="s">
        <v>151</v>
      </c>
      <c r="C287" s="11" t="s">
        <v>1169</v>
      </c>
      <c r="D287" s="11" t="s">
        <v>1170</v>
      </c>
      <c r="E287" s="11" t="s">
        <v>1171</v>
      </c>
      <c r="F287" s="11" t="s">
        <v>228</v>
      </c>
      <c r="G287" s="11" t="s">
        <v>1144</v>
      </c>
      <c r="H287" s="11">
        <v>2</v>
      </c>
      <c r="I287" s="11">
        <v>50</v>
      </c>
      <c r="J287" s="11"/>
      <c r="K287" s="11"/>
      <c r="L287" s="11"/>
      <c r="M287" s="11">
        <v>100</v>
      </c>
      <c r="N287" s="11" t="s">
        <v>1148</v>
      </c>
      <c r="O287" s="11" t="s">
        <v>47</v>
      </c>
      <c r="P287" s="11" t="s">
        <v>48</v>
      </c>
      <c r="Q287" s="11" t="s">
        <v>729</v>
      </c>
    </row>
    <row r="288" ht="84" spans="1:17">
      <c r="A288" s="28">
        <v>285</v>
      </c>
      <c r="B288" s="11" t="s">
        <v>151</v>
      </c>
      <c r="C288" s="11" t="s">
        <v>1172</v>
      </c>
      <c r="D288" s="11" t="s">
        <v>1173</v>
      </c>
      <c r="E288" s="11" t="s">
        <v>1174</v>
      </c>
      <c r="F288" s="11" t="s">
        <v>250</v>
      </c>
      <c r="G288" s="11" t="s">
        <v>976</v>
      </c>
      <c r="H288" s="11">
        <v>2</v>
      </c>
      <c r="I288" s="11">
        <v>50</v>
      </c>
      <c r="J288" s="11"/>
      <c r="K288" s="11"/>
      <c r="L288" s="11" t="s">
        <v>3571</v>
      </c>
      <c r="M288" s="11">
        <v>100</v>
      </c>
      <c r="N288" s="11" t="s">
        <v>1148</v>
      </c>
      <c r="O288" s="11" t="s">
        <v>47</v>
      </c>
      <c r="P288" s="11" t="s">
        <v>48</v>
      </c>
      <c r="Q288" s="11" t="s">
        <v>729</v>
      </c>
    </row>
    <row r="289" ht="60" spans="1:17">
      <c r="A289" s="28">
        <v>286</v>
      </c>
      <c r="B289" s="11" t="s">
        <v>151</v>
      </c>
      <c r="C289" s="11" t="s">
        <v>1175</v>
      </c>
      <c r="D289" s="11" t="s">
        <v>1176</v>
      </c>
      <c r="E289" s="11" t="s">
        <v>1177</v>
      </c>
      <c r="F289" s="11" t="s">
        <v>207</v>
      </c>
      <c r="G289" s="11" t="s">
        <v>1178</v>
      </c>
      <c r="H289" s="11">
        <v>2</v>
      </c>
      <c r="I289" s="11">
        <v>20</v>
      </c>
      <c r="J289" s="11" t="s">
        <v>1400</v>
      </c>
      <c r="K289" s="11">
        <v>4</v>
      </c>
      <c r="L289" s="11"/>
      <c r="M289" s="11">
        <v>100</v>
      </c>
      <c r="N289" s="11" t="s">
        <v>1148</v>
      </c>
      <c r="O289" s="11" t="s">
        <v>105</v>
      </c>
      <c r="P289" s="11" t="s">
        <v>48</v>
      </c>
      <c r="Q289" s="11" t="s">
        <v>729</v>
      </c>
    </row>
    <row r="290" ht="48" spans="1:17">
      <c r="A290" s="28">
        <v>287</v>
      </c>
      <c r="B290" s="11" t="s">
        <v>151</v>
      </c>
      <c r="C290" s="11" t="s">
        <v>1179</v>
      </c>
      <c r="D290" s="11" t="s">
        <v>1180</v>
      </c>
      <c r="E290" s="11" t="s">
        <v>1181</v>
      </c>
      <c r="F290" s="11" t="s">
        <v>295</v>
      </c>
      <c r="G290" s="11" t="s">
        <v>384</v>
      </c>
      <c r="H290" s="11">
        <v>5</v>
      </c>
      <c r="I290" s="11">
        <v>25</v>
      </c>
      <c r="J290" s="11" t="s">
        <v>1400</v>
      </c>
      <c r="K290" s="11">
        <v>3</v>
      </c>
      <c r="L290" s="11" t="s">
        <v>45</v>
      </c>
      <c r="M290" s="11">
        <v>100</v>
      </c>
      <c r="N290" s="11" t="s">
        <v>771</v>
      </c>
      <c r="O290" s="11" t="s">
        <v>47</v>
      </c>
      <c r="P290" s="11" t="s">
        <v>56</v>
      </c>
      <c r="Q290" s="11" t="s">
        <v>729</v>
      </c>
    </row>
    <row r="291" ht="36" spans="1:17">
      <c r="A291" s="28">
        <v>288</v>
      </c>
      <c r="B291" s="11" t="s">
        <v>151</v>
      </c>
      <c r="C291" s="11" t="s">
        <v>1182</v>
      </c>
      <c r="D291" s="11" t="s">
        <v>1183</v>
      </c>
      <c r="E291" s="11" t="s">
        <v>1184</v>
      </c>
      <c r="F291" s="11" t="s">
        <v>196</v>
      </c>
      <c r="G291" s="11" t="s">
        <v>384</v>
      </c>
      <c r="H291" s="11">
        <v>4</v>
      </c>
      <c r="I291" s="11">
        <v>10</v>
      </c>
      <c r="J291" s="11"/>
      <c r="K291" s="11"/>
      <c r="L291" s="11"/>
      <c r="M291" s="11">
        <v>100</v>
      </c>
      <c r="N291" s="11" t="s">
        <v>771</v>
      </c>
      <c r="O291" s="11" t="s">
        <v>105</v>
      </c>
      <c r="P291" s="11" t="s">
        <v>56</v>
      </c>
      <c r="Q291" s="11" t="s">
        <v>729</v>
      </c>
    </row>
    <row r="292" ht="36" spans="1:17">
      <c r="A292" s="28">
        <v>289</v>
      </c>
      <c r="B292" s="11" t="s">
        <v>151</v>
      </c>
      <c r="C292" s="11" t="s">
        <v>1185</v>
      </c>
      <c r="D292" s="11" t="s">
        <v>1186</v>
      </c>
      <c r="E292" s="11" t="s">
        <v>1187</v>
      </c>
      <c r="F292" s="11" t="s">
        <v>228</v>
      </c>
      <c r="G292" s="11" t="s">
        <v>384</v>
      </c>
      <c r="H292" s="11">
        <v>3</v>
      </c>
      <c r="I292" s="11">
        <v>50</v>
      </c>
      <c r="J292" s="11"/>
      <c r="K292" s="11"/>
      <c r="L292" s="11"/>
      <c r="M292" s="11">
        <v>100</v>
      </c>
      <c r="N292" s="11" t="s">
        <v>771</v>
      </c>
      <c r="O292" s="11" t="s">
        <v>47</v>
      </c>
      <c r="P292" s="11" t="s">
        <v>48</v>
      </c>
      <c r="Q292" s="11" t="s">
        <v>729</v>
      </c>
    </row>
    <row r="293" ht="48" spans="1:17">
      <c r="A293" s="28">
        <v>290</v>
      </c>
      <c r="B293" s="11" t="s">
        <v>151</v>
      </c>
      <c r="C293" s="11" t="s">
        <v>1188</v>
      </c>
      <c r="D293" s="11" t="s">
        <v>1189</v>
      </c>
      <c r="E293" s="11" t="s">
        <v>1190</v>
      </c>
      <c r="F293" s="11" t="s">
        <v>155</v>
      </c>
      <c r="G293" s="11" t="s">
        <v>407</v>
      </c>
      <c r="H293" s="11">
        <v>2</v>
      </c>
      <c r="I293" s="11">
        <v>20</v>
      </c>
      <c r="J293" s="11" t="s">
        <v>1400</v>
      </c>
      <c r="K293" s="11">
        <v>8</v>
      </c>
      <c r="L293" s="11"/>
      <c r="M293" s="11">
        <v>100</v>
      </c>
      <c r="N293" s="11" t="s">
        <v>771</v>
      </c>
      <c r="O293" s="11" t="s">
        <v>105</v>
      </c>
      <c r="P293" s="11" t="s">
        <v>48</v>
      </c>
      <c r="Q293" s="11" t="s">
        <v>729</v>
      </c>
    </row>
    <row r="294" ht="36" spans="1:17">
      <c r="A294" s="28">
        <v>291</v>
      </c>
      <c r="B294" s="11" t="s">
        <v>151</v>
      </c>
      <c r="C294" s="11" t="s">
        <v>1191</v>
      </c>
      <c r="D294" s="11" t="s">
        <v>1192</v>
      </c>
      <c r="E294" s="11" t="s">
        <v>1193</v>
      </c>
      <c r="F294" s="11" t="s">
        <v>228</v>
      </c>
      <c r="G294" s="11" t="s">
        <v>1194</v>
      </c>
      <c r="H294" s="11">
        <v>2</v>
      </c>
      <c r="I294" s="11">
        <v>50</v>
      </c>
      <c r="J294" s="11" t="s">
        <v>1400</v>
      </c>
      <c r="K294" s="11">
        <v>10</v>
      </c>
      <c r="L294" s="11" t="s">
        <v>3415</v>
      </c>
      <c r="M294" s="11">
        <v>100</v>
      </c>
      <c r="N294" s="11" t="s">
        <v>771</v>
      </c>
      <c r="O294" s="11" t="s">
        <v>47</v>
      </c>
      <c r="P294" s="11" t="s">
        <v>48</v>
      </c>
      <c r="Q294" s="11" t="s">
        <v>729</v>
      </c>
    </row>
    <row r="295" ht="60" spans="1:17">
      <c r="A295" s="28">
        <v>292</v>
      </c>
      <c r="B295" s="11" t="s">
        <v>151</v>
      </c>
      <c r="C295" s="11" t="s">
        <v>1195</v>
      </c>
      <c r="D295" s="11" t="s">
        <v>1196</v>
      </c>
      <c r="E295" s="11" t="s">
        <v>1197</v>
      </c>
      <c r="F295" s="11" t="s">
        <v>155</v>
      </c>
      <c r="G295" s="11" t="s">
        <v>380</v>
      </c>
      <c r="H295" s="11">
        <v>2</v>
      </c>
      <c r="I295" s="11">
        <v>20</v>
      </c>
      <c r="J295" s="11"/>
      <c r="K295" s="11"/>
      <c r="L295" s="11"/>
      <c r="M295" s="11">
        <v>100</v>
      </c>
      <c r="N295" s="11" t="s">
        <v>771</v>
      </c>
      <c r="O295" s="11" t="s">
        <v>105</v>
      </c>
      <c r="P295" s="11" t="s">
        <v>48</v>
      </c>
      <c r="Q295" s="11" t="s">
        <v>729</v>
      </c>
    </row>
    <row r="296" ht="36" spans="1:17">
      <c r="A296" s="28">
        <v>293</v>
      </c>
      <c r="B296" s="11" t="s">
        <v>151</v>
      </c>
      <c r="C296" s="11" t="s">
        <v>1198</v>
      </c>
      <c r="D296" s="11" t="s">
        <v>1199</v>
      </c>
      <c r="E296" s="11" t="s">
        <v>1200</v>
      </c>
      <c r="F296" s="11" t="s">
        <v>196</v>
      </c>
      <c r="G296" s="11" t="s">
        <v>825</v>
      </c>
      <c r="H296" s="11">
        <v>2</v>
      </c>
      <c r="I296" s="11">
        <v>50</v>
      </c>
      <c r="J296" s="11" t="s">
        <v>1400</v>
      </c>
      <c r="K296" s="11">
        <v>5</v>
      </c>
      <c r="L296" s="11"/>
      <c r="M296" s="11">
        <v>100</v>
      </c>
      <c r="N296" s="11" t="s">
        <v>771</v>
      </c>
      <c r="O296" s="11" t="s">
        <v>47</v>
      </c>
      <c r="P296" s="11" t="s">
        <v>48</v>
      </c>
      <c r="Q296" s="11" t="s">
        <v>729</v>
      </c>
    </row>
    <row r="297" ht="48" spans="1:17">
      <c r="A297" s="28">
        <v>294</v>
      </c>
      <c r="B297" s="11" t="s">
        <v>151</v>
      </c>
      <c r="C297" s="11" t="s">
        <v>1201</v>
      </c>
      <c r="D297" s="11" t="s">
        <v>1202</v>
      </c>
      <c r="E297" s="11" t="s">
        <v>1203</v>
      </c>
      <c r="F297" s="11" t="s">
        <v>196</v>
      </c>
      <c r="G297" s="11" t="s">
        <v>1204</v>
      </c>
      <c r="H297" s="11">
        <v>2</v>
      </c>
      <c r="I297" s="11">
        <v>50</v>
      </c>
      <c r="J297" s="11" t="s">
        <v>1400</v>
      </c>
      <c r="K297" s="11">
        <v>10</v>
      </c>
      <c r="L297" s="11"/>
      <c r="M297" s="11">
        <v>100</v>
      </c>
      <c r="N297" s="11" t="s">
        <v>771</v>
      </c>
      <c r="O297" s="11" t="s">
        <v>47</v>
      </c>
      <c r="P297" s="11" t="s">
        <v>48</v>
      </c>
      <c r="Q297" s="11" t="s">
        <v>729</v>
      </c>
    </row>
    <row r="298" ht="60" spans="1:17">
      <c r="A298" s="28">
        <v>295</v>
      </c>
      <c r="B298" s="11" t="s">
        <v>151</v>
      </c>
      <c r="C298" s="11" t="s">
        <v>1205</v>
      </c>
      <c r="D298" s="11" t="s">
        <v>1206</v>
      </c>
      <c r="E298" s="11" t="s">
        <v>1207</v>
      </c>
      <c r="F298" s="11" t="s">
        <v>155</v>
      </c>
      <c r="G298" s="11" t="s">
        <v>429</v>
      </c>
      <c r="H298" s="11">
        <v>2</v>
      </c>
      <c r="I298" s="11">
        <v>20</v>
      </c>
      <c r="J298" s="11" t="s">
        <v>1400</v>
      </c>
      <c r="K298" s="11">
        <v>3</v>
      </c>
      <c r="L298" s="11"/>
      <c r="M298" s="11">
        <v>74.07</v>
      </c>
      <c r="N298" s="11" t="s">
        <v>1208</v>
      </c>
      <c r="O298" s="11" t="s">
        <v>105</v>
      </c>
      <c r="P298" s="11" t="s">
        <v>48</v>
      </c>
      <c r="Q298" s="11" t="s">
        <v>729</v>
      </c>
    </row>
    <row r="299" ht="24" spans="1:17">
      <c r="A299" s="28">
        <v>296</v>
      </c>
      <c r="B299" s="11" t="s">
        <v>151</v>
      </c>
      <c r="C299" s="11" t="s">
        <v>1209</v>
      </c>
      <c r="D299" s="11" t="s">
        <v>1210</v>
      </c>
      <c r="E299" s="11" t="s">
        <v>1211</v>
      </c>
      <c r="F299" s="11" t="s">
        <v>317</v>
      </c>
      <c r="G299" s="11" t="s">
        <v>394</v>
      </c>
      <c r="H299" s="11">
        <v>1</v>
      </c>
      <c r="I299" s="11">
        <v>20</v>
      </c>
      <c r="J299" s="11"/>
      <c r="K299" s="11"/>
      <c r="L299" s="11"/>
      <c r="M299" s="11">
        <v>100</v>
      </c>
      <c r="N299" s="11" t="s">
        <v>1208</v>
      </c>
      <c r="O299" s="11" t="s">
        <v>105</v>
      </c>
      <c r="P299" s="11" t="s">
        <v>48</v>
      </c>
      <c r="Q299" s="11" t="s">
        <v>729</v>
      </c>
    </row>
    <row r="300" ht="36" spans="1:17">
      <c r="A300" s="28">
        <v>297</v>
      </c>
      <c r="B300" s="11" t="s">
        <v>151</v>
      </c>
      <c r="C300" s="11" t="s">
        <v>1212</v>
      </c>
      <c r="D300" s="11" t="s">
        <v>1213</v>
      </c>
      <c r="E300" s="11" t="s">
        <v>1214</v>
      </c>
      <c r="F300" s="11" t="s">
        <v>250</v>
      </c>
      <c r="G300" s="11" t="s">
        <v>918</v>
      </c>
      <c r="H300" s="11">
        <v>4</v>
      </c>
      <c r="I300" s="11">
        <v>25</v>
      </c>
      <c r="J300" s="11"/>
      <c r="K300" s="11"/>
      <c r="L300" s="11" t="s">
        <v>802</v>
      </c>
      <c r="M300" s="11">
        <v>100</v>
      </c>
      <c r="N300" s="11" t="s">
        <v>1208</v>
      </c>
      <c r="O300" s="11" t="s">
        <v>47</v>
      </c>
      <c r="P300" s="11" t="s">
        <v>56</v>
      </c>
      <c r="Q300" s="11" t="s">
        <v>729</v>
      </c>
    </row>
    <row r="301" ht="36" spans="1:17">
      <c r="A301" s="28">
        <v>298</v>
      </c>
      <c r="B301" s="11" t="s">
        <v>151</v>
      </c>
      <c r="C301" s="11" t="s">
        <v>1215</v>
      </c>
      <c r="D301" s="11" t="s">
        <v>1216</v>
      </c>
      <c r="E301" s="11" t="s">
        <v>1217</v>
      </c>
      <c r="F301" s="11" t="s">
        <v>172</v>
      </c>
      <c r="G301" s="11" t="s">
        <v>1218</v>
      </c>
      <c r="H301" s="11">
        <v>1</v>
      </c>
      <c r="I301" s="11">
        <v>20</v>
      </c>
      <c r="J301" s="11" t="s">
        <v>1400</v>
      </c>
      <c r="K301" s="11">
        <v>19</v>
      </c>
      <c r="L301" s="11"/>
      <c r="M301" s="11">
        <v>100</v>
      </c>
      <c r="N301" s="11" t="s">
        <v>775</v>
      </c>
      <c r="O301" s="11" t="s">
        <v>105</v>
      </c>
      <c r="P301" s="11" t="s">
        <v>48</v>
      </c>
      <c r="Q301" s="11" t="s">
        <v>729</v>
      </c>
    </row>
    <row r="302" ht="24" spans="1:17">
      <c r="A302" s="28">
        <v>299</v>
      </c>
      <c r="B302" s="11" t="s">
        <v>151</v>
      </c>
      <c r="C302" s="11" t="s">
        <v>1219</v>
      </c>
      <c r="D302" s="11" t="s">
        <v>1220</v>
      </c>
      <c r="E302" s="11" t="s">
        <v>1221</v>
      </c>
      <c r="F302" s="11" t="s">
        <v>155</v>
      </c>
      <c r="G302" s="11" t="s">
        <v>128</v>
      </c>
      <c r="H302" s="11">
        <v>2</v>
      </c>
      <c r="I302" s="11">
        <v>50</v>
      </c>
      <c r="J302" s="11"/>
      <c r="K302" s="11"/>
      <c r="L302" s="11"/>
      <c r="M302" s="11">
        <v>100</v>
      </c>
      <c r="N302" s="11" t="s">
        <v>775</v>
      </c>
      <c r="O302" s="11" t="s">
        <v>47</v>
      </c>
      <c r="P302" s="11" t="s">
        <v>48</v>
      </c>
      <c r="Q302" s="11" t="s">
        <v>729</v>
      </c>
    </row>
    <row r="303" ht="36" spans="1:17">
      <c r="A303" s="28">
        <v>300</v>
      </c>
      <c r="B303" s="11" t="s">
        <v>151</v>
      </c>
      <c r="C303" s="11" t="s">
        <v>1222</v>
      </c>
      <c r="D303" s="11" t="s">
        <v>1223</v>
      </c>
      <c r="E303" s="11" t="s">
        <v>1224</v>
      </c>
      <c r="F303" s="11" t="s">
        <v>196</v>
      </c>
      <c r="G303" s="11" t="s">
        <v>417</v>
      </c>
      <c r="H303" s="11">
        <v>2</v>
      </c>
      <c r="I303" s="11">
        <v>50</v>
      </c>
      <c r="J303" s="11"/>
      <c r="K303" s="11"/>
      <c r="L303" s="11"/>
      <c r="M303" s="11">
        <v>100</v>
      </c>
      <c r="N303" s="11" t="s">
        <v>775</v>
      </c>
      <c r="O303" s="11" t="s">
        <v>47</v>
      </c>
      <c r="P303" s="11" t="s">
        <v>48</v>
      </c>
      <c r="Q303" s="11" t="s">
        <v>729</v>
      </c>
    </row>
    <row r="304" ht="36" spans="1:17">
      <c r="A304" s="28">
        <v>301</v>
      </c>
      <c r="B304" s="11" t="s">
        <v>151</v>
      </c>
      <c r="C304" s="11" t="s">
        <v>1225</v>
      </c>
      <c r="D304" s="11" t="s">
        <v>1226</v>
      </c>
      <c r="E304" s="11" t="s">
        <v>1227</v>
      </c>
      <c r="F304" s="11" t="s">
        <v>957</v>
      </c>
      <c r="G304" s="11" t="s">
        <v>578</v>
      </c>
      <c r="H304" s="11">
        <v>6</v>
      </c>
      <c r="I304" s="11">
        <v>25</v>
      </c>
      <c r="J304" s="11"/>
      <c r="K304" s="11"/>
      <c r="L304" s="11"/>
      <c r="M304" s="11">
        <v>100</v>
      </c>
      <c r="N304" s="11" t="s">
        <v>775</v>
      </c>
      <c r="O304" s="11" t="s">
        <v>47</v>
      </c>
      <c r="P304" s="11" t="s">
        <v>56</v>
      </c>
      <c r="Q304" s="11" t="s">
        <v>729</v>
      </c>
    </row>
    <row r="305" ht="36" spans="1:17">
      <c r="A305" s="28">
        <v>302</v>
      </c>
      <c r="B305" s="11" t="s">
        <v>151</v>
      </c>
      <c r="C305" s="11" t="s">
        <v>1228</v>
      </c>
      <c r="D305" s="11" t="s">
        <v>1229</v>
      </c>
      <c r="E305" s="11" t="s">
        <v>1230</v>
      </c>
      <c r="F305" s="11" t="s">
        <v>228</v>
      </c>
      <c r="G305" s="11" t="s">
        <v>1144</v>
      </c>
      <c r="H305" s="11">
        <v>4</v>
      </c>
      <c r="I305" s="11">
        <v>25</v>
      </c>
      <c r="J305" s="11"/>
      <c r="K305" s="11"/>
      <c r="L305" s="11"/>
      <c r="M305" s="11">
        <v>100</v>
      </c>
      <c r="N305" s="11" t="s">
        <v>775</v>
      </c>
      <c r="O305" s="11" t="s">
        <v>47</v>
      </c>
      <c r="P305" s="11" t="s">
        <v>56</v>
      </c>
      <c r="Q305" s="11" t="s">
        <v>729</v>
      </c>
    </row>
    <row r="306" ht="24" spans="1:17">
      <c r="A306" s="28">
        <v>303</v>
      </c>
      <c r="B306" s="11" t="s">
        <v>151</v>
      </c>
      <c r="C306" s="11" t="s">
        <v>1231</v>
      </c>
      <c r="D306" s="11" t="s">
        <v>1232</v>
      </c>
      <c r="E306" s="11" t="s">
        <v>1233</v>
      </c>
      <c r="F306" s="11" t="s">
        <v>1234</v>
      </c>
      <c r="G306" s="11" t="s">
        <v>1235</v>
      </c>
      <c r="H306" s="11">
        <v>5</v>
      </c>
      <c r="I306" s="11">
        <v>10</v>
      </c>
      <c r="J306" s="11"/>
      <c r="K306" s="11"/>
      <c r="L306" s="11"/>
      <c r="M306" s="11">
        <v>100</v>
      </c>
      <c r="N306" s="11" t="s">
        <v>775</v>
      </c>
      <c r="O306" s="11" t="s">
        <v>105</v>
      </c>
      <c r="P306" s="11" t="s">
        <v>56</v>
      </c>
      <c r="Q306" s="11" t="s">
        <v>729</v>
      </c>
    </row>
    <row r="307" ht="36" spans="1:17">
      <c r="A307" s="28">
        <v>304</v>
      </c>
      <c r="B307" s="11" t="s">
        <v>151</v>
      </c>
      <c r="C307" s="11" t="s">
        <v>1236</v>
      </c>
      <c r="D307" s="11" t="s">
        <v>1237</v>
      </c>
      <c r="E307" s="11" t="s">
        <v>1238</v>
      </c>
      <c r="F307" s="11" t="s">
        <v>202</v>
      </c>
      <c r="G307" s="11" t="s">
        <v>1239</v>
      </c>
      <c r="H307" s="11">
        <v>5</v>
      </c>
      <c r="I307" s="11">
        <v>25</v>
      </c>
      <c r="J307" s="11"/>
      <c r="K307" s="11"/>
      <c r="L307" s="11"/>
      <c r="M307" s="11">
        <v>100</v>
      </c>
      <c r="N307" s="11" t="s">
        <v>775</v>
      </c>
      <c r="O307" s="11" t="s">
        <v>47</v>
      </c>
      <c r="P307" s="11" t="s">
        <v>56</v>
      </c>
      <c r="Q307" s="11" t="s">
        <v>729</v>
      </c>
    </row>
    <row r="308" ht="48" spans="1:17">
      <c r="A308" s="28">
        <v>305</v>
      </c>
      <c r="B308" s="11" t="s">
        <v>151</v>
      </c>
      <c r="C308" s="11" t="s">
        <v>1240</v>
      </c>
      <c r="D308" s="11" t="s">
        <v>1241</v>
      </c>
      <c r="E308" s="11" t="s">
        <v>1242</v>
      </c>
      <c r="F308" s="11" t="s">
        <v>207</v>
      </c>
      <c r="G308" s="11" t="s">
        <v>1178</v>
      </c>
      <c r="H308" s="11">
        <v>2</v>
      </c>
      <c r="I308" s="11">
        <v>20</v>
      </c>
      <c r="J308" s="11" t="s">
        <v>1400</v>
      </c>
      <c r="K308" s="11">
        <v>4</v>
      </c>
      <c r="L308" s="11"/>
      <c r="M308" s="11">
        <v>100</v>
      </c>
      <c r="N308" s="11" t="s">
        <v>775</v>
      </c>
      <c r="O308" s="11" t="s">
        <v>105</v>
      </c>
      <c r="P308" s="11" t="s">
        <v>48</v>
      </c>
      <c r="Q308" s="11" t="s">
        <v>729</v>
      </c>
    </row>
    <row r="309" ht="60" spans="1:17">
      <c r="A309" s="28">
        <v>306</v>
      </c>
      <c r="B309" s="11" t="s">
        <v>151</v>
      </c>
      <c r="C309" s="11" t="s">
        <v>1243</v>
      </c>
      <c r="D309" s="11" t="s">
        <v>1244</v>
      </c>
      <c r="E309" s="11" t="s">
        <v>1245</v>
      </c>
      <c r="F309" s="11" t="s">
        <v>277</v>
      </c>
      <c r="G309" s="11" t="s">
        <v>380</v>
      </c>
      <c r="H309" s="11">
        <v>2</v>
      </c>
      <c r="I309" s="11">
        <v>20</v>
      </c>
      <c r="J309" s="11" t="s">
        <v>1400</v>
      </c>
      <c r="K309" s="11">
        <v>2</v>
      </c>
      <c r="L309" s="11"/>
      <c r="M309" s="11">
        <v>100</v>
      </c>
      <c r="N309" s="11" t="s">
        <v>1246</v>
      </c>
      <c r="O309" s="11" t="s">
        <v>105</v>
      </c>
      <c r="P309" s="11" t="s">
        <v>48</v>
      </c>
      <c r="Q309" s="11" t="s">
        <v>729</v>
      </c>
    </row>
    <row r="310" ht="24" spans="1:17">
      <c r="A310" s="28">
        <v>307</v>
      </c>
      <c r="B310" s="11" t="s">
        <v>151</v>
      </c>
      <c r="C310" s="11" t="s">
        <v>1247</v>
      </c>
      <c r="D310" s="11" t="s">
        <v>1248</v>
      </c>
      <c r="E310" s="11" t="s">
        <v>1249</v>
      </c>
      <c r="F310" s="11" t="s">
        <v>402</v>
      </c>
      <c r="G310" s="11" t="s">
        <v>403</v>
      </c>
      <c r="H310" s="11">
        <v>4</v>
      </c>
      <c r="I310" s="11">
        <v>25</v>
      </c>
      <c r="J310" s="11"/>
      <c r="K310" s="11"/>
      <c r="L310" s="11"/>
      <c r="M310" s="11">
        <v>100</v>
      </c>
      <c r="N310" s="11" t="s">
        <v>1246</v>
      </c>
      <c r="O310" s="11" t="s">
        <v>47</v>
      </c>
      <c r="P310" s="11" t="s">
        <v>56</v>
      </c>
      <c r="Q310" s="11" t="s">
        <v>729</v>
      </c>
    </row>
    <row r="311" ht="24" spans="1:17">
      <c r="A311" s="28">
        <v>308</v>
      </c>
      <c r="B311" s="11" t="s">
        <v>151</v>
      </c>
      <c r="C311" s="11" t="s">
        <v>1250</v>
      </c>
      <c r="D311" s="11" t="s">
        <v>1251</v>
      </c>
      <c r="E311" s="11" t="s">
        <v>1252</v>
      </c>
      <c r="F311" s="11" t="s">
        <v>814</v>
      </c>
      <c r="G311" s="11" t="s">
        <v>1079</v>
      </c>
      <c r="H311" s="11">
        <v>2</v>
      </c>
      <c r="I311" s="11">
        <v>50</v>
      </c>
      <c r="J311" s="11"/>
      <c r="K311" s="11"/>
      <c r="L311" s="11"/>
      <c r="M311" s="11">
        <v>100</v>
      </c>
      <c r="N311" s="11" t="s">
        <v>1246</v>
      </c>
      <c r="O311" s="11" t="s">
        <v>47</v>
      </c>
      <c r="P311" s="11" t="s">
        <v>48</v>
      </c>
      <c r="Q311" s="11" t="s">
        <v>729</v>
      </c>
    </row>
    <row r="312" ht="36" spans="1:17">
      <c r="A312" s="28">
        <v>309</v>
      </c>
      <c r="B312" s="11" t="s">
        <v>151</v>
      </c>
      <c r="C312" s="11" t="s">
        <v>1253</v>
      </c>
      <c r="D312" s="11" t="s">
        <v>1254</v>
      </c>
      <c r="E312" s="11" t="s">
        <v>1255</v>
      </c>
      <c r="F312" s="11" t="s">
        <v>155</v>
      </c>
      <c r="G312" s="11" t="s">
        <v>825</v>
      </c>
      <c r="H312" s="11">
        <v>3</v>
      </c>
      <c r="I312" s="11">
        <v>20</v>
      </c>
      <c r="J312" s="11"/>
      <c r="K312" s="11"/>
      <c r="L312" s="11"/>
      <c r="M312" s="11">
        <v>100</v>
      </c>
      <c r="N312" s="11" t="s">
        <v>1246</v>
      </c>
      <c r="O312" s="11" t="s">
        <v>105</v>
      </c>
      <c r="P312" s="11" t="s">
        <v>48</v>
      </c>
      <c r="Q312" s="11" t="s">
        <v>729</v>
      </c>
    </row>
    <row r="313" ht="24" spans="1:17">
      <c r="A313" s="28">
        <v>310</v>
      </c>
      <c r="B313" s="11" t="s">
        <v>151</v>
      </c>
      <c r="C313" s="11" t="s">
        <v>1256</v>
      </c>
      <c r="D313" s="11" t="s">
        <v>1257</v>
      </c>
      <c r="E313" s="11" t="s">
        <v>1258</v>
      </c>
      <c r="F313" s="11" t="s">
        <v>814</v>
      </c>
      <c r="G313" s="11" t="s">
        <v>1079</v>
      </c>
      <c r="H313" s="11">
        <v>2</v>
      </c>
      <c r="I313" s="11">
        <v>50</v>
      </c>
      <c r="J313" s="11"/>
      <c r="K313" s="11"/>
      <c r="L313" s="11"/>
      <c r="M313" s="11">
        <v>100</v>
      </c>
      <c r="N313" s="11" t="s">
        <v>1246</v>
      </c>
      <c r="O313" s="11" t="s">
        <v>47</v>
      </c>
      <c r="P313" s="11" t="s">
        <v>48</v>
      </c>
      <c r="Q313" s="11" t="s">
        <v>729</v>
      </c>
    </row>
    <row r="314" ht="24" spans="1:17">
      <c r="A314" s="28">
        <v>311</v>
      </c>
      <c r="B314" s="11" t="s">
        <v>151</v>
      </c>
      <c r="C314" s="11" t="s">
        <v>1259</v>
      </c>
      <c r="D314" s="11" t="s">
        <v>1260</v>
      </c>
      <c r="E314" s="11" t="s">
        <v>1261</v>
      </c>
      <c r="F314" s="11" t="s">
        <v>167</v>
      </c>
      <c r="G314" s="11" t="s">
        <v>242</v>
      </c>
      <c r="H314" s="11">
        <v>5</v>
      </c>
      <c r="I314" s="11">
        <v>25</v>
      </c>
      <c r="J314" s="11"/>
      <c r="K314" s="11"/>
      <c r="L314" s="11"/>
      <c r="M314" s="11">
        <v>100</v>
      </c>
      <c r="N314" s="11" t="s">
        <v>1246</v>
      </c>
      <c r="O314" s="11" t="s">
        <v>47</v>
      </c>
      <c r="P314" s="11" t="s">
        <v>56</v>
      </c>
      <c r="Q314" s="11" t="s">
        <v>729</v>
      </c>
    </row>
    <row r="315" ht="36" spans="1:17">
      <c r="A315" s="28">
        <v>312</v>
      </c>
      <c r="B315" s="11" t="s">
        <v>151</v>
      </c>
      <c r="C315" s="11" t="s">
        <v>1262</v>
      </c>
      <c r="D315" s="11" t="s">
        <v>1263</v>
      </c>
      <c r="E315" s="11" t="s">
        <v>1264</v>
      </c>
      <c r="F315" s="11" t="s">
        <v>172</v>
      </c>
      <c r="G315" s="11" t="s">
        <v>1152</v>
      </c>
      <c r="H315" s="11">
        <v>2</v>
      </c>
      <c r="I315" s="11">
        <v>20</v>
      </c>
      <c r="J315" s="11"/>
      <c r="K315" s="11"/>
      <c r="L315" s="11"/>
      <c r="M315" s="11">
        <v>100</v>
      </c>
      <c r="N315" s="11" t="s">
        <v>779</v>
      </c>
      <c r="O315" s="11" t="s">
        <v>105</v>
      </c>
      <c r="P315" s="11" t="s">
        <v>48</v>
      </c>
      <c r="Q315" s="11" t="s">
        <v>729</v>
      </c>
    </row>
    <row r="316" ht="36" spans="1:17">
      <c r="A316" s="28">
        <v>313</v>
      </c>
      <c r="B316" s="11" t="s">
        <v>151</v>
      </c>
      <c r="C316" s="11" t="s">
        <v>1265</v>
      </c>
      <c r="D316" s="11" t="s">
        <v>1266</v>
      </c>
      <c r="E316" s="11" t="s">
        <v>1267</v>
      </c>
      <c r="F316" s="11" t="s">
        <v>155</v>
      </c>
      <c r="G316" s="11" t="s">
        <v>128</v>
      </c>
      <c r="H316" s="11">
        <v>6</v>
      </c>
      <c r="I316" s="11">
        <v>25</v>
      </c>
      <c r="J316" s="11"/>
      <c r="K316" s="11"/>
      <c r="L316" s="11" t="s">
        <v>407</v>
      </c>
      <c r="M316" s="11">
        <v>100</v>
      </c>
      <c r="N316" s="11" t="s">
        <v>779</v>
      </c>
      <c r="O316" s="11" t="s">
        <v>47</v>
      </c>
      <c r="P316" s="11" t="s">
        <v>56</v>
      </c>
      <c r="Q316" s="11" t="s">
        <v>729</v>
      </c>
    </row>
    <row r="317" ht="86.1" customHeight="1" spans="1:17">
      <c r="A317" s="80">
        <v>314</v>
      </c>
      <c r="B317" s="81" t="s">
        <v>151</v>
      </c>
      <c r="C317" s="14" t="s">
        <v>1268</v>
      </c>
      <c r="D317" s="11" t="s">
        <v>1619</v>
      </c>
      <c r="E317" s="11" t="s">
        <v>3554</v>
      </c>
      <c r="F317" s="11" t="s">
        <v>228</v>
      </c>
      <c r="G317" s="14" t="s">
        <v>1271</v>
      </c>
      <c r="H317" s="11">
        <v>4</v>
      </c>
      <c r="I317" s="14">
        <v>10</v>
      </c>
      <c r="J317" s="14" t="s">
        <v>1400</v>
      </c>
      <c r="K317" s="14">
        <v>12</v>
      </c>
      <c r="L317" s="14"/>
      <c r="M317" s="11">
        <v>44.66</v>
      </c>
      <c r="N317" s="14" t="s">
        <v>779</v>
      </c>
      <c r="O317" s="14" t="s">
        <v>105</v>
      </c>
      <c r="P317" s="14" t="s">
        <v>56</v>
      </c>
      <c r="Q317" s="14" t="s">
        <v>729</v>
      </c>
    </row>
    <row r="318" ht="78.95" customHeight="1" spans="1:17">
      <c r="A318" s="82"/>
      <c r="B318" s="83"/>
      <c r="C318" s="15"/>
      <c r="D318" s="11" t="s">
        <v>1277</v>
      </c>
      <c r="E318" s="11" t="s">
        <v>3555</v>
      </c>
      <c r="F318" s="84">
        <v>43462</v>
      </c>
      <c r="G318" s="15"/>
      <c r="H318" s="11">
        <v>6</v>
      </c>
      <c r="I318" s="15"/>
      <c r="J318" s="15"/>
      <c r="K318" s="15"/>
      <c r="L318" s="15"/>
      <c r="M318" s="11">
        <v>32</v>
      </c>
      <c r="N318" s="15"/>
      <c r="O318" s="15"/>
      <c r="P318" s="15"/>
      <c r="Q318" s="15"/>
    </row>
    <row r="319" ht="65.1" customHeight="1" spans="1:17">
      <c r="A319" s="28">
        <v>315</v>
      </c>
      <c r="B319" s="11" t="s">
        <v>151</v>
      </c>
      <c r="C319" s="11" t="s">
        <v>1272</v>
      </c>
      <c r="D319" s="11" t="s">
        <v>1273</v>
      </c>
      <c r="E319" s="11" t="s">
        <v>1274</v>
      </c>
      <c r="F319" s="11" t="s">
        <v>155</v>
      </c>
      <c r="G319" s="11" t="s">
        <v>1275</v>
      </c>
      <c r="H319" s="11">
        <v>3</v>
      </c>
      <c r="I319" s="11">
        <v>20</v>
      </c>
      <c r="J319" s="11"/>
      <c r="K319" s="11"/>
      <c r="L319" s="11"/>
      <c r="M319" s="11">
        <v>100</v>
      </c>
      <c r="N319" s="11" t="s">
        <v>779</v>
      </c>
      <c r="O319" s="11" t="s">
        <v>105</v>
      </c>
      <c r="P319" s="11" t="s">
        <v>48</v>
      </c>
      <c r="Q319" s="11" t="s">
        <v>729</v>
      </c>
    </row>
    <row r="320" ht="48" spans="1:17">
      <c r="A320" s="28">
        <v>316</v>
      </c>
      <c r="B320" s="11" t="s">
        <v>151</v>
      </c>
      <c r="C320" s="11" t="s">
        <v>1276</v>
      </c>
      <c r="D320" s="11" t="s">
        <v>1277</v>
      </c>
      <c r="E320" s="11" t="s">
        <v>1278</v>
      </c>
      <c r="F320" s="11" t="s">
        <v>228</v>
      </c>
      <c r="G320" s="11" t="s">
        <v>829</v>
      </c>
      <c r="H320" s="11">
        <v>4</v>
      </c>
      <c r="I320" s="11">
        <v>10</v>
      </c>
      <c r="J320" s="11" t="s">
        <v>1400</v>
      </c>
      <c r="K320" s="11">
        <v>12</v>
      </c>
      <c r="L320" s="11"/>
      <c r="M320" s="11">
        <v>40</v>
      </c>
      <c r="N320" s="11" t="s">
        <v>779</v>
      </c>
      <c r="O320" s="11" t="s">
        <v>105</v>
      </c>
      <c r="P320" s="11" t="s">
        <v>56</v>
      </c>
      <c r="Q320" s="11" t="s">
        <v>729</v>
      </c>
    </row>
    <row r="321" ht="24" spans="1:17">
      <c r="A321" s="28">
        <v>317</v>
      </c>
      <c r="B321" s="11" t="s">
        <v>151</v>
      </c>
      <c r="C321" s="11" t="s">
        <v>1279</v>
      </c>
      <c r="D321" s="11" t="s">
        <v>1280</v>
      </c>
      <c r="E321" s="11" t="s">
        <v>1281</v>
      </c>
      <c r="F321" s="11" t="s">
        <v>228</v>
      </c>
      <c r="G321" s="11" t="s">
        <v>833</v>
      </c>
      <c r="H321" s="11">
        <v>4</v>
      </c>
      <c r="I321" s="11">
        <v>10</v>
      </c>
      <c r="J321" s="11" t="s">
        <v>1400</v>
      </c>
      <c r="K321" s="11">
        <v>6</v>
      </c>
      <c r="L321" s="11"/>
      <c r="M321" s="11">
        <v>100</v>
      </c>
      <c r="N321" s="11" t="s">
        <v>779</v>
      </c>
      <c r="O321" s="11" t="s">
        <v>105</v>
      </c>
      <c r="P321" s="11" t="s">
        <v>56</v>
      </c>
      <c r="Q321" s="11" t="s">
        <v>729</v>
      </c>
    </row>
    <row r="322" ht="36" spans="1:17">
      <c r="A322" s="28">
        <v>318</v>
      </c>
      <c r="B322" s="11" t="s">
        <v>151</v>
      </c>
      <c r="C322" s="11" t="s">
        <v>1282</v>
      </c>
      <c r="D322" s="11" t="s">
        <v>1283</v>
      </c>
      <c r="E322" s="11" t="s">
        <v>1284</v>
      </c>
      <c r="F322" s="11" t="s">
        <v>228</v>
      </c>
      <c r="G322" s="11" t="s">
        <v>1285</v>
      </c>
      <c r="H322" s="11">
        <v>4</v>
      </c>
      <c r="I322" s="11">
        <v>25</v>
      </c>
      <c r="J322" s="11" t="s">
        <v>1400</v>
      </c>
      <c r="K322" s="11">
        <v>13</v>
      </c>
      <c r="L322" s="11"/>
      <c r="M322" s="11">
        <v>100</v>
      </c>
      <c r="N322" s="11" t="s">
        <v>779</v>
      </c>
      <c r="O322" s="11" t="s">
        <v>47</v>
      </c>
      <c r="P322" s="11" t="s">
        <v>56</v>
      </c>
      <c r="Q322" s="11" t="s">
        <v>729</v>
      </c>
    </row>
    <row r="323" ht="48" spans="1:17">
      <c r="A323" s="28">
        <v>319</v>
      </c>
      <c r="B323" s="11" t="s">
        <v>151</v>
      </c>
      <c r="C323" s="11" t="s">
        <v>1286</v>
      </c>
      <c r="D323" s="11" t="s">
        <v>1287</v>
      </c>
      <c r="E323" s="11" t="s">
        <v>1288</v>
      </c>
      <c r="F323" s="11" t="s">
        <v>1289</v>
      </c>
      <c r="G323" s="11" t="s">
        <v>829</v>
      </c>
      <c r="H323" s="11">
        <v>5</v>
      </c>
      <c r="I323" s="11">
        <v>25</v>
      </c>
      <c r="J323" s="11" t="s">
        <v>1400</v>
      </c>
      <c r="K323" s="11">
        <v>10</v>
      </c>
      <c r="L323" s="11"/>
      <c r="M323" s="11">
        <v>100</v>
      </c>
      <c r="N323" s="11" t="s">
        <v>783</v>
      </c>
      <c r="O323" s="11" t="s">
        <v>47</v>
      </c>
      <c r="P323" s="11" t="s">
        <v>56</v>
      </c>
      <c r="Q323" s="11" t="s">
        <v>729</v>
      </c>
    </row>
    <row r="324" ht="36" spans="1:17">
      <c r="A324" s="28">
        <v>320</v>
      </c>
      <c r="B324" s="11" t="s">
        <v>151</v>
      </c>
      <c r="C324" s="11" t="s">
        <v>1290</v>
      </c>
      <c r="D324" s="11" t="s">
        <v>1291</v>
      </c>
      <c r="E324" s="11" t="s">
        <v>1292</v>
      </c>
      <c r="F324" s="11" t="s">
        <v>155</v>
      </c>
      <c r="G324" s="11" t="s">
        <v>1275</v>
      </c>
      <c r="H324" s="11">
        <v>3</v>
      </c>
      <c r="I324" s="11">
        <v>20</v>
      </c>
      <c r="J324" s="11"/>
      <c r="K324" s="11"/>
      <c r="L324" s="11"/>
      <c r="M324" s="11">
        <v>100</v>
      </c>
      <c r="N324" s="11" t="s">
        <v>783</v>
      </c>
      <c r="O324" s="11" t="s">
        <v>105</v>
      </c>
      <c r="P324" s="11" t="s">
        <v>48</v>
      </c>
      <c r="Q324" s="11" t="s">
        <v>729</v>
      </c>
    </row>
    <row r="325" ht="36" spans="1:17">
      <c r="A325" s="28">
        <v>321</v>
      </c>
      <c r="B325" s="11" t="s">
        <v>151</v>
      </c>
      <c r="C325" s="11" t="s">
        <v>1293</v>
      </c>
      <c r="D325" s="11" t="s">
        <v>1294</v>
      </c>
      <c r="E325" s="11" t="s">
        <v>1295</v>
      </c>
      <c r="F325" s="11" t="s">
        <v>155</v>
      </c>
      <c r="G325" s="11" t="s">
        <v>1075</v>
      </c>
      <c r="H325" s="11">
        <v>7</v>
      </c>
      <c r="I325" s="11">
        <v>25</v>
      </c>
      <c r="J325" s="11"/>
      <c r="K325" s="11"/>
      <c r="L325" s="11"/>
      <c r="M325" s="11">
        <v>100</v>
      </c>
      <c r="N325" s="11" t="s">
        <v>783</v>
      </c>
      <c r="O325" s="11" t="s">
        <v>47</v>
      </c>
      <c r="P325" s="11" t="s">
        <v>56</v>
      </c>
      <c r="Q325" s="11" t="s">
        <v>729</v>
      </c>
    </row>
    <row r="326" ht="36" spans="1:17">
      <c r="A326" s="28">
        <v>322</v>
      </c>
      <c r="B326" s="11" t="s">
        <v>151</v>
      </c>
      <c r="C326" s="11" t="s">
        <v>1296</v>
      </c>
      <c r="D326" s="11" t="s">
        <v>1297</v>
      </c>
      <c r="E326" s="11" t="s">
        <v>1298</v>
      </c>
      <c r="F326" s="11" t="s">
        <v>814</v>
      </c>
      <c r="G326" s="11" t="s">
        <v>1299</v>
      </c>
      <c r="H326" s="11">
        <v>3</v>
      </c>
      <c r="I326" s="11">
        <v>20</v>
      </c>
      <c r="J326" s="11"/>
      <c r="K326" s="11"/>
      <c r="L326" s="11"/>
      <c r="M326" s="11">
        <v>100</v>
      </c>
      <c r="N326" s="11" t="s">
        <v>783</v>
      </c>
      <c r="O326" s="11" t="s">
        <v>105</v>
      </c>
      <c r="P326" s="11" t="s">
        <v>48</v>
      </c>
      <c r="Q326" s="11" t="s">
        <v>729</v>
      </c>
    </row>
    <row r="327" ht="36" spans="1:17">
      <c r="A327" s="28">
        <v>323</v>
      </c>
      <c r="B327" s="11" t="s">
        <v>151</v>
      </c>
      <c r="C327" s="11" t="s">
        <v>1300</v>
      </c>
      <c r="D327" s="11" t="s">
        <v>1301</v>
      </c>
      <c r="E327" s="11" t="s">
        <v>1302</v>
      </c>
      <c r="F327" s="11" t="s">
        <v>317</v>
      </c>
      <c r="G327" s="11" t="s">
        <v>1133</v>
      </c>
      <c r="H327" s="11">
        <v>4</v>
      </c>
      <c r="I327" s="11">
        <v>25</v>
      </c>
      <c r="J327" s="11"/>
      <c r="K327" s="11"/>
      <c r="L327" s="11"/>
      <c r="M327" s="11">
        <v>100</v>
      </c>
      <c r="N327" s="11" t="s">
        <v>783</v>
      </c>
      <c r="O327" s="11" t="s">
        <v>47</v>
      </c>
      <c r="P327" s="11" t="s">
        <v>56</v>
      </c>
      <c r="Q327" s="11" t="s">
        <v>729</v>
      </c>
    </row>
    <row r="328" ht="72" spans="1:17">
      <c r="A328" s="28">
        <v>324</v>
      </c>
      <c r="B328" s="11" t="s">
        <v>151</v>
      </c>
      <c r="C328" s="11" t="s">
        <v>1303</v>
      </c>
      <c r="D328" s="11" t="s">
        <v>1304</v>
      </c>
      <c r="E328" s="11" t="s">
        <v>1305</v>
      </c>
      <c r="F328" s="11" t="s">
        <v>228</v>
      </c>
      <c r="G328" s="11" t="s">
        <v>1306</v>
      </c>
      <c r="H328" s="11">
        <v>5</v>
      </c>
      <c r="I328" s="11">
        <v>10</v>
      </c>
      <c r="J328" s="11" t="s">
        <v>1400</v>
      </c>
      <c r="K328" s="11">
        <v>21</v>
      </c>
      <c r="L328" s="11"/>
      <c r="M328" s="11">
        <v>100</v>
      </c>
      <c r="N328" s="11" t="s">
        <v>783</v>
      </c>
      <c r="O328" s="11" t="s">
        <v>105</v>
      </c>
      <c r="P328" s="11" t="s">
        <v>56</v>
      </c>
      <c r="Q328" s="11" t="s">
        <v>729</v>
      </c>
    </row>
    <row r="329" ht="36" spans="1:17">
      <c r="A329" s="28">
        <v>325</v>
      </c>
      <c r="B329" s="11" t="s">
        <v>151</v>
      </c>
      <c r="C329" s="11" t="s">
        <v>1307</v>
      </c>
      <c r="D329" s="11" t="s">
        <v>1308</v>
      </c>
      <c r="E329" s="11" t="s">
        <v>1309</v>
      </c>
      <c r="F329" s="11" t="s">
        <v>191</v>
      </c>
      <c r="G329" s="11" t="s">
        <v>347</v>
      </c>
      <c r="H329" s="11">
        <v>2</v>
      </c>
      <c r="I329" s="11">
        <v>50</v>
      </c>
      <c r="J329" s="11"/>
      <c r="K329" s="11"/>
      <c r="L329" s="11"/>
      <c r="M329" s="11">
        <v>100</v>
      </c>
      <c r="N329" s="11" t="s">
        <v>783</v>
      </c>
      <c r="O329" s="11" t="s">
        <v>47</v>
      </c>
      <c r="P329" s="11" t="s">
        <v>48</v>
      </c>
      <c r="Q329" s="11" t="s">
        <v>729</v>
      </c>
    </row>
    <row r="330" ht="36" spans="1:17">
      <c r="A330" s="28">
        <v>326</v>
      </c>
      <c r="B330" s="11" t="s">
        <v>151</v>
      </c>
      <c r="C330" s="11" t="s">
        <v>1310</v>
      </c>
      <c r="D330" s="11" t="s">
        <v>1311</v>
      </c>
      <c r="E330" s="11" t="s">
        <v>1312</v>
      </c>
      <c r="F330" s="11" t="s">
        <v>196</v>
      </c>
      <c r="G330" s="11" t="s">
        <v>1313</v>
      </c>
      <c r="H330" s="11">
        <v>3</v>
      </c>
      <c r="I330" s="11">
        <v>50</v>
      </c>
      <c r="J330" s="11"/>
      <c r="K330" s="11"/>
      <c r="L330" s="11"/>
      <c r="M330" s="11">
        <v>100</v>
      </c>
      <c r="N330" s="11" t="s">
        <v>783</v>
      </c>
      <c r="O330" s="11" t="s">
        <v>47</v>
      </c>
      <c r="P330" s="11" t="s">
        <v>48</v>
      </c>
      <c r="Q330" s="11" t="s">
        <v>729</v>
      </c>
    </row>
    <row r="331" ht="36" spans="1:17">
      <c r="A331" s="28">
        <v>327</v>
      </c>
      <c r="B331" s="11" t="s">
        <v>151</v>
      </c>
      <c r="C331" s="11" t="s">
        <v>1314</v>
      </c>
      <c r="D331" s="11" t="s">
        <v>1315</v>
      </c>
      <c r="E331" s="11" t="s">
        <v>1316</v>
      </c>
      <c r="F331" s="11" t="s">
        <v>167</v>
      </c>
      <c r="G331" s="11" t="s">
        <v>1317</v>
      </c>
      <c r="H331" s="11">
        <v>4</v>
      </c>
      <c r="I331" s="11">
        <v>25</v>
      </c>
      <c r="J331" s="11"/>
      <c r="K331" s="11"/>
      <c r="L331" s="11"/>
      <c r="M331" s="11">
        <v>100</v>
      </c>
      <c r="N331" s="11" t="s">
        <v>783</v>
      </c>
      <c r="O331" s="11" t="s">
        <v>47</v>
      </c>
      <c r="P331" s="11" t="s">
        <v>56</v>
      </c>
      <c r="Q331" s="11" t="s">
        <v>729</v>
      </c>
    </row>
    <row r="332" ht="48" spans="1:17">
      <c r="A332" s="28">
        <v>328</v>
      </c>
      <c r="B332" s="11" t="s">
        <v>151</v>
      </c>
      <c r="C332" s="11" t="s">
        <v>1318</v>
      </c>
      <c r="D332" s="11" t="s">
        <v>1319</v>
      </c>
      <c r="E332" s="11" t="s">
        <v>1320</v>
      </c>
      <c r="F332" s="11" t="s">
        <v>167</v>
      </c>
      <c r="G332" s="11" t="s">
        <v>384</v>
      </c>
      <c r="H332" s="11">
        <v>4</v>
      </c>
      <c r="I332" s="11">
        <v>25</v>
      </c>
      <c r="J332" s="11" t="s">
        <v>1400</v>
      </c>
      <c r="K332" s="11">
        <v>28</v>
      </c>
      <c r="L332" s="11"/>
      <c r="M332" s="11">
        <v>100</v>
      </c>
      <c r="N332" s="11" t="s">
        <v>783</v>
      </c>
      <c r="O332" s="11" t="s">
        <v>47</v>
      </c>
      <c r="P332" s="11" t="s">
        <v>56</v>
      </c>
      <c r="Q332" s="11" t="s">
        <v>729</v>
      </c>
    </row>
    <row r="333" ht="24" spans="1:17">
      <c r="A333" s="28">
        <v>329</v>
      </c>
      <c r="B333" s="11" t="s">
        <v>151</v>
      </c>
      <c r="C333" s="11" t="s">
        <v>1321</v>
      </c>
      <c r="D333" s="11" t="s">
        <v>1322</v>
      </c>
      <c r="E333" s="11" t="s">
        <v>1323</v>
      </c>
      <c r="F333" s="11" t="s">
        <v>322</v>
      </c>
      <c r="G333" s="11" t="s">
        <v>1324</v>
      </c>
      <c r="H333" s="11">
        <v>4</v>
      </c>
      <c r="I333" s="11">
        <v>25</v>
      </c>
      <c r="J333" s="11"/>
      <c r="K333" s="11"/>
      <c r="L333" s="11"/>
      <c r="M333" s="11">
        <v>100</v>
      </c>
      <c r="N333" s="11" t="s">
        <v>783</v>
      </c>
      <c r="O333" s="11" t="s">
        <v>47</v>
      </c>
      <c r="P333" s="11" t="s">
        <v>56</v>
      </c>
      <c r="Q333" s="11" t="s">
        <v>729</v>
      </c>
    </row>
    <row r="334" ht="24" spans="1:17">
      <c r="A334" s="28">
        <v>330</v>
      </c>
      <c r="B334" s="11" t="s">
        <v>151</v>
      </c>
      <c r="C334" s="11" t="s">
        <v>1325</v>
      </c>
      <c r="D334" s="11" t="s">
        <v>1326</v>
      </c>
      <c r="E334" s="11" t="s">
        <v>1327</v>
      </c>
      <c r="F334" s="11" t="s">
        <v>1128</v>
      </c>
      <c r="G334" s="11" t="s">
        <v>403</v>
      </c>
      <c r="H334" s="11">
        <v>4</v>
      </c>
      <c r="I334" s="11">
        <v>25</v>
      </c>
      <c r="J334" s="11"/>
      <c r="K334" s="11"/>
      <c r="L334" s="11"/>
      <c r="M334" s="11">
        <v>100</v>
      </c>
      <c r="N334" s="11" t="s">
        <v>787</v>
      </c>
      <c r="O334" s="11" t="s">
        <v>47</v>
      </c>
      <c r="P334" s="11" t="s">
        <v>56</v>
      </c>
      <c r="Q334" s="11" t="s">
        <v>729</v>
      </c>
    </row>
    <row r="335" ht="48" spans="1:17">
      <c r="A335" s="28">
        <v>331</v>
      </c>
      <c r="B335" s="11" t="s">
        <v>151</v>
      </c>
      <c r="C335" s="11" t="s">
        <v>1328</v>
      </c>
      <c r="D335" s="11" t="s">
        <v>827</v>
      </c>
      <c r="E335" s="11" t="s">
        <v>1329</v>
      </c>
      <c r="F335" s="11" t="s">
        <v>228</v>
      </c>
      <c r="G335" s="11" t="s">
        <v>429</v>
      </c>
      <c r="H335" s="11">
        <v>4</v>
      </c>
      <c r="I335" s="11">
        <v>25</v>
      </c>
      <c r="J335" s="11" t="s">
        <v>1400</v>
      </c>
      <c r="K335" s="11">
        <v>12</v>
      </c>
      <c r="L335" s="11"/>
      <c r="M335" s="11">
        <v>33.33</v>
      </c>
      <c r="N335" s="11" t="s">
        <v>787</v>
      </c>
      <c r="O335" s="11" t="s">
        <v>47</v>
      </c>
      <c r="P335" s="11" t="s">
        <v>56</v>
      </c>
      <c r="Q335" s="11" t="s">
        <v>729</v>
      </c>
    </row>
    <row r="336" ht="48" spans="1:17">
      <c r="A336" s="28">
        <v>332</v>
      </c>
      <c r="B336" s="11" t="s">
        <v>151</v>
      </c>
      <c r="C336" s="11" t="s">
        <v>1330</v>
      </c>
      <c r="D336" s="11" t="s">
        <v>1331</v>
      </c>
      <c r="E336" s="11" t="s">
        <v>1332</v>
      </c>
      <c r="F336" s="11" t="s">
        <v>228</v>
      </c>
      <c r="G336" s="11" t="s">
        <v>1058</v>
      </c>
      <c r="H336" s="11">
        <v>2</v>
      </c>
      <c r="I336" s="11">
        <v>20</v>
      </c>
      <c r="J336" s="11"/>
      <c r="K336" s="11"/>
      <c r="L336" s="11"/>
      <c r="M336" s="11">
        <v>100</v>
      </c>
      <c r="N336" s="11" t="s">
        <v>787</v>
      </c>
      <c r="O336" s="11" t="s">
        <v>105</v>
      </c>
      <c r="P336" s="11" t="s">
        <v>48</v>
      </c>
      <c r="Q336" s="11" t="s">
        <v>729</v>
      </c>
    </row>
    <row r="337" ht="48" spans="1:17">
      <c r="A337" s="28">
        <v>333</v>
      </c>
      <c r="B337" s="11" t="s">
        <v>151</v>
      </c>
      <c r="C337" s="11" t="s">
        <v>1333</v>
      </c>
      <c r="D337" s="11" t="s">
        <v>1334</v>
      </c>
      <c r="E337" s="11" t="s">
        <v>1335</v>
      </c>
      <c r="F337" s="11" t="s">
        <v>428</v>
      </c>
      <c r="G337" s="11" t="s">
        <v>128</v>
      </c>
      <c r="H337" s="11">
        <v>6</v>
      </c>
      <c r="I337" s="11">
        <v>25</v>
      </c>
      <c r="J337" s="11" t="s">
        <v>1400</v>
      </c>
      <c r="K337" s="11">
        <v>4</v>
      </c>
      <c r="L337" s="11"/>
      <c r="M337" s="11">
        <v>100</v>
      </c>
      <c r="N337" s="11" t="s">
        <v>787</v>
      </c>
      <c r="O337" s="11" t="s">
        <v>47</v>
      </c>
      <c r="P337" s="11" t="s">
        <v>56</v>
      </c>
      <c r="Q337" s="11" t="s">
        <v>729</v>
      </c>
    </row>
    <row r="338" ht="24" spans="1:17">
      <c r="A338" s="28">
        <v>334</v>
      </c>
      <c r="B338" s="11" t="s">
        <v>151</v>
      </c>
      <c r="C338" s="11" t="s">
        <v>1336</v>
      </c>
      <c r="D338" s="11" t="s">
        <v>1337</v>
      </c>
      <c r="E338" s="11" t="s">
        <v>1338</v>
      </c>
      <c r="F338" s="11" t="s">
        <v>191</v>
      </c>
      <c r="G338" s="11" t="s">
        <v>1339</v>
      </c>
      <c r="H338" s="11">
        <v>3</v>
      </c>
      <c r="I338" s="11">
        <v>20</v>
      </c>
      <c r="J338" s="11"/>
      <c r="K338" s="11"/>
      <c r="L338" s="11"/>
      <c r="M338" s="11">
        <v>100</v>
      </c>
      <c r="N338" s="11" t="s">
        <v>787</v>
      </c>
      <c r="O338" s="11" t="s">
        <v>105</v>
      </c>
      <c r="P338" s="11" t="s">
        <v>48</v>
      </c>
      <c r="Q338" s="11" t="s">
        <v>729</v>
      </c>
    </row>
    <row r="339" ht="36" spans="1:17">
      <c r="A339" s="28">
        <v>335</v>
      </c>
      <c r="B339" s="11" t="s">
        <v>151</v>
      </c>
      <c r="C339" s="11" t="s">
        <v>1340</v>
      </c>
      <c r="D339" s="11" t="s">
        <v>1341</v>
      </c>
      <c r="E339" s="11" t="s">
        <v>1342</v>
      </c>
      <c r="F339" s="11" t="s">
        <v>317</v>
      </c>
      <c r="G339" s="11" t="s">
        <v>1343</v>
      </c>
      <c r="H339" s="11">
        <v>3</v>
      </c>
      <c r="I339" s="11">
        <v>20</v>
      </c>
      <c r="J339" s="11"/>
      <c r="K339" s="11"/>
      <c r="L339" s="11" t="s">
        <v>3418</v>
      </c>
      <c r="M339" s="11">
        <v>100</v>
      </c>
      <c r="N339" s="11" t="s">
        <v>787</v>
      </c>
      <c r="O339" s="11" t="s">
        <v>105</v>
      </c>
      <c r="P339" s="11" t="s">
        <v>48</v>
      </c>
      <c r="Q339" s="11" t="s">
        <v>729</v>
      </c>
    </row>
    <row r="340" ht="36" spans="1:17">
      <c r="A340" s="28">
        <v>336</v>
      </c>
      <c r="B340" s="11" t="s">
        <v>151</v>
      </c>
      <c r="C340" s="11" t="s">
        <v>1344</v>
      </c>
      <c r="D340" s="11" t="s">
        <v>1345</v>
      </c>
      <c r="E340" s="11" t="s">
        <v>1346</v>
      </c>
      <c r="F340" s="11" t="s">
        <v>228</v>
      </c>
      <c r="G340" s="11" t="s">
        <v>446</v>
      </c>
      <c r="H340" s="11">
        <v>7</v>
      </c>
      <c r="I340" s="11">
        <v>25</v>
      </c>
      <c r="J340" s="11"/>
      <c r="K340" s="11"/>
      <c r="L340" s="11"/>
      <c r="M340" s="11">
        <v>100</v>
      </c>
      <c r="N340" s="11" t="s">
        <v>787</v>
      </c>
      <c r="O340" s="11" t="s">
        <v>47</v>
      </c>
      <c r="P340" s="11" t="s">
        <v>56</v>
      </c>
      <c r="Q340" s="11" t="s">
        <v>729</v>
      </c>
    </row>
    <row r="341" ht="48" spans="1:17">
      <c r="A341" s="28">
        <v>337</v>
      </c>
      <c r="B341" s="11" t="s">
        <v>151</v>
      </c>
      <c r="C341" s="11" t="s">
        <v>1347</v>
      </c>
      <c r="D341" s="11" t="s">
        <v>1348</v>
      </c>
      <c r="E341" s="11" t="s">
        <v>1349</v>
      </c>
      <c r="F341" s="11" t="s">
        <v>155</v>
      </c>
      <c r="G341" s="11" t="s">
        <v>1350</v>
      </c>
      <c r="H341" s="11">
        <v>4</v>
      </c>
      <c r="I341" s="11">
        <v>25</v>
      </c>
      <c r="J341" s="11" t="s">
        <v>1400</v>
      </c>
      <c r="K341" s="11">
        <v>5</v>
      </c>
      <c r="L341" s="11"/>
      <c r="M341" s="11">
        <v>40</v>
      </c>
      <c r="N341" s="11" t="s">
        <v>787</v>
      </c>
      <c r="O341" s="11" t="s">
        <v>47</v>
      </c>
      <c r="P341" s="11" t="s">
        <v>56</v>
      </c>
      <c r="Q341" s="11" t="s">
        <v>729</v>
      </c>
    </row>
    <row r="342" ht="36" spans="1:17">
      <c r="A342" s="28">
        <v>338</v>
      </c>
      <c r="B342" s="11" t="s">
        <v>151</v>
      </c>
      <c r="C342" s="11" t="s">
        <v>1351</v>
      </c>
      <c r="D342" s="11" t="s">
        <v>1352</v>
      </c>
      <c r="E342" s="11" t="s">
        <v>1353</v>
      </c>
      <c r="F342" s="11" t="s">
        <v>196</v>
      </c>
      <c r="G342" s="11" t="s">
        <v>825</v>
      </c>
      <c r="H342" s="11">
        <v>3</v>
      </c>
      <c r="I342" s="11">
        <v>20</v>
      </c>
      <c r="J342" s="11"/>
      <c r="K342" s="11"/>
      <c r="L342" s="11"/>
      <c r="M342" s="11">
        <v>100</v>
      </c>
      <c r="N342" s="11" t="s">
        <v>787</v>
      </c>
      <c r="O342" s="11" t="s">
        <v>105</v>
      </c>
      <c r="P342" s="11" t="s">
        <v>48</v>
      </c>
      <c r="Q342" s="11" t="s">
        <v>729</v>
      </c>
    </row>
    <row r="343" ht="36" spans="1:17">
      <c r="A343" s="28">
        <v>339</v>
      </c>
      <c r="B343" s="11" t="s">
        <v>151</v>
      </c>
      <c r="C343" s="11" t="s">
        <v>1354</v>
      </c>
      <c r="D343" s="11" t="s">
        <v>1355</v>
      </c>
      <c r="E343" s="11" t="s">
        <v>1356</v>
      </c>
      <c r="F343" s="11" t="s">
        <v>228</v>
      </c>
      <c r="G343" s="11" t="s">
        <v>1357</v>
      </c>
      <c r="H343" s="11">
        <v>5</v>
      </c>
      <c r="I343" s="11">
        <v>25</v>
      </c>
      <c r="J343" s="11"/>
      <c r="K343" s="11"/>
      <c r="L343" s="11" t="s">
        <v>861</v>
      </c>
      <c r="M343" s="11">
        <v>100</v>
      </c>
      <c r="N343" s="11" t="s">
        <v>1358</v>
      </c>
      <c r="O343" s="11" t="s">
        <v>47</v>
      </c>
      <c r="P343" s="11" t="s">
        <v>56</v>
      </c>
      <c r="Q343" s="11" t="s">
        <v>729</v>
      </c>
    </row>
    <row r="344" ht="36" spans="1:17">
      <c r="A344" s="28">
        <v>340</v>
      </c>
      <c r="B344" s="11" t="s">
        <v>151</v>
      </c>
      <c r="C344" s="11" t="s">
        <v>1359</v>
      </c>
      <c r="D344" s="11" t="s">
        <v>1360</v>
      </c>
      <c r="E344" s="11" t="s">
        <v>1361</v>
      </c>
      <c r="F344" s="11" t="s">
        <v>155</v>
      </c>
      <c r="G344" s="11" t="s">
        <v>1362</v>
      </c>
      <c r="H344" s="11">
        <v>2</v>
      </c>
      <c r="I344" s="11">
        <v>50</v>
      </c>
      <c r="J344" s="11" t="s">
        <v>1400</v>
      </c>
      <c r="K344" s="11">
        <v>9</v>
      </c>
      <c r="L344" s="11"/>
      <c r="M344" s="11">
        <v>100</v>
      </c>
      <c r="N344" s="11" t="s">
        <v>1358</v>
      </c>
      <c r="O344" s="11" t="s">
        <v>47</v>
      </c>
      <c r="P344" s="11" t="s">
        <v>48</v>
      </c>
      <c r="Q344" s="11" t="s">
        <v>729</v>
      </c>
    </row>
    <row r="345" ht="36" spans="1:17">
      <c r="A345" s="28">
        <v>341</v>
      </c>
      <c r="B345" s="11" t="s">
        <v>151</v>
      </c>
      <c r="C345" s="11" t="s">
        <v>1363</v>
      </c>
      <c r="D345" s="11" t="s">
        <v>1364</v>
      </c>
      <c r="E345" s="11" t="s">
        <v>1365</v>
      </c>
      <c r="F345" s="11" t="s">
        <v>228</v>
      </c>
      <c r="G345" s="11" t="s">
        <v>1366</v>
      </c>
      <c r="H345" s="11">
        <v>6</v>
      </c>
      <c r="I345" s="11">
        <v>25</v>
      </c>
      <c r="J345" s="11"/>
      <c r="K345" s="11"/>
      <c r="L345" s="11"/>
      <c r="M345" s="11">
        <v>100</v>
      </c>
      <c r="N345" s="11" t="s">
        <v>1358</v>
      </c>
      <c r="O345" s="11" t="s">
        <v>47</v>
      </c>
      <c r="P345" s="11" t="s">
        <v>56</v>
      </c>
      <c r="Q345" s="11" t="s">
        <v>729</v>
      </c>
    </row>
    <row r="346" ht="36" spans="1:17">
      <c r="A346" s="28">
        <v>342</v>
      </c>
      <c r="B346" s="11" t="s">
        <v>151</v>
      </c>
      <c r="C346" s="11" t="s">
        <v>1367</v>
      </c>
      <c r="D346" s="11" t="s">
        <v>1368</v>
      </c>
      <c r="E346" s="11" t="s">
        <v>1369</v>
      </c>
      <c r="F346" s="11" t="s">
        <v>196</v>
      </c>
      <c r="G346" s="11" t="s">
        <v>825</v>
      </c>
      <c r="H346" s="11">
        <v>2</v>
      </c>
      <c r="I346" s="11">
        <v>50</v>
      </c>
      <c r="J346" s="11"/>
      <c r="K346" s="11"/>
      <c r="L346" s="11"/>
      <c r="M346" s="11">
        <v>100</v>
      </c>
      <c r="N346" s="11" t="s">
        <v>1358</v>
      </c>
      <c r="O346" s="11" t="s">
        <v>47</v>
      </c>
      <c r="P346" s="11" t="s">
        <v>48</v>
      </c>
      <c r="Q346" s="11" t="s">
        <v>729</v>
      </c>
    </row>
    <row r="347" ht="36" spans="1:17">
      <c r="A347" s="28">
        <v>343</v>
      </c>
      <c r="B347" s="11" t="s">
        <v>151</v>
      </c>
      <c r="C347" s="11" t="s">
        <v>1370</v>
      </c>
      <c r="D347" s="11" t="s">
        <v>1371</v>
      </c>
      <c r="E347" s="11" t="s">
        <v>1372</v>
      </c>
      <c r="F347" s="11" t="s">
        <v>317</v>
      </c>
      <c r="G347" s="11" t="s">
        <v>1373</v>
      </c>
      <c r="H347" s="11">
        <v>7</v>
      </c>
      <c r="I347" s="11">
        <v>25</v>
      </c>
      <c r="J347" s="11"/>
      <c r="K347" s="11"/>
      <c r="L347" s="11"/>
      <c r="M347" s="11">
        <v>100</v>
      </c>
      <c r="N347" s="11" t="s">
        <v>1358</v>
      </c>
      <c r="O347" s="11" t="s">
        <v>47</v>
      </c>
      <c r="P347" s="11" t="s">
        <v>56</v>
      </c>
      <c r="Q347" s="11" t="s">
        <v>729</v>
      </c>
    </row>
    <row r="348" ht="24" spans="1:17">
      <c r="A348" s="28">
        <v>344</v>
      </c>
      <c r="B348" s="11" t="s">
        <v>151</v>
      </c>
      <c r="C348" s="11" t="s">
        <v>1374</v>
      </c>
      <c r="D348" s="11" t="s">
        <v>1375</v>
      </c>
      <c r="E348" s="11" t="s">
        <v>1376</v>
      </c>
      <c r="F348" s="11" t="s">
        <v>277</v>
      </c>
      <c r="G348" s="11" t="s">
        <v>1377</v>
      </c>
      <c r="H348" s="11">
        <v>7</v>
      </c>
      <c r="I348" s="11">
        <v>25</v>
      </c>
      <c r="J348" s="11"/>
      <c r="K348" s="11"/>
      <c r="L348" s="11"/>
      <c r="M348" s="11">
        <v>100</v>
      </c>
      <c r="N348" s="11" t="s">
        <v>1358</v>
      </c>
      <c r="O348" s="11" t="s">
        <v>47</v>
      </c>
      <c r="P348" s="11" t="s">
        <v>56</v>
      </c>
      <c r="Q348" s="11" t="s">
        <v>729</v>
      </c>
    </row>
    <row r="349" ht="36" spans="1:17">
      <c r="A349" s="28">
        <v>345</v>
      </c>
      <c r="B349" s="11" t="s">
        <v>151</v>
      </c>
      <c r="C349" s="11" t="s">
        <v>1378</v>
      </c>
      <c r="D349" s="11" t="s">
        <v>1379</v>
      </c>
      <c r="E349" s="11" t="s">
        <v>1380</v>
      </c>
      <c r="F349" s="11" t="s">
        <v>172</v>
      </c>
      <c r="G349" s="11" t="s">
        <v>1381</v>
      </c>
      <c r="H349" s="11">
        <v>2</v>
      </c>
      <c r="I349" s="11">
        <v>50</v>
      </c>
      <c r="J349" s="11"/>
      <c r="K349" s="11"/>
      <c r="L349" s="11"/>
      <c r="M349" s="11">
        <v>100</v>
      </c>
      <c r="N349" s="11" t="s">
        <v>1358</v>
      </c>
      <c r="O349" s="11" t="s">
        <v>47</v>
      </c>
      <c r="P349" s="11" t="s">
        <v>48</v>
      </c>
      <c r="Q349" s="11" t="s">
        <v>729</v>
      </c>
    </row>
    <row r="350" ht="36" spans="1:17">
      <c r="A350" s="28">
        <v>346</v>
      </c>
      <c r="B350" s="11" t="s">
        <v>151</v>
      </c>
      <c r="C350" s="11" t="s">
        <v>1382</v>
      </c>
      <c r="D350" s="11" t="s">
        <v>1383</v>
      </c>
      <c r="E350" s="11" t="s">
        <v>1384</v>
      </c>
      <c r="F350" s="11" t="s">
        <v>178</v>
      </c>
      <c r="G350" s="11" t="s">
        <v>1385</v>
      </c>
      <c r="H350" s="11">
        <v>2</v>
      </c>
      <c r="I350" s="11">
        <v>20</v>
      </c>
      <c r="J350" s="11" t="s">
        <v>1400</v>
      </c>
      <c r="K350" s="11">
        <v>2</v>
      </c>
      <c r="L350" s="11"/>
      <c r="M350" s="11">
        <v>100</v>
      </c>
      <c r="N350" s="11" t="s">
        <v>1358</v>
      </c>
      <c r="O350" s="11" t="s">
        <v>105</v>
      </c>
      <c r="P350" s="11" t="s">
        <v>48</v>
      </c>
      <c r="Q350" s="11" t="s">
        <v>729</v>
      </c>
    </row>
    <row r="351" ht="36" spans="1:17">
      <c r="A351" s="28">
        <v>347</v>
      </c>
      <c r="B351" s="11" t="s">
        <v>151</v>
      </c>
      <c r="C351" s="11" t="s">
        <v>1386</v>
      </c>
      <c r="D351" s="11" t="s">
        <v>1387</v>
      </c>
      <c r="E351" s="11" t="s">
        <v>1388</v>
      </c>
      <c r="F351" s="11" t="s">
        <v>178</v>
      </c>
      <c r="G351" s="11" t="s">
        <v>1389</v>
      </c>
      <c r="H351" s="11">
        <v>3</v>
      </c>
      <c r="I351" s="11">
        <v>50</v>
      </c>
      <c r="J351" s="11"/>
      <c r="K351" s="11"/>
      <c r="L351" s="11"/>
      <c r="M351" s="11">
        <v>100</v>
      </c>
      <c r="N351" s="11" t="s">
        <v>1358</v>
      </c>
      <c r="O351" s="11" t="s">
        <v>47</v>
      </c>
      <c r="P351" s="11" t="s">
        <v>48</v>
      </c>
      <c r="Q351" s="11" t="s">
        <v>729</v>
      </c>
    </row>
    <row r="352" ht="36" spans="1:17">
      <c r="A352" s="28">
        <v>348</v>
      </c>
      <c r="B352" s="11" t="s">
        <v>151</v>
      </c>
      <c r="C352" s="11" t="s">
        <v>1390</v>
      </c>
      <c r="D352" s="11" t="s">
        <v>1391</v>
      </c>
      <c r="E352" s="11" t="s">
        <v>1392</v>
      </c>
      <c r="F352" s="11" t="s">
        <v>155</v>
      </c>
      <c r="G352" s="11" t="s">
        <v>407</v>
      </c>
      <c r="H352" s="11">
        <v>5</v>
      </c>
      <c r="I352" s="11">
        <v>25</v>
      </c>
      <c r="J352" s="11"/>
      <c r="K352" s="11"/>
      <c r="L352" s="11"/>
      <c r="M352" s="11">
        <v>100</v>
      </c>
      <c r="N352" s="11" t="s">
        <v>1393</v>
      </c>
      <c r="O352" s="11" t="s">
        <v>47</v>
      </c>
      <c r="P352" s="11" t="s">
        <v>56</v>
      </c>
      <c r="Q352" s="11" t="s">
        <v>729</v>
      </c>
    </row>
    <row r="353" ht="36" spans="1:17">
      <c r="A353" s="28">
        <v>349</v>
      </c>
      <c r="B353" s="11" t="s">
        <v>151</v>
      </c>
      <c r="C353" s="11" t="s">
        <v>1394</v>
      </c>
      <c r="D353" s="11" t="s">
        <v>1395</v>
      </c>
      <c r="E353" s="11" t="s">
        <v>1396</v>
      </c>
      <c r="F353" s="11" t="s">
        <v>202</v>
      </c>
      <c r="G353" s="11" t="s">
        <v>1152</v>
      </c>
      <c r="H353" s="11">
        <v>3</v>
      </c>
      <c r="I353" s="11">
        <v>20</v>
      </c>
      <c r="J353" s="11"/>
      <c r="K353" s="11"/>
      <c r="L353" s="11"/>
      <c r="M353" s="11">
        <v>100</v>
      </c>
      <c r="N353" s="11" t="s">
        <v>1393</v>
      </c>
      <c r="O353" s="11" t="s">
        <v>105</v>
      </c>
      <c r="P353" s="11" t="s">
        <v>48</v>
      </c>
      <c r="Q353" s="11" t="s">
        <v>729</v>
      </c>
    </row>
    <row r="354" s="69" customFormat="1" ht="48" spans="1:20">
      <c r="A354" s="28">
        <v>350</v>
      </c>
      <c r="B354" s="11" t="s">
        <v>151</v>
      </c>
      <c r="C354" s="11" t="s">
        <v>1397</v>
      </c>
      <c r="D354" s="11" t="s">
        <v>1398</v>
      </c>
      <c r="E354" s="11" t="s">
        <v>1399</v>
      </c>
      <c r="F354" s="11" t="s">
        <v>228</v>
      </c>
      <c r="G354" s="11" t="s">
        <v>1194</v>
      </c>
      <c r="H354" s="11">
        <v>2</v>
      </c>
      <c r="I354" s="11">
        <v>20</v>
      </c>
      <c r="J354" s="31" t="s">
        <v>1400</v>
      </c>
      <c r="K354" s="11">
        <v>6</v>
      </c>
      <c r="L354" s="11" t="s">
        <v>3572</v>
      </c>
      <c r="M354" s="11">
        <v>100</v>
      </c>
      <c r="N354" s="11" t="s">
        <v>1393</v>
      </c>
      <c r="O354" s="11" t="s">
        <v>105</v>
      </c>
      <c r="P354" s="11" t="s">
        <v>48</v>
      </c>
      <c r="Q354" s="11" t="s">
        <v>729</v>
      </c>
      <c r="R354" s="67"/>
      <c r="S354" s="67"/>
      <c r="T354" s="67"/>
    </row>
    <row r="355" ht="24" spans="1:17">
      <c r="A355" s="28">
        <v>351</v>
      </c>
      <c r="B355" s="11" t="s">
        <v>151</v>
      </c>
      <c r="C355" s="11" t="s">
        <v>1401</v>
      </c>
      <c r="D355" s="11" t="s">
        <v>1402</v>
      </c>
      <c r="E355" s="11" t="s">
        <v>1403</v>
      </c>
      <c r="F355" s="11" t="s">
        <v>277</v>
      </c>
      <c r="G355" s="11" t="s">
        <v>1023</v>
      </c>
      <c r="H355" s="11">
        <v>4</v>
      </c>
      <c r="I355" s="11">
        <v>25</v>
      </c>
      <c r="J355" s="11"/>
      <c r="K355" s="11"/>
      <c r="L355" s="11"/>
      <c r="M355" s="11">
        <v>100</v>
      </c>
      <c r="N355" s="11" t="s">
        <v>1393</v>
      </c>
      <c r="O355" s="11" t="s">
        <v>47</v>
      </c>
      <c r="P355" s="11" t="s">
        <v>56</v>
      </c>
      <c r="Q355" s="11" t="s">
        <v>729</v>
      </c>
    </row>
    <row r="356" ht="36" spans="1:17">
      <c r="A356" s="28">
        <v>352</v>
      </c>
      <c r="B356" s="11" t="s">
        <v>151</v>
      </c>
      <c r="C356" s="11" t="s">
        <v>1404</v>
      </c>
      <c r="D356" s="11" t="s">
        <v>1405</v>
      </c>
      <c r="E356" s="11" t="s">
        <v>1406</v>
      </c>
      <c r="F356" s="11" t="s">
        <v>1407</v>
      </c>
      <c r="G356" s="11" t="s">
        <v>825</v>
      </c>
      <c r="H356" s="11">
        <v>1</v>
      </c>
      <c r="I356" s="11">
        <v>50</v>
      </c>
      <c r="J356" s="11"/>
      <c r="K356" s="11"/>
      <c r="L356" s="11"/>
      <c r="M356" s="11">
        <v>100</v>
      </c>
      <c r="N356" s="11" t="s">
        <v>1393</v>
      </c>
      <c r="O356" s="11" t="s">
        <v>47</v>
      </c>
      <c r="P356" s="11" t="s">
        <v>48</v>
      </c>
      <c r="Q356" s="11" t="s">
        <v>729</v>
      </c>
    </row>
    <row r="357" ht="36" spans="1:17">
      <c r="A357" s="28">
        <v>353</v>
      </c>
      <c r="B357" s="11" t="s">
        <v>151</v>
      </c>
      <c r="C357" s="11" t="s">
        <v>1408</v>
      </c>
      <c r="D357" s="11" t="s">
        <v>1409</v>
      </c>
      <c r="E357" s="11" t="s">
        <v>1410</v>
      </c>
      <c r="F357" s="11" t="s">
        <v>1289</v>
      </c>
      <c r="G357" s="11" t="s">
        <v>1048</v>
      </c>
      <c r="H357" s="11">
        <v>5</v>
      </c>
      <c r="I357" s="11">
        <v>25</v>
      </c>
      <c r="J357" s="11"/>
      <c r="K357" s="11"/>
      <c r="L357" s="11"/>
      <c r="M357" s="11">
        <v>100</v>
      </c>
      <c r="N357" s="11" t="s">
        <v>1393</v>
      </c>
      <c r="O357" s="11" t="s">
        <v>47</v>
      </c>
      <c r="P357" s="11" t="s">
        <v>56</v>
      </c>
      <c r="Q357" s="11" t="s">
        <v>729</v>
      </c>
    </row>
    <row r="358" ht="36" spans="1:17">
      <c r="A358" s="28">
        <v>354</v>
      </c>
      <c r="B358" s="11" t="s">
        <v>151</v>
      </c>
      <c r="C358" s="11" t="s">
        <v>1411</v>
      </c>
      <c r="D358" s="11" t="s">
        <v>1412</v>
      </c>
      <c r="E358" s="11" t="s">
        <v>1413</v>
      </c>
      <c r="F358" s="11" t="s">
        <v>1407</v>
      </c>
      <c r="G358" s="11" t="s">
        <v>825</v>
      </c>
      <c r="H358" s="11">
        <v>5</v>
      </c>
      <c r="I358" s="11">
        <v>25</v>
      </c>
      <c r="J358" s="11" t="s">
        <v>1400</v>
      </c>
      <c r="K358" s="11">
        <v>13</v>
      </c>
      <c r="L358" s="11"/>
      <c r="M358" s="11">
        <v>100</v>
      </c>
      <c r="N358" s="11" t="s">
        <v>1393</v>
      </c>
      <c r="O358" s="11" t="s">
        <v>47</v>
      </c>
      <c r="P358" s="11" t="s">
        <v>56</v>
      </c>
      <c r="Q358" s="11" t="s">
        <v>729</v>
      </c>
    </row>
    <row r="359" ht="24" spans="1:17">
      <c r="A359" s="28">
        <v>355</v>
      </c>
      <c r="B359" s="11" t="s">
        <v>151</v>
      </c>
      <c r="C359" s="11" t="s">
        <v>1414</v>
      </c>
      <c r="D359" s="11" t="s">
        <v>1415</v>
      </c>
      <c r="E359" s="11" t="s">
        <v>1416</v>
      </c>
      <c r="F359" s="11" t="s">
        <v>196</v>
      </c>
      <c r="G359" s="11" t="s">
        <v>339</v>
      </c>
      <c r="H359" s="11">
        <v>6</v>
      </c>
      <c r="I359" s="11">
        <v>25</v>
      </c>
      <c r="J359" s="11"/>
      <c r="K359" s="11"/>
      <c r="L359" s="11"/>
      <c r="M359" s="11">
        <v>100</v>
      </c>
      <c r="N359" s="11" t="s">
        <v>1417</v>
      </c>
      <c r="O359" s="11" t="s">
        <v>47</v>
      </c>
      <c r="P359" s="11" t="s">
        <v>56</v>
      </c>
      <c r="Q359" s="11" t="s">
        <v>729</v>
      </c>
    </row>
    <row r="360" ht="36" spans="1:17">
      <c r="A360" s="28">
        <v>356</v>
      </c>
      <c r="B360" s="11" t="s">
        <v>151</v>
      </c>
      <c r="C360" s="11" t="s">
        <v>1418</v>
      </c>
      <c r="D360" s="11" t="s">
        <v>1419</v>
      </c>
      <c r="E360" s="11" t="s">
        <v>1420</v>
      </c>
      <c r="F360" s="11" t="s">
        <v>196</v>
      </c>
      <c r="G360" s="11" t="s">
        <v>1421</v>
      </c>
      <c r="H360" s="11">
        <v>1</v>
      </c>
      <c r="I360" s="11">
        <v>20</v>
      </c>
      <c r="J360" s="11"/>
      <c r="K360" s="11"/>
      <c r="L360" s="11"/>
      <c r="M360" s="11">
        <v>100</v>
      </c>
      <c r="N360" s="11" t="s">
        <v>1417</v>
      </c>
      <c r="O360" s="11" t="s">
        <v>105</v>
      </c>
      <c r="P360" s="11" t="s">
        <v>48</v>
      </c>
      <c r="Q360" s="11" t="s">
        <v>729</v>
      </c>
    </row>
    <row r="361" ht="60" spans="1:17">
      <c r="A361" s="28">
        <v>357</v>
      </c>
      <c r="B361" s="11" t="s">
        <v>151</v>
      </c>
      <c r="C361" s="11" t="s">
        <v>1422</v>
      </c>
      <c r="D361" s="11" t="s">
        <v>1423</v>
      </c>
      <c r="E361" s="11" t="s">
        <v>1424</v>
      </c>
      <c r="F361" s="11" t="s">
        <v>250</v>
      </c>
      <c r="G361" s="11" t="s">
        <v>380</v>
      </c>
      <c r="H361" s="11">
        <v>3</v>
      </c>
      <c r="I361" s="11">
        <v>20</v>
      </c>
      <c r="J361" s="11" t="s">
        <v>1400</v>
      </c>
      <c r="K361" s="11">
        <v>3</v>
      </c>
      <c r="L361" s="11"/>
      <c r="M361" s="11">
        <v>100</v>
      </c>
      <c r="N361" s="11" t="s">
        <v>1417</v>
      </c>
      <c r="O361" s="11" t="s">
        <v>105</v>
      </c>
      <c r="P361" s="11" t="s">
        <v>48</v>
      </c>
      <c r="Q361" s="11" t="s">
        <v>729</v>
      </c>
    </row>
    <row r="362" ht="36" spans="1:17">
      <c r="A362" s="28">
        <v>358</v>
      </c>
      <c r="B362" s="11" t="s">
        <v>151</v>
      </c>
      <c r="C362" s="11" t="s">
        <v>1425</v>
      </c>
      <c r="D362" s="11" t="s">
        <v>1426</v>
      </c>
      <c r="E362" s="11" t="s">
        <v>1427</v>
      </c>
      <c r="F362" s="11" t="s">
        <v>172</v>
      </c>
      <c r="G362" s="11" t="s">
        <v>1152</v>
      </c>
      <c r="H362" s="11">
        <v>3</v>
      </c>
      <c r="I362" s="11">
        <v>50</v>
      </c>
      <c r="J362" s="11"/>
      <c r="K362" s="11"/>
      <c r="L362" s="11"/>
      <c r="M362" s="11">
        <v>100</v>
      </c>
      <c r="N362" s="11" t="s">
        <v>1417</v>
      </c>
      <c r="O362" s="11" t="s">
        <v>47</v>
      </c>
      <c r="P362" s="11" t="s">
        <v>48</v>
      </c>
      <c r="Q362" s="11" t="s">
        <v>729</v>
      </c>
    </row>
    <row r="363" ht="24" spans="1:17">
      <c r="A363" s="28">
        <v>359</v>
      </c>
      <c r="B363" s="11" t="s">
        <v>151</v>
      </c>
      <c r="C363" s="11" t="s">
        <v>1428</v>
      </c>
      <c r="D363" s="11" t="s">
        <v>1429</v>
      </c>
      <c r="E363" s="11" t="s">
        <v>1430</v>
      </c>
      <c r="F363" s="11" t="s">
        <v>402</v>
      </c>
      <c r="G363" s="11" t="s">
        <v>403</v>
      </c>
      <c r="H363" s="11">
        <v>5</v>
      </c>
      <c r="I363" s="11">
        <v>25</v>
      </c>
      <c r="J363" s="11"/>
      <c r="K363" s="11"/>
      <c r="L363" s="11"/>
      <c r="M363" s="11">
        <v>100</v>
      </c>
      <c r="N363" s="11" t="s">
        <v>1417</v>
      </c>
      <c r="O363" s="11" t="s">
        <v>47</v>
      </c>
      <c r="P363" s="11" t="s">
        <v>56</v>
      </c>
      <c r="Q363" s="11" t="s">
        <v>729</v>
      </c>
    </row>
    <row r="364" ht="36" spans="1:17">
      <c r="A364" s="28">
        <v>360</v>
      </c>
      <c r="B364" s="11" t="s">
        <v>151</v>
      </c>
      <c r="C364" s="11" t="s">
        <v>1431</v>
      </c>
      <c r="D364" s="11" t="s">
        <v>1432</v>
      </c>
      <c r="E364" s="11" t="s">
        <v>1433</v>
      </c>
      <c r="F364" s="11" t="s">
        <v>228</v>
      </c>
      <c r="G364" s="11" t="s">
        <v>815</v>
      </c>
      <c r="H364" s="11">
        <v>5</v>
      </c>
      <c r="I364" s="11">
        <v>25</v>
      </c>
      <c r="J364" s="11"/>
      <c r="K364" s="11"/>
      <c r="L364" s="11"/>
      <c r="M364" s="11">
        <v>100</v>
      </c>
      <c r="N364" s="11" t="s">
        <v>1417</v>
      </c>
      <c r="O364" s="11" t="s">
        <v>47</v>
      </c>
      <c r="P364" s="11" t="s">
        <v>56</v>
      </c>
      <c r="Q364" s="11" t="s">
        <v>729</v>
      </c>
    </row>
    <row r="365" ht="24" spans="1:17">
      <c r="A365" s="28">
        <v>361</v>
      </c>
      <c r="B365" s="11" t="s">
        <v>151</v>
      </c>
      <c r="C365" s="11" t="s">
        <v>1434</v>
      </c>
      <c r="D365" s="11" t="s">
        <v>1435</v>
      </c>
      <c r="E365" s="11" t="s">
        <v>1436</v>
      </c>
      <c r="F365" s="11" t="s">
        <v>428</v>
      </c>
      <c r="G365" s="11" t="s">
        <v>1437</v>
      </c>
      <c r="H365" s="11">
        <v>7</v>
      </c>
      <c r="I365" s="11">
        <v>25</v>
      </c>
      <c r="J365" s="11"/>
      <c r="K365" s="11"/>
      <c r="L365" s="11"/>
      <c r="M365" s="11">
        <v>46.66</v>
      </c>
      <c r="N365" s="11" t="s">
        <v>1417</v>
      </c>
      <c r="O365" s="11" t="s">
        <v>47</v>
      </c>
      <c r="P365" s="11" t="s">
        <v>56</v>
      </c>
      <c r="Q365" s="11" t="s">
        <v>729</v>
      </c>
    </row>
    <row r="366" ht="24" spans="1:17">
      <c r="A366" s="28">
        <v>362</v>
      </c>
      <c r="B366" s="11" t="s">
        <v>151</v>
      </c>
      <c r="C366" s="11" t="s">
        <v>1438</v>
      </c>
      <c r="D366" s="11" t="s">
        <v>1439</v>
      </c>
      <c r="E366" s="11" t="s">
        <v>1440</v>
      </c>
      <c r="F366" s="11" t="s">
        <v>155</v>
      </c>
      <c r="G366" s="11" t="s">
        <v>128</v>
      </c>
      <c r="H366" s="11">
        <v>5</v>
      </c>
      <c r="I366" s="11">
        <v>25</v>
      </c>
      <c r="J366" s="11"/>
      <c r="K366" s="11"/>
      <c r="L366" s="11"/>
      <c r="M366" s="11">
        <v>100</v>
      </c>
      <c r="N366" s="11" t="s">
        <v>1441</v>
      </c>
      <c r="O366" s="11" t="s">
        <v>47</v>
      </c>
      <c r="P366" s="11" t="s">
        <v>56</v>
      </c>
      <c r="Q366" s="11" t="s">
        <v>729</v>
      </c>
    </row>
    <row r="367" ht="48" spans="1:17">
      <c r="A367" s="28">
        <v>363</v>
      </c>
      <c r="B367" s="11" t="s">
        <v>151</v>
      </c>
      <c r="C367" s="11" t="s">
        <v>1442</v>
      </c>
      <c r="D367" s="11" t="s">
        <v>1443</v>
      </c>
      <c r="E367" s="11" t="s">
        <v>1444</v>
      </c>
      <c r="F367" s="11" t="s">
        <v>155</v>
      </c>
      <c r="G367" s="11" t="s">
        <v>1445</v>
      </c>
      <c r="H367" s="11">
        <v>4</v>
      </c>
      <c r="I367" s="11">
        <v>25</v>
      </c>
      <c r="J367" s="11" t="s">
        <v>1400</v>
      </c>
      <c r="K367" s="11">
        <v>4</v>
      </c>
      <c r="L367" s="11"/>
      <c r="M367" s="11">
        <v>100</v>
      </c>
      <c r="N367" s="11" t="s">
        <v>1441</v>
      </c>
      <c r="O367" s="11" t="s">
        <v>47</v>
      </c>
      <c r="P367" s="11" t="s">
        <v>56</v>
      </c>
      <c r="Q367" s="11" t="s">
        <v>729</v>
      </c>
    </row>
    <row r="368" ht="36" spans="1:17">
      <c r="A368" s="28">
        <v>364</v>
      </c>
      <c r="B368" s="11" t="s">
        <v>151</v>
      </c>
      <c r="C368" s="11" t="s">
        <v>1446</v>
      </c>
      <c r="D368" s="11" t="s">
        <v>1447</v>
      </c>
      <c r="E368" s="11" t="s">
        <v>1448</v>
      </c>
      <c r="F368" s="11" t="s">
        <v>1407</v>
      </c>
      <c r="G368" s="11" t="s">
        <v>825</v>
      </c>
      <c r="H368" s="11">
        <v>5</v>
      </c>
      <c r="I368" s="11">
        <v>25</v>
      </c>
      <c r="J368" s="11" t="s">
        <v>1400</v>
      </c>
      <c r="K368" s="11">
        <v>13</v>
      </c>
      <c r="L368" s="11"/>
      <c r="M368" s="11">
        <v>100</v>
      </c>
      <c r="N368" s="11" t="s">
        <v>1441</v>
      </c>
      <c r="O368" s="11" t="s">
        <v>47</v>
      </c>
      <c r="P368" s="11" t="s">
        <v>56</v>
      </c>
      <c r="Q368" s="11" t="s">
        <v>729</v>
      </c>
    </row>
    <row r="369" ht="48" spans="1:17">
      <c r="A369" s="28">
        <v>365</v>
      </c>
      <c r="B369" s="11" t="s">
        <v>151</v>
      </c>
      <c r="C369" s="11" t="s">
        <v>1449</v>
      </c>
      <c r="D369" s="11" t="s">
        <v>1450</v>
      </c>
      <c r="E369" s="11" t="s">
        <v>1451</v>
      </c>
      <c r="F369" s="11" t="s">
        <v>172</v>
      </c>
      <c r="G369" s="11" t="s">
        <v>1452</v>
      </c>
      <c r="H369" s="11">
        <v>8</v>
      </c>
      <c r="I369" s="11">
        <v>10</v>
      </c>
      <c r="J369" s="11"/>
      <c r="K369" s="11"/>
      <c r="L369" s="11"/>
      <c r="M369" s="11">
        <v>100</v>
      </c>
      <c r="N369" s="11" t="s">
        <v>1453</v>
      </c>
      <c r="O369" s="11" t="s">
        <v>105</v>
      </c>
      <c r="P369" s="11" t="s">
        <v>56</v>
      </c>
      <c r="Q369" s="11" t="s">
        <v>729</v>
      </c>
    </row>
    <row r="370" ht="48" spans="1:17">
      <c r="A370" s="28">
        <v>366</v>
      </c>
      <c r="B370" s="11" t="s">
        <v>151</v>
      </c>
      <c r="C370" s="11" t="s">
        <v>1454</v>
      </c>
      <c r="D370" s="11" t="s">
        <v>1455</v>
      </c>
      <c r="E370" s="11" t="s">
        <v>1456</v>
      </c>
      <c r="F370" s="11" t="s">
        <v>207</v>
      </c>
      <c r="G370" s="11" t="s">
        <v>1178</v>
      </c>
      <c r="H370" s="11">
        <v>4</v>
      </c>
      <c r="I370" s="11">
        <v>10</v>
      </c>
      <c r="J370" s="11" t="s">
        <v>1400</v>
      </c>
      <c r="K370" s="11">
        <v>4</v>
      </c>
      <c r="L370" s="11"/>
      <c r="M370" s="11">
        <v>100</v>
      </c>
      <c r="N370" s="11" t="s">
        <v>1453</v>
      </c>
      <c r="O370" s="11" t="s">
        <v>105</v>
      </c>
      <c r="P370" s="11" t="s">
        <v>56</v>
      </c>
      <c r="Q370" s="11" t="s">
        <v>729</v>
      </c>
    </row>
    <row r="371" ht="24" spans="1:17">
      <c r="A371" s="28">
        <v>367</v>
      </c>
      <c r="B371" s="11" t="s">
        <v>151</v>
      </c>
      <c r="C371" s="11" t="s">
        <v>1457</v>
      </c>
      <c r="D371" s="11" t="s">
        <v>1458</v>
      </c>
      <c r="E371" s="11" t="s">
        <v>1459</v>
      </c>
      <c r="F371" s="11" t="s">
        <v>167</v>
      </c>
      <c r="G371" s="11" t="s">
        <v>651</v>
      </c>
      <c r="H371" s="11">
        <v>4</v>
      </c>
      <c r="I371" s="11">
        <v>25</v>
      </c>
      <c r="J371" s="11"/>
      <c r="K371" s="11"/>
      <c r="L371" s="11"/>
      <c r="M371" s="11">
        <v>100</v>
      </c>
      <c r="N371" s="11" t="s">
        <v>1453</v>
      </c>
      <c r="O371" s="11" t="s">
        <v>47</v>
      </c>
      <c r="P371" s="11" t="s">
        <v>56</v>
      </c>
      <c r="Q371" s="11" t="s">
        <v>729</v>
      </c>
    </row>
    <row r="372" ht="48" spans="1:17">
      <c r="A372" s="28">
        <v>368</v>
      </c>
      <c r="B372" s="11" t="s">
        <v>151</v>
      </c>
      <c r="C372" s="11" t="s">
        <v>1460</v>
      </c>
      <c r="D372" s="11" t="s">
        <v>1461</v>
      </c>
      <c r="E372" s="11" t="s">
        <v>1462</v>
      </c>
      <c r="F372" s="11" t="s">
        <v>155</v>
      </c>
      <c r="G372" s="11" t="s">
        <v>554</v>
      </c>
      <c r="H372" s="11">
        <v>6</v>
      </c>
      <c r="I372" s="11">
        <v>10</v>
      </c>
      <c r="J372" s="11" t="s">
        <v>1400</v>
      </c>
      <c r="K372" s="11">
        <v>3</v>
      </c>
      <c r="L372" s="11"/>
      <c r="M372" s="11">
        <v>100</v>
      </c>
      <c r="N372" s="11" t="s">
        <v>1463</v>
      </c>
      <c r="O372" s="11" t="s">
        <v>105</v>
      </c>
      <c r="P372" s="11" t="s">
        <v>56</v>
      </c>
      <c r="Q372" s="11" t="s">
        <v>729</v>
      </c>
    </row>
    <row r="373" ht="36" spans="1:17">
      <c r="A373" s="28">
        <v>369</v>
      </c>
      <c r="B373" s="11" t="s">
        <v>151</v>
      </c>
      <c r="C373" s="11" t="s">
        <v>1464</v>
      </c>
      <c r="D373" s="11" t="s">
        <v>1465</v>
      </c>
      <c r="E373" s="11" t="s">
        <v>1466</v>
      </c>
      <c r="F373" s="11" t="s">
        <v>172</v>
      </c>
      <c r="G373" s="11" t="s">
        <v>1152</v>
      </c>
      <c r="H373" s="11">
        <v>2</v>
      </c>
      <c r="I373" s="11">
        <v>20</v>
      </c>
      <c r="J373" s="11"/>
      <c r="K373" s="11"/>
      <c r="L373" s="11"/>
      <c r="M373" s="11">
        <v>100</v>
      </c>
      <c r="N373" s="11" t="s">
        <v>1463</v>
      </c>
      <c r="O373" s="11" t="s">
        <v>105</v>
      </c>
      <c r="P373" s="11" t="s">
        <v>48</v>
      </c>
      <c r="Q373" s="11" t="s">
        <v>729</v>
      </c>
    </row>
    <row r="374" ht="48" spans="1:17">
      <c r="A374" s="28">
        <v>370</v>
      </c>
      <c r="B374" s="11" t="s">
        <v>151</v>
      </c>
      <c r="C374" s="11" t="s">
        <v>1467</v>
      </c>
      <c r="D374" s="11" t="s">
        <v>1468</v>
      </c>
      <c r="E374" s="35" t="s">
        <v>1469</v>
      </c>
      <c r="F374" s="11" t="s">
        <v>228</v>
      </c>
      <c r="G374" s="11" t="s">
        <v>829</v>
      </c>
      <c r="H374" s="11">
        <v>4</v>
      </c>
      <c r="I374" s="11">
        <v>10</v>
      </c>
      <c r="J374" s="11" t="s">
        <v>1400</v>
      </c>
      <c r="K374" s="11">
        <v>12</v>
      </c>
      <c r="L374" s="11"/>
      <c r="M374" s="11">
        <v>55.55</v>
      </c>
      <c r="N374" s="11" t="s">
        <v>1463</v>
      </c>
      <c r="O374" s="11" t="s">
        <v>105</v>
      </c>
      <c r="P374" s="11" t="s">
        <v>56</v>
      </c>
      <c r="Q374" s="11" t="s">
        <v>729</v>
      </c>
    </row>
    <row r="375" ht="48" spans="1:17">
      <c r="A375" s="28">
        <v>371</v>
      </c>
      <c r="B375" s="11" t="s">
        <v>151</v>
      </c>
      <c r="C375" s="11" t="s">
        <v>1470</v>
      </c>
      <c r="D375" s="11" t="s">
        <v>1471</v>
      </c>
      <c r="E375" s="11" t="s">
        <v>1472</v>
      </c>
      <c r="F375" s="11" t="s">
        <v>202</v>
      </c>
      <c r="G375" s="11" t="s">
        <v>554</v>
      </c>
      <c r="H375" s="11">
        <v>8</v>
      </c>
      <c r="I375" s="11">
        <v>25</v>
      </c>
      <c r="J375" s="11"/>
      <c r="K375" s="11"/>
      <c r="L375" s="11"/>
      <c r="M375" s="11">
        <v>100</v>
      </c>
      <c r="N375" s="11" t="s">
        <v>1463</v>
      </c>
      <c r="O375" s="11" t="s">
        <v>47</v>
      </c>
      <c r="P375" s="11" t="s">
        <v>56</v>
      </c>
      <c r="Q375" s="11" t="s">
        <v>729</v>
      </c>
    </row>
    <row r="376" ht="24" spans="1:17">
      <c r="A376" s="28">
        <v>372</v>
      </c>
      <c r="B376" s="11" t="s">
        <v>151</v>
      </c>
      <c r="C376" s="11" t="s">
        <v>1473</v>
      </c>
      <c r="D376" s="11" t="s">
        <v>1474</v>
      </c>
      <c r="E376" s="11" t="s">
        <v>1475</v>
      </c>
      <c r="F376" s="11" t="s">
        <v>228</v>
      </c>
      <c r="G376" s="11" t="s">
        <v>1339</v>
      </c>
      <c r="H376" s="11">
        <v>3</v>
      </c>
      <c r="I376" s="11">
        <v>20</v>
      </c>
      <c r="J376" s="11"/>
      <c r="K376" s="11"/>
      <c r="L376" s="11"/>
      <c r="M376" s="11">
        <v>100</v>
      </c>
      <c r="N376" s="11" t="s">
        <v>1463</v>
      </c>
      <c r="O376" s="11" t="s">
        <v>105</v>
      </c>
      <c r="P376" s="11" t="s">
        <v>48</v>
      </c>
      <c r="Q376" s="11" t="s">
        <v>729</v>
      </c>
    </row>
    <row r="377" ht="24" spans="1:17">
      <c r="A377" s="28">
        <v>373</v>
      </c>
      <c r="B377" s="11" t="s">
        <v>151</v>
      </c>
      <c r="C377" s="11" t="s">
        <v>1476</v>
      </c>
      <c r="D377" s="11" t="s">
        <v>1477</v>
      </c>
      <c r="E377" s="11" t="s">
        <v>1478</v>
      </c>
      <c r="F377" s="11" t="s">
        <v>228</v>
      </c>
      <c r="G377" s="11" t="s">
        <v>833</v>
      </c>
      <c r="H377" s="11">
        <v>7</v>
      </c>
      <c r="I377" s="11">
        <v>10</v>
      </c>
      <c r="J377" s="11" t="s">
        <v>1400</v>
      </c>
      <c r="K377" s="11">
        <v>6</v>
      </c>
      <c r="L377" s="11"/>
      <c r="M377" s="11">
        <v>100</v>
      </c>
      <c r="N377" s="11" t="s">
        <v>1463</v>
      </c>
      <c r="O377" s="11" t="s">
        <v>105</v>
      </c>
      <c r="P377" s="11" t="s">
        <v>56</v>
      </c>
      <c r="Q377" s="11" t="s">
        <v>729</v>
      </c>
    </row>
    <row r="378" ht="36" spans="1:17">
      <c r="A378" s="28">
        <v>374</v>
      </c>
      <c r="B378" s="11" t="s">
        <v>151</v>
      </c>
      <c r="C378" s="11" t="s">
        <v>1479</v>
      </c>
      <c r="D378" s="11" t="s">
        <v>1480</v>
      </c>
      <c r="E378" s="11" t="s">
        <v>1481</v>
      </c>
      <c r="F378" s="11" t="s">
        <v>228</v>
      </c>
      <c r="G378" s="11" t="s">
        <v>1482</v>
      </c>
      <c r="H378" s="11">
        <v>6</v>
      </c>
      <c r="I378" s="11">
        <v>25</v>
      </c>
      <c r="J378" s="11"/>
      <c r="K378" s="11"/>
      <c r="L378" s="11"/>
      <c r="M378" s="11">
        <v>100</v>
      </c>
      <c r="N378" s="11" t="s">
        <v>1463</v>
      </c>
      <c r="O378" s="11" t="s">
        <v>47</v>
      </c>
      <c r="P378" s="11" t="s">
        <v>56</v>
      </c>
      <c r="Q378" s="11" t="s">
        <v>729</v>
      </c>
    </row>
    <row r="379" ht="60" spans="1:17">
      <c r="A379" s="28">
        <v>375</v>
      </c>
      <c r="B379" s="11" t="s">
        <v>151</v>
      </c>
      <c r="C379" s="11" t="s">
        <v>1483</v>
      </c>
      <c r="D379" s="11" t="s">
        <v>1484</v>
      </c>
      <c r="E379" s="11" t="s">
        <v>1485</v>
      </c>
      <c r="F379" s="11" t="s">
        <v>196</v>
      </c>
      <c r="G379" s="11" t="s">
        <v>104</v>
      </c>
      <c r="H379" s="11">
        <v>5</v>
      </c>
      <c r="I379" s="11">
        <v>25</v>
      </c>
      <c r="J379" s="11"/>
      <c r="K379" s="11"/>
      <c r="L379" s="11" t="s">
        <v>3573</v>
      </c>
      <c r="M379" s="11">
        <v>100</v>
      </c>
      <c r="N379" s="11" t="s">
        <v>1463</v>
      </c>
      <c r="O379" s="11" t="s">
        <v>47</v>
      </c>
      <c r="P379" s="11" t="s">
        <v>56</v>
      </c>
      <c r="Q379" s="11" t="s">
        <v>729</v>
      </c>
    </row>
    <row r="380" ht="24" spans="1:17">
      <c r="A380" s="28">
        <v>376</v>
      </c>
      <c r="B380" s="11" t="s">
        <v>151</v>
      </c>
      <c r="C380" s="11" t="s">
        <v>1486</v>
      </c>
      <c r="D380" s="11" t="s">
        <v>1487</v>
      </c>
      <c r="E380" s="11" t="s">
        <v>1488</v>
      </c>
      <c r="F380" s="11" t="s">
        <v>172</v>
      </c>
      <c r="G380" s="11" t="s">
        <v>128</v>
      </c>
      <c r="H380" s="11">
        <v>4</v>
      </c>
      <c r="I380" s="11">
        <v>25</v>
      </c>
      <c r="J380" s="11"/>
      <c r="K380" s="11"/>
      <c r="L380" s="11"/>
      <c r="M380" s="11">
        <v>100</v>
      </c>
      <c r="N380" s="11" t="s">
        <v>1489</v>
      </c>
      <c r="O380" s="11" t="s">
        <v>47</v>
      </c>
      <c r="P380" s="11" t="s">
        <v>56</v>
      </c>
      <c r="Q380" s="11" t="s">
        <v>729</v>
      </c>
    </row>
    <row r="381" ht="24" spans="1:17">
      <c r="A381" s="28">
        <v>377</v>
      </c>
      <c r="B381" s="11" t="s">
        <v>151</v>
      </c>
      <c r="C381" s="11" t="s">
        <v>1490</v>
      </c>
      <c r="D381" s="11" t="s">
        <v>1491</v>
      </c>
      <c r="E381" s="11" t="s">
        <v>1492</v>
      </c>
      <c r="F381" s="11" t="s">
        <v>196</v>
      </c>
      <c r="G381" s="11" t="s">
        <v>1421</v>
      </c>
      <c r="H381" s="11">
        <v>1</v>
      </c>
      <c r="I381" s="11">
        <v>20</v>
      </c>
      <c r="J381" s="11"/>
      <c r="K381" s="11"/>
      <c r="L381" s="11"/>
      <c r="M381" s="11">
        <v>100</v>
      </c>
      <c r="N381" s="11" t="s">
        <v>1489</v>
      </c>
      <c r="O381" s="11" t="s">
        <v>105</v>
      </c>
      <c r="P381" s="11" t="s">
        <v>48</v>
      </c>
      <c r="Q381" s="11" t="s">
        <v>729</v>
      </c>
    </row>
    <row r="382" ht="36" spans="1:17">
      <c r="A382" s="28">
        <v>378</v>
      </c>
      <c r="B382" s="11" t="s">
        <v>151</v>
      </c>
      <c r="C382" s="11" t="s">
        <v>1493</v>
      </c>
      <c r="D382" s="11" t="s">
        <v>1494</v>
      </c>
      <c r="E382" s="11" t="s">
        <v>1495</v>
      </c>
      <c r="F382" s="11" t="s">
        <v>155</v>
      </c>
      <c r="G382" s="11" t="s">
        <v>987</v>
      </c>
      <c r="H382" s="11">
        <v>4</v>
      </c>
      <c r="I382" s="11">
        <v>25</v>
      </c>
      <c r="J382" s="11"/>
      <c r="K382" s="11"/>
      <c r="L382" s="11"/>
      <c r="M382" s="11">
        <v>100</v>
      </c>
      <c r="N382" s="11" t="s">
        <v>1489</v>
      </c>
      <c r="O382" s="11" t="s">
        <v>47</v>
      </c>
      <c r="P382" s="11" t="s">
        <v>56</v>
      </c>
      <c r="Q382" s="11" t="s">
        <v>729</v>
      </c>
    </row>
    <row r="383" ht="48" spans="1:17">
      <c r="A383" s="28">
        <v>379</v>
      </c>
      <c r="B383" s="11" t="s">
        <v>151</v>
      </c>
      <c r="C383" s="11" t="s">
        <v>1496</v>
      </c>
      <c r="D383" s="11" t="s">
        <v>1497</v>
      </c>
      <c r="E383" s="11" t="s">
        <v>1498</v>
      </c>
      <c r="F383" s="11" t="s">
        <v>957</v>
      </c>
      <c r="G383" s="11" t="s">
        <v>825</v>
      </c>
      <c r="H383" s="11">
        <v>3</v>
      </c>
      <c r="I383" s="11">
        <v>20</v>
      </c>
      <c r="J383" s="11" t="s">
        <v>1400</v>
      </c>
      <c r="K383" s="11">
        <v>6</v>
      </c>
      <c r="L383" s="11"/>
      <c r="M383" s="11">
        <v>100</v>
      </c>
      <c r="N383" s="11" t="s">
        <v>1489</v>
      </c>
      <c r="O383" s="11" t="s">
        <v>105</v>
      </c>
      <c r="P383" s="11" t="s">
        <v>48</v>
      </c>
      <c r="Q383" s="11" t="s">
        <v>729</v>
      </c>
    </row>
    <row r="384" ht="24" spans="1:17">
      <c r="A384" s="28">
        <v>380</v>
      </c>
      <c r="B384" s="11" t="s">
        <v>151</v>
      </c>
      <c r="C384" s="11" t="s">
        <v>1499</v>
      </c>
      <c r="D384" s="11" t="s">
        <v>1500</v>
      </c>
      <c r="E384" s="11" t="s">
        <v>1501</v>
      </c>
      <c r="F384" s="11" t="s">
        <v>172</v>
      </c>
      <c r="G384" s="11" t="s">
        <v>922</v>
      </c>
      <c r="H384" s="11">
        <v>5</v>
      </c>
      <c r="I384" s="11">
        <v>25</v>
      </c>
      <c r="J384" s="11"/>
      <c r="K384" s="11"/>
      <c r="L384" s="11"/>
      <c r="M384" s="11">
        <v>100</v>
      </c>
      <c r="N384" s="11" t="s">
        <v>1489</v>
      </c>
      <c r="O384" s="11" t="s">
        <v>47</v>
      </c>
      <c r="P384" s="11" t="s">
        <v>56</v>
      </c>
      <c r="Q384" s="11" t="s">
        <v>729</v>
      </c>
    </row>
    <row r="385" ht="36" spans="1:17">
      <c r="A385" s="28">
        <v>381</v>
      </c>
      <c r="B385" s="11" t="s">
        <v>151</v>
      </c>
      <c r="C385" s="11" t="s">
        <v>1502</v>
      </c>
      <c r="D385" s="11" t="s">
        <v>1503</v>
      </c>
      <c r="E385" s="11" t="s">
        <v>1504</v>
      </c>
      <c r="F385" s="11" t="s">
        <v>402</v>
      </c>
      <c r="G385" s="11" t="s">
        <v>1343</v>
      </c>
      <c r="H385" s="11">
        <v>3</v>
      </c>
      <c r="I385" s="11">
        <v>50</v>
      </c>
      <c r="J385" s="11"/>
      <c r="K385" s="11"/>
      <c r="L385" s="11" t="s">
        <v>3418</v>
      </c>
      <c r="M385" s="11">
        <v>100</v>
      </c>
      <c r="N385" s="11" t="s">
        <v>1489</v>
      </c>
      <c r="O385" s="11" t="s">
        <v>47</v>
      </c>
      <c r="P385" s="11" t="s">
        <v>48</v>
      </c>
      <c r="Q385" s="11" t="s">
        <v>729</v>
      </c>
    </row>
    <row r="386" ht="48" spans="1:17">
      <c r="A386" s="28">
        <v>382</v>
      </c>
      <c r="B386" s="11" t="s">
        <v>151</v>
      </c>
      <c r="C386" s="11" t="s">
        <v>1505</v>
      </c>
      <c r="D386" s="11" t="s">
        <v>1506</v>
      </c>
      <c r="E386" s="11" t="s">
        <v>1507</v>
      </c>
      <c r="F386" s="11" t="s">
        <v>167</v>
      </c>
      <c r="G386" s="11" t="s">
        <v>1324</v>
      </c>
      <c r="H386" s="11">
        <v>5</v>
      </c>
      <c r="I386" s="11">
        <v>25</v>
      </c>
      <c r="J386" s="11" t="s">
        <v>1400</v>
      </c>
      <c r="K386" s="11">
        <v>21</v>
      </c>
      <c r="L386" s="11"/>
      <c r="M386" s="11">
        <v>100</v>
      </c>
      <c r="N386" s="11" t="s">
        <v>1489</v>
      </c>
      <c r="O386" s="11" t="s">
        <v>47</v>
      </c>
      <c r="P386" s="11" t="s">
        <v>56</v>
      </c>
      <c r="Q386" s="11" t="s">
        <v>729</v>
      </c>
    </row>
    <row r="387" ht="36" spans="1:17">
      <c r="A387" s="28">
        <v>383</v>
      </c>
      <c r="B387" s="11" t="s">
        <v>151</v>
      </c>
      <c r="C387" s="11" t="s">
        <v>1508</v>
      </c>
      <c r="D387" s="11" t="s">
        <v>1509</v>
      </c>
      <c r="E387" s="11" t="s">
        <v>1510</v>
      </c>
      <c r="F387" s="11" t="s">
        <v>196</v>
      </c>
      <c r="G387" s="11" t="s">
        <v>417</v>
      </c>
      <c r="H387" s="11">
        <v>4</v>
      </c>
      <c r="I387" s="11">
        <v>25</v>
      </c>
      <c r="J387" s="11"/>
      <c r="K387" s="11"/>
      <c r="L387" s="11"/>
      <c r="M387" s="11">
        <v>100</v>
      </c>
      <c r="N387" s="11" t="s">
        <v>1511</v>
      </c>
      <c r="O387" s="11" t="s">
        <v>47</v>
      </c>
      <c r="P387" s="11" t="s">
        <v>56</v>
      </c>
      <c r="Q387" s="11" t="s">
        <v>729</v>
      </c>
    </row>
    <row r="388" ht="24" spans="1:17">
      <c r="A388" s="28">
        <v>384</v>
      </c>
      <c r="B388" s="11" t="s">
        <v>151</v>
      </c>
      <c r="C388" s="11" t="s">
        <v>1512</v>
      </c>
      <c r="D388" s="11" t="s">
        <v>1513</v>
      </c>
      <c r="E388" s="11" t="s">
        <v>1514</v>
      </c>
      <c r="F388" s="11" t="s">
        <v>196</v>
      </c>
      <c r="G388" s="11" t="s">
        <v>384</v>
      </c>
      <c r="H388" s="11">
        <v>4</v>
      </c>
      <c r="I388" s="11">
        <v>25</v>
      </c>
      <c r="J388" s="11"/>
      <c r="K388" s="11"/>
      <c r="L388" s="11"/>
      <c r="M388" s="11">
        <v>100</v>
      </c>
      <c r="N388" s="11" t="s">
        <v>1511</v>
      </c>
      <c r="O388" s="11" t="s">
        <v>47</v>
      </c>
      <c r="P388" s="11" t="s">
        <v>56</v>
      </c>
      <c r="Q388" s="11" t="s">
        <v>729</v>
      </c>
    </row>
    <row r="389" ht="48" spans="1:17">
      <c r="A389" s="28">
        <v>385</v>
      </c>
      <c r="B389" s="11" t="s">
        <v>151</v>
      </c>
      <c r="C389" s="11" t="s">
        <v>1515</v>
      </c>
      <c r="D389" s="11" t="s">
        <v>1516</v>
      </c>
      <c r="E389" s="11" t="s">
        <v>1517</v>
      </c>
      <c r="F389" s="11" t="s">
        <v>202</v>
      </c>
      <c r="G389" s="11" t="s">
        <v>1152</v>
      </c>
      <c r="H389" s="11">
        <v>2</v>
      </c>
      <c r="I389" s="11">
        <v>20</v>
      </c>
      <c r="J389" s="11" t="s">
        <v>1400</v>
      </c>
      <c r="K389" s="11">
        <v>4</v>
      </c>
      <c r="L389" s="11"/>
      <c r="M389" s="11">
        <v>100</v>
      </c>
      <c r="N389" s="11" t="s">
        <v>1511</v>
      </c>
      <c r="O389" s="11" t="s">
        <v>105</v>
      </c>
      <c r="P389" s="11" t="s">
        <v>48</v>
      </c>
      <c r="Q389" s="11" t="s">
        <v>729</v>
      </c>
    </row>
    <row r="390" ht="36" spans="1:17">
      <c r="A390" s="28">
        <v>386</v>
      </c>
      <c r="B390" s="11" t="s">
        <v>151</v>
      </c>
      <c r="C390" s="11" t="s">
        <v>1518</v>
      </c>
      <c r="D390" s="11" t="s">
        <v>1519</v>
      </c>
      <c r="E390" s="11" t="s">
        <v>1520</v>
      </c>
      <c r="F390" s="11" t="s">
        <v>317</v>
      </c>
      <c r="G390" s="11" t="s">
        <v>651</v>
      </c>
      <c r="H390" s="11">
        <v>5</v>
      </c>
      <c r="I390" s="11">
        <v>25</v>
      </c>
      <c r="J390" s="11"/>
      <c r="K390" s="11"/>
      <c r="L390" s="11"/>
      <c r="M390" s="11">
        <v>100</v>
      </c>
      <c r="N390" s="11" t="s">
        <v>1511</v>
      </c>
      <c r="O390" s="11" t="s">
        <v>47</v>
      </c>
      <c r="P390" s="11" t="s">
        <v>56</v>
      </c>
      <c r="Q390" s="11" t="s">
        <v>729</v>
      </c>
    </row>
    <row r="391" ht="36" spans="1:17">
      <c r="A391" s="28">
        <v>387</v>
      </c>
      <c r="B391" s="11" t="s">
        <v>151</v>
      </c>
      <c r="C391" s="11" t="s">
        <v>1521</v>
      </c>
      <c r="D391" s="11" t="s">
        <v>1522</v>
      </c>
      <c r="E391" s="11" t="s">
        <v>1523</v>
      </c>
      <c r="F391" s="11" t="s">
        <v>172</v>
      </c>
      <c r="G391" s="11" t="s">
        <v>1381</v>
      </c>
      <c r="H391" s="11">
        <v>3</v>
      </c>
      <c r="I391" s="11">
        <v>50</v>
      </c>
      <c r="J391" s="11"/>
      <c r="K391" s="11"/>
      <c r="L391" s="11"/>
      <c r="M391" s="11">
        <v>100</v>
      </c>
      <c r="N391" s="11" t="s">
        <v>1511</v>
      </c>
      <c r="O391" s="11" t="s">
        <v>47</v>
      </c>
      <c r="P391" s="11" t="s">
        <v>48</v>
      </c>
      <c r="Q391" s="11" t="s">
        <v>729</v>
      </c>
    </row>
    <row r="392" ht="24" spans="1:17">
      <c r="A392" s="28">
        <v>388</v>
      </c>
      <c r="B392" s="11" t="s">
        <v>151</v>
      </c>
      <c r="C392" s="11" t="s">
        <v>1524</v>
      </c>
      <c r="D392" s="11" t="s">
        <v>1525</v>
      </c>
      <c r="E392" s="11" t="s">
        <v>1526</v>
      </c>
      <c r="F392" s="11" t="s">
        <v>167</v>
      </c>
      <c r="G392" s="11" t="s">
        <v>291</v>
      </c>
      <c r="H392" s="11">
        <v>5</v>
      </c>
      <c r="I392" s="11">
        <v>25</v>
      </c>
      <c r="J392" s="11"/>
      <c r="K392" s="11"/>
      <c r="L392" s="11"/>
      <c r="M392" s="11">
        <v>100</v>
      </c>
      <c r="N392" s="11" t="s">
        <v>1511</v>
      </c>
      <c r="O392" s="11" t="s">
        <v>47</v>
      </c>
      <c r="P392" s="11" t="s">
        <v>56</v>
      </c>
      <c r="Q392" s="11" t="s">
        <v>729</v>
      </c>
    </row>
    <row r="393" ht="36" spans="1:17">
      <c r="A393" s="28">
        <v>389</v>
      </c>
      <c r="B393" s="11" t="s">
        <v>151</v>
      </c>
      <c r="C393" s="11" t="s">
        <v>1527</v>
      </c>
      <c r="D393" s="11" t="s">
        <v>1528</v>
      </c>
      <c r="E393" s="11" t="s">
        <v>1529</v>
      </c>
      <c r="F393" s="11" t="s">
        <v>202</v>
      </c>
      <c r="G393" s="11" t="s">
        <v>554</v>
      </c>
      <c r="H393" s="11">
        <v>8</v>
      </c>
      <c r="I393" s="11">
        <v>25</v>
      </c>
      <c r="J393" s="11" t="s">
        <v>1400</v>
      </c>
      <c r="K393" s="11">
        <v>2</v>
      </c>
      <c r="L393" s="11"/>
      <c r="M393" s="11">
        <v>100</v>
      </c>
      <c r="N393" s="11" t="s">
        <v>1530</v>
      </c>
      <c r="O393" s="11" t="s">
        <v>47</v>
      </c>
      <c r="P393" s="11" t="s">
        <v>56</v>
      </c>
      <c r="Q393" s="11" t="s">
        <v>729</v>
      </c>
    </row>
    <row r="394" ht="36" spans="1:17">
      <c r="A394" s="28">
        <v>390</v>
      </c>
      <c r="B394" s="11" t="s">
        <v>151</v>
      </c>
      <c r="C394" s="11" t="s">
        <v>1531</v>
      </c>
      <c r="D394" s="11" t="s">
        <v>1532</v>
      </c>
      <c r="E394" s="11" t="s">
        <v>1533</v>
      </c>
      <c r="F394" s="11" t="s">
        <v>202</v>
      </c>
      <c r="G394" s="11" t="s">
        <v>1152</v>
      </c>
      <c r="H394" s="11">
        <v>3</v>
      </c>
      <c r="I394" s="11">
        <v>20</v>
      </c>
      <c r="J394" s="11"/>
      <c r="K394" s="11"/>
      <c r="L394" s="11"/>
      <c r="M394" s="11">
        <v>100</v>
      </c>
      <c r="N394" s="11" t="s">
        <v>1530</v>
      </c>
      <c r="O394" s="11" t="s">
        <v>105</v>
      </c>
      <c r="P394" s="11" t="s">
        <v>48</v>
      </c>
      <c r="Q394" s="11" t="s">
        <v>729</v>
      </c>
    </row>
    <row r="395" ht="24" spans="1:17">
      <c r="A395" s="28">
        <v>391</v>
      </c>
      <c r="B395" s="11" t="s">
        <v>151</v>
      </c>
      <c r="C395" s="11" t="s">
        <v>1534</v>
      </c>
      <c r="D395" s="11" t="s">
        <v>1535</v>
      </c>
      <c r="E395" s="11" t="s">
        <v>1536</v>
      </c>
      <c r="F395" s="11" t="s">
        <v>155</v>
      </c>
      <c r="G395" s="11" t="s">
        <v>128</v>
      </c>
      <c r="H395" s="11">
        <v>7</v>
      </c>
      <c r="I395" s="11">
        <v>25</v>
      </c>
      <c r="J395" s="11"/>
      <c r="K395" s="11"/>
      <c r="L395" s="11"/>
      <c r="M395" s="11">
        <v>100</v>
      </c>
      <c r="N395" s="11" t="s">
        <v>1530</v>
      </c>
      <c r="O395" s="11" t="s">
        <v>47</v>
      </c>
      <c r="P395" s="11" t="s">
        <v>56</v>
      </c>
      <c r="Q395" s="11" t="s">
        <v>729</v>
      </c>
    </row>
    <row r="396" ht="24" spans="1:17">
      <c r="A396" s="28">
        <v>392</v>
      </c>
      <c r="B396" s="11" t="s">
        <v>151</v>
      </c>
      <c r="C396" s="11" t="s">
        <v>1537</v>
      </c>
      <c r="D396" s="11" t="s">
        <v>1538</v>
      </c>
      <c r="E396" s="11" t="s">
        <v>1539</v>
      </c>
      <c r="F396" s="11" t="s">
        <v>155</v>
      </c>
      <c r="G396" s="11" t="s">
        <v>128</v>
      </c>
      <c r="H396" s="11">
        <v>7</v>
      </c>
      <c r="I396" s="11">
        <v>25</v>
      </c>
      <c r="J396" s="11"/>
      <c r="K396" s="11"/>
      <c r="L396" s="11"/>
      <c r="M396" s="11">
        <v>100</v>
      </c>
      <c r="N396" s="11" t="s">
        <v>1530</v>
      </c>
      <c r="O396" s="11" t="s">
        <v>47</v>
      </c>
      <c r="P396" s="11" t="s">
        <v>56</v>
      </c>
      <c r="Q396" s="11" t="s">
        <v>729</v>
      </c>
    </row>
    <row r="397" ht="36" spans="1:17">
      <c r="A397" s="28">
        <v>393</v>
      </c>
      <c r="B397" s="11" t="s">
        <v>151</v>
      </c>
      <c r="C397" s="11" t="s">
        <v>1540</v>
      </c>
      <c r="D397" s="11" t="s">
        <v>1541</v>
      </c>
      <c r="E397" s="11" t="s">
        <v>1542</v>
      </c>
      <c r="F397" s="11" t="s">
        <v>202</v>
      </c>
      <c r="G397" s="11" t="s">
        <v>1152</v>
      </c>
      <c r="H397" s="11">
        <v>2</v>
      </c>
      <c r="I397" s="11">
        <v>20</v>
      </c>
      <c r="J397" s="11" t="s">
        <v>1400</v>
      </c>
      <c r="K397" s="11">
        <v>4</v>
      </c>
      <c r="L397" s="11"/>
      <c r="M397" s="11">
        <v>100</v>
      </c>
      <c r="N397" s="11" t="s">
        <v>1530</v>
      </c>
      <c r="O397" s="11" t="s">
        <v>105</v>
      </c>
      <c r="P397" s="11" t="s">
        <v>48</v>
      </c>
      <c r="Q397" s="11" t="s">
        <v>729</v>
      </c>
    </row>
    <row r="398" ht="48" spans="1:17">
      <c r="A398" s="28">
        <v>394</v>
      </c>
      <c r="B398" s="11" t="s">
        <v>151</v>
      </c>
      <c r="C398" s="11" t="s">
        <v>1543</v>
      </c>
      <c r="D398" s="11" t="s">
        <v>1544</v>
      </c>
      <c r="E398" s="11" t="s">
        <v>1545</v>
      </c>
      <c r="F398" s="11" t="s">
        <v>196</v>
      </c>
      <c r="G398" s="11" t="s">
        <v>384</v>
      </c>
      <c r="H398" s="11">
        <v>8</v>
      </c>
      <c r="I398" s="11">
        <v>25</v>
      </c>
      <c r="J398" s="11" t="s">
        <v>1400</v>
      </c>
      <c r="K398" s="11">
        <v>6</v>
      </c>
      <c r="L398" s="11" t="s">
        <v>3423</v>
      </c>
      <c r="M398" s="11">
        <v>100</v>
      </c>
      <c r="N398" s="11" t="s">
        <v>1530</v>
      </c>
      <c r="O398" s="11" t="s">
        <v>47</v>
      </c>
      <c r="P398" s="11" t="s">
        <v>56</v>
      </c>
      <c r="Q398" s="11" t="s">
        <v>729</v>
      </c>
    </row>
    <row r="399" ht="36" spans="1:17">
      <c r="A399" s="28">
        <v>395</v>
      </c>
      <c r="B399" s="11" t="s">
        <v>151</v>
      </c>
      <c r="C399" s="11" t="s">
        <v>1546</v>
      </c>
      <c r="D399" s="11" t="s">
        <v>1547</v>
      </c>
      <c r="E399" s="11" t="s">
        <v>1548</v>
      </c>
      <c r="F399" s="11" t="s">
        <v>228</v>
      </c>
      <c r="G399" s="11" t="s">
        <v>883</v>
      </c>
      <c r="H399" s="11">
        <v>4</v>
      </c>
      <c r="I399" s="11">
        <v>25</v>
      </c>
      <c r="J399" s="11"/>
      <c r="K399" s="11"/>
      <c r="L399" s="11"/>
      <c r="M399" s="11">
        <v>100</v>
      </c>
      <c r="N399" s="11" t="s">
        <v>1530</v>
      </c>
      <c r="O399" s="11" t="s">
        <v>47</v>
      </c>
      <c r="P399" s="11" t="s">
        <v>56</v>
      </c>
      <c r="Q399" s="11" t="s">
        <v>729</v>
      </c>
    </row>
    <row r="400" ht="36" spans="1:17">
      <c r="A400" s="28">
        <v>396</v>
      </c>
      <c r="B400" s="11" t="s">
        <v>151</v>
      </c>
      <c r="C400" s="11" t="s">
        <v>1549</v>
      </c>
      <c r="D400" s="11" t="s">
        <v>1550</v>
      </c>
      <c r="E400" s="11" t="s">
        <v>1551</v>
      </c>
      <c r="F400" s="11" t="s">
        <v>486</v>
      </c>
      <c r="G400" s="11" t="s">
        <v>1152</v>
      </c>
      <c r="H400" s="11">
        <v>2</v>
      </c>
      <c r="I400" s="11">
        <v>20</v>
      </c>
      <c r="J400" s="11"/>
      <c r="K400" s="11"/>
      <c r="L400" s="11"/>
      <c r="M400" s="11">
        <v>100</v>
      </c>
      <c r="N400" s="11" t="s">
        <v>1530</v>
      </c>
      <c r="O400" s="11" t="s">
        <v>105</v>
      </c>
      <c r="P400" s="11" t="s">
        <v>48</v>
      </c>
      <c r="Q400" s="11" t="s">
        <v>729</v>
      </c>
    </row>
    <row r="401" ht="60" spans="1:17">
      <c r="A401" s="28">
        <v>397</v>
      </c>
      <c r="B401" s="11" t="s">
        <v>151</v>
      </c>
      <c r="C401" s="11" t="s">
        <v>1552</v>
      </c>
      <c r="D401" s="11" t="s">
        <v>1553</v>
      </c>
      <c r="E401" s="11" t="s">
        <v>1554</v>
      </c>
      <c r="F401" s="11" t="s">
        <v>402</v>
      </c>
      <c r="G401" s="11" t="s">
        <v>1555</v>
      </c>
      <c r="H401" s="11">
        <v>5</v>
      </c>
      <c r="I401" s="11">
        <v>25</v>
      </c>
      <c r="J401" s="11" t="s">
        <v>1400</v>
      </c>
      <c r="K401" s="11">
        <v>10</v>
      </c>
      <c r="L401" s="11"/>
      <c r="M401" s="11">
        <v>100</v>
      </c>
      <c r="N401" s="11" t="s">
        <v>1530</v>
      </c>
      <c r="O401" s="11" t="s">
        <v>47</v>
      </c>
      <c r="P401" s="11" t="s">
        <v>56</v>
      </c>
      <c r="Q401" s="11" t="s">
        <v>729</v>
      </c>
    </row>
    <row r="402" ht="36" spans="1:17">
      <c r="A402" s="28">
        <v>398</v>
      </c>
      <c r="B402" s="11" t="s">
        <v>151</v>
      </c>
      <c r="C402" s="11" t="s">
        <v>1556</v>
      </c>
      <c r="D402" s="11" t="s">
        <v>1557</v>
      </c>
      <c r="E402" s="11" t="s">
        <v>1558</v>
      </c>
      <c r="F402" s="11" t="s">
        <v>228</v>
      </c>
      <c r="G402" s="11" t="s">
        <v>590</v>
      </c>
      <c r="H402" s="11">
        <v>6</v>
      </c>
      <c r="I402" s="11">
        <v>25</v>
      </c>
      <c r="J402" s="11"/>
      <c r="K402" s="11"/>
      <c r="L402" s="11" t="s">
        <v>3367</v>
      </c>
      <c r="M402" s="11">
        <v>100</v>
      </c>
      <c r="N402" s="11" t="s">
        <v>1530</v>
      </c>
      <c r="O402" s="11" t="s">
        <v>47</v>
      </c>
      <c r="P402" s="11" t="s">
        <v>56</v>
      </c>
      <c r="Q402" s="11" t="s">
        <v>729</v>
      </c>
    </row>
    <row r="403" ht="36" spans="1:17">
      <c r="A403" s="28">
        <v>399</v>
      </c>
      <c r="B403" s="11" t="s">
        <v>151</v>
      </c>
      <c r="C403" s="11" t="s">
        <v>1559</v>
      </c>
      <c r="D403" s="11" t="s">
        <v>1560</v>
      </c>
      <c r="E403" s="11" t="s">
        <v>1561</v>
      </c>
      <c r="F403" s="11" t="s">
        <v>250</v>
      </c>
      <c r="G403" s="11" t="s">
        <v>269</v>
      </c>
      <c r="H403" s="11">
        <v>7</v>
      </c>
      <c r="I403" s="11">
        <v>25</v>
      </c>
      <c r="J403" s="11"/>
      <c r="K403" s="11"/>
      <c r="L403" s="11"/>
      <c r="M403" s="11">
        <v>100</v>
      </c>
      <c r="N403" s="11" t="s">
        <v>1530</v>
      </c>
      <c r="O403" s="11" t="s">
        <v>47</v>
      </c>
      <c r="P403" s="11" t="s">
        <v>56</v>
      </c>
      <c r="Q403" s="11" t="s">
        <v>729</v>
      </c>
    </row>
    <row r="404" ht="48" spans="1:17">
      <c r="A404" s="28">
        <v>400</v>
      </c>
      <c r="B404" s="11" t="s">
        <v>151</v>
      </c>
      <c r="C404" s="11" t="s">
        <v>1562</v>
      </c>
      <c r="D404" s="11" t="s">
        <v>1563</v>
      </c>
      <c r="E404" s="11" t="s">
        <v>1564</v>
      </c>
      <c r="F404" s="11" t="s">
        <v>207</v>
      </c>
      <c r="G404" s="11" t="s">
        <v>1178</v>
      </c>
      <c r="H404" s="11">
        <v>3</v>
      </c>
      <c r="I404" s="11">
        <v>20</v>
      </c>
      <c r="J404" s="11" t="s">
        <v>1400</v>
      </c>
      <c r="K404" s="11">
        <v>4</v>
      </c>
      <c r="L404" s="11"/>
      <c r="M404" s="11">
        <v>100</v>
      </c>
      <c r="N404" s="11" t="s">
        <v>1530</v>
      </c>
      <c r="O404" s="11" t="s">
        <v>105</v>
      </c>
      <c r="P404" s="11" t="s">
        <v>48</v>
      </c>
      <c r="Q404" s="11" t="s">
        <v>729</v>
      </c>
    </row>
    <row r="405" ht="36" spans="1:17">
      <c r="A405" s="28">
        <v>401</v>
      </c>
      <c r="B405" s="11" t="s">
        <v>151</v>
      </c>
      <c r="C405" s="11" t="s">
        <v>1565</v>
      </c>
      <c r="D405" s="11" t="s">
        <v>1566</v>
      </c>
      <c r="E405" s="11" t="s">
        <v>1567</v>
      </c>
      <c r="F405" s="11" t="s">
        <v>286</v>
      </c>
      <c r="G405" s="11" t="s">
        <v>947</v>
      </c>
      <c r="H405" s="11">
        <v>4</v>
      </c>
      <c r="I405" s="11">
        <v>25</v>
      </c>
      <c r="J405" s="11"/>
      <c r="K405" s="11"/>
      <c r="L405" s="11" t="s">
        <v>2129</v>
      </c>
      <c r="M405" s="11">
        <v>100</v>
      </c>
      <c r="N405" s="11" t="s">
        <v>1530</v>
      </c>
      <c r="O405" s="11" t="s">
        <v>47</v>
      </c>
      <c r="P405" s="11" t="s">
        <v>56</v>
      </c>
      <c r="Q405" s="11" t="s">
        <v>729</v>
      </c>
    </row>
    <row r="406" ht="24" spans="1:17">
      <c r="A406" s="28">
        <v>402</v>
      </c>
      <c r="B406" s="11" t="s">
        <v>151</v>
      </c>
      <c r="C406" s="11" t="s">
        <v>1568</v>
      </c>
      <c r="D406" s="11" t="s">
        <v>1569</v>
      </c>
      <c r="E406" s="11" t="s">
        <v>1570</v>
      </c>
      <c r="F406" s="11" t="s">
        <v>322</v>
      </c>
      <c r="G406" s="11" t="s">
        <v>1324</v>
      </c>
      <c r="H406" s="11">
        <v>6</v>
      </c>
      <c r="I406" s="11">
        <v>25</v>
      </c>
      <c r="J406" s="11"/>
      <c r="K406" s="11"/>
      <c r="L406" s="11"/>
      <c r="M406" s="11">
        <v>100</v>
      </c>
      <c r="N406" s="11" t="s">
        <v>1530</v>
      </c>
      <c r="O406" s="11" t="s">
        <v>47</v>
      </c>
      <c r="P406" s="11" t="s">
        <v>56</v>
      </c>
      <c r="Q406" s="11" t="s">
        <v>729</v>
      </c>
    </row>
    <row r="407" ht="36" spans="1:17">
      <c r="A407" s="28">
        <v>403</v>
      </c>
      <c r="B407" s="11" t="s">
        <v>151</v>
      </c>
      <c r="C407" s="11" t="s">
        <v>1571</v>
      </c>
      <c r="D407" s="11" t="s">
        <v>1572</v>
      </c>
      <c r="E407" s="11" t="s">
        <v>1573</v>
      </c>
      <c r="F407" s="11" t="s">
        <v>228</v>
      </c>
      <c r="G407" s="11" t="s">
        <v>1058</v>
      </c>
      <c r="H407" s="11">
        <v>4</v>
      </c>
      <c r="I407" s="11">
        <v>10</v>
      </c>
      <c r="J407" s="11"/>
      <c r="K407" s="11"/>
      <c r="L407" s="11"/>
      <c r="M407" s="11">
        <v>100</v>
      </c>
      <c r="N407" s="11" t="s">
        <v>1574</v>
      </c>
      <c r="O407" s="11" t="s">
        <v>105</v>
      </c>
      <c r="P407" s="11" t="s">
        <v>56</v>
      </c>
      <c r="Q407" s="11" t="s">
        <v>729</v>
      </c>
    </row>
    <row r="408" ht="36" spans="1:17">
      <c r="A408" s="28">
        <v>404</v>
      </c>
      <c r="B408" s="11" t="s">
        <v>151</v>
      </c>
      <c r="C408" s="11" t="s">
        <v>1575</v>
      </c>
      <c r="D408" s="11" t="s">
        <v>1576</v>
      </c>
      <c r="E408" s="11" t="s">
        <v>1577</v>
      </c>
      <c r="F408" s="11" t="s">
        <v>814</v>
      </c>
      <c r="G408" s="11" t="s">
        <v>1271</v>
      </c>
      <c r="H408" s="11">
        <v>7</v>
      </c>
      <c r="I408" s="11">
        <v>10</v>
      </c>
      <c r="J408" s="11"/>
      <c r="K408" s="11"/>
      <c r="L408" s="11"/>
      <c r="M408" s="11">
        <v>41.17</v>
      </c>
      <c r="N408" s="11" t="s">
        <v>1574</v>
      </c>
      <c r="O408" s="11" t="s">
        <v>105</v>
      </c>
      <c r="P408" s="11" t="s">
        <v>56</v>
      </c>
      <c r="Q408" s="11" t="s">
        <v>729</v>
      </c>
    </row>
    <row r="409" ht="36" spans="1:17">
      <c r="A409" s="28">
        <v>405</v>
      </c>
      <c r="B409" s="11" t="s">
        <v>151</v>
      </c>
      <c r="C409" s="11" t="s">
        <v>1578</v>
      </c>
      <c r="D409" s="11" t="s">
        <v>1579</v>
      </c>
      <c r="E409" s="11" t="s">
        <v>1580</v>
      </c>
      <c r="F409" s="11" t="s">
        <v>202</v>
      </c>
      <c r="G409" s="11" t="s">
        <v>1152</v>
      </c>
      <c r="H409" s="11">
        <v>3</v>
      </c>
      <c r="I409" s="11">
        <v>20</v>
      </c>
      <c r="J409" s="11"/>
      <c r="K409" s="11"/>
      <c r="L409" s="11"/>
      <c r="M409" s="11">
        <v>100</v>
      </c>
      <c r="N409" s="11" t="s">
        <v>1574</v>
      </c>
      <c r="O409" s="11" t="s">
        <v>105</v>
      </c>
      <c r="P409" s="11" t="s">
        <v>48</v>
      </c>
      <c r="Q409" s="11" t="s">
        <v>729</v>
      </c>
    </row>
    <row r="410" ht="24" spans="1:17">
      <c r="A410" s="28">
        <v>406</v>
      </c>
      <c r="B410" s="11" t="s">
        <v>151</v>
      </c>
      <c r="C410" s="11" t="s">
        <v>1581</v>
      </c>
      <c r="D410" s="11" t="s">
        <v>1582</v>
      </c>
      <c r="E410" s="11" t="s">
        <v>1583</v>
      </c>
      <c r="F410" s="11" t="s">
        <v>402</v>
      </c>
      <c r="G410" s="11" t="s">
        <v>403</v>
      </c>
      <c r="H410" s="11">
        <v>6</v>
      </c>
      <c r="I410" s="11">
        <v>25</v>
      </c>
      <c r="J410" s="11"/>
      <c r="K410" s="11"/>
      <c r="L410" s="11"/>
      <c r="M410" s="11">
        <v>100</v>
      </c>
      <c r="N410" s="11" t="s">
        <v>1574</v>
      </c>
      <c r="O410" s="11" t="s">
        <v>47</v>
      </c>
      <c r="P410" s="11" t="s">
        <v>56</v>
      </c>
      <c r="Q410" s="11" t="s">
        <v>729</v>
      </c>
    </row>
    <row r="411" ht="36" spans="1:17">
      <c r="A411" s="28">
        <v>407</v>
      </c>
      <c r="B411" s="11" t="s">
        <v>151</v>
      </c>
      <c r="C411" s="11" t="s">
        <v>1584</v>
      </c>
      <c r="D411" s="11" t="s">
        <v>1585</v>
      </c>
      <c r="E411" s="11" t="s">
        <v>1586</v>
      </c>
      <c r="F411" s="11" t="s">
        <v>228</v>
      </c>
      <c r="G411" s="11" t="s">
        <v>1357</v>
      </c>
      <c r="H411" s="11">
        <v>5</v>
      </c>
      <c r="I411" s="11">
        <v>25</v>
      </c>
      <c r="J411" s="11"/>
      <c r="K411" s="11"/>
      <c r="L411" s="11"/>
      <c r="M411" s="11">
        <v>100</v>
      </c>
      <c r="N411" s="11" t="s">
        <v>1574</v>
      </c>
      <c r="O411" s="11" t="s">
        <v>47</v>
      </c>
      <c r="P411" s="11" t="s">
        <v>56</v>
      </c>
      <c r="Q411" s="11" t="s">
        <v>729</v>
      </c>
    </row>
    <row r="412" ht="24" spans="1:17">
      <c r="A412" s="28">
        <v>408</v>
      </c>
      <c r="B412" s="11" t="s">
        <v>151</v>
      </c>
      <c r="C412" s="11" t="s">
        <v>1587</v>
      </c>
      <c r="D412" s="11" t="s">
        <v>1588</v>
      </c>
      <c r="E412" s="11" t="s">
        <v>1589</v>
      </c>
      <c r="F412" s="11" t="s">
        <v>1234</v>
      </c>
      <c r="G412" s="11" t="s">
        <v>1235</v>
      </c>
      <c r="H412" s="11">
        <v>5</v>
      </c>
      <c r="I412" s="11">
        <v>10</v>
      </c>
      <c r="J412" s="11"/>
      <c r="K412" s="11"/>
      <c r="L412" s="11"/>
      <c r="M412" s="11">
        <v>100</v>
      </c>
      <c r="N412" s="11" t="s">
        <v>1574</v>
      </c>
      <c r="O412" s="11" t="s">
        <v>105</v>
      </c>
      <c r="P412" s="11" t="s">
        <v>56</v>
      </c>
      <c r="Q412" s="11" t="s">
        <v>729</v>
      </c>
    </row>
    <row r="413" ht="36" spans="1:17">
      <c r="A413" s="28">
        <v>409</v>
      </c>
      <c r="B413" s="11" t="s">
        <v>151</v>
      </c>
      <c r="C413" s="11" t="s">
        <v>1590</v>
      </c>
      <c r="D413" s="11" t="s">
        <v>1591</v>
      </c>
      <c r="E413" s="11" t="s">
        <v>1592</v>
      </c>
      <c r="F413" s="11" t="s">
        <v>286</v>
      </c>
      <c r="G413" s="11" t="s">
        <v>1593</v>
      </c>
      <c r="H413" s="11">
        <v>5</v>
      </c>
      <c r="I413" s="11">
        <v>25</v>
      </c>
      <c r="J413" s="11"/>
      <c r="K413" s="11"/>
      <c r="L413" s="11"/>
      <c r="M413" s="11">
        <v>100</v>
      </c>
      <c r="N413" s="11" t="s">
        <v>1574</v>
      </c>
      <c r="O413" s="11" t="s">
        <v>47</v>
      </c>
      <c r="P413" s="11" t="s">
        <v>56</v>
      </c>
      <c r="Q413" s="11" t="s">
        <v>729</v>
      </c>
    </row>
    <row r="414" ht="24" spans="1:17">
      <c r="A414" s="28">
        <v>410</v>
      </c>
      <c r="B414" s="11" t="s">
        <v>151</v>
      </c>
      <c r="C414" s="11" t="s">
        <v>1594</v>
      </c>
      <c r="D414" s="11" t="s">
        <v>1595</v>
      </c>
      <c r="E414" s="11" t="s">
        <v>1596</v>
      </c>
      <c r="F414" s="11" t="s">
        <v>424</v>
      </c>
      <c r="G414" s="11" t="s">
        <v>403</v>
      </c>
      <c r="H414" s="11">
        <v>5</v>
      </c>
      <c r="I414" s="11">
        <v>25</v>
      </c>
      <c r="J414" s="11"/>
      <c r="K414" s="11"/>
      <c r="L414" s="11"/>
      <c r="M414" s="11">
        <v>100</v>
      </c>
      <c r="N414" s="11" t="s">
        <v>1597</v>
      </c>
      <c r="O414" s="11" t="s">
        <v>47</v>
      </c>
      <c r="P414" s="11" t="s">
        <v>56</v>
      </c>
      <c r="Q414" s="11" t="s">
        <v>729</v>
      </c>
    </row>
    <row r="415" ht="36" spans="1:17">
      <c r="A415" s="28">
        <v>411</v>
      </c>
      <c r="B415" s="11" t="s">
        <v>151</v>
      </c>
      <c r="C415" s="11" t="s">
        <v>1598</v>
      </c>
      <c r="D415" s="11" t="s">
        <v>1599</v>
      </c>
      <c r="E415" s="11" t="s">
        <v>1600</v>
      </c>
      <c r="F415" s="11" t="s">
        <v>155</v>
      </c>
      <c r="G415" s="11" t="s">
        <v>1271</v>
      </c>
      <c r="H415" s="11">
        <v>8</v>
      </c>
      <c r="I415" s="11">
        <v>10</v>
      </c>
      <c r="J415" s="11"/>
      <c r="K415" s="11"/>
      <c r="L415" s="11"/>
      <c r="M415" s="11">
        <v>37.5</v>
      </c>
      <c r="N415" s="11" t="s">
        <v>1597</v>
      </c>
      <c r="O415" s="11" t="s">
        <v>105</v>
      </c>
      <c r="P415" s="11" t="s">
        <v>56</v>
      </c>
      <c r="Q415" s="11" t="s">
        <v>729</v>
      </c>
    </row>
    <row r="416" ht="24" spans="1:17">
      <c r="A416" s="28">
        <v>412</v>
      </c>
      <c r="B416" s="11" t="s">
        <v>151</v>
      </c>
      <c r="C416" s="11" t="s">
        <v>1601</v>
      </c>
      <c r="D416" s="11" t="s">
        <v>231</v>
      </c>
      <c r="E416" s="11" t="s">
        <v>232</v>
      </c>
      <c r="F416" s="11" t="s">
        <v>233</v>
      </c>
      <c r="G416" s="11" t="s">
        <v>1602</v>
      </c>
      <c r="H416" s="11">
        <v>6</v>
      </c>
      <c r="I416" s="11">
        <v>25</v>
      </c>
      <c r="J416" s="11"/>
      <c r="K416" s="11"/>
      <c r="L416" s="11"/>
      <c r="M416" s="11">
        <v>28.57</v>
      </c>
      <c r="N416" s="11" t="s">
        <v>1597</v>
      </c>
      <c r="O416" s="11" t="s">
        <v>47</v>
      </c>
      <c r="P416" s="11" t="s">
        <v>56</v>
      </c>
      <c r="Q416" s="11" t="s">
        <v>729</v>
      </c>
    </row>
    <row r="417" ht="36" spans="1:17">
      <c r="A417" s="28">
        <v>413</v>
      </c>
      <c r="B417" s="11" t="s">
        <v>151</v>
      </c>
      <c r="C417" s="11" t="s">
        <v>1603</v>
      </c>
      <c r="D417" s="11" t="s">
        <v>1604</v>
      </c>
      <c r="E417" s="11" t="s">
        <v>1605</v>
      </c>
      <c r="F417" s="11" t="s">
        <v>228</v>
      </c>
      <c r="G417" s="11" t="s">
        <v>987</v>
      </c>
      <c r="H417" s="11">
        <v>4</v>
      </c>
      <c r="I417" s="11">
        <v>10</v>
      </c>
      <c r="J417" s="11"/>
      <c r="K417" s="11"/>
      <c r="L417" s="11"/>
      <c r="M417" s="11">
        <v>100</v>
      </c>
      <c r="N417" s="11" t="s">
        <v>1597</v>
      </c>
      <c r="O417" s="11" t="s">
        <v>105</v>
      </c>
      <c r="P417" s="11" t="s">
        <v>56</v>
      </c>
      <c r="Q417" s="11" t="s">
        <v>729</v>
      </c>
    </row>
    <row r="418" ht="36" spans="1:17">
      <c r="A418" s="28">
        <v>414</v>
      </c>
      <c r="B418" s="11" t="s">
        <v>151</v>
      </c>
      <c r="C418" s="11" t="s">
        <v>1606</v>
      </c>
      <c r="D418" s="11" t="s">
        <v>1607</v>
      </c>
      <c r="E418" s="11" t="s">
        <v>1608</v>
      </c>
      <c r="F418" s="11" t="s">
        <v>196</v>
      </c>
      <c r="G418" s="11" t="s">
        <v>825</v>
      </c>
      <c r="H418" s="11">
        <v>3</v>
      </c>
      <c r="I418" s="11">
        <v>50</v>
      </c>
      <c r="J418" s="11" t="s">
        <v>1400</v>
      </c>
      <c r="K418" s="11">
        <v>3</v>
      </c>
      <c r="L418" s="11"/>
      <c r="M418" s="11">
        <v>100</v>
      </c>
      <c r="N418" s="11" t="s">
        <v>1597</v>
      </c>
      <c r="O418" s="11" t="s">
        <v>47</v>
      </c>
      <c r="P418" s="11" t="s">
        <v>48</v>
      </c>
      <c r="Q418" s="11" t="s">
        <v>729</v>
      </c>
    </row>
    <row r="419" ht="36" spans="1:17">
      <c r="A419" s="28">
        <v>415</v>
      </c>
      <c r="B419" s="11" t="s">
        <v>151</v>
      </c>
      <c r="C419" s="11" t="s">
        <v>1609</v>
      </c>
      <c r="D419" s="11" t="s">
        <v>1610</v>
      </c>
      <c r="E419" s="11" t="s">
        <v>1611</v>
      </c>
      <c r="F419" s="11" t="s">
        <v>191</v>
      </c>
      <c r="G419" s="11" t="s">
        <v>347</v>
      </c>
      <c r="H419" s="11">
        <v>5</v>
      </c>
      <c r="I419" s="11">
        <v>25</v>
      </c>
      <c r="J419" s="11"/>
      <c r="K419" s="11"/>
      <c r="L419" s="11"/>
      <c r="M419" s="11">
        <v>100</v>
      </c>
      <c r="N419" s="11" t="s">
        <v>1597</v>
      </c>
      <c r="O419" s="11" t="s">
        <v>47</v>
      </c>
      <c r="P419" s="11" t="s">
        <v>56</v>
      </c>
      <c r="Q419" s="11" t="s">
        <v>729</v>
      </c>
    </row>
    <row r="420" ht="24" spans="1:17">
      <c r="A420" s="28">
        <v>416</v>
      </c>
      <c r="B420" s="11" t="s">
        <v>151</v>
      </c>
      <c r="C420" s="11" t="s">
        <v>1612</v>
      </c>
      <c r="D420" s="11" t="s">
        <v>1613</v>
      </c>
      <c r="E420" s="11" t="s">
        <v>1614</v>
      </c>
      <c r="F420" s="11" t="s">
        <v>167</v>
      </c>
      <c r="G420" s="11" t="s">
        <v>1615</v>
      </c>
      <c r="H420" s="11">
        <v>4</v>
      </c>
      <c r="I420" s="11">
        <v>25</v>
      </c>
      <c r="J420" s="11"/>
      <c r="K420" s="11"/>
      <c r="L420" s="11"/>
      <c r="M420" s="11">
        <v>18.18</v>
      </c>
      <c r="N420" s="11" t="s">
        <v>1597</v>
      </c>
      <c r="O420" s="11" t="s">
        <v>47</v>
      </c>
      <c r="P420" s="11" t="s">
        <v>56</v>
      </c>
      <c r="Q420" s="11" t="s">
        <v>729</v>
      </c>
    </row>
    <row r="421" ht="60" spans="1:17">
      <c r="A421" s="28">
        <v>417</v>
      </c>
      <c r="B421" s="11" t="s">
        <v>151</v>
      </c>
      <c r="C421" s="11" t="s">
        <v>1616</v>
      </c>
      <c r="D421" s="11" t="s">
        <v>1064</v>
      </c>
      <c r="E421" s="79" t="s">
        <v>1065</v>
      </c>
      <c r="F421" s="11" t="s">
        <v>228</v>
      </c>
      <c r="G421" s="11" t="s">
        <v>429</v>
      </c>
      <c r="H421" s="11">
        <v>5</v>
      </c>
      <c r="I421" s="11">
        <v>25</v>
      </c>
      <c r="J421" s="11" t="s">
        <v>1400</v>
      </c>
      <c r="K421" s="11">
        <v>12</v>
      </c>
      <c r="L421" s="11"/>
      <c r="M421" s="11">
        <v>31.03</v>
      </c>
      <c r="N421" s="11" t="s">
        <v>1617</v>
      </c>
      <c r="O421" s="11" t="s">
        <v>47</v>
      </c>
      <c r="P421" s="11" t="s">
        <v>56</v>
      </c>
      <c r="Q421" s="11" t="s">
        <v>729</v>
      </c>
    </row>
    <row r="422" ht="60" spans="1:17">
      <c r="A422" s="28">
        <v>418</v>
      </c>
      <c r="B422" s="11" t="s">
        <v>151</v>
      </c>
      <c r="C422" s="11" t="s">
        <v>1618</v>
      </c>
      <c r="D422" s="11" t="s">
        <v>1619</v>
      </c>
      <c r="E422" s="11" t="s">
        <v>1620</v>
      </c>
      <c r="F422" s="11" t="s">
        <v>228</v>
      </c>
      <c r="G422" s="11" t="s">
        <v>829</v>
      </c>
      <c r="H422" s="11">
        <v>8</v>
      </c>
      <c r="I422" s="11">
        <v>10</v>
      </c>
      <c r="J422" s="11" t="s">
        <v>1400</v>
      </c>
      <c r="K422" s="11">
        <v>12</v>
      </c>
      <c r="L422" s="11"/>
      <c r="M422" s="11">
        <v>25</v>
      </c>
      <c r="N422" s="11" t="s">
        <v>1617</v>
      </c>
      <c r="O422" s="11" t="s">
        <v>105</v>
      </c>
      <c r="P422" s="11" t="s">
        <v>56</v>
      </c>
      <c r="Q422" s="11" t="s">
        <v>729</v>
      </c>
    </row>
    <row r="423" ht="24" spans="1:17">
      <c r="A423" s="28">
        <v>419</v>
      </c>
      <c r="B423" s="11" t="s">
        <v>151</v>
      </c>
      <c r="C423" s="11" t="s">
        <v>1621</v>
      </c>
      <c r="D423" s="11" t="s">
        <v>1622</v>
      </c>
      <c r="E423" s="11" t="s">
        <v>1623</v>
      </c>
      <c r="F423" s="11" t="s">
        <v>250</v>
      </c>
      <c r="G423" s="11" t="s">
        <v>1624</v>
      </c>
      <c r="H423" s="11">
        <v>6</v>
      </c>
      <c r="I423" s="11">
        <v>25</v>
      </c>
      <c r="J423" s="11"/>
      <c r="K423" s="11"/>
      <c r="L423" s="11"/>
      <c r="M423" s="11">
        <v>100</v>
      </c>
      <c r="N423" s="11" t="s">
        <v>1617</v>
      </c>
      <c r="O423" s="11" t="s">
        <v>47</v>
      </c>
      <c r="P423" s="11" t="s">
        <v>56</v>
      </c>
      <c r="Q423" s="11" t="s">
        <v>729</v>
      </c>
    </row>
    <row r="424" ht="36" spans="1:17">
      <c r="A424" s="28">
        <v>420</v>
      </c>
      <c r="B424" s="11" t="s">
        <v>151</v>
      </c>
      <c r="C424" s="11" t="s">
        <v>1625</v>
      </c>
      <c r="D424" s="11" t="s">
        <v>1626</v>
      </c>
      <c r="E424" s="11" t="s">
        <v>1627</v>
      </c>
      <c r="F424" s="11" t="s">
        <v>155</v>
      </c>
      <c r="G424" s="11" t="s">
        <v>269</v>
      </c>
      <c r="H424" s="11">
        <v>6</v>
      </c>
      <c r="I424" s="11">
        <v>25</v>
      </c>
      <c r="J424" s="11"/>
      <c r="K424" s="11"/>
      <c r="L424" s="11"/>
      <c r="M424" s="11">
        <v>100</v>
      </c>
      <c r="N424" s="11" t="s">
        <v>1617</v>
      </c>
      <c r="O424" s="11" t="s">
        <v>47</v>
      </c>
      <c r="P424" s="11" t="s">
        <v>56</v>
      </c>
      <c r="Q424" s="11" t="s">
        <v>729</v>
      </c>
    </row>
    <row r="425" ht="24" spans="1:17">
      <c r="A425" s="28">
        <v>421</v>
      </c>
      <c r="B425" s="11" t="s">
        <v>151</v>
      </c>
      <c r="C425" s="11" t="s">
        <v>1628</v>
      </c>
      <c r="D425" s="11" t="s">
        <v>1629</v>
      </c>
      <c r="E425" s="11" t="s">
        <v>1630</v>
      </c>
      <c r="F425" s="11" t="s">
        <v>1631</v>
      </c>
      <c r="G425" s="11" t="s">
        <v>1632</v>
      </c>
      <c r="H425" s="11">
        <v>7</v>
      </c>
      <c r="I425" s="11">
        <v>25</v>
      </c>
      <c r="J425" s="11"/>
      <c r="K425" s="11"/>
      <c r="L425" s="11"/>
      <c r="M425" s="11">
        <v>100</v>
      </c>
      <c r="N425" s="11" t="s">
        <v>1617</v>
      </c>
      <c r="O425" s="11" t="s">
        <v>47</v>
      </c>
      <c r="P425" s="11" t="s">
        <v>56</v>
      </c>
      <c r="Q425" s="11" t="s">
        <v>729</v>
      </c>
    </row>
    <row r="426" ht="24" spans="1:17">
      <c r="A426" s="28">
        <v>422</v>
      </c>
      <c r="B426" s="11" t="s">
        <v>151</v>
      </c>
      <c r="C426" s="11" t="s">
        <v>1633</v>
      </c>
      <c r="D426" s="11" t="s">
        <v>1634</v>
      </c>
      <c r="E426" s="11" t="s">
        <v>1635</v>
      </c>
      <c r="F426" s="11" t="s">
        <v>155</v>
      </c>
      <c r="G426" s="11" t="s">
        <v>1636</v>
      </c>
      <c r="H426" s="11">
        <v>6</v>
      </c>
      <c r="I426" s="11">
        <v>10</v>
      </c>
      <c r="J426" s="11"/>
      <c r="K426" s="11"/>
      <c r="L426" s="11"/>
      <c r="M426" s="11">
        <v>29.63</v>
      </c>
      <c r="N426" s="11" t="s">
        <v>1617</v>
      </c>
      <c r="O426" s="11" t="s">
        <v>105</v>
      </c>
      <c r="P426" s="11" t="s">
        <v>56</v>
      </c>
      <c r="Q426" s="11" t="s">
        <v>729</v>
      </c>
    </row>
    <row r="427" ht="36" spans="1:17">
      <c r="A427" s="28">
        <v>423</v>
      </c>
      <c r="B427" s="11" t="s">
        <v>151</v>
      </c>
      <c r="C427" s="11" t="s">
        <v>1637</v>
      </c>
      <c r="D427" s="11" t="s">
        <v>1638</v>
      </c>
      <c r="E427" s="11" t="s">
        <v>1639</v>
      </c>
      <c r="F427" s="11" t="s">
        <v>155</v>
      </c>
      <c r="G427" s="11" t="s">
        <v>1271</v>
      </c>
      <c r="H427" s="11">
        <v>8</v>
      </c>
      <c r="I427" s="11">
        <v>10</v>
      </c>
      <c r="J427" s="11"/>
      <c r="K427" s="11"/>
      <c r="L427" s="11"/>
      <c r="M427" s="11">
        <v>37.5</v>
      </c>
      <c r="N427" s="11" t="s">
        <v>1640</v>
      </c>
      <c r="O427" s="11" t="s">
        <v>105</v>
      </c>
      <c r="P427" s="11" t="s">
        <v>56</v>
      </c>
      <c r="Q427" s="11" t="s">
        <v>729</v>
      </c>
    </row>
    <row r="428" ht="60" spans="1:17">
      <c r="A428" s="28">
        <v>424</v>
      </c>
      <c r="B428" s="11" t="s">
        <v>151</v>
      </c>
      <c r="C428" s="11" t="s">
        <v>1641</v>
      </c>
      <c r="D428" s="11" t="s">
        <v>1095</v>
      </c>
      <c r="E428" s="11" t="s">
        <v>1642</v>
      </c>
      <c r="F428" s="11" t="s">
        <v>228</v>
      </c>
      <c r="G428" s="11" t="s">
        <v>429</v>
      </c>
      <c r="H428" s="11">
        <v>5</v>
      </c>
      <c r="I428" s="11">
        <v>25</v>
      </c>
      <c r="J428" s="11" t="s">
        <v>1400</v>
      </c>
      <c r="K428" s="11">
        <v>12</v>
      </c>
      <c r="L428" s="11"/>
      <c r="M428" s="11">
        <v>37.5</v>
      </c>
      <c r="N428" s="11" t="s">
        <v>1640</v>
      </c>
      <c r="O428" s="11" t="s">
        <v>47</v>
      </c>
      <c r="P428" s="11" t="s">
        <v>56</v>
      </c>
      <c r="Q428" s="11" t="s">
        <v>729</v>
      </c>
    </row>
    <row r="429" ht="36" spans="1:17">
      <c r="A429" s="28">
        <v>425</v>
      </c>
      <c r="B429" s="11" t="s">
        <v>151</v>
      </c>
      <c r="C429" s="11" t="s">
        <v>1643</v>
      </c>
      <c r="D429" s="11" t="s">
        <v>1644</v>
      </c>
      <c r="E429" s="11" t="s">
        <v>1645</v>
      </c>
      <c r="F429" s="11" t="s">
        <v>486</v>
      </c>
      <c r="G429" s="11" t="s">
        <v>1218</v>
      </c>
      <c r="H429" s="11">
        <v>6</v>
      </c>
      <c r="I429" s="11">
        <v>10</v>
      </c>
      <c r="J429" s="11" t="s">
        <v>1400</v>
      </c>
      <c r="K429" s="11">
        <v>19</v>
      </c>
      <c r="L429" s="11"/>
      <c r="M429" s="11">
        <v>100</v>
      </c>
      <c r="N429" s="11" t="s">
        <v>1640</v>
      </c>
      <c r="O429" s="11" t="s">
        <v>105</v>
      </c>
      <c r="P429" s="11" t="s">
        <v>56</v>
      </c>
      <c r="Q429" s="11" t="s">
        <v>729</v>
      </c>
    </row>
    <row r="430" ht="48" spans="1:17">
      <c r="A430" s="28">
        <v>426</v>
      </c>
      <c r="B430" s="11" t="s">
        <v>151</v>
      </c>
      <c r="C430" s="11" t="s">
        <v>1646</v>
      </c>
      <c r="D430" s="11" t="s">
        <v>1647</v>
      </c>
      <c r="E430" s="11" t="s">
        <v>1648</v>
      </c>
      <c r="F430" s="11" t="s">
        <v>228</v>
      </c>
      <c r="G430" s="11" t="s">
        <v>829</v>
      </c>
      <c r="H430" s="11">
        <v>5</v>
      </c>
      <c r="I430" s="11">
        <v>10</v>
      </c>
      <c r="J430" s="11" t="s">
        <v>1400</v>
      </c>
      <c r="K430" s="11">
        <v>12</v>
      </c>
      <c r="L430" s="11"/>
      <c r="M430" s="11">
        <v>56.25</v>
      </c>
      <c r="N430" s="11" t="s">
        <v>1640</v>
      </c>
      <c r="O430" s="11" t="s">
        <v>105</v>
      </c>
      <c r="P430" s="11" t="s">
        <v>56</v>
      </c>
      <c r="Q430" s="11" t="s">
        <v>729</v>
      </c>
    </row>
    <row r="431" ht="48" spans="1:17">
      <c r="A431" s="28">
        <v>427</v>
      </c>
      <c r="B431" s="11" t="s">
        <v>151</v>
      </c>
      <c r="C431" s="11" t="s">
        <v>1649</v>
      </c>
      <c r="D431" s="11" t="s">
        <v>1650</v>
      </c>
      <c r="E431" s="11" t="s">
        <v>1651</v>
      </c>
      <c r="F431" s="11" t="s">
        <v>1407</v>
      </c>
      <c r="G431" s="11" t="s">
        <v>825</v>
      </c>
      <c r="H431" s="11">
        <v>5</v>
      </c>
      <c r="I431" s="11">
        <v>25</v>
      </c>
      <c r="J431" s="11" t="s">
        <v>1400</v>
      </c>
      <c r="K431" s="11">
        <v>13</v>
      </c>
      <c r="L431" s="11"/>
      <c r="M431" s="11">
        <v>100</v>
      </c>
      <c r="N431" s="11" t="s">
        <v>1640</v>
      </c>
      <c r="O431" s="11" t="s">
        <v>47</v>
      </c>
      <c r="P431" s="11" t="s">
        <v>56</v>
      </c>
      <c r="Q431" s="11" t="s">
        <v>729</v>
      </c>
    </row>
    <row r="432" ht="36" spans="1:17">
      <c r="A432" s="28">
        <v>428</v>
      </c>
      <c r="B432" s="11" t="s">
        <v>151</v>
      </c>
      <c r="C432" s="11" t="s">
        <v>1652</v>
      </c>
      <c r="D432" s="11" t="s">
        <v>1653</v>
      </c>
      <c r="E432" s="11" t="s">
        <v>1654</v>
      </c>
      <c r="F432" s="11" t="s">
        <v>172</v>
      </c>
      <c r="G432" s="11" t="s">
        <v>1655</v>
      </c>
      <c r="H432" s="11">
        <v>5</v>
      </c>
      <c r="I432" s="11">
        <v>25</v>
      </c>
      <c r="J432" s="11"/>
      <c r="K432" s="11"/>
      <c r="L432" s="11" t="s">
        <v>3431</v>
      </c>
      <c r="M432" s="11">
        <v>100</v>
      </c>
      <c r="N432" s="11" t="s">
        <v>1640</v>
      </c>
      <c r="O432" s="11" t="s">
        <v>47</v>
      </c>
      <c r="P432" s="11" t="s">
        <v>56</v>
      </c>
      <c r="Q432" s="11" t="s">
        <v>729</v>
      </c>
    </row>
    <row r="433" ht="36" spans="1:17">
      <c r="A433" s="28">
        <v>429</v>
      </c>
      <c r="B433" s="11" t="s">
        <v>151</v>
      </c>
      <c r="C433" s="11" t="s">
        <v>1656</v>
      </c>
      <c r="D433" s="11" t="s">
        <v>1657</v>
      </c>
      <c r="E433" s="11" t="s">
        <v>1658</v>
      </c>
      <c r="F433" s="11" t="s">
        <v>1407</v>
      </c>
      <c r="G433" s="11" t="s">
        <v>825</v>
      </c>
      <c r="H433" s="11">
        <v>5</v>
      </c>
      <c r="I433" s="11">
        <v>25</v>
      </c>
      <c r="J433" s="11" t="s">
        <v>1400</v>
      </c>
      <c r="K433" s="11">
        <v>13</v>
      </c>
      <c r="L433" s="11"/>
      <c r="M433" s="11">
        <v>100</v>
      </c>
      <c r="N433" s="11" t="s">
        <v>1640</v>
      </c>
      <c r="O433" s="11" t="s">
        <v>47</v>
      </c>
      <c r="P433" s="11" t="s">
        <v>56</v>
      </c>
      <c r="Q433" s="11" t="s">
        <v>729</v>
      </c>
    </row>
    <row r="434" ht="24" spans="1:17">
      <c r="A434" s="28">
        <v>430</v>
      </c>
      <c r="B434" s="11" t="s">
        <v>151</v>
      </c>
      <c r="C434" s="11" t="s">
        <v>1659</v>
      </c>
      <c r="D434" s="11" t="s">
        <v>1660</v>
      </c>
      <c r="E434" s="11" t="s">
        <v>1661</v>
      </c>
      <c r="F434" s="11" t="s">
        <v>428</v>
      </c>
      <c r="G434" s="11" t="s">
        <v>403</v>
      </c>
      <c r="H434" s="11">
        <v>5</v>
      </c>
      <c r="I434" s="11">
        <v>25</v>
      </c>
      <c r="J434" s="11"/>
      <c r="K434" s="11"/>
      <c r="L434" s="11"/>
      <c r="M434" s="11">
        <v>100</v>
      </c>
      <c r="N434" s="11" t="s">
        <v>1662</v>
      </c>
      <c r="O434" s="11" t="s">
        <v>47</v>
      </c>
      <c r="P434" s="11" t="s">
        <v>56</v>
      </c>
      <c r="Q434" s="11" t="s">
        <v>729</v>
      </c>
    </row>
    <row r="435" ht="36" spans="1:17">
      <c r="A435" s="28">
        <v>431</v>
      </c>
      <c r="B435" s="11" t="s">
        <v>151</v>
      </c>
      <c r="C435" s="11" t="s">
        <v>1663</v>
      </c>
      <c r="D435" s="11" t="s">
        <v>1664</v>
      </c>
      <c r="E435" s="11" t="s">
        <v>1665</v>
      </c>
      <c r="F435" s="11" t="s">
        <v>486</v>
      </c>
      <c r="G435" s="11" t="s">
        <v>1218</v>
      </c>
      <c r="H435" s="11">
        <v>5</v>
      </c>
      <c r="I435" s="11">
        <v>25</v>
      </c>
      <c r="J435" s="11" t="s">
        <v>1400</v>
      </c>
      <c r="K435" s="11">
        <v>19</v>
      </c>
      <c r="L435" s="11"/>
      <c r="M435" s="11">
        <v>100</v>
      </c>
      <c r="N435" s="11" t="s">
        <v>1662</v>
      </c>
      <c r="O435" s="11" t="s">
        <v>47</v>
      </c>
      <c r="P435" s="11" t="s">
        <v>56</v>
      </c>
      <c r="Q435" s="11" t="s">
        <v>729</v>
      </c>
    </row>
    <row r="436" ht="36" spans="1:17">
      <c r="A436" s="28">
        <v>432</v>
      </c>
      <c r="B436" s="11" t="s">
        <v>151</v>
      </c>
      <c r="C436" s="11" t="s">
        <v>1666</v>
      </c>
      <c r="D436" s="11" t="s">
        <v>1667</v>
      </c>
      <c r="E436" s="11" t="s">
        <v>1668</v>
      </c>
      <c r="F436" s="11" t="s">
        <v>486</v>
      </c>
      <c r="G436" s="11" t="s">
        <v>1152</v>
      </c>
      <c r="H436" s="11">
        <v>3</v>
      </c>
      <c r="I436" s="11">
        <v>20</v>
      </c>
      <c r="J436" s="11"/>
      <c r="K436" s="11"/>
      <c r="L436" s="11"/>
      <c r="M436" s="11">
        <v>100</v>
      </c>
      <c r="N436" s="11" t="s">
        <v>1662</v>
      </c>
      <c r="O436" s="11" t="s">
        <v>105</v>
      </c>
      <c r="P436" s="11" t="s">
        <v>48</v>
      </c>
      <c r="Q436" s="11" t="s">
        <v>729</v>
      </c>
    </row>
    <row r="437" ht="36" spans="1:17">
      <c r="A437" s="28">
        <v>433</v>
      </c>
      <c r="B437" s="11" t="s">
        <v>151</v>
      </c>
      <c r="C437" s="11" t="s">
        <v>1669</v>
      </c>
      <c r="D437" s="11" t="s">
        <v>1670</v>
      </c>
      <c r="E437" s="11" t="s">
        <v>1671</v>
      </c>
      <c r="F437" s="11" t="s">
        <v>155</v>
      </c>
      <c r="G437" s="11" t="s">
        <v>407</v>
      </c>
      <c r="H437" s="11">
        <v>5</v>
      </c>
      <c r="I437" s="11">
        <v>25</v>
      </c>
      <c r="J437" s="11"/>
      <c r="K437" s="11"/>
      <c r="L437" s="11"/>
      <c r="M437" s="11">
        <v>100</v>
      </c>
      <c r="N437" s="11" t="s">
        <v>1662</v>
      </c>
      <c r="O437" s="11" t="s">
        <v>47</v>
      </c>
      <c r="P437" s="11" t="s">
        <v>56</v>
      </c>
      <c r="Q437" s="11" t="s">
        <v>729</v>
      </c>
    </row>
    <row r="438" ht="60" spans="1:17">
      <c r="A438" s="28">
        <v>434</v>
      </c>
      <c r="B438" s="11" t="s">
        <v>151</v>
      </c>
      <c r="C438" s="11" t="s">
        <v>1672</v>
      </c>
      <c r="D438" s="11" t="s">
        <v>1070</v>
      </c>
      <c r="E438" s="11" t="s">
        <v>1673</v>
      </c>
      <c r="F438" s="11" t="s">
        <v>228</v>
      </c>
      <c r="G438" s="11" t="s">
        <v>829</v>
      </c>
      <c r="H438" s="11">
        <v>6</v>
      </c>
      <c r="I438" s="11">
        <v>10</v>
      </c>
      <c r="J438" s="11" t="s">
        <v>1400</v>
      </c>
      <c r="K438" s="11">
        <v>12</v>
      </c>
      <c r="L438" s="11"/>
      <c r="M438" s="11">
        <v>34.78</v>
      </c>
      <c r="N438" s="11" t="s">
        <v>1662</v>
      </c>
      <c r="O438" s="11" t="s">
        <v>105</v>
      </c>
      <c r="P438" s="11" t="s">
        <v>56</v>
      </c>
      <c r="Q438" s="11" t="s">
        <v>729</v>
      </c>
    </row>
    <row r="439" ht="36" spans="1:17">
      <c r="A439" s="28">
        <v>435</v>
      </c>
      <c r="B439" s="11" t="s">
        <v>151</v>
      </c>
      <c r="C439" s="11" t="s">
        <v>1674</v>
      </c>
      <c r="D439" s="11" t="s">
        <v>1675</v>
      </c>
      <c r="E439" s="11" t="s">
        <v>1676</v>
      </c>
      <c r="F439" s="11" t="s">
        <v>277</v>
      </c>
      <c r="G439" s="11" t="s">
        <v>1339</v>
      </c>
      <c r="H439" s="11">
        <v>4</v>
      </c>
      <c r="I439" s="11">
        <v>25</v>
      </c>
      <c r="J439" s="11"/>
      <c r="K439" s="11"/>
      <c r="L439" s="11"/>
      <c r="M439" s="11">
        <v>100</v>
      </c>
      <c r="N439" s="11" t="s">
        <v>1662</v>
      </c>
      <c r="O439" s="11" t="s">
        <v>47</v>
      </c>
      <c r="P439" s="11" t="s">
        <v>56</v>
      </c>
      <c r="Q439" s="11" t="s">
        <v>729</v>
      </c>
    </row>
    <row r="440" ht="36" spans="1:17">
      <c r="A440" s="28">
        <v>436</v>
      </c>
      <c r="B440" s="11" t="s">
        <v>151</v>
      </c>
      <c r="C440" s="11" t="s">
        <v>1677</v>
      </c>
      <c r="D440" s="11" t="s">
        <v>1678</v>
      </c>
      <c r="E440" s="11" t="s">
        <v>1679</v>
      </c>
      <c r="F440" s="11" t="s">
        <v>317</v>
      </c>
      <c r="G440" s="11" t="s">
        <v>376</v>
      </c>
      <c r="H440" s="11">
        <v>8</v>
      </c>
      <c r="I440" s="11">
        <v>25</v>
      </c>
      <c r="J440" s="11"/>
      <c r="K440" s="11"/>
      <c r="L440" s="11"/>
      <c r="M440" s="11">
        <v>100</v>
      </c>
      <c r="N440" s="11" t="s">
        <v>1662</v>
      </c>
      <c r="O440" s="11" t="s">
        <v>47</v>
      </c>
      <c r="P440" s="11" t="s">
        <v>56</v>
      </c>
      <c r="Q440" s="11" t="s">
        <v>729</v>
      </c>
    </row>
    <row r="441" ht="60" spans="1:17">
      <c r="A441" s="28">
        <v>437</v>
      </c>
      <c r="B441" s="11" t="s">
        <v>151</v>
      </c>
      <c r="C441" s="11" t="s">
        <v>1680</v>
      </c>
      <c r="D441" s="11" t="s">
        <v>1681</v>
      </c>
      <c r="E441" s="11" t="s">
        <v>1682</v>
      </c>
      <c r="F441" s="11" t="s">
        <v>207</v>
      </c>
      <c r="G441" s="11" t="s">
        <v>234</v>
      </c>
      <c r="H441" s="11">
        <v>6</v>
      </c>
      <c r="I441" s="11">
        <v>25</v>
      </c>
      <c r="J441" s="11" t="s">
        <v>1400</v>
      </c>
      <c r="K441" s="11">
        <v>4</v>
      </c>
      <c r="L441" s="11"/>
      <c r="M441" s="11">
        <v>100</v>
      </c>
      <c r="N441" s="11" t="s">
        <v>1662</v>
      </c>
      <c r="O441" s="11" t="s">
        <v>47</v>
      </c>
      <c r="P441" s="11" t="s">
        <v>56</v>
      </c>
      <c r="Q441" s="11" t="s">
        <v>729</v>
      </c>
    </row>
    <row r="442" ht="36" spans="1:17">
      <c r="A442" s="28">
        <v>438</v>
      </c>
      <c r="B442" s="11" t="s">
        <v>151</v>
      </c>
      <c r="C442" s="11" t="s">
        <v>1683</v>
      </c>
      <c r="D442" s="11" t="s">
        <v>1684</v>
      </c>
      <c r="E442" s="11" t="s">
        <v>1685</v>
      </c>
      <c r="F442" s="11" t="s">
        <v>260</v>
      </c>
      <c r="G442" s="11" t="s">
        <v>1686</v>
      </c>
      <c r="H442" s="11">
        <v>5</v>
      </c>
      <c r="I442" s="11">
        <v>25</v>
      </c>
      <c r="J442" s="11"/>
      <c r="K442" s="11"/>
      <c r="L442" s="11"/>
      <c r="M442" s="11">
        <v>100</v>
      </c>
      <c r="N442" s="11" t="s">
        <v>1687</v>
      </c>
      <c r="O442" s="11" t="s">
        <v>47</v>
      </c>
      <c r="P442" s="11" t="s">
        <v>56</v>
      </c>
      <c r="Q442" s="11" t="s">
        <v>729</v>
      </c>
    </row>
    <row r="443" ht="36" spans="1:17">
      <c r="A443" s="28">
        <v>439</v>
      </c>
      <c r="B443" s="11" t="s">
        <v>151</v>
      </c>
      <c r="C443" s="11" t="s">
        <v>1688</v>
      </c>
      <c r="D443" s="11" t="s">
        <v>1689</v>
      </c>
      <c r="E443" s="11" t="s">
        <v>1690</v>
      </c>
      <c r="F443" s="11" t="s">
        <v>317</v>
      </c>
      <c r="G443" s="11" t="s">
        <v>1691</v>
      </c>
      <c r="H443" s="11">
        <v>5</v>
      </c>
      <c r="I443" s="11">
        <v>25</v>
      </c>
      <c r="J443" s="11"/>
      <c r="K443" s="11"/>
      <c r="L443" s="11"/>
      <c r="M443" s="11">
        <v>100</v>
      </c>
      <c r="N443" s="11" t="s">
        <v>1687</v>
      </c>
      <c r="O443" s="11" t="s">
        <v>47</v>
      </c>
      <c r="P443" s="11" t="s">
        <v>56</v>
      </c>
      <c r="Q443" s="11" t="s">
        <v>729</v>
      </c>
    </row>
    <row r="444" ht="24" spans="1:17">
      <c r="A444" s="28">
        <v>440</v>
      </c>
      <c r="B444" s="11" t="s">
        <v>151</v>
      </c>
      <c r="C444" s="11" t="s">
        <v>1692</v>
      </c>
      <c r="D444" s="11" t="s">
        <v>1693</v>
      </c>
      <c r="E444" s="11" t="s">
        <v>1694</v>
      </c>
      <c r="F444" s="11" t="s">
        <v>172</v>
      </c>
      <c r="G444" s="11" t="s">
        <v>1695</v>
      </c>
      <c r="H444" s="11">
        <v>5</v>
      </c>
      <c r="I444" s="11">
        <v>25</v>
      </c>
      <c r="J444" s="11" t="s">
        <v>1400</v>
      </c>
      <c r="K444" s="11">
        <v>2</v>
      </c>
      <c r="L444" s="11"/>
      <c r="M444" s="11">
        <v>100</v>
      </c>
      <c r="N444" s="11" t="s">
        <v>1687</v>
      </c>
      <c r="O444" s="11" t="s">
        <v>47</v>
      </c>
      <c r="P444" s="11" t="s">
        <v>56</v>
      </c>
      <c r="Q444" s="11" t="s">
        <v>729</v>
      </c>
    </row>
    <row r="445" ht="36" spans="1:17">
      <c r="A445" s="28">
        <v>441</v>
      </c>
      <c r="B445" s="11" t="s">
        <v>151</v>
      </c>
      <c r="C445" s="11" t="s">
        <v>1696</v>
      </c>
      <c r="D445" s="11" t="s">
        <v>1697</v>
      </c>
      <c r="E445" s="11" t="s">
        <v>1698</v>
      </c>
      <c r="F445" s="11" t="s">
        <v>228</v>
      </c>
      <c r="G445" s="11" t="s">
        <v>962</v>
      </c>
      <c r="H445" s="11">
        <v>8</v>
      </c>
      <c r="I445" s="11">
        <v>25</v>
      </c>
      <c r="J445" s="11"/>
      <c r="K445" s="11"/>
      <c r="L445" s="11"/>
      <c r="M445" s="11">
        <v>100</v>
      </c>
      <c r="N445" s="11" t="s">
        <v>1699</v>
      </c>
      <c r="O445" s="11" t="s">
        <v>47</v>
      </c>
      <c r="P445" s="11" t="s">
        <v>56</v>
      </c>
      <c r="Q445" s="11" t="s">
        <v>729</v>
      </c>
    </row>
    <row r="446" ht="60" spans="1:17">
      <c r="A446" s="28">
        <v>442</v>
      </c>
      <c r="B446" s="11" t="s">
        <v>151</v>
      </c>
      <c r="C446" s="11" t="s">
        <v>1700</v>
      </c>
      <c r="D446" s="11" t="s">
        <v>1619</v>
      </c>
      <c r="E446" s="11" t="s">
        <v>1701</v>
      </c>
      <c r="F446" s="11" t="s">
        <v>228</v>
      </c>
      <c r="G446" s="11" t="s">
        <v>429</v>
      </c>
      <c r="H446" s="11">
        <v>6</v>
      </c>
      <c r="I446" s="11">
        <v>10</v>
      </c>
      <c r="J446" s="11" t="s">
        <v>1400</v>
      </c>
      <c r="K446" s="11">
        <v>12</v>
      </c>
      <c r="L446" s="11"/>
      <c r="M446" s="11">
        <v>33.33</v>
      </c>
      <c r="N446" s="11" t="s">
        <v>1699</v>
      </c>
      <c r="O446" s="11" t="s">
        <v>105</v>
      </c>
      <c r="P446" s="11" t="s">
        <v>56</v>
      </c>
      <c r="Q446" s="11" t="s">
        <v>729</v>
      </c>
    </row>
    <row r="447" ht="48" spans="1:17">
      <c r="A447" s="28">
        <v>443</v>
      </c>
      <c r="B447" s="11" t="s">
        <v>151</v>
      </c>
      <c r="C447" s="11" t="s">
        <v>1702</v>
      </c>
      <c r="D447" s="11" t="s">
        <v>1703</v>
      </c>
      <c r="E447" s="11" t="s">
        <v>1704</v>
      </c>
      <c r="F447" s="11" t="s">
        <v>172</v>
      </c>
      <c r="G447" s="11" t="s">
        <v>203</v>
      </c>
      <c r="H447" s="11">
        <v>8</v>
      </c>
      <c r="I447" s="11">
        <v>25</v>
      </c>
      <c r="J447" s="11" t="s">
        <v>1400</v>
      </c>
      <c r="K447" s="11">
        <v>17</v>
      </c>
      <c r="L447" s="11"/>
      <c r="M447" s="11">
        <v>100</v>
      </c>
      <c r="N447" s="11" t="s">
        <v>1699</v>
      </c>
      <c r="O447" s="11" t="s">
        <v>47</v>
      </c>
      <c r="P447" s="11" t="s">
        <v>56</v>
      </c>
      <c r="Q447" s="11" t="s">
        <v>729</v>
      </c>
    </row>
    <row r="448" ht="60" spans="1:17">
      <c r="A448" s="28">
        <v>444</v>
      </c>
      <c r="B448" s="11" t="s">
        <v>151</v>
      </c>
      <c r="C448" s="11" t="s">
        <v>1705</v>
      </c>
      <c r="D448" s="11" t="s">
        <v>1706</v>
      </c>
      <c r="E448" s="11" t="s">
        <v>1707</v>
      </c>
      <c r="F448" s="11" t="s">
        <v>1407</v>
      </c>
      <c r="G448" s="11" t="s">
        <v>825</v>
      </c>
      <c r="H448" s="11">
        <v>5</v>
      </c>
      <c r="I448" s="11">
        <v>25</v>
      </c>
      <c r="J448" s="11" t="s">
        <v>1400</v>
      </c>
      <c r="K448" s="11">
        <v>13</v>
      </c>
      <c r="L448" s="11"/>
      <c r="M448" s="11">
        <v>100</v>
      </c>
      <c r="N448" s="11" t="s">
        <v>1699</v>
      </c>
      <c r="O448" s="11" t="s">
        <v>47</v>
      </c>
      <c r="P448" s="11" t="s">
        <v>56</v>
      </c>
      <c r="Q448" s="11" t="s">
        <v>729</v>
      </c>
    </row>
    <row r="449" ht="36" spans="1:17">
      <c r="A449" s="28">
        <v>445</v>
      </c>
      <c r="B449" s="11" t="s">
        <v>151</v>
      </c>
      <c r="C449" s="11" t="s">
        <v>1708</v>
      </c>
      <c r="D449" s="11" t="s">
        <v>1709</v>
      </c>
      <c r="E449" s="11" t="s">
        <v>1710</v>
      </c>
      <c r="F449" s="11" t="s">
        <v>196</v>
      </c>
      <c r="G449" s="11" t="s">
        <v>825</v>
      </c>
      <c r="H449" s="11">
        <v>4</v>
      </c>
      <c r="I449" s="11">
        <v>25</v>
      </c>
      <c r="J449" s="11" t="s">
        <v>1400</v>
      </c>
      <c r="K449" s="11">
        <v>3</v>
      </c>
      <c r="L449" s="11"/>
      <c r="M449" s="11">
        <v>100</v>
      </c>
      <c r="N449" s="11" t="s">
        <v>1699</v>
      </c>
      <c r="O449" s="11" t="s">
        <v>47</v>
      </c>
      <c r="P449" s="11" t="s">
        <v>56</v>
      </c>
      <c r="Q449" s="11" t="s">
        <v>729</v>
      </c>
    </row>
    <row r="450" ht="24" spans="1:17">
      <c r="A450" s="28">
        <v>446</v>
      </c>
      <c r="B450" s="11" t="s">
        <v>151</v>
      </c>
      <c r="C450" s="11" t="s">
        <v>1711</v>
      </c>
      <c r="D450" s="11" t="s">
        <v>181</v>
      </c>
      <c r="E450" s="11" t="s">
        <v>182</v>
      </c>
      <c r="F450" s="11" t="s">
        <v>167</v>
      </c>
      <c r="G450" s="11" t="s">
        <v>1615</v>
      </c>
      <c r="H450" s="11">
        <v>6</v>
      </c>
      <c r="I450" s="11">
        <v>25</v>
      </c>
      <c r="J450" s="11"/>
      <c r="K450" s="11"/>
      <c r="L450" s="11"/>
      <c r="M450" s="11">
        <v>24.24</v>
      </c>
      <c r="N450" s="11" t="s">
        <v>1699</v>
      </c>
      <c r="O450" s="11" t="s">
        <v>47</v>
      </c>
      <c r="P450" s="11" t="s">
        <v>56</v>
      </c>
      <c r="Q450" s="11" t="s">
        <v>729</v>
      </c>
    </row>
    <row r="451" ht="72" spans="1:17">
      <c r="A451" s="28">
        <v>447</v>
      </c>
      <c r="B451" s="11" t="s">
        <v>151</v>
      </c>
      <c r="C451" s="11" t="s">
        <v>1712</v>
      </c>
      <c r="D451" s="11" t="s">
        <v>1713</v>
      </c>
      <c r="E451" s="11" t="s">
        <v>1714</v>
      </c>
      <c r="F451" s="11" t="s">
        <v>322</v>
      </c>
      <c r="G451" s="11" t="s">
        <v>1339</v>
      </c>
      <c r="H451" s="11">
        <v>4</v>
      </c>
      <c r="I451" s="11">
        <v>10</v>
      </c>
      <c r="J451" s="11" t="s">
        <v>1400</v>
      </c>
      <c r="K451" s="31">
        <v>3</v>
      </c>
      <c r="L451" s="11"/>
      <c r="M451" s="11">
        <v>100</v>
      </c>
      <c r="N451" s="11" t="s">
        <v>1699</v>
      </c>
      <c r="O451" s="11" t="s">
        <v>105</v>
      </c>
      <c r="P451" s="11" t="s">
        <v>56</v>
      </c>
      <c r="Q451" s="11" t="s">
        <v>729</v>
      </c>
    </row>
    <row r="452" ht="24" spans="1:17">
      <c r="A452" s="28">
        <v>448</v>
      </c>
      <c r="B452" s="11" t="s">
        <v>151</v>
      </c>
      <c r="C452" s="11" t="s">
        <v>1715</v>
      </c>
      <c r="D452" s="11" t="s">
        <v>1716</v>
      </c>
      <c r="E452" s="11" t="s">
        <v>1717</v>
      </c>
      <c r="F452" s="11" t="s">
        <v>957</v>
      </c>
      <c r="G452" s="11" t="s">
        <v>1624</v>
      </c>
      <c r="H452" s="11">
        <v>7</v>
      </c>
      <c r="I452" s="11">
        <v>25</v>
      </c>
      <c r="J452" s="11"/>
      <c r="K452" s="11"/>
      <c r="L452" s="11"/>
      <c r="M452" s="11">
        <v>100</v>
      </c>
      <c r="N452" s="11" t="s">
        <v>1718</v>
      </c>
      <c r="O452" s="11" t="s">
        <v>47</v>
      </c>
      <c r="P452" s="11" t="s">
        <v>56</v>
      </c>
      <c r="Q452" s="11" t="s">
        <v>729</v>
      </c>
    </row>
    <row r="453" ht="48" spans="1:17">
      <c r="A453" s="28">
        <v>449</v>
      </c>
      <c r="B453" s="11" t="s">
        <v>151</v>
      </c>
      <c r="C453" s="11" t="s">
        <v>1719</v>
      </c>
      <c r="D453" s="11" t="s">
        <v>1720</v>
      </c>
      <c r="E453" s="11" t="s">
        <v>1721</v>
      </c>
      <c r="F453" s="11" t="s">
        <v>228</v>
      </c>
      <c r="G453" s="11" t="s">
        <v>1058</v>
      </c>
      <c r="H453" s="11">
        <v>5</v>
      </c>
      <c r="I453" s="11">
        <v>10</v>
      </c>
      <c r="J453" s="11"/>
      <c r="K453" s="11"/>
      <c r="L453" s="11"/>
      <c r="M453" s="11">
        <v>100</v>
      </c>
      <c r="N453" s="11" t="s">
        <v>1718</v>
      </c>
      <c r="O453" s="11" t="s">
        <v>105</v>
      </c>
      <c r="P453" s="11" t="s">
        <v>56</v>
      </c>
      <c r="Q453" s="11" t="s">
        <v>729</v>
      </c>
    </row>
    <row r="454" ht="36" spans="1:17">
      <c r="A454" s="28">
        <v>450</v>
      </c>
      <c r="B454" s="11" t="s">
        <v>151</v>
      </c>
      <c r="C454" s="11" t="s">
        <v>1722</v>
      </c>
      <c r="D454" s="11" t="s">
        <v>1723</v>
      </c>
      <c r="E454" s="11" t="s">
        <v>1724</v>
      </c>
      <c r="F454" s="11" t="s">
        <v>486</v>
      </c>
      <c r="G454" s="11" t="s">
        <v>1218</v>
      </c>
      <c r="H454" s="11">
        <v>5</v>
      </c>
      <c r="I454" s="11">
        <v>10</v>
      </c>
      <c r="J454" s="11" t="s">
        <v>1400</v>
      </c>
      <c r="K454" s="11">
        <v>19</v>
      </c>
      <c r="L454" s="11"/>
      <c r="M454" s="11">
        <v>100</v>
      </c>
      <c r="N454" s="11" t="s">
        <v>1718</v>
      </c>
      <c r="O454" s="11" t="s">
        <v>105</v>
      </c>
      <c r="P454" s="11" t="s">
        <v>56</v>
      </c>
      <c r="Q454" s="11" t="s">
        <v>729</v>
      </c>
    </row>
    <row r="455" ht="36" spans="1:17">
      <c r="A455" s="28">
        <v>451</v>
      </c>
      <c r="B455" s="11" t="s">
        <v>151</v>
      </c>
      <c r="C455" s="11" t="s">
        <v>1725</v>
      </c>
      <c r="D455" s="11" t="s">
        <v>1726</v>
      </c>
      <c r="E455" s="11" t="s">
        <v>1727</v>
      </c>
      <c r="F455" s="11" t="s">
        <v>228</v>
      </c>
      <c r="G455" s="11" t="s">
        <v>1728</v>
      </c>
      <c r="H455" s="11">
        <v>5</v>
      </c>
      <c r="I455" s="11">
        <v>10</v>
      </c>
      <c r="J455" s="11"/>
      <c r="K455" s="11"/>
      <c r="L455" s="11"/>
      <c r="M455" s="11">
        <v>100</v>
      </c>
      <c r="N455" s="11" t="s">
        <v>1718</v>
      </c>
      <c r="O455" s="11" t="s">
        <v>105</v>
      </c>
      <c r="P455" s="11" t="s">
        <v>56</v>
      </c>
      <c r="Q455" s="11" t="s">
        <v>729</v>
      </c>
    </row>
    <row r="456" ht="24" spans="1:17">
      <c r="A456" s="28">
        <v>452</v>
      </c>
      <c r="B456" s="11" t="s">
        <v>151</v>
      </c>
      <c r="C456" s="11" t="s">
        <v>1729</v>
      </c>
      <c r="D456" s="11" t="s">
        <v>1730</v>
      </c>
      <c r="E456" s="11" t="s">
        <v>1731</v>
      </c>
      <c r="F456" s="11" t="s">
        <v>172</v>
      </c>
      <c r="G456" s="11" t="s">
        <v>1732</v>
      </c>
      <c r="H456" s="11">
        <v>7</v>
      </c>
      <c r="I456" s="11">
        <v>25</v>
      </c>
      <c r="J456" s="11"/>
      <c r="K456" s="11"/>
      <c r="L456" s="11"/>
      <c r="M456" s="11">
        <v>100</v>
      </c>
      <c r="N456" s="11" t="s">
        <v>1718</v>
      </c>
      <c r="O456" s="11" t="s">
        <v>47</v>
      </c>
      <c r="P456" s="11" t="s">
        <v>56</v>
      </c>
      <c r="Q456" s="11" t="s">
        <v>729</v>
      </c>
    </row>
    <row r="457" ht="36" spans="1:17">
      <c r="A457" s="28">
        <v>453</v>
      </c>
      <c r="B457" s="11" t="s">
        <v>151</v>
      </c>
      <c r="C457" s="11" t="s">
        <v>1733</v>
      </c>
      <c r="D457" s="11" t="s">
        <v>1734</v>
      </c>
      <c r="E457" s="11" t="s">
        <v>1735</v>
      </c>
      <c r="F457" s="11" t="s">
        <v>167</v>
      </c>
      <c r="G457" s="11" t="s">
        <v>1615</v>
      </c>
      <c r="H457" s="11">
        <v>8</v>
      </c>
      <c r="I457" s="11">
        <v>25</v>
      </c>
      <c r="J457" s="11"/>
      <c r="K457" s="11"/>
      <c r="L457" s="11"/>
      <c r="M457" s="11">
        <v>100</v>
      </c>
      <c r="N457" s="11" t="s">
        <v>1718</v>
      </c>
      <c r="O457" s="11" t="s">
        <v>47</v>
      </c>
      <c r="P457" s="11" t="s">
        <v>56</v>
      </c>
      <c r="Q457" s="11" t="s">
        <v>729</v>
      </c>
    </row>
    <row r="458" ht="36" spans="1:17">
      <c r="A458" s="28">
        <v>454</v>
      </c>
      <c r="B458" s="11" t="s">
        <v>151</v>
      </c>
      <c r="C458" s="11" t="s">
        <v>1736</v>
      </c>
      <c r="D458" s="11" t="s">
        <v>1737</v>
      </c>
      <c r="E458" s="11" t="s">
        <v>1738</v>
      </c>
      <c r="F458" s="11" t="s">
        <v>178</v>
      </c>
      <c r="G458" s="11" t="s">
        <v>1133</v>
      </c>
      <c r="H458" s="11">
        <v>5</v>
      </c>
      <c r="I458" s="11">
        <v>25</v>
      </c>
      <c r="J458" s="11"/>
      <c r="K458" s="11"/>
      <c r="L458" s="11"/>
      <c r="M458" s="11">
        <v>100</v>
      </c>
      <c r="N458" s="11" t="s">
        <v>1718</v>
      </c>
      <c r="O458" s="11" t="s">
        <v>47</v>
      </c>
      <c r="P458" s="11" t="s">
        <v>56</v>
      </c>
      <c r="Q458" s="11" t="s">
        <v>729</v>
      </c>
    </row>
    <row r="459" ht="24" spans="1:17">
      <c r="A459" s="28">
        <v>455</v>
      </c>
      <c r="B459" s="11" t="s">
        <v>151</v>
      </c>
      <c r="C459" s="11" t="s">
        <v>1739</v>
      </c>
      <c r="D459" s="11" t="s">
        <v>1740</v>
      </c>
      <c r="E459" s="11" t="s">
        <v>1741</v>
      </c>
      <c r="F459" s="11" t="s">
        <v>196</v>
      </c>
      <c r="G459" s="11" t="s">
        <v>1421</v>
      </c>
      <c r="H459" s="11">
        <v>2</v>
      </c>
      <c r="I459" s="11">
        <v>20</v>
      </c>
      <c r="J459" s="11"/>
      <c r="K459" s="11"/>
      <c r="L459" s="11" t="s">
        <v>504</v>
      </c>
      <c r="M459" s="11">
        <v>100</v>
      </c>
      <c r="N459" s="11" t="s">
        <v>1742</v>
      </c>
      <c r="O459" s="11" t="s">
        <v>105</v>
      </c>
      <c r="P459" s="11" t="s">
        <v>48</v>
      </c>
      <c r="Q459" s="11" t="s">
        <v>729</v>
      </c>
    </row>
    <row r="460" ht="24" spans="1:17">
      <c r="A460" s="28">
        <v>456</v>
      </c>
      <c r="B460" s="11" t="s">
        <v>151</v>
      </c>
      <c r="C460" s="11" t="s">
        <v>1743</v>
      </c>
      <c r="D460" s="11" t="s">
        <v>1744</v>
      </c>
      <c r="E460" s="11" t="s">
        <v>1745</v>
      </c>
      <c r="F460" s="11" t="s">
        <v>317</v>
      </c>
      <c r="G460" s="11" t="s">
        <v>436</v>
      </c>
      <c r="H460" s="11">
        <v>6</v>
      </c>
      <c r="I460" s="11">
        <v>25</v>
      </c>
      <c r="J460" s="11"/>
      <c r="K460" s="11"/>
      <c r="L460" s="11"/>
      <c r="M460" s="11">
        <v>100</v>
      </c>
      <c r="N460" s="11" t="s">
        <v>1742</v>
      </c>
      <c r="O460" s="11" t="s">
        <v>47</v>
      </c>
      <c r="P460" s="11" t="s">
        <v>56</v>
      </c>
      <c r="Q460" s="11" t="s">
        <v>729</v>
      </c>
    </row>
    <row r="461" ht="36" spans="1:17">
      <c r="A461" s="28">
        <v>457</v>
      </c>
      <c r="B461" s="11" t="s">
        <v>151</v>
      </c>
      <c r="C461" s="11" t="s">
        <v>1746</v>
      </c>
      <c r="D461" s="11" t="s">
        <v>1747</v>
      </c>
      <c r="E461" s="11" t="s">
        <v>1748</v>
      </c>
      <c r="F461" s="11" t="s">
        <v>428</v>
      </c>
      <c r="G461" s="11" t="s">
        <v>128</v>
      </c>
      <c r="H461" s="11">
        <v>8</v>
      </c>
      <c r="I461" s="11">
        <v>25</v>
      </c>
      <c r="J461" s="11"/>
      <c r="K461" s="11"/>
      <c r="L461" s="11"/>
      <c r="M461" s="11">
        <v>100</v>
      </c>
      <c r="N461" s="11" t="s">
        <v>1742</v>
      </c>
      <c r="O461" s="11" t="s">
        <v>47</v>
      </c>
      <c r="P461" s="11" t="s">
        <v>56</v>
      </c>
      <c r="Q461" s="11" t="s">
        <v>729</v>
      </c>
    </row>
    <row r="462" ht="24.75" spans="1:17">
      <c r="A462" s="28">
        <v>458</v>
      </c>
      <c r="B462" s="11" t="s">
        <v>151</v>
      </c>
      <c r="C462" s="11" t="s">
        <v>1749</v>
      </c>
      <c r="D462" s="11" t="s">
        <v>1750</v>
      </c>
      <c r="E462" s="11" t="s">
        <v>1751</v>
      </c>
      <c r="F462" s="11" t="s">
        <v>167</v>
      </c>
      <c r="G462" s="11" t="s">
        <v>242</v>
      </c>
      <c r="H462" s="11">
        <v>8</v>
      </c>
      <c r="I462" s="11">
        <v>25</v>
      </c>
      <c r="J462" s="11"/>
      <c r="K462" s="11"/>
      <c r="L462" s="11"/>
      <c r="M462" s="11">
        <v>100</v>
      </c>
      <c r="N462" s="11" t="s">
        <v>1742</v>
      </c>
      <c r="O462" s="11" t="s">
        <v>47</v>
      </c>
      <c r="P462" s="11" t="s">
        <v>56</v>
      </c>
      <c r="Q462" s="11" t="s">
        <v>729</v>
      </c>
    </row>
    <row r="463" ht="24" spans="1:17">
      <c r="A463" s="28">
        <v>459</v>
      </c>
      <c r="B463" s="11" t="s">
        <v>151</v>
      </c>
      <c r="C463" s="11" t="s">
        <v>1752</v>
      </c>
      <c r="D463" s="11" t="s">
        <v>1753</v>
      </c>
      <c r="E463" s="11" t="s">
        <v>1754</v>
      </c>
      <c r="F463" s="11" t="s">
        <v>167</v>
      </c>
      <c r="G463" s="11" t="s">
        <v>1755</v>
      </c>
      <c r="H463" s="11">
        <v>4</v>
      </c>
      <c r="I463" s="11">
        <v>25</v>
      </c>
      <c r="J463" s="11"/>
      <c r="K463" s="11"/>
      <c r="L463" s="11"/>
      <c r="M463" s="11">
        <v>100</v>
      </c>
      <c r="N463" s="11" t="s">
        <v>1742</v>
      </c>
      <c r="O463" s="11" t="s">
        <v>47</v>
      </c>
      <c r="P463" s="11" t="s">
        <v>56</v>
      </c>
      <c r="Q463" s="11" t="s">
        <v>729</v>
      </c>
    </row>
    <row r="464" ht="24" spans="1:17">
      <c r="A464" s="28">
        <v>460</v>
      </c>
      <c r="B464" s="11" t="s">
        <v>151</v>
      </c>
      <c r="C464" s="11" t="s">
        <v>1756</v>
      </c>
      <c r="D464" s="11" t="s">
        <v>1757</v>
      </c>
      <c r="E464" s="11" t="s">
        <v>1758</v>
      </c>
      <c r="F464" s="11" t="s">
        <v>322</v>
      </c>
      <c r="G464" s="11" t="s">
        <v>1759</v>
      </c>
      <c r="H464" s="11">
        <v>8</v>
      </c>
      <c r="I464" s="11">
        <v>25</v>
      </c>
      <c r="J464" s="11"/>
      <c r="K464" s="11"/>
      <c r="L464" s="11"/>
      <c r="M464" s="11">
        <v>100</v>
      </c>
      <c r="N464" s="11" t="s">
        <v>1742</v>
      </c>
      <c r="O464" s="11" t="s">
        <v>47</v>
      </c>
      <c r="P464" s="11" t="s">
        <v>56</v>
      </c>
      <c r="Q464" s="11" t="s">
        <v>729</v>
      </c>
    </row>
    <row r="465" ht="24" spans="1:17">
      <c r="A465" s="28">
        <v>461</v>
      </c>
      <c r="B465" s="11" t="s">
        <v>151</v>
      </c>
      <c r="C465" s="11" t="s">
        <v>1760</v>
      </c>
      <c r="D465" s="11" t="s">
        <v>1761</v>
      </c>
      <c r="E465" s="11" t="s">
        <v>1762</v>
      </c>
      <c r="F465" s="11" t="s">
        <v>317</v>
      </c>
      <c r="G465" s="11" t="s">
        <v>436</v>
      </c>
      <c r="H465" s="11">
        <v>4</v>
      </c>
      <c r="I465" s="11">
        <v>25</v>
      </c>
      <c r="J465" s="11"/>
      <c r="K465" s="11"/>
      <c r="L465" s="11"/>
      <c r="M465" s="11">
        <v>100</v>
      </c>
      <c r="N465" s="11" t="s">
        <v>1763</v>
      </c>
      <c r="O465" s="11" t="s">
        <v>47</v>
      </c>
      <c r="P465" s="11" t="s">
        <v>56</v>
      </c>
      <c r="Q465" s="11" t="s">
        <v>729</v>
      </c>
    </row>
    <row r="466" ht="36" spans="1:17">
      <c r="A466" s="28">
        <v>462</v>
      </c>
      <c r="B466" s="11" t="s">
        <v>151</v>
      </c>
      <c r="C466" s="11" t="s">
        <v>1764</v>
      </c>
      <c r="D466" s="11" t="s">
        <v>1765</v>
      </c>
      <c r="E466" s="11" t="s">
        <v>1766</v>
      </c>
      <c r="F466" s="11" t="s">
        <v>196</v>
      </c>
      <c r="G466" s="11" t="s">
        <v>296</v>
      </c>
      <c r="H466" s="11">
        <v>5</v>
      </c>
      <c r="I466" s="11">
        <v>25</v>
      </c>
      <c r="J466" s="11"/>
      <c r="K466" s="11"/>
      <c r="L466" s="11"/>
      <c r="M466" s="11">
        <v>100</v>
      </c>
      <c r="N466" s="11" t="s">
        <v>1763</v>
      </c>
      <c r="O466" s="11" t="s">
        <v>47</v>
      </c>
      <c r="P466" s="11" t="s">
        <v>56</v>
      </c>
      <c r="Q466" s="11" t="s">
        <v>729</v>
      </c>
    </row>
    <row r="467" ht="60" spans="1:17">
      <c r="A467" s="28">
        <v>463</v>
      </c>
      <c r="B467" s="11" t="s">
        <v>151</v>
      </c>
      <c r="C467" s="11" t="s">
        <v>1767</v>
      </c>
      <c r="D467" s="11" t="s">
        <v>1768</v>
      </c>
      <c r="E467" s="11" t="s">
        <v>1769</v>
      </c>
      <c r="F467" s="11" t="s">
        <v>402</v>
      </c>
      <c r="G467" s="11" t="s">
        <v>1555</v>
      </c>
      <c r="H467" s="11">
        <v>8</v>
      </c>
      <c r="I467" s="11">
        <v>25</v>
      </c>
      <c r="J467" s="11" t="s">
        <v>1400</v>
      </c>
      <c r="K467" s="31">
        <v>10</v>
      </c>
      <c r="L467" s="11"/>
      <c r="M467" s="11">
        <v>100</v>
      </c>
      <c r="N467" s="11" t="s">
        <v>1763</v>
      </c>
      <c r="O467" s="11" t="s">
        <v>47</v>
      </c>
      <c r="P467" s="11" t="s">
        <v>56</v>
      </c>
      <c r="Q467" s="11" t="s">
        <v>729</v>
      </c>
    </row>
    <row r="468" ht="72" spans="1:17">
      <c r="A468" s="28">
        <v>464</v>
      </c>
      <c r="B468" s="11" t="s">
        <v>151</v>
      </c>
      <c r="C468" s="11" t="s">
        <v>1770</v>
      </c>
      <c r="D468" s="11" t="s">
        <v>1771</v>
      </c>
      <c r="E468" s="11" t="s">
        <v>1772</v>
      </c>
      <c r="F468" s="11" t="s">
        <v>178</v>
      </c>
      <c r="G468" s="11" t="s">
        <v>1773</v>
      </c>
      <c r="H468" s="11">
        <v>6</v>
      </c>
      <c r="I468" s="11">
        <v>25</v>
      </c>
      <c r="J468" s="11" t="s">
        <v>1400</v>
      </c>
      <c r="K468" s="11">
        <v>3</v>
      </c>
      <c r="L468" s="11"/>
      <c r="M468" s="11">
        <v>44.44</v>
      </c>
      <c r="N468" s="11" t="s">
        <v>1763</v>
      </c>
      <c r="O468" s="11" t="s">
        <v>47</v>
      </c>
      <c r="P468" s="11" t="s">
        <v>56</v>
      </c>
      <c r="Q468" s="11" t="s">
        <v>729</v>
      </c>
    </row>
    <row r="469" ht="48" spans="1:17">
      <c r="A469" s="28">
        <v>465</v>
      </c>
      <c r="B469" s="11" t="s">
        <v>151</v>
      </c>
      <c r="C469" s="11" t="s">
        <v>1774</v>
      </c>
      <c r="D469" s="11" t="s">
        <v>1468</v>
      </c>
      <c r="E469" s="35" t="s">
        <v>1469</v>
      </c>
      <c r="F469" s="11" t="s">
        <v>228</v>
      </c>
      <c r="G469" s="11" t="s">
        <v>429</v>
      </c>
      <c r="H469" s="11">
        <v>6</v>
      </c>
      <c r="I469" s="11">
        <v>10</v>
      </c>
      <c r="J469" s="11" t="s">
        <v>1400</v>
      </c>
      <c r="K469" s="11">
        <v>12</v>
      </c>
      <c r="L469" s="11"/>
      <c r="M469" s="11">
        <v>44.44</v>
      </c>
      <c r="N469" s="11" t="s">
        <v>1775</v>
      </c>
      <c r="O469" s="11" t="s">
        <v>105</v>
      </c>
      <c r="P469" s="11" t="s">
        <v>56</v>
      </c>
      <c r="Q469" s="11" t="s">
        <v>729</v>
      </c>
    </row>
    <row r="470" ht="36" spans="1:17">
      <c r="A470" s="28">
        <v>466</v>
      </c>
      <c r="B470" s="11" t="s">
        <v>151</v>
      </c>
      <c r="C470" s="11" t="s">
        <v>1776</v>
      </c>
      <c r="D470" s="11" t="s">
        <v>1777</v>
      </c>
      <c r="E470" s="11" t="s">
        <v>1778</v>
      </c>
      <c r="F470" s="11" t="s">
        <v>202</v>
      </c>
      <c r="G470" s="11" t="s">
        <v>1152</v>
      </c>
      <c r="H470" s="11">
        <v>4</v>
      </c>
      <c r="I470" s="11">
        <v>10</v>
      </c>
      <c r="J470" s="11"/>
      <c r="K470" s="11"/>
      <c r="L470" s="11"/>
      <c r="M470" s="11">
        <v>100</v>
      </c>
      <c r="N470" s="11" t="s">
        <v>1775</v>
      </c>
      <c r="O470" s="11" t="s">
        <v>105</v>
      </c>
      <c r="P470" s="11" t="s">
        <v>56</v>
      </c>
      <c r="Q470" s="11" t="s">
        <v>729</v>
      </c>
    </row>
    <row r="471" ht="36" spans="1:17">
      <c r="A471" s="28">
        <v>467</v>
      </c>
      <c r="B471" s="11" t="s">
        <v>151</v>
      </c>
      <c r="C471" s="11" t="s">
        <v>1779</v>
      </c>
      <c r="D471" s="11" t="s">
        <v>1780</v>
      </c>
      <c r="E471" s="11" t="s">
        <v>1781</v>
      </c>
      <c r="F471" s="11" t="s">
        <v>286</v>
      </c>
      <c r="G471" s="11" t="s">
        <v>947</v>
      </c>
      <c r="H471" s="11">
        <v>5</v>
      </c>
      <c r="I471" s="11">
        <v>25</v>
      </c>
      <c r="J471" s="11"/>
      <c r="K471" s="11"/>
      <c r="L471" s="11"/>
      <c r="M471" s="11">
        <v>100</v>
      </c>
      <c r="N471" s="11" t="s">
        <v>1775</v>
      </c>
      <c r="O471" s="11" t="s">
        <v>47</v>
      </c>
      <c r="P471" s="11" t="s">
        <v>56</v>
      </c>
      <c r="Q471" s="11" t="s">
        <v>729</v>
      </c>
    </row>
    <row r="472" ht="96" spans="1:17">
      <c r="A472" s="28">
        <v>468</v>
      </c>
      <c r="B472" s="11" t="s">
        <v>151</v>
      </c>
      <c r="C472" s="11" t="s">
        <v>1782</v>
      </c>
      <c r="D472" s="11" t="s">
        <v>1783</v>
      </c>
      <c r="E472" s="11" t="s">
        <v>1784</v>
      </c>
      <c r="F472" s="11" t="s">
        <v>207</v>
      </c>
      <c r="G472" s="11" t="s">
        <v>1339</v>
      </c>
      <c r="H472" s="11">
        <v>5</v>
      </c>
      <c r="I472" s="11">
        <v>25</v>
      </c>
      <c r="J472" s="11" t="s">
        <v>1400</v>
      </c>
      <c r="K472" s="11">
        <v>2</v>
      </c>
      <c r="L472" s="11"/>
      <c r="M472" s="11">
        <v>100</v>
      </c>
      <c r="N472" s="11" t="s">
        <v>1775</v>
      </c>
      <c r="O472" s="11" t="s">
        <v>47</v>
      </c>
      <c r="P472" s="11" t="s">
        <v>56</v>
      </c>
      <c r="Q472" s="11" t="s">
        <v>729</v>
      </c>
    </row>
    <row r="473" ht="36" spans="1:17">
      <c r="A473" s="28">
        <v>469</v>
      </c>
      <c r="B473" s="11" t="s">
        <v>151</v>
      </c>
      <c r="C473" s="11" t="s">
        <v>1785</v>
      </c>
      <c r="D473" s="11" t="s">
        <v>1786</v>
      </c>
      <c r="E473" s="11" t="s">
        <v>1787</v>
      </c>
      <c r="F473" s="11" t="s">
        <v>228</v>
      </c>
      <c r="G473" s="11" t="s">
        <v>962</v>
      </c>
      <c r="H473" s="11">
        <v>8</v>
      </c>
      <c r="I473" s="11">
        <v>25</v>
      </c>
      <c r="J473" s="11"/>
      <c r="K473" s="11"/>
      <c r="L473" s="11"/>
      <c r="M473" s="11">
        <v>100</v>
      </c>
      <c r="N473" s="11" t="s">
        <v>1788</v>
      </c>
      <c r="O473" s="11" t="s">
        <v>47</v>
      </c>
      <c r="P473" s="11" t="s">
        <v>56</v>
      </c>
      <c r="Q473" s="11" t="s">
        <v>729</v>
      </c>
    </row>
    <row r="474" ht="36" spans="1:17">
      <c r="A474" s="28">
        <v>470</v>
      </c>
      <c r="B474" s="11" t="s">
        <v>151</v>
      </c>
      <c r="C474" s="11" t="s">
        <v>1789</v>
      </c>
      <c r="D474" s="11" t="s">
        <v>1790</v>
      </c>
      <c r="E474" s="11" t="s">
        <v>1791</v>
      </c>
      <c r="F474" s="11" t="s">
        <v>172</v>
      </c>
      <c r="G474" s="11" t="s">
        <v>1152</v>
      </c>
      <c r="H474" s="11">
        <v>4</v>
      </c>
      <c r="I474" s="11">
        <v>10</v>
      </c>
      <c r="J474" s="11"/>
      <c r="K474" s="11"/>
      <c r="L474" s="11"/>
      <c r="M474" s="11">
        <v>100</v>
      </c>
      <c r="N474" s="11" t="s">
        <v>1788</v>
      </c>
      <c r="O474" s="11" t="s">
        <v>105</v>
      </c>
      <c r="P474" s="11" t="s">
        <v>56</v>
      </c>
      <c r="Q474" s="11" t="s">
        <v>729</v>
      </c>
    </row>
    <row r="475" ht="36" spans="1:17">
      <c r="A475" s="28">
        <v>471</v>
      </c>
      <c r="B475" s="11" t="s">
        <v>151</v>
      </c>
      <c r="C475" s="11" t="s">
        <v>1792</v>
      </c>
      <c r="D475" s="11" t="s">
        <v>1793</v>
      </c>
      <c r="E475" s="11" t="s">
        <v>1794</v>
      </c>
      <c r="F475" s="11" t="s">
        <v>317</v>
      </c>
      <c r="G475" s="11" t="s">
        <v>708</v>
      </c>
      <c r="H475" s="11">
        <v>7</v>
      </c>
      <c r="I475" s="11">
        <v>10</v>
      </c>
      <c r="J475" s="11"/>
      <c r="K475" s="11"/>
      <c r="L475" s="11"/>
      <c r="M475" s="11">
        <v>100</v>
      </c>
      <c r="N475" s="11" t="s">
        <v>1788</v>
      </c>
      <c r="O475" s="11" t="s">
        <v>105</v>
      </c>
      <c r="P475" s="11" t="s">
        <v>56</v>
      </c>
      <c r="Q475" s="11" t="s">
        <v>729</v>
      </c>
    </row>
    <row r="476" ht="72" spans="1:17">
      <c r="A476" s="28">
        <v>472</v>
      </c>
      <c r="B476" s="11" t="s">
        <v>151</v>
      </c>
      <c r="C476" s="11" t="s">
        <v>1795</v>
      </c>
      <c r="D476" s="11" t="s">
        <v>1796</v>
      </c>
      <c r="E476" s="11" t="s">
        <v>1797</v>
      </c>
      <c r="F476" s="11" t="s">
        <v>178</v>
      </c>
      <c r="G476" s="11" t="s">
        <v>841</v>
      </c>
      <c r="H476" s="11">
        <v>8</v>
      </c>
      <c r="I476" s="11">
        <v>25</v>
      </c>
      <c r="J476" s="11" t="s">
        <v>1400</v>
      </c>
      <c r="K476" s="11">
        <v>14</v>
      </c>
      <c r="L476" s="11"/>
      <c r="M476" s="11">
        <v>100</v>
      </c>
      <c r="N476" s="11" t="s">
        <v>1788</v>
      </c>
      <c r="O476" s="11" t="s">
        <v>47</v>
      </c>
      <c r="P476" s="11" t="s">
        <v>56</v>
      </c>
      <c r="Q476" s="11" t="s">
        <v>729</v>
      </c>
    </row>
    <row r="477" ht="36" spans="1:17">
      <c r="A477" s="28">
        <v>473</v>
      </c>
      <c r="B477" s="11" t="s">
        <v>151</v>
      </c>
      <c r="C477" s="11" t="s">
        <v>1798</v>
      </c>
      <c r="D477" s="11" t="s">
        <v>1799</v>
      </c>
      <c r="E477" s="11" t="s">
        <v>1800</v>
      </c>
      <c r="F477" s="11" t="s">
        <v>207</v>
      </c>
      <c r="G477" s="11" t="s">
        <v>376</v>
      </c>
      <c r="H477" s="11">
        <v>6</v>
      </c>
      <c r="I477" s="11">
        <v>25</v>
      </c>
      <c r="J477" s="11"/>
      <c r="K477" s="11"/>
      <c r="L477" s="11"/>
      <c r="M477" s="11">
        <v>100</v>
      </c>
      <c r="N477" s="11" t="s">
        <v>1788</v>
      </c>
      <c r="O477" s="11" t="s">
        <v>47</v>
      </c>
      <c r="P477" s="11" t="s">
        <v>56</v>
      </c>
      <c r="Q477" s="11" t="s">
        <v>729</v>
      </c>
    </row>
    <row r="478" ht="36" spans="1:17">
      <c r="A478" s="28">
        <v>474</v>
      </c>
      <c r="B478" s="11" t="s">
        <v>151</v>
      </c>
      <c r="C478" s="11" t="s">
        <v>1801</v>
      </c>
      <c r="D478" s="11" t="s">
        <v>1802</v>
      </c>
      <c r="E478" s="11" t="s">
        <v>1803</v>
      </c>
      <c r="F478" s="11" t="s">
        <v>196</v>
      </c>
      <c r="G478" s="11" t="s">
        <v>1421</v>
      </c>
      <c r="H478" s="11">
        <v>6</v>
      </c>
      <c r="I478" s="11">
        <v>25</v>
      </c>
      <c r="J478" s="11"/>
      <c r="K478" s="11"/>
      <c r="L478" s="11"/>
      <c r="M478" s="11">
        <v>100</v>
      </c>
      <c r="N478" s="11" t="s">
        <v>1804</v>
      </c>
      <c r="O478" s="11" t="s">
        <v>47</v>
      </c>
      <c r="P478" s="11" t="s">
        <v>56</v>
      </c>
      <c r="Q478" s="11" t="s">
        <v>729</v>
      </c>
    </row>
    <row r="479" ht="36" spans="1:17">
      <c r="A479" s="28">
        <v>475</v>
      </c>
      <c r="B479" s="11" t="s">
        <v>151</v>
      </c>
      <c r="C479" s="11" t="s">
        <v>1805</v>
      </c>
      <c r="D479" s="11" t="s">
        <v>1806</v>
      </c>
      <c r="E479" s="11" t="s">
        <v>1807</v>
      </c>
      <c r="F479" s="11" t="s">
        <v>250</v>
      </c>
      <c r="G479" s="11" t="s">
        <v>1624</v>
      </c>
      <c r="H479" s="11">
        <v>8</v>
      </c>
      <c r="I479" s="11">
        <v>25</v>
      </c>
      <c r="J479" s="11"/>
      <c r="K479" s="11"/>
      <c r="L479" s="11"/>
      <c r="M479" s="11">
        <v>100</v>
      </c>
      <c r="N479" s="11" t="s">
        <v>1804</v>
      </c>
      <c r="O479" s="11" t="s">
        <v>47</v>
      </c>
      <c r="P479" s="11" t="s">
        <v>56</v>
      </c>
      <c r="Q479" s="11" t="s">
        <v>729</v>
      </c>
    </row>
    <row r="480" ht="48" spans="1:17">
      <c r="A480" s="28">
        <v>476</v>
      </c>
      <c r="B480" s="11" t="s">
        <v>151</v>
      </c>
      <c r="C480" s="11" t="s">
        <v>1808</v>
      </c>
      <c r="D480" s="11" t="s">
        <v>1809</v>
      </c>
      <c r="E480" s="11" t="s">
        <v>1810</v>
      </c>
      <c r="F480" s="11" t="s">
        <v>486</v>
      </c>
      <c r="G480" s="11" t="s">
        <v>1313</v>
      </c>
      <c r="H480" s="11">
        <v>7</v>
      </c>
      <c r="I480" s="11">
        <v>25</v>
      </c>
      <c r="J480" s="11" t="s">
        <v>1400</v>
      </c>
      <c r="K480" s="11">
        <v>2</v>
      </c>
      <c r="L480" s="11"/>
      <c r="M480" s="11">
        <v>100</v>
      </c>
      <c r="N480" s="11" t="s">
        <v>1804</v>
      </c>
      <c r="O480" s="11" t="s">
        <v>47</v>
      </c>
      <c r="P480" s="11" t="s">
        <v>56</v>
      </c>
      <c r="Q480" s="11" t="s">
        <v>729</v>
      </c>
    </row>
    <row r="481" ht="48" spans="1:17">
      <c r="A481" s="28">
        <v>477</v>
      </c>
      <c r="B481" s="11" t="s">
        <v>151</v>
      </c>
      <c r="C481" s="11" t="s">
        <v>1811</v>
      </c>
      <c r="D481" s="11" t="s">
        <v>1812</v>
      </c>
      <c r="E481" s="11" t="s">
        <v>1813</v>
      </c>
      <c r="F481" s="11" t="s">
        <v>155</v>
      </c>
      <c r="G481" s="11" t="s">
        <v>1445</v>
      </c>
      <c r="H481" s="11">
        <v>6</v>
      </c>
      <c r="I481" s="11">
        <v>10</v>
      </c>
      <c r="J481" s="11" t="s">
        <v>1400</v>
      </c>
      <c r="K481" s="11">
        <v>4</v>
      </c>
      <c r="L481" s="11"/>
      <c r="M481" s="11">
        <v>44.44</v>
      </c>
      <c r="N481" s="11" t="s">
        <v>1804</v>
      </c>
      <c r="O481" s="11" t="s">
        <v>105</v>
      </c>
      <c r="P481" s="11" t="s">
        <v>56</v>
      </c>
      <c r="Q481" s="11" t="s">
        <v>729</v>
      </c>
    </row>
    <row r="482" ht="36" spans="1:17">
      <c r="A482" s="28">
        <v>478</v>
      </c>
      <c r="B482" s="11" t="s">
        <v>151</v>
      </c>
      <c r="C482" s="11" t="s">
        <v>1814</v>
      </c>
      <c r="D482" s="11" t="s">
        <v>1815</v>
      </c>
      <c r="E482" s="11" t="s">
        <v>1816</v>
      </c>
      <c r="F482" s="11" t="s">
        <v>202</v>
      </c>
      <c r="G482" s="11" t="s">
        <v>1152</v>
      </c>
      <c r="H482" s="11">
        <v>3</v>
      </c>
      <c r="I482" s="11">
        <v>20</v>
      </c>
      <c r="J482" s="11"/>
      <c r="K482" s="11"/>
      <c r="L482" s="11"/>
      <c r="M482" s="11">
        <v>100</v>
      </c>
      <c r="N482" s="11" t="s">
        <v>1817</v>
      </c>
      <c r="O482" s="11" t="s">
        <v>105</v>
      </c>
      <c r="P482" s="11" t="s">
        <v>48</v>
      </c>
      <c r="Q482" s="11" t="s">
        <v>729</v>
      </c>
    </row>
    <row r="483" ht="36" spans="1:17">
      <c r="A483" s="28">
        <v>479</v>
      </c>
      <c r="B483" s="11" t="s">
        <v>151</v>
      </c>
      <c r="C483" s="11" t="s">
        <v>1818</v>
      </c>
      <c r="D483" s="11" t="s">
        <v>1819</v>
      </c>
      <c r="E483" s="11" t="s">
        <v>1820</v>
      </c>
      <c r="F483" s="11" t="s">
        <v>155</v>
      </c>
      <c r="G483" s="11" t="s">
        <v>1686</v>
      </c>
      <c r="H483" s="11">
        <v>5</v>
      </c>
      <c r="I483" s="11">
        <v>25</v>
      </c>
      <c r="J483" s="11"/>
      <c r="K483" s="11"/>
      <c r="L483" s="11"/>
      <c r="M483" s="11">
        <v>100</v>
      </c>
      <c r="N483" s="11" t="s">
        <v>1817</v>
      </c>
      <c r="O483" s="11" t="s">
        <v>47</v>
      </c>
      <c r="P483" s="11" t="s">
        <v>56</v>
      </c>
      <c r="Q483" s="11" t="s">
        <v>729</v>
      </c>
    </row>
    <row r="484" ht="24" spans="1:17">
      <c r="A484" s="28">
        <v>480</v>
      </c>
      <c r="B484" s="11" t="s">
        <v>151</v>
      </c>
      <c r="C484" s="11" t="s">
        <v>1821</v>
      </c>
      <c r="D484" s="11" t="s">
        <v>1822</v>
      </c>
      <c r="E484" s="11" t="s">
        <v>1823</v>
      </c>
      <c r="F484" s="11" t="s">
        <v>228</v>
      </c>
      <c r="G484" s="11" t="s">
        <v>1824</v>
      </c>
      <c r="H484" s="11">
        <v>6</v>
      </c>
      <c r="I484" s="11">
        <v>25</v>
      </c>
      <c r="J484" s="11"/>
      <c r="K484" s="11"/>
      <c r="L484" s="11"/>
      <c r="M484" s="11">
        <v>100</v>
      </c>
      <c r="N484" s="11" t="s">
        <v>1817</v>
      </c>
      <c r="O484" s="11" t="s">
        <v>47</v>
      </c>
      <c r="P484" s="11" t="s">
        <v>56</v>
      </c>
      <c r="Q484" s="11" t="s">
        <v>729</v>
      </c>
    </row>
    <row r="485" ht="36" spans="1:17">
      <c r="A485" s="28">
        <v>481</v>
      </c>
      <c r="B485" s="11" t="s">
        <v>151</v>
      </c>
      <c r="C485" s="11" t="s">
        <v>1825</v>
      </c>
      <c r="D485" s="11" t="s">
        <v>1826</v>
      </c>
      <c r="E485" s="11" t="s">
        <v>1827</v>
      </c>
      <c r="F485" s="11" t="s">
        <v>178</v>
      </c>
      <c r="G485" s="11" t="s">
        <v>1373</v>
      </c>
      <c r="H485" s="11">
        <v>6</v>
      </c>
      <c r="I485" s="11">
        <v>25</v>
      </c>
      <c r="J485" s="11"/>
      <c r="K485" s="11"/>
      <c r="L485" s="11"/>
      <c r="M485" s="11">
        <v>100</v>
      </c>
      <c r="N485" s="11" t="s">
        <v>1817</v>
      </c>
      <c r="O485" s="11" t="s">
        <v>47</v>
      </c>
      <c r="P485" s="11" t="s">
        <v>56</v>
      </c>
      <c r="Q485" s="11" t="s">
        <v>729</v>
      </c>
    </row>
    <row r="486" ht="24" spans="1:17">
      <c r="A486" s="28">
        <v>482</v>
      </c>
      <c r="B486" s="11" t="s">
        <v>151</v>
      </c>
      <c r="C486" s="11" t="s">
        <v>1828</v>
      </c>
      <c r="D486" s="11" t="s">
        <v>1829</v>
      </c>
      <c r="E486" s="11" t="s">
        <v>1830</v>
      </c>
      <c r="F486" s="11" t="s">
        <v>167</v>
      </c>
      <c r="G486" s="11" t="s">
        <v>1759</v>
      </c>
      <c r="H486" s="11">
        <v>7</v>
      </c>
      <c r="I486" s="11">
        <v>25</v>
      </c>
      <c r="J486" s="11"/>
      <c r="K486" s="11"/>
      <c r="L486" s="11"/>
      <c r="M486" s="11">
        <v>100</v>
      </c>
      <c r="N486" s="11" t="s">
        <v>1817</v>
      </c>
      <c r="O486" s="11" t="s">
        <v>47</v>
      </c>
      <c r="P486" s="11" t="s">
        <v>56</v>
      </c>
      <c r="Q486" s="11" t="s">
        <v>729</v>
      </c>
    </row>
    <row r="487" ht="36" spans="1:17">
      <c r="A487" s="28">
        <v>483</v>
      </c>
      <c r="B487" s="11" t="s">
        <v>151</v>
      </c>
      <c r="C487" s="11" t="s">
        <v>1831</v>
      </c>
      <c r="D487" s="11" t="s">
        <v>1832</v>
      </c>
      <c r="E487" s="11" t="s">
        <v>1833</v>
      </c>
      <c r="F487" s="11" t="s">
        <v>155</v>
      </c>
      <c r="G487" s="11" t="s">
        <v>1194</v>
      </c>
      <c r="H487" s="11">
        <v>5</v>
      </c>
      <c r="I487" s="11">
        <v>25</v>
      </c>
      <c r="J487" s="11"/>
      <c r="K487" s="11"/>
      <c r="L487" s="11" t="s">
        <v>1023</v>
      </c>
      <c r="M487" s="11">
        <v>100</v>
      </c>
      <c r="N487" s="11" t="s">
        <v>1834</v>
      </c>
      <c r="O487" s="11" t="s">
        <v>47</v>
      </c>
      <c r="P487" s="11" t="s">
        <v>56</v>
      </c>
      <c r="Q487" s="11" t="s">
        <v>729</v>
      </c>
    </row>
    <row r="488" ht="36" spans="1:17">
      <c r="A488" s="28">
        <v>484</v>
      </c>
      <c r="B488" s="11" t="s">
        <v>151</v>
      </c>
      <c r="C488" s="11" t="s">
        <v>1835</v>
      </c>
      <c r="D488" s="11" t="s">
        <v>1836</v>
      </c>
      <c r="E488" s="11" t="s">
        <v>1837</v>
      </c>
      <c r="F488" s="11" t="s">
        <v>1838</v>
      </c>
      <c r="G488" s="11" t="s">
        <v>407</v>
      </c>
      <c r="H488" s="11">
        <v>7</v>
      </c>
      <c r="I488" s="11">
        <v>25</v>
      </c>
      <c r="J488" s="11" t="s">
        <v>1400</v>
      </c>
      <c r="K488" s="11">
        <v>6</v>
      </c>
      <c r="L488" s="11"/>
      <c r="M488" s="11">
        <v>100</v>
      </c>
      <c r="N488" s="11" t="s">
        <v>1839</v>
      </c>
      <c r="O488" s="11" t="s">
        <v>47</v>
      </c>
      <c r="P488" s="11" t="s">
        <v>56</v>
      </c>
      <c r="Q488" s="11" t="s">
        <v>729</v>
      </c>
    </row>
    <row r="489" ht="36" spans="1:17">
      <c r="A489" s="28">
        <v>485</v>
      </c>
      <c r="B489" s="11" t="s">
        <v>151</v>
      </c>
      <c r="C489" s="11" t="s">
        <v>1840</v>
      </c>
      <c r="D489" s="11" t="s">
        <v>1841</v>
      </c>
      <c r="E489" s="11" t="s">
        <v>1842</v>
      </c>
      <c r="F489" s="11" t="s">
        <v>191</v>
      </c>
      <c r="G489" s="11" t="s">
        <v>1058</v>
      </c>
      <c r="H489" s="11">
        <v>8</v>
      </c>
      <c r="I489" s="11">
        <v>25</v>
      </c>
      <c r="J489" s="11"/>
      <c r="K489" s="11"/>
      <c r="L489" s="11"/>
      <c r="M489" s="11">
        <v>100</v>
      </c>
      <c r="N489" s="11" t="s">
        <v>1839</v>
      </c>
      <c r="O489" s="11" t="s">
        <v>47</v>
      </c>
      <c r="P489" s="11" t="s">
        <v>56</v>
      </c>
      <c r="Q489" s="11" t="s">
        <v>729</v>
      </c>
    </row>
    <row r="490" ht="36" spans="1:17">
      <c r="A490" s="28">
        <v>486</v>
      </c>
      <c r="B490" s="11" t="s">
        <v>151</v>
      </c>
      <c r="C490" s="11" t="s">
        <v>1843</v>
      </c>
      <c r="D490" s="11" t="s">
        <v>1844</v>
      </c>
      <c r="E490" s="11" t="s">
        <v>1845</v>
      </c>
      <c r="F490" s="11" t="s">
        <v>277</v>
      </c>
      <c r="G490" s="11" t="s">
        <v>1846</v>
      </c>
      <c r="H490" s="11">
        <v>7</v>
      </c>
      <c r="I490" s="11">
        <v>25</v>
      </c>
      <c r="J490" s="11" t="s">
        <v>1400</v>
      </c>
      <c r="K490" s="11">
        <v>16</v>
      </c>
      <c r="L490" s="11"/>
      <c r="M490" s="11">
        <v>100</v>
      </c>
      <c r="N490" s="11" t="s">
        <v>1839</v>
      </c>
      <c r="O490" s="11" t="s">
        <v>47</v>
      </c>
      <c r="P490" s="11" t="s">
        <v>56</v>
      </c>
      <c r="Q490" s="11" t="s">
        <v>729</v>
      </c>
    </row>
    <row r="491" ht="36" spans="1:17">
      <c r="A491" s="28">
        <v>487</v>
      </c>
      <c r="B491" s="11" t="s">
        <v>151</v>
      </c>
      <c r="C491" s="11" t="s">
        <v>1847</v>
      </c>
      <c r="D491" s="11" t="s">
        <v>1848</v>
      </c>
      <c r="E491" s="11" t="s">
        <v>1849</v>
      </c>
      <c r="F491" s="11" t="s">
        <v>196</v>
      </c>
      <c r="G491" s="11" t="s">
        <v>809</v>
      </c>
      <c r="H491" s="11">
        <v>8</v>
      </c>
      <c r="I491" s="11">
        <v>25</v>
      </c>
      <c r="J491" s="11"/>
      <c r="K491" s="11"/>
      <c r="L491" s="11"/>
      <c r="M491" s="11">
        <v>100</v>
      </c>
      <c r="N491" s="11" t="s">
        <v>1839</v>
      </c>
      <c r="O491" s="11" t="s">
        <v>47</v>
      </c>
      <c r="P491" s="11" t="s">
        <v>56</v>
      </c>
      <c r="Q491" s="11" t="s">
        <v>729</v>
      </c>
    </row>
    <row r="492" ht="36" spans="1:17">
      <c r="A492" s="28">
        <v>488</v>
      </c>
      <c r="B492" s="11" t="s">
        <v>151</v>
      </c>
      <c r="C492" s="11" t="s">
        <v>1850</v>
      </c>
      <c r="D492" s="11" t="s">
        <v>1851</v>
      </c>
      <c r="E492" s="11" t="s">
        <v>1852</v>
      </c>
      <c r="F492" s="11" t="s">
        <v>486</v>
      </c>
      <c r="G492" s="11" t="s">
        <v>1218</v>
      </c>
      <c r="H492" s="11">
        <v>5</v>
      </c>
      <c r="I492" s="11">
        <v>10</v>
      </c>
      <c r="J492" s="11" t="s">
        <v>1400</v>
      </c>
      <c r="K492" s="11">
        <v>19</v>
      </c>
      <c r="L492" s="11"/>
      <c r="M492" s="11">
        <v>100</v>
      </c>
      <c r="N492" s="11" t="s">
        <v>1853</v>
      </c>
      <c r="O492" s="11" t="s">
        <v>105</v>
      </c>
      <c r="P492" s="11" t="s">
        <v>56</v>
      </c>
      <c r="Q492" s="11" t="s">
        <v>729</v>
      </c>
    </row>
    <row r="493" ht="24" spans="1:17">
      <c r="A493" s="28">
        <v>489</v>
      </c>
      <c r="B493" s="11" t="s">
        <v>151</v>
      </c>
      <c r="C493" s="11" t="s">
        <v>1854</v>
      </c>
      <c r="D493" s="11" t="s">
        <v>1855</v>
      </c>
      <c r="E493" s="11" t="s">
        <v>1856</v>
      </c>
      <c r="F493" s="11" t="s">
        <v>957</v>
      </c>
      <c r="G493" s="11" t="s">
        <v>394</v>
      </c>
      <c r="H493" s="11">
        <v>6</v>
      </c>
      <c r="I493" s="11">
        <v>10</v>
      </c>
      <c r="J493" s="11"/>
      <c r="K493" s="11"/>
      <c r="L493" s="11"/>
      <c r="M493" s="11">
        <v>100</v>
      </c>
      <c r="N493" s="11" t="s">
        <v>1853</v>
      </c>
      <c r="O493" s="11" t="s">
        <v>105</v>
      </c>
      <c r="P493" s="11" t="s">
        <v>56</v>
      </c>
      <c r="Q493" s="11" t="s">
        <v>729</v>
      </c>
    </row>
    <row r="494" ht="24" spans="1:17">
      <c r="A494" s="28">
        <v>490</v>
      </c>
      <c r="B494" s="11" t="s">
        <v>151</v>
      </c>
      <c r="C494" s="11" t="s">
        <v>1857</v>
      </c>
      <c r="D494" s="11" t="s">
        <v>1858</v>
      </c>
      <c r="E494" s="11" t="s">
        <v>1859</v>
      </c>
      <c r="F494" s="11" t="s">
        <v>196</v>
      </c>
      <c r="G494" s="11" t="s">
        <v>1421</v>
      </c>
      <c r="H494" s="11">
        <v>5</v>
      </c>
      <c r="I494" s="11">
        <v>10</v>
      </c>
      <c r="J494" s="11"/>
      <c r="K494" s="11"/>
      <c r="L494" s="11"/>
      <c r="M494" s="11">
        <v>100</v>
      </c>
      <c r="N494" s="11" t="s">
        <v>1860</v>
      </c>
      <c r="O494" s="11" t="s">
        <v>105</v>
      </c>
      <c r="P494" s="11" t="s">
        <v>56</v>
      </c>
      <c r="Q494" s="11" t="s">
        <v>729</v>
      </c>
    </row>
    <row r="495" ht="36" spans="1:17">
      <c r="A495" s="28">
        <v>491</v>
      </c>
      <c r="B495" s="11" t="s">
        <v>151</v>
      </c>
      <c r="C495" s="11" t="s">
        <v>1861</v>
      </c>
      <c r="D495" s="11" t="s">
        <v>1862</v>
      </c>
      <c r="E495" s="11" t="s">
        <v>1863</v>
      </c>
      <c r="F495" s="11" t="s">
        <v>228</v>
      </c>
      <c r="G495" s="11" t="s">
        <v>1686</v>
      </c>
      <c r="H495" s="11">
        <v>7</v>
      </c>
      <c r="I495" s="11">
        <v>25</v>
      </c>
      <c r="J495" s="11"/>
      <c r="K495" s="11"/>
      <c r="L495" s="11"/>
      <c r="M495" s="11">
        <v>100</v>
      </c>
      <c r="N495" s="11" t="s">
        <v>1860</v>
      </c>
      <c r="O495" s="11" t="s">
        <v>47</v>
      </c>
      <c r="P495" s="11" t="s">
        <v>56</v>
      </c>
      <c r="Q495" s="11" t="s">
        <v>729</v>
      </c>
    </row>
    <row r="496" ht="36" spans="1:17">
      <c r="A496" s="28">
        <v>492</v>
      </c>
      <c r="B496" s="11" t="s">
        <v>151</v>
      </c>
      <c r="C496" s="11" t="s">
        <v>1864</v>
      </c>
      <c r="D496" s="11" t="s">
        <v>1865</v>
      </c>
      <c r="E496" s="11" t="s">
        <v>1866</v>
      </c>
      <c r="F496" s="11" t="s">
        <v>277</v>
      </c>
      <c r="G496" s="11" t="s">
        <v>825</v>
      </c>
      <c r="H496" s="11">
        <v>8</v>
      </c>
      <c r="I496" s="11">
        <v>25</v>
      </c>
      <c r="J496" s="11"/>
      <c r="K496" s="11"/>
      <c r="L496" s="11"/>
      <c r="M496" s="11">
        <v>100</v>
      </c>
      <c r="N496" s="11" t="s">
        <v>1860</v>
      </c>
      <c r="O496" s="11" t="s">
        <v>47</v>
      </c>
      <c r="P496" s="11" t="s">
        <v>56</v>
      </c>
      <c r="Q496" s="11" t="s">
        <v>729</v>
      </c>
    </row>
    <row r="497" ht="36" spans="1:17">
      <c r="A497" s="28">
        <v>493</v>
      </c>
      <c r="B497" s="11" t="s">
        <v>151</v>
      </c>
      <c r="C497" s="11" t="s">
        <v>1867</v>
      </c>
      <c r="D497" s="11" t="s">
        <v>1868</v>
      </c>
      <c r="E497" s="11" t="s">
        <v>1869</v>
      </c>
      <c r="F497" s="11" t="s">
        <v>178</v>
      </c>
      <c r="G497" s="11" t="s">
        <v>1133</v>
      </c>
      <c r="H497" s="11">
        <v>7</v>
      </c>
      <c r="I497" s="11">
        <v>25</v>
      </c>
      <c r="J497" s="11"/>
      <c r="K497" s="11"/>
      <c r="L497" s="11"/>
      <c r="M497" s="11">
        <v>100</v>
      </c>
      <c r="N497" s="11" t="s">
        <v>1860</v>
      </c>
      <c r="O497" s="11" t="s">
        <v>47</v>
      </c>
      <c r="P497" s="11" t="s">
        <v>56</v>
      </c>
      <c r="Q497" s="11" t="s">
        <v>729</v>
      </c>
    </row>
    <row r="498" ht="24" spans="1:17">
      <c r="A498" s="28">
        <v>494</v>
      </c>
      <c r="B498" s="11" t="s">
        <v>151</v>
      </c>
      <c r="C498" s="11" t="s">
        <v>1870</v>
      </c>
      <c r="D498" s="11" t="s">
        <v>1871</v>
      </c>
      <c r="E498" s="11" t="s">
        <v>1872</v>
      </c>
      <c r="F498" s="11" t="s">
        <v>957</v>
      </c>
      <c r="G498" s="11" t="s">
        <v>394</v>
      </c>
      <c r="H498" s="11">
        <v>7</v>
      </c>
      <c r="I498" s="11">
        <v>10</v>
      </c>
      <c r="J498" s="11"/>
      <c r="K498" s="11"/>
      <c r="L498" s="11"/>
      <c r="M498" s="11">
        <v>100</v>
      </c>
      <c r="N498" s="11" t="s">
        <v>1873</v>
      </c>
      <c r="O498" s="11" t="s">
        <v>105</v>
      </c>
      <c r="P498" s="11" t="s">
        <v>56</v>
      </c>
      <c r="Q498" s="11" t="s">
        <v>729</v>
      </c>
    </row>
    <row r="499" ht="48" spans="1:17">
      <c r="A499" s="28">
        <v>495</v>
      </c>
      <c r="B499" s="11" t="s">
        <v>151</v>
      </c>
      <c r="C499" s="11" t="s">
        <v>1874</v>
      </c>
      <c r="D499" s="11" t="s">
        <v>1875</v>
      </c>
      <c r="E499" s="11" t="s">
        <v>1876</v>
      </c>
      <c r="F499" s="11" t="s">
        <v>250</v>
      </c>
      <c r="G499" s="11" t="s">
        <v>1877</v>
      </c>
      <c r="H499" s="11">
        <v>7</v>
      </c>
      <c r="I499" s="11">
        <v>10</v>
      </c>
      <c r="J499" s="11"/>
      <c r="K499" s="11"/>
      <c r="L499" s="11"/>
      <c r="M499" s="11">
        <v>100</v>
      </c>
      <c r="N499" s="11" t="s">
        <v>1873</v>
      </c>
      <c r="O499" s="11" t="s">
        <v>105</v>
      </c>
      <c r="P499" s="11" t="s">
        <v>56</v>
      </c>
      <c r="Q499" s="11" t="s">
        <v>729</v>
      </c>
    </row>
    <row r="500" ht="60" spans="1:17">
      <c r="A500" s="28">
        <v>496</v>
      </c>
      <c r="B500" s="11" t="s">
        <v>151</v>
      </c>
      <c r="C500" s="11" t="s">
        <v>1878</v>
      </c>
      <c r="D500" s="11" t="s">
        <v>1029</v>
      </c>
      <c r="E500" s="11" t="s">
        <v>1879</v>
      </c>
      <c r="F500" s="11" t="s">
        <v>424</v>
      </c>
      <c r="G500" s="11" t="s">
        <v>429</v>
      </c>
      <c r="H500" s="11">
        <v>7</v>
      </c>
      <c r="I500" s="11">
        <v>25</v>
      </c>
      <c r="J500" s="11" t="s">
        <v>1400</v>
      </c>
      <c r="K500" s="11">
        <v>10</v>
      </c>
      <c r="L500" s="11"/>
      <c r="M500" s="11">
        <v>31.81</v>
      </c>
      <c r="N500" s="11" t="s">
        <v>1880</v>
      </c>
      <c r="O500" s="11" t="s">
        <v>47</v>
      </c>
      <c r="P500" s="11" t="s">
        <v>56</v>
      </c>
      <c r="Q500" s="11" t="s">
        <v>729</v>
      </c>
    </row>
    <row r="501" ht="48" spans="1:17">
      <c r="A501" s="28">
        <v>497</v>
      </c>
      <c r="B501" s="11" t="s">
        <v>151</v>
      </c>
      <c r="C501" s="11" t="s">
        <v>1881</v>
      </c>
      <c r="D501" s="11" t="s">
        <v>1882</v>
      </c>
      <c r="E501" s="11" t="s">
        <v>1883</v>
      </c>
      <c r="F501" s="11" t="s">
        <v>228</v>
      </c>
      <c r="G501" s="11" t="s">
        <v>429</v>
      </c>
      <c r="H501" s="11">
        <v>7</v>
      </c>
      <c r="I501" s="11">
        <v>10</v>
      </c>
      <c r="J501" s="11" t="s">
        <v>1400</v>
      </c>
      <c r="K501" s="11">
        <v>12</v>
      </c>
      <c r="L501" s="11"/>
      <c r="M501" s="11">
        <v>43.75</v>
      </c>
      <c r="N501" s="11" t="s">
        <v>1884</v>
      </c>
      <c r="O501" s="11" t="s">
        <v>105</v>
      </c>
      <c r="P501" s="11" t="s">
        <v>56</v>
      </c>
      <c r="Q501" s="11" t="s">
        <v>729</v>
      </c>
    </row>
    <row r="502" ht="36" spans="1:17">
      <c r="A502" s="28">
        <v>498</v>
      </c>
      <c r="B502" s="11" t="s">
        <v>151</v>
      </c>
      <c r="C502" s="11" t="s">
        <v>1885</v>
      </c>
      <c r="D502" s="11" t="s">
        <v>1886</v>
      </c>
      <c r="E502" s="11" t="s">
        <v>1887</v>
      </c>
      <c r="F502" s="11" t="s">
        <v>178</v>
      </c>
      <c r="G502" s="11" t="s">
        <v>1373</v>
      </c>
      <c r="H502" s="11">
        <v>6</v>
      </c>
      <c r="I502" s="11">
        <v>25</v>
      </c>
      <c r="J502" s="11"/>
      <c r="K502" s="11"/>
      <c r="L502" s="11"/>
      <c r="M502" s="11">
        <v>100</v>
      </c>
      <c r="N502" s="11" t="s">
        <v>1884</v>
      </c>
      <c r="O502" s="11" t="s">
        <v>47</v>
      </c>
      <c r="P502" s="11" t="s">
        <v>56</v>
      </c>
      <c r="Q502" s="11" t="s">
        <v>729</v>
      </c>
    </row>
    <row r="503" ht="36" spans="1:17">
      <c r="A503" s="28">
        <v>499</v>
      </c>
      <c r="B503" s="11" t="s">
        <v>151</v>
      </c>
      <c r="C503" s="11" t="s">
        <v>1888</v>
      </c>
      <c r="D503" s="11" t="s">
        <v>1889</v>
      </c>
      <c r="E503" s="11" t="s">
        <v>1890</v>
      </c>
      <c r="F503" s="11" t="s">
        <v>178</v>
      </c>
      <c r="G503" s="11" t="s">
        <v>1133</v>
      </c>
      <c r="H503" s="11">
        <v>8</v>
      </c>
      <c r="I503" s="11">
        <v>25</v>
      </c>
      <c r="J503" s="11"/>
      <c r="K503" s="11"/>
      <c r="L503" s="11"/>
      <c r="M503" s="11">
        <v>100</v>
      </c>
      <c r="N503" s="11" t="s">
        <v>1891</v>
      </c>
      <c r="O503" s="11" t="s">
        <v>47</v>
      </c>
      <c r="P503" s="11" t="s">
        <v>56</v>
      </c>
      <c r="Q503" s="11" t="s">
        <v>729</v>
      </c>
    </row>
    <row r="504" ht="36" spans="1:17">
      <c r="A504" s="28">
        <v>500</v>
      </c>
      <c r="B504" s="11" t="s">
        <v>151</v>
      </c>
      <c r="C504" s="11" t="s">
        <v>1892</v>
      </c>
      <c r="D504" s="11" t="s">
        <v>1893</v>
      </c>
      <c r="E504" s="11" t="s">
        <v>1894</v>
      </c>
      <c r="F504" s="11" t="s">
        <v>196</v>
      </c>
      <c r="G504" s="11" t="s">
        <v>1421</v>
      </c>
      <c r="H504" s="11">
        <v>5</v>
      </c>
      <c r="I504" s="11">
        <v>10</v>
      </c>
      <c r="J504" s="11"/>
      <c r="K504" s="11"/>
      <c r="L504" s="11"/>
      <c r="M504" s="11">
        <v>100</v>
      </c>
      <c r="N504" s="11" t="s">
        <v>1895</v>
      </c>
      <c r="O504" s="11" t="s">
        <v>105</v>
      </c>
      <c r="P504" s="11" t="s">
        <v>56</v>
      </c>
      <c r="Q504" s="11" t="s">
        <v>729</v>
      </c>
    </row>
    <row r="505" ht="36" spans="1:17">
      <c r="A505" s="28">
        <v>501</v>
      </c>
      <c r="B505" s="11" t="s">
        <v>151</v>
      </c>
      <c r="C505" s="11" t="s">
        <v>1896</v>
      </c>
      <c r="D505" s="11" t="s">
        <v>1897</v>
      </c>
      <c r="E505" s="11" t="s">
        <v>1898</v>
      </c>
      <c r="F505" s="11" t="s">
        <v>202</v>
      </c>
      <c r="G505" s="11" t="s">
        <v>339</v>
      </c>
      <c r="H505" s="11">
        <v>8</v>
      </c>
      <c r="I505" s="11">
        <v>25</v>
      </c>
      <c r="J505" s="11"/>
      <c r="K505" s="11"/>
      <c r="L505" s="11"/>
      <c r="M505" s="11">
        <v>100</v>
      </c>
      <c r="N505" s="11" t="s">
        <v>1899</v>
      </c>
      <c r="O505" s="11" t="s">
        <v>47</v>
      </c>
      <c r="P505" s="11" t="s">
        <v>56</v>
      </c>
      <c r="Q505" s="11" t="s">
        <v>729</v>
      </c>
    </row>
    <row r="506" ht="24" spans="1:17">
      <c r="A506" s="28">
        <v>502</v>
      </c>
      <c r="B506" s="11" t="s">
        <v>151</v>
      </c>
      <c r="C506" s="11" t="s">
        <v>1900</v>
      </c>
      <c r="D506" s="11" t="s">
        <v>1010</v>
      </c>
      <c r="E506" s="11" t="s">
        <v>1011</v>
      </c>
      <c r="F506" s="11" t="s">
        <v>402</v>
      </c>
      <c r="G506" s="11" t="s">
        <v>403</v>
      </c>
      <c r="H506" s="11">
        <v>4</v>
      </c>
      <c r="I506" s="11">
        <v>25</v>
      </c>
      <c r="J506" s="11"/>
      <c r="K506" s="11"/>
      <c r="L506" s="11"/>
      <c r="M506" s="11">
        <v>55.55</v>
      </c>
      <c r="N506" s="11" t="s">
        <v>1901</v>
      </c>
      <c r="O506" s="11" t="s">
        <v>47</v>
      </c>
      <c r="P506" s="11" t="s">
        <v>56</v>
      </c>
      <c r="Q506" s="11" t="s">
        <v>729</v>
      </c>
    </row>
    <row r="507" ht="60" spans="1:17">
      <c r="A507" s="28">
        <v>503</v>
      </c>
      <c r="B507" s="11" t="s">
        <v>494</v>
      </c>
      <c r="C507" s="11" t="s">
        <v>1902</v>
      </c>
      <c r="D507" s="11" t="s">
        <v>1903</v>
      </c>
      <c r="E507" s="11" t="s">
        <v>1904</v>
      </c>
      <c r="F507" s="30" t="s">
        <v>1905</v>
      </c>
      <c r="G507" s="11" t="s">
        <v>1906</v>
      </c>
      <c r="H507" s="11">
        <v>2</v>
      </c>
      <c r="I507" s="11">
        <v>30</v>
      </c>
      <c r="J507" s="11" t="s">
        <v>1400</v>
      </c>
      <c r="K507" s="11">
        <v>4</v>
      </c>
      <c r="L507" s="11"/>
      <c r="M507" s="11">
        <v>100</v>
      </c>
      <c r="N507" s="11" t="s">
        <v>1907</v>
      </c>
      <c r="O507" s="11" t="s">
        <v>47</v>
      </c>
      <c r="P507" s="11" t="s">
        <v>48</v>
      </c>
      <c r="Q507" s="11" t="s">
        <v>729</v>
      </c>
    </row>
    <row r="508" ht="24" spans="1:17">
      <c r="A508" s="28">
        <v>504</v>
      </c>
      <c r="B508" s="11" t="s">
        <v>494</v>
      </c>
      <c r="C508" s="11" t="s">
        <v>1908</v>
      </c>
      <c r="D508" s="11" t="s">
        <v>1909</v>
      </c>
      <c r="E508" s="11" t="s">
        <v>1910</v>
      </c>
      <c r="F508" s="11" t="s">
        <v>1911</v>
      </c>
      <c r="G508" s="11" t="s">
        <v>1912</v>
      </c>
      <c r="H508" s="11">
        <v>3</v>
      </c>
      <c r="I508" s="11">
        <v>30</v>
      </c>
      <c r="J508" s="11"/>
      <c r="K508" s="11"/>
      <c r="L508" s="11"/>
      <c r="M508" s="11">
        <v>100</v>
      </c>
      <c r="N508" s="11" t="s">
        <v>728</v>
      </c>
      <c r="O508" s="11" t="s">
        <v>47</v>
      </c>
      <c r="P508" s="11" t="s">
        <v>48</v>
      </c>
      <c r="Q508" s="11" t="s">
        <v>729</v>
      </c>
    </row>
    <row r="509" ht="24" spans="1:17">
      <c r="A509" s="28">
        <v>505</v>
      </c>
      <c r="B509" s="11" t="s">
        <v>494</v>
      </c>
      <c r="C509" s="11" t="s">
        <v>1913</v>
      </c>
      <c r="D509" s="11" t="s">
        <v>1914</v>
      </c>
      <c r="E509" s="11" t="s">
        <v>1915</v>
      </c>
      <c r="F509" s="11" t="s">
        <v>1916</v>
      </c>
      <c r="G509" s="11" t="s">
        <v>339</v>
      </c>
      <c r="H509" s="11">
        <v>2</v>
      </c>
      <c r="I509" s="11">
        <v>10</v>
      </c>
      <c r="J509" s="11"/>
      <c r="K509" s="11"/>
      <c r="L509" s="11"/>
      <c r="M509" s="11">
        <v>100</v>
      </c>
      <c r="N509" s="11" t="s">
        <v>728</v>
      </c>
      <c r="O509" s="11" t="s">
        <v>105</v>
      </c>
      <c r="P509" s="11" t="s">
        <v>48</v>
      </c>
      <c r="Q509" s="11" t="s">
        <v>729</v>
      </c>
    </row>
    <row r="510" ht="24" spans="1:17">
      <c r="A510" s="28">
        <v>506</v>
      </c>
      <c r="B510" s="11" t="s">
        <v>494</v>
      </c>
      <c r="C510" s="11" t="s">
        <v>1917</v>
      </c>
      <c r="D510" s="11" t="s">
        <v>1918</v>
      </c>
      <c r="E510" s="11" t="s">
        <v>1919</v>
      </c>
      <c r="F510" s="11" t="s">
        <v>1916</v>
      </c>
      <c r="G510" s="11" t="s">
        <v>339</v>
      </c>
      <c r="H510" s="11">
        <v>2</v>
      </c>
      <c r="I510" s="11">
        <v>30</v>
      </c>
      <c r="J510" s="11"/>
      <c r="K510" s="11"/>
      <c r="L510" s="11"/>
      <c r="M510" s="11">
        <v>100</v>
      </c>
      <c r="N510" s="11" t="s">
        <v>728</v>
      </c>
      <c r="O510" s="11" t="s">
        <v>47</v>
      </c>
      <c r="P510" s="11" t="s">
        <v>48</v>
      </c>
      <c r="Q510" s="11" t="s">
        <v>729</v>
      </c>
    </row>
    <row r="511" ht="24" spans="1:17">
      <c r="A511" s="28">
        <v>507</v>
      </c>
      <c r="B511" s="11" t="s">
        <v>494</v>
      </c>
      <c r="C511" s="11" t="s">
        <v>1920</v>
      </c>
      <c r="D511" s="11" t="s">
        <v>1921</v>
      </c>
      <c r="E511" s="11" t="s">
        <v>1922</v>
      </c>
      <c r="F511" s="30" t="s">
        <v>1905</v>
      </c>
      <c r="G511" s="11" t="s">
        <v>1923</v>
      </c>
      <c r="H511" s="11">
        <v>2</v>
      </c>
      <c r="I511" s="11">
        <v>30</v>
      </c>
      <c r="J511" s="11"/>
      <c r="K511" s="11"/>
      <c r="L511" s="11"/>
      <c r="M511" s="11">
        <v>100</v>
      </c>
      <c r="N511" s="11" t="s">
        <v>733</v>
      </c>
      <c r="O511" s="11" t="s">
        <v>47</v>
      </c>
      <c r="P511" s="11" t="s">
        <v>48</v>
      </c>
      <c r="Q511" s="11" t="s">
        <v>729</v>
      </c>
    </row>
    <row r="512" ht="24" spans="1:17">
      <c r="A512" s="28">
        <v>508</v>
      </c>
      <c r="B512" s="11" t="s">
        <v>494</v>
      </c>
      <c r="C512" s="11" t="s">
        <v>1924</v>
      </c>
      <c r="D512" s="11" t="s">
        <v>1925</v>
      </c>
      <c r="E512" s="11" t="s">
        <v>1926</v>
      </c>
      <c r="F512" s="30" t="s">
        <v>1927</v>
      </c>
      <c r="G512" s="11" t="s">
        <v>545</v>
      </c>
      <c r="H512" s="11">
        <v>1</v>
      </c>
      <c r="I512" s="11">
        <v>30</v>
      </c>
      <c r="J512" s="11"/>
      <c r="K512" s="11"/>
      <c r="L512" s="11"/>
      <c r="M512" s="11">
        <v>100</v>
      </c>
      <c r="N512" s="11" t="s">
        <v>733</v>
      </c>
      <c r="O512" s="11" t="s">
        <v>47</v>
      </c>
      <c r="P512" s="11" t="s">
        <v>48</v>
      </c>
      <c r="Q512" s="11" t="s">
        <v>729</v>
      </c>
    </row>
    <row r="513" ht="24" spans="1:17">
      <c r="A513" s="28">
        <v>509</v>
      </c>
      <c r="B513" s="11" t="s">
        <v>494</v>
      </c>
      <c r="C513" s="11" t="s">
        <v>1928</v>
      </c>
      <c r="D513" s="11" t="s">
        <v>1929</v>
      </c>
      <c r="E513" s="11" t="s">
        <v>1930</v>
      </c>
      <c r="F513" s="11" t="s">
        <v>503</v>
      </c>
      <c r="G513" s="11" t="s">
        <v>504</v>
      </c>
      <c r="H513" s="11">
        <v>2</v>
      </c>
      <c r="I513" s="11">
        <v>30</v>
      </c>
      <c r="J513" s="11"/>
      <c r="K513" s="11"/>
      <c r="L513" s="11"/>
      <c r="M513" s="11">
        <v>100</v>
      </c>
      <c r="N513" s="11" t="s">
        <v>733</v>
      </c>
      <c r="O513" s="11" t="s">
        <v>47</v>
      </c>
      <c r="P513" s="11" t="s">
        <v>48</v>
      </c>
      <c r="Q513" s="11" t="s">
        <v>729</v>
      </c>
    </row>
    <row r="514" ht="48" spans="1:17">
      <c r="A514" s="28">
        <v>510</v>
      </c>
      <c r="B514" s="11" t="s">
        <v>494</v>
      </c>
      <c r="C514" s="11" t="s">
        <v>1931</v>
      </c>
      <c r="D514" s="11" t="s">
        <v>1932</v>
      </c>
      <c r="E514" s="11" t="s">
        <v>1933</v>
      </c>
      <c r="F514" s="11" t="s">
        <v>1934</v>
      </c>
      <c r="G514" s="11" t="s">
        <v>1935</v>
      </c>
      <c r="H514" s="11">
        <v>2</v>
      </c>
      <c r="I514" s="11">
        <v>30</v>
      </c>
      <c r="J514" s="11" t="s">
        <v>1400</v>
      </c>
      <c r="K514" s="11">
        <v>2</v>
      </c>
      <c r="L514" s="11"/>
      <c r="M514" s="11">
        <v>100</v>
      </c>
      <c r="N514" s="11" t="s">
        <v>733</v>
      </c>
      <c r="O514" s="11" t="s">
        <v>47</v>
      </c>
      <c r="P514" s="11" t="s">
        <v>48</v>
      </c>
      <c r="Q514" s="11" t="s">
        <v>729</v>
      </c>
    </row>
    <row r="515" ht="24" spans="1:17">
      <c r="A515" s="28">
        <v>511</v>
      </c>
      <c r="B515" s="11" t="s">
        <v>494</v>
      </c>
      <c r="C515" s="11" t="s">
        <v>1936</v>
      </c>
      <c r="D515" s="11" t="s">
        <v>1937</v>
      </c>
      <c r="E515" s="11" t="s">
        <v>1938</v>
      </c>
      <c r="F515" s="11" t="s">
        <v>594</v>
      </c>
      <c r="G515" s="11" t="s">
        <v>1939</v>
      </c>
      <c r="H515" s="11">
        <v>6</v>
      </c>
      <c r="I515" s="11">
        <v>15</v>
      </c>
      <c r="J515" s="11"/>
      <c r="K515" s="11"/>
      <c r="L515" s="11"/>
      <c r="M515" s="11">
        <v>33.33</v>
      </c>
      <c r="N515" s="11" t="s">
        <v>733</v>
      </c>
      <c r="O515" s="11" t="s">
        <v>47</v>
      </c>
      <c r="P515" s="11" t="s">
        <v>56</v>
      </c>
      <c r="Q515" s="11" t="s">
        <v>729</v>
      </c>
    </row>
    <row r="516" ht="36" spans="1:17">
      <c r="A516" s="28">
        <v>512</v>
      </c>
      <c r="B516" s="11" t="s">
        <v>494</v>
      </c>
      <c r="C516" s="11" t="s">
        <v>1940</v>
      </c>
      <c r="D516" s="11" t="s">
        <v>1941</v>
      </c>
      <c r="E516" s="11" t="s">
        <v>1942</v>
      </c>
      <c r="F516" s="30" t="s">
        <v>599</v>
      </c>
      <c r="G516" s="11" t="s">
        <v>499</v>
      </c>
      <c r="H516" s="11">
        <v>1</v>
      </c>
      <c r="I516" s="11">
        <v>30</v>
      </c>
      <c r="J516" s="11"/>
      <c r="K516" s="11"/>
      <c r="L516" s="11"/>
      <c r="M516" s="11">
        <v>100</v>
      </c>
      <c r="N516" s="11" t="s">
        <v>810</v>
      </c>
      <c r="O516" s="11" t="s">
        <v>47</v>
      </c>
      <c r="P516" s="11" t="s">
        <v>48</v>
      </c>
      <c r="Q516" s="11" t="s">
        <v>729</v>
      </c>
    </row>
    <row r="517" ht="48" spans="1:17">
      <c r="A517" s="28">
        <v>513</v>
      </c>
      <c r="B517" s="11" t="s">
        <v>494</v>
      </c>
      <c r="C517" s="11" t="s">
        <v>1943</v>
      </c>
      <c r="D517" s="11" t="s">
        <v>1944</v>
      </c>
      <c r="E517" s="11" t="s">
        <v>1945</v>
      </c>
      <c r="F517" s="11" t="s">
        <v>1934</v>
      </c>
      <c r="G517" s="11" t="s">
        <v>1935</v>
      </c>
      <c r="H517" s="11">
        <v>2</v>
      </c>
      <c r="I517" s="11">
        <v>30</v>
      </c>
      <c r="J517" s="11" t="s">
        <v>1400</v>
      </c>
      <c r="K517" s="11">
        <v>2</v>
      </c>
      <c r="L517" s="11"/>
      <c r="M517" s="11">
        <v>100</v>
      </c>
      <c r="N517" s="11" t="s">
        <v>810</v>
      </c>
      <c r="O517" s="11" t="s">
        <v>47</v>
      </c>
      <c r="P517" s="11" t="s">
        <v>48</v>
      </c>
      <c r="Q517" s="11" t="s">
        <v>729</v>
      </c>
    </row>
    <row r="518" ht="36" spans="1:17">
      <c r="A518" s="28">
        <v>514</v>
      </c>
      <c r="B518" s="11" t="s">
        <v>494</v>
      </c>
      <c r="C518" s="11" t="s">
        <v>1946</v>
      </c>
      <c r="D518" s="11" t="s">
        <v>1947</v>
      </c>
      <c r="E518" s="11" t="s">
        <v>1948</v>
      </c>
      <c r="F518" s="11" t="s">
        <v>540</v>
      </c>
      <c r="G518" s="11" t="s">
        <v>504</v>
      </c>
      <c r="H518" s="11">
        <v>1</v>
      </c>
      <c r="I518" s="11">
        <v>30</v>
      </c>
      <c r="J518" s="11"/>
      <c r="K518" s="11"/>
      <c r="L518" s="11" t="s">
        <v>3435</v>
      </c>
      <c r="M518" s="11">
        <v>100</v>
      </c>
      <c r="N518" s="11" t="s">
        <v>810</v>
      </c>
      <c r="O518" s="11" t="s">
        <v>47</v>
      </c>
      <c r="P518" s="11" t="s">
        <v>48</v>
      </c>
      <c r="Q518" s="11" t="s">
        <v>729</v>
      </c>
    </row>
    <row r="519" ht="24" spans="1:17">
      <c r="A519" s="28">
        <v>515</v>
      </c>
      <c r="B519" s="11" t="s">
        <v>494</v>
      </c>
      <c r="C519" s="11" t="s">
        <v>1949</v>
      </c>
      <c r="D519" s="11" t="s">
        <v>1950</v>
      </c>
      <c r="E519" s="11" t="s">
        <v>1951</v>
      </c>
      <c r="F519" s="30" t="s">
        <v>1927</v>
      </c>
      <c r="G519" s="11" t="s">
        <v>545</v>
      </c>
      <c r="H519" s="11">
        <v>6</v>
      </c>
      <c r="I519" s="11">
        <v>15</v>
      </c>
      <c r="J519" s="11"/>
      <c r="K519" s="11"/>
      <c r="L519" s="11"/>
      <c r="M519" s="11">
        <v>100</v>
      </c>
      <c r="N519" s="11" t="s">
        <v>737</v>
      </c>
      <c r="O519" s="11" t="s">
        <v>47</v>
      </c>
      <c r="P519" s="11" t="s">
        <v>56</v>
      </c>
      <c r="Q519" s="11" t="s">
        <v>729</v>
      </c>
    </row>
    <row r="520" ht="48" spans="1:17">
      <c r="A520" s="28">
        <v>516</v>
      </c>
      <c r="B520" s="11" t="s">
        <v>494</v>
      </c>
      <c r="C520" s="11" t="s">
        <v>1952</v>
      </c>
      <c r="D520" s="11" t="s">
        <v>1953</v>
      </c>
      <c r="E520" s="11" t="s">
        <v>1954</v>
      </c>
      <c r="F520" s="30" t="s">
        <v>528</v>
      </c>
      <c r="G520" s="11" t="s">
        <v>636</v>
      </c>
      <c r="H520" s="11">
        <v>1</v>
      </c>
      <c r="I520" s="11">
        <v>30</v>
      </c>
      <c r="J520" s="11" t="s">
        <v>1400</v>
      </c>
      <c r="K520" s="11">
        <v>4</v>
      </c>
      <c r="L520" s="11" t="s">
        <v>45</v>
      </c>
      <c r="M520" s="11">
        <v>100</v>
      </c>
      <c r="N520" s="11" t="s">
        <v>737</v>
      </c>
      <c r="O520" s="11" t="s">
        <v>47</v>
      </c>
      <c r="P520" s="11" t="s">
        <v>48</v>
      </c>
      <c r="Q520" s="11" t="s">
        <v>729</v>
      </c>
    </row>
    <row r="521" ht="36" spans="1:17">
      <c r="A521" s="28">
        <v>517</v>
      </c>
      <c r="B521" s="11" t="s">
        <v>494</v>
      </c>
      <c r="C521" s="11" t="s">
        <v>1955</v>
      </c>
      <c r="D521" s="11" t="s">
        <v>1956</v>
      </c>
      <c r="E521" s="11" t="s">
        <v>1957</v>
      </c>
      <c r="F521" s="11" t="s">
        <v>519</v>
      </c>
      <c r="G521" s="11" t="s">
        <v>578</v>
      </c>
      <c r="H521" s="11">
        <v>1</v>
      </c>
      <c r="I521" s="11">
        <v>30</v>
      </c>
      <c r="J521" s="11"/>
      <c r="K521" s="11"/>
      <c r="L521" s="11"/>
      <c r="M521" s="11">
        <v>100</v>
      </c>
      <c r="N521" s="11" t="s">
        <v>737</v>
      </c>
      <c r="O521" s="11" t="s">
        <v>47</v>
      </c>
      <c r="P521" s="11" t="s">
        <v>48</v>
      </c>
      <c r="Q521" s="11" t="s">
        <v>729</v>
      </c>
    </row>
    <row r="522" ht="24" spans="1:17">
      <c r="A522" s="28">
        <v>518</v>
      </c>
      <c r="B522" s="11" t="s">
        <v>494</v>
      </c>
      <c r="C522" s="11" t="s">
        <v>1958</v>
      </c>
      <c r="D522" s="11" t="s">
        <v>1959</v>
      </c>
      <c r="E522" s="11" t="s">
        <v>1960</v>
      </c>
      <c r="F522" s="30" t="s">
        <v>508</v>
      </c>
      <c r="G522" s="11" t="s">
        <v>394</v>
      </c>
      <c r="H522" s="11">
        <v>3</v>
      </c>
      <c r="I522" s="11">
        <v>30</v>
      </c>
      <c r="J522" s="11"/>
      <c r="K522" s="11"/>
      <c r="L522" s="11"/>
      <c r="M522" s="11">
        <v>100</v>
      </c>
      <c r="N522" s="11" t="s">
        <v>741</v>
      </c>
      <c r="O522" s="11" t="s">
        <v>47</v>
      </c>
      <c r="P522" s="11" t="s">
        <v>48</v>
      </c>
      <c r="Q522" s="11" t="s">
        <v>729</v>
      </c>
    </row>
    <row r="523" ht="36" spans="1:17">
      <c r="A523" s="28">
        <v>519</v>
      </c>
      <c r="B523" s="11" t="s">
        <v>494</v>
      </c>
      <c r="C523" s="11" t="s">
        <v>1961</v>
      </c>
      <c r="D523" s="11" t="s">
        <v>1962</v>
      </c>
      <c r="E523" s="11" t="s">
        <v>1963</v>
      </c>
      <c r="F523" s="11" t="s">
        <v>503</v>
      </c>
      <c r="G523" s="11" t="s">
        <v>504</v>
      </c>
      <c r="H523" s="11">
        <v>1</v>
      </c>
      <c r="I523" s="11">
        <v>30</v>
      </c>
      <c r="J523" s="11"/>
      <c r="K523" s="11"/>
      <c r="L523" s="11"/>
      <c r="M523" s="11">
        <v>100</v>
      </c>
      <c r="N523" s="11" t="s">
        <v>741</v>
      </c>
      <c r="O523" s="11" t="s">
        <v>47</v>
      </c>
      <c r="P523" s="11" t="s">
        <v>48</v>
      </c>
      <c r="Q523" s="11" t="s">
        <v>729</v>
      </c>
    </row>
    <row r="524" ht="24" spans="1:17">
      <c r="A524" s="28">
        <v>520</v>
      </c>
      <c r="B524" s="11" t="s">
        <v>494</v>
      </c>
      <c r="C524" s="11" t="s">
        <v>1964</v>
      </c>
      <c r="D524" s="11" t="s">
        <v>1965</v>
      </c>
      <c r="E524" s="11" t="s">
        <v>1966</v>
      </c>
      <c r="F524" s="11" t="s">
        <v>503</v>
      </c>
      <c r="G524" s="11" t="s">
        <v>504</v>
      </c>
      <c r="H524" s="11">
        <v>1</v>
      </c>
      <c r="I524" s="11">
        <v>30</v>
      </c>
      <c r="J524" s="11"/>
      <c r="K524" s="11"/>
      <c r="L524" s="11"/>
      <c r="M524" s="11">
        <v>100</v>
      </c>
      <c r="N524" s="11" t="s">
        <v>741</v>
      </c>
      <c r="O524" s="11" t="s">
        <v>47</v>
      </c>
      <c r="P524" s="11" t="s">
        <v>48</v>
      </c>
      <c r="Q524" s="11" t="s">
        <v>729</v>
      </c>
    </row>
    <row r="525" ht="36" spans="1:17">
      <c r="A525" s="28">
        <v>521</v>
      </c>
      <c r="B525" s="11" t="s">
        <v>494</v>
      </c>
      <c r="C525" s="11" t="s">
        <v>1967</v>
      </c>
      <c r="D525" s="11" t="s">
        <v>1968</v>
      </c>
      <c r="E525" s="11" t="s">
        <v>1969</v>
      </c>
      <c r="F525" s="30" t="s">
        <v>528</v>
      </c>
      <c r="G525" s="11" t="s">
        <v>636</v>
      </c>
      <c r="H525" s="11">
        <v>2</v>
      </c>
      <c r="I525" s="11">
        <v>10</v>
      </c>
      <c r="J525" s="11"/>
      <c r="K525" s="11"/>
      <c r="L525" s="11"/>
      <c r="M525" s="11">
        <v>100</v>
      </c>
      <c r="N525" s="11" t="s">
        <v>746</v>
      </c>
      <c r="O525" s="11" t="s">
        <v>105</v>
      </c>
      <c r="P525" s="11" t="s">
        <v>48</v>
      </c>
      <c r="Q525" s="11" t="s">
        <v>729</v>
      </c>
    </row>
    <row r="526" ht="48" spans="1:17">
      <c r="A526" s="28">
        <v>522</v>
      </c>
      <c r="B526" s="11" t="s">
        <v>494</v>
      </c>
      <c r="C526" s="11" t="s">
        <v>1970</v>
      </c>
      <c r="D526" s="11" t="s">
        <v>1971</v>
      </c>
      <c r="E526" s="11" t="s">
        <v>1972</v>
      </c>
      <c r="F526" s="11" t="s">
        <v>519</v>
      </c>
      <c r="G526" s="11" t="s">
        <v>636</v>
      </c>
      <c r="H526" s="11">
        <v>1</v>
      </c>
      <c r="I526" s="11">
        <v>30</v>
      </c>
      <c r="J526" s="11" t="s">
        <v>1400</v>
      </c>
      <c r="K526" s="11">
        <v>2</v>
      </c>
      <c r="L526" s="11" t="s">
        <v>45</v>
      </c>
      <c r="M526" s="11">
        <v>100</v>
      </c>
      <c r="N526" s="11" t="s">
        <v>746</v>
      </c>
      <c r="O526" s="11" t="s">
        <v>47</v>
      </c>
      <c r="P526" s="11" t="s">
        <v>48</v>
      </c>
      <c r="Q526" s="11" t="s">
        <v>729</v>
      </c>
    </row>
    <row r="527" ht="36" spans="1:17">
      <c r="A527" s="28">
        <v>523</v>
      </c>
      <c r="B527" s="11" t="s">
        <v>494</v>
      </c>
      <c r="C527" s="11" t="s">
        <v>1973</v>
      </c>
      <c r="D527" s="11" t="s">
        <v>1974</v>
      </c>
      <c r="E527" s="11" t="s">
        <v>1975</v>
      </c>
      <c r="F527" s="11" t="s">
        <v>1976</v>
      </c>
      <c r="G527" s="11" t="s">
        <v>1977</v>
      </c>
      <c r="H527" s="11">
        <v>2</v>
      </c>
      <c r="I527" s="11">
        <v>30</v>
      </c>
      <c r="J527" s="11"/>
      <c r="K527" s="11"/>
      <c r="L527" s="11"/>
      <c r="M527" s="11">
        <v>100</v>
      </c>
      <c r="N527" s="11" t="s">
        <v>746</v>
      </c>
      <c r="O527" s="11" t="s">
        <v>47</v>
      </c>
      <c r="P527" s="11" t="s">
        <v>48</v>
      </c>
      <c r="Q527" s="11" t="s">
        <v>729</v>
      </c>
    </row>
    <row r="528" ht="24" spans="1:17">
      <c r="A528" s="28">
        <v>524</v>
      </c>
      <c r="B528" s="11" t="s">
        <v>494</v>
      </c>
      <c r="C528" s="11" t="s">
        <v>1978</v>
      </c>
      <c r="D528" s="11" t="s">
        <v>1979</v>
      </c>
      <c r="E528" s="11" t="s">
        <v>1980</v>
      </c>
      <c r="F528" s="11" t="s">
        <v>624</v>
      </c>
      <c r="G528" s="11" t="s">
        <v>625</v>
      </c>
      <c r="H528" s="11">
        <v>5</v>
      </c>
      <c r="I528" s="11">
        <v>5</v>
      </c>
      <c r="J528" s="11"/>
      <c r="K528" s="11"/>
      <c r="L528" s="11"/>
      <c r="M528" s="11">
        <v>100</v>
      </c>
      <c r="N528" s="11" t="s">
        <v>746</v>
      </c>
      <c r="O528" s="11" t="s">
        <v>105</v>
      </c>
      <c r="P528" s="11" t="s">
        <v>56</v>
      </c>
      <c r="Q528" s="11" t="s">
        <v>729</v>
      </c>
    </row>
    <row r="529" ht="36" spans="1:17">
      <c r="A529" s="28">
        <v>525</v>
      </c>
      <c r="B529" s="11" t="s">
        <v>494</v>
      </c>
      <c r="C529" s="11" t="s">
        <v>1981</v>
      </c>
      <c r="D529" s="11" t="s">
        <v>1982</v>
      </c>
      <c r="E529" s="11" t="s">
        <v>1983</v>
      </c>
      <c r="F529" s="30" t="s">
        <v>508</v>
      </c>
      <c r="G529" s="11" t="s">
        <v>825</v>
      </c>
      <c r="H529" s="11">
        <v>6</v>
      </c>
      <c r="I529" s="11">
        <v>15</v>
      </c>
      <c r="J529" s="11"/>
      <c r="K529" s="11"/>
      <c r="L529" s="11"/>
      <c r="M529" s="11">
        <v>100</v>
      </c>
      <c r="N529" s="11" t="s">
        <v>750</v>
      </c>
      <c r="O529" s="11" t="s">
        <v>47</v>
      </c>
      <c r="P529" s="11" t="s">
        <v>56</v>
      </c>
      <c r="Q529" s="11" t="s">
        <v>729</v>
      </c>
    </row>
    <row r="530" ht="24" spans="1:17">
      <c r="A530" s="28">
        <v>526</v>
      </c>
      <c r="B530" s="11" t="s">
        <v>494</v>
      </c>
      <c r="C530" s="11" t="s">
        <v>1984</v>
      </c>
      <c r="D530" s="11" t="s">
        <v>1985</v>
      </c>
      <c r="E530" s="11" t="s">
        <v>1986</v>
      </c>
      <c r="F530" s="30" t="s">
        <v>582</v>
      </c>
      <c r="G530" s="11" t="s">
        <v>403</v>
      </c>
      <c r="H530" s="11">
        <v>1</v>
      </c>
      <c r="I530" s="11">
        <v>30</v>
      </c>
      <c r="J530" s="11"/>
      <c r="K530" s="11"/>
      <c r="L530" s="11"/>
      <c r="M530" s="11">
        <v>100</v>
      </c>
      <c r="N530" s="11" t="s">
        <v>750</v>
      </c>
      <c r="O530" s="11" t="s">
        <v>47</v>
      </c>
      <c r="P530" s="11" t="s">
        <v>48</v>
      </c>
      <c r="Q530" s="11" t="s">
        <v>729</v>
      </c>
    </row>
    <row r="531" ht="36" spans="1:17">
      <c r="A531" s="28">
        <v>527</v>
      </c>
      <c r="B531" s="11" t="s">
        <v>494</v>
      </c>
      <c r="C531" s="11" t="s">
        <v>1987</v>
      </c>
      <c r="D531" s="11" t="s">
        <v>1988</v>
      </c>
      <c r="E531" s="11" t="s">
        <v>1989</v>
      </c>
      <c r="F531" s="30" t="s">
        <v>528</v>
      </c>
      <c r="G531" s="11" t="s">
        <v>636</v>
      </c>
      <c r="H531" s="11">
        <v>1</v>
      </c>
      <c r="I531" s="11">
        <v>30</v>
      </c>
      <c r="J531" s="11" t="s">
        <v>1400</v>
      </c>
      <c r="K531" s="11">
        <v>2</v>
      </c>
      <c r="L531" s="11" t="s">
        <v>45</v>
      </c>
      <c r="M531" s="11">
        <v>100</v>
      </c>
      <c r="N531" s="11" t="s">
        <v>750</v>
      </c>
      <c r="O531" s="11" t="s">
        <v>47</v>
      </c>
      <c r="P531" s="11" t="s">
        <v>48</v>
      </c>
      <c r="Q531" s="11" t="s">
        <v>729</v>
      </c>
    </row>
    <row r="532" ht="24" spans="1:17">
      <c r="A532" s="28">
        <v>528</v>
      </c>
      <c r="B532" s="11" t="s">
        <v>494</v>
      </c>
      <c r="C532" s="11" t="s">
        <v>1990</v>
      </c>
      <c r="D532" s="11" t="s">
        <v>1991</v>
      </c>
      <c r="E532" s="11" t="s">
        <v>1992</v>
      </c>
      <c r="F532" s="30" t="s">
        <v>1916</v>
      </c>
      <c r="G532" s="11" t="s">
        <v>339</v>
      </c>
      <c r="H532" s="11">
        <v>1</v>
      </c>
      <c r="I532" s="11">
        <v>30</v>
      </c>
      <c r="J532" s="11"/>
      <c r="K532" s="11"/>
      <c r="L532" s="11"/>
      <c r="M532" s="11">
        <v>100</v>
      </c>
      <c r="N532" s="11" t="s">
        <v>750</v>
      </c>
      <c r="O532" s="11" t="s">
        <v>47</v>
      </c>
      <c r="P532" s="11" t="s">
        <v>48</v>
      </c>
      <c r="Q532" s="11" t="s">
        <v>729</v>
      </c>
    </row>
    <row r="533" ht="24" spans="1:17">
      <c r="A533" s="28">
        <v>529</v>
      </c>
      <c r="B533" s="11" t="s">
        <v>494</v>
      </c>
      <c r="C533" s="11" t="s">
        <v>1993</v>
      </c>
      <c r="D533" s="11" t="s">
        <v>1994</v>
      </c>
      <c r="E533" s="11" t="s">
        <v>1995</v>
      </c>
      <c r="F533" s="11" t="s">
        <v>624</v>
      </c>
      <c r="G533" s="11" t="s">
        <v>1939</v>
      </c>
      <c r="H533" s="11">
        <v>6</v>
      </c>
      <c r="I533" s="11">
        <v>15</v>
      </c>
      <c r="J533" s="11"/>
      <c r="K533" s="11"/>
      <c r="L533" s="11" t="s">
        <v>1939</v>
      </c>
      <c r="M533" s="11">
        <v>100</v>
      </c>
      <c r="N533" s="11" t="s">
        <v>750</v>
      </c>
      <c r="O533" s="11" t="s">
        <v>47</v>
      </c>
      <c r="P533" s="11" t="s">
        <v>56</v>
      </c>
      <c r="Q533" s="11" t="s">
        <v>729</v>
      </c>
    </row>
    <row r="534" ht="60" spans="1:17">
      <c r="A534" s="85">
        <v>530</v>
      </c>
      <c r="B534" s="11" t="s">
        <v>494</v>
      </c>
      <c r="C534" s="11" t="s">
        <v>1996</v>
      </c>
      <c r="D534" s="11" t="s">
        <v>1997</v>
      </c>
      <c r="E534" s="11" t="s">
        <v>1998</v>
      </c>
      <c r="F534" s="37" t="s">
        <v>519</v>
      </c>
      <c r="G534" s="11" t="s">
        <v>1275</v>
      </c>
      <c r="H534" s="11">
        <v>1</v>
      </c>
      <c r="I534" s="11">
        <v>10</v>
      </c>
      <c r="J534" s="11"/>
      <c r="K534" s="11"/>
      <c r="L534" s="11" t="s">
        <v>3574</v>
      </c>
      <c r="M534" s="11">
        <v>100</v>
      </c>
      <c r="N534" s="11" t="s">
        <v>750</v>
      </c>
      <c r="O534" s="11" t="s">
        <v>105</v>
      </c>
      <c r="P534" s="11" t="s">
        <v>48</v>
      </c>
      <c r="Q534" s="11" t="s">
        <v>729</v>
      </c>
    </row>
    <row r="535" ht="24" spans="1:17">
      <c r="A535" s="28">
        <v>531</v>
      </c>
      <c r="B535" s="11" t="s">
        <v>494</v>
      </c>
      <c r="C535" s="11" t="s">
        <v>1999</v>
      </c>
      <c r="D535" s="11" t="s">
        <v>2000</v>
      </c>
      <c r="E535" s="11" t="s">
        <v>2001</v>
      </c>
      <c r="F535" s="30" t="s">
        <v>2002</v>
      </c>
      <c r="G535" s="11" t="s">
        <v>354</v>
      </c>
      <c r="H535" s="11">
        <v>3</v>
      </c>
      <c r="I535" s="11">
        <v>30</v>
      </c>
      <c r="J535" s="11" t="s">
        <v>1400</v>
      </c>
      <c r="K535" s="11">
        <v>2</v>
      </c>
      <c r="L535" s="11"/>
      <c r="M535" s="11">
        <v>100</v>
      </c>
      <c r="N535" s="11" t="s">
        <v>869</v>
      </c>
      <c r="O535" s="11" t="s">
        <v>47</v>
      </c>
      <c r="P535" s="11" t="s">
        <v>48</v>
      </c>
      <c r="Q535" s="11" t="s">
        <v>729</v>
      </c>
    </row>
    <row r="536" ht="24" spans="1:17">
      <c r="A536" s="28">
        <v>532</v>
      </c>
      <c r="B536" s="11" t="s">
        <v>494</v>
      </c>
      <c r="C536" s="11" t="s">
        <v>2003</v>
      </c>
      <c r="D536" s="11" t="s">
        <v>2004</v>
      </c>
      <c r="E536" s="11" t="s">
        <v>2005</v>
      </c>
      <c r="F536" s="11" t="s">
        <v>594</v>
      </c>
      <c r="G536" s="11" t="s">
        <v>1939</v>
      </c>
      <c r="H536" s="11">
        <v>6</v>
      </c>
      <c r="I536" s="11">
        <v>15</v>
      </c>
      <c r="J536" s="11"/>
      <c r="K536" s="11"/>
      <c r="L536" s="11"/>
      <c r="M536" s="11">
        <v>33.33</v>
      </c>
      <c r="N536" s="11" t="s">
        <v>869</v>
      </c>
      <c r="O536" s="11" t="s">
        <v>47</v>
      </c>
      <c r="P536" s="11" t="s">
        <v>56</v>
      </c>
      <c r="Q536" s="11" t="s">
        <v>729</v>
      </c>
    </row>
    <row r="537" ht="36" spans="1:17">
      <c r="A537" s="28">
        <v>533</v>
      </c>
      <c r="B537" s="11" t="s">
        <v>494</v>
      </c>
      <c r="C537" s="11" t="s">
        <v>2006</v>
      </c>
      <c r="D537" s="11" t="s">
        <v>2007</v>
      </c>
      <c r="E537" s="11" t="s">
        <v>2008</v>
      </c>
      <c r="F537" s="11" t="s">
        <v>540</v>
      </c>
      <c r="G537" s="11" t="s">
        <v>504</v>
      </c>
      <c r="H537" s="11">
        <v>1</v>
      </c>
      <c r="I537" s="11">
        <v>30</v>
      </c>
      <c r="J537" s="11"/>
      <c r="K537" s="11"/>
      <c r="L537" s="11"/>
      <c r="M537" s="11">
        <v>100</v>
      </c>
      <c r="N537" s="11" t="s">
        <v>869</v>
      </c>
      <c r="O537" s="11" t="s">
        <v>47</v>
      </c>
      <c r="P537" s="11" t="s">
        <v>48</v>
      </c>
      <c r="Q537" s="11" t="s">
        <v>729</v>
      </c>
    </row>
    <row r="538" ht="36" spans="1:17">
      <c r="A538" s="28">
        <v>534</v>
      </c>
      <c r="B538" s="11" t="s">
        <v>494</v>
      </c>
      <c r="C538" s="11" t="s">
        <v>2009</v>
      </c>
      <c r="D538" s="11" t="s">
        <v>2010</v>
      </c>
      <c r="E538" s="11" t="s">
        <v>2011</v>
      </c>
      <c r="F538" s="11" t="s">
        <v>655</v>
      </c>
      <c r="G538" s="11" t="s">
        <v>1275</v>
      </c>
      <c r="H538" s="11">
        <v>1</v>
      </c>
      <c r="I538" s="11">
        <v>30</v>
      </c>
      <c r="J538" s="11"/>
      <c r="K538" s="11"/>
      <c r="L538" s="11" t="s">
        <v>3438</v>
      </c>
      <c r="M538" s="11">
        <v>100</v>
      </c>
      <c r="N538" s="11" t="s">
        <v>869</v>
      </c>
      <c r="O538" s="11" t="s">
        <v>47</v>
      </c>
      <c r="P538" s="11" t="s">
        <v>48</v>
      </c>
      <c r="Q538" s="11" t="s">
        <v>729</v>
      </c>
    </row>
    <row r="539" ht="36" spans="1:17">
      <c r="A539" s="28">
        <v>535</v>
      </c>
      <c r="B539" s="11" t="s">
        <v>494</v>
      </c>
      <c r="C539" s="11" t="s">
        <v>2012</v>
      </c>
      <c r="D539" s="11" t="s">
        <v>2013</v>
      </c>
      <c r="E539" s="11" t="s">
        <v>2014</v>
      </c>
      <c r="F539" s="30" t="s">
        <v>582</v>
      </c>
      <c r="G539" s="11" t="s">
        <v>1152</v>
      </c>
      <c r="H539" s="11">
        <v>3</v>
      </c>
      <c r="I539" s="11">
        <v>30</v>
      </c>
      <c r="J539" s="11"/>
      <c r="K539" s="11"/>
      <c r="L539" s="11"/>
      <c r="M539" s="11">
        <v>100</v>
      </c>
      <c r="N539" s="11" t="s">
        <v>898</v>
      </c>
      <c r="O539" s="11" t="s">
        <v>47</v>
      </c>
      <c r="P539" s="11" t="s">
        <v>48</v>
      </c>
      <c r="Q539" s="11" t="s">
        <v>729</v>
      </c>
    </row>
    <row r="540" ht="60" spans="1:17">
      <c r="A540" s="28">
        <v>536</v>
      </c>
      <c r="B540" s="11" t="s">
        <v>494</v>
      </c>
      <c r="C540" s="11" t="s">
        <v>2015</v>
      </c>
      <c r="D540" s="11" t="s">
        <v>2016</v>
      </c>
      <c r="E540" s="11" t="s">
        <v>2017</v>
      </c>
      <c r="F540" s="30" t="s">
        <v>2018</v>
      </c>
      <c r="G540" s="11" t="s">
        <v>2019</v>
      </c>
      <c r="H540" s="11">
        <v>1</v>
      </c>
      <c r="I540" s="11">
        <v>10</v>
      </c>
      <c r="J540" s="11"/>
      <c r="K540" s="11"/>
      <c r="L540" s="11" t="s">
        <v>3575</v>
      </c>
      <c r="M540" s="11">
        <v>100</v>
      </c>
      <c r="N540" s="11" t="s">
        <v>898</v>
      </c>
      <c r="O540" s="11" t="s">
        <v>105</v>
      </c>
      <c r="P540" s="11" t="s">
        <v>48</v>
      </c>
      <c r="Q540" s="11" t="s">
        <v>729</v>
      </c>
    </row>
    <row r="541" ht="24" spans="1:17">
      <c r="A541" s="28">
        <v>537</v>
      </c>
      <c r="B541" s="11" t="s">
        <v>494</v>
      </c>
      <c r="C541" s="11" t="s">
        <v>2020</v>
      </c>
      <c r="D541" s="11" t="s">
        <v>2021</v>
      </c>
      <c r="E541" s="11" t="s">
        <v>2022</v>
      </c>
      <c r="F541" s="11" t="s">
        <v>540</v>
      </c>
      <c r="G541" s="11" t="s">
        <v>504</v>
      </c>
      <c r="H541" s="11">
        <v>1</v>
      </c>
      <c r="I541" s="11">
        <v>30</v>
      </c>
      <c r="J541" s="11"/>
      <c r="K541" s="11"/>
      <c r="L541" s="11"/>
      <c r="M541" s="11">
        <v>100</v>
      </c>
      <c r="N541" s="11" t="s">
        <v>898</v>
      </c>
      <c r="O541" s="11" t="s">
        <v>47</v>
      </c>
      <c r="P541" s="11" t="s">
        <v>48</v>
      </c>
      <c r="Q541" s="11" t="s">
        <v>729</v>
      </c>
    </row>
    <row r="542" ht="36" spans="1:17">
      <c r="A542" s="28">
        <v>538</v>
      </c>
      <c r="B542" s="11" t="s">
        <v>494</v>
      </c>
      <c r="C542" s="11" t="s">
        <v>2023</v>
      </c>
      <c r="D542" s="11" t="s">
        <v>2024</v>
      </c>
      <c r="E542" s="11" t="s">
        <v>2025</v>
      </c>
      <c r="F542" s="30" t="s">
        <v>2026</v>
      </c>
      <c r="G542" s="11" t="s">
        <v>339</v>
      </c>
      <c r="H542" s="11">
        <v>1</v>
      </c>
      <c r="I542" s="11">
        <v>30</v>
      </c>
      <c r="J542" s="11" t="s">
        <v>1400</v>
      </c>
      <c r="K542" s="11">
        <v>3</v>
      </c>
      <c r="L542" s="11"/>
      <c r="M542" s="11">
        <v>100</v>
      </c>
      <c r="N542" s="11" t="s">
        <v>754</v>
      </c>
      <c r="O542" s="11" t="s">
        <v>47</v>
      </c>
      <c r="P542" s="11" t="s">
        <v>48</v>
      </c>
      <c r="Q542" s="11" t="s">
        <v>729</v>
      </c>
    </row>
    <row r="543" ht="36" spans="1:17">
      <c r="A543" s="28">
        <v>539</v>
      </c>
      <c r="B543" s="11" t="s">
        <v>494</v>
      </c>
      <c r="C543" s="11" t="s">
        <v>2027</v>
      </c>
      <c r="D543" s="11" t="s">
        <v>2028</v>
      </c>
      <c r="E543" s="11" t="s">
        <v>2029</v>
      </c>
      <c r="F543" s="11" t="s">
        <v>503</v>
      </c>
      <c r="G543" s="11" t="s">
        <v>504</v>
      </c>
      <c r="H543" s="11">
        <v>1</v>
      </c>
      <c r="I543" s="11">
        <v>30</v>
      </c>
      <c r="J543" s="11"/>
      <c r="K543" s="11"/>
      <c r="L543" s="11"/>
      <c r="M543" s="11">
        <v>100</v>
      </c>
      <c r="N543" s="11" t="s">
        <v>754</v>
      </c>
      <c r="O543" s="11" t="s">
        <v>47</v>
      </c>
      <c r="P543" s="11" t="s">
        <v>48</v>
      </c>
      <c r="Q543" s="11" t="s">
        <v>729</v>
      </c>
    </row>
    <row r="544" ht="36" spans="1:17">
      <c r="A544" s="28">
        <v>540</v>
      </c>
      <c r="B544" s="11" t="s">
        <v>494</v>
      </c>
      <c r="C544" s="11" t="s">
        <v>2030</v>
      </c>
      <c r="D544" s="75" t="s">
        <v>2031</v>
      </c>
      <c r="E544" s="11" t="s">
        <v>2032</v>
      </c>
      <c r="F544" s="11" t="s">
        <v>582</v>
      </c>
      <c r="G544" s="11" t="s">
        <v>407</v>
      </c>
      <c r="H544" s="11">
        <v>1</v>
      </c>
      <c r="I544" s="11">
        <v>30</v>
      </c>
      <c r="J544" s="11" t="s">
        <v>1400</v>
      </c>
      <c r="K544" s="11">
        <v>2</v>
      </c>
      <c r="L544" s="11"/>
      <c r="M544" s="11">
        <v>100</v>
      </c>
      <c r="N544" s="11" t="s">
        <v>754</v>
      </c>
      <c r="O544" s="11" t="s">
        <v>47</v>
      </c>
      <c r="P544" s="11" t="s">
        <v>48</v>
      </c>
      <c r="Q544" s="11" t="s">
        <v>729</v>
      </c>
    </row>
    <row r="545" ht="24" spans="1:17">
      <c r="A545" s="28">
        <v>541</v>
      </c>
      <c r="B545" s="11" t="s">
        <v>494</v>
      </c>
      <c r="C545" s="11" t="s">
        <v>2033</v>
      </c>
      <c r="D545" s="11" t="s">
        <v>2034</v>
      </c>
      <c r="E545" s="11" t="s">
        <v>2035</v>
      </c>
      <c r="F545" s="30" t="s">
        <v>524</v>
      </c>
      <c r="G545" s="11" t="s">
        <v>384</v>
      </c>
      <c r="H545" s="11">
        <v>2</v>
      </c>
      <c r="I545" s="11">
        <v>30</v>
      </c>
      <c r="J545" s="11"/>
      <c r="K545" s="11"/>
      <c r="L545" s="11"/>
      <c r="M545" s="11">
        <v>74.07</v>
      </c>
      <c r="N545" s="11" t="s">
        <v>759</v>
      </c>
      <c r="O545" s="11" t="s">
        <v>47</v>
      </c>
      <c r="P545" s="11" t="s">
        <v>48</v>
      </c>
      <c r="Q545" s="11" t="s">
        <v>729</v>
      </c>
    </row>
    <row r="546" ht="36" spans="1:17">
      <c r="A546" s="28">
        <v>542</v>
      </c>
      <c r="B546" s="11" t="s">
        <v>494</v>
      </c>
      <c r="C546" s="11" t="s">
        <v>2036</v>
      </c>
      <c r="D546" s="11" t="s">
        <v>2037</v>
      </c>
      <c r="E546" s="11" t="s">
        <v>2038</v>
      </c>
      <c r="F546" s="11" t="s">
        <v>620</v>
      </c>
      <c r="G546" s="11" t="s">
        <v>554</v>
      </c>
      <c r="H546" s="11">
        <v>4</v>
      </c>
      <c r="I546" s="11">
        <v>5</v>
      </c>
      <c r="J546" s="11"/>
      <c r="K546" s="11"/>
      <c r="L546" s="11"/>
      <c r="M546" s="11">
        <v>100</v>
      </c>
      <c r="N546" s="11" t="s">
        <v>759</v>
      </c>
      <c r="O546" s="11" t="s">
        <v>105</v>
      </c>
      <c r="P546" s="11" t="s">
        <v>56</v>
      </c>
      <c r="Q546" s="11" t="s">
        <v>729</v>
      </c>
    </row>
    <row r="547" ht="36" spans="1:17">
      <c r="A547" s="28">
        <v>543</v>
      </c>
      <c r="B547" s="11" t="s">
        <v>494</v>
      </c>
      <c r="C547" s="11" t="s">
        <v>2039</v>
      </c>
      <c r="D547" s="11" t="s">
        <v>2040</v>
      </c>
      <c r="E547" s="11" t="s">
        <v>2041</v>
      </c>
      <c r="F547" s="11" t="s">
        <v>2042</v>
      </c>
      <c r="G547" s="11" t="s">
        <v>504</v>
      </c>
      <c r="H547" s="11">
        <v>1</v>
      </c>
      <c r="I547" s="11">
        <v>30</v>
      </c>
      <c r="J547" s="11"/>
      <c r="K547" s="11"/>
      <c r="L547" s="11"/>
      <c r="M547" s="11">
        <v>100</v>
      </c>
      <c r="N547" s="11" t="s">
        <v>759</v>
      </c>
      <c r="O547" s="11" t="s">
        <v>47</v>
      </c>
      <c r="P547" s="11" t="s">
        <v>48</v>
      </c>
      <c r="Q547" s="11" t="s">
        <v>729</v>
      </c>
    </row>
    <row r="548" ht="24" spans="1:17">
      <c r="A548" s="28">
        <v>544</v>
      </c>
      <c r="B548" s="11" t="s">
        <v>494</v>
      </c>
      <c r="C548" s="11" t="s">
        <v>2043</v>
      </c>
      <c r="D548" s="11" t="s">
        <v>2044</v>
      </c>
      <c r="E548" s="11" t="s">
        <v>2045</v>
      </c>
      <c r="F548" s="11" t="s">
        <v>1128</v>
      </c>
      <c r="G548" s="11" t="s">
        <v>208</v>
      </c>
      <c r="H548" s="11">
        <v>5</v>
      </c>
      <c r="I548" s="11">
        <v>15</v>
      </c>
      <c r="J548" s="11"/>
      <c r="K548" s="11"/>
      <c r="L548" s="11"/>
      <c r="M548" s="11">
        <v>100</v>
      </c>
      <c r="N548" s="11" t="s">
        <v>759</v>
      </c>
      <c r="O548" s="11" t="s">
        <v>47</v>
      </c>
      <c r="P548" s="11" t="s">
        <v>56</v>
      </c>
      <c r="Q548" s="11" t="s">
        <v>729</v>
      </c>
    </row>
    <row r="549" ht="24" spans="1:17">
      <c r="A549" s="28">
        <v>545</v>
      </c>
      <c r="B549" s="11" t="s">
        <v>494</v>
      </c>
      <c r="C549" s="11" t="s">
        <v>2046</v>
      </c>
      <c r="D549" s="11" t="s">
        <v>2047</v>
      </c>
      <c r="E549" s="11" t="s">
        <v>2048</v>
      </c>
      <c r="F549" s="11" t="s">
        <v>646</v>
      </c>
      <c r="G549" s="11" t="s">
        <v>403</v>
      </c>
      <c r="H549" s="11">
        <v>1</v>
      </c>
      <c r="I549" s="11">
        <v>30</v>
      </c>
      <c r="J549" s="11"/>
      <c r="K549" s="11"/>
      <c r="L549" s="11"/>
      <c r="M549" s="11">
        <v>100</v>
      </c>
      <c r="N549" s="11" t="s">
        <v>759</v>
      </c>
      <c r="O549" s="11" t="s">
        <v>47</v>
      </c>
      <c r="P549" s="11" t="s">
        <v>48</v>
      </c>
      <c r="Q549" s="11" t="s">
        <v>729</v>
      </c>
    </row>
    <row r="550" ht="24" spans="1:17">
      <c r="A550" s="28">
        <v>546</v>
      </c>
      <c r="B550" s="11" t="s">
        <v>494</v>
      </c>
      <c r="C550" s="11" t="s">
        <v>2049</v>
      </c>
      <c r="D550" s="11" t="s">
        <v>2050</v>
      </c>
      <c r="E550" s="11" t="s">
        <v>2051</v>
      </c>
      <c r="F550" s="30" t="s">
        <v>582</v>
      </c>
      <c r="G550" s="11" t="s">
        <v>1016</v>
      </c>
      <c r="H550" s="11">
        <v>3</v>
      </c>
      <c r="I550" s="11">
        <v>30</v>
      </c>
      <c r="J550" s="11"/>
      <c r="K550" s="11"/>
      <c r="L550" s="11"/>
      <c r="M550" s="11">
        <v>100</v>
      </c>
      <c r="N550" s="11" t="s">
        <v>980</v>
      </c>
      <c r="O550" s="11" t="s">
        <v>47</v>
      </c>
      <c r="P550" s="11" t="s">
        <v>48</v>
      </c>
      <c r="Q550" s="11" t="s">
        <v>729</v>
      </c>
    </row>
    <row r="551" ht="36" spans="1:17">
      <c r="A551" s="28">
        <v>547</v>
      </c>
      <c r="B551" s="11" t="s">
        <v>494</v>
      </c>
      <c r="C551" s="11" t="s">
        <v>2052</v>
      </c>
      <c r="D551" s="11" t="s">
        <v>2053</v>
      </c>
      <c r="E551" s="11" t="s">
        <v>2054</v>
      </c>
      <c r="F551" s="30" t="s">
        <v>2055</v>
      </c>
      <c r="G551" s="11" t="s">
        <v>2056</v>
      </c>
      <c r="H551" s="11">
        <v>3</v>
      </c>
      <c r="I551" s="11">
        <v>30</v>
      </c>
      <c r="J551" s="11"/>
      <c r="K551" s="11"/>
      <c r="L551" s="11"/>
      <c r="M551" s="11">
        <v>100</v>
      </c>
      <c r="N551" s="11" t="s">
        <v>980</v>
      </c>
      <c r="O551" s="11" t="s">
        <v>47</v>
      </c>
      <c r="P551" s="11" t="s">
        <v>48</v>
      </c>
      <c r="Q551" s="11" t="s">
        <v>729</v>
      </c>
    </row>
    <row r="552" ht="24" spans="1:17">
      <c r="A552" s="28">
        <v>548</v>
      </c>
      <c r="B552" s="11" t="s">
        <v>494</v>
      </c>
      <c r="C552" s="11" t="s">
        <v>2057</v>
      </c>
      <c r="D552" s="11" t="s">
        <v>2058</v>
      </c>
      <c r="E552" s="11" t="s">
        <v>2059</v>
      </c>
      <c r="F552" s="30" t="s">
        <v>519</v>
      </c>
      <c r="G552" s="11" t="s">
        <v>384</v>
      </c>
      <c r="H552" s="11">
        <v>3</v>
      </c>
      <c r="I552" s="11">
        <v>30</v>
      </c>
      <c r="J552" s="11"/>
      <c r="K552" s="11"/>
      <c r="L552" s="11"/>
      <c r="M552" s="11">
        <v>48.38</v>
      </c>
      <c r="N552" s="11" t="s">
        <v>980</v>
      </c>
      <c r="O552" s="11" t="s">
        <v>47</v>
      </c>
      <c r="P552" s="11" t="s">
        <v>48</v>
      </c>
      <c r="Q552" s="11" t="s">
        <v>729</v>
      </c>
    </row>
    <row r="553" ht="60" spans="1:17">
      <c r="A553" s="28">
        <v>549</v>
      </c>
      <c r="B553" s="11" t="s">
        <v>494</v>
      </c>
      <c r="C553" s="11" t="s">
        <v>2060</v>
      </c>
      <c r="D553" s="86" t="s">
        <v>2061</v>
      </c>
      <c r="E553" s="11" t="s">
        <v>2062</v>
      </c>
      <c r="F553" s="11" t="s">
        <v>519</v>
      </c>
      <c r="G553" s="11" t="s">
        <v>203</v>
      </c>
      <c r="H553" s="11">
        <v>6</v>
      </c>
      <c r="I553" s="11">
        <v>15</v>
      </c>
      <c r="J553" s="11" t="s">
        <v>1400</v>
      </c>
      <c r="K553" s="11">
        <v>10</v>
      </c>
      <c r="L553" s="11"/>
      <c r="M553" s="11">
        <v>100</v>
      </c>
      <c r="N553" s="11" t="s">
        <v>980</v>
      </c>
      <c r="O553" s="11" t="s">
        <v>47</v>
      </c>
      <c r="P553" s="11" t="s">
        <v>56</v>
      </c>
      <c r="Q553" s="11" t="s">
        <v>729</v>
      </c>
    </row>
    <row r="554" ht="36" spans="1:17">
      <c r="A554" s="28">
        <v>550</v>
      </c>
      <c r="B554" s="11" t="s">
        <v>494</v>
      </c>
      <c r="C554" s="11" t="s">
        <v>2063</v>
      </c>
      <c r="D554" s="11" t="s">
        <v>2064</v>
      </c>
      <c r="E554" s="11" t="s">
        <v>2065</v>
      </c>
      <c r="F554" s="11" t="s">
        <v>503</v>
      </c>
      <c r="G554" s="11" t="s">
        <v>504</v>
      </c>
      <c r="H554" s="11">
        <v>1</v>
      </c>
      <c r="I554" s="11">
        <v>30</v>
      </c>
      <c r="J554" s="11"/>
      <c r="K554" s="11"/>
      <c r="L554" s="11"/>
      <c r="M554" s="11">
        <v>100</v>
      </c>
      <c r="N554" s="11" t="s">
        <v>980</v>
      </c>
      <c r="O554" s="11" t="s">
        <v>47</v>
      </c>
      <c r="P554" s="11" t="s">
        <v>48</v>
      </c>
      <c r="Q554" s="11" t="s">
        <v>729</v>
      </c>
    </row>
    <row r="555" ht="60" spans="1:17">
      <c r="A555" s="28">
        <v>551</v>
      </c>
      <c r="B555" s="11" t="s">
        <v>494</v>
      </c>
      <c r="C555" s="11" t="s">
        <v>2066</v>
      </c>
      <c r="D555" s="86" t="s">
        <v>2067</v>
      </c>
      <c r="E555" s="11" t="s">
        <v>2068</v>
      </c>
      <c r="F555" s="11" t="s">
        <v>519</v>
      </c>
      <c r="G555" s="11" t="s">
        <v>203</v>
      </c>
      <c r="H555" s="11">
        <v>6</v>
      </c>
      <c r="I555" s="11">
        <v>15</v>
      </c>
      <c r="J555" s="11" t="s">
        <v>1400</v>
      </c>
      <c r="K555" s="11">
        <v>10</v>
      </c>
      <c r="L555" s="11"/>
      <c r="M555" s="11">
        <v>100</v>
      </c>
      <c r="N555" s="11" t="s">
        <v>980</v>
      </c>
      <c r="O555" s="11" t="s">
        <v>47</v>
      </c>
      <c r="P555" s="11" t="s">
        <v>56</v>
      </c>
      <c r="Q555" s="11" t="s">
        <v>729</v>
      </c>
    </row>
    <row r="556" ht="36" spans="1:17">
      <c r="A556" s="28">
        <v>552</v>
      </c>
      <c r="B556" s="11" t="s">
        <v>494</v>
      </c>
      <c r="C556" s="11" t="s">
        <v>2069</v>
      </c>
      <c r="D556" s="11" t="s">
        <v>2070</v>
      </c>
      <c r="E556" s="11" t="s">
        <v>2071</v>
      </c>
      <c r="F556" s="11" t="s">
        <v>524</v>
      </c>
      <c r="G556" s="11" t="s">
        <v>987</v>
      </c>
      <c r="H556" s="11">
        <v>2</v>
      </c>
      <c r="I556" s="11">
        <v>30</v>
      </c>
      <c r="J556" s="11"/>
      <c r="K556" s="11"/>
      <c r="L556" s="11"/>
      <c r="M556" s="11">
        <v>100</v>
      </c>
      <c r="N556" s="11" t="s">
        <v>980</v>
      </c>
      <c r="O556" s="11" t="s">
        <v>47</v>
      </c>
      <c r="P556" s="11" t="s">
        <v>48</v>
      </c>
      <c r="Q556" s="11" t="s">
        <v>729</v>
      </c>
    </row>
    <row r="557" ht="36" spans="1:17">
      <c r="A557" s="28">
        <v>553</v>
      </c>
      <c r="B557" s="11" t="s">
        <v>494</v>
      </c>
      <c r="C557" s="11" t="s">
        <v>2072</v>
      </c>
      <c r="D557" s="11" t="s">
        <v>2073</v>
      </c>
      <c r="E557" s="11" t="s">
        <v>2074</v>
      </c>
      <c r="F557" s="11" t="s">
        <v>2075</v>
      </c>
      <c r="G557" s="11" t="s">
        <v>504</v>
      </c>
      <c r="H557" s="11">
        <v>2</v>
      </c>
      <c r="I557" s="11">
        <v>30</v>
      </c>
      <c r="J557" s="11"/>
      <c r="K557" s="11"/>
      <c r="L557" s="11" t="s">
        <v>3435</v>
      </c>
      <c r="M557" s="11">
        <v>100</v>
      </c>
      <c r="N557" s="11" t="s">
        <v>980</v>
      </c>
      <c r="O557" s="11" t="s">
        <v>47</v>
      </c>
      <c r="P557" s="11" t="s">
        <v>48</v>
      </c>
      <c r="Q557" s="11" t="s">
        <v>729</v>
      </c>
    </row>
    <row r="558" ht="24" spans="1:17">
      <c r="A558" s="28">
        <v>554</v>
      </c>
      <c r="B558" s="11" t="s">
        <v>494</v>
      </c>
      <c r="C558" s="11" t="s">
        <v>2076</v>
      </c>
      <c r="D558" s="11" t="s">
        <v>2077</v>
      </c>
      <c r="E558" s="11" t="s">
        <v>2078</v>
      </c>
      <c r="F558" s="11" t="s">
        <v>503</v>
      </c>
      <c r="G558" s="11" t="s">
        <v>504</v>
      </c>
      <c r="H558" s="11">
        <v>1</v>
      </c>
      <c r="I558" s="11">
        <v>30</v>
      </c>
      <c r="J558" s="11"/>
      <c r="K558" s="11"/>
      <c r="L558" s="11"/>
      <c r="M558" s="11">
        <v>100</v>
      </c>
      <c r="N558" s="11" t="s">
        <v>980</v>
      </c>
      <c r="O558" s="11" t="s">
        <v>47</v>
      </c>
      <c r="P558" s="11" t="s">
        <v>48</v>
      </c>
      <c r="Q558" s="11" t="s">
        <v>729</v>
      </c>
    </row>
    <row r="559" ht="36" spans="1:17">
      <c r="A559" s="28">
        <v>555</v>
      </c>
      <c r="B559" s="11" t="s">
        <v>494</v>
      </c>
      <c r="C559" s="11" t="s">
        <v>2079</v>
      </c>
      <c r="D559" s="11" t="s">
        <v>2080</v>
      </c>
      <c r="E559" s="11" t="s">
        <v>2081</v>
      </c>
      <c r="F559" s="30" t="s">
        <v>528</v>
      </c>
      <c r="G559" s="11" t="s">
        <v>636</v>
      </c>
      <c r="H559" s="11">
        <v>3</v>
      </c>
      <c r="I559" s="11">
        <v>30</v>
      </c>
      <c r="J559" s="11" t="s">
        <v>1400</v>
      </c>
      <c r="K559" s="11">
        <v>3</v>
      </c>
      <c r="L559" s="11" t="s">
        <v>45</v>
      </c>
      <c r="M559" s="11">
        <v>100</v>
      </c>
      <c r="N559" s="11" t="s">
        <v>1005</v>
      </c>
      <c r="O559" s="11" t="s">
        <v>47</v>
      </c>
      <c r="P559" s="11" t="s">
        <v>48</v>
      </c>
      <c r="Q559" s="11" t="s">
        <v>729</v>
      </c>
    </row>
    <row r="560" ht="36" spans="1:17">
      <c r="A560" s="28">
        <v>556</v>
      </c>
      <c r="B560" s="11" t="s">
        <v>494</v>
      </c>
      <c r="C560" s="11" t="s">
        <v>2082</v>
      </c>
      <c r="D560" s="11" t="s">
        <v>2083</v>
      </c>
      <c r="E560" s="11" t="s">
        <v>2084</v>
      </c>
      <c r="F560" s="30" t="s">
        <v>524</v>
      </c>
      <c r="G560" s="11" t="s">
        <v>2085</v>
      </c>
      <c r="H560" s="11">
        <v>5</v>
      </c>
      <c r="I560" s="11">
        <v>15</v>
      </c>
      <c r="J560" s="11"/>
      <c r="K560" s="11"/>
      <c r="L560" s="11"/>
      <c r="M560" s="11">
        <v>100</v>
      </c>
      <c r="N560" s="11" t="s">
        <v>1005</v>
      </c>
      <c r="O560" s="11" t="s">
        <v>47</v>
      </c>
      <c r="P560" s="11" t="s">
        <v>56</v>
      </c>
      <c r="Q560" s="11" t="s">
        <v>729</v>
      </c>
    </row>
    <row r="561" ht="36" spans="1:17">
      <c r="A561" s="28">
        <v>557</v>
      </c>
      <c r="B561" s="11" t="s">
        <v>494</v>
      </c>
      <c r="C561" s="11" t="s">
        <v>2086</v>
      </c>
      <c r="D561" s="11" t="s">
        <v>2087</v>
      </c>
      <c r="E561" s="11" t="s">
        <v>2088</v>
      </c>
      <c r="F561" s="30" t="s">
        <v>519</v>
      </c>
      <c r="G561" s="11" t="s">
        <v>987</v>
      </c>
      <c r="H561" s="11">
        <v>3</v>
      </c>
      <c r="I561" s="11">
        <v>30</v>
      </c>
      <c r="J561" s="11"/>
      <c r="K561" s="11"/>
      <c r="L561" s="11"/>
      <c r="M561" s="11">
        <v>100</v>
      </c>
      <c r="N561" s="11" t="s">
        <v>1005</v>
      </c>
      <c r="O561" s="11" t="s">
        <v>47</v>
      </c>
      <c r="P561" s="11" t="s">
        <v>48</v>
      </c>
      <c r="Q561" s="11" t="s">
        <v>729</v>
      </c>
    </row>
    <row r="562" ht="36" spans="1:17">
      <c r="A562" s="28">
        <v>558</v>
      </c>
      <c r="B562" s="11" t="s">
        <v>494</v>
      </c>
      <c r="C562" s="11" t="s">
        <v>2089</v>
      </c>
      <c r="D562" s="11" t="s">
        <v>2090</v>
      </c>
      <c r="E562" s="11" t="s">
        <v>2091</v>
      </c>
      <c r="F562" s="30" t="s">
        <v>519</v>
      </c>
      <c r="G562" s="11" t="s">
        <v>687</v>
      </c>
      <c r="H562" s="11">
        <v>2</v>
      </c>
      <c r="I562" s="11">
        <v>30</v>
      </c>
      <c r="J562" s="11"/>
      <c r="K562" s="11"/>
      <c r="L562" s="11"/>
      <c r="M562" s="11">
        <v>100</v>
      </c>
      <c r="N562" s="11" t="s">
        <v>1005</v>
      </c>
      <c r="O562" s="11" t="s">
        <v>47</v>
      </c>
      <c r="P562" s="11" t="s">
        <v>48</v>
      </c>
      <c r="Q562" s="11" t="s">
        <v>729</v>
      </c>
    </row>
    <row r="563" ht="24" spans="1:17">
      <c r="A563" s="28">
        <v>559</v>
      </c>
      <c r="B563" s="11" t="s">
        <v>494</v>
      </c>
      <c r="C563" s="11" t="s">
        <v>2092</v>
      </c>
      <c r="D563" s="11" t="s">
        <v>2093</v>
      </c>
      <c r="E563" s="11" t="s">
        <v>2094</v>
      </c>
      <c r="F563" s="30" t="s">
        <v>2095</v>
      </c>
      <c r="G563" s="11" t="s">
        <v>1437</v>
      </c>
      <c r="H563" s="11">
        <v>7</v>
      </c>
      <c r="I563" s="11">
        <v>5</v>
      </c>
      <c r="J563" s="11"/>
      <c r="K563" s="11"/>
      <c r="L563" s="11"/>
      <c r="M563" s="11">
        <v>100</v>
      </c>
      <c r="N563" s="11" t="s">
        <v>1005</v>
      </c>
      <c r="O563" s="11" t="s">
        <v>105</v>
      </c>
      <c r="P563" s="11" t="s">
        <v>56</v>
      </c>
      <c r="Q563" s="11" t="s">
        <v>729</v>
      </c>
    </row>
    <row r="564" ht="36" spans="1:17">
      <c r="A564" s="28">
        <v>560</v>
      </c>
      <c r="B564" s="11" t="s">
        <v>494</v>
      </c>
      <c r="C564" s="11" t="s">
        <v>2096</v>
      </c>
      <c r="D564" s="11" t="s">
        <v>2097</v>
      </c>
      <c r="E564" s="11" t="s">
        <v>2098</v>
      </c>
      <c r="F564" s="11" t="s">
        <v>2099</v>
      </c>
      <c r="G564" s="11" t="s">
        <v>2100</v>
      </c>
      <c r="H564" s="11">
        <v>3</v>
      </c>
      <c r="I564" s="11">
        <v>30</v>
      </c>
      <c r="J564" s="11"/>
      <c r="K564" s="11"/>
      <c r="L564" s="11"/>
      <c r="M564" s="11">
        <v>100</v>
      </c>
      <c r="N564" s="11" t="s">
        <v>1005</v>
      </c>
      <c r="O564" s="11" t="s">
        <v>47</v>
      </c>
      <c r="P564" s="11" t="s">
        <v>48</v>
      </c>
      <c r="Q564" s="11" t="s">
        <v>729</v>
      </c>
    </row>
    <row r="565" ht="24" spans="1:17">
      <c r="A565" s="28">
        <v>561</v>
      </c>
      <c r="B565" s="11" t="s">
        <v>494</v>
      </c>
      <c r="C565" s="11" t="s">
        <v>2101</v>
      </c>
      <c r="D565" s="11" t="s">
        <v>2102</v>
      </c>
      <c r="E565" s="11" t="s">
        <v>2103</v>
      </c>
      <c r="F565" s="11" t="s">
        <v>508</v>
      </c>
      <c r="G565" s="11" t="s">
        <v>208</v>
      </c>
      <c r="H565" s="11">
        <v>5</v>
      </c>
      <c r="I565" s="11">
        <v>15</v>
      </c>
      <c r="J565" s="11"/>
      <c r="K565" s="11"/>
      <c r="L565" s="11"/>
      <c r="M565" s="11">
        <v>100</v>
      </c>
      <c r="N565" s="11" t="s">
        <v>1005</v>
      </c>
      <c r="O565" s="11" t="s">
        <v>47</v>
      </c>
      <c r="P565" s="11" t="s">
        <v>56</v>
      </c>
      <c r="Q565" s="11" t="s">
        <v>729</v>
      </c>
    </row>
    <row r="566" ht="36" spans="1:17">
      <c r="A566" s="28">
        <v>562</v>
      </c>
      <c r="B566" s="11" t="s">
        <v>494</v>
      </c>
      <c r="C566" s="11" t="s">
        <v>2104</v>
      </c>
      <c r="D566" s="11" t="s">
        <v>2105</v>
      </c>
      <c r="E566" s="11" t="s">
        <v>2106</v>
      </c>
      <c r="F566" s="30" t="s">
        <v>2107</v>
      </c>
      <c r="G566" s="11" t="s">
        <v>450</v>
      </c>
      <c r="H566" s="11">
        <v>4</v>
      </c>
      <c r="I566" s="11">
        <v>5</v>
      </c>
      <c r="J566" s="11"/>
      <c r="K566" s="11"/>
      <c r="L566" s="11"/>
      <c r="M566" s="11">
        <v>100</v>
      </c>
      <c r="N566" s="11" t="s">
        <v>763</v>
      </c>
      <c r="O566" s="11" t="s">
        <v>105</v>
      </c>
      <c r="P566" s="11" t="s">
        <v>56</v>
      </c>
      <c r="Q566" s="11" t="s">
        <v>729</v>
      </c>
    </row>
    <row r="567" ht="36" spans="1:17">
      <c r="A567" s="28">
        <v>563</v>
      </c>
      <c r="B567" s="11" t="s">
        <v>494</v>
      </c>
      <c r="C567" s="11" t="s">
        <v>2108</v>
      </c>
      <c r="D567" s="11" t="s">
        <v>2109</v>
      </c>
      <c r="E567" s="11" t="s">
        <v>2110</v>
      </c>
      <c r="F567" s="11" t="s">
        <v>582</v>
      </c>
      <c r="G567" s="11" t="s">
        <v>362</v>
      </c>
      <c r="H567" s="11">
        <v>2</v>
      </c>
      <c r="I567" s="11">
        <v>30</v>
      </c>
      <c r="J567" s="11"/>
      <c r="K567" s="11"/>
      <c r="L567" s="11"/>
      <c r="M567" s="11">
        <v>100</v>
      </c>
      <c r="N567" s="11" t="s">
        <v>763</v>
      </c>
      <c r="O567" s="11" t="s">
        <v>47</v>
      </c>
      <c r="P567" s="11" t="s">
        <v>48</v>
      </c>
      <c r="Q567" s="11" t="s">
        <v>729</v>
      </c>
    </row>
    <row r="568" ht="36" spans="1:17">
      <c r="A568" s="28">
        <v>564</v>
      </c>
      <c r="B568" s="11" t="s">
        <v>494</v>
      </c>
      <c r="C568" s="11" t="s">
        <v>2111</v>
      </c>
      <c r="D568" s="11" t="s">
        <v>2112</v>
      </c>
      <c r="E568" s="11" t="s">
        <v>2113</v>
      </c>
      <c r="F568" s="11" t="s">
        <v>2114</v>
      </c>
      <c r="G568" s="11" t="s">
        <v>578</v>
      </c>
      <c r="H568" s="11">
        <v>1</v>
      </c>
      <c r="I568" s="11">
        <v>30</v>
      </c>
      <c r="J568" s="11"/>
      <c r="K568" s="11"/>
      <c r="L568" s="11" t="s">
        <v>1168</v>
      </c>
      <c r="M568" s="11">
        <v>100</v>
      </c>
      <c r="N568" s="11" t="s">
        <v>763</v>
      </c>
      <c r="O568" s="11" t="s">
        <v>47</v>
      </c>
      <c r="P568" s="11" t="s">
        <v>48</v>
      </c>
      <c r="Q568" s="11" t="s">
        <v>729</v>
      </c>
    </row>
    <row r="569" ht="36" spans="1:17">
      <c r="A569" s="28">
        <v>565</v>
      </c>
      <c r="B569" s="11" t="s">
        <v>494</v>
      </c>
      <c r="C569" s="11" t="s">
        <v>2115</v>
      </c>
      <c r="D569" s="11" t="s">
        <v>2116</v>
      </c>
      <c r="E569" s="11" t="s">
        <v>2117</v>
      </c>
      <c r="F569" s="11" t="s">
        <v>2118</v>
      </c>
      <c r="G569" s="11" t="s">
        <v>1686</v>
      </c>
      <c r="H569" s="11">
        <v>2</v>
      </c>
      <c r="I569" s="11">
        <v>10</v>
      </c>
      <c r="J569" s="11"/>
      <c r="K569" s="11"/>
      <c r="L569" s="11"/>
      <c r="M569" s="11">
        <v>100</v>
      </c>
      <c r="N569" s="11" t="s">
        <v>763</v>
      </c>
      <c r="O569" s="11" t="s">
        <v>105</v>
      </c>
      <c r="P569" s="11" t="s">
        <v>48</v>
      </c>
      <c r="Q569" s="11" t="s">
        <v>729</v>
      </c>
    </row>
    <row r="570" ht="48" spans="1:17">
      <c r="A570" s="28">
        <v>566</v>
      </c>
      <c r="B570" s="11" t="s">
        <v>494</v>
      </c>
      <c r="C570" s="11" t="s">
        <v>2119</v>
      </c>
      <c r="D570" s="11" t="s">
        <v>2120</v>
      </c>
      <c r="E570" s="11" t="s">
        <v>2121</v>
      </c>
      <c r="F570" s="11" t="s">
        <v>2114</v>
      </c>
      <c r="G570" s="11" t="s">
        <v>173</v>
      </c>
      <c r="H570" s="11">
        <v>1</v>
      </c>
      <c r="I570" s="11">
        <v>30</v>
      </c>
      <c r="J570" s="11"/>
      <c r="K570" s="11"/>
      <c r="L570" s="11" t="s">
        <v>3576</v>
      </c>
      <c r="M570" s="11">
        <v>100</v>
      </c>
      <c r="N570" s="11" t="s">
        <v>763</v>
      </c>
      <c r="O570" s="11" t="s">
        <v>47</v>
      </c>
      <c r="P570" s="11" t="s">
        <v>48</v>
      </c>
      <c r="Q570" s="11" t="s">
        <v>729</v>
      </c>
    </row>
    <row r="571" ht="36" spans="1:17">
      <c r="A571" s="28">
        <v>567</v>
      </c>
      <c r="B571" s="11" t="s">
        <v>494</v>
      </c>
      <c r="C571" s="11" t="s">
        <v>2122</v>
      </c>
      <c r="D571" s="11" t="s">
        <v>2123</v>
      </c>
      <c r="E571" s="11" t="s">
        <v>2124</v>
      </c>
      <c r="F571" s="11" t="s">
        <v>2125</v>
      </c>
      <c r="G571" s="11" t="s">
        <v>208</v>
      </c>
      <c r="H571" s="11">
        <v>5</v>
      </c>
      <c r="I571" s="11">
        <v>15</v>
      </c>
      <c r="J571" s="11"/>
      <c r="K571" s="11"/>
      <c r="L571" s="11"/>
      <c r="M571" s="11">
        <v>100</v>
      </c>
      <c r="N571" s="11" t="s">
        <v>763</v>
      </c>
      <c r="O571" s="11" t="s">
        <v>47</v>
      </c>
      <c r="P571" s="11" t="s">
        <v>56</v>
      </c>
      <c r="Q571" s="11" t="s">
        <v>729</v>
      </c>
    </row>
    <row r="572" ht="24" spans="1:17">
      <c r="A572" s="28">
        <v>568</v>
      </c>
      <c r="B572" s="11" t="s">
        <v>494</v>
      </c>
      <c r="C572" s="11" t="s">
        <v>2126</v>
      </c>
      <c r="D572" s="11" t="s">
        <v>2127</v>
      </c>
      <c r="E572" s="11" t="s">
        <v>2128</v>
      </c>
      <c r="F572" s="30" t="s">
        <v>524</v>
      </c>
      <c r="G572" s="11" t="s">
        <v>2129</v>
      </c>
      <c r="H572" s="11">
        <v>4</v>
      </c>
      <c r="I572" s="11">
        <v>5</v>
      </c>
      <c r="J572" s="11"/>
      <c r="K572" s="11"/>
      <c r="L572" s="11"/>
      <c r="M572" s="11">
        <v>100</v>
      </c>
      <c r="N572" s="11" t="s">
        <v>1031</v>
      </c>
      <c r="O572" s="11" t="s">
        <v>105</v>
      </c>
      <c r="P572" s="11" t="s">
        <v>56</v>
      </c>
      <c r="Q572" s="11" t="s">
        <v>729</v>
      </c>
    </row>
    <row r="573" ht="24" spans="1:17">
      <c r="A573" s="28">
        <v>569</v>
      </c>
      <c r="B573" s="11" t="s">
        <v>494</v>
      </c>
      <c r="C573" s="11" t="s">
        <v>2130</v>
      </c>
      <c r="D573" s="11" t="s">
        <v>2131</v>
      </c>
      <c r="E573" s="11" t="s">
        <v>2132</v>
      </c>
      <c r="F573" s="11" t="s">
        <v>503</v>
      </c>
      <c r="G573" s="11" t="s">
        <v>504</v>
      </c>
      <c r="H573" s="11">
        <v>1</v>
      </c>
      <c r="I573" s="11">
        <v>30</v>
      </c>
      <c r="J573" s="11"/>
      <c r="K573" s="11"/>
      <c r="L573" s="11"/>
      <c r="M573" s="11">
        <v>100</v>
      </c>
      <c r="N573" s="11" t="s">
        <v>1031</v>
      </c>
      <c r="O573" s="11" t="s">
        <v>47</v>
      </c>
      <c r="P573" s="11" t="s">
        <v>48</v>
      </c>
      <c r="Q573" s="11" t="s">
        <v>729</v>
      </c>
    </row>
    <row r="574" ht="24" spans="1:17">
      <c r="A574" s="28">
        <v>570</v>
      </c>
      <c r="B574" s="11" t="s">
        <v>494</v>
      </c>
      <c r="C574" s="11" t="s">
        <v>2133</v>
      </c>
      <c r="D574" s="13" t="s">
        <v>2134</v>
      </c>
      <c r="E574" s="11" t="s">
        <v>2135</v>
      </c>
      <c r="F574" s="11" t="s">
        <v>2136</v>
      </c>
      <c r="G574" s="11" t="s">
        <v>354</v>
      </c>
      <c r="H574" s="11">
        <v>5</v>
      </c>
      <c r="I574" s="11">
        <v>15</v>
      </c>
      <c r="J574" s="11"/>
      <c r="K574" s="11"/>
      <c r="L574" s="11"/>
      <c r="M574" s="11">
        <v>100</v>
      </c>
      <c r="N574" s="11" t="s">
        <v>1031</v>
      </c>
      <c r="O574" s="11" t="s">
        <v>47</v>
      </c>
      <c r="P574" s="11" t="s">
        <v>56</v>
      </c>
      <c r="Q574" s="11" t="s">
        <v>729</v>
      </c>
    </row>
    <row r="575" ht="96" spans="1:17">
      <c r="A575" s="28">
        <v>571</v>
      </c>
      <c r="B575" s="11" t="s">
        <v>494</v>
      </c>
      <c r="C575" s="11" t="s">
        <v>2137</v>
      </c>
      <c r="D575" s="31" t="s">
        <v>2138</v>
      </c>
      <c r="E575" s="11" t="s">
        <v>2139</v>
      </c>
      <c r="F575" s="30" t="s">
        <v>2140</v>
      </c>
      <c r="G575" s="11" t="s">
        <v>1773</v>
      </c>
      <c r="H575" s="11">
        <v>5</v>
      </c>
      <c r="I575" s="11">
        <v>15</v>
      </c>
      <c r="J575" s="11" t="s">
        <v>1400</v>
      </c>
      <c r="K575" s="11">
        <v>4</v>
      </c>
      <c r="L575" s="11"/>
      <c r="M575" s="11">
        <v>100</v>
      </c>
      <c r="N575" s="11" t="s">
        <v>1038</v>
      </c>
      <c r="O575" s="11" t="s">
        <v>47</v>
      </c>
      <c r="P575" s="11" t="s">
        <v>56</v>
      </c>
      <c r="Q575" s="11" t="s">
        <v>729</v>
      </c>
    </row>
    <row r="576" ht="24" spans="1:17">
      <c r="A576" s="28">
        <v>572</v>
      </c>
      <c r="B576" s="11" t="s">
        <v>494</v>
      </c>
      <c r="C576" s="11" t="s">
        <v>2141</v>
      </c>
      <c r="D576" s="11" t="s">
        <v>2142</v>
      </c>
      <c r="E576" s="11" t="s">
        <v>2143</v>
      </c>
      <c r="F576" s="11" t="s">
        <v>2144</v>
      </c>
      <c r="G576" s="11" t="s">
        <v>1636</v>
      </c>
      <c r="H576" s="11">
        <v>4</v>
      </c>
      <c r="I576" s="11">
        <v>15</v>
      </c>
      <c r="J576" s="11"/>
      <c r="K576" s="11"/>
      <c r="L576" s="11"/>
      <c r="M576" s="11">
        <v>100</v>
      </c>
      <c r="N576" s="11" t="s">
        <v>1038</v>
      </c>
      <c r="O576" s="11" t="s">
        <v>47</v>
      </c>
      <c r="P576" s="11" t="s">
        <v>56</v>
      </c>
      <c r="Q576" s="11" t="s">
        <v>729</v>
      </c>
    </row>
    <row r="577" ht="36" spans="1:17">
      <c r="A577" s="28">
        <v>573</v>
      </c>
      <c r="B577" s="11" t="s">
        <v>494</v>
      </c>
      <c r="C577" s="11" t="s">
        <v>2145</v>
      </c>
      <c r="D577" s="11" t="s">
        <v>2146</v>
      </c>
      <c r="E577" s="11" t="s">
        <v>2147</v>
      </c>
      <c r="F577" s="11" t="s">
        <v>540</v>
      </c>
      <c r="G577" s="11" t="s">
        <v>504</v>
      </c>
      <c r="H577" s="11">
        <v>1</v>
      </c>
      <c r="I577" s="11">
        <v>30</v>
      </c>
      <c r="J577" s="11"/>
      <c r="K577" s="11"/>
      <c r="L577" s="11"/>
      <c r="M577" s="11">
        <v>100</v>
      </c>
      <c r="N577" s="11" t="s">
        <v>1038</v>
      </c>
      <c r="O577" s="11" t="s">
        <v>47</v>
      </c>
      <c r="P577" s="11" t="s">
        <v>48</v>
      </c>
      <c r="Q577" s="11" t="s">
        <v>729</v>
      </c>
    </row>
    <row r="578" ht="48" spans="1:17">
      <c r="A578" s="28">
        <v>574</v>
      </c>
      <c r="B578" s="11" t="s">
        <v>494</v>
      </c>
      <c r="C578" s="11" t="s">
        <v>2148</v>
      </c>
      <c r="D578" s="86" t="s">
        <v>2149</v>
      </c>
      <c r="E578" s="11" t="s">
        <v>2150</v>
      </c>
      <c r="F578" s="11" t="s">
        <v>519</v>
      </c>
      <c r="G578" s="11" t="s">
        <v>203</v>
      </c>
      <c r="H578" s="11">
        <v>4</v>
      </c>
      <c r="I578" s="11">
        <v>15</v>
      </c>
      <c r="J578" s="11" t="s">
        <v>1400</v>
      </c>
      <c r="K578" s="11">
        <v>10</v>
      </c>
      <c r="L578" s="11"/>
      <c r="M578" s="11">
        <v>100</v>
      </c>
      <c r="N578" s="11" t="s">
        <v>1038</v>
      </c>
      <c r="O578" s="11" t="s">
        <v>47</v>
      </c>
      <c r="P578" s="11" t="s">
        <v>56</v>
      </c>
      <c r="Q578" s="11" t="s">
        <v>729</v>
      </c>
    </row>
    <row r="579" ht="36" spans="1:17">
      <c r="A579" s="28">
        <v>575</v>
      </c>
      <c r="B579" s="11" t="s">
        <v>494</v>
      </c>
      <c r="C579" s="11" t="s">
        <v>2151</v>
      </c>
      <c r="D579" s="11" t="s">
        <v>2152</v>
      </c>
      <c r="E579" s="11" t="s">
        <v>2153</v>
      </c>
      <c r="F579" s="11" t="s">
        <v>540</v>
      </c>
      <c r="G579" s="11" t="s">
        <v>504</v>
      </c>
      <c r="H579" s="11">
        <v>1</v>
      </c>
      <c r="I579" s="11">
        <v>30</v>
      </c>
      <c r="J579" s="11"/>
      <c r="K579" s="11"/>
      <c r="L579" s="11" t="s">
        <v>3435</v>
      </c>
      <c r="M579" s="11">
        <v>100</v>
      </c>
      <c r="N579" s="11" t="s">
        <v>1038</v>
      </c>
      <c r="O579" s="11" t="s">
        <v>47</v>
      </c>
      <c r="P579" s="11" t="s">
        <v>48</v>
      </c>
      <c r="Q579" s="11" t="s">
        <v>729</v>
      </c>
    </row>
    <row r="580" ht="36" spans="1:17">
      <c r="A580" s="28">
        <v>576</v>
      </c>
      <c r="B580" s="11" t="s">
        <v>494</v>
      </c>
      <c r="C580" s="11" t="s">
        <v>2154</v>
      </c>
      <c r="D580" s="11" t="s">
        <v>2155</v>
      </c>
      <c r="E580" s="11" t="s">
        <v>2156</v>
      </c>
      <c r="F580" s="11" t="s">
        <v>528</v>
      </c>
      <c r="G580" s="11" t="s">
        <v>1194</v>
      </c>
      <c r="H580" s="11">
        <v>2</v>
      </c>
      <c r="I580" s="11">
        <v>30</v>
      </c>
      <c r="J580" s="11"/>
      <c r="K580" s="11"/>
      <c r="L580" s="11" t="s">
        <v>3442</v>
      </c>
      <c r="M580" s="11">
        <v>100</v>
      </c>
      <c r="N580" s="11" t="s">
        <v>1038</v>
      </c>
      <c r="O580" s="11" t="s">
        <v>47</v>
      </c>
      <c r="P580" s="11" t="s">
        <v>48</v>
      </c>
      <c r="Q580" s="11" t="s">
        <v>729</v>
      </c>
    </row>
    <row r="581" ht="24" spans="1:17">
      <c r="A581" s="28">
        <v>577</v>
      </c>
      <c r="B581" s="11" t="s">
        <v>494</v>
      </c>
      <c r="C581" s="11" t="s">
        <v>2157</v>
      </c>
      <c r="D581" s="11" t="s">
        <v>2158</v>
      </c>
      <c r="E581" s="11" t="s">
        <v>2159</v>
      </c>
      <c r="F581" s="30" t="s">
        <v>524</v>
      </c>
      <c r="G581" s="11" t="s">
        <v>331</v>
      </c>
      <c r="H581" s="11">
        <v>1</v>
      </c>
      <c r="I581" s="11">
        <v>10</v>
      </c>
      <c r="J581" s="11"/>
      <c r="K581" s="11"/>
      <c r="L581" s="11"/>
      <c r="M581" s="11">
        <v>100</v>
      </c>
      <c r="N581" s="11" t="s">
        <v>1059</v>
      </c>
      <c r="O581" s="11" t="s">
        <v>105</v>
      </c>
      <c r="P581" s="11" t="s">
        <v>48</v>
      </c>
      <c r="Q581" s="11" t="s">
        <v>729</v>
      </c>
    </row>
    <row r="582" ht="36" spans="1:17">
      <c r="A582" s="28">
        <v>578</v>
      </c>
      <c r="B582" s="11" t="s">
        <v>494</v>
      </c>
      <c r="C582" s="11" t="s">
        <v>2160</v>
      </c>
      <c r="D582" s="11" t="s">
        <v>2161</v>
      </c>
      <c r="E582" s="11" t="s">
        <v>2162</v>
      </c>
      <c r="F582" s="30" t="s">
        <v>508</v>
      </c>
      <c r="G582" s="11" t="s">
        <v>450</v>
      </c>
      <c r="H582" s="11">
        <v>6</v>
      </c>
      <c r="I582" s="11">
        <v>15</v>
      </c>
      <c r="J582" s="11"/>
      <c r="K582" s="11"/>
      <c r="L582" s="11"/>
      <c r="M582" s="11">
        <v>100</v>
      </c>
      <c r="N582" s="11" t="s">
        <v>1059</v>
      </c>
      <c r="O582" s="11" t="s">
        <v>47</v>
      </c>
      <c r="P582" s="11" t="s">
        <v>56</v>
      </c>
      <c r="Q582" s="11" t="s">
        <v>729</v>
      </c>
    </row>
    <row r="583" ht="24" spans="1:17">
      <c r="A583" s="28">
        <v>579</v>
      </c>
      <c r="B583" s="11" t="s">
        <v>494</v>
      </c>
      <c r="C583" s="11" t="s">
        <v>2163</v>
      </c>
      <c r="D583" s="11" t="s">
        <v>2164</v>
      </c>
      <c r="E583" s="11" t="s">
        <v>2165</v>
      </c>
      <c r="F583" s="11" t="s">
        <v>540</v>
      </c>
      <c r="G583" s="11" t="s">
        <v>504</v>
      </c>
      <c r="H583" s="11">
        <v>3</v>
      </c>
      <c r="I583" s="11">
        <v>30</v>
      </c>
      <c r="J583" s="11"/>
      <c r="K583" s="11"/>
      <c r="L583" s="11"/>
      <c r="M583" s="11">
        <v>100</v>
      </c>
      <c r="N583" s="11" t="s">
        <v>1059</v>
      </c>
      <c r="O583" s="11" t="s">
        <v>47</v>
      </c>
      <c r="P583" s="11" t="s">
        <v>48</v>
      </c>
      <c r="Q583" s="11" t="s">
        <v>729</v>
      </c>
    </row>
    <row r="584" ht="36" spans="1:17">
      <c r="A584" s="28">
        <v>580</v>
      </c>
      <c r="B584" s="11" t="s">
        <v>494</v>
      </c>
      <c r="C584" s="11" t="s">
        <v>2166</v>
      </c>
      <c r="D584" s="11" t="s">
        <v>2167</v>
      </c>
      <c r="E584" s="11" t="s">
        <v>2168</v>
      </c>
      <c r="F584" s="11" t="s">
        <v>553</v>
      </c>
      <c r="G584" s="11" t="s">
        <v>554</v>
      </c>
      <c r="H584" s="11">
        <v>6</v>
      </c>
      <c r="I584" s="11">
        <v>5</v>
      </c>
      <c r="J584" s="11" t="s">
        <v>1400</v>
      </c>
      <c r="K584" s="11">
        <v>2</v>
      </c>
      <c r="L584" s="11"/>
      <c r="M584" s="11">
        <v>100</v>
      </c>
      <c r="N584" s="11" t="s">
        <v>1059</v>
      </c>
      <c r="O584" s="11" t="s">
        <v>105</v>
      </c>
      <c r="P584" s="11" t="s">
        <v>56</v>
      </c>
      <c r="Q584" s="11" t="s">
        <v>729</v>
      </c>
    </row>
    <row r="585" ht="24" spans="1:17">
      <c r="A585" s="28">
        <v>581</v>
      </c>
      <c r="B585" s="11" t="s">
        <v>494</v>
      </c>
      <c r="C585" s="11" t="s">
        <v>2169</v>
      </c>
      <c r="D585" s="11" t="s">
        <v>2170</v>
      </c>
      <c r="E585" s="11" t="s">
        <v>2171</v>
      </c>
      <c r="F585" s="11" t="s">
        <v>646</v>
      </c>
      <c r="G585" s="11" t="s">
        <v>403</v>
      </c>
      <c r="H585" s="11">
        <v>6</v>
      </c>
      <c r="I585" s="11">
        <v>15</v>
      </c>
      <c r="J585" s="11"/>
      <c r="K585" s="11"/>
      <c r="L585" s="11"/>
      <c r="M585" s="11">
        <v>24.24</v>
      </c>
      <c r="N585" s="11" t="s">
        <v>1059</v>
      </c>
      <c r="O585" s="11" t="s">
        <v>47</v>
      </c>
      <c r="P585" s="11" t="s">
        <v>56</v>
      </c>
      <c r="Q585" s="11" t="s">
        <v>729</v>
      </c>
    </row>
    <row r="586" ht="36" spans="1:17">
      <c r="A586" s="28">
        <v>582</v>
      </c>
      <c r="B586" s="11" t="s">
        <v>494</v>
      </c>
      <c r="C586" s="11" t="s">
        <v>2172</v>
      </c>
      <c r="D586" s="11" t="s">
        <v>2173</v>
      </c>
      <c r="E586" s="11" t="s">
        <v>2174</v>
      </c>
      <c r="F586" s="11" t="s">
        <v>524</v>
      </c>
      <c r="G586" s="11" t="s">
        <v>578</v>
      </c>
      <c r="H586" s="11">
        <v>3</v>
      </c>
      <c r="I586" s="11">
        <v>30</v>
      </c>
      <c r="J586" s="11"/>
      <c r="K586" s="11"/>
      <c r="L586" s="11"/>
      <c r="M586" s="11">
        <v>100</v>
      </c>
      <c r="N586" s="11" t="s">
        <v>1059</v>
      </c>
      <c r="O586" s="11" t="s">
        <v>47</v>
      </c>
      <c r="P586" s="11" t="s">
        <v>48</v>
      </c>
      <c r="Q586" s="11" t="s">
        <v>729</v>
      </c>
    </row>
    <row r="587" ht="36" spans="1:17">
      <c r="A587" s="28">
        <v>583</v>
      </c>
      <c r="B587" s="11" t="s">
        <v>494</v>
      </c>
      <c r="C587" s="11" t="s">
        <v>2175</v>
      </c>
      <c r="D587" s="11" t="s">
        <v>2176</v>
      </c>
      <c r="E587" s="11" t="s">
        <v>2177</v>
      </c>
      <c r="F587" s="11" t="s">
        <v>2099</v>
      </c>
      <c r="G587" s="11" t="s">
        <v>962</v>
      </c>
      <c r="H587" s="11">
        <v>8</v>
      </c>
      <c r="I587" s="11">
        <v>5</v>
      </c>
      <c r="J587" s="11"/>
      <c r="K587" s="11"/>
      <c r="L587" s="11"/>
      <c r="M587" s="11">
        <v>100</v>
      </c>
      <c r="N587" s="11" t="s">
        <v>1059</v>
      </c>
      <c r="O587" s="11" t="s">
        <v>105</v>
      </c>
      <c r="P587" s="11" t="s">
        <v>56</v>
      </c>
      <c r="Q587" s="11" t="s">
        <v>729</v>
      </c>
    </row>
    <row r="588" ht="36" spans="1:17">
      <c r="A588" s="28">
        <v>584</v>
      </c>
      <c r="B588" s="11" t="s">
        <v>494</v>
      </c>
      <c r="C588" s="11" t="s">
        <v>2178</v>
      </c>
      <c r="D588" s="11" t="s">
        <v>2179</v>
      </c>
      <c r="E588" s="11" t="s">
        <v>2180</v>
      </c>
      <c r="F588" s="11" t="s">
        <v>2114</v>
      </c>
      <c r="G588" s="11" t="s">
        <v>947</v>
      </c>
      <c r="H588" s="11">
        <v>2</v>
      </c>
      <c r="I588" s="11">
        <v>30</v>
      </c>
      <c r="J588" s="11"/>
      <c r="K588" s="11"/>
      <c r="L588" s="11" t="s">
        <v>1168</v>
      </c>
      <c r="M588" s="11">
        <v>100</v>
      </c>
      <c r="N588" s="11" t="s">
        <v>1059</v>
      </c>
      <c r="O588" s="11" t="s">
        <v>47</v>
      </c>
      <c r="P588" s="11" t="s">
        <v>48</v>
      </c>
      <c r="Q588" s="11" t="s">
        <v>729</v>
      </c>
    </row>
    <row r="589" ht="24" spans="1:17">
      <c r="A589" s="28">
        <v>585</v>
      </c>
      <c r="B589" s="11" t="s">
        <v>494</v>
      </c>
      <c r="C589" s="11" t="s">
        <v>2181</v>
      </c>
      <c r="D589" s="11" t="s">
        <v>2182</v>
      </c>
      <c r="E589" s="11" t="s">
        <v>2183</v>
      </c>
      <c r="F589" s="11" t="s">
        <v>2144</v>
      </c>
      <c r="G589" s="11" t="s">
        <v>128</v>
      </c>
      <c r="H589" s="11">
        <v>5</v>
      </c>
      <c r="I589" s="11">
        <v>15</v>
      </c>
      <c r="J589" s="11"/>
      <c r="K589" s="11"/>
      <c r="L589" s="11"/>
      <c r="M589" s="11">
        <v>100</v>
      </c>
      <c r="N589" s="11" t="s">
        <v>1059</v>
      </c>
      <c r="O589" s="11" t="s">
        <v>47</v>
      </c>
      <c r="P589" s="11" t="s">
        <v>56</v>
      </c>
      <c r="Q589" s="11" t="s">
        <v>729</v>
      </c>
    </row>
    <row r="590" s="70" customFormat="1" ht="36" spans="1:17">
      <c r="A590" s="55">
        <v>586</v>
      </c>
      <c r="B590" s="35" t="s">
        <v>494</v>
      </c>
      <c r="C590" s="35" t="s">
        <v>2184</v>
      </c>
      <c r="D590" s="35" t="s">
        <v>2185</v>
      </c>
      <c r="E590" s="35" t="s">
        <v>2186</v>
      </c>
      <c r="F590" s="35" t="s">
        <v>143</v>
      </c>
      <c r="G590" s="35" t="s">
        <v>2187</v>
      </c>
      <c r="H590" s="35">
        <v>3</v>
      </c>
      <c r="I590" s="11">
        <v>30</v>
      </c>
      <c r="J590" s="35"/>
      <c r="K590" s="35"/>
      <c r="L590" s="35"/>
      <c r="M590" s="35">
        <v>100</v>
      </c>
      <c r="N590" s="35" t="s">
        <v>1059</v>
      </c>
      <c r="O590" s="35" t="s">
        <v>47</v>
      </c>
      <c r="P590" s="35" t="s">
        <v>48</v>
      </c>
      <c r="Q590" s="35" t="s">
        <v>729</v>
      </c>
    </row>
    <row r="591" ht="36" spans="1:17">
      <c r="A591" s="28">
        <v>587</v>
      </c>
      <c r="B591" s="11" t="s">
        <v>494</v>
      </c>
      <c r="C591" s="11" t="s">
        <v>2188</v>
      </c>
      <c r="D591" s="11" t="s">
        <v>2189</v>
      </c>
      <c r="E591" s="11" t="s">
        <v>2190</v>
      </c>
      <c r="F591" s="11" t="s">
        <v>2191</v>
      </c>
      <c r="G591" s="11" t="s">
        <v>128</v>
      </c>
      <c r="H591" s="11">
        <v>6</v>
      </c>
      <c r="I591" s="11">
        <v>15</v>
      </c>
      <c r="J591" s="11"/>
      <c r="K591" s="11"/>
      <c r="L591" s="11" t="s">
        <v>3448</v>
      </c>
      <c r="M591" s="11">
        <v>100</v>
      </c>
      <c r="N591" s="11" t="s">
        <v>1059</v>
      </c>
      <c r="O591" s="11" t="s">
        <v>47</v>
      </c>
      <c r="P591" s="11" t="s">
        <v>56</v>
      </c>
      <c r="Q591" s="11" t="s">
        <v>729</v>
      </c>
    </row>
    <row r="592" ht="24" spans="1:17">
      <c r="A592" s="28">
        <v>588</v>
      </c>
      <c r="B592" s="11" t="s">
        <v>494</v>
      </c>
      <c r="C592" s="11" t="s">
        <v>2192</v>
      </c>
      <c r="D592" s="11" t="s">
        <v>2193</v>
      </c>
      <c r="E592" s="11" t="s">
        <v>2194</v>
      </c>
      <c r="F592" s="11" t="s">
        <v>2195</v>
      </c>
      <c r="G592" s="11" t="s">
        <v>536</v>
      </c>
      <c r="H592" s="11">
        <v>2</v>
      </c>
      <c r="I592" s="11">
        <v>30</v>
      </c>
      <c r="J592" s="11"/>
      <c r="K592" s="11"/>
      <c r="L592" s="11"/>
      <c r="M592" s="11">
        <v>100</v>
      </c>
      <c r="N592" s="11" t="s">
        <v>1059</v>
      </c>
      <c r="O592" s="11" t="s">
        <v>47</v>
      </c>
      <c r="P592" s="11" t="s">
        <v>48</v>
      </c>
      <c r="Q592" s="11" t="s">
        <v>729</v>
      </c>
    </row>
    <row r="593" ht="48" spans="1:17">
      <c r="A593" s="28">
        <v>589</v>
      </c>
      <c r="B593" s="11" t="s">
        <v>494</v>
      </c>
      <c r="C593" s="11" t="s">
        <v>2196</v>
      </c>
      <c r="D593" s="11" t="s">
        <v>2197</v>
      </c>
      <c r="E593" s="11" t="s">
        <v>2198</v>
      </c>
      <c r="F593" s="30" t="s">
        <v>528</v>
      </c>
      <c r="G593" s="11" t="s">
        <v>636</v>
      </c>
      <c r="H593" s="11">
        <v>4</v>
      </c>
      <c r="I593" s="11">
        <v>15</v>
      </c>
      <c r="J593" s="11" t="s">
        <v>1400</v>
      </c>
      <c r="K593" s="11">
        <v>2</v>
      </c>
      <c r="L593" s="11"/>
      <c r="M593" s="11">
        <v>100</v>
      </c>
      <c r="N593" s="11" t="s">
        <v>767</v>
      </c>
      <c r="O593" s="11" t="s">
        <v>47</v>
      </c>
      <c r="P593" s="11" t="s">
        <v>56</v>
      </c>
      <c r="Q593" s="11" t="s">
        <v>729</v>
      </c>
    </row>
    <row r="594" ht="36" spans="1:17">
      <c r="A594" s="28">
        <v>590</v>
      </c>
      <c r="B594" s="11" t="s">
        <v>494</v>
      </c>
      <c r="C594" s="11" t="s">
        <v>2199</v>
      </c>
      <c r="D594" s="11" t="s">
        <v>2200</v>
      </c>
      <c r="E594" s="11" t="s">
        <v>2201</v>
      </c>
      <c r="F594" s="30" t="s">
        <v>508</v>
      </c>
      <c r="G594" s="11" t="s">
        <v>825</v>
      </c>
      <c r="H594" s="11">
        <v>4</v>
      </c>
      <c r="I594" s="11">
        <v>5</v>
      </c>
      <c r="J594" s="11"/>
      <c r="K594" s="11"/>
      <c r="L594" s="11"/>
      <c r="M594" s="11">
        <v>100</v>
      </c>
      <c r="N594" s="11" t="s">
        <v>767</v>
      </c>
      <c r="O594" s="11" t="s">
        <v>105</v>
      </c>
      <c r="P594" s="11" t="s">
        <v>56</v>
      </c>
      <c r="Q594" s="11" t="s">
        <v>729</v>
      </c>
    </row>
    <row r="595" ht="48" spans="1:17">
      <c r="A595" s="28">
        <v>591</v>
      </c>
      <c r="B595" s="11" t="s">
        <v>494</v>
      </c>
      <c r="C595" s="11" t="s">
        <v>2202</v>
      </c>
      <c r="D595" s="86" t="s">
        <v>2203</v>
      </c>
      <c r="E595" s="11" t="s">
        <v>2204</v>
      </c>
      <c r="F595" s="11" t="s">
        <v>519</v>
      </c>
      <c r="G595" s="11" t="s">
        <v>203</v>
      </c>
      <c r="H595" s="11">
        <v>5</v>
      </c>
      <c r="I595" s="11">
        <v>15</v>
      </c>
      <c r="J595" s="11" t="s">
        <v>1400</v>
      </c>
      <c r="K595" s="11">
        <v>10</v>
      </c>
      <c r="L595" s="11"/>
      <c r="M595" s="11">
        <v>100</v>
      </c>
      <c r="N595" s="11" t="s">
        <v>767</v>
      </c>
      <c r="O595" s="11" t="s">
        <v>47</v>
      </c>
      <c r="P595" s="11" t="s">
        <v>56</v>
      </c>
      <c r="Q595" s="11" t="s">
        <v>729</v>
      </c>
    </row>
    <row r="596" ht="48" spans="1:17">
      <c r="A596" s="28">
        <v>592</v>
      </c>
      <c r="B596" s="11" t="s">
        <v>494</v>
      </c>
      <c r="C596" s="11" t="s">
        <v>2205</v>
      </c>
      <c r="D596" s="86" t="s">
        <v>2206</v>
      </c>
      <c r="E596" s="11" t="s">
        <v>2207</v>
      </c>
      <c r="F596" s="11" t="s">
        <v>519</v>
      </c>
      <c r="G596" s="11" t="s">
        <v>203</v>
      </c>
      <c r="H596" s="11">
        <v>4</v>
      </c>
      <c r="I596" s="11">
        <v>15</v>
      </c>
      <c r="J596" s="11" t="s">
        <v>1400</v>
      </c>
      <c r="K596" s="11">
        <v>10</v>
      </c>
      <c r="L596" s="11"/>
      <c r="M596" s="11">
        <v>100</v>
      </c>
      <c r="N596" s="11" t="s">
        <v>767</v>
      </c>
      <c r="O596" s="11" t="s">
        <v>47</v>
      </c>
      <c r="P596" s="11" t="s">
        <v>56</v>
      </c>
      <c r="Q596" s="11" t="s">
        <v>729</v>
      </c>
    </row>
    <row r="597" ht="48" spans="1:17">
      <c r="A597" s="28">
        <v>593</v>
      </c>
      <c r="B597" s="11" t="s">
        <v>494</v>
      </c>
      <c r="C597" s="11" t="s">
        <v>2208</v>
      </c>
      <c r="D597" s="11" t="s">
        <v>2209</v>
      </c>
      <c r="E597" s="11" t="s">
        <v>2210</v>
      </c>
      <c r="F597" s="11" t="s">
        <v>519</v>
      </c>
      <c r="G597" s="11" t="s">
        <v>1016</v>
      </c>
      <c r="H597" s="11">
        <v>3</v>
      </c>
      <c r="I597" s="11">
        <v>30</v>
      </c>
      <c r="J597" s="11"/>
      <c r="K597" s="11"/>
      <c r="L597" s="11"/>
      <c r="M597" s="11">
        <v>100</v>
      </c>
      <c r="N597" s="11" t="s">
        <v>767</v>
      </c>
      <c r="O597" s="11" t="s">
        <v>47</v>
      </c>
      <c r="P597" s="11" t="s">
        <v>48</v>
      </c>
      <c r="Q597" s="11" t="s">
        <v>729</v>
      </c>
    </row>
    <row r="598" ht="24" spans="1:17">
      <c r="A598" s="28">
        <v>594</v>
      </c>
      <c r="B598" s="11" t="s">
        <v>494</v>
      </c>
      <c r="C598" s="11" t="s">
        <v>2211</v>
      </c>
      <c r="D598" s="11" t="s">
        <v>2212</v>
      </c>
      <c r="E598" s="11" t="s">
        <v>2213</v>
      </c>
      <c r="F598" s="11" t="s">
        <v>503</v>
      </c>
      <c r="G598" s="11" t="s">
        <v>504</v>
      </c>
      <c r="H598" s="11">
        <v>1</v>
      </c>
      <c r="I598" s="11">
        <v>30</v>
      </c>
      <c r="J598" s="11"/>
      <c r="K598" s="11"/>
      <c r="L598" s="11"/>
      <c r="M598" s="11">
        <v>100</v>
      </c>
      <c r="N598" s="11" t="s">
        <v>1121</v>
      </c>
      <c r="O598" s="11" t="s">
        <v>47</v>
      </c>
      <c r="P598" s="11" t="s">
        <v>48</v>
      </c>
      <c r="Q598" s="11" t="s">
        <v>729</v>
      </c>
    </row>
    <row r="599" ht="36" spans="1:17">
      <c r="A599" s="28">
        <v>595</v>
      </c>
      <c r="B599" s="11" t="s">
        <v>494</v>
      </c>
      <c r="C599" s="11" t="s">
        <v>2214</v>
      </c>
      <c r="D599" s="11" t="s">
        <v>2215</v>
      </c>
      <c r="E599" s="11" t="s">
        <v>2216</v>
      </c>
      <c r="F599" s="11" t="s">
        <v>44</v>
      </c>
      <c r="G599" s="11" t="s">
        <v>394</v>
      </c>
      <c r="H599" s="11">
        <v>1</v>
      </c>
      <c r="I599" s="11">
        <v>30</v>
      </c>
      <c r="J599" s="11"/>
      <c r="K599" s="11"/>
      <c r="L599" s="11" t="s">
        <v>3577</v>
      </c>
      <c r="M599" s="11">
        <v>100</v>
      </c>
      <c r="N599" s="11" t="s">
        <v>1121</v>
      </c>
      <c r="O599" s="11" t="s">
        <v>47</v>
      </c>
      <c r="P599" s="11" t="s">
        <v>48</v>
      </c>
      <c r="Q599" s="11" t="s">
        <v>729</v>
      </c>
    </row>
    <row r="600" ht="48" spans="1:17">
      <c r="A600" s="28">
        <v>596</v>
      </c>
      <c r="B600" s="11" t="s">
        <v>494</v>
      </c>
      <c r="C600" s="11" t="s">
        <v>2217</v>
      </c>
      <c r="D600" s="11" t="s">
        <v>2218</v>
      </c>
      <c r="E600" s="11" t="s">
        <v>2219</v>
      </c>
      <c r="F600" s="11" t="s">
        <v>2220</v>
      </c>
      <c r="G600" s="11" t="s">
        <v>339</v>
      </c>
      <c r="H600" s="11">
        <v>2</v>
      </c>
      <c r="I600" s="11">
        <v>30</v>
      </c>
      <c r="J600" s="11"/>
      <c r="K600" s="11"/>
      <c r="L600" s="11"/>
      <c r="M600" s="11">
        <v>100</v>
      </c>
      <c r="N600" s="11" t="s">
        <v>1121</v>
      </c>
      <c r="O600" s="11" t="s">
        <v>47</v>
      </c>
      <c r="P600" s="11" t="s">
        <v>48</v>
      </c>
      <c r="Q600" s="11" t="s">
        <v>729</v>
      </c>
    </row>
    <row r="601" ht="24" spans="1:17">
      <c r="A601" s="28">
        <v>597</v>
      </c>
      <c r="B601" s="11" t="s">
        <v>494</v>
      </c>
      <c r="C601" s="11" t="s">
        <v>2221</v>
      </c>
      <c r="D601" s="11" t="s">
        <v>2222</v>
      </c>
      <c r="E601" s="11" t="s">
        <v>2223</v>
      </c>
      <c r="F601" s="11" t="s">
        <v>2224</v>
      </c>
      <c r="G601" s="11" t="s">
        <v>354</v>
      </c>
      <c r="H601" s="11">
        <v>4</v>
      </c>
      <c r="I601" s="11">
        <v>15</v>
      </c>
      <c r="J601" s="11"/>
      <c r="K601" s="11"/>
      <c r="L601" s="11"/>
      <c r="M601" s="11">
        <v>100</v>
      </c>
      <c r="N601" s="11" t="s">
        <v>1121</v>
      </c>
      <c r="O601" s="11" t="s">
        <v>47</v>
      </c>
      <c r="P601" s="11" t="s">
        <v>56</v>
      </c>
      <c r="Q601" s="11" t="s">
        <v>729</v>
      </c>
    </row>
    <row r="602" ht="36" spans="1:17">
      <c r="A602" s="28">
        <v>598</v>
      </c>
      <c r="B602" s="11" t="s">
        <v>494</v>
      </c>
      <c r="C602" s="11" t="s">
        <v>2225</v>
      </c>
      <c r="D602" s="11" t="s">
        <v>2226</v>
      </c>
      <c r="E602" s="11" t="s">
        <v>2227</v>
      </c>
      <c r="F602" s="11" t="s">
        <v>524</v>
      </c>
      <c r="G602" s="11" t="s">
        <v>203</v>
      </c>
      <c r="H602" s="11">
        <v>1</v>
      </c>
      <c r="I602" s="11">
        <v>30</v>
      </c>
      <c r="J602" s="11"/>
      <c r="K602" s="11"/>
      <c r="L602" s="11"/>
      <c r="M602" s="11">
        <v>100</v>
      </c>
      <c r="N602" s="11" t="s">
        <v>1121</v>
      </c>
      <c r="O602" s="11" t="s">
        <v>47</v>
      </c>
      <c r="P602" s="11" t="s">
        <v>48</v>
      </c>
      <c r="Q602" s="11" t="s">
        <v>729</v>
      </c>
    </row>
    <row r="603" ht="36" spans="1:17">
      <c r="A603" s="28">
        <v>599</v>
      </c>
      <c r="B603" s="11" t="s">
        <v>494</v>
      </c>
      <c r="C603" s="11" t="s">
        <v>2228</v>
      </c>
      <c r="D603" s="11" t="s">
        <v>2229</v>
      </c>
      <c r="E603" s="11" t="s">
        <v>2230</v>
      </c>
      <c r="F603" s="11" t="s">
        <v>503</v>
      </c>
      <c r="G603" s="11" t="s">
        <v>504</v>
      </c>
      <c r="H603" s="11">
        <v>1</v>
      </c>
      <c r="I603" s="11">
        <v>30</v>
      </c>
      <c r="J603" s="11"/>
      <c r="K603" s="11"/>
      <c r="L603" s="11"/>
      <c r="M603" s="11">
        <v>100</v>
      </c>
      <c r="N603" s="11" t="s">
        <v>1121</v>
      </c>
      <c r="O603" s="11" t="s">
        <v>47</v>
      </c>
      <c r="P603" s="11" t="s">
        <v>48</v>
      </c>
      <c r="Q603" s="11" t="s">
        <v>729</v>
      </c>
    </row>
    <row r="604" ht="24" spans="1:17">
      <c r="A604" s="28">
        <v>600</v>
      </c>
      <c r="B604" s="11" t="s">
        <v>494</v>
      </c>
      <c r="C604" s="11" t="s">
        <v>2231</v>
      </c>
      <c r="D604" s="11" t="s">
        <v>2232</v>
      </c>
      <c r="E604" s="11" t="s">
        <v>2233</v>
      </c>
      <c r="F604" s="30" t="s">
        <v>519</v>
      </c>
      <c r="G604" s="11" t="s">
        <v>436</v>
      </c>
      <c r="H604" s="11">
        <v>2</v>
      </c>
      <c r="I604" s="11">
        <v>30</v>
      </c>
      <c r="J604" s="11"/>
      <c r="K604" s="11"/>
      <c r="L604" s="11"/>
      <c r="M604" s="11">
        <v>100</v>
      </c>
      <c r="N604" s="11" t="s">
        <v>1148</v>
      </c>
      <c r="O604" s="11" t="s">
        <v>47</v>
      </c>
      <c r="P604" s="11" t="s">
        <v>48</v>
      </c>
      <c r="Q604" s="11" t="s">
        <v>729</v>
      </c>
    </row>
    <row r="605" ht="36" spans="1:17">
      <c r="A605" s="28">
        <v>601</v>
      </c>
      <c r="B605" s="11" t="s">
        <v>494</v>
      </c>
      <c r="C605" s="11" t="s">
        <v>2234</v>
      </c>
      <c r="D605" s="11" t="s">
        <v>2235</v>
      </c>
      <c r="E605" s="11" t="s">
        <v>2236</v>
      </c>
      <c r="F605" s="30" t="s">
        <v>143</v>
      </c>
      <c r="G605" s="11" t="s">
        <v>1389</v>
      </c>
      <c r="H605" s="11">
        <v>2</v>
      </c>
      <c r="I605" s="11">
        <v>30</v>
      </c>
      <c r="J605" s="11"/>
      <c r="K605" s="11"/>
      <c r="L605" s="11"/>
      <c r="M605" s="11">
        <v>100</v>
      </c>
      <c r="N605" s="11" t="s">
        <v>1148</v>
      </c>
      <c r="O605" s="11" t="s">
        <v>47</v>
      </c>
      <c r="P605" s="11" t="s">
        <v>48</v>
      </c>
      <c r="Q605" s="11" t="s">
        <v>729</v>
      </c>
    </row>
    <row r="606" ht="24" spans="1:17">
      <c r="A606" s="28">
        <v>602</v>
      </c>
      <c r="B606" s="11" t="s">
        <v>494</v>
      </c>
      <c r="C606" s="11" t="s">
        <v>2237</v>
      </c>
      <c r="D606" s="11" t="s">
        <v>2238</v>
      </c>
      <c r="E606" s="11" t="s">
        <v>2239</v>
      </c>
      <c r="F606" s="30" t="s">
        <v>582</v>
      </c>
      <c r="G606" s="11" t="s">
        <v>972</v>
      </c>
      <c r="H606" s="11">
        <v>1</v>
      </c>
      <c r="I606" s="11">
        <v>30</v>
      </c>
      <c r="J606" s="11"/>
      <c r="K606" s="11"/>
      <c r="L606" s="11"/>
      <c r="M606" s="11">
        <v>100</v>
      </c>
      <c r="N606" s="11" t="s">
        <v>1148</v>
      </c>
      <c r="O606" s="11" t="s">
        <v>47</v>
      </c>
      <c r="P606" s="11" t="s">
        <v>48</v>
      </c>
      <c r="Q606" s="11" t="s">
        <v>729</v>
      </c>
    </row>
    <row r="607" ht="24" spans="1:17">
      <c r="A607" s="28">
        <v>603</v>
      </c>
      <c r="B607" s="11" t="s">
        <v>494</v>
      </c>
      <c r="C607" s="11" t="s">
        <v>2240</v>
      </c>
      <c r="D607" s="11" t="s">
        <v>2241</v>
      </c>
      <c r="E607" s="11" t="s">
        <v>2242</v>
      </c>
      <c r="F607" s="11" t="s">
        <v>540</v>
      </c>
      <c r="G607" s="11" t="s">
        <v>504</v>
      </c>
      <c r="H607" s="11">
        <v>1</v>
      </c>
      <c r="I607" s="11">
        <v>30</v>
      </c>
      <c r="J607" s="11"/>
      <c r="K607" s="11"/>
      <c r="L607" s="11"/>
      <c r="M607" s="11">
        <v>100</v>
      </c>
      <c r="N607" s="11" t="s">
        <v>1148</v>
      </c>
      <c r="O607" s="11" t="s">
        <v>47</v>
      </c>
      <c r="P607" s="11" t="s">
        <v>48</v>
      </c>
      <c r="Q607" s="11" t="s">
        <v>729</v>
      </c>
    </row>
    <row r="608" ht="36" spans="1:17">
      <c r="A608" s="28">
        <v>604</v>
      </c>
      <c r="B608" s="11" t="s">
        <v>494</v>
      </c>
      <c r="C608" s="11" t="s">
        <v>2243</v>
      </c>
      <c r="D608" s="11" t="s">
        <v>2244</v>
      </c>
      <c r="E608" s="11" t="s">
        <v>2245</v>
      </c>
      <c r="F608" s="11" t="s">
        <v>582</v>
      </c>
      <c r="G608" s="11" t="s">
        <v>2246</v>
      </c>
      <c r="H608" s="11">
        <v>2</v>
      </c>
      <c r="I608" s="11">
        <v>30</v>
      </c>
      <c r="J608" s="11"/>
      <c r="K608" s="11"/>
      <c r="L608" s="11" t="s">
        <v>3450</v>
      </c>
      <c r="M608" s="11">
        <v>100</v>
      </c>
      <c r="N608" s="11" t="s">
        <v>1148</v>
      </c>
      <c r="O608" s="11" t="s">
        <v>47</v>
      </c>
      <c r="P608" s="11" t="s">
        <v>48</v>
      </c>
      <c r="Q608" s="11" t="s">
        <v>729</v>
      </c>
    </row>
    <row r="609" ht="48" spans="1:17">
      <c r="A609" s="28">
        <v>605</v>
      </c>
      <c r="B609" s="11" t="s">
        <v>494</v>
      </c>
      <c r="C609" s="11" t="s">
        <v>2247</v>
      </c>
      <c r="D609" s="87" t="s">
        <v>2248</v>
      </c>
      <c r="E609" s="11" t="s">
        <v>2249</v>
      </c>
      <c r="F609" s="11" t="s">
        <v>646</v>
      </c>
      <c r="G609" s="11" t="s">
        <v>403</v>
      </c>
      <c r="H609" s="11">
        <v>3</v>
      </c>
      <c r="I609" s="11">
        <v>30</v>
      </c>
      <c r="J609" s="11" t="s">
        <v>1400</v>
      </c>
      <c r="K609" s="11">
        <v>4</v>
      </c>
      <c r="L609" s="11"/>
      <c r="M609" s="11">
        <v>100</v>
      </c>
      <c r="N609" s="11" t="s">
        <v>1148</v>
      </c>
      <c r="O609" s="11" t="s">
        <v>47</v>
      </c>
      <c r="P609" s="11" t="s">
        <v>48</v>
      </c>
      <c r="Q609" s="11" t="s">
        <v>729</v>
      </c>
    </row>
    <row r="610" ht="36" spans="1:17">
      <c r="A610" s="28">
        <v>606</v>
      </c>
      <c r="B610" s="11" t="s">
        <v>494</v>
      </c>
      <c r="C610" s="11" t="s">
        <v>2250</v>
      </c>
      <c r="D610" s="11" t="s">
        <v>2251</v>
      </c>
      <c r="E610" s="11" t="s">
        <v>2252</v>
      </c>
      <c r="F610" s="11" t="s">
        <v>540</v>
      </c>
      <c r="G610" s="11" t="s">
        <v>504</v>
      </c>
      <c r="H610" s="11">
        <v>1</v>
      </c>
      <c r="I610" s="11">
        <v>30</v>
      </c>
      <c r="J610" s="11"/>
      <c r="K610" s="11"/>
      <c r="L610" s="11"/>
      <c r="M610" s="11">
        <v>100</v>
      </c>
      <c r="N610" s="11" t="s">
        <v>1148</v>
      </c>
      <c r="O610" s="11" t="s">
        <v>47</v>
      </c>
      <c r="P610" s="11" t="s">
        <v>48</v>
      </c>
      <c r="Q610" s="11" t="s">
        <v>729</v>
      </c>
    </row>
    <row r="611" ht="36" spans="1:17">
      <c r="A611" s="28">
        <v>607</v>
      </c>
      <c r="B611" s="11" t="s">
        <v>494</v>
      </c>
      <c r="C611" s="11" t="s">
        <v>2253</v>
      </c>
      <c r="D611" s="76" t="s">
        <v>2254</v>
      </c>
      <c r="E611" s="11" t="s">
        <v>2255</v>
      </c>
      <c r="F611" s="11" t="s">
        <v>620</v>
      </c>
      <c r="G611" s="11" t="s">
        <v>331</v>
      </c>
      <c r="H611" s="11">
        <v>5</v>
      </c>
      <c r="I611" s="11">
        <v>15</v>
      </c>
      <c r="J611" s="11" t="s">
        <v>1400</v>
      </c>
      <c r="K611" s="11">
        <v>4</v>
      </c>
      <c r="L611" s="11" t="s">
        <v>962</v>
      </c>
      <c r="M611" s="11">
        <v>100</v>
      </c>
      <c r="N611" s="11" t="s">
        <v>1148</v>
      </c>
      <c r="O611" s="11" t="s">
        <v>47</v>
      </c>
      <c r="P611" s="11" t="s">
        <v>56</v>
      </c>
      <c r="Q611" s="11" t="s">
        <v>729</v>
      </c>
    </row>
    <row r="612" ht="24" spans="1:17">
      <c r="A612" s="28">
        <v>608</v>
      </c>
      <c r="B612" s="11" t="s">
        <v>494</v>
      </c>
      <c r="C612" s="11" t="s">
        <v>2256</v>
      </c>
      <c r="D612" s="11" t="s">
        <v>2257</v>
      </c>
      <c r="E612" s="11" t="s">
        <v>2258</v>
      </c>
      <c r="F612" s="11" t="s">
        <v>519</v>
      </c>
      <c r="G612" s="11" t="s">
        <v>403</v>
      </c>
      <c r="H612" s="11">
        <v>3</v>
      </c>
      <c r="I612" s="11">
        <v>30</v>
      </c>
      <c r="J612" s="11"/>
      <c r="K612" s="11"/>
      <c r="L612" s="11"/>
      <c r="M612" s="11">
        <v>42.85</v>
      </c>
      <c r="N612" s="11" t="s">
        <v>1148</v>
      </c>
      <c r="O612" s="11" t="s">
        <v>47</v>
      </c>
      <c r="P612" s="11" t="s">
        <v>48</v>
      </c>
      <c r="Q612" s="11" t="s">
        <v>729</v>
      </c>
    </row>
    <row r="613" ht="36" spans="1:17">
      <c r="A613" s="28">
        <v>609</v>
      </c>
      <c r="B613" s="11" t="s">
        <v>494</v>
      </c>
      <c r="C613" s="11" t="s">
        <v>2259</v>
      </c>
      <c r="D613" s="11" t="s">
        <v>2260</v>
      </c>
      <c r="E613" s="11" t="s">
        <v>2261</v>
      </c>
      <c r="F613" s="30" t="s">
        <v>2262</v>
      </c>
      <c r="G613" s="11" t="s">
        <v>2263</v>
      </c>
      <c r="H613" s="11">
        <v>1</v>
      </c>
      <c r="I613" s="11">
        <v>30</v>
      </c>
      <c r="J613" s="11"/>
      <c r="K613" s="11"/>
      <c r="L613" s="11"/>
      <c r="M613" s="11">
        <v>100</v>
      </c>
      <c r="N613" s="11" t="s">
        <v>771</v>
      </c>
      <c r="O613" s="11" t="s">
        <v>47</v>
      </c>
      <c r="P613" s="11" t="s">
        <v>48</v>
      </c>
      <c r="Q613" s="11" t="s">
        <v>729</v>
      </c>
    </row>
    <row r="614" ht="48" spans="1:17">
      <c r="A614" s="28">
        <v>610</v>
      </c>
      <c r="B614" s="11" t="s">
        <v>494</v>
      </c>
      <c r="C614" s="11" t="s">
        <v>2264</v>
      </c>
      <c r="D614" s="11" t="s">
        <v>2265</v>
      </c>
      <c r="E614" s="11" t="s">
        <v>2266</v>
      </c>
      <c r="F614" s="30" t="s">
        <v>668</v>
      </c>
      <c r="G614" s="11" t="s">
        <v>460</v>
      </c>
      <c r="H614" s="11">
        <v>2</v>
      </c>
      <c r="I614" s="11">
        <v>30</v>
      </c>
      <c r="J614" s="11" t="s">
        <v>1400</v>
      </c>
      <c r="K614" s="11">
        <v>4</v>
      </c>
      <c r="L614" s="11" t="s">
        <v>1023</v>
      </c>
      <c r="M614" s="11">
        <v>100</v>
      </c>
      <c r="N614" s="11" t="s">
        <v>771</v>
      </c>
      <c r="O614" s="11" t="s">
        <v>47</v>
      </c>
      <c r="P614" s="11" t="s">
        <v>48</v>
      </c>
      <c r="Q614" s="11" t="s">
        <v>729</v>
      </c>
    </row>
    <row r="615" ht="24" spans="1:17">
      <c r="A615" s="28">
        <v>611</v>
      </c>
      <c r="B615" s="11" t="s">
        <v>494</v>
      </c>
      <c r="C615" s="11" t="s">
        <v>2267</v>
      </c>
      <c r="D615" s="11" t="s">
        <v>2268</v>
      </c>
      <c r="E615" s="11" t="s">
        <v>2269</v>
      </c>
      <c r="F615" s="11" t="s">
        <v>2144</v>
      </c>
      <c r="G615" s="11" t="s">
        <v>128</v>
      </c>
      <c r="H615" s="11">
        <v>4</v>
      </c>
      <c r="I615" s="11">
        <v>15</v>
      </c>
      <c r="J615" s="11"/>
      <c r="K615" s="11"/>
      <c r="L615" s="11"/>
      <c r="M615" s="11">
        <v>100</v>
      </c>
      <c r="N615" s="11" t="s">
        <v>771</v>
      </c>
      <c r="O615" s="11" t="s">
        <v>47</v>
      </c>
      <c r="P615" s="11" t="s">
        <v>56</v>
      </c>
      <c r="Q615" s="11" t="s">
        <v>729</v>
      </c>
    </row>
    <row r="616" ht="24" spans="1:17">
      <c r="A616" s="28">
        <v>612</v>
      </c>
      <c r="B616" s="11" t="s">
        <v>494</v>
      </c>
      <c r="C616" s="11" t="s">
        <v>2270</v>
      </c>
      <c r="D616" s="11" t="s">
        <v>2271</v>
      </c>
      <c r="E616" s="11" t="s">
        <v>2272</v>
      </c>
      <c r="F616" s="11" t="s">
        <v>646</v>
      </c>
      <c r="G616" s="11" t="s">
        <v>403</v>
      </c>
      <c r="H616" s="11">
        <v>4</v>
      </c>
      <c r="I616" s="11">
        <v>15</v>
      </c>
      <c r="J616" s="11"/>
      <c r="K616" s="11"/>
      <c r="L616" s="11"/>
      <c r="M616" s="11">
        <v>55.55</v>
      </c>
      <c r="N616" s="11" t="s">
        <v>771</v>
      </c>
      <c r="O616" s="11" t="s">
        <v>47</v>
      </c>
      <c r="P616" s="11" t="s">
        <v>56</v>
      </c>
      <c r="Q616" s="11" t="s">
        <v>729</v>
      </c>
    </row>
    <row r="617" ht="36" spans="1:17">
      <c r="A617" s="28">
        <v>613</v>
      </c>
      <c r="B617" s="11" t="s">
        <v>494</v>
      </c>
      <c r="C617" s="11" t="s">
        <v>2273</v>
      </c>
      <c r="D617" s="74" t="s">
        <v>2274</v>
      </c>
      <c r="E617" s="11" t="s">
        <v>2275</v>
      </c>
      <c r="F617" s="11" t="s">
        <v>558</v>
      </c>
      <c r="G617" s="11" t="s">
        <v>229</v>
      </c>
      <c r="H617" s="11">
        <v>2</v>
      </c>
      <c r="I617" s="11">
        <v>30</v>
      </c>
      <c r="J617" s="11" t="s">
        <v>1400</v>
      </c>
      <c r="K617" s="11">
        <v>5</v>
      </c>
      <c r="L617" s="11"/>
      <c r="M617" s="11">
        <v>100</v>
      </c>
      <c r="N617" s="11" t="s">
        <v>771</v>
      </c>
      <c r="O617" s="11" t="s">
        <v>47</v>
      </c>
      <c r="P617" s="11" t="s">
        <v>48</v>
      </c>
      <c r="Q617" s="11" t="s">
        <v>729</v>
      </c>
    </row>
    <row r="618" ht="36" spans="1:17">
      <c r="A618" s="28">
        <v>614</v>
      </c>
      <c r="B618" s="11" t="s">
        <v>494</v>
      </c>
      <c r="C618" s="11" t="s">
        <v>2276</v>
      </c>
      <c r="D618" s="11" t="s">
        <v>2277</v>
      </c>
      <c r="E618" s="11" t="s">
        <v>2278</v>
      </c>
      <c r="F618" s="11" t="s">
        <v>2279</v>
      </c>
      <c r="G618" s="11" t="s">
        <v>450</v>
      </c>
      <c r="H618" s="11">
        <v>7</v>
      </c>
      <c r="I618" s="11">
        <v>15</v>
      </c>
      <c r="J618" s="11"/>
      <c r="K618" s="11"/>
      <c r="L618" s="11"/>
      <c r="M618" s="11">
        <v>100</v>
      </c>
      <c r="N618" s="11" t="s">
        <v>771</v>
      </c>
      <c r="O618" s="11" t="s">
        <v>47</v>
      </c>
      <c r="P618" s="11" t="s">
        <v>56</v>
      </c>
      <c r="Q618" s="11" t="s">
        <v>729</v>
      </c>
    </row>
    <row r="619" ht="36" spans="1:17">
      <c r="A619" s="28">
        <v>615</v>
      </c>
      <c r="B619" s="11" t="s">
        <v>494</v>
      </c>
      <c r="C619" s="11" t="s">
        <v>2280</v>
      </c>
      <c r="D619" s="11" t="s">
        <v>2281</v>
      </c>
      <c r="E619" s="11" t="s">
        <v>2282</v>
      </c>
      <c r="F619" s="11" t="s">
        <v>519</v>
      </c>
      <c r="G619" s="11" t="s">
        <v>947</v>
      </c>
      <c r="H619" s="11">
        <v>1</v>
      </c>
      <c r="I619" s="11">
        <v>10</v>
      </c>
      <c r="J619" s="11"/>
      <c r="K619" s="11"/>
      <c r="L619" s="11"/>
      <c r="M619" s="11">
        <v>100</v>
      </c>
      <c r="N619" s="11" t="s">
        <v>771</v>
      </c>
      <c r="O619" s="11" t="s">
        <v>105</v>
      </c>
      <c r="P619" s="11" t="s">
        <v>48</v>
      </c>
      <c r="Q619" s="11" t="s">
        <v>729</v>
      </c>
    </row>
    <row r="620" ht="36" spans="1:17">
      <c r="A620" s="28">
        <v>616</v>
      </c>
      <c r="B620" s="11" t="s">
        <v>494</v>
      </c>
      <c r="C620" s="11" t="s">
        <v>2283</v>
      </c>
      <c r="D620" s="11" t="s">
        <v>2284</v>
      </c>
      <c r="E620" s="11" t="s">
        <v>2285</v>
      </c>
      <c r="F620" s="30" t="s">
        <v>1916</v>
      </c>
      <c r="G620" s="11" t="s">
        <v>339</v>
      </c>
      <c r="H620" s="11">
        <v>1</v>
      </c>
      <c r="I620" s="11">
        <v>30</v>
      </c>
      <c r="J620" s="11"/>
      <c r="K620" s="11"/>
      <c r="L620" s="11"/>
      <c r="M620" s="11">
        <v>100</v>
      </c>
      <c r="N620" s="11" t="s">
        <v>1208</v>
      </c>
      <c r="O620" s="11" t="s">
        <v>47</v>
      </c>
      <c r="P620" s="11" t="s">
        <v>48</v>
      </c>
      <c r="Q620" s="11" t="s">
        <v>729</v>
      </c>
    </row>
    <row r="621" ht="36" spans="1:17">
      <c r="A621" s="28">
        <v>617</v>
      </c>
      <c r="B621" s="11" t="s">
        <v>494</v>
      </c>
      <c r="C621" s="11" t="s">
        <v>2286</v>
      </c>
      <c r="D621" s="11" t="s">
        <v>2287</v>
      </c>
      <c r="E621" s="11" t="s">
        <v>2288</v>
      </c>
      <c r="F621" s="30" t="s">
        <v>582</v>
      </c>
      <c r="G621" s="11" t="s">
        <v>1275</v>
      </c>
      <c r="H621" s="11">
        <v>3</v>
      </c>
      <c r="I621" s="11">
        <v>30</v>
      </c>
      <c r="J621" s="11"/>
      <c r="K621" s="11"/>
      <c r="L621" s="11"/>
      <c r="M621" s="11">
        <v>100</v>
      </c>
      <c r="N621" s="11" t="s">
        <v>1208</v>
      </c>
      <c r="O621" s="11" t="s">
        <v>47</v>
      </c>
      <c r="P621" s="11" t="s">
        <v>48</v>
      </c>
      <c r="Q621" s="11" t="s">
        <v>729</v>
      </c>
    </row>
    <row r="622" ht="36" spans="1:17">
      <c r="A622" s="28">
        <v>618</v>
      </c>
      <c r="B622" s="11" t="s">
        <v>494</v>
      </c>
      <c r="C622" s="11" t="s">
        <v>2289</v>
      </c>
      <c r="D622" s="11" t="s">
        <v>2290</v>
      </c>
      <c r="E622" s="11" t="s">
        <v>2291</v>
      </c>
      <c r="F622" s="11" t="s">
        <v>503</v>
      </c>
      <c r="G622" s="11" t="s">
        <v>504</v>
      </c>
      <c r="H622" s="11">
        <v>1</v>
      </c>
      <c r="I622" s="11">
        <v>30</v>
      </c>
      <c r="J622" s="11"/>
      <c r="K622" s="11"/>
      <c r="L622" s="11"/>
      <c r="M622" s="11">
        <v>100</v>
      </c>
      <c r="N622" s="11" t="s">
        <v>1208</v>
      </c>
      <c r="O622" s="11" t="s">
        <v>47</v>
      </c>
      <c r="P622" s="11" t="s">
        <v>48</v>
      </c>
      <c r="Q622" s="11" t="s">
        <v>729</v>
      </c>
    </row>
    <row r="623" ht="108" spans="1:17">
      <c r="A623" s="28">
        <v>619</v>
      </c>
      <c r="B623" s="11" t="s">
        <v>494</v>
      </c>
      <c r="C623" s="11" t="s">
        <v>2292</v>
      </c>
      <c r="D623" s="11" t="s">
        <v>2293</v>
      </c>
      <c r="E623" s="11" t="s">
        <v>2294</v>
      </c>
      <c r="F623" s="11" t="s">
        <v>519</v>
      </c>
      <c r="G623" s="11" t="s">
        <v>104</v>
      </c>
      <c r="H623" s="11">
        <v>1</v>
      </c>
      <c r="I623" s="11">
        <v>30</v>
      </c>
      <c r="J623" s="11" t="s">
        <v>1400</v>
      </c>
      <c r="K623" s="11">
        <v>4</v>
      </c>
      <c r="L623" s="11" t="s">
        <v>3578</v>
      </c>
      <c r="M623" s="11">
        <v>100</v>
      </c>
      <c r="N623" s="11" t="s">
        <v>1208</v>
      </c>
      <c r="O623" s="11" t="s">
        <v>47</v>
      </c>
      <c r="P623" s="11" t="s">
        <v>48</v>
      </c>
      <c r="Q623" s="11" t="s">
        <v>729</v>
      </c>
    </row>
    <row r="624" ht="36" spans="1:17">
      <c r="A624" s="28">
        <v>620</v>
      </c>
      <c r="B624" s="11" t="s">
        <v>494</v>
      </c>
      <c r="C624" s="11" t="s">
        <v>2295</v>
      </c>
      <c r="D624" s="11" t="s">
        <v>2296</v>
      </c>
      <c r="E624" s="11" t="s">
        <v>2297</v>
      </c>
      <c r="F624" s="11" t="s">
        <v>540</v>
      </c>
      <c r="G624" s="11" t="s">
        <v>504</v>
      </c>
      <c r="H624" s="11">
        <v>1</v>
      </c>
      <c r="I624" s="11">
        <v>30</v>
      </c>
      <c r="J624" s="11"/>
      <c r="K624" s="11"/>
      <c r="L624" s="11"/>
      <c r="M624" s="11">
        <v>100</v>
      </c>
      <c r="N624" s="11" t="s">
        <v>1208</v>
      </c>
      <c r="O624" s="11" t="s">
        <v>47</v>
      </c>
      <c r="P624" s="11" t="s">
        <v>48</v>
      </c>
      <c r="Q624" s="11" t="s">
        <v>729</v>
      </c>
    </row>
    <row r="625" ht="36" spans="1:17">
      <c r="A625" s="28">
        <v>621</v>
      </c>
      <c r="B625" s="11" t="s">
        <v>494</v>
      </c>
      <c r="C625" s="11" t="s">
        <v>2298</v>
      </c>
      <c r="D625" s="11" t="s">
        <v>2299</v>
      </c>
      <c r="E625" s="11" t="s">
        <v>2300</v>
      </c>
      <c r="F625" s="11" t="s">
        <v>540</v>
      </c>
      <c r="G625" s="11" t="s">
        <v>504</v>
      </c>
      <c r="H625" s="11">
        <v>1</v>
      </c>
      <c r="I625" s="11">
        <v>30</v>
      </c>
      <c r="J625" s="11"/>
      <c r="K625" s="11"/>
      <c r="L625" s="11"/>
      <c r="M625" s="11">
        <v>100</v>
      </c>
      <c r="N625" s="11" t="s">
        <v>1208</v>
      </c>
      <c r="O625" s="11" t="s">
        <v>47</v>
      </c>
      <c r="P625" s="11" t="s">
        <v>48</v>
      </c>
      <c r="Q625" s="11" t="s">
        <v>729</v>
      </c>
    </row>
    <row r="626" ht="24" spans="1:17">
      <c r="A626" s="28">
        <v>622</v>
      </c>
      <c r="B626" s="11" t="s">
        <v>494</v>
      </c>
      <c r="C626" s="11" t="s">
        <v>2301</v>
      </c>
      <c r="D626" s="11" t="s">
        <v>2302</v>
      </c>
      <c r="E626" s="11" t="s">
        <v>2303</v>
      </c>
      <c r="F626" s="11" t="s">
        <v>2304</v>
      </c>
      <c r="G626" s="11" t="s">
        <v>616</v>
      </c>
      <c r="H626" s="11">
        <v>3</v>
      </c>
      <c r="I626" s="11">
        <v>30</v>
      </c>
      <c r="J626" s="11"/>
      <c r="K626" s="11"/>
      <c r="L626" s="11"/>
      <c r="M626" s="11">
        <v>50</v>
      </c>
      <c r="N626" s="11" t="s">
        <v>775</v>
      </c>
      <c r="O626" s="11" t="s">
        <v>47</v>
      </c>
      <c r="P626" s="11" t="s">
        <v>48</v>
      </c>
      <c r="Q626" s="11" t="s">
        <v>729</v>
      </c>
    </row>
    <row r="627" ht="36" spans="1:17">
      <c r="A627" s="28">
        <v>623</v>
      </c>
      <c r="B627" s="11" t="s">
        <v>494</v>
      </c>
      <c r="C627" s="11" t="s">
        <v>2305</v>
      </c>
      <c r="D627" s="11" t="s">
        <v>2306</v>
      </c>
      <c r="E627" s="11" t="s">
        <v>2307</v>
      </c>
      <c r="F627" s="11" t="s">
        <v>650</v>
      </c>
      <c r="G627" s="11" t="s">
        <v>651</v>
      </c>
      <c r="H627" s="11">
        <v>2</v>
      </c>
      <c r="I627" s="11">
        <v>30</v>
      </c>
      <c r="J627" s="11" t="s">
        <v>1400</v>
      </c>
      <c r="K627" s="11">
        <v>3</v>
      </c>
      <c r="L627" s="11"/>
      <c r="M627" s="11">
        <v>100</v>
      </c>
      <c r="N627" s="11" t="s">
        <v>775</v>
      </c>
      <c r="O627" s="11" t="s">
        <v>47</v>
      </c>
      <c r="P627" s="11" t="s">
        <v>48</v>
      </c>
      <c r="Q627" s="11" t="s">
        <v>729</v>
      </c>
    </row>
    <row r="628" ht="36" spans="1:17">
      <c r="A628" s="28">
        <v>624</v>
      </c>
      <c r="B628" s="11" t="s">
        <v>494</v>
      </c>
      <c r="C628" s="11" t="s">
        <v>2308</v>
      </c>
      <c r="D628" s="11" t="s">
        <v>2309</v>
      </c>
      <c r="E628" s="11" t="s">
        <v>2310</v>
      </c>
      <c r="F628" s="11" t="s">
        <v>2099</v>
      </c>
      <c r="G628" s="11" t="s">
        <v>2100</v>
      </c>
      <c r="H628" s="11">
        <v>2</v>
      </c>
      <c r="I628" s="11">
        <v>30</v>
      </c>
      <c r="J628" s="11"/>
      <c r="K628" s="11"/>
      <c r="L628" s="11"/>
      <c r="M628" s="11">
        <v>100</v>
      </c>
      <c r="N628" s="11" t="s">
        <v>775</v>
      </c>
      <c r="O628" s="11" t="s">
        <v>47</v>
      </c>
      <c r="P628" s="11" t="s">
        <v>48</v>
      </c>
      <c r="Q628" s="11" t="s">
        <v>729</v>
      </c>
    </row>
    <row r="629" ht="36" spans="1:17">
      <c r="A629" s="28">
        <v>625</v>
      </c>
      <c r="B629" s="11" t="s">
        <v>494</v>
      </c>
      <c r="C629" s="11" t="s">
        <v>2311</v>
      </c>
      <c r="D629" s="11" t="s">
        <v>2312</v>
      </c>
      <c r="E629" s="11" t="s">
        <v>2313</v>
      </c>
      <c r="F629" s="30" t="s">
        <v>2314</v>
      </c>
      <c r="G629" s="11" t="s">
        <v>1313</v>
      </c>
      <c r="H629" s="11">
        <v>8</v>
      </c>
      <c r="I629" s="11">
        <v>5</v>
      </c>
      <c r="J629" s="11"/>
      <c r="K629" s="11"/>
      <c r="L629" s="11"/>
      <c r="M629" s="11">
        <v>100</v>
      </c>
      <c r="N629" s="11" t="s">
        <v>1246</v>
      </c>
      <c r="O629" s="11" t="s">
        <v>105</v>
      </c>
      <c r="P629" s="11" t="s">
        <v>56</v>
      </c>
      <c r="Q629" s="11" t="s">
        <v>729</v>
      </c>
    </row>
    <row r="630" ht="24" spans="1:17">
      <c r="A630" s="28">
        <v>626</v>
      </c>
      <c r="B630" s="11" t="s">
        <v>494</v>
      </c>
      <c r="C630" s="11" t="s">
        <v>2315</v>
      </c>
      <c r="D630" s="11" t="s">
        <v>2316</v>
      </c>
      <c r="E630" s="11" t="s">
        <v>2317</v>
      </c>
      <c r="F630" s="11" t="s">
        <v>540</v>
      </c>
      <c r="G630" s="11" t="s">
        <v>504</v>
      </c>
      <c r="H630" s="11">
        <v>3</v>
      </c>
      <c r="I630" s="11">
        <v>30</v>
      </c>
      <c r="J630" s="11"/>
      <c r="K630" s="11"/>
      <c r="L630" s="11"/>
      <c r="M630" s="11">
        <v>100</v>
      </c>
      <c r="N630" s="11" t="s">
        <v>1246</v>
      </c>
      <c r="O630" s="11" t="s">
        <v>47</v>
      </c>
      <c r="P630" s="11" t="s">
        <v>48</v>
      </c>
      <c r="Q630" s="11" t="s">
        <v>729</v>
      </c>
    </row>
    <row r="631" ht="36" spans="1:17">
      <c r="A631" s="28">
        <v>627</v>
      </c>
      <c r="B631" s="11" t="s">
        <v>494</v>
      </c>
      <c r="C631" s="11" t="s">
        <v>2318</v>
      </c>
      <c r="D631" s="11" t="s">
        <v>2319</v>
      </c>
      <c r="E631" s="11" t="s">
        <v>2320</v>
      </c>
      <c r="F631" s="11" t="s">
        <v>508</v>
      </c>
      <c r="G631" s="11" t="s">
        <v>825</v>
      </c>
      <c r="H631" s="11">
        <v>3</v>
      </c>
      <c r="I631" s="11">
        <v>30</v>
      </c>
      <c r="J631" s="11"/>
      <c r="K631" s="11"/>
      <c r="L631" s="11"/>
      <c r="M631" s="11">
        <v>100</v>
      </c>
      <c r="N631" s="11" t="s">
        <v>1246</v>
      </c>
      <c r="O631" s="11" t="s">
        <v>47</v>
      </c>
      <c r="P631" s="11" t="s">
        <v>48</v>
      </c>
      <c r="Q631" s="11" t="s">
        <v>729</v>
      </c>
    </row>
    <row r="632" ht="24" spans="1:17">
      <c r="A632" s="85">
        <v>628</v>
      </c>
      <c r="B632" s="11" t="s">
        <v>494</v>
      </c>
      <c r="C632" s="11" t="s">
        <v>2321</v>
      </c>
      <c r="D632" s="11" t="s">
        <v>2322</v>
      </c>
      <c r="E632" s="11" t="s">
        <v>2323</v>
      </c>
      <c r="F632" s="37" t="s">
        <v>2324</v>
      </c>
      <c r="G632" s="11" t="s">
        <v>339</v>
      </c>
      <c r="H632" s="11">
        <v>2</v>
      </c>
      <c r="I632" s="11">
        <v>10</v>
      </c>
      <c r="J632" s="11"/>
      <c r="K632" s="11"/>
      <c r="L632" s="11"/>
      <c r="M632" s="11">
        <v>100</v>
      </c>
      <c r="N632" s="11" t="s">
        <v>1246</v>
      </c>
      <c r="O632" s="11" t="s">
        <v>105</v>
      </c>
      <c r="P632" s="11" t="s">
        <v>48</v>
      </c>
      <c r="Q632" s="11" t="s">
        <v>729</v>
      </c>
    </row>
    <row r="633" ht="24" spans="1:17">
      <c r="A633" s="28">
        <v>629</v>
      </c>
      <c r="B633" s="11" t="s">
        <v>494</v>
      </c>
      <c r="C633" s="11" t="s">
        <v>2325</v>
      </c>
      <c r="D633" s="11" t="s">
        <v>2326</v>
      </c>
      <c r="E633" s="11" t="s">
        <v>2327</v>
      </c>
      <c r="F633" s="30" t="s">
        <v>508</v>
      </c>
      <c r="G633" s="11" t="s">
        <v>1339</v>
      </c>
      <c r="H633" s="11">
        <v>3</v>
      </c>
      <c r="I633" s="11">
        <v>10</v>
      </c>
      <c r="J633" s="11"/>
      <c r="K633" s="11"/>
      <c r="L633" s="11"/>
      <c r="M633" s="11">
        <v>100</v>
      </c>
      <c r="N633" s="11" t="s">
        <v>779</v>
      </c>
      <c r="O633" s="11" t="s">
        <v>105</v>
      </c>
      <c r="P633" s="11" t="s">
        <v>48</v>
      </c>
      <c r="Q633" s="11" t="s">
        <v>729</v>
      </c>
    </row>
    <row r="634" ht="24" spans="1:17">
      <c r="A634" s="28">
        <v>630</v>
      </c>
      <c r="B634" s="11" t="s">
        <v>494</v>
      </c>
      <c r="C634" s="11" t="s">
        <v>2328</v>
      </c>
      <c r="D634" s="11" t="s">
        <v>2329</v>
      </c>
      <c r="E634" s="11" t="s">
        <v>2330</v>
      </c>
      <c r="F634" s="30" t="s">
        <v>519</v>
      </c>
      <c r="G634" s="11" t="s">
        <v>436</v>
      </c>
      <c r="H634" s="11">
        <v>3</v>
      </c>
      <c r="I634" s="11">
        <v>30</v>
      </c>
      <c r="J634" s="11"/>
      <c r="K634" s="11"/>
      <c r="L634" s="11"/>
      <c r="M634" s="11">
        <v>100</v>
      </c>
      <c r="N634" s="11" t="s">
        <v>779</v>
      </c>
      <c r="O634" s="11" t="s">
        <v>47</v>
      </c>
      <c r="P634" s="11" t="s">
        <v>48</v>
      </c>
      <c r="Q634" s="11" t="s">
        <v>729</v>
      </c>
    </row>
    <row r="635" ht="24" spans="1:17">
      <c r="A635" s="28">
        <v>631</v>
      </c>
      <c r="B635" s="11" t="s">
        <v>494</v>
      </c>
      <c r="C635" s="11" t="s">
        <v>2331</v>
      </c>
      <c r="D635" s="11" t="s">
        <v>2332</v>
      </c>
      <c r="E635" s="11" t="s">
        <v>2333</v>
      </c>
      <c r="F635" s="11" t="s">
        <v>540</v>
      </c>
      <c r="G635" s="11" t="s">
        <v>504</v>
      </c>
      <c r="H635" s="11">
        <v>2</v>
      </c>
      <c r="I635" s="11">
        <v>30</v>
      </c>
      <c r="J635" s="11"/>
      <c r="K635" s="11"/>
      <c r="L635" s="11"/>
      <c r="M635" s="11">
        <v>100</v>
      </c>
      <c r="N635" s="11" t="s">
        <v>779</v>
      </c>
      <c r="O635" s="11" t="s">
        <v>47</v>
      </c>
      <c r="P635" s="11" t="s">
        <v>48</v>
      </c>
      <c r="Q635" s="11" t="s">
        <v>729</v>
      </c>
    </row>
    <row r="636" ht="36" spans="1:17">
      <c r="A636" s="28">
        <v>632</v>
      </c>
      <c r="B636" s="11" t="s">
        <v>494</v>
      </c>
      <c r="C636" s="11" t="s">
        <v>2334</v>
      </c>
      <c r="D636" s="11" t="s">
        <v>2335</v>
      </c>
      <c r="E636" s="11" t="s">
        <v>2336</v>
      </c>
      <c r="F636" s="11" t="s">
        <v>524</v>
      </c>
      <c r="G636" s="11" t="s">
        <v>987</v>
      </c>
      <c r="H636" s="11">
        <v>2</v>
      </c>
      <c r="I636" s="11">
        <v>30</v>
      </c>
      <c r="J636" s="11"/>
      <c r="K636" s="11"/>
      <c r="L636" s="11"/>
      <c r="M636" s="11">
        <v>100</v>
      </c>
      <c r="N636" s="11" t="s">
        <v>779</v>
      </c>
      <c r="O636" s="11" t="s">
        <v>47</v>
      </c>
      <c r="P636" s="11" t="s">
        <v>48</v>
      </c>
      <c r="Q636" s="11" t="s">
        <v>729</v>
      </c>
    </row>
    <row r="637" ht="24" spans="1:17">
      <c r="A637" s="28">
        <v>633</v>
      </c>
      <c r="B637" s="11" t="s">
        <v>494</v>
      </c>
      <c r="C637" s="11" t="s">
        <v>2337</v>
      </c>
      <c r="D637" s="11" t="s">
        <v>2338</v>
      </c>
      <c r="E637" s="11" t="s">
        <v>2339</v>
      </c>
      <c r="F637" s="11" t="s">
        <v>508</v>
      </c>
      <c r="G637" s="11" t="s">
        <v>394</v>
      </c>
      <c r="H637" s="11">
        <v>3</v>
      </c>
      <c r="I637" s="11">
        <v>30</v>
      </c>
      <c r="J637" s="11"/>
      <c r="K637" s="11"/>
      <c r="L637" s="11"/>
      <c r="M637" s="11">
        <v>100</v>
      </c>
      <c r="N637" s="11" t="s">
        <v>779</v>
      </c>
      <c r="O637" s="11" t="s">
        <v>47</v>
      </c>
      <c r="P637" s="11" t="s">
        <v>48</v>
      </c>
      <c r="Q637" s="11" t="s">
        <v>729</v>
      </c>
    </row>
    <row r="638" ht="24" spans="1:17">
      <c r="A638" s="28">
        <v>634</v>
      </c>
      <c r="B638" s="11" t="s">
        <v>494</v>
      </c>
      <c r="C638" s="11" t="s">
        <v>2340</v>
      </c>
      <c r="D638" s="11" t="s">
        <v>2341</v>
      </c>
      <c r="E638" s="11" t="s">
        <v>2342</v>
      </c>
      <c r="F638" s="11" t="s">
        <v>503</v>
      </c>
      <c r="G638" s="11" t="s">
        <v>504</v>
      </c>
      <c r="H638" s="11">
        <v>1</v>
      </c>
      <c r="I638" s="11">
        <v>30</v>
      </c>
      <c r="J638" s="11"/>
      <c r="K638" s="11"/>
      <c r="L638" s="11"/>
      <c r="M638" s="11">
        <v>100</v>
      </c>
      <c r="N638" s="11" t="s">
        <v>779</v>
      </c>
      <c r="O638" s="11" t="s">
        <v>47</v>
      </c>
      <c r="P638" s="11" t="s">
        <v>48</v>
      </c>
      <c r="Q638" s="11" t="s">
        <v>729</v>
      </c>
    </row>
    <row r="639" ht="36" spans="1:17">
      <c r="A639" s="28">
        <v>635</v>
      </c>
      <c r="B639" s="11" t="s">
        <v>494</v>
      </c>
      <c r="C639" s="11" t="s">
        <v>2343</v>
      </c>
      <c r="D639" s="11" t="s">
        <v>2344</v>
      </c>
      <c r="E639" s="11" t="s">
        <v>2345</v>
      </c>
      <c r="F639" s="11" t="s">
        <v>528</v>
      </c>
      <c r="G639" s="11" t="s">
        <v>362</v>
      </c>
      <c r="H639" s="11">
        <v>1</v>
      </c>
      <c r="I639" s="11">
        <v>10</v>
      </c>
      <c r="J639" s="11"/>
      <c r="K639" s="11"/>
      <c r="L639" s="11"/>
      <c r="M639" s="11">
        <v>55.55</v>
      </c>
      <c r="N639" s="11" t="s">
        <v>779</v>
      </c>
      <c r="O639" s="11" t="s">
        <v>105</v>
      </c>
      <c r="P639" s="11" t="s">
        <v>48</v>
      </c>
      <c r="Q639" s="11" t="s">
        <v>729</v>
      </c>
    </row>
    <row r="640" ht="120" spans="1:17">
      <c r="A640" s="28">
        <v>636</v>
      </c>
      <c r="B640" s="11" t="s">
        <v>494</v>
      </c>
      <c r="C640" s="11" t="s">
        <v>2346</v>
      </c>
      <c r="D640" s="11" t="s">
        <v>2347</v>
      </c>
      <c r="E640" s="11" t="s">
        <v>2348</v>
      </c>
      <c r="F640" s="30" t="s">
        <v>2349</v>
      </c>
      <c r="G640" s="11" t="s">
        <v>2350</v>
      </c>
      <c r="H640" s="11">
        <v>2</v>
      </c>
      <c r="I640" s="11">
        <v>30</v>
      </c>
      <c r="J640" s="11"/>
      <c r="K640" s="11"/>
      <c r="L640" s="11" t="s">
        <v>3579</v>
      </c>
      <c r="M640" s="11">
        <v>100</v>
      </c>
      <c r="N640" s="11" t="s">
        <v>783</v>
      </c>
      <c r="O640" s="11" t="s">
        <v>47</v>
      </c>
      <c r="P640" s="11" t="s">
        <v>48</v>
      </c>
      <c r="Q640" s="11" t="s">
        <v>729</v>
      </c>
    </row>
    <row r="641" ht="36" spans="1:17">
      <c r="A641" s="28">
        <v>637</v>
      </c>
      <c r="B641" s="11" t="s">
        <v>494</v>
      </c>
      <c r="C641" s="11" t="s">
        <v>2351</v>
      </c>
      <c r="D641" s="11" t="s">
        <v>2352</v>
      </c>
      <c r="E641" s="11" t="s">
        <v>2353</v>
      </c>
      <c r="F641" s="11" t="s">
        <v>524</v>
      </c>
      <c r="G641" s="11" t="s">
        <v>947</v>
      </c>
      <c r="H641" s="11">
        <v>2</v>
      </c>
      <c r="I641" s="11">
        <v>30</v>
      </c>
      <c r="J641" s="11"/>
      <c r="K641" s="11"/>
      <c r="L641" s="11"/>
      <c r="M641" s="11">
        <v>100</v>
      </c>
      <c r="N641" s="11" t="s">
        <v>783</v>
      </c>
      <c r="O641" s="11" t="s">
        <v>47</v>
      </c>
      <c r="P641" s="11" t="s">
        <v>48</v>
      </c>
      <c r="Q641" s="11" t="s">
        <v>729</v>
      </c>
    </row>
    <row r="642" ht="24" spans="1:17">
      <c r="A642" s="28">
        <v>638</v>
      </c>
      <c r="B642" s="11" t="s">
        <v>494</v>
      </c>
      <c r="C642" s="11" t="s">
        <v>2354</v>
      </c>
      <c r="D642" s="11" t="s">
        <v>2355</v>
      </c>
      <c r="E642" s="11" t="s">
        <v>2272</v>
      </c>
      <c r="F642" s="11" t="s">
        <v>646</v>
      </c>
      <c r="G642" s="11" t="s">
        <v>1012</v>
      </c>
      <c r="H642" s="11">
        <v>6</v>
      </c>
      <c r="I642" s="11">
        <v>15</v>
      </c>
      <c r="J642" s="11"/>
      <c r="K642" s="11"/>
      <c r="L642" s="11"/>
      <c r="M642" s="11">
        <v>44.44</v>
      </c>
      <c r="N642" s="11" t="s">
        <v>783</v>
      </c>
      <c r="O642" s="11" t="s">
        <v>47</v>
      </c>
      <c r="P642" s="11" t="s">
        <v>56</v>
      </c>
      <c r="Q642" s="11" t="s">
        <v>729</v>
      </c>
    </row>
    <row r="643" ht="48" spans="1:17">
      <c r="A643" s="28">
        <v>639</v>
      </c>
      <c r="B643" s="11" t="s">
        <v>494</v>
      </c>
      <c r="C643" s="11" t="s">
        <v>2356</v>
      </c>
      <c r="D643" s="11" t="s">
        <v>2357</v>
      </c>
      <c r="E643" s="11" t="s">
        <v>2358</v>
      </c>
      <c r="F643" s="11" t="s">
        <v>2359</v>
      </c>
      <c r="G643" s="11" t="s">
        <v>339</v>
      </c>
      <c r="H643" s="11">
        <v>1</v>
      </c>
      <c r="I643" s="11">
        <v>30</v>
      </c>
      <c r="J643" s="11"/>
      <c r="K643" s="11"/>
      <c r="L643" s="11"/>
      <c r="M643" s="11">
        <v>100</v>
      </c>
      <c r="N643" s="11" t="s">
        <v>783</v>
      </c>
      <c r="O643" s="11" t="s">
        <v>47</v>
      </c>
      <c r="P643" s="11" t="s">
        <v>48</v>
      </c>
      <c r="Q643" s="11" t="s">
        <v>729</v>
      </c>
    </row>
    <row r="644" ht="36" spans="1:17">
      <c r="A644" s="28">
        <v>640</v>
      </c>
      <c r="B644" s="11" t="s">
        <v>494</v>
      </c>
      <c r="C644" s="11" t="s">
        <v>2360</v>
      </c>
      <c r="D644" s="11" t="s">
        <v>2361</v>
      </c>
      <c r="E644" s="11" t="s">
        <v>2362</v>
      </c>
      <c r="F644" s="11" t="s">
        <v>650</v>
      </c>
      <c r="G644" s="11" t="s">
        <v>651</v>
      </c>
      <c r="H644" s="11">
        <v>2</v>
      </c>
      <c r="I644" s="11">
        <v>30</v>
      </c>
      <c r="J644" s="11" t="s">
        <v>1400</v>
      </c>
      <c r="K644" s="11">
        <v>3</v>
      </c>
      <c r="L644" s="11"/>
      <c r="M644" s="11">
        <v>100</v>
      </c>
      <c r="N644" s="11" t="s">
        <v>783</v>
      </c>
      <c r="O644" s="11" t="s">
        <v>47</v>
      </c>
      <c r="P644" s="11" t="s">
        <v>48</v>
      </c>
      <c r="Q644" s="11" t="s">
        <v>729</v>
      </c>
    </row>
    <row r="645" ht="24" spans="1:17">
      <c r="A645" s="28">
        <v>641</v>
      </c>
      <c r="B645" s="11" t="s">
        <v>494</v>
      </c>
      <c r="C645" s="11" t="s">
        <v>2363</v>
      </c>
      <c r="D645" s="11" t="s">
        <v>2364</v>
      </c>
      <c r="E645" s="11" t="s">
        <v>2365</v>
      </c>
      <c r="F645" s="11" t="s">
        <v>519</v>
      </c>
      <c r="G645" s="11" t="s">
        <v>436</v>
      </c>
      <c r="H645" s="11">
        <v>2</v>
      </c>
      <c r="I645" s="11">
        <v>30</v>
      </c>
      <c r="J645" s="11"/>
      <c r="K645" s="11"/>
      <c r="L645" s="11"/>
      <c r="M645" s="11">
        <v>100</v>
      </c>
      <c r="N645" s="11" t="s">
        <v>783</v>
      </c>
      <c r="O645" s="11" t="s">
        <v>47</v>
      </c>
      <c r="P645" s="11" t="s">
        <v>48</v>
      </c>
      <c r="Q645" s="11" t="s">
        <v>729</v>
      </c>
    </row>
    <row r="646" ht="24" spans="1:17">
      <c r="A646" s="28">
        <v>642</v>
      </c>
      <c r="B646" s="11" t="s">
        <v>494</v>
      </c>
      <c r="C646" s="11" t="s">
        <v>2366</v>
      </c>
      <c r="D646" s="11" t="s">
        <v>2367</v>
      </c>
      <c r="E646" s="11" t="s">
        <v>2368</v>
      </c>
      <c r="F646" s="11" t="s">
        <v>508</v>
      </c>
      <c r="G646" s="11" t="s">
        <v>394</v>
      </c>
      <c r="H646" s="11">
        <v>3</v>
      </c>
      <c r="I646" s="11">
        <v>30</v>
      </c>
      <c r="J646" s="11"/>
      <c r="K646" s="11"/>
      <c r="L646" s="11"/>
      <c r="M646" s="11">
        <v>100</v>
      </c>
      <c r="N646" s="11" t="s">
        <v>783</v>
      </c>
      <c r="O646" s="11" t="s">
        <v>47</v>
      </c>
      <c r="P646" s="11" t="s">
        <v>48</v>
      </c>
      <c r="Q646" s="11" t="s">
        <v>729</v>
      </c>
    </row>
    <row r="647" ht="24" spans="1:17">
      <c r="A647" s="28">
        <v>643</v>
      </c>
      <c r="B647" s="11" t="s">
        <v>494</v>
      </c>
      <c r="C647" s="11" t="s">
        <v>2369</v>
      </c>
      <c r="D647" s="11" t="s">
        <v>2370</v>
      </c>
      <c r="E647" s="11" t="s">
        <v>2371</v>
      </c>
      <c r="F647" s="11" t="s">
        <v>650</v>
      </c>
      <c r="G647" s="11" t="s">
        <v>651</v>
      </c>
      <c r="H647" s="11">
        <v>7</v>
      </c>
      <c r="I647" s="11">
        <v>15</v>
      </c>
      <c r="J647" s="11"/>
      <c r="K647" s="11"/>
      <c r="L647" s="11"/>
      <c r="M647" s="11">
        <v>100</v>
      </c>
      <c r="N647" s="11" t="s">
        <v>787</v>
      </c>
      <c r="O647" s="11" t="s">
        <v>47</v>
      </c>
      <c r="P647" s="11" t="s">
        <v>56</v>
      </c>
      <c r="Q647" s="11" t="s">
        <v>729</v>
      </c>
    </row>
    <row r="648" ht="24" spans="1:17">
      <c r="A648" s="28">
        <v>644</v>
      </c>
      <c r="B648" s="11" t="s">
        <v>494</v>
      </c>
      <c r="C648" s="11" t="s">
        <v>2372</v>
      </c>
      <c r="D648" s="11" t="s">
        <v>2373</v>
      </c>
      <c r="E648" s="11" t="s">
        <v>2374</v>
      </c>
      <c r="F648" s="11" t="s">
        <v>549</v>
      </c>
      <c r="G648" s="11" t="s">
        <v>403</v>
      </c>
      <c r="H648" s="11">
        <v>3</v>
      </c>
      <c r="I648" s="11">
        <v>30</v>
      </c>
      <c r="J648" s="11"/>
      <c r="K648" s="11"/>
      <c r="L648" s="11"/>
      <c r="M648" s="11">
        <v>100</v>
      </c>
      <c r="N648" s="11" t="s">
        <v>787</v>
      </c>
      <c r="O648" s="11" t="s">
        <v>47</v>
      </c>
      <c r="P648" s="11" t="s">
        <v>48</v>
      </c>
      <c r="Q648" s="11" t="s">
        <v>729</v>
      </c>
    </row>
    <row r="649" ht="36" spans="1:17">
      <c r="A649" s="28">
        <v>645</v>
      </c>
      <c r="B649" s="11" t="s">
        <v>494</v>
      </c>
      <c r="C649" s="11" t="s">
        <v>2375</v>
      </c>
      <c r="D649" s="11" t="s">
        <v>2376</v>
      </c>
      <c r="E649" s="11" t="s">
        <v>2377</v>
      </c>
      <c r="F649" s="11" t="s">
        <v>582</v>
      </c>
      <c r="G649" s="11" t="s">
        <v>2246</v>
      </c>
      <c r="H649" s="11">
        <v>2</v>
      </c>
      <c r="I649" s="11">
        <v>30</v>
      </c>
      <c r="J649" s="11"/>
      <c r="K649" s="11"/>
      <c r="L649" s="11" t="s">
        <v>3450</v>
      </c>
      <c r="M649" s="11">
        <v>100</v>
      </c>
      <c r="N649" s="11" t="s">
        <v>787</v>
      </c>
      <c r="O649" s="11" t="s">
        <v>47</v>
      </c>
      <c r="P649" s="11" t="s">
        <v>48</v>
      </c>
      <c r="Q649" s="11" t="s">
        <v>729</v>
      </c>
    </row>
    <row r="650" ht="24" spans="1:17">
      <c r="A650" s="28">
        <v>646</v>
      </c>
      <c r="B650" s="11" t="s">
        <v>494</v>
      </c>
      <c r="C650" s="11" t="s">
        <v>2378</v>
      </c>
      <c r="D650" s="11" t="s">
        <v>2379</v>
      </c>
      <c r="E650" s="11" t="s">
        <v>2380</v>
      </c>
      <c r="F650" s="30" t="s">
        <v>508</v>
      </c>
      <c r="G650" s="11" t="s">
        <v>1339</v>
      </c>
      <c r="H650" s="11">
        <v>5</v>
      </c>
      <c r="I650" s="11">
        <v>5</v>
      </c>
      <c r="J650" s="11"/>
      <c r="K650" s="11"/>
      <c r="L650" s="11"/>
      <c r="M650" s="11">
        <v>100</v>
      </c>
      <c r="N650" s="11" t="s">
        <v>1358</v>
      </c>
      <c r="O650" s="11" t="s">
        <v>105</v>
      </c>
      <c r="P650" s="11" t="s">
        <v>56</v>
      </c>
      <c r="Q650" s="11" t="s">
        <v>729</v>
      </c>
    </row>
    <row r="651" ht="24" spans="1:17">
      <c r="A651" s="28">
        <v>647</v>
      </c>
      <c r="B651" s="11" t="s">
        <v>494</v>
      </c>
      <c r="C651" s="11" t="s">
        <v>2381</v>
      </c>
      <c r="D651" s="11" t="s">
        <v>2382</v>
      </c>
      <c r="E651" s="11" t="s">
        <v>2383</v>
      </c>
      <c r="F651" s="11" t="s">
        <v>624</v>
      </c>
      <c r="G651" s="11" t="s">
        <v>2350</v>
      </c>
      <c r="H651" s="11">
        <v>3</v>
      </c>
      <c r="I651" s="11">
        <v>30</v>
      </c>
      <c r="J651" s="11"/>
      <c r="K651" s="11"/>
      <c r="L651" s="11"/>
      <c r="M651" s="11">
        <v>100</v>
      </c>
      <c r="N651" s="11" t="s">
        <v>1358</v>
      </c>
      <c r="O651" s="11" t="s">
        <v>47</v>
      </c>
      <c r="P651" s="11" t="s">
        <v>48</v>
      </c>
      <c r="Q651" s="11" t="s">
        <v>729</v>
      </c>
    </row>
    <row r="652" ht="24" spans="1:17">
      <c r="A652" s="28">
        <v>648</v>
      </c>
      <c r="B652" s="11" t="s">
        <v>494</v>
      </c>
      <c r="C652" s="11" t="s">
        <v>2384</v>
      </c>
      <c r="D652" s="11" t="s">
        <v>2385</v>
      </c>
      <c r="E652" s="11" t="s">
        <v>2386</v>
      </c>
      <c r="F652" s="11" t="s">
        <v>2002</v>
      </c>
      <c r="G652" s="11" t="s">
        <v>358</v>
      </c>
      <c r="H652" s="11">
        <v>4</v>
      </c>
      <c r="I652" s="11">
        <v>15</v>
      </c>
      <c r="J652" s="11"/>
      <c r="K652" s="11"/>
      <c r="L652" s="11"/>
      <c r="M652" s="11">
        <v>55.55</v>
      </c>
      <c r="N652" s="11" t="s">
        <v>1358</v>
      </c>
      <c r="O652" s="11" t="s">
        <v>47</v>
      </c>
      <c r="P652" s="11" t="s">
        <v>56</v>
      </c>
      <c r="Q652" s="11" t="s">
        <v>729</v>
      </c>
    </row>
    <row r="653" ht="24" spans="1:17">
      <c r="A653" s="28">
        <v>649</v>
      </c>
      <c r="B653" s="11" t="s">
        <v>494</v>
      </c>
      <c r="C653" s="11" t="s">
        <v>2387</v>
      </c>
      <c r="D653" s="11" t="s">
        <v>2388</v>
      </c>
      <c r="E653" s="11" t="s">
        <v>2389</v>
      </c>
      <c r="F653" s="11" t="s">
        <v>2390</v>
      </c>
      <c r="G653" s="11" t="s">
        <v>403</v>
      </c>
      <c r="H653" s="11">
        <v>6</v>
      </c>
      <c r="I653" s="11">
        <v>15</v>
      </c>
      <c r="J653" s="11"/>
      <c r="K653" s="11"/>
      <c r="L653" s="11"/>
      <c r="M653" s="11">
        <v>100</v>
      </c>
      <c r="N653" s="11" t="s">
        <v>1358</v>
      </c>
      <c r="O653" s="11" t="s">
        <v>47</v>
      </c>
      <c r="P653" s="11" t="s">
        <v>56</v>
      </c>
      <c r="Q653" s="11" t="s">
        <v>729</v>
      </c>
    </row>
    <row r="654" ht="36" spans="1:17">
      <c r="A654" s="28">
        <v>650</v>
      </c>
      <c r="B654" s="11" t="s">
        <v>494</v>
      </c>
      <c r="C654" s="11" t="s">
        <v>2391</v>
      </c>
      <c r="D654" s="11" t="s">
        <v>2392</v>
      </c>
      <c r="E654" s="11" t="s">
        <v>2393</v>
      </c>
      <c r="F654" s="11" t="s">
        <v>646</v>
      </c>
      <c r="G654" s="11" t="s">
        <v>1152</v>
      </c>
      <c r="H654" s="11">
        <v>3</v>
      </c>
      <c r="I654" s="11">
        <v>10</v>
      </c>
      <c r="J654" s="11"/>
      <c r="K654" s="11"/>
      <c r="L654" s="11"/>
      <c r="M654" s="11">
        <v>100</v>
      </c>
      <c r="N654" s="11" t="s">
        <v>1358</v>
      </c>
      <c r="O654" s="11" t="s">
        <v>105</v>
      </c>
      <c r="P654" s="11" t="s">
        <v>48</v>
      </c>
      <c r="Q654" s="11" t="s">
        <v>729</v>
      </c>
    </row>
    <row r="655" ht="36" spans="1:17">
      <c r="A655" s="28">
        <v>651</v>
      </c>
      <c r="B655" s="11" t="s">
        <v>494</v>
      </c>
      <c r="C655" s="11" t="s">
        <v>2394</v>
      </c>
      <c r="D655" s="11" t="s">
        <v>2395</v>
      </c>
      <c r="E655" s="11" t="s">
        <v>2396</v>
      </c>
      <c r="F655" s="11" t="s">
        <v>2114</v>
      </c>
      <c r="G655" s="11" t="s">
        <v>578</v>
      </c>
      <c r="H655" s="11">
        <v>4</v>
      </c>
      <c r="I655" s="11">
        <v>15</v>
      </c>
      <c r="J655" s="11"/>
      <c r="K655" s="11"/>
      <c r="L655" s="11" t="s">
        <v>1168</v>
      </c>
      <c r="M655" s="11">
        <v>100</v>
      </c>
      <c r="N655" s="11" t="s">
        <v>1358</v>
      </c>
      <c r="O655" s="11" t="s">
        <v>47</v>
      </c>
      <c r="P655" s="11" t="s">
        <v>56</v>
      </c>
      <c r="Q655" s="11" t="s">
        <v>729</v>
      </c>
    </row>
    <row r="656" ht="36" spans="1:17">
      <c r="A656" s="28">
        <v>652</v>
      </c>
      <c r="B656" s="11" t="s">
        <v>494</v>
      </c>
      <c r="C656" s="11" t="s">
        <v>2397</v>
      </c>
      <c r="D656" s="11" t="s">
        <v>2398</v>
      </c>
      <c r="E656" s="11" t="s">
        <v>2399</v>
      </c>
      <c r="F656" s="30" t="s">
        <v>2400</v>
      </c>
      <c r="G656" s="11" t="s">
        <v>2401</v>
      </c>
      <c r="H656" s="11">
        <v>6</v>
      </c>
      <c r="I656" s="11">
        <v>15</v>
      </c>
      <c r="J656" s="11"/>
      <c r="K656" s="11"/>
      <c r="L656" s="11"/>
      <c r="M656" s="11">
        <v>100</v>
      </c>
      <c r="N656" s="11" t="s">
        <v>1393</v>
      </c>
      <c r="O656" s="11" t="s">
        <v>47</v>
      </c>
      <c r="P656" s="11" t="s">
        <v>56</v>
      </c>
      <c r="Q656" s="11" t="s">
        <v>729</v>
      </c>
    </row>
    <row r="657" ht="36" spans="1:17">
      <c r="A657" s="28">
        <v>653</v>
      </c>
      <c r="B657" s="11" t="s">
        <v>494</v>
      </c>
      <c r="C657" s="11" t="s">
        <v>2402</v>
      </c>
      <c r="D657" s="11" t="s">
        <v>2403</v>
      </c>
      <c r="E657" s="11" t="s">
        <v>2404</v>
      </c>
      <c r="F657" s="11" t="s">
        <v>646</v>
      </c>
      <c r="G657" s="11" t="s">
        <v>1152</v>
      </c>
      <c r="H657" s="11">
        <v>3</v>
      </c>
      <c r="I657" s="11">
        <v>30</v>
      </c>
      <c r="J657" s="11"/>
      <c r="K657" s="11"/>
      <c r="L657" s="11"/>
      <c r="M657" s="11">
        <v>100</v>
      </c>
      <c r="N657" s="11" t="s">
        <v>1393</v>
      </c>
      <c r="O657" s="11" t="s">
        <v>47</v>
      </c>
      <c r="P657" s="11" t="s">
        <v>48</v>
      </c>
      <c r="Q657" s="11" t="s">
        <v>729</v>
      </c>
    </row>
    <row r="658" ht="24" spans="1:17">
      <c r="A658" s="28">
        <v>654</v>
      </c>
      <c r="B658" s="11" t="s">
        <v>494</v>
      </c>
      <c r="C658" s="11" t="s">
        <v>2405</v>
      </c>
      <c r="D658" s="11" t="s">
        <v>2406</v>
      </c>
      <c r="E658" s="11" t="s">
        <v>2407</v>
      </c>
      <c r="F658" s="11" t="s">
        <v>2144</v>
      </c>
      <c r="G658" s="11" t="s">
        <v>128</v>
      </c>
      <c r="H658" s="11">
        <v>5</v>
      </c>
      <c r="I658" s="11">
        <v>15</v>
      </c>
      <c r="J658" s="11"/>
      <c r="K658" s="11"/>
      <c r="L658" s="11"/>
      <c r="M658" s="11">
        <v>100</v>
      </c>
      <c r="N658" s="11" t="s">
        <v>1393</v>
      </c>
      <c r="O658" s="11" t="s">
        <v>47</v>
      </c>
      <c r="P658" s="11" t="s">
        <v>56</v>
      </c>
      <c r="Q658" s="11" t="s">
        <v>729</v>
      </c>
    </row>
    <row r="659" ht="36" spans="1:17">
      <c r="A659" s="28">
        <v>655</v>
      </c>
      <c r="B659" s="11" t="s">
        <v>494</v>
      </c>
      <c r="C659" s="11" t="s">
        <v>2408</v>
      </c>
      <c r="D659" s="11" t="s">
        <v>2409</v>
      </c>
      <c r="E659" s="11" t="s">
        <v>2410</v>
      </c>
      <c r="F659" s="11" t="s">
        <v>646</v>
      </c>
      <c r="G659" s="11" t="s">
        <v>1152</v>
      </c>
      <c r="H659" s="11">
        <v>2</v>
      </c>
      <c r="I659" s="11">
        <v>30</v>
      </c>
      <c r="J659" s="11"/>
      <c r="K659" s="11"/>
      <c r="L659" s="11"/>
      <c r="M659" s="11">
        <v>100</v>
      </c>
      <c r="N659" s="11" t="s">
        <v>1417</v>
      </c>
      <c r="O659" s="11" t="s">
        <v>47</v>
      </c>
      <c r="P659" s="11" t="s">
        <v>48</v>
      </c>
      <c r="Q659" s="11" t="s">
        <v>729</v>
      </c>
    </row>
    <row r="660" ht="48" spans="1:17">
      <c r="A660" s="28">
        <v>656</v>
      </c>
      <c r="B660" s="11" t="s">
        <v>494</v>
      </c>
      <c r="C660" s="11" t="s">
        <v>2411</v>
      </c>
      <c r="D660" s="87" t="s">
        <v>2412</v>
      </c>
      <c r="E660" s="11" t="s">
        <v>2413</v>
      </c>
      <c r="F660" s="11" t="s">
        <v>646</v>
      </c>
      <c r="G660" s="11" t="s">
        <v>403</v>
      </c>
      <c r="H660" s="11">
        <v>3</v>
      </c>
      <c r="I660" s="11">
        <v>30</v>
      </c>
      <c r="J660" s="11" t="s">
        <v>1400</v>
      </c>
      <c r="K660" s="11">
        <v>4</v>
      </c>
      <c r="L660" s="11"/>
      <c r="M660" s="11">
        <v>100</v>
      </c>
      <c r="N660" s="11" t="s">
        <v>1417</v>
      </c>
      <c r="O660" s="11" t="s">
        <v>47</v>
      </c>
      <c r="P660" s="11" t="s">
        <v>48</v>
      </c>
      <c r="Q660" s="11" t="s">
        <v>729</v>
      </c>
    </row>
    <row r="661" ht="36" spans="1:17">
      <c r="A661" s="28">
        <v>657</v>
      </c>
      <c r="B661" s="11" t="s">
        <v>494</v>
      </c>
      <c r="C661" s="11" t="s">
        <v>2414</v>
      </c>
      <c r="D661" s="11" t="s">
        <v>2415</v>
      </c>
      <c r="E661" s="11" t="s">
        <v>2416</v>
      </c>
      <c r="F661" s="11" t="s">
        <v>2417</v>
      </c>
      <c r="G661" s="11" t="s">
        <v>318</v>
      </c>
      <c r="H661" s="11">
        <v>6</v>
      </c>
      <c r="I661" s="11">
        <v>15</v>
      </c>
      <c r="J661" s="11"/>
      <c r="K661" s="11"/>
      <c r="L661" s="11"/>
      <c r="M661" s="11">
        <v>100</v>
      </c>
      <c r="N661" s="11" t="s">
        <v>1417</v>
      </c>
      <c r="O661" s="11" t="s">
        <v>47</v>
      </c>
      <c r="P661" s="11" t="s">
        <v>56</v>
      </c>
      <c r="Q661" s="11" t="s">
        <v>729</v>
      </c>
    </row>
    <row r="662" ht="48" spans="1:17">
      <c r="A662" s="28">
        <v>658</v>
      </c>
      <c r="B662" s="11" t="s">
        <v>494</v>
      </c>
      <c r="C662" s="11" t="s">
        <v>2418</v>
      </c>
      <c r="D662" s="11" t="s">
        <v>2419</v>
      </c>
      <c r="E662" s="11" t="s">
        <v>2420</v>
      </c>
      <c r="F662" s="11" t="s">
        <v>1916</v>
      </c>
      <c r="G662" s="11" t="s">
        <v>339</v>
      </c>
      <c r="H662" s="11">
        <v>1</v>
      </c>
      <c r="I662" s="11">
        <v>30</v>
      </c>
      <c r="J662" s="11"/>
      <c r="K662" s="11"/>
      <c r="L662" s="11" t="s">
        <v>3460</v>
      </c>
      <c r="M662" s="11">
        <v>100</v>
      </c>
      <c r="N662" s="11" t="s">
        <v>1417</v>
      </c>
      <c r="O662" s="11" t="s">
        <v>47</v>
      </c>
      <c r="P662" s="11" t="s">
        <v>48</v>
      </c>
      <c r="Q662" s="11" t="s">
        <v>729</v>
      </c>
    </row>
    <row r="663" ht="48" spans="1:17">
      <c r="A663" s="28">
        <v>659</v>
      </c>
      <c r="B663" s="11" t="s">
        <v>494</v>
      </c>
      <c r="C663" s="11" t="s">
        <v>2421</v>
      </c>
      <c r="D663" s="86" t="s">
        <v>2422</v>
      </c>
      <c r="E663" s="11" t="s">
        <v>2423</v>
      </c>
      <c r="F663" s="11" t="s">
        <v>519</v>
      </c>
      <c r="G663" s="11" t="s">
        <v>203</v>
      </c>
      <c r="H663" s="11">
        <v>4</v>
      </c>
      <c r="I663" s="11">
        <v>15</v>
      </c>
      <c r="J663" s="11" t="s">
        <v>1400</v>
      </c>
      <c r="K663" s="11">
        <v>10</v>
      </c>
      <c r="L663" s="11"/>
      <c r="M663" s="11">
        <v>100</v>
      </c>
      <c r="N663" s="11" t="s">
        <v>1417</v>
      </c>
      <c r="O663" s="11" t="s">
        <v>47</v>
      </c>
      <c r="P663" s="11" t="s">
        <v>56</v>
      </c>
      <c r="Q663" s="11" t="s">
        <v>729</v>
      </c>
    </row>
    <row r="664" ht="84" spans="1:17">
      <c r="A664" s="28">
        <v>660</v>
      </c>
      <c r="B664" s="11" t="s">
        <v>494</v>
      </c>
      <c r="C664" s="11" t="s">
        <v>2424</v>
      </c>
      <c r="D664" s="11" t="s">
        <v>2425</v>
      </c>
      <c r="E664" s="11" t="s">
        <v>2426</v>
      </c>
      <c r="F664" s="11" t="s">
        <v>2400</v>
      </c>
      <c r="G664" s="11" t="s">
        <v>2401</v>
      </c>
      <c r="H664" s="11">
        <v>6</v>
      </c>
      <c r="I664" s="11">
        <v>15</v>
      </c>
      <c r="J664" s="11" t="s">
        <v>1400</v>
      </c>
      <c r="K664" s="11">
        <v>4</v>
      </c>
      <c r="L664" s="11"/>
      <c r="M664" s="11">
        <v>100</v>
      </c>
      <c r="N664" s="11" t="s">
        <v>1441</v>
      </c>
      <c r="O664" s="11" t="s">
        <v>47</v>
      </c>
      <c r="P664" s="11" t="s">
        <v>56</v>
      </c>
      <c r="Q664" s="11" t="s">
        <v>729</v>
      </c>
    </row>
    <row r="665" ht="24" spans="1:17">
      <c r="A665" s="28">
        <v>661</v>
      </c>
      <c r="B665" s="11" t="s">
        <v>494</v>
      </c>
      <c r="C665" s="11" t="s">
        <v>2427</v>
      </c>
      <c r="D665" s="11" t="s">
        <v>2428</v>
      </c>
      <c r="E665" s="11" t="s">
        <v>2429</v>
      </c>
      <c r="F665" s="11" t="s">
        <v>503</v>
      </c>
      <c r="G665" s="11" t="s">
        <v>504</v>
      </c>
      <c r="H665" s="11">
        <v>1</v>
      </c>
      <c r="I665" s="11">
        <v>30</v>
      </c>
      <c r="J665" s="11"/>
      <c r="K665" s="11"/>
      <c r="L665" s="11"/>
      <c r="M665" s="11">
        <v>100</v>
      </c>
      <c r="N665" s="11" t="s">
        <v>1441</v>
      </c>
      <c r="O665" s="11" t="s">
        <v>47</v>
      </c>
      <c r="P665" s="11" t="s">
        <v>48</v>
      </c>
      <c r="Q665" s="11" t="s">
        <v>729</v>
      </c>
    </row>
    <row r="666" ht="36" spans="1:17">
      <c r="A666" s="28">
        <v>662</v>
      </c>
      <c r="B666" s="11" t="s">
        <v>494</v>
      </c>
      <c r="C666" s="11" t="s">
        <v>2430</v>
      </c>
      <c r="D666" s="11" t="s">
        <v>2431</v>
      </c>
      <c r="E666" s="11" t="s">
        <v>2432</v>
      </c>
      <c r="F666" s="11" t="s">
        <v>44</v>
      </c>
      <c r="G666" s="11" t="s">
        <v>2433</v>
      </c>
      <c r="H666" s="11">
        <v>2</v>
      </c>
      <c r="I666" s="11">
        <v>30</v>
      </c>
      <c r="J666" s="11"/>
      <c r="K666" s="11"/>
      <c r="L666" s="11" t="s">
        <v>3461</v>
      </c>
      <c r="M666" s="11">
        <v>100</v>
      </c>
      <c r="N666" s="11" t="s">
        <v>1441</v>
      </c>
      <c r="O666" s="11" t="s">
        <v>47</v>
      </c>
      <c r="P666" s="11" t="s">
        <v>48</v>
      </c>
      <c r="Q666" s="11" t="s">
        <v>729</v>
      </c>
    </row>
    <row r="667" s="67" customFormat="1" ht="36" spans="1:17">
      <c r="A667" s="28">
        <v>663</v>
      </c>
      <c r="B667" s="11" t="s">
        <v>494</v>
      </c>
      <c r="C667" s="11" t="s">
        <v>2434</v>
      </c>
      <c r="D667" s="11" t="s">
        <v>2435</v>
      </c>
      <c r="E667" s="11" t="s">
        <v>2436</v>
      </c>
      <c r="F667" s="84">
        <v>43277</v>
      </c>
      <c r="G667" s="11" t="s">
        <v>2438</v>
      </c>
      <c r="H667" s="11">
        <v>1</v>
      </c>
      <c r="I667" s="11">
        <v>30</v>
      </c>
      <c r="J667" s="11"/>
      <c r="K667" s="11"/>
      <c r="L667" s="11"/>
      <c r="M667" s="11">
        <v>33.78</v>
      </c>
      <c r="N667" s="11" t="s">
        <v>1441</v>
      </c>
      <c r="O667" s="11" t="s">
        <v>47</v>
      </c>
      <c r="P667" s="11" t="s">
        <v>48</v>
      </c>
      <c r="Q667" s="11" t="s">
        <v>729</v>
      </c>
    </row>
    <row r="668" ht="84" spans="1:17">
      <c r="A668" s="28">
        <v>664</v>
      </c>
      <c r="B668" s="11" t="s">
        <v>494</v>
      </c>
      <c r="C668" s="11" t="s">
        <v>2439</v>
      </c>
      <c r="D668" s="11" t="s">
        <v>2440</v>
      </c>
      <c r="E668" s="11" t="s">
        <v>2441</v>
      </c>
      <c r="F668" s="11" t="s">
        <v>2114</v>
      </c>
      <c r="G668" s="11" t="s">
        <v>918</v>
      </c>
      <c r="H668" s="11">
        <v>1</v>
      </c>
      <c r="I668" s="11">
        <v>10</v>
      </c>
      <c r="J668" s="11"/>
      <c r="K668" s="11"/>
      <c r="L668" s="11" t="s">
        <v>3580</v>
      </c>
      <c r="M668" s="11">
        <v>100</v>
      </c>
      <c r="N668" s="11" t="s">
        <v>1441</v>
      </c>
      <c r="O668" s="11" t="s">
        <v>105</v>
      </c>
      <c r="P668" s="11" t="s">
        <v>48</v>
      </c>
      <c r="Q668" s="11" t="s">
        <v>729</v>
      </c>
    </row>
    <row r="669" ht="24" spans="1:17">
      <c r="A669" s="28">
        <v>665</v>
      </c>
      <c r="B669" s="11" t="s">
        <v>494</v>
      </c>
      <c r="C669" s="11" t="s">
        <v>2442</v>
      </c>
      <c r="D669" s="11" t="s">
        <v>2443</v>
      </c>
      <c r="E669" s="11" t="s">
        <v>2444</v>
      </c>
      <c r="F669" s="11" t="s">
        <v>1916</v>
      </c>
      <c r="G669" s="11" t="s">
        <v>339</v>
      </c>
      <c r="H669" s="11">
        <v>1</v>
      </c>
      <c r="I669" s="11">
        <v>30</v>
      </c>
      <c r="J669" s="11"/>
      <c r="K669" s="11"/>
      <c r="L669" s="11"/>
      <c r="M669" s="11">
        <v>100</v>
      </c>
      <c r="N669" s="11" t="s">
        <v>1441</v>
      </c>
      <c r="O669" s="11" t="s">
        <v>47</v>
      </c>
      <c r="P669" s="11" t="s">
        <v>48</v>
      </c>
      <c r="Q669" s="11" t="s">
        <v>729</v>
      </c>
    </row>
    <row r="670" ht="24" spans="1:17">
      <c r="A670" s="28">
        <v>666</v>
      </c>
      <c r="B670" s="11" t="s">
        <v>494</v>
      </c>
      <c r="C670" s="11" t="s">
        <v>2445</v>
      </c>
      <c r="D670" s="11" t="s">
        <v>2446</v>
      </c>
      <c r="E670" s="11" t="s">
        <v>2447</v>
      </c>
      <c r="F670" s="11" t="s">
        <v>582</v>
      </c>
      <c r="G670" s="11" t="s">
        <v>384</v>
      </c>
      <c r="H670" s="11">
        <v>3</v>
      </c>
      <c r="I670" s="11">
        <v>30</v>
      </c>
      <c r="J670" s="11"/>
      <c r="K670" s="11"/>
      <c r="L670" s="11"/>
      <c r="M670" s="11">
        <v>100</v>
      </c>
      <c r="N670" s="11" t="s">
        <v>1441</v>
      </c>
      <c r="O670" s="11" t="s">
        <v>47</v>
      </c>
      <c r="P670" s="11" t="s">
        <v>48</v>
      </c>
      <c r="Q670" s="11" t="s">
        <v>729</v>
      </c>
    </row>
    <row r="671" ht="60" spans="1:17">
      <c r="A671" s="28">
        <v>667</v>
      </c>
      <c r="B671" s="11" t="s">
        <v>494</v>
      </c>
      <c r="C671" s="11" t="s">
        <v>2448</v>
      </c>
      <c r="D671" s="11" t="s">
        <v>2449</v>
      </c>
      <c r="E671" s="11" t="s">
        <v>2450</v>
      </c>
      <c r="F671" s="11" t="s">
        <v>519</v>
      </c>
      <c r="G671" s="11" t="s">
        <v>918</v>
      </c>
      <c r="H671" s="11">
        <v>1</v>
      </c>
      <c r="I671" s="11">
        <v>30</v>
      </c>
      <c r="J671" s="11" t="s">
        <v>1400</v>
      </c>
      <c r="K671" s="11">
        <v>4</v>
      </c>
      <c r="L671" s="11" t="s">
        <v>3581</v>
      </c>
      <c r="M671" s="11">
        <v>100</v>
      </c>
      <c r="N671" s="11" t="s">
        <v>1453</v>
      </c>
      <c r="O671" s="11" t="s">
        <v>47</v>
      </c>
      <c r="P671" s="11" t="s">
        <v>48</v>
      </c>
      <c r="Q671" s="11" t="s">
        <v>729</v>
      </c>
    </row>
    <row r="672" ht="120" spans="1:17">
      <c r="A672" s="28">
        <v>668</v>
      </c>
      <c r="B672" s="11" t="s">
        <v>494</v>
      </c>
      <c r="C672" s="11" t="s">
        <v>2451</v>
      </c>
      <c r="D672" s="11" t="s">
        <v>2452</v>
      </c>
      <c r="E672" s="11" t="s">
        <v>2453</v>
      </c>
      <c r="F672" s="11" t="s">
        <v>2114</v>
      </c>
      <c r="G672" s="11" t="s">
        <v>687</v>
      </c>
      <c r="H672" s="11">
        <v>1</v>
      </c>
      <c r="I672" s="11">
        <v>30</v>
      </c>
      <c r="J672" s="11" t="s">
        <v>1400</v>
      </c>
      <c r="K672" s="11">
        <v>4</v>
      </c>
      <c r="L672" s="11" t="s">
        <v>3582</v>
      </c>
      <c r="M672" s="11">
        <v>100</v>
      </c>
      <c r="N672" s="11" t="s">
        <v>1453</v>
      </c>
      <c r="O672" s="11" t="s">
        <v>47</v>
      </c>
      <c r="P672" s="11" t="s">
        <v>48</v>
      </c>
      <c r="Q672" s="11" t="s">
        <v>729</v>
      </c>
    </row>
    <row r="673" ht="24" spans="1:17">
      <c r="A673" s="28">
        <v>669</v>
      </c>
      <c r="B673" s="11" t="s">
        <v>494</v>
      </c>
      <c r="C673" s="11" t="s">
        <v>2454</v>
      </c>
      <c r="D673" s="11" t="s">
        <v>2455</v>
      </c>
      <c r="E673" s="11" t="s">
        <v>2456</v>
      </c>
      <c r="F673" s="11" t="s">
        <v>524</v>
      </c>
      <c r="G673" s="11" t="s">
        <v>1421</v>
      </c>
      <c r="H673" s="11">
        <v>5</v>
      </c>
      <c r="I673" s="11">
        <v>15</v>
      </c>
      <c r="J673" s="11"/>
      <c r="K673" s="11"/>
      <c r="L673" s="11"/>
      <c r="M673" s="11">
        <v>100</v>
      </c>
      <c r="N673" s="11" t="s">
        <v>1453</v>
      </c>
      <c r="O673" s="11" t="s">
        <v>47</v>
      </c>
      <c r="P673" s="11" t="s">
        <v>56</v>
      </c>
      <c r="Q673" s="11" t="s">
        <v>729</v>
      </c>
    </row>
    <row r="674" ht="36" spans="1:17">
      <c r="A674" s="28">
        <v>670</v>
      </c>
      <c r="B674" s="11" t="s">
        <v>494</v>
      </c>
      <c r="C674" s="11" t="s">
        <v>2457</v>
      </c>
      <c r="D674" s="88" t="s">
        <v>2458</v>
      </c>
      <c r="E674" s="11" t="s">
        <v>2459</v>
      </c>
      <c r="F674" s="11" t="s">
        <v>582</v>
      </c>
      <c r="G674" s="11" t="s">
        <v>203</v>
      </c>
      <c r="H674" s="11">
        <v>3</v>
      </c>
      <c r="I674" s="11">
        <v>30</v>
      </c>
      <c r="J674" s="11" t="s">
        <v>1400</v>
      </c>
      <c r="K674" s="11">
        <v>4</v>
      </c>
      <c r="L674" s="11"/>
      <c r="M674" s="11">
        <v>100</v>
      </c>
      <c r="N674" s="11" t="s">
        <v>1453</v>
      </c>
      <c r="O674" s="11" t="s">
        <v>47</v>
      </c>
      <c r="P674" s="11" t="s">
        <v>48</v>
      </c>
      <c r="Q674" s="11" t="s">
        <v>729</v>
      </c>
    </row>
    <row r="675" ht="36" spans="1:17">
      <c r="A675" s="28">
        <v>671</v>
      </c>
      <c r="B675" s="11" t="s">
        <v>494</v>
      </c>
      <c r="C675" s="11" t="s">
        <v>2460</v>
      </c>
      <c r="D675" s="11" t="s">
        <v>2461</v>
      </c>
      <c r="E675" s="11" t="s">
        <v>2462</v>
      </c>
      <c r="F675" s="11" t="s">
        <v>2136</v>
      </c>
      <c r="G675" s="11" t="s">
        <v>323</v>
      </c>
      <c r="H675" s="11">
        <v>3</v>
      </c>
      <c r="I675" s="11">
        <v>30</v>
      </c>
      <c r="J675" s="11"/>
      <c r="K675" s="11"/>
      <c r="L675" s="11"/>
      <c r="M675" s="11">
        <v>62.5</v>
      </c>
      <c r="N675" s="11" t="s">
        <v>1453</v>
      </c>
      <c r="O675" s="11" t="s">
        <v>47</v>
      </c>
      <c r="P675" s="11" t="s">
        <v>48</v>
      </c>
      <c r="Q675" s="11" t="s">
        <v>729</v>
      </c>
    </row>
    <row r="676" ht="36" spans="1:17">
      <c r="A676" s="28">
        <v>672</v>
      </c>
      <c r="B676" s="11" t="s">
        <v>494</v>
      </c>
      <c r="C676" s="11" t="s">
        <v>2463</v>
      </c>
      <c r="D676" s="11" t="s">
        <v>2464</v>
      </c>
      <c r="E676" s="11" t="s">
        <v>2465</v>
      </c>
      <c r="F676" s="30" t="s">
        <v>2055</v>
      </c>
      <c r="G676" s="11" t="s">
        <v>2466</v>
      </c>
      <c r="H676" s="11">
        <v>2</v>
      </c>
      <c r="I676" s="11">
        <v>30</v>
      </c>
      <c r="J676" s="11"/>
      <c r="K676" s="11"/>
      <c r="L676" s="11"/>
      <c r="M676" s="11">
        <v>100</v>
      </c>
      <c r="N676" s="11" t="s">
        <v>1463</v>
      </c>
      <c r="O676" s="11" t="s">
        <v>47</v>
      </c>
      <c r="P676" s="11" t="s">
        <v>48</v>
      </c>
      <c r="Q676" s="11" t="s">
        <v>729</v>
      </c>
    </row>
    <row r="677" ht="24" spans="1:17">
      <c r="A677" s="28">
        <v>673</v>
      </c>
      <c r="B677" s="11" t="s">
        <v>494</v>
      </c>
      <c r="C677" s="11" t="s">
        <v>2467</v>
      </c>
      <c r="D677" s="11" t="s">
        <v>2468</v>
      </c>
      <c r="E677" s="11" t="s">
        <v>2469</v>
      </c>
      <c r="F677" s="11" t="s">
        <v>508</v>
      </c>
      <c r="G677" s="11" t="s">
        <v>394</v>
      </c>
      <c r="H677" s="11">
        <v>1</v>
      </c>
      <c r="I677" s="11">
        <v>30</v>
      </c>
      <c r="J677" s="11"/>
      <c r="K677" s="11"/>
      <c r="L677" s="11" t="s">
        <v>3466</v>
      </c>
      <c r="M677" s="11">
        <v>100</v>
      </c>
      <c r="N677" s="11" t="s">
        <v>1463</v>
      </c>
      <c r="O677" s="11" t="s">
        <v>47</v>
      </c>
      <c r="P677" s="11" t="s">
        <v>48</v>
      </c>
      <c r="Q677" s="11" t="s">
        <v>729</v>
      </c>
    </row>
    <row r="678" ht="24" spans="1:17">
      <c r="A678" s="28">
        <v>674</v>
      </c>
      <c r="B678" s="11" t="s">
        <v>494</v>
      </c>
      <c r="C678" s="11" t="s">
        <v>2470</v>
      </c>
      <c r="D678" s="11" t="s">
        <v>2471</v>
      </c>
      <c r="E678" s="11" t="s">
        <v>2472</v>
      </c>
      <c r="F678" s="11" t="s">
        <v>582</v>
      </c>
      <c r="G678" s="11" t="s">
        <v>403</v>
      </c>
      <c r="H678" s="11">
        <v>3</v>
      </c>
      <c r="I678" s="11">
        <v>30</v>
      </c>
      <c r="J678" s="11"/>
      <c r="K678" s="11"/>
      <c r="L678" s="11"/>
      <c r="M678" s="11">
        <v>100</v>
      </c>
      <c r="N678" s="11" t="s">
        <v>1463</v>
      </c>
      <c r="O678" s="11" t="s">
        <v>47</v>
      </c>
      <c r="P678" s="11" t="s">
        <v>48</v>
      </c>
      <c r="Q678" s="11" t="s">
        <v>729</v>
      </c>
    </row>
    <row r="679" ht="36" spans="1:17">
      <c r="A679" s="28">
        <v>675</v>
      </c>
      <c r="B679" s="11" t="s">
        <v>494</v>
      </c>
      <c r="C679" s="11" t="s">
        <v>2473</v>
      </c>
      <c r="D679" s="11" t="s">
        <v>2474</v>
      </c>
      <c r="E679" s="11" t="s">
        <v>2475</v>
      </c>
      <c r="F679" s="11" t="s">
        <v>524</v>
      </c>
      <c r="G679" s="11" t="s">
        <v>947</v>
      </c>
      <c r="H679" s="11">
        <v>2</v>
      </c>
      <c r="I679" s="11">
        <v>10</v>
      </c>
      <c r="J679" s="11"/>
      <c r="K679" s="11"/>
      <c r="L679" s="11"/>
      <c r="M679" s="11">
        <v>100</v>
      </c>
      <c r="N679" s="11" t="s">
        <v>1463</v>
      </c>
      <c r="O679" s="11" t="s">
        <v>105</v>
      </c>
      <c r="P679" s="11" t="s">
        <v>48</v>
      </c>
      <c r="Q679" s="11" t="s">
        <v>729</v>
      </c>
    </row>
    <row r="680" ht="36" spans="1:17">
      <c r="A680" s="28">
        <v>676</v>
      </c>
      <c r="B680" s="11" t="s">
        <v>494</v>
      </c>
      <c r="C680" s="11" t="s">
        <v>2476</v>
      </c>
      <c r="D680" s="11" t="s">
        <v>2477</v>
      </c>
      <c r="E680" s="11" t="s">
        <v>2478</v>
      </c>
      <c r="F680" s="11" t="s">
        <v>2479</v>
      </c>
      <c r="G680" s="11" t="s">
        <v>590</v>
      </c>
      <c r="H680" s="11">
        <v>6</v>
      </c>
      <c r="I680" s="11">
        <v>5</v>
      </c>
      <c r="J680" s="11"/>
      <c r="K680" s="11"/>
      <c r="L680" s="11"/>
      <c r="M680" s="11">
        <v>100</v>
      </c>
      <c r="N680" s="11" t="s">
        <v>1463</v>
      </c>
      <c r="O680" s="11" t="s">
        <v>105</v>
      </c>
      <c r="P680" s="11" t="s">
        <v>56</v>
      </c>
      <c r="Q680" s="11" t="s">
        <v>729</v>
      </c>
    </row>
    <row r="681" ht="36" spans="1:17">
      <c r="A681" s="85">
        <v>677</v>
      </c>
      <c r="B681" s="11" t="s">
        <v>494</v>
      </c>
      <c r="C681" s="11" t="s">
        <v>2480</v>
      </c>
      <c r="D681" s="11" t="s">
        <v>2481</v>
      </c>
      <c r="E681" s="11" t="s">
        <v>2482</v>
      </c>
      <c r="F681" s="37" t="s">
        <v>519</v>
      </c>
      <c r="G681" s="11" t="s">
        <v>1275</v>
      </c>
      <c r="H681" s="11">
        <v>4</v>
      </c>
      <c r="I681" s="11">
        <v>15</v>
      </c>
      <c r="J681" s="11"/>
      <c r="K681" s="11"/>
      <c r="L681" s="11"/>
      <c r="M681" s="11">
        <v>100</v>
      </c>
      <c r="N681" s="11" t="s">
        <v>1463</v>
      </c>
      <c r="O681" s="11" t="s">
        <v>47</v>
      </c>
      <c r="P681" s="11" t="s">
        <v>56</v>
      </c>
      <c r="Q681" s="11" t="s">
        <v>729</v>
      </c>
    </row>
    <row r="682" ht="36" spans="1:17">
      <c r="A682" s="28">
        <v>678</v>
      </c>
      <c r="B682" s="11" t="s">
        <v>494</v>
      </c>
      <c r="C682" s="11" t="s">
        <v>2483</v>
      </c>
      <c r="D682" s="11" t="s">
        <v>2484</v>
      </c>
      <c r="E682" s="11" t="s">
        <v>2485</v>
      </c>
      <c r="F682" s="11" t="s">
        <v>519</v>
      </c>
      <c r="G682" s="11" t="s">
        <v>331</v>
      </c>
      <c r="H682" s="11">
        <v>1</v>
      </c>
      <c r="I682" s="11">
        <v>30</v>
      </c>
      <c r="J682" s="11"/>
      <c r="K682" s="11"/>
      <c r="L682" s="11" t="s">
        <v>3467</v>
      </c>
      <c r="M682" s="11">
        <v>100</v>
      </c>
      <c r="N682" s="11" t="s">
        <v>1489</v>
      </c>
      <c r="O682" s="11" t="s">
        <v>47</v>
      </c>
      <c r="P682" s="11" t="s">
        <v>48</v>
      </c>
      <c r="Q682" s="11" t="s">
        <v>729</v>
      </c>
    </row>
    <row r="683" ht="36" spans="1:17">
      <c r="A683" s="28">
        <v>679</v>
      </c>
      <c r="B683" s="11" t="s">
        <v>494</v>
      </c>
      <c r="C683" s="11" t="s">
        <v>2486</v>
      </c>
      <c r="D683" s="11" t="s">
        <v>2487</v>
      </c>
      <c r="E683" s="11" t="s">
        <v>2488</v>
      </c>
      <c r="F683" s="11" t="s">
        <v>582</v>
      </c>
      <c r="G683" s="11" t="s">
        <v>2246</v>
      </c>
      <c r="H683" s="11">
        <v>3</v>
      </c>
      <c r="I683" s="11">
        <v>30</v>
      </c>
      <c r="J683" s="31" t="s">
        <v>1400</v>
      </c>
      <c r="K683" s="31">
        <v>5</v>
      </c>
      <c r="L683" s="11" t="s">
        <v>3450</v>
      </c>
      <c r="M683" s="11">
        <v>100</v>
      </c>
      <c r="N683" s="11" t="s">
        <v>1489</v>
      </c>
      <c r="O683" s="11" t="s">
        <v>47</v>
      </c>
      <c r="P683" s="11" t="s">
        <v>48</v>
      </c>
      <c r="Q683" s="11" t="s">
        <v>729</v>
      </c>
    </row>
    <row r="684" ht="84" spans="1:17">
      <c r="A684" s="28">
        <v>680</v>
      </c>
      <c r="B684" s="11" t="s">
        <v>494</v>
      </c>
      <c r="C684" s="11" t="s">
        <v>2489</v>
      </c>
      <c r="D684" s="11" t="s">
        <v>2490</v>
      </c>
      <c r="E684" s="11" t="s">
        <v>2491</v>
      </c>
      <c r="F684" s="11" t="s">
        <v>524</v>
      </c>
      <c r="G684" s="11" t="s">
        <v>203</v>
      </c>
      <c r="H684" s="11">
        <v>5</v>
      </c>
      <c r="I684" s="11">
        <v>15</v>
      </c>
      <c r="J684" s="11" t="s">
        <v>1400</v>
      </c>
      <c r="K684" s="11">
        <v>4</v>
      </c>
      <c r="L684" s="11"/>
      <c r="M684" s="11">
        <v>100</v>
      </c>
      <c r="N684" s="11" t="s">
        <v>1489</v>
      </c>
      <c r="O684" s="11" t="s">
        <v>47</v>
      </c>
      <c r="P684" s="11" t="s">
        <v>56</v>
      </c>
      <c r="Q684" s="11" t="s">
        <v>729</v>
      </c>
    </row>
    <row r="685" ht="36" spans="1:17">
      <c r="A685" s="28">
        <v>681</v>
      </c>
      <c r="B685" s="11" t="s">
        <v>494</v>
      </c>
      <c r="C685" s="11" t="s">
        <v>2492</v>
      </c>
      <c r="D685" s="11" t="s">
        <v>2493</v>
      </c>
      <c r="E685" s="11" t="s">
        <v>2494</v>
      </c>
      <c r="F685" s="11" t="s">
        <v>519</v>
      </c>
      <c r="G685" s="11" t="s">
        <v>1275</v>
      </c>
      <c r="H685" s="11">
        <v>2</v>
      </c>
      <c r="I685" s="11">
        <v>10</v>
      </c>
      <c r="J685" s="11"/>
      <c r="K685" s="11"/>
      <c r="L685" s="11" t="s">
        <v>3143</v>
      </c>
      <c r="M685" s="11">
        <v>100</v>
      </c>
      <c r="N685" s="11" t="s">
        <v>1489</v>
      </c>
      <c r="O685" s="11" t="s">
        <v>105</v>
      </c>
      <c r="P685" s="11" t="s">
        <v>48</v>
      </c>
      <c r="Q685" s="11" t="s">
        <v>729</v>
      </c>
    </row>
    <row r="686" ht="36" spans="1:17">
      <c r="A686" s="28">
        <v>682</v>
      </c>
      <c r="B686" s="11" t="s">
        <v>494</v>
      </c>
      <c r="C686" s="11" t="s">
        <v>2495</v>
      </c>
      <c r="D686" s="11" t="s">
        <v>2496</v>
      </c>
      <c r="E686" s="11" t="s">
        <v>2497</v>
      </c>
      <c r="F686" s="11" t="s">
        <v>2359</v>
      </c>
      <c r="G686" s="11" t="s">
        <v>339</v>
      </c>
      <c r="H686" s="11">
        <v>2</v>
      </c>
      <c r="I686" s="11">
        <v>30</v>
      </c>
      <c r="J686" s="11"/>
      <c r="K686" s="11"/>
      <c r="L686" s="11"/>
      <c r="M686" s="11">
        <v>100</v>
      </c>
      <c r="N686" s="11" t="s">
        <v>1489</v>
      </c>
      <c r="O686" s="11" t="s">
        <v>47</v>
      </c>
      <c r="P686" s="11" t="s">
        <v>48</v>
      </c>
      <c r="Q686" s="11" t="s">
        <v>729</v>
      </c>
    </row>
    <row r="687" ht="36" spans="1:17">
      <c r="A687" s="28">
        <v>683</v>
      </c>
      <c r="B687" s="11" t="s">
        <v>494</v>
      </c>
      <c r="C687" s="11" t="s">
        <v>2498</v>
      </c>
      <c r="D687" s="11" t="s">
        <v>2499</v>
      </c>
      <c r="E687" s="11" t="s">
        <v>2500</v>
      </c>
      <c r="F687" s="11" t="s">
        <v>524</v>
      </c>
      <c r="G687" s="11" t="s">
        <v>331</v>
      </c>
      <c r="H687" s="11">
        <v>4</v>
      </c>
      <c r="I687" s="11">
        <v>15</v>
      </c>
      <c r="J687" s="11"/>
      <c r="K687" s="11"/>
      <c r="L687" s="11"/>
      <c r="M687" s="11">
        <v>100</v>
      </c>
      <c r="N687" s="11" t="s">
        <v>1489</v>
      </c>
      <c r="O687" s="11" t="s">
        <v>47</v>
      </c>
      <c r="P687" s="11" t="s">
        <v>56</v>
      </c>
      <c r="Q687" s="11" t="s">
        <v>729</v>
      </c>
    </row>
    <row r="688" ht="72" spans="1:17">
      <c r="A688" s="28">
        <v>684</v>
      </c>
      <c r="B688" s="11" t="s">
        <v>494</v>
      </c>
      <c r="C688" s="11" t="s">
        <v>2501</v>
      </c>
      <c r="D688" s="11" t="s">
        <v>2502</v>
      </c>
      <c r="E688" s="11" t="s">
        <v>2503</v>
      </c>
      <c r="F688" s="11" t="s">
        <v>524</v>
      </c>
      <c r="G688" s="11" t="s">
        <v>203</v>
      </c>
      <c r="H688" s="11">
        <v>5</v>
      </c>
      <c r="I688" s="11">
        <v>15</v>
      </c>
      <c r="J688" s="11"/>
      <c r="K688" s="11"/>
      <c r="L688" s="11"/>
      <c r="M688" s="11">
        <v>100</v>
      </c>
      <c r="N688" s="11" t="s">
        <v>1489</v>
      </c>
      <c r="O688" s="11" t="s">
        <v>47</v>
      </c>
      <c r="P688" s="11" t="s">
        <v>56</v>
      </c>
      <c r="Q688" s="11" t="s">
        <v>729</v>
      </c>
    </row>
    <row r="689" ht="36" spans="1:17">
      <c r="A689" s="28">
        <v>685</v>
      </c>
      <c r="B689" s="11" t="s">
        <v>494</v>
      </c>
      <c r="C689" s="11" t="s">
        <v>2504</v>
      </c>
      <c r="D689" s="11" t="s">
        <v>2505</v>
      </c>
      <c r="E689" s="11" t="s">
        <v>2506</v>
      </c>
      <c r="F689" s="11" t="s">
        <v>655</v>
      </c>
      <c r="G689" s="11" t="s">
        <v>1275</v>
      </c>
      <c r="H689" s="11">
        <v>4</v>
      </c>
      <c r="I689" s="11">
        <v>15</v>
      </c>
      <c r="J689" s="11"/>
      <c r="K689" s="11"/>
      <c r="L689" s="11" t="s">
        <v>3098</v>
      </c>
      <c r="M689" s="11">
        <v>100</v>
      </c>
      <c r="N689" s="11" t="s">
        <v>1489</v>
      </c>
      <c r="O689" s="11" t="s">
        <v>47</v>
      </c>
      <c r="P689" s="11" t="s">
        <v>56</v>
      </c>
      <c r="Q689" s="11" t="s">
        <v>729</v>
      </c>
    </row>
    <row r="690" ht="36" spans="1:17">
      <c r="A690" s="28">
        <v>686</v>
      </c>
      <c r="B690" s="11" t="s">
        <v>494</v>
      </c>
      <c r="C690" s="11" t="s">
        <v>2507</v>
      </c>
      <c r="D690" s="11" t="s">
        <v>2508</v>
      </c>
      <c r="E690" s="11" t="s">
        <v>2509</v>
      </c>
      <c r="F690" s="30" t="s">
        <v>2510</v>
      </c>
      <c r="G690" s="11" t="s">
        <v>2511</v>
      </c>
      <c r="H690" s="11">
        <v>5</v>
      </c>
      <c r="I690" s="11">
        <v>15</v>
      </c>
      <c r="J690" s="11"/>
      <c r="K690" s="11"/>
      <c r="L690" s="11"/>
      <c r="M690" s="11">
        <v>100</v>
      </c>
      <c r="N690" s="11" t="s">
        <v>1511</v>
      </c>
      <c r="O690" s="11" t="s">
        <v>47</v>
      </c>
      <c r="P690" s="11" t="s">
        <v>56</v>
      </c>
      <c r="Q690" s="11" t="s">
        <v>729</v>
      </c>
    </row>
    <row r="691" ht="36" spans="1:17">
      <c r="A691" s="28">
        <v>687</v>
      </c>
      <c r="B691" s="11" t="s">
        <v>494</v>
      </c>
      <c r="C691" s="11" t="s">
        <v>2512</v>
      </c>
      <c r="D691" s="11" t="s">
        <v>2513</v>
      </c>
      <c r="E691" s="11" t="s">
        <v>2514</v>
      </c>
      <c r="F691" s="11" t="s">
        <v>524</v>
      </c>
      <c r="G691" s="11" t="s">
        <v>947</v>
      </c>
      <c r="H691" s="11">
        <v>6</v>
      </c>
      <c r="I691" s="11">
        <v>15</v>
      </c>
      <c r="J691" s="11"/>
      <c r="K691" s="11"/>
      <c r="L691" s="11"/>
      <c r="M691" s="11">
        <v>100</v>
      </c>
      <c r="N691" s="11" t="s">
        <v>1511</v>
      </c>
      <c r="O691" s="11" t="s">
        <v>47</v>
      </c>
      <c r="P691" s="11" t="s">
        <v>56</v>
      </c>
      <c r="Q691" s="11" t="s">
        <v>729</v>
      </c>
    </row>
    <row r="692" ht="36" spans="1:17">
      <c r="A692" s="28">
        <v>688</v>
      </c>
      <c r="B692" s="11" t="s">
        <v>494</v>
      </c>
      <c r="C692" s="11" t="s">
        <v>2515</v>
      </c>
      <c r="D692" s="11" t="s">
        <v>2516</v>
      </c>
      <c r="E692" s="11" t="s">
        <v>2517</v>
      </c>
      <c r="F692" s="11" t="s">
        <v>528</v>
      </c>
      <c r="G692" s="11" t="s">
        <v>1194</v>
      </c>
      <c r="H692" s="11">
        <v>2</v>
      </c>
      <c r="I692" s="11">
        <v>30</v>
      </c>
      <c r="J692" s="11"/>
      <c r="K692" s="11"/>
      <c r="L692" s="11" t="s">
        <v>3442</v>
      </c>
      <c r="M692" s="11">
        <v>100</v>
      </c>
      <c r="N692" s="11" t="s">
        <v>1511</v>
      </c>
      <c r="O692" s="11" t="s">
        <v>47</v>
      </c>
      <c r="P692" s="11" t="s">
        <v>48</v>
      </c>
      <c r="Q692" s="11" t="s">
        <v>729</v>
      </c>
    </row>
    <row r="693" ht="36" spans="1:17">
      <c r="A693" s="28">
        <v>689</v>
      </c>
      <c r="B693" s="11" t="s">
        <v>494</v>
      </c>
      <c r="C693" s="11" t="s">
        <v>2518</v>
      </c>
      <c r="D693" s="11" t="s">
        <v>2519</v>
      </c>
      <c r="E693" s="11" t="s">
        <v>2520</v>
      </c>
      <c r="F693" s="11" t="s">
        <v>524</v>
      </c>
      <c r="G693" s="11" t="s">
        <v>1421</v>
      </c>
      <c r="H693" s="11">
        <v>2</v>
      </c>
      <c r="I693" s="11">
        <v>30</v>
      </c>
      <c r="J693" s="11"/>
      <c r="K693" s="11"/>
      <c r="L693" s="11" t="s">
        <v>947</v>
      </c>
      <c r="M693" s="11">
        <v>100</v>
      </c>
      <c r="N693" s="11" t="s">
        <v>1511</v>
      </c>
      <c r="O693" s="11" t="s">
        <v>47</v>
      </c>
      <c r="P693" s="11" t="s">
        <v>48</v>
      </c>
      <c r="Q693" s="11" t="s">
        <v>729</v>
      </c>
    </row>
    <row r="694" ht="36" spans="1:17">
      <c r="A694" s="28">
        <v>690</v>
      </c>
      <c r="B694" s="11" t="s">
        <v>494</v>
      </c>
      <c r="C694" s="11" t="s">
        <v>2521</v>
      </c>
      <c r="D694" s="11" t="s">
        <v>2522</v>
      </c>
      <c r="E694" s="11" t="s">
        <v>2523</v>
      </c>
      <c r="F694" s="11" t="s">
        <v>582</v>
      </c>
      <c r="G694" s="11" t="s">
        <v>1152</v>
      </c>
      <c r="H694" s="11">
        <v>3</v>
      </c>
      <c r="I694" s="11">
        <v>30</v>
      </c>
      <c r="J694" s="11"/>
      <c r="K694" s="11"/>
      <c r="L694" s="11"/>
      <c r="M694" s="11">
        <v>100</v>
      </c>
      <c r="N694" s="11" t="s">
        <v>1511</v>
      </c>
      <c r="O694" s="11" t="s">
        <v>47</v>
      </c>
      <c r="P694" s="11" t="s">
        <v>48</v>
      </c>
      <c r="Q694" s="11" t="s">
        <v>729</v>
      </c>
    </row>
    <row r="695" ht="36" spans="1:17">
      <c r="A695" s="28">
        <v>691</v>
      </c>
      <c r="B695" s="11" t="s">
        <v>494</v>
      </c>
      <c r="C695" s="11" t="s">
        <v>2524</v>
      </c>
      <c r="D695" s="11" t="s">
        <v>2525</v>
      </c>
      <c r="E695" s="11" t="s">
        <v>2526</v>
      </c>
      <c r="F695" s="11" t="s">
        <v>524</v>
      </c>
      <c r="G695" s="11" t="s">
        <v>947</v>
      </c>
      <c r="H695" s="11">
        <v>4</v>
      </c>
      <c r="I695" s="11">
        <v>5</v>
      </c>
      <c r="J695" s="11"/>
      <c r="K695" s="11"/>
      <c r="L695" s="11"/>
      <c r="M695" s="11">
        <v>100</v>
      </c>
      <c r="N695" s="11" t="s">
        <v>1530</v>
      </c>
      <c r="O695" s="11" t="s">
        <v>105</v>
      </c>
      <c r="P695" s="11" t="s">
        <v>56</v>
      </c>
      <c r="Q695" s="11" t="s">
        <v>729</v>
      </c>
    </row>
    <row r="696" ht="48" spans="1:17">
      <c r="A696" s="28">
        <v>692</v>
      </c>
      <c r="B696" s="11" t="s">
        <v>494</v>
      </c>
      <c r="C696" s="11" t="s">
        <v>2527</v>
      </c>
      <c r="D696" s="88" t="s">
        <v>2528</v>
      </c>
      <c r="E696" s="11" t="s">
        <v>2529</v>
      </c>
      <c r="F696" s="11" t="s">
        <v>582</v>
      </c>
      <c r="G696" s="11" t="s">
        <v>203</v>
      </c>
      <c r="H696" s="11">
        <v>7</v>
      </c>
      <c r="I696" s="11">
        <v>15</v>
      </c>
      <c r="J696" s="11" t="s">
        <v>1400</v>
      </c>
      <c r="K696" s="11">
        <v>4</v>
      </c>
      <c r="L696" s="11"/>
      <c r="M696" s="11">
        <v>100</v>
      </c>
      <c r="N696" s="11" t="s">
        <v>1530</v>
      </c>
      <c r="O696" s="11" t="s">
        <v>47</v>
      </c>
      <c r="P696" s="11" t="s">
        <v>56</v>
      </c>
      <c r="Q696" s="11" t="s">
        <v>729</v>
      </c>
    </row>
    <row r="697" ht="48" spans="1:17">
      <c r="A697" s="28">
        <v>693</v>
      </c>
      <c r="B697" s="11" t="s">
        <v>494</v>
      </c>
      <c r="C697" s="11" t="s">
        <v>2530</v>
      </c>
      <c r="D697" s="88" t="s">
        <v>2531</v>
      </c>
      <c r="E697" s="11" t="s">
        <v>2532</v>
      </c>
      <c r="F697" s="11" t="s">
        <v>582</v>
      </c>
      <c r="G697" s="11" t="s">
        <v>203</v>
      </c>
      <c r="H697" s="11">
        <v>8</v>
      </c>
      <c r="I697" s="11">
        <v>15</v>
      </c>
      <c r="J697" s="11" t="s">
        <v>1400</v>
      </c>
      <c r="K697" s="11">
        <v>4</v>
      </c>
      <c r="L697" s="11"/>
      <c r="M697" s="11">
        <v>100</v>
      </c>
      <c r="N697" s="11" t="s">
        <v>1530</v>
      </c>
      <c r="O697" s="11" t="s">
        <v>47</v>
      </c>
      <c r="P697" s="11" t="s">
        <v>56</v>
      </c>
      <c r="Q697" s="11" t="s">
        <v>729</v>
      </c>
    </row>
    <row r="698" ht="24" spans="1:17">
      <c r="A698" s="28">
        <v>694</v>
      </c>
      <c r="B698" s="11" t="s">
        <v>494</v>
      </c>
      <c r="C698" s="11" t="s">
        <v>2533</v>
      </c>
      <c r="D698" s="11" t="s">
        <v>2534</v>
      </c>
      <c r="E698" s="11" t="s">
        <v>2535</v>
      </c>
      <c r="F698" s="11" t="s">
        <v>524</v>
      </c>
      <c r="G698" s="11" t="s">
        <v>2129</v>
      </c>
      <c r="H698" s="11">
        <v>5</v>
      </c>
      <c r="I698" s="11">
        <v>15</v>
      </c>
      <c r="J698" s="11"/>
      <c r="K698" s="11"/>
      <c r="L698" s="11"/>
      <c r="M698" s="11">
        <v>60</v>
      </c>
      <c r="N698" s="11" t="s">
        <v>1530</v>
      </c>
      <c r="O698" s="11" t="s">
        <v>47</v>
      </c>
      <c r="P698" s="11" t="s">
        <v>56</v>
      </c>
      <c r="Q698" s="11" t="s">
        <v>729</v>
      </c>
    </row>
    <row r="699" ht="36" spans="1:17">
      <c r="A699" s="28">
        <v>695</v>
      </c>
      <c r="B699" s="11" t="s">
        <v>494</v>
      </c>
      <c r="C699" s="11" t="s">
        <v>2536</v>
      </c>
      <c r="D699" s="11" t="s">
        <v>2537</v>
      </c>
      <c r="E699" s="11" t="s">
        <v>2538</v>
      </c>
      <c r="F699" s="11" t="s">
        <v>528</v>
      </c>
      <c r="G699" s="11" t="s">
        <v>362</v>
      </c>
      <c r="H699" s="11">
        <v>1</v>
      </c>
      <c r="I699" s="11">
        <v>10</v>
      </c>
      <c r="J699" s="11"/>
      <c r="K699" s="11"/>
      <c r="L699" s="11"/>
      <c r="M699" s="11">
        <v>55.55</v>
      </c>
      <c r="N699" s="11" t="s">
        <v>1530</v>
      </c>
      <c r="O699" s="11" t="s">
        <v>105</v>
      </c>
      <c r="P699" s="11" t="s">
        <v>48</v>
      </c>
      <c r="Q699" s="11" t="s">
        <v>729</v>
      </c>
    </row>
    <row r="700" ht="36" spans="1:17">
      <c r="A700" s="28">
        <v>696</v>
      </c>
      <c r="B700" s="11" t="s">
        <v>494</v>
      </c>
      <c r="C700" s="11" t="s">
        <v>2539</v>
      </c>
      <c r="D700" s="11" t="s">
        <v>2540</v>
      </c>
      <c r="E700" s="11" t="s">
        <v>2541</v>
      </c>
      <c r="F700" s="11" t="s">
        <v>524</v>
      </c>
      <c r="G700" s="11" t="s">
        <v>1421</v>
      </c>
      <c r="H700" s="11">
        <v>2</v>
      </c>
      <c r="I700" s="11">
        <v>30</v>
      </c>
      <c r="J700" s="11"/>
      <c r="K700" s="11"/>
      <c r="L700" s="11" t="s">
        <v>947</v>
      </c>
      <c r="M700" s="11">
        <v>100</v>
      </c>
      <c r="N700" s="11" t="s">
        <v>1530</v>
      </c>
      <c r="O700" s="11" t="s">
        <v>47</v>
      </c>
      <c r="P700" s="11" t="s">
        <v>48</v>
      </c>
      <c r="Q700" s="11" t="s">
        <v>729</v>
      </c>
    </row>
    <row r="701" ht="72" spans="1:17">
      <c r="A701" s="28">
        <v>697</v>
      </c>
      <c r="B701" s="11" t="s">
        <v>494</v>
      </c>
      <c r="C701" s="11" t="s">
        <v>2542</v>
      </c>
      <c r="D701" s="87" t="s">
        <v>2543</v>
      </c>
      <c r="E701" s="11" t="s">
        <v>2544</v>
      </c>
      <c r="F701" s="11" t="s">
        <v>646</v>
      </c>
      <c r="G701" s="11" t="s">
        <v>403</v>
      </c>
      <c r="H701" s="11">
        <v>8</v>
      </c>
      <c r="I701" s="11">
        <v>15</v>
      </c>
      <c r="J701" s="11" t="s">
        <v>1400</v>
      </c>
      <c r="K701" s="11">
        <v>4</v>
      </c>
      <c r="L701" s="11"/>
      <c r="M701" s="11">
        <v>100</v>
      </c>
      <c r="N701" s="11" t="s">
        <v>1574</v>
      </c>
      <c r="O701" s="11" t="s">
        <v>47</v>
      </c>
      <c r="P701" s="11" t="s">
        <v>56</v>
      </c>
      <c r="Q701" s="11" t="s">
        <v>729</v>
      </c>
    </row>
    <row r="702" ht="36" spans="1:17">
      <c r="A702" s="28">
        <v>698</v>
      </c>
      <c r="B702" s="11" t="s">
        <v>494</v>
      </c>
      <c r="C702" s="11" t="s">
        <v>2545</v>
      </c>
      <c r="D702" s="11" t="s">
        <v>2546</v>
      </c>
      <c r="E702" s="11" t="s">
        <v>2547</v>
      </c>
      <c r="F702" s="11" t="s">
        <v>519</v>
      </c>
      <c r="G702" s="11" t="s">
        <v>362</v>
      </c>
      <c r="H702" s="11">
        <v>2</v>
      </c>
      <c r="I702" s="11">
        <v>10</v>
      </c>
      <c r="J702" s="11"/>
      <c r="K702" s="11"/>
      <c r="L702" s="11"/>
      <c r="M702" s="11">
        <v>100</v>
      </c>
      <c r="N702" s="11" t="s">
        <v>1574</v>
      </c>
      <c r="O702" s="11" t="s">
        <v>105</v>
      </c>
      <c r="P702" s="11" t="s">
        <v>48</v>
      </c>
      <c r="Q702" s="11" t="s">
        <v>729</v>
      </c>
    </row>
    <row r="703" ht="24" spans="1:17">
      <c r="A703" s="28">
        <v>699</v>
      </c>
      <c r="B703" s="11" t="s">
        <v>494</v>
      </c>
      <c r="C703" s="11" t="s">
        <v>2548</v>
      </c>
      <c r="D703" s="11" t="s">
        <v>2549</v>
      </c>
      <c r="E703" s="11" t="s">
        <v>2550</v>
      </c>
      <c r="F703" s="11" t="s">
        <v>1916</v>
      </c>
      <c r="G703" s="11" t="s">
        <v>2551</v>
      </c>
      <c r="H703" s="11">
        <v>4</v>
      </c>
      <c r="I703" s="11">
        <v>15</v>
      </c>
      <c r="J703" s="11"/>
      <c r="K703" s="11"/>
      <c r="L703" s="11"/>
      <c r="M703" s="11">
        <v>100</v>
      </c>
      <c r="N703" s="11" t="s">
        <v>1574</v>
      </c>
      <c r="O703" s="11" t="s">
        <v>47</v>
      </c>
      <c r="P703" s="11" t="s">
        <v>56</v>
      </c>
      <c r="Q703" s="11" t="s">
        <v>729</v>
      </c>
    </row>
    <row r="704" ht="72" spans="1:17">
      <c r="A704" s="28">
        <v>700</v>
      </c>
      <c r="B704" s="11" t="s">
        <v>494</v>
      </c>
      <c r="C704" s="11" t="s">
        <v>2552</v>
      </c>
      <c r="D704" s="87" t="s">
        <v>2553</v>
      </c>
      <c r="E704" s="11" t="s">
        <v>2554</v>
      </c>
      <c r="F704" s="11" t="s">
        <v>646</v>
      </c>
      <c r="G704" s="11" t="s">
        <v>403</v>
      </c>
      <c r="H704" s="11">
        <v>5</v>
      </c>
      <c r="I704" s="11">
        <v>15</v>
      </c>
      <c r="J704" s="11" t="s">
        <v>1400</v>
      </c>
      <c r="K704" s="11">
        <v>4</v>
      </c>
      <c r="L704" s="11"/>
      <c r="M704" s="11">
        <v>100</v>
      </c>
      <c r="N704" s="11" t="s">
        <v>1574</v>
      </c>
      <c r="O704" s="11" t="s">
        <v>47</v>
      </c>
      <c r="P704" s="11" t="s">
        <v>56</v>
      </c>
      <c r="Q704" s="11" t="s">
        <v>729</v>
      </c>
    </row>
    <row r="705" ht="24" spans="1:17">
      <c r="A705" s="28">
        <v>701</v>
      </c>
      <c r="B705" s="11" t="s">
        <v>494</v>
      </c>
      <c r="C705" s="11" t="s">
        <v>2555</v>
      </c>
      <c r="D705" s="11" t="s">
        <v>2556</v>
      </c>
      <c r="E705" s="11" t="s">
        <v>2557</v>
      </c>
      <c r="F705" s="11" t="s">
        <v>2144</v>
      </c>
      <c r="G705" s="11" t="s">
        <v>128</v>
      </c>
      <c r="H705" s="11">
        <v>5</v>
      </c>
      <c r="I705" s="11">
        <v>15</v>
      </c>
      <c r="J705" s="11"/>
      <c r="K705" s="11"/>
      <c r="L705" s="11"/>
      <c r="M705" s="11">
        <v>100</v>
      </c>
      <c r="N705" s="11" t="s">
        <v>1574</v>
      </c>
      <c r="O705" s="11" t="s">
        <v>47</v>
      </c>
      <c r="P705" s="11" t="s">
        <v>56</v>
      </c>
      <c r="Q705" s="11" t="s">
        <v>729</v>
      </c>
    </row>
    <row r="706" ht="36" spans="1:17">
      <c r="A706" s="28">
        <v>702</v>
      </c>
      <c r="B706" s="11" t="s">
        <v>494</v>
      </c>
      <c r="C706" s="11" t="s">
        <v>2558</v>
      </c>
      <c r="D706" s="11" t="s">
        <v>2559</v>
      </c>
      <c r="E706" s="11" t="s">
        <v>2560</v>
      </c>
      <c r="F706" s="30" t="s">
        <v>2510</v>
      </c>
      <c r="G706" s="11" t="s">
        <v>2511</v>
      </c>
      <c r="H706" s="11">
        <v>3</v>
      </c>
      <c r="I706" s="11">
        <v>30</v>
      </c>
      <c r="J706" s="11"/>
      <c r="K706" s="11"/>
      <c r="L706" s="11"/>
      <c r="M706" s="11">
        <v>100</v>
      </c>
      <c r="N706" s="11" t="s">
        <v>1597</v>
      </c>
      <c r="O706" s="11" t="s">
        <v>47</v>
      </c>
      <c r="P706" s="11" t="s">
        <v>48</v>
      </c>
      <c r="Q706" s="11" t="s">
        <v>729</v>
      </c>
    </row>
    <row r="707" ht="36" spans="1:17">
      <c r="A707" s="28">
        <v>703</v>
      </c>
      <c r="B707" s="11" t="s">
        <v>494</v>
      </c>
      <c r="C707" s="11" t="s">
        <v>2561</v>
      </c>
      <c r="D707" s="11" t="s">
        <v>2562</v>
      </c>
      <c r="E707" s="11" t="s">
        <v>2563</v>
      </c>
      <c r="F707" s="11" t="s">
        <v>524</v>
      </c>
      <c r="G707" s="11" t="s">
        <v>1421</v>
      </c>
      <c r="H707" s="11">
        <v>3</v>
      </c>
      <c r="I707" s="11">
        <v>30</v>
      </c>
      <c r="J707" s="11"/>
      <c r="K707" s="11"/>
      <c r="L707" s="11" t="s">
        <v>947</v>
      </c>
      <c r="M707" s="11">
        <v>100</v>
      </c>
      <c r="N707" s="11" t="s">
        <v>1597</v>
      </c>
      <c r="O707" s="11" t="s">
        <v>47</v>
      </c>
      <c r="P707" s="11" t="s">
        <v>48</v>
      </c>
      <c r="Q707" s="11" t="s">
        <v>729</v>
      </c>
    </row>
    <row r="708" ht="24" spans="1:17">
      <c r="A708" s="28">
        <v>704</v>
      </c>
      <c r="B708" s="11" t="s">
        <v>494</v>
      </c>
      <c r="C708" s="11" t="s">
        <v>2564</v>
      </c>
      <c r="D708" s="11" t="s">
        <v>2565</v>
      </c>
      <c r="E708" s="11" t="s">
        <v>2566</v>
      </c>
      <c r="F708" s="11" t="s">
        <v>528</v>
      </c>
      <c r="G708" s="11" t="s">
        <v>2567</v>
      </c>
      <c r="H708" s="11">
        <v>2</v>
      </c>
      <c r="I708" s="11">
        <v>30</v>
      </c>
      <c r="J708" s="11"/>
      <c r="K708" s="11"/>
      <c r="L708" s="11"/>
      <c r="M708" s="11">
        <v>100</v>
      </c>
      <c r="N708" s="11" t="s">
        <v>1597</v>
      </c>
      <c r="O708" s="11" t="s">
        <v>47</v>
      </c>
      <c r="P708" s="11" t="s">
        <v>48</v>
      </c>
      <c r="Q708" s="11" t="s">
        <v>729</v>
      </c>
    </row>
    <row r="709" ht="24" spans="1:17">
      <c r="A709" s="28">
        <v>705</v>
      </c>
      <c r="B709" s="11" t="s">
        <v>494</v>
      </c>
      <c r="C709" s="11" t="s">
        <v>2568</v>
      </c>
      <c r="D709" s="11" t="s">
        <v>2569</v>
      </c>
      <c r="E709" s="11" t="s">
        <v>2570</v>
      </c>
      <c r="F709" s="11" t="s">
        <v>524</v>
      </c>
      <c r="G709" s="11" t="s">
        <v>2129</v>
      </c>
      <c r="H709" s="11">
        <v>5</v>
      </c>
      <c r="I709" s="11">
        <v>5</v>
      </c>
      <c r="J709" s="11"/>
      <c r="K709" s="11"/>
      <c r="L709" s="11"/>
      <c r="M709" s="11">
        <v>100</v>
      </c>
      <c r="N709" s="11" t="s">
        <v>1597</v>
      </c>
      <c r="O709" s="11" t="s">
        <v>105</v>
      </c>
      <c r="P709" s="11" t="s">
        <v>56</v>
      </c>
      <c r="Q709" s="11" t="s">
        <v>729</v>
      </c>
    </row>
    <row r="710" ht="36" spans="1:17">
      <c r="A710" s="28">
        <v>706</v>
      </c>
      <c r="B710" s="11" t="s">
        <v>494</v>
      </c>
      <c r="C710" s="11" t="s">
        <v>2571</v>
      </c>
      <c r="D710" s="11" t="s">
        <v>2572</v>
      </c>
      <c r="E710" s="11" t="s">
        <v>2573</v>
      </c>
      <c r="F710" s="11" t="s">
        <v>143</v>
      </c>
      <c r="G710" s="11" t="s">
        <v>2187</v>
      </c>
      <c r="H710" s="11">
        <v>1</v>
      </c>
      <c r="I710" s="11">
        <v>30</v>
      </c>
      <c r="J710" s="11"/>
      <c r="K710" s="11"/>
      <c r="L710" s="11"/>
      <c r="M710" s="11">
        <v>91</v>
      </c>
      <c r="N710" s="11" t="s">
        <v>1597</v>
      </c>
      <c r="O710" s="11" t="s">
        <v>47</v>
      </c>
      <c r="P710" s="11" t="s">
        <v>48</v>
      </c>
      <c r="Q710" s="11" t="s">
        <v>729</v>
      </c>
    </row>
    <row r="711" ht="24" spans="1:17">
      <c r="A711" s="28">
        <v>707</v>
      </c>
      <c r="B711" s="11" t="s">
        <v>494</v>
      </c>
      <c r="C711" s="11" t="s">
        <v>2574</v>
      </c>
      <c r="D711" s="11" t="s">
        <v>2575</v>
      </c>
      <c r="E711" s="11" t="s">
        <v>2576</v>
      </c>
      <c r="F711" s="11" t="s">
        <v>524</v>
      </c>
      <c r="G711" s="11" t="s">
        <v>1755</v>
      </c>
      <c r="H711" s="11">
        <v>6</v>
      </c>
      <c r="I711" s="11">
        <v>5</v>
      </c>
      <c r="J711" s="11"/>
      <c r="K711" s="11"/>
      <c r="L711" s="11"/>
      <c r="M711" s="11">
        <v>100</v>
      </c>
      <c r="N711" s="11" t="s">
        <v>1597</v>
      </c>
      <c r="O711" s="11" t="s">
        <v>105</v>
      </c>
      <c r="P711" s="11" t="s">
        <v>56</v>
      </c>
      <c r="Q711" s="11" t="s">
        <v>729</v>
      </c>
    </row>
    <row r="712" ht="36" spans="1:17">
      <c r="A712" s="28">
        <v>708</v>
      </c>
      <c r="B712" s="11" t="s">
        <v>494</v>
      </c>
      <c r="C712" s="11" t="s">
        <v>2577</v>
      </c>
      <c r="D712" s="11" t="s">
        <v>2578</v>
      </c>
      <c r="E712" s="11" t="s">
        <v>2579</v>
      </c>
      <c r="F712" s="11" t="s">
        <v>508</v>
      </c>
      <c r="G712" s="11" t="s">
        <v>2580</v>
      </c>
      <c r="H712" s="11">
        <v>2</v>
      </c>
      <c r="I712" s="11">
        <v>30</v>
      </c>
      <c r="J712" s="11"/>
      <c r="K712" s="11"/>
      <c r="L712" s="11"/>
      <c r="M712" s="11">
        <v>100</v>
      </c>
      <c r="N712" s="11" t="s">
        <v>1597</v>
      </c>
      <c r="O712" s="11" t="s">
        <v>47</v>
      </c>
      <c r="P712" s="11" t="s">
        <v>48</v>
      </c>
      <c r="Q712" s="11" t="s">
        <v>729</v>
      </c>
    </row>
    <row r="713" ht="36" spans="1:17">
      <c r="A713" s="28">
        <v>709</v>
      </c>
      <c r="B713" s="11" t="s">
        <v>494</v>
      </c>
      <c r="C713" s="11" t="s">
        <v>2581</v>
      </c>
      <c r="D713" s="11" t="s">
        <v>2582</v>
      </c>
      <c r="E713" s="11" t="s">
        <v>2583</v>
      </c>
      <c r="F713" s="11" t="s">
        <v>519</v>
      </c>
      <c r="G713" s="11" t="s">
        <v>2584</v>
      </c>
      <c r="H713" s="11">
        <v>2</v>
      </c>
      <c r="I713" s="11">
        <v>30</v>
      </c>
      <c r="J713" s="11"/>
      <c r="K713" s="11"/>
      <c r="L713" s="11"/>
      <c r="M713" s="11">
        <v>100</v>
      </c>
      <c r="N713" s="11" t="s">
        <v>1617</v>
      </c>
      <c r="O713" s="11" t="s">
        <v>47</v>
      </c>
      <c r="P713" s="11" t="s">
        <v>48</v>
      </c>
      <c r="Q713" s="11" t="s">
        <v>729</v>
      </c>
    </row>
    <row r="714" ht="36" spans="1:17">
      <c r="A714" s="28">
        <v>710</v>
      </c>
      <c r="B714" s="11" t="s">
        <v>494</v>
      </c>
      <c r="C714" s="11" t="s">
        <v>2585</v>
      </c>
      <c r="D714" s="11" t="s">
        <v>2586</v>
      </c>
      <c r="E714" s="11" t="s">
        <v>2462</v>
      </c>
      <c r="F714" s="11" t="s">
        <v>2136</v>
      </c>
      <c r="G714" s="11" t="s">
        <v>1357</v>
      </c>
      <c r="H714" s="11">
        <v>5</v>
      </c>
      <c r="I714" s="11">
        <v>15</v>
      </c>
      <c r="J714" s="11"/>
      <c r="K714" s="11"/>
      <c r="L714" s="11"/>
      <c r="M714" s="11">
        <v>37.5</v>
      </c>
      <c r="N714" s="11" t="s">
        <v>1617</v>
      </c>
      <c r="O714" s="11" t="s">
        <v>47</v>
      </c>
      <c r="P714" s="11" t="s">
        <v>56</v>
      </c>
      <c r="Q714" s="11" t="s">
        <v>729</v>
      </c>
    </row>
    <row r="715" ht="36" spans="1:17">
      <c r="A715" s="28">
        <v>711</v>
      </c>
      <c r="B715" s="11" t="s">
        <v>494</v>
      </c>
      <c r="C715" s="11" t="s">
        <v>2587</v>
      </c>
      <c r="D715" s="11" t="s">
        <v>2588</v>
      </c>
      <c r="E715" s="11" t="s">
        <v>2345</v>
      </c>
      <c r="F715" s="11" t="s">
        <v>528</v>
      </c>
      <c r="G715" s="11" t="s">
        <v>873</v>
      </c>
      <c r="H715" s="11">
        <v>2</v>
      </c>
      <c r="I715" s="11">
        <v>10</v>
      </c>
      <c r="J715" s="11"/>
      <c r="K715" s="11"/>
      <c r="L715" s="11"/>
      <c r="M715" s="11">
        <v>44.44</v>
      </c>
      <c r="N715" s="11" t="s">
        <v>1640</v>
      </c>
      <c r="O715" s="11" t="s">
        <v>105</v>
      </c>
      <c r="P715" s="11" t="s">
        <v>48</v>
      </c>
      <c r="Q715" s="11" t="s">
        <v>729</v>
      </c>
    </row>
    <row r="716" ht="36" spans="1:17">
      <c r="A716" s="28">
        <v>712</v>
      </c>
      <c r="B716" s="11" t="s">
        <v>494</v>
      </c>
      <c r="C716" s="11" t="s">
        <v>2589</v>
      </c>
      <c r="D716" s="11" t="s">
        <v>2590</v>
      </c>
      <c r="E716" s="11" t="s">
        <v>2591</v>
      </c>
      <c r="F716" s="11" t="s">
        <v>519</v>
      </c>
      <c r="G716" s="11" t="s">
        <v>2592</v>
      </c>
      <c r="H716" s="11">
        <v>2</v>
      </c>
      <c r="I716" s="11">
        <v>30</v>
      </c>
      <c r="J716" s="11"/>
      <c r="K716" s="11"/>
      <c r="L716" s="11"/>
      <c r="M716" s="11">
        <v>100</v>
      </c>
      <c r="N716" s="11" t="s">
        <v>1640</v>
      </c>
      <c r="O716" s="11" t="s">
        <v>47</v>
      </c>
      <c r="P716" s="11" t="s">
        <v>48</v>
      </c>
      <c r="Q716" s="11" t="s">
        <v>729</v>
      </c>
    </row>
    <row r="717" ht="24" spans="1:17">
      <c r="A717" s="28">
        <v>713</v>
      </c>
      <c r="B717" s="11" t="s">
        <v>494</v>
      </c>
      <c r="C717" s="11" t="s">
        <v>2593</v>
      </c>
      <c r="D717" s="11" t="s">
        <v>2594</v>
      </c>
      <c r="E717" s="11" t="s">
        <v>2595</v>
      </c>
      <c r="F717" s="11" t="s">
        <v>528</v>
      </c>
      <c r="G717" s="11" t="s">
        <v>2567</v>
      </c>
      <c r="H717" s="11">
        <v>2</v>
      </c>
      <c r="I717" s="11">
        <v>30</v>
      </c>
      <c r="J717" s="11"/>
      <c r="K717" s="11"/>
      <c r="L717" s="11"/>
      <c r="M717" s="11">
        <v>100</v>
      </c>
      <c r="N717" s="11" t="s">
        <v>1640</v>
      </c>
      <c r="O717" s="11" t="s">
        <v>47</v>
      </c>
      <c r="P717" s="11" t="s">
        <v>48</v>
      </c>
      <c r="Q717" s="11" t="s">
        <v>729</v>
      </c>
    </row>
    <row r="718" ht="24" spans="1:17">
      <c r="A718" s="28">
        <v>714</v>
      </c>
      <c r="B718" s="11" t="s">
        <v>494</v>
      </c>
      <c r="C718" s="11" t="s">
        <v>2596</v>
      </c>
      <c r="D718" s="11" t="s">
        <v>2597</v>
      </c>
      <c r="E718" s="11" t="s">
        <v>2598</v>
      </c>
      <c r="F718" s="11" t="s">
        <v>524</v>
      </c>
      <c r="G718" s="11" t="s">
        <v>1421</v>
      </c>
      <c r="H718" s="11">
        <v>3</v>
      </c>
      <c r="I718" s="11">
        <v>30</v>
      </c>
      <c r="J718" s="11"/>
      <c r="K718" s="11"/>
      <c r="L718" s="11"/>
      <c r="M718" s="11">
        <v>100</v>
      </c>
      <c r="N718" s="11" t="s">
        <v>1640</v>
      </c>
      <c r="O718" s="11" t="s">
        <v>47</v>
      </c>
      <c r="P718" s="11" t="s">
        <v>48</v>
      </c>
      <c r="Q718" s="11" t="s">
        <v>729</v>
      </c>
    </row>
    <row r="719" ht="36" spans="1:17">
      <c r="A719" s="28">
        <v>715</v>
      </c>
      <c r="B719" s="11" t="s">
        <v>494</v>
      </c>
      <c r="C719" s="11" t="s">
        <v>2599</v>
      </c>
      <c r="D719" s="11" t="s">
        <v>2600</v>
      </c>
      <c r="E719" s="11" t="s">
        <v>2601</v>
      </c>
      <c r="F719" s="30" t="s">
        <v>2140</v>
      </c>
      <c r="G719" s="11" t="s">
        <v>2602</v>
      </c>
      <c r="H719" s="11">
        <v>3</v>
      </c>
      <c r="I719" s="11">
        <v>30</v>
      </c>
      <c r="J719" s="11"/>
      <c r="K719" s="11"/>
      <c r="L719" s="11"/>
      <c r="M719" s="11">
        <v>100</v>
      </c>
      <c r="N719" s="11" t="s">
        <v>1662</v>
      </c>
      <c r="O719" s="11" t="s">
        <v>47</v>
      </c>
      <c r="P719" s="11" t="s">
        <v>48</v>
      </c>
      <c r="Q719" s="11" t="s">
        <v>729</v>
      </c>
    </row>
    <row r="720" ht="36" spans="1:17">
      <c r="A720" s="28">
        <v>716</v>
      </c>
      <c r="B720" s="11" t="s">
        <v>494</v>
      </c>
      <c r="C720" s="11" t="s">
        <v>2603</v>
      </c>
      <c r="D720" s="11" t="s">
        <v>2604</v>
      </c>
      <c r="E720" s="11" t="s">
        <v>2605</v>
      </c>
      <c r="F720" s="11" t="s">
        <v>519</v>
      </c>
      <c r="G720" s="11" t="s">
        <v>1275</v>
      </c>
      <c r="H720" s="11">
        <v>2</v>
      </c>
      <c r="I720" s="11">
        <v>30</v>
      </c>
      <c r="J720" s="11"/>
      <c r="K720" s="11"/>
      <c r="L720" s="11"/>
      <c r="M720" s="11">
        <v>100</v>
      </c>
      <c r="N720" s="11" t="s">
        <v>1662</v>
      </c>
      <c r="O720" s="11" t="s">
        <v>47</v>
      </c>
      <c r="P720" s="11" t="s">
        <v>48</v>
      </c>
      <c r="Q720" s="11" t="s">
        <v>729</v>
      </c>
    </row>
    <row r="721" ht="36" spans="1:17">
      <c r="A721" s="28">
        <v>717</v>
      </c>
      <c r="B721" s="11" t="s">
        <v>494</v>
      </c>
      <c r="C721" s="11" t="s">
        <v>2606</v>
      </c>
      <c r="D721" s="11" t="s">
        <v>2607</v>
      </c>
      <c r="E721" s="11" t="s">
        <v>2608</v>
      </c>
      <c r="F721" s="11" t="s">
        <v>519</v>
      </c>
      <c r="G721" s="11" t="s">
        <v>1275</v>
      </c>
      <c r="H721" s="11">
        <v>1</v>
      </c>
      <c r="I721" s="11">
        <v>30</v>
      </c>
      <c r="J721" s="11"/>
      <c r="K721" s="11"/>
      <c r="L721" s="11"/>
      <c r="M721" s="11">
        <v>100</v>
      </c>
      <c r="N721" s="11" t="s">
        <v>1662</v>
      </c>
      <c r="O721" s="11" t="s">
        <v>47</v>
      </c>
      <c r="P721" s="11" t="s">
        <v>48</v>
      </c>
      <c r="Q721" s="11" t="s">
        <v>729</v>
      </c>
    </row>
    <row r="722" ht="36" spans="1:17">
      <c r="A722" s="28">
        <v>718</v>
      </c>
      <c r="B722" s="11" t="s">
        <v>494</v>
      </c>
      <c r="C722" s="11" t="s">
        <v>2609</v>
      </c>
      <c r="D722" s="11" t="s">
        <v>2610</v>
      </c>
      <c r="E722" s="11" t="s">
        <v>2611</v>
      </c>
      <c r="F722" s="30" t="s">
        <v>2136</v>
      </c>
      <c r="G722" s="11" t="s">
        <v>1357</v>
      </c>
      <c r="H722" s="11">
        <v>5</v>
      </c>
      <c r="I722" s="11">
        <v>15</v>
      </c>
      <c r="J722" s="11"/>
      <c r="K722" s="11"/>
      <c r="L722" s="11"/>
      <c r="M722" s="11">
        <v>100</v>
      </c>
      <c r="N722" s="11" t="s">
        <v>1687</v>
      </c>
      <c r="O722" s="11" t="s">
        <v>47</v>
      </c>
      <c r="P722" s="11" t="s">
        <v>56</v>
      </c>
      <c r="Q722" s="11" t="s">
        <v>729</v>
      </c>
    </row>
    <row r="723" ht="36" spans="1:17">
      <c r="A723" s="28">
        <v>719</v>
      </c>
      <c r="B723" s="11" t="s">
        <v>494</v>
      </c>
      <c r="C723" s="11" t="s">
        <v>2612</v>
      </c>
      <c r="D723" s="11" t="s">
        <v>2613</v>
      </c>
      <c r="E723" s="11" t="s">
        <v>2614</v>
      </c>
      <c r="F723" s="11" t="s">
        <v>528</v>
      </c>
      <c r="G723" s="11" t="s">
        <v>873</v>
      </c>
      <c r="H723" s="11">
        <v>2</v>
      </c>
      <c r="I723" s="11">
        <v>10</v>
      </c>
      <c r="J723" s="11"/>
      <c r="K723" s="11"/>
      <c r="L723" s="11"/>
      <c r="M723" s="11">
        <v>44.44</v>
      </c>
      <c r="N723" s="11" t="s">
        <v>1687</v>
      </c>
      <c r="O723" s="11" t="s">
        <v>105</v>
      </c>
      <c r="P723" s="11" t="s">
        <v>48</v>
      </c>
      <c r="Q723" s="11" t="s">
        <v>729</v>
      </c>
    </row>
    <row r="724" ht="36" spans="1:17">
      <c r="A724" s="28">
        <v>720</v>
      </c>
      <c r="B724" s="11" t="s">
        <v>494</v>
      </c>
      <c r="C724" s="11" t="s">
        <v>2615</v>
      </c>
      <c r="D724" s="11" t="s">
        <v>2616</v>
      </c>
      <c r="E724" s="11" t="s">
        <v>2617</v>
      </c>
      <c r="F724" s="11" t="s">
        <v>519</v>
      </c>
      <c r="G724" s="11" t="s">
        <v>2592</v>
      </c>
      <c r="H724" s="11">
        <v>2</v>
      </c>
      <c r="I724" s="11">
        <v>30</v>
      </c>
      <c r="J724" s="11"/>
      <c r="K724" s="11"/>
      <c r="L724" s="11"/>
      <c r="M724" s="11">
        <v>100</v>
      </c>
      <c r="N724" s="11" t="s">
        <v>1687</v>
      </c>
      <c r="O724" s="11" t="s">
        <v>47</v>
      </c>
      <c r="P724" s="11" t="s">
        <v>48</v>
      </c>
      <c r="Q724" s="11" t="s">
        <v>729</v>
      </c>
    </row>
    <row r="725" ht="36" spans="1:17">
      <c r="A725" s="28">
        <v>721</v>
      </c>
      <c r="B725" s="11" t="s">
        <v>494</v>
      </c>
      <c r="C725" s="11" t="s">
        <v>2618</v>
      </c>
      <c r="D725" s="11" t="s">
        <v>2619</v>
      </c>
      <c r="E725" s="11" t="s">
        <v>2620</v>
      </c>
      <c r="F725" s="11" t="s">
        <v>582</v>
      </c>
      <c r="G725" s="11" t="s">
        <v>2621</v>
      </c>
      <c r="H725" s="11">
        <v>5</v>
      </c>
      <c r="I725" s="11">
        <v>15</v>
      </c>
      <c r="J725" s="11"/>
      <c r="K725" s="11"/>
      <c r="L725" s="11"/>
      <c r="M725" s="11">
        <v>100</v>
      </c>
      <c r="N725" s="11" t="s">
        <v>1687</v>
      </c>
      <c r="O725" s="11" t="s">
        <v>47</v>
      </c>
      <c r="P725" s="11" t="s">
        <v>56</v>
      </c>
      <c r="Q725" s="11" t="s">
        <v>729</v>
      </c>
    </row>
    <row r="726" ht="36" spans="1:17">
      <c r="A726" s="28">
        <v>722</v>
      </c>
      <c r="B726" s="11" t="s">
        <v>494</v>
      </c>
      <c r="C726" s="11" t="s">
        <v>2622</v>
      </c>
      <c r="D726" s="11" t="s">
        <v>2623</v>
      </c>
      <c r="E726" s="11" t="s">
        <v>2624</v>
      </c>
      <c r="F726" s="11" t="s">
        <v>528</v>
      </c>
      <c r="G726" s="11" t="s">
        <v>873</v>
      </c>
      <c r="H726" s="11">
        <v>1</v>
      </c>
      <c r="I726" s="11">
        <v>30</v>
      </c>
      <c r="J726" s="11"/>
      <c r="K726" s="11"/>
      <c r="L726" s="11"/>
      <c r="M726" s="11">
        <v>100</v>
      </c>
      <c r="N726" s="11" t="s">
        <v>1699</v>
      </c>
      <c r="O726" s="11" t="s">
        <v>47</v>
      </c>
      <c r="P726" s="11" t="s">
        <v>48</v>
      </c>
      <c r="Q726" s="11" t="s">
        <v>729</v>
      </c>
    </row>
    <row r="727" ht="36" spans="1:17">
      <c r="A727" s="28">
        <v>723</v>
      </c>
      <c r="B727" s="11" t="s">
        <v>494</v>
      </c>
      <c r="C727" s="11" t="s">
        <v>2625</v>
      </c>
      <c r="D727" s="11" t="s">
        <v>2626</v>
      </c>
      <c r="E727" s="11" t="s">
        <v>2627</v>
      </c>
      <c r="F727" s="30" t="s">
        <v>2136</v>
      </c>
      <c r="G727" s="11" t="s">
        <v>1357</v>
      </c>
      <c r="H727" s="11">
        <v>5</v>
      </c>
      <c r="I727" s="11">
        <v>15</v>
      </c>
      <c r="J727" s="11"/>
      <c r="K727" s="11"/>
      <c r="L727" s="11"/>
      <c r="M727" s="11">
        <v>100</v>
      </c>
      <c r="N727" s="11" t="s">
        <v>1718</v>
      </c>
      <c r="O727" s="11" t="s">
        <v>47</v>
      </c>
      <c r="P727" s="11" t="s">
        <v>56</v>
      </c>
      <c r="Q727" s="11" t="s">
        <v>729</v>
      </c>
    </row>
    <row r="728" ht="36" spans="1:17">
      <c r="A728" s="28">
        <v>724</v>
      </c>
      <c r="B728" s="11" t="s">
        <v>494</v>
      </c>
      <c r="C728" s="11" t="s">
        <v>2628</v>
      </c>
      <c r="D728" s="11" t="s">
        <v>2629</v>
      </c>
      <c r="E728" s="11" t="s">
        <v>2630</v>
      </c>
      <c r="F728" s="11" t="s">
        <v>2136</v>
      </c>
      <c r="G728" s="11" t="s">
        <v>1357</v>
      </c>
      <c r="H728" s="11">
        <v>5</v>
      </c>
      <c r="I728" s="11">
        <v>15</v>
      </c>
      <c r="J728" s="11"/>
      <c r="K728" s="11"/>
      <c r="L728" s="11"/>
      <c r="M728" s="11">
        <v>100</v>
      </c>
      <c r="N728" s="11" t="s">
        <v>1742</v>
      </c>
      <c r="O728" s="11" t="s">
        <v>47</v>
      </c>
      <c r="P728" s="11" t="s">
        <v>56</v>
      </c>
      <c r="Q728" s="11" t="s">
        <v>729</v>
      </c>
    </row>
    <row r="729" ht="36" spans="1:17">
      <c r="A729" s="28">
        <v>725</v>
      </c>
      <c r="B729" s="11" t="s">
        <v>494</v>
      </c>
      <c r="C729" s="11" t="s">
        <v>2631</v>
      </c>
      <c r="D729" s="11" t="s">
        <v>2632</v>
      </c>
      <c r="E729" s="11" t="s">
        <v>2633</v>
      </c>
      <c r="F729" s="11" t="s">
        <v>519</v>
      </c>
      <c r="G729" s="11" t="s">
        <v>1275</v>
      </c>
      <c r="H729" s="11">
        <v>8</v>
      </c>
      <c r="I729" s="11">
        <v>15</v>
      </c>
      <c r="J729" s="11"/>
      <c r="K729" s="11"/>
      <c r="L729" s="11"/>
      <c r="M729" s="11">
        <v>100</v>
      </c>
      <c r="N729" s="11" t="s">
        <v>1775</v>
      </c>
      <c r="O729" s="11" t="s">
        <v>47</v>
      </c>
      <c r="P729" s="11" t="s">
        <v>56</v>
      </c>
      <c r="Q729" s="11" t="s">
        <v>729</v>
      </c>
    </row>
    <row r="730" ht="36" spans="1:17">
      <c r="A730" s="28">
        <v>726</v>
      </c>
      <c r="B730" s="11" t="s">
        <v>494</v>
      </c>
      <c r="C730" s="11" t="s">
        <v>2634</v>
      </c>
      <c r="D730" s="11" t="s">
        <v>2635</v>
      </c>
      <c r="E730" s="11" t="s">
        <v>2636</v>
      </c>
      <c r="F730" s="11" t="s">
        <v>524</v>
      </c>
      <c r="G730" s="11" t="s">
        <v>873</v>
      </c>
      <c r="H730" s="11">
        <v>2</v>
      </c>
      <c r="I730" s="11">
        <v>30</v>
      </c>
      <c r="J730" s="11"/>
      <c r="K730" s="11"/>
      <c r="L730" s="11"/>
      <c r="M730" s="11">
        <v>100</v>
      </c>
      <c r="N730" s="11" t="s">
        <v>1788</v>
      </c>
      <c r="O730" s="11" t="s">
        <v>47</v>
      </c>
      <c r="P730" s="11" t="s">
        <v>48</v>
      </c>
      <c r="Q730" s="11" t="s">
        <v>729</v>
      </c>
    </row>
    <row r="731" ht="36" spans="1:17">
      <c r="A731" s="28">
        <v>727</v>
      </c>
      <c r="B731" s="11" t="s">
        <v>494</v>
      </c>
      <c r="C731" s="11" t="s">
        <v>2637</v>
      </c>
      <c r="D731" s="11" t="s">
        <v>2638</v>
      </c>
      <c r="E731" s="11" t="s">
        <v>2639</v>
      </c>
      <c r="F731" s="11" t="s">
        <v>528</v>
      </c>
      <c r="G731" s="11" t="s">
        <v>873</v>
      </c>
      <c r="H731" s="11">
        <v>2</v>
      </c>
      <c r="I731" s="11">
        <v>30</v>
      </c>
      <c r="J731" s="11"/>
      <c r="K731" s="11"/>
      <c r="L731" s="11"/>
      <c r="M731" s="11">
        <v>100</v>
      </c>
      <c r="N731" s="11" t="s">
        <v>1788</v>
      </c>
      <c r="O731" s="11" t="s">
        <v>47</v>
      </c>
      <c r="P731" s="11" t="s">
        <v>48</v>
      </c>
      <c r="Q731" s="11" t="s">
        <v>729</v>
      </c>
    </row>
    <row r="732" ht="36" spans="1:17">
      <c r="A732" s="28">
        <v>728</v>
      </c>
      <c r="B732" s="11" t="s">
        <v>494</v>
      </c>
      <c r="C732" s="11" t="s">
        <v>2640</v>
      </c>
      <c r="D732" s="11" t="s">
        <v>2641</v>
      </c>
      <c r="E732" s="11" t="s">
        <v>2642</v>
      </c>
      <c r="F732" s="11" t="s">
        <v>2314</v>
      </c>
      <c r="G732" s="11" t="s">
        <v>1313</v>
      </c>
      <c r="H732" s="11">
        <v>4</v>
      </c>
      <c r="I732" s="11">
        <v>15</v>
      </c>
      <c r="J732" s="11"/>
      <c r="K732" s="11"/>
      <c r="L732" s="11"/>
      <c r="M732" s="11">
        <v>100</v>
      </c>
      <c r="N732" s="11" t="s">
        <v>1839</v>
      </c>
      <c r="O732" s="11" t="s">
        <v>47</v>
      </c>
      <c r="P732" s="11" t="s">
        <v>56</v>
      </c>
      <c r="Q732" s="11" t="s">
        <v>729</v>
      </c>
    </row>
    <row r="733" ht="24" spans="1:17">
      <c r="A733" s="28">
        <v>729</v>
      </c>
      <c r="B733" s="11" t="s">
        <v>494</v>
      </c>
      <c r="C733" s="11" t="s">
        <v>2643</v>
      </c>
      <c r="D733" s="11" t="s">
        <v>2644</v>
      </c>
      <c r="E733" s="11" t="s">
        <v>2645</v>
      </c>
      <c r="F733" s="11" t="s">
        <v>2314</v>
      </c>
      <c r="G733" s="11" t="s">
        <v>894</v>
      </c>
      <c r="H733" s="11">
        <v>5</v>
      </c>
      <c r="I733" s="11">
        <v>5</v>
      </c>
      <c r="J733" s="11"/>
      <c r="K733" s="11"/>
      <c r="L733" s="11"/>
      <c r="M733" s="11">
        <v>100</v>
      </c>
      <c r="N733" s="11" t="s">
        <v>1853</v>
      </c>
      <c r="O733" s="11" t="s">
        <v>105</v>
      </c>
      <c r="P733" s="11" t="s">
        <v>56</v>
      </c>
      <c r="Q733" s="11" t="s">
        <v>729</v>
      </c>
    </row>
    <row r="734" ht="36" spans="1:17">
      <c r="A734" s="28">
        <v>730</v>
      </c>
      <c r="B734" s="11" t="s">
        <v>494</v>
      </c>
      <c r="C734" s="11" t="s">
        <v>2646</v>
      </c>
      <c r="D734" s="11" t="s">
        <v>2647</v>
      </c>
      <c r="E734" s="11" t="s">
        <v>2648</v>
      </c>
      <c r="F734" s="11" t="s">
        <v>2314</v>
      </c>
      <c r="G734" s="11" t="s">
        <v>1313</v>
      </c>
      <c r="H734" s="11">
        <v>4</v>
      </c>
      <c r="I734" s="11">
        <v>5</v>
      </c>
      <c r="J734" s="11"/>
      <c r="K734" s="11"/>
      <c r="L734" s="11"/>
      <c r="M734" s="11">
        <v>100</v>
      </c>
      <c r="N734" s="11" t="s">
        <v>2649</v>
      </c>
      <c r="O734" s="11" t="s">
        <v>105</v>
      </c>
      <c r="P734" s="11" t="s">
        <v>56</v>
      </c>
      <c r="Q734" s="11" t="s">
        <v>729</v>
      </c>
    </row>
    <row r="735" ht="36" spans="1:17">
      <c r="A735" s="28">
        <v>731</v>
      </c>
      <c r="B735" s="11" t="s">
        <v>494</v>
      </c>
      <c r="C735" s="11" t="s">
        <v>2650</v>
      </c>
      <c r="D735" s="11" t="s">
        <v>2651</v>
      </c>
      <c r="E735" s="11" t="s">
        <v>2652</v>
      </c>
      <c r="F735" s="30" t="s">
        <v>2510</v>
      </c>
      <c r="G735" s="11" t="s">
        <v>2511</v>
      </c>
      <c r="H735" s="11">
        <v>3</v>
      </c>
      <c r="I735" s="11">
        <v>30</v>
      </c>
      <c r="J735" s="11"/>
      <c r="K735" s="11"/>
      <c r="L735" s="11"/>
      <c r="M735" s="11">
        <v>100</v>
      </c>
      <c r="N735" s="11" t="s">
        <v>2653</v>
      </c>
      <c r="O735" s="11" t="s">
        <v>47</v>
      </c>
      <c r="P735" s="11" t="s">
        <v>48</v>
      </c>
      <c r="Q735" s="11" t="s">
        <v>729</v>
      </c>
    </row>
    <row r="736" ht="24" spans="1:17">
      <c r="A736" s="28">
        <v>732</v>
      </c>
      <c r="B736" s="11" t="s">
        <v>656</v>
      </c>
      <c r="C736" s="11" t="s">
        <v>2654</v>
      </c>
      <c r="D736" s="11" t="s">
        <v>2655</v>
      </c>
      <c r="E736" s="11" t="s">
        <v>2656</v>
      </c>
      <c r="F736" s="30" t="s">
        <v>2657</v>
      </c>
      <c r="G736" s="11" t="s">
        <v>2658</v>
      </c>
      <c r="H736" s="11">
        <v>3</v>
      </c>
      <c r="I736" s="11">
        <v>20</v>
      </c>
      <c r="J736" s="11"/>
      <c r="K736" s="11"/>
      <c r="L736" s="11"/>
      <c r="M736" s="11">
        <v>100</v>
      </c>
      <c r="N736" s="11" t="s">
        <v>791</v>
      </c>
      <c r="O736" s="11" t="s">
        <v>47</v>
      </c>
      <c r="P736" s="11" t="s">
        <v>48</v>
      </c>
      <c r="Q736" s="11" t="s">
        <v>729</v>
      </c>
    </row>
    <row r="737" ht="36" spans="1:17">
      <c r="A737" s="28">
        <v>733</v>
      </c>
      <c r="B737" s="11" t="s">
        <v>656</v>
      </c>
      <c r="C737" s="11" t="s">
        <v>2659</v>
      </c>
      <c r="D737" s="11" t="s">
        <v>2660</v>
      </c>
      <c r="E737" s="11" t="s">
        <v>2661</v>
      </c>
      <c r="F737" s="30" t="s">
        <v>2662</v>
      </c>
      <c r="G737" s="11" t="s">
        <v>156</v>
      </c>
      <c r="H737" s="11">
        <v>1</v>
      </c>
      <c r="I737" s="11">
        <v>20</v>
      </c>
      <c r="J737" s="11"/>
      <c r="K737" s="11"/>
      <c r="L737" s="11"/>
      <c r="M737" s="11">
        <v>100</v>
      </c>
      <c r="N737" s="11" t="s">
        <v>791</v>
      </c>
      <c r="O737" s="11" t="s">
        <v>47</v>
      </c>
      <c r="P737" s="11" t="s">
        <v>48</v>
      </c>
      <c r="Q737" s="11" t="s">
        <v>729</v>
      </c>
    </row>
    <row r="738" ht="24" spans="1:17">
      <c r="A738" s="28">
        <v>734</v>
      </c>
      <c r="B738" s="11" t="s">
        <v>656</v>
      </c>
      <c r="C738" s="11" t="s">
        <v>2663</v>
      </c>
      <c r="D738" s="11" t="s">
        <v>2664</v>
      </c>
      <c r="E738" s="57" t="s">
        <v>2665</v>
      </c>
      <c r="F738" s="30" t="s">
        <v>1976</v>
      </c>
      <c r="G738" s="11" t="s">
        <v>2666</v>
      </c>
      <c r="H738" s="11">
        <v>2</v>
      </c>
      <c r="I738" s="11">
        <v>20</v>
      </c>
      <c r="J738" s="11"/>
      <c r="K738" s="11"/>
      <c r="L738" s="11"/>
      <c r="M738" s="11">
        <v>100</v>
      </c>
      <c r="N738" s="11" t="s">
        <v>2667</v>
      </c>
      <c r="O738" s="11" t="s">
        <v>47</v>
      </c>
      <c r="P738" s="31" t="s">
        <v>48</v>
      </c>
      <c r="Q738" s="11" t="s">
        <v>729</v>
      </c>
    </row>
    <row r="739" ht="48" spans="1:17">
      <c r="A739" s="28">
        <v>735</v>
      </c>
      <c r="B739" s="11" t="s">
        <v>656</v>
      </c>
      <c r="C739" s="11" t="s">
        <v>2668</v>
      </c>
      <c r="D739" s="11" t="s">
        <v>2669</v>
      </c>
      <c r="E739" s="11" t="s">
        <v>2670</v>
      </c>
      <c r="F739" s="30" t="s">
        <v>2671</v>
      </c>
      <c r="G739" s="11" t="s">
        <v>2672</v>
      </c>
      <c r="H739" s="11">
        <v>2</v>
      </c>
      <c r="I739" s="11">
        <v>20</v>
      </c>
      <c r="J739" s="11" t="s">
        <v>1400</v>
      </c>
      <c r="K739" s="11">
        <v>7</v>
      </c>
      <c r="L739" s="11"/>
      <c r="M739" s="11">
        <v>100</v>
      </c>
      <c r="N739" s="11" t="s">
        <v>2673</v>
      </c>
      <c r="O739" s="11" t="s">
        <v>47</v>
      </c>
      <c r="P739" s="11" t="s">
        <v>48</v>
      </c>
      <c r="Q739" s="11" t="s">
        <v>729</v>
      </c>
    </row>
    <row r="740" ht="24" spans="1:17">
      <c r="A740" s="28">
        <v>736</v>
      </c>
      <c r="B740" s="11" t="s">
        <v>656</v>
      </c>
      <c r="C740" s="11" t="s">
        <v>2674</v>
      </c>
      <c r="D740" s="11" t="s">
        <v>2675</v>
      </c>
      <c r="E740" s="11" t="s">
        <v>2676</v>
      </c>
      <c r="F740" s="30" t="s">
        <v>660</v>
      </c>
      <c r="G740" s="11" t="s">
        <v>156</v>
      </c>
      <c r="H740" s="11">
        <v>1</v>
      </c>
      <c r="I740" s="11">
        <v>20</v>
      </c>
      <c r="J740" s="11"/>
      <c r="K740" s="11"/>
      <c r="L740" s="11"/>
      <c r="M740" s="11">
        <v>100</v>
      </c>
      <c r="N740" s="11" t="s">
        <v>728</v>
      </c>
      <c r="O740" s="11" t="s">
        <v>47</v>
      </c>
      <c r="P740" s="11" t="s">
        <v>48</v>
      </c>
      <c r="Q740" s="11" t="s">
        <v>729</v>
      </c>
    </row>
    <row r="741" ht="24" spans="1:17">
      <c r="A741" s="28">
        <v>737</v>
      </c>
      <c r="B741" s="11" t="s">
        <v>656</v>
      </c>
      <c r="C741" s="11" t="s">
        <v>2677</v>
      </c>
      <c r="D741" s="11" t="s">
        <v>2678</v>
      </c>
      <c r="E741" s="11" t="s">
        <v>2679</v>
      </c>
      <c r="F741" s="30" t="s">
        <v>2680</v>
      </c>
      <c r="G741" s="11" t="s">
        <v>2681</v>
      </c>
      <c r="H741" s="11">
        <v>1</v>
      </c>
      <c r="I741" s="11">
        <v>20</v>
      </c>
      <c r="J741" s="11"/>
      <c r="K741" s="11"/>
      <c r="L741" s="11"/>
      <c r="M741" s="11">
        <v>100</v>
      </c>
      <c r="N741" s="11" t="s">
        <v>733</v>
      </c>
      <c r="O741" s="11" t="s">
        <v>47</v>
      </c>
      <c r="P741" s="11" t="s">
        <v>48</v>
      </c>
      <c r="Q741" s="11" t="s">
        <v>729</v>
      </c>
    </row>
    <row r="742" ht="36" spans="1:17">
      <c r="A742" s="28">
        <v>738</v>
      </c>
      <c r="B742" s="11" t="s">
        <v>656</v>
      </c>
      <c r="C742" s="11" t="s">
        <v>2682</v>
      </c>
      <c r="D742" s="11" t="s">
        <v>2683</v>
      </c>
      <c r="E742" s="11" t="s">
        <v>2684</v>
      </c>
      <c r="F742" s="30" t="s">
        <v>2685</v>
      </c>
      <c r="G742" s="11" t="s">
        <v>2686</v>
      </c>
      <c r="H742" s="11">
        <v>1</v>
      </c>
      <c r="I742" s="11">
        <v>20</v>
      </c>
      <c r="J742" s="11"/>
      <c r="K742" s="11"/>
      <c r="L742" s="11"/>
      <c r="M742" s="11">
        <v>100</v>
      </c>
      <c r="N742" s="11" t="s">
        <v>737</v>
      </c>
      <c r="O742" s="11" t="s">
        <v>47</v>
      </c>
      <c r="P742" s="11" t="s">
        <v>48</v>
      </c>
      <c r="Q742" s="11" t="s">
        <v>729</v>
      </c>
    </row>
    <row r="743" ht="36" spans="1:17">
      <c r="A743" s="28">
        <v>739</v>
      </c>
      <c r="B743" s="11" t="s">
        <v>656</v>
      </c>
      <c r="C743" s="11" t="s">
        <v>2687</v>
      </c>
      <c r="D743" s="11" t="s">
        <v>2688</v>
      </c>
      <c r="E743" s="11" t="s">
        <v>2689</v>
      </c>
      <c r="F743" s="11" t="s">
        <v>2690</v>
      </c>
      <c r="G743" s="11" t="s">
        <v>2691</v>
      </c>
      <c r="H743" s="11">
        <v>1</v>
      </c>
      <c r="I743" s="11">
        <v>20</v>
      </c>
      <c r="J743" s="11"/>
      <c r="K743" s="11"/>
      <c r="L743" s="11"/>
      <c r="M743" s="11">
        <v>100</v>
      </c>
      <c r="N743" s="11" t="s">
        <v>737</v>
      </c>
      <c r="O743" s="11" t="s">
        <v>47</v>
      </c>
      <c r="P743" s="11" t="s">
        <v>48</v>
      </c>
      <c r="Q743" s="11" t="s">
        <v>729</v>
      </c>
    </row>
    <row r="744" ht="24" spans="1:17">
      <c r="A744" s="28">
        <v>740</v>
      </c>
      <c r="B744" s="11" t="s">
        <v>656</v>
      </c>
      <c r="C744" s="11" t="s">
        <v>2692</v>
      </c>
      <c r="D744" s="11" t="s">
        <v>2693</v>
      </c>
      <c r="E744" s="11" t="s">
        <v>2694</v>
      </c>
      <c r="F744" s="11" t="s">
        <v>2690</v>
      </c>
      <c r="G744" s="11" t="s">
        <v>695</v>
      </c>
      <c r="H744" s="11">
        <v>1</v>
      </c>
      <c r="I744" s="11">
        <v>20</v>
      </c>
      <c r="J744" s="11" t="s">
        <v>1400</v>
      </c>
      <c r="K744" s="11">
        <v>14</v>
      </c>
      <c r="L744" s="11"/>
      <c r="M744" s="11">
        <v>100</v>
      </c>
      <c r="N744" s="11" t="s">
        <v>737</v>
      </c>
      <c r="O744" s="11" t="s">
        <v>47</v>
      </c>
      <c r="P744" s="11" t="s">
        <v>48</v>
      </c>
      <c r="Q744" s="11" t="s">
        <v>729</v>
      </c>
    </row>
    <row r="745" ht="24" spans="1:17">
      <c r="A745" s="28">
        <v>741</v>
      </c>
      <c r="B745" s="11" t="s">
        <v>656</v>
      </c>
      <c r="C745" s="11" t="s">
        <v>2695</v>
      </c>
      <c r="D745" s="11" t="s">
        <v>2696</v>
      </c>
      <c r="E745" s="11" t="s">
        <v>2697</v>
      </c>
      <c r="F745" s="30" t="s">
        <v>2698</v>
      </c>
      <c r="G745" s="11" t="s">
        <v>2699</v>
      </c>
      <c r="H745" s="11">
        <v>1</v>
      </c>
      <c r="I745" s="11">
        <v>20</v>
      </c>
      <c r="J745" s="11"/>
      <c r="K745" s="11"/>
      <c r="L745" s="11"/>
      <c r="M745" s="11">
        <v>100</v>
      </c>
      <c r="N745" s="11" t="s">
        <v>741</v>
      </c>
      <c r="O745" s="11" t="s">
        <v>47</v>
      </c>
      <c r="P745" s="11" t="s">
        <v>48</v>
      </c>
      <c r="Q745" s="11" t="s">
        <v>729</v>
      </c>
    </row>
    <row r="746" ht="36" spans="1:17">
      <c r="A746" s="28">
        <v>742</v>
      </c>
      <c r="B746" s="11" t="s">
        <v>656</v>
      </c>
      <c r="C746" s="11" t="s">
        <v>2700</v>
      </c>
      <c r="D746" s="11" t="s">
        <v>2701</v>
      </c>
      <c r="E746" s="11" t="s">
        <v>2702</v>
      </c>
      <c r="F746" s="30" t="s">
        <v>2703</v>
      </c>
      <c r="G746" s="11" t="s">
        <v>128</v>
      </c>
      <c r="H746" s="11">
        <v>1</v>
      </c>
      <c r="I746" s="11">
        <v>20</v>
      </c>
      <c r="J746" s="11"/>
      <c r="K746" s="11"/>
      <c r="L746" s="11"/>
      <c r="M746" s="11">
        <v>100</v>
      </c>
      <c r="N746" s="11" t="s">
        <v>746</v>
      </c>
      <c r="O746" s="11" t="s">
        <v>47</v>
      </c>
      <c r="P746" s="11" t="s">
        <v>48</v>
      </c>
      <c r="Q746" s="11" t="s">
        <v>729</v>
      </c>
    </row>
    <row r="747" ht="36" spans="1:17">
      <c r="A747" s="28">
        <v>743</v>
      </c>
      <c r="B747" s="11" t="s">
        <v>656</v>
      </c>
      <c r="C747" s="11" t="s">
        <v>2704</v>
      </c>
      <c r="D747" s="11" t="s">
        <v>2705</v>
      </c>
      <c r="E747" s="11" t="s">
        <v>2706</v>
      </c>
      <c r="F747" s="30" t="s">
        <v>2707</v>
      </c>
      <c r="G747" s="11" t="s">
        <v>2708</v>
      </c>
      <c r="H747" s="11">
        <v>3</v>
      </c>
      <c r="I747" s="11">
        <v>20</v>
      </c>
      <c r="J747" s="11"/>
      <c r="K747" s="11"/>
      <c r="L747" s="11"/>
      <c r="M747" s="11">
        <v>100</v>
      </c>
      <c r="N747" s="11" t="s">
        <v>750</v>
      </c>
      <c r="O747" s="11" t="s">
        <v>47</v>
      </c>
      <c r="P747" s="11" t="s">
        <v>48</v>
      </c>
      <c r="Q747" s="11" t="s">
        <v>729</v>
      </c>
    </row>
    <row r="748" ht="36" spans="1:17">
      <c r="A748" s="28">
        <v>744</v>
      </c>
      <c r="B748" s="11" t="s">
        <v>656</v>
      </c>
      <c r="C748" s="11" t="s">
        <v>2709</v>
      </c>
      <c r="D748" s="11" t="s">
        <v>2710</v>
      </c>
      <c r="E748" s="11" t="s">
        <v>2711</v>
      </c>
      <c r="F748" s="30" t="s">
        <v>2712</v>
      </c>
      <c r="G748" s="11" t="s">
        <v>128</v>
      </c>
      <c r="H748" s="11">
        <v>2</v>
      </c>
      <c r="I748" s="11">
        <v>20</v>
      </c>
      <c r="J748" s="11"/>
      <c r="K748" s="11"/>
      <c r="L748" s="11" t="s">
        <v>3484</v>
      </c>
      <c r="M748" s="11">
        <v>100</v>
      </c>
      <c r="N748" s="11" t="s">
        <v>750</v>
      </c>
      <c r="O748" s="11" t="s">
        <v>47</v>
      </c>
      <c r="P748" s="11" t="s">
        <v>48</v>
      </c>
      <c r="Q748" s="11" t="s">
        <v>729</v>
      </c>
    </row>
    <row r="749" ht="24" spans="1:17">
      <c r="A749" s="28">
        <v>745</v>
      </c>
      <c r="B749" s="11" t="s">
        <v>656</v>
      </c>
      <c r="C749" s="11" t="s">
        <v>2713</v>
      </c>
      <c r="D749" s="11" t="s">
        <v>2714</v>
      </c>
      <c r="E749" s="11" t="s">
        <v>2715</v>
      </c>
      <c r="F749" s="30" t="s">
        <v>2716</v>
      </c>
      <c r="G749" s="11" t="s">
        <v>128</v>
      </c>
      <c r="H749" s="11">
        <v>2</v>
      </c>
      <c r="I749" s="11">
        <v>20</v>
      </c>
      <c r="J749" s="11"/>
      <c r="K749" s="11"/>
      <c r="L749" s="11"/>
      <c r="M749" s="11">
        <v>100</v>
      </c>
      <c r="N749" s="11" t="s">
        <v>869</v>
      </c>
      <c r="O749" s="11" t="s">
        <v>47</v>
      </c>
      <c r="P749" s="11" t="s">
        <v>48</v>
      </c>
      <c r="Q749" s="11" t="s">
        <v>729</v>
      </c>
    </row>
    <row r="750" ht="24" spans="1:17">
      <c r="A750" s="28">
        <v>746</v>
      </c>
      <c r="B750" s="11" t="s">
        <v>656</v>
      </c>
      <c r="C750" s="11" t="s">
        <v>2717</v>
      </c>
      <c r="D750" s="11" t="s">
        <v>2718</v>
      </c>
      <c r="E750" s="11" t="s">
        <v>2719</v>
      </c>
      <c r="F750" s="30" t="s">
        <v>2720</v>
      </c>
      <c r="G750" s="11" t="s">
        <v>2666</v>
      </c>
      <c r="H750" s="11">
        <v>2</v>
      </c>
      <c r="I750" s="11">
        <v>20</v>
      </c>
      <c r="J750" s="11"/>
      <c r="K750" s="11"/>
      <c r="L750" s="11"/>
      <c r="M750" s="11">
        <v>100</v>
      </c>
      <c r="N750" s="11" t="s">
        <v>869</v>
      </c>
      <c r="O750" s="11" t="s">
        <v>47</v>
      </c>
      <c r="P750" s="11" t="s">
        <v>48</v>
      </c>
      <c r="Q750" s="11" t="s">
        <v>729</v>
      </c>
    </row>
    <row r="751" ht="24" spans="1:17">
      <c r="A751" s="28">
        <v>747</v>
      </c>
      <c r="B751" s="11" t="s">
        <v>656</v>
      </c>
      <c r="C751" s="11" t="s">
        <v>2721</v>
      </c>
      <c r="D751" s="11" t="s">
        <v>2722</v>
      </c>
      <c r="E751" s="11" t="s">
        <v>2723</v>
      </c>
      <c r="F751" s="30" t="s">
        <v>672</v>
      </c>
      <c r="G751" s="11" t="s">
        <v>339</v>
      </c>
      <c r="H751" s="11">
        <v>1</v>
      </c>
      <c r="I751" s="11">
        <v>20</v>
      </c>
      <c r="J751" s="11"/>
      <c r="K751" s="11"/>
      <c r="L751" s="11"/>
      <c r="M751" s="11">
        <v>100</v>
      </c>
      <c r="N751" s="11" t="s">
        <v>898</v>
      </c>
      <c r="O751" s="11" t="s">
        <v>47</v>
      </c>
      <c r="P751" s="11" t="s">
        <v>48</v>
      </c>
      <c r="Q751" s="11" t="s">
        <v>729</v>
      </c>
    </row>
    <row r="752" ht="24" spans="1:17">
      <c r="A752" s="28">
        <v>748</v>
      </c>
      <c r="B752" s="11" t="s">
        <v>656</v>
      </c>
      <c r="C752" s="11" t="s">
        <v>2724</v>
      </c>
      <c r="D752" s="11" t="s">
        <v>2725</v>
      </c>
      <c r="E752" s="11" t="s">
        <v>2726</v>
      </c>
      <c r="F752" s="30" t="s">
        <v>2727</v>
      </c>
      <c r="G752" s="11" t="s">
        <v>331</v>
      </c>
      <c r="H752" s="11">
        <v>1</v>
      </c>
      <c r="I752" s="11">
        <v>20</v>
      </c>
      <c r="J752" s="11"/>
      <c r="K752" s="11"/>
      <c r="L752" s="11"/>
      <c r="M752" s="11">
        <v>100</v>
      </c>
      <c r="N752" s="11" t="s">
        <v>754</v>
      </c>
      <c r="O752" s="11" t="s">
        <v>47</v>
      </c>
      <c r="P752" s="11" t="s">
        <v>48</v>
      </c>
      <c r="Q752" s="11" t="s">
        <v>729</v>
      </c>
    </row>
    <row r="753" ht="24" spans="1:17">
      <c r="A753" s="28">
        <v>749</v>
      </c>
      <c r="B753" s="11" t="s">
        <v>656</v>
      </c>
      <c r="C753" s="11" t="s">
        <v>2728</v>
      </c>
      <c r="D753" s="11" t="s">
        <v>2729</v>
      </c>
      <c r="E753" s="11" t="s">
        <v>2730</v>
      </c>
      <c r="F753" s="30" t="s">
        <v>2731</v>
      </c>
      <c r="G753" s="11" t="s">
        <v>2732</v>
      </c>
      <c r="H753" s="11">
        <v>1</v>
      </c>
      <c r="I753" s="11">
        <v>20</v>
      </c>
      <c r="J753" s="11"/>
      <c r="K753" s="11"/>
      <c r="L753" s="11"/>
      <c r="M753" s="11">
        <v>41.66</v>
      </c>
      <c r="N753" s="11" t="s">
        <v>754</v>
      </c>
      <c r="O753" s="11" t="s">
        <v>47</v>
      </c>
      <c r="P753" s="11" t="s">
        <v>48</v>
      </c>
      <c r="Q753" s="11" t="s">
        <v>729</v>
      </c>
    </row>
    <row r="754" ht="36" spans="1:17">
      <c r="A754" s="28">
        <v>750</v>
      </c>
      <c r="B754" s="11" t="s">
        <v>656</v>
      </c>
      <c r="C754" s="11" t="s">
        <v>2733</v>
      </c>
      <c r="D754" s="11" t="s">
        <v>2734</v>
      </c>
      <c r="E754" s="11" t="s">
        <v>2735</v>
      </c>
      <c r="F754" s="30" t="s">
        <v>2736</v>
      </c>
      <c r="G754" s="11" t="s">
        <v>1113</v>
      </c>
      <c r="H754" s="11">
        <v>1</v>
      </c>
      <c r="I754" s="11">
        <v>20</v>
      </c>
      <c r="J754" s="11"/>
      <c r="K754" s="11"/>
      <c r="L754" s="11"/>
      <c r="M754" s="11">
        <v>100</v>
      </c>
      <c r="N754" s="11" t="s">
        <v>759</v>
      </c>
      <c r="O754" s="11" t="s">
        <v>47</v>
      </c>
      <c r="P754" s="11" t="s">
        <v>48</v>
      </c>
      <c r="Q754" s="11" t="s">
        <v>729</v>
      </c>
    </row>
    <row r="755" ht="24" spans="1:17">
      <c r="A755" s="28">
        <v>751</v>
      </c>
      <c r="B755" s="11" t="s">
        <v>656</v>
      </c>
      <c r="C755" s="11" t="s">
        <v>2737</v>
      </c>
      <c r="D755" s="11" t="s">
        <v>2738</v>
      </c>
      <c r="E755" s="11" t="s">
        <v>2739</v>
      </c>
      <c r="F755" s="11" t="s">
        <v>2740</v>
      </c>
      <c r="G755" s="11" t="s">
        <v>972</v>
      </c>
      <c r="H755" s="11">
        <v>2</v>
      </c>
      <c r="I755" s="11">
        <v>20</v>
      </c>
      <c r="J755" s="11"/>
      <c r="K755" s="11"/>
      <c r="L755" s="11"/>
      <c r="M755" s="11">
        <v>100</v>
      </c>
      <c r="N755" s="11" t="s">
        <v>759</v>
      </c>
      <c r="O755" s="11" t="s">
        <v>47</v>
      </c>
      <c r="P755" s="11" t="s">
        <v>48</v>
      </c>
      <c r="Q755" s="11" t="s">
        <v>729</v>
      </c>
    </row>
    <row r="756" ht="24" spans="1:17">
      <c r="A756" s="28">
        <v>752</v>
      </c>
      <c r="B756" s="11" t="s">
        <v>656</v>
      </c>
      <c r="C756" s="11" t="s">
        <v>2741</v>
      </c>
      <c r="D756" s="11" t="s">
        <v>2742</v>
      </c>
      <c r="E756" s="11" t="s">
        <v>2743</v>
      </c>
      <c r="F756" s="11" t="s">
        <v>2744</v>
      </c>
      <c r="G756" s="11" t="s">
        <v>2732</v>
      </c>
      <c r="H756" s="11">
        <v>1</v>
      </c>
      <c r="I756" s="11">
        <v>20</v>
      </c>
      <c r="J756" s="11"/>
      <c r="K756" s="11"/>
      <c r="L756" s="11"/>
      <c r="M756" s="11">
        <v>100</v>
      </c>
      <c r="N756" s="11" t="s">
        <v>980</v>
      </c>
      <c r="O756" s="11" t="s">
        <v>47</v>
      </c>
      <c r="P756" s="11" t="s">
        <v>48</v>
      </c>
      <c r="Q756" s="11" t="s">
        <v>729</v>
      </c>
    </row>
    <row r="757" ht="48" spans="1:17">
      <c r="A757" s="28">
        <v>753</v>
      </c>
      <c r="B757" s="11" t="s">
        <v>656</v>
      </c>
      <c r="C757" s="11" t="s">
        <v>2745</v>
      </c>
      <c r="D757" s="11" t="s">
        <v>2746</v>
      </c>
      <c r="E757" s="11" t="s">
        <v>2747</v>
      </c>
      <c r="F757" s="30" t="s">
        <v>2671</v>
      </c>
      <c r="G757" s="11" t="s">
        <v>339</v>
      </c>
      <c r="H757" s="11">
        <v>1</v>
      </c>
      <c r="I757" s="11">
        <v>20</v>
      </c>
      <c r="J757" s="11" t="s">
        <v>1400</v>
      </c>
      <c r="K757" s="11">
        <v>7</v>
      </c>
      <c r="L757" s="11"/>
      <c r="M757" s="11">
        <v>100</v>
      </c>
      <c r="N757" s="11" t="s">
        <v>1005</v>
      </c>
      <c r="O757" s="11" t="s">
        <v>47</v>
      </c>
      <c r="P757" s="11" t="s">
        <v>48</v>
      </c>
      <c r="Q757" s="11" t="s">
        <v>729</v>
      </c>
    </row>
    <row r="758" ht="36" spans="1:17">
      <c r="A758" s="28">
        <v>754</v>
      </c>
      <c r="B758" s="11" t="s">
        <v>656</v>
      </c>
      <c r="C758" s="11" t="s">
        <v>2748</v>
      </c>
      <c r="D758" s="11" t="s">
        <v>2749</v>
      </c>
      <c r="E758" s="11" t="s">
        <v>2750</v>
      </c>
      <c r="F758" s="11" t="s">
        <v>664</v>
      </c>
      <c r="G758" s="11" t="s">
        <v>2056</v>
      </c>
      <c r="H758" s="11">
        <v>2</v>
      </c>
      <c r="I758" s="11">
        <v>20</v>
      </c>
      <c r="J758" s="11"/>
      <c r="K758" s="11"/>
      <c r="L758" s="11" t="s">
        <v>3494</v>
      </c>
      <c r="M758" s="11">
        <v>100</v>
      </c>
      <c r="N758" s="11" t="s">
        <v>1005</v>
      </c>
      <c r="O758" s="11" t="s">
        <v>47</v>
      </c>
      <c r="P758" s="11" t="s">
        <v>48</v>
      </c>
      <c r="Q758" s="11" t="s">
        <v>729</v>
      </c>
    </row>
    <row r="759" ht="36" spans="1:17">
      <c r="A759" s="28">
        <v>755</v>
      </c>
      <c r="B759" s="11" t="s">
        <v>656</v>
      </c>
      <c r="C759" s="11" t="s">
        <v>2751</v>
      </c>
      <c r="D759" s="11" t="s">
        <v>2752</v>
      </c>
      <c r="E759" s="11" t="s">
        <v>2753</v>
      </c>
      <c r="F759" s="11" t="s">
        <v>535</v>
      </c>
      <c r="G759" s="11" t="s">
        <v>339</v>
      </c>
      <c r="H759" s="11">
        <v>1</v>
      </c>
      <c r="I759" s="11">
        <v>20</v>
      </c>
      <c r="J759" s="11"/>
      <c r="K759" s="11"/>
      <c r="L759" s="11"/>
      <c r="M759" s="11">
        <v>100</v>
      </c>
      <c r="N759" s="11" t="s">
        <v>1005</v>
      </c>
      <c r="O759" s="11" t="s">
        <v>47</v>
      </c>
      <c r="P759" s="11" t="s">
        <v>48</v>
      </c>
      <c r="Q759" s="11" t="s">
        <v>729</v>
      </c>
    </row>
    <row r="760" ht="24" spans="1:17">
      <c r="A760" s="28">
        <v>756</v>
      </c>
      <c r="B760" s="11" t="s">
        <v>656</v>
      </c>
      <c r="C760" s="11" t="s">
        <v>2754</v>
      </c>
      <c r="D760" s="11" t="s">
        <v>2755</v>
      </c>
      <c r="E760" s="11" t="s">
        <v>2756</v>
      </c>
      <c r="F760" s="11" t="s">
        <v>2740</v>
      </c>
      <c r="G760" s="11" t="s">
        <v>972</v>
      </c>
      <c r="H760" s="11">
        <v>2</v>
      </c>
      <c r="I760" s="11">
        <v>20</v>
      </c>
      <c r="J760" s="11"/>
      <c r="K760" s="11"/>
      <c r="L760" s="11"/>
      <c r="M760" s="11">
        <v>100</v>
      </c>
      <c r="N760" s="11" t="s">
        <v>1005</v>
      </c>
      <c r="O760" s="11" t="s">
        <v>47</v>
      </c>
      <c r="P760" s="11" t="s">
        <v>48</v>
      </c>
      <c r="Q760" s="11" t="s">
        <v>729</v>
      </c>
    </row>
    <row r="761" ht="36" spans="1:17">
      <c r="A761" s="28">
        <v>757</v>
      </c>
      <c r="B761" s="11" t="s">
        <v>656</v>
      </c>
      <c r="C761" s="11" t="s">
        <v>2757</v>
      </c>
      <c r="D761" s="11" t="s">
        <v>2758</v>
      </c>
      <c r="E761" s="11" t="s">
        <v>2759</v>
      </c>
      <c r="F761" s="30" t="s">
        <v>2760</v>
      </c>
      <c r="G761" s="11" t="s">
        <v>2686</v>
      </c>
      <c r="H761" s="11">
        <v>1</v>
      </c>
      <c r="I761" s="11">
        <v>20</v>
      </c>
      <c r="J761" s="11"/>
      <c r="K761" s="11"/>
      <c r="L761" s="11" t="s">
        <v>3496</v>
      </c>
      <c r="M761" s="11">
        <v>100</v>
      </c>
      <c r="N761" s="11" t="s">
        <v>763</v>
      </c>
      <c r="O761" s="11" t="s">
        <v>47</v>
      </c>
      <c r="P761" s="11" t="s">
        <v>48</v>
      </c>
      <c r="Q761" s="11" t="s">
        <v>729</v>
      </c>
    </row>
    <row r="762" ht="24" spans="1:17">
      <c r="A762" s="28">
        <v>758</v>
      </c>
      <c r="B762" s="11" t="s">
        <v>656</v>
      </c>
      <c r="C762" s="11" t="s">
        <v>2761</v>
      </c>
      <c r="D762" s="11" t="s">
        <v>2762</v>
      </c>
      <c r="E762" s="11" t="s">
        <v>2763</v>
      </c>
      <c r="F762" s="30" t="s">
        <v>2698</v>
      </c>
      <c r="G762" s="11" t="s">
        <v>2699</v>
      </c>
      <c r="H762" s="11">
        <v>1</v>
      </c>
      <c r="I762" s="11">
        <v>20</v>
      </c>
      <c r="J762" s="11"/>
      <c r="K762" s="11"/>
      <c r="L762" s="11"/>
      <c r="M762" s="11">
        <v>100</v>
      </c>
      <c r="N762" s="11" t="s">
        <v>763</v>
      </c>
      <c r="O762" s="11" t="s">
        <v>47</v>
      </c>
      <c r="P762" s="11" t="s">
        <v>48</v>
      </c>
      <c r="Q762" s="11" t="s">
        <v>729</v>
      </c>
    </row>
    <row r="763" ht="24" spans="1:17">
      <c r="A763" s="28">
        <v>759</v>
      </c>
      <c r="B763" s="11" t="s">
        <v>656</v>
      </c>
      <c r="C763" s="11" t="s">
        <v>2764</v>
      </c>
      <c r="D763" s="11" t="s">
        <v>2765</v>
      </c>
      <c r="E763" s="11" t="s">
        <v>2766</v>
      </c>
      <c r="F763" s="30" t="s">
        <v>161</v>
      </c>
      <c r="G763" s="11" t="s">
        <v>339</v>
      </c>
      <c r="H763" s="11">
        <v>1</v>
      </c>
      <c r="I763" s="11">
        <v>20</v>
      </c>
      <c r="J763" s="11"/>
      <c r="K763" s="11"/>
      <c r="L763" s="11"/>
      <c r="M763" s="11">
        <v>100</v>
      </c>
      <c r="N763" s="11" t="s">
        <v>763</v>
      </c>
      <c r="O763" s="11" t="s">
        <v>47</v>
      </c>
      <c r="P763" s="11" t="s">
        <v>48</v>
      </c>
      <c r="Q763" s="11" t="s">
        <v>729</v>
      </c>
    </row>
    <row r="764" ht="24" spans="1:17">
      <c r="A764" s="28">
        <v>760</v>
      </c>
      <c r="B764" s="11" t="s">
        <v>656</v>
      </c>
      <c r="C764" s="11" t="s">
        <v>2767</v>
      </c>
      <c r="D764" s="11" t="s">
        <v>2768</v>
      </c>
      <c r="E764" s="11" t="s">
        <v>2769</v>
      </c>
      <c r="F764" s="11" t="s">
        <v>2740</v>
      </c>
      <c r="G764" s="11" t="s">
        <v>972</v>
      </c>
      <c r="H764" s="11">
        <v>2</v>
      </c>
      <c r="I764" s="11">
        <v>20</v>
      </c>
      <c r="J764" s="11"/>
      <c r="K764" s="11"/>
      <c r="L764" s="11"/>
      <c r="M764" s="11">
        <v>100</v>
      </c>
      <c r="N764" s="11" t="s">
        <v>763</v>
      </c>
      <c r="O764" s="11" t="s">
        <v>47</v>
      </c>
      <c r="P764" s="11" t="s">
        <v>48</v>
      </c>
      <c r="Q764" s="11" t="s">
        <v>729</v>
      </c>
    </row>
    <row r="765" ht="36" spans="1:17">
      <c r="A765" s="28">
        <v>761</v>
      </c>
      <c r="B765" s="11" t="s">
        <v>656</v>
      </c>
      <c r="C765" s="11" t="s">
        <v>2770</v>
      </c>
      <c r="D765" s="11" t="s">
        <v>2771</v>
      </c>
      <c r="E765" s="11" t="s">
        <v>2772</v>
      </c>
      <c r="F765" s="30" t="s">
        <v>2773</v>
      </c>
      <c r="G765" s="11" t="s">
        <v>2774</v>
      </c>
      <c r="H765" s="11">
        <v>1</v>
      </c>
      <c r="I765" s="11">
        <v>20</v>
      </c>
      <c r="J765" s="11"/>
      <c r="K765" s="11"/>
      <c r="L765" s="11" t="s">
        <v>128</v>
      </c>
      <c r="M765" s="11">
        <v>100</v>
      </c>
      <c r="N765" s="11" t="s">
        <v>1038</v>
      </c>
      <c r="O765" s="11" t="s">
        <v>47</v>
      </c>
      <c r="P765" s="11" t="s">
        <v>48</v>
      </c>
      <c r="Q765" s="11" t="s">
        <v>729</v>
      </c>
    </row>
    <row r="766" ht="60" spans="1:17">
      <c r="A766" s="28">
        <v>762</v>
      </c>
      <c r="B766" s="11" t="s">
        <v>656</v>
      </c>
      <c r="C766" s="11" t="s">
        <v>2775</v>
      </c>
      <c r="D766" s="11" t="s">
        <v>2776</v>
      </c>
      <c r="E766" s="11" t="s">
        <v>2777</v>
      </c>
      <c r="F766" s="30" t="s">
        <v>2778</v>
      </c>
      <c r="G766" s="11" t="s">
        <v>1602</v>
      </c>
      <c r="H766" s="11">
        <v>1</v>
      </c>
      <c r="I766" s="11">
        <v>20</v>
      </c>
      <c r="J766" s="11"/>
      <c r="K766" s="11"/>
      <c r="L766" s="11" t="s">
        <v>3583</v>
      </c>
      <c r="M766" s="11">
        <v>100</v>
      </c>
      <c r="N766" s="11" t="s">
        <v>1038</v>
      </c>
      <c r="O766" s="11" t="s">
        <v>47</v>
      </c>
      <c r="P766" s="11" t="s">
        <v>48</v>
      </c>
      <c r="Q766" s="11" t="s">
        <v>729</v>
      </c>
    </row>
    <row r="767" ht="36" spans="1:17">
      <c r="A767" s="28">
        <v>763</v>
      </c>
      <c r="B767" s="11" t="s">
        <v>656</v>
      </c>
      <c r="C767" s="11" t="s">
        <v>2779</v>
      </c>
      <c r="D767" s="11" t="s">
        <v>2780</v>
      </c>
      <c r="E767" s="11" t="s">
        <v>2781</v>
      </c>
      <c r="F767" s="30" t="s">
        <v>553</v>
      </c>
      <c r="G767" s="11" t="s">
        <v>197</v>
      </c>
      <c r="H767" s="11">
        <v>1</v>
      </c>
      <c r="I767" s="11">
        <v>20</v>
      </c>
      <c r="J767" s="11"/>
      <c r="K767" s="11"/>
      <c r="L767" s="11"/>
      <c r="M767" s="11">
        <v>100</v>
      </c>
      <c r="N767" s="11" t="s">
        <v>1059</v>
      </c>
      <c r="O767" s="11" t="s">
        <v>47</v>
      </c>
      <c r="P767" s="11" t="s">
        <v>48</v>
      </c>
      <c r="Q767" s="11" t="s">
        <v>729</v>
      </c>
    </row>
    <row r="768" ht="24" spans="1:17">
      <c r="A768" s="28">
        <v>764</v>
      </c>
      <c r="B768" s="11" t="s">
        <v>656</v>
      </c>
      <c r="C768" s="11" t="s">
        <v>2782</v>
      </c>
      <c r="D768" s="11" t="s">
        <v>2783</v>
      </c>
      <c r="E768" s="11" t="s">
        <v>2784</v>
      </c>
      <c r="F768" s="30" t="s">
        <v>2720</v>
      </c>
      <c r="G768" s="11" t="s">
        <v>2666</v>
      </c>
      <c r="H768" s="11">
        <v>2</v>
      </c>
      <c r="I768" s="11">
        <v>20</v>
      </c>
      <c r="J768" s="11"/>
      <c r="K768" s="11"/>
      <c r="L768" s="11"/>
      <c r="M768" s="11">
        <v>100</v>
      </c>
      <c r="N768" s="11" t="s">
        <v>1059</v>
      </c>
      <c r="O768" s="11" t="s">
        <v>47</v>
      </c>
      <c r="P768" s="11" t="s">
        <v>48</v>
      </c>
      <c r="Q768" s="11" t="s">
        <v>729</v>
      </c>
    </row>
    <row r="769" ht="36" spans="1:17">
      <c r="A769" s="28">
        <v>765</v>
      </c>
      <c r="B769" s="11" t="s">
        <v>656</v>
      </c>
      <c r="C769" s="11" t="s">
        <v>2785</v>
      </c>
      <c r="D769" s="11" t="s">
        <v>2786</v>
      </c>
      <c r="E769" s="11" t="s">
        <v>2787</v>
      </c>
      <c r="F769" s="30" t="s">
        <v>428</v>
      </c>
      <c r="G769" s="11" t="s">
        <v>1113</v>
      </c>
      <c r="H769" s="11">
        <v>2</v>
      </c>
      <c r="I769" s="11">
        <v>20</v>
      </c>
      <c r="J769" s="11"/>
      <c r="K769" s="11"/>
      <c r="L769" s="11"/>
      <c r="M769" s="11">
        <v>100</v>
      </c>
      <c r="N769" s="11" t="s">
        <v>767</v>
      </c>
      <c r="O769" s="11" t="s">
        <v>47</v>
      </c>
      <c r="P769" s="11" t="s">
        <v>48</v>
      </c>
      <c r="Q769" s="11" t="s">
        <v>729</v>
      </c>
    </row>
    <row r="770" ht="24" spans="1:17">
      <c r="A770" s="28">
        <v>766</v>
      </c>
      <c r="B770" s="11" t="s">
        <v>656</v>
      </c>
      <c r="C770" s="11" t="s">
        <v>2788</v>
      </c>
      <c r="D770" s="11" t="s">
        <v>2789</v>
      </c>
      <c r="E770" s="11" t="s">
        <v>2790</v>
      </c>
      <c r="F770" s="30" t="s">
        <v>2791</v>
      </c>
      <c r="G770" s="11" t="s">
        <v>2681</v>
      </c>
      <c r="H770" s="11">
        <v>1</v>
      </c>
      <c r="I770" s="11">
        <v>20</v>
      </c>
      <c r="J770" s="11"/>
      <c r="K770" s="11"/>
      <c r="L770" s="11"/>
      <c r="M770" s="11">
        <v>100</v>
      </c>
      <c r="N770" s="11" t="s">
        <v>767</v>
      </c>
      <c r="O770" s="11" t="s">
        <v>47</v>
      </c>
      <c r="P770" s="11" t="s">
        <v>48</v>
      </c>
      <c r="Q770" s="11" t="s">
        <v>729</v>
      </c>
    </row>
    <row r="771" ht="24" spans="1:17">
      <c r="A771" s="28">
        <v>767</v>
      </c>
      <c r="B771" s="11" t="s">
        <v>656</v>
      </c>
      <c r="C771" s="11" t="s">
        <v>2792</v>
      </c>
      <c r="D771" s="11" t="s">
        <v>2793</v>
      </c>
      <c r="E771" s="11" t="s">
        <v>2794</v>
      </c>
      <c r="F771" s="30" t="s">
        <v>428</v>
      </c>
      <c r="G771" s="11" t="s">
        <v>2795</v>
      </c>
      <c r="H771" s="11">
        <v>2</v>
      </c>
      <c r="I771" s="11">
        <v>20</v>
      </c>
      <c r="J771" s="11"/>
      <c r="K771" s="11"/>
      <c r="L771" s="11"/>
      <c r="M771" s="11">
        <v>100</v>
      </c>
      <c r="N771" s="11" t="s">
        <v>1121</v>
      </c>
      <c r="O771" s="11" t="s">
        <v>47</v>
      </c>
      <c r="P771" s="11" t="s">
        <v>48</v>
      </c>
      <c r="Q771" s="11" t="s">
        <v>729</v>
      </c>
    </row>
    <row r="772" ht="48" spans="1:17">
      <c r="A772" s="28">
        <v>768</v>
      </c>
      <c r="B772" s="11" t="s">
        <v>656</v>
      </c>
      <c r="C772" s="11" t="s">
        <v>2796</v>
      </c>
      <c r="D772" s="11" t="s">
        <v>2797</v>
      </c>
      <c r="E772" s="11" t="s">
        <v>2798</v>
      </c>
      <c r="F772" s="30" t="s">
        <v>2671</v>
      </c>
      <c r="G772" s="11" t="s">
        <v>2799</v>
      </c>
      <c r="H772" s="11">
        <v>2</v>
      </c>
      <c r="I772" s="11">
        <v>20</v>
      </c>
      <c r="J772" s="11" t="s">
        <v>1400</v>
      </c>
      <c r="K772" s="11">
        <v>7</v>
      </c>
      <c r="L772" s="11"/>
      <c r="M772" s="11">
        <v>100</v>
      </c>
      <c r="N772" s="11" t="s">
        <v>1121</v>
      </c>
      <c r="O772" s="11" t="s">
        <v>47</v>
      </c>
      <c r="P772" s="11" t="s">
        <v>48</v>
      </c>
      <c r="Q772" s="11" t="s">
        <v>729</v>
      </c>
    </row>
    <row r="773" ht="24" spans="1:17">
      <c r="A773" s="28">
        <v>769</v>
      </c>
      <c r="B773" s="11" t="s">
        <v>656</v>
      </c>
      <c r="C773" s="11" t="s">
        <v>2800</v>
      </c>
      <c r="D773" s="11" t="s">
        <v>2801</v>
      </c>
      <c r="E773" s="11" t="s">
        <v>2802</v>
      </c>
      <c r="F773" s="30" t="s">
        <v>2803</v>
      </c>
      <c r="G773" s="11" t="s">
        <v>2804</v>
      </c>
      <c r="H773" s="11">
        <v>1</v>
      </c>
      <c r="I773" s="11">
        <v>20</v>
      </c>
      <c r="J773" s="11"/>
      <c r="K773" s="11"/>
      <c r="L773" s="11"/>
      <c r="M773" s="11">
        <v>100</v>
      </c>
      <c r="N773" s="11" t="s">
        <v>1121</v>
      </c>
      <c r="O773" s="11" t="s">
        <v>47</v>
      </c>
      <c r="P773" s="11" t="s">
        <v>48</v>
      </c>
      <c r="Q773" s="11" t="s">
        <v>729</v>
      </c>
    </row>
    <row r="774" ht="24" spans="1:17">
      <c r="A774" s="28">
        <v>770</v>
      </c>
      <c r="B774" s="11" t="s">
        <v>656</v>
      </c>
      <c r="C774" s="11" t="s">
        <v>2805</v>
      </c>
      <c r="D774" s="11" t="s">
        <v>2806</v>
      </c>
      <c r="E774" s="11" t="s">
        <v>2807</v>
      </c>
      <c r="F774" s="30" t="s">
        <v>2808</v>
      </c>
      <c r="G774" s="11" t="s">
        <v>128</v>
      </c>
      <c r="H774" s="11">
        <v>2</v>
      </c>
      <c r="I774" s="11">
        <v>20</v>
      </c>
      <c r="J774" s="11"/>
      <c r="K774" s="11"/>
      <c r="L774" s="11" t="s">
        <v>331</v>
      </c>
      <c r="M774" s="11">
        <v>100</v>
      </c>
      <c r="N774" s="11" t="s">
        <v>1121</v>
      </c>
      <c r="O774" s="11" t="s">
        <v>47</v>
      </c>
      <c r="P774" s="11" t="s">
        <v>48</v>
      </c>
      <c r="Q774" s="11" t="s">
        <v>729</v>
      </c>
    </row>
    <row r="775" ht="24" spans="1:17">
      <c r="A775" s="28">
        <v>771</v>
      </c>
      <c r="B775" s="11" t="s">
        <v>656</v>
      </c>
      <c r="C775" s="11" t="s">
        <v>2809</v>
      </c>
      <c r="D775" s="11" t="s">
        <v>2810</v>
      </c>
      <c r="E775" s="11" t="s">
        <v>2811</v>
      </c>
      <c r="F775" s="30" t="s">
        <v>2812</v>
      </c>
      <c r="G775" s="11" t="s">
        <v>128</v>
      </c>
      <c r="H775" s="11">
        <v>2</v>
      </c>
      <c r="I775" s="11">
        <v>20</v>
      </c>
      <c r="J775" s="11"/>
      <c r="K775" s="11"/>
      <c r="L775" s="11"/>
      <c r="M775" s="11">
        <v>33.33</v>
      </c>
      <c r="N775" s="11" t="s">
        <v>1148</v>
      </c>
      <c r="O775" s="11" t="s">
        <v>47</v>
      </c>
      <c r="P775" s="11" t="s">
        <v>48</v>
      </c>
      <c r="Q775" s="11" t="s">
        <v>729</v>
      </c>
    </row>
    <row r="776" ht="48" spans="1:17">
      <c r="A776" s="28">
        <v>772</v>
      </c>
      <c r="B776" s="11" t="s">
        <v>656</v>
      </c>
      <c r="C776" s="11" t="s">
        <v>2813</v>
      </c>
      <c r="D776" s="11" t="s">
        <v>2814</v>
      </c>
      <c r="E776" s="11" t="s">
        <v>2815</v>
      </c>
      <c r="F776" s="30" t="s">
        <v>2671</v>
      </c>
      <c r="G776" s="11" t="s">
        <v>1602</v>
      </c>
      <c r="H776" s="11">
        <v>2</v>
      </c>
      <c r="I776" s="11">
        <v>20</v>
      </c>
      <c r="J776" s="11" t="s">
        <v>1400</v>
      </c>
      <c r="K776" s="11">
        <v>7</v>
      </c>
      <c r="L776" s="11"/>
      <c r="M776" s="11">
        <v>100</v>
      </c>
      <c r="N776" s="11" t="s">
        <v>1148</v>
      </c>
      <c r="O776" s="11" t="s">
        <v>47</v>
      </c>
      <c r="P776" s="11" t="s">
        <v>48</v>
      </c>
      <c r="Q776" s="11" t="s">
        <v>729</v>
      </c>
    </row>
    <row r="777" ht="48" spans="1:17">
      <c r="A777" s="28">
        <v>773</v>
      </c>
      <c r="B777" s="11" t="s">
        <v>656</v>
      </c>
      <c r="C777" s="11" t="s">
        <v>2816</v>
      </c>
      <c r="D777" s="11" t="s">
        <v>2817</v>
      </c>
      <c r="E777" s="11" t="s">
        <v>2818</v>
      </c>
      <c r="F777" s="30" t="s">
        <v>2671</v>
      </c>
      <c r="G777" s="11" t="s">
        <v>339</v>
      </c>
      <c r="H777" s="11">
        <v>1</v>
      </c>
      <c r="I777" s="11">
        <v>20</v>
      </c>
      <c r="J777" s="11" t="s">
        <v>1400</v>
      </c>
      <c r="K777" s="11">
        <v>7</v>
      </c>
      <c r="L777" s="11"/>
      <c r="M777" s="11">
        <v>100</v>
      </c>
      <c r="N777" s="11" t="s">
        <v>1148</v>
      </c>
      <c r="O777" s="11" t="s">
        <v>47</v>
      </c>
      <c r="P777" s="11" t="s">
        <v>48</v>
      </c>
      <c r="Q777" s="11" t="s">
        <v>729</v>
      </c>
    </row>
    <row r="778" ht="24" spans="1:17">
      <c r="A778" s="28">
        <v>774</v>
      </c>
      <c r="B778" s="11" t="s">
        <v>656</v>
      </c>
      <c r="C778" s="11" t="s">
        <v>2819</v>
      </c>
      <c r="D778" s="11" t="s">
        <v>2820</v>
      </c>
      <c r="E778" s="11" t="s">
        <v>2821</v>
      </c>
      <c r="F778" s="30" t="s">
        <v>2822</v>
      </c>
      <c r="G778" s="11" t="s">
        <v>2823</v>
      </c>
      <c r="H778" s="11">
        <v>1</v>
      </c>
      <c r="I778" s="11">
        <v>20</v>
      </c>
      <c r="J778" s="11"/>
      <c r="K778" s="11"/>
      <c r="L778" s="11" t="s">
        <v>128</v>
      </c>
      <c r="M778" s="11">
        <v>100</v>
      </c>
      <c r="N778" s="11" t="s">
        <v>1148</v>
      </c>
      <c r="O778" s="11" t="s">
        <v>47</v>
      </c>
      <c r="P778" s="11" t="s">
        <v>48</v>
      </c>
      <c r="Q778" s="11" t="s">
        <v>729</v>
      </c>
    </row>
    <row r="779" ht="36" spans="1:17">
      <c r="A779" s="28">
        <v>775</v>
      </c>
      <c r="B779" s="11" t="s">
        <v>656</v>
      </c>
      <c r="C779" s="11" t="s">
        <v>2824</v>
      </c>
      <c r="D779" s="11" t="s">
        <v>2825</v>
      </c>
      <c r="E779" s="11" t="s">
        <v>2826</v>
      </c>
      <c r="F779" s="30" t="s">
        <v>553</v>
      </c>
      <c r="G779" s="11" t="s">
        <v>197</v>
      </c>
      <c r="H779" s="11">
        <v>1</v>
      </c>
      <c r="I779" s="11">
        <v>20</v>
      </c>
      <c r="J779" s="11"/>
      <c r="K779" s="11"/>
      <c r="L779" s="11"/>
      <c r="M779" s="11">
        <v>100</v>
      </c>
      <c r="N779" s="11" t="s">
        <v>1208</v>
      </c>
      <c r="O779" s="11" t="s">
        <v>47</v>
      </c>
      <c r="P779" s="11" t="s">
        <v>48</v>
      </c>
      <c r="Q779" s="11" t="s">
        <v>729</v>
      </c>
    </row>
    <row r="780" ht="24" spans="1:17">
      <c r="A780" s="28">
        <v>776</v>
      </c>
      <c r="B780" s="11" t="s">
        <v>656</v>
      </c>
      <c r="C780" s="11" t="s">
        <v>2827</v>
      </c>
      <c r="D780" s="11" t="s">
        <v>2828</v>
      </c>
      <c r="E780" s="11" t="s">
        <v>2829</v>
      </c>
      <c r="F780" s="30" t="s">
        <v>699</v>
      </c>
      <c r="G780" s="11" t="s">
        <v>128</v>
      </c>
      <c r="H780" s="11">
        <v>2</v>
      </c>
      <c r="I780" s="11">
        <v>20</v>
      </c>
      <c r="J780" s="11"/>
      <c r="K780" s="11"/>
      <c r="L780" s="11"/>
      <c r="M780" s="11">
        <v>100</v>
      </c>
      <c r="N780" s="11" t="s">
        <v>1208</v>
      </c>
      <c r="O780" s="11" t="s">
        <v>47</v>
      </c>
      <c r="P780" s="11" t="s">
        <v>48</v>
      </c>
      <c r="Q780" s="11" t="s">
        <v>729</v>
      </c>
    </row>
    <row r="781" ht="24" spans="1:17">
      <c r="A781" s="28">
        <v>777</v>
      </c>
      <c r="B781" s="11" t="s">
        <v>656</v>
      </c>
      <c r="C781" s="11" t="s">
        <v>2830</v>
      </c>
      <c r="D781" s="11" t="s">
        <v>2831</v>
      </c>
      <c r="E781" s="11" t="s">
        <v>2832</v>
      </c>
      <c r="F781" s="30" t="s">
        <v>2833</v>
      </c>
      <c r="G781" s="11" t="s">
        <v>2804</v>
      </c>
      <c r="H781" s="11">
        <v>1</v>
      </c>
      <c r="I781" s="11">
        <v>20</v>
      </c>
      <c r="J781" s="11"/>
      <c r="K781" s="11"/>
      <c r="L781" s="11"/>
      <c r="M781" s="11">
        <v>100</v>
      </c>
      <c r="N781" s="11" t="s">
        <v>775</v>
      </c>
      <c r="O781" s="11" t="s">
        <v>47</v>
      </c>
      <c r="P781" s="11" t="s">
        <v>48</v>
      </c>
      <c r="Q781" s="11" t="s">
        <v>729</v>
      </c>
    </row>
    <row r="782" ht="36" spans="1:17">
      <c r="A782" s="28">
        <v>778</v>
      </c>
      <c r="B782" s="11" t="s">
        <v>656</v>
      </c>
      <c r="C782" s="11" t="s">
        <v>2834</v>
      </c>
      <c r="D782" s="11" t="s">
        <v>2835</v>
      </c>
      <c r="E782" s="11" t="s">
        <v>2836</v>
      </c>
      <c r="F782" s="30" t="s">
        <v>2837</v>
      </c>
      <c r="G782" s="11" t="s">
        <v>1113</v>
      </c>
      <c r="H782" s="11">
        <v>2</v>
      </c>
      <c r="I782" s="11">
        <v>20</v>
      </c>
      <c r="J782" s="11"/>
      <c r="K782" s="11"/>
      <c r="L782" s="11"/>
      <c r="M782" s="11">
        <v>100</v>
      </c>
      <c r="N782" s="11" t="s">
        <v>775</v>
      </c>
      <c r="O782" s="11" t="s">
        <v>47</v>
      </c>
      <c r="P782" s="11" t="s">
        <v>48</v>
      </c>
      <c r="Q782" s="11" t="s">
        <v>729</v>
      </c>
    </row>
    <row r="783" ht="60" spans="1:17">
      <c r="A783" s="28">
        <v>779</v>
      </c>
      <c r="B783" s="11" t="s">
        <v>656</v>
      </c>
      <c r="C783" s="11" t="s">
        <v>2838</v>
      </c>
      <c r="D783" s="11" t="s">
        <v>2839</v>
      </c>
      <c r="E783" s="11" t="s">
        <v>2840</v>
      </c>
      <c r="F783" s="30" t="s">
        <v>161</v>
      </c>
      <c r="G783" s="11" t="s">
        <v>687</v>
      </c>
      <c r="H783" s="11">
        <v>1</v>
      </c>
      <c r="I783" s="11">
        <v>20</v>
      </c>
      <c r="J783" s="11"/>
      <c r="K783" s="11"/>
      <c r="L783" s="11" t="s">
        <v>3584</v>
      </c>
      <c r="M783" s="11">
        <v>100</v>
      </c>
      <c r="N783" s="11" t="s">
        <v>775</v>
      </c>
      <c r="O783" s="11" t="s">
        <v>47</v>
      </c>
      <c r="P783" s="11" t="s">
        <v>48</v>
      </c>
      <c r="Q783" s="11" t="s">
        <v>729</v>
      </c>
    </row>
    <row r="784" ht="24" spans="1:17">
      <c r="A784" s="28">
        <v>780</v>
      </c>
      <c r="B784" s="11" t="s">
        <v>656</v>
      </c>
      <c r="C784" s="11" t="s">
        <v>2841</v>
      </c>
      <c r="D784" s="11" t="s">
        <v>2842</v>
      </c>
      <c r="E784" s="11" t="s">
        <v>2843</v>
      </c>
      <c r="F784" s="30" t="s">
        <v>703</v>
      </c>
      <c r="G784" s="11" t="s">
        <v>128</v>
      </c>
      <c r="H784" s="11">
        <v>3</v>
      </c>
      <c r="I784" s="11">
        <v>20</v>
      </c>
      <c r="J784" s="11"/>
      <c r="K784" s="11"/>
      <c r="L784" s="11"/>
      <c r="M784" s="11">
        <v>100</v>
      </c>
      <c r="N784" s="11" t="s">
        <v>775</v>
      </c>
      <c r="O784" s="11" t="s">
        <v>47</v>
      </c>
      <c r="P784" s="11" t="s">
        <v>48</v>
      </c>
      <c r="Q784" s="11" t="s">
        <v>729</v>
      </c>
    </row>
    <row r="785" s="67" customFormat="1" ht="24" spans="1:17">
      <c r="A785" s="28">
        <v>781</v>
      </c>
      <c r="B785" s="11" t="s">
        <v>656</v>
      </c>
      <c r="C785" s="11" t="s">
        <v>2844</v>
      </c>
      <c r="D785" s="11" t="s">
        <v>2810</v>
      </c>
      <c r="E785" s="11" t="s">
        <v>2811</v>
      </c>
      <c r="F785" s="30" t="s">
        <v>2812</v>
      </c>
      <c r="G785" s="11" t="s">
        <v>2845</v>
      </c>
      <c r="H785" s="11">
        <v>1</v>
      </c>
      <c r="I785" s="11">
        <v>20</v>
      </c>
      <c r="J785" s="11"/>
      <c r="K785" s="11"/>
      <c r="L785" s="11" t="s">
        <v>3513</v>
      </c>
      <c r="M785" s="11">
        <v>100</v>
      </c>
      <c r="N785" s="11" t="s">
        <v>779</v>
      </c>
      <c r="O785" s="11" t="s">
        <v>47</v>
      </c>
      <c r="P785" s="11" t="s">
        <v>48</v>
      </c>
      <c r="Q785" s="11" t="s">
        <v>729</v>
      </c>
    </row>
    <row r="786" ht="48" spans="1:17">
      <c r="A786" s="28">
        <v>782</v>
      </c>
      <c r="B786" s="11" t="s">
        <v>656</v>
      </c>
      <c r="C786" s="11" t="s">
        <v>2846</v>
      </c>
      <c r="D786" s="11" t="s">
        <v>2847</v>
      </c>
      <c r="E786" s="11" t="s">
        <v>2848</v>
      </c>
      <c r="F786" s="30" t="s">
        <v>2671</v>
      </c>
      <c r="G786" s="11" t="s">
        <v>2799</v>
      </c>
      <c r="H786" s="11">
        <v>2</v>
      </c>
      <c r="I786" s="11">
        <v>20</v>
      </c>
      <c r="J786" s="11" t="s">
        <v>1400</v>
      </c>
      <c r="K786" s="11">
        <v>7</v>
      </c>
      <c r="L786" s="11"/>
      <c r="M786" s="11">
        <v>100</v>
      </c>
      <c r="N786" s="11" t="s">
        <v>783</v>
      </c>
      <c r="O786" s="11" t="s">
        <v>47</v>
      </c>
      <c r="P786" s="11" t="s">
        <v>48</v>
      </c>
      <c r="Q786" s="11" t="s">
        <v>729</v>
      </c>
    </row>
    <row r="787" ht="36" spans="1:17">
      <c r="A787" s="28">
        <v>783</v>
      </c>
      <c r="B787" s="11" t="s">
        <v>656</v>
      </c>
      <c r="C787" s="11" t="s">
        <v>2849</v>
      </c>
      <c r="D787" s="11" t="s">
        <v>2850</v>
      </c>
      <c r="E787" s="11" t="s">
        <v>2851</v>
      </c>
      <c r="F787" s="30" t="s">
        <v>2833</v>
      </c>
      <c r="G787" s="11" t="s">
        <v>2804</v>
      </c>
      <c r="H787" s="11">
        <v>1</v>
      </c>
      <c r="I787" s="11">
        <v>20</v>
      </c>
      <c r="J787" s="11"/>
      <c r="K787" s="11"/>
      <c r="L787" s="11"/>
      <c r="M787" s="11">
        <v>100</v>
      </c>
      <c r="N787" s="11" t="s">
        <v>787</v>
      </c>
      <c r="O787" s="11" t="s">
        <v>47</v>
      </c>
      <c r="P787" s="11" t="s">
        <v>48</v>
      </c>
      <c r="Q787" s="11" t="s">
        <v>729</v>
      </c>
    </row>
    <row r="788" ht="24" spans="1:17">
      <c r="A788" s="28">
        <v>784</v>
      </c>
      <c r="B788" s="11" t="s">
        <v>656</v>
      </c>
      <c r="C788" s="11" t="s">
        <v>2852</v>
      </c>
      <c r="D788" s="11" t="s">
        <v>2853</v>
      </c>
      <c r="E788" s="11" t="s">
        <v>2854</v>
      </c>
      <c r="F788" s="30" t="s">
        <v>2855</v>
      </c>
      <c r="G788" s="11" t="s">
        <v>695</v>
      </c>
      <c r="H788" s="11">
        <v>1</v>
      </c>
      <c r="I788" s="11">
        <v>20</v>
      </c>
      <c r="J788" s="11" t="s">
        <v>1400</v>
      </c>
      <c r="K788" s="11">
        <v>14</v>
      </c>
      <c r="L788" s="11"/>
      <c r="M788" s="11">
        <v>100</v>
      </c>
      <c r="N788" s="11" t="s">
        <v>1393</v>
      </c>
      <c r="O788" s="11" t="s">
        <v>47</v>
      </c>
      <c r="P788" s="11" t="s">
        <v>48</v>
      </c>
      <c r="Q788" s="11" t="s">
        <v>729</v>
      </c>
    </row>
    <row r="789" ht="36" spans="1:17">
      <c r="A789" s="28">
        <v>785</v>
      </c>
      <c r="B789" s="11" t="s">
        <v>656</v>
      </c>
      <c r="C789" s="11" t="s">
        <v>2856</v>
      </c>
      <c r="D789" s="11" t="s">
        <v>2857</v>
      </c>
      <c r="E789" s="11" t="s">
        <v>2858</v>
      </c>
      <c r="F789" s="30" t="s">
        <v>486</v>
      </c>
      <c r="G789" s="11" t="s">
        <v>339</v>
      </c>
      <c r="H789" s="11">
        <v>1</v>
      </c>
      <c r="I789" s="11">
        <v>20</v>
      </c>
      <c r="J789" s="11"/>
      <c r="K789" s="11"/>
      <c r="L789" s="11"/>
      <c r="M789" s="11">
        <v>100</v>
      </c>
      <c r="N789" s="11" t="s">
        <v>1393</v>
      </c>
      <c r="O789" s="11" t="s">
        <v>47</v>
      </c>
      <c r="P789" s="11" t="s">
        <v>48</v>
      </c>
      <c r="Q789" s="11" t="s">
        <v>729</v>
      </c>
    </row>
    <row r="790" ht="36" spans="1:17">
      <c r="A790" s="28">
        <v>786</v>
      </c>
      <c r="B790" s="11" t="s">
        <v>656</v>
      </c>
      <c r="C790" s="11" t="s">
        <v>2859</v>
      </c>
      <c r="D790" s="11" t="s">
        <v>2860</v>
      </c>
      <c r="E790" s="11" t="s">
        <v>2861</v>
      </c>
      <c r="F790" s="30" t="s">
        <v>503</v>
      </c>
      <c r="G790" s="11" t="s">
        <v>1113</v>
      </c>
      <c r="H790" s="11">
        <v>3</v>
      </c>
      <c r="I790" s="11">
        <v>20</v>
      </c>
      <c r="J790" s="11"/>
      <c r="K790" s="11"/>
      <c r="L790" s="11" t="s">
        <v>3490</v>
      </c>
      <c r="M790" s="11">
        <v>100</v>
      </c>
      <c r="N790" s="11" t="s">
        <v>1417</v>
      </c>
      <c r="O790" s="11" t="s">
        <v>47</v>
      </c>
      <c r="P790" s="11" t="s">
        <v>48</v>
      </c>
      <c r="Q790" s="11" t="s">
        <v>729</v>
      </c>
    </row>
    <row r="791" ht="36" spans="1:17">
      <c r="A791" s="28">
        <v>787</v>
      </c>
      <c r="B791" s="11" t="s">
        <v>656</v>
      </c>
      <c r="C791" s="11" t="s">
        <v>2862</v>
      </c>
      <c r="D791" s="11" t="s">
        <v>2863</v>
      </c>
      <c r="E791" s="11" t="s">
        <v>2864</v>
      </c>
      <c r="F791" s="30" t="s">
        <v>2865</v>
      </c>
      <c r="G791" s="11" t="s">
        <v>1113</v>
      </c>
      <c r="H791" s="11">
        <v>1</v>
      </c>
      <c r="I791" s="11">
        <v>20</v>
      </c>
      <c r="J791" s="11"/>
      <c r="K791" s="11"/>
      <c r="L791" s="11"/>
      <c r="M791" s="11">
        <v>100</v>
      </c>
      <c r="N791" s="11" t="s">
        <v>1417</v>
      </c>
      <c r="O791" s="11" t="s">
        <v>47</v>
      </c>
      <c r="P791" s="11" t="s">
        <v>48</v>
      </c>
      <c r="Q791" s="11" t="s">
        <v>729</v>
      </c>
    </row>
    <row r="792" ht="48" spans="1:17">
      <c r="A792" s="28">
        <v>788</v>
      </c>
      <c r="B792" s="11" t="s">
        <v>656</v>
      </c>
      <c r="C792" s="11" t="s">
        <v>2866</v>
      </c>
      <c r="D792" s="11" t="s">
        <v>2867</v>
      </c>
      <c r="E792" s="11" t="s">
        <v>2868</v>
      </c>
      <c r="F792" s="30" t="s">
        <v>2671</v>
      </c>
      <c r="G792" s="11" t="s">
        <v>1602</v>
      </c>
      <c r="H792" s="11">
        <v>2</v>
      </c>
      <c r="I792" s="11">
        <v>20</v>
      </c>
      <c r="J792" s="11" t="s">
        <v>1400</v>
      </c>
      <c r="K792" s="11">
        <v>7</v>
      </c>
      <c r="L792" s="11"/>
      <c r="M792" s="11">
        <v>100</v>
      </c>
      <c r="N792" s="11" t="s">
        <v>1441</v>
      </c>
      <c r="O792" s="11" t="s">
        <v>47</v>
      </c>
      <c r="P792" s="11" t="s">
        <v>48</v>
      </c>
      <c r="Q792" s="11" t="s">
        <v>729</v>
      </c>
    </row>
    <row r="793" ht="24" spans="1:17">
      <c r="A793" s="28">
        <v>789</v>
      </c>
      <c r="B793" s="11" t="s">
        <v>656</v>
      </c>
      <c r="C793" s="11" t="s">
        <v>2869</v>
      </c>
      <c r="D793" s="11" t="s">
        <v>2870</v>
      </c>
      <c r="E793" s="11" t="s">
        <v>2871</v>
      </c>
      <c r="F793" s="30" t="s">
        <v>2833</v>
      </c>
      <c r="G793" s="11" t="s">
        <v>2804</v>
      </c>
      <c r="H793" s="11">
        <v>1</v>
      </c>
      <c r="I793" s="11">
        <v>20</v>
      </c>
      <c r="J793" s="11"/>
      <c r="K793" s="11"/>
      <c r="L793" s="11"/>
      <c r="M793" s="11">
        <v>100</v>
      </c>
      <c r="N793" s="11" t="s">
        <v>1453</v>
      </c>
      <c r="O793" s="11" t="s">
        <v>47</v>
      </c>
      <c r="P793" s="11" t="s">
        <v>48</v>
      </c>
      <c r="Q793" s="11" t="s">
        <v>729</v>
      </c>
    </row>
    <row r="794" ht="36" spans="1:17">
      <c r="A794" s="28">
        <v>790</v>
      </c>
      <c r="B794" s="11" t="s">
        <v>656</v>
      </c>
      <c r="C794" s="11" t="s">
        <v>2872</v>
      </c>
      <c r="D794" s="11" t="s">
        <v>2873</v>
      </c>
      <c r="E794" s="11" t="s">
        <v>2874</v>
      </c>
      <c r="F794" s="30" t="s">
        <v>2875</v>
      </c>
      <c r="G794" s="11" t="s">
        <v>1113</v>
      </c>
      <c r="H794" s="11">
        <v>1</v>
      </c>
      <c r="I794" s="11">
        <v>20</v>
      </c>
      <c r="J794" s="11"/>
      <c r="K794" s="11"/>
      <c r="L794" s="11"/>
      <c r="M794" s="11">
        <v>100</v>
      </c>
      <c r="N794" s="11" t="s">
        <v>1489</v>
      </c>
      <c r="O794" s="11" t="s">
        <v>47</v>
      </c>
      <c r="P794" s="11" t="s">
        <v>48</v>
      </c>
      <c r="Q794" s="11" t="s">
        <v>729</v>
      </c>
    </row>
    <row r="795" ht="24" spans="1:17">
      <c r="A795" s="28">
        <v>791</v>
      </c>
      <c r="B795" s="11" t="s">
        <v>656</v>
      </c>
      <c r="C795" s="11" t="s">
        <v>2876</v>
      </c>
      <c r="D795" s="11" t="s">
        <v>2877</v>
      </c>
      <c r="E795" s="11" t="s">
        <v>2878</v>
      </c>
      <c r="F795" s="30" t="s">
        <v>161</v>
      </c>
      <c r="G795" s="11" t="s">
        <v>128</v>
      </c>
      <c r="H795" s="11">
        <v>2</v>
      </c>
      <c r="I795" s="11">
        <v>20</v>
      </c>
      <c r="J795" s="11"/>
      <c r="K795" s="11"/>
      <c r="L795" s="11"/>
      <c r="M795" s="11">
        <v>100</v>
      </c>
      <c r="N795" s="11" t="s">
        <v>1489</v>
      </c>
      <c r="O795" s="11" t="s">
        <v>47</v>
      </c>
      <c r="P795" s="11" t="s">
        <v>48</v>
      </c>
      <c r="Q795" s="11" t="s">
        <v>729</v>
      </c>
    </row>
    <row r="796" ht="36" spans="1:17">
      <c r="A796" s="28">
        <v>792</v>
      </c>
      <c r="B796" s="11" t="s">
        <v>656</v>
      </c>
      <c r="C796" s="11" t="s">
        <v>2879</v>
      </c>
      <c r="D796" s="11" t="s">
        <v>2880</v>
      </c>
      <c r="E796" s="11" t="s">
        <v>2881</v>
      </c>
      <c r="F796" s="30" t="s">
        <v>2437</v>
      </c>
      <c r="G796" s="11" t="s">
        <v>1313</v>
      </c>
      <c r="H796" s="11">
        <v>2</v>
      </c>
      <c r="I796" s="11">
        <v>20</v>
      </c>
      <c r="J796" s="11"/>
      <c r="K796" s="11"/>
      <c r="L796" s="11"/>
      <c r="M796" s="11">
        <v>100</v>
      </c>
      <c r="N796" s="11" t="s">
        <v>1511</v>
      </c>
      <c r="O796" s="11" t="s">
        <v>47</v>
      </c>
      <c r="P796" s="11" t="s">
        <v>48</v>
      </c>
      <c r="Q796" s="11" t="s">
        <v>729</v>
      </c>
    </row>
    <row r="797" ht="36" spans="1:17">
      <c r="A797" s="28">
        <v>793</v>
      </c>
      <c r="B797" s="11" t="s">
        <v>656</v>
      </c>
      <c r="C797" s="11" t="s">
        <v>2882</v>
      </c>
      <c r="D797" s="11" t="s">
        <v>2883</v>
      </c>
      <c r="E797" s="11" t="s">
        <v>2884</v>
      </c>
      <c r="F797" s="30" t="s">
        <v>2885</v>
      </c>
      <c r="G797" s="11" t="s">
        <v>2672</v>
      </c>
      <c r="H797" s="11">
        <v>2</v>
      </c>
      <c r="I797" s="11">
        <v>20</v>
      </c>
      <c r="J797" s="11"/>
      <c r="K797" s="11"/>
      <c r="L797" s="11"/>
      <c r="M797" s="11">
        <v>100</v>
      </c>
      <c r="N797" s="11" t="s">
        <v>1574</v>
      </c>
      <c r="O797" s="11" t="s">
        <v>47</v>
      </c>
      <c r="P797" s="11" t="s">
        <v>48</v>
      </c>
      <c r="Q797" s="11" t="s">
        <v>729</v>
      </c>
    </row>
    <row r="798" ht="36" spans="1:17">
      <c r="A798" s="28">
        <v>794</v>
      </c>
      <c r="B798" s="11" t="s">
        <v>656</v>
      </c>
      <c r="C798" s="11" t="s">
        <v>2886</v>
      </c>
      <c r="D798" s="11" t="s">
        <v>2887</v>
      </c>
      <c r="E798" s="11" t="s">
        <v>2888</v>
      </c>
      <c r="F798" s="30" t="s">
        <v>2889</v>
      </c>
      <c r="G798" s="11" t="s">
        <v>339</v>
      </c>
      <c r="H798" s="11">
        <v>1</v>
      </c>
      <c r="I798" s="11">
        <v>20</v>
      </c>
      <c r="J798" s="11"/>
      <c r="K798" s="11"/>
      <c r="L798" s="11"/>
      <c r="M798" s="11">
        <v>100</v>
      </c>
      <c r="N798" s="11" t="s">
        <v>1597</v>
      </c>
      <c r="O798" s="11" t="s">
        <v>47</v>
      </c>
      <c r="P798" s="11" t="s">
        <v>48</v>
      </c>
      <c r="Q798" s="11" t="s">
        <v>729</v>
      </c>
    </row>
    <row r="799" ht="24" spans="1:17">
      <c r="A799" s="28">
        <v>795</v>
      </c>
      <c r="B799" s="11" t="s">
        <v>656</v>
      </c>
      <c r="C799" s="11" t="s">
        <v>2890</v>
      </c>
      <c r="D799" s="11" t="s">
        <v>2891</v>
      </c>
      <c r="E799" s="11" t="s">
        <v>2892</v>
      </c>
      <c r="F799" s="30" t="s">
        <v>699</v>
      </c>
      <c r="G799" s="11" t="s">
        <v>128</v>
      </c>
      <c r="H799" s="11">
        <v>2</v>
      </c>
      <c r="I799" s="11">
        <v>20</v>
      </c>
      <c r="J799" s="11"/>
      <c r="K799" s="11"/>
      <c r="L799" s="11"/>
      <c r="M799" s="11">
        <v>100</v>
      </c>
      <c r="N799" s="11" t="s">
        <v>1640</v>
      </c>
      <c r="O799" s="11" t="s">
        <v>47</v>
      </c>
      <c r="P799" s="11" t="s">
        <v>48</v>
      </c>
      <c r="Q799" s="11" t="s">
        <v>729</v>
      </c>
    </row>
    <row r="800" ht="24" spans="1:17">
      <c r="A800" s="28">
        <v>796</v>
      </c>
      <c r="B800" s="11" t="s">
        <v>656</v>
      </c>
      <c r="C800" s="11" t="s">
        <v>2893</v>
      </c>
      <c r="D800" s="11" t="s">
        <v>2894</v>
      </c>
      <c r="E800" s="11" t="s">
        <v>2895</v>
      </c>
      <c r="F800" s="30" t="s">
        <v>2833</v>
      </c>
      <c r="G800" s="11" t="s">
        <v>2804</v>
      </c>
      <c r="H800" s="11">
        <v>1</v>
      </c>
      <c r="I800" s="11">
        <v>20</v>
      </c>
      <c r="J800" s="11"/>
      <c r="K800" s="11"/>
      <c r="L800" s="11"/>
      <c r="M800" s="11">
        <v>100</v>
      </c>
      <c r="N800" s="11" t="s">
        <v>1640</v>
      </c>
      <c r="O800" s="11" t="s">
        <v>47</v>
      </c>
      <c r="P800" s="11" t="s">
        <v>48</v>
      </c>
      <c r="Q800" s="11" t="s">
        <v>729</v>
      </c>
    </row>
    <row r="801" ht="24" spans="1:17">
      <c r="A801" s="28">
        <v>797</v>
      </c>
      <c r="B801" s="11" t="s">
        <v>656</v>
      </c>
      <c r="C801" s="11" t="s">
        <v>2896</v>
      </c>
      <c r="D801" s="11" t="s">
        <v>2897</v>
      </c>
      <c r="E801" s="11" t="s">
        <v>2898</v>
      </c>
      <c r="F801" s="30" t="s">
        <v>2899</v>
      </c>
      <c r="G801" s="11" t="s">
        <v>695</v>
      </c>
      <c r="H801" s="11">
        <v>1</v>
      </c>
      <c r="I801" s="11">
        <v>20</v>
      </c>
      <c r="J801" s="11"/>
      <c r="K801" s="11"/>
      <c r="L801" s="11"/>
      <c r="M801" s="11">
        <v>100</v>
      </c>
      <c r="N801" s="11" t="s">
        <v>1699</v>
      </c>
      <c r="O801" s="11" t="s">
        <v>47</v>
      </c>
      <c r="P801" s="11" t="s">
        <v>48</v>
      </c>
      <c r="Q801" s="11" t="s">
        <v>729</v>
      </c>
    </row>
    <row r="802" ht="36" spans="1:17">
      <c r="A802" s="28">
        <v>798</v>
      </c>
      <c r="B802" s="11" t="s">
        <v>656</v>
      </c>
      <c r="C802" s="11" t="s">
        <v>2900</v>
      </c>
      <c r="D802" s="11" t="s">
        <v>2901</v>
      </c>
      <c r="E802" s="11" t="s">
        <v>2902</v>
      </c>
      <c r="F802" s="30" t="s">
        <v>2903</v>
      </c>
      <c r="G802" s="11" t="s">
        <v>1313</v>
      </c>
      <c r="H802" s="11">
        <v>2</v>
      </c>
      <c r="I802" s="11">
        <v>20</v>
      </c>
      <c r="J802" s="11"/>
      <c r="K802" s="11"/>
      <c r="L802" s="11"/>
      <c r="M802" s="11">
        <v>100</v>
      </c>
      <c r="N802" s="11" t="s">
        <v>1742</v>
      </c>
      <c r="O802" s="11" t="s">
        <v>47</v>
      </c>
      <c r="P802" s="11" t="s">
        <v>48</v>
      </c>
      <c r="Q802" s="11" t="s">
        <v>729</v>
      </c>
    </row>
    <row r="803" ht="24" spans="1:17">
      <c r="A803" s="28">
        <v>799</v>
      </c>
      <c r="B803" s="11" t="s">
        <v>713</v>
      </c>
      <c r="C803" s="11" t="s">
        <v>2904</v>
      </c>
      <c r="D803" s="11" t="s">
        <v>2905</v>
      </c>
      <c r="E803" s="11" t="s">
        <v>2906</v>
      </c>
      <c r="F803" s="30" t="s">
        <v>722</v>
      </c>
      <c r="G803" s="11" t="s">
        <v>723</v>
      </c>
      <c r="H803" s="11">
        <v>1</v>
      </c>
      <c r="I803" s="11">
        <v>10</v>
      </c>
      <c r="J803" s="11"/>
      <c r="K803" s="11"/>
      <c r="L803" s="11"/>
      <c r="M803" s="11">
        <v>100</v>
      </c>
      <c r="N803" s="11" t="s">
        <v>728</v>
      </c>
      <c r="O803" s="11" t="s">
        <v>47</v>
      </c>
      <c r="P803" s="11" t="s">
        <v>48</v>
      </c>
      <c r="Q803" s="11" t="s">
        <v>729</v>
      </c>
    </row>
    <row r="804" ht="24" spans="1:17">
      <c r="A804" s="28">
        <v>800</v>
      </c>
      <c r="B804" s="11" t="s">
        <v>713</v>
      </c>
      <c r="C804" s="11" t="s">
        <v>2907</v>
      </c>
      <c r="D804" s="11" t="s">
        <v>2908</v>
      </c>
      <c r="E804" s="11" t="s">
        <v>2909</v>
      </c>
      <c r="F804" s="30" t="s">
        <v>722</v>
      </c>
      <c r="G804" s="11" t="s">
        <v>723</v>
      </c>
      <c r="H804" s="11">
        <v>1</v>
      </c>
      <c r="I804" s="11">
        <v>10</v>
      </c>
      <c r="J804" s="11"/>
      <c r="K804" s="11"/>
      <c r="L804" s="11"/>
      <c r="M804" s="11">
        <v>100</v>
      </c>
      <c r="N804" s="11" t="s">
        <v>737</v>
      </c>
      <c r="O804" s="11" t="s">
        <v>47</v>
      </c>
      <c r="P804" s="11" t="s">
        <v>48</v>
      </c>
      <c r="Q804" s="11" t="s">
        <v>729</v>
      </c>
    </row>
    <row r="805" s="67" customFormat="1" ht="36" spans="1:17">
      <c r="A805" s="28">
        <v>801</v>
      </c>
      <c r="B805" s="11" t="s">
        <v>713</v>
      </c>
      <c r="C805" s="11" t="s">
        <v>2910</v>
      </c>
      <c r="D805" s="11" t="s">
        <v>2911</v>
      </c>
      <c r="E805" s="11" t="s">
        <v>2912</v>
      </c>
      <c r="F805" s="30" t="s">
        <v>2903</v>
      </c>
      <c r="G805" s="11" t="s">
        <v>2913</v>
      </c>
      <c r="H805" s="11">
        <v>4</v>
      </c>
      <c r="I805" s="11">
        <v>10</v>
      </c>
      <c r="J805" s="11"/>
      <c r="K805" s="11"/>
      <c r="L805" s="11"/>
      <c r="M805" s="11">
        <v>100</v>
      </c>
      <c r="N805" s="11" t="s">
        <v>750</v>
      </c>
      <c r="O805" s="11" t="s">
        <v>47</v>
      </c>
      <c r="P805" s="11" t="s">
        <v>48</v>
      </c>
      <c r="Q805" s="11" t="s">
        <v>729</v>
      </c>
    </row>
    <row r="806" ht="24" spans="1:17">
      <c r="A806" s="28">
        <v>802</v>
      </c>
      <c r="B806" s="11" t="s">
        <v>713</v>
      </c>
      <c r="C806" s="11" t="s">
        <v>2914</v>
      </c>
      <c r="D806" s="11" t="s">
        <v>2915</v>
      </c>
      <c r="E806" s="11" t="s">
        <v>2916</v>
      </c>
      <c r="F806" s="30" t="s">
        <v>2917</v>
      </c>
      <c r="G806" s="11" t="s">
        <v>2918</v>
      </c>
      <c r="H806" s="11">
        <v>1</v>
      </c>
      <c r="I806" s="11">
        <v>10</v>
      </c>
      <c r="J806" s="11"/>
      <c r="K806" s="11"/>
      <c r="L806" s="11"/>
      <c r="M806" s="11">
        <v>100</v>
      </c>
      <c r="N806" s="11" t="s">
        <v>898</v>
      </c>
      <c r="O806" s="11" t="s">
        <v>47</v>
      </c>
      <c r="P806" s="11" t="s">
        <v>48</v>
      </c>
      <c r="Q806" s="11" t="s">
        <v>729</v>
      </c>
    </row>
    <row r="807" ht="24" spans="1:17">
      <c r="A807" s="28">
        <v>803</v>
      </c>
      <c r="B807" s="11" t="s">
        <v>713</v>
      </c>
      <c r="C807" s="11" t="s">
        <v>2919</v>
      </c>
      <c r="D807" s="11" t="s">
        <v>2920</v>
      </c>
      <c r="E807" s="11" t="s">
        <v>2921</v>
      </c>
      <c r="F807" s="30" t="s">
        <v>660</v>
      </c>
      <c r="G807" s="11" t="s">
        <v>2922</v>
      </c>
      <c r="H807" s="11">
        <v>1</v>
      </c>
      <c r="I807" s="11">
        <v>10</v>
      </c>
      <c r="J807" s="11"/>
      <c r="K807" s="11"/>
      <c r="L807" s="11"/>
      <c r="M807" s="11">
        <v>100</v>
      </c>
      <c r="N807" s="11" t="s">
        <v>980</v>
      </c>
      <c r="O807" s="11" t="s">
        <v>105</v>
      </c>
      <c r="P807" s="11" t="s">
        <v>48</v>
      </c>
      <c r="Q807" s="11" t="s">
        <v>729</v>
      </c>
    </row>
    <row r="808" ht="36" spans="1:17">
      <c r="A808" s="28">
        <v>804</v>
      </c>
      <c r="B808" s="11" t="s">
        <v>713</v>
      </c>
      <c r="C808" s="11" t="s">
        <v>2923</v>
      </c>
      <c r="D808" s="11" t="s">
        <v>2924</v>
      </c>
      <c r="E808" s="11" t="s">
        <v>2925</v>
      </c>
      <c r="F808" s="30" t="s">
        <v>2926</v>
      </c>
      <c r="G808" s="11" t="s">
        <v>2823</v>
      </c>
      <c r="H808" s="11">
        <v>1</v>
      </c>
      <c r="I808" s="11">
        <v>10</v>
      </c>
      <c r="J808" s="11"/>
      <c r="K808" s="11"/>
      <c r="L808" s="11"/>
      <c r="M808" s="11">
        <v>100</v>
      </c>
      <c r="N808" s="11" t="s">
        <v>980</v>
      </c>
      <c r="O808" s="11" t="s">
        <v>47</v>
      </c>
      <c r="P808" s="11" t="s">
        <v>48</v>
      </c>
      <c r="Q808" s="11" t="s">
        <v>729</v>
      </c>
    </row>
    <row r="809" ht="24" spans="1:17">
      <c r="A809" s="28">
        <v>805</v>
      </c>
      <c r="B809" s="11" t="s">
        <v>713</v>
      </c>
      <c r="C809" s="11" t="s">
        <v>2927</v>
      </c>
      <c r="D809" s="11" t="s">
        <v>2928</v>
      </c>
      <c r="E809" s="11" t="s">
        <v>2929</v>
      </c>
      <c r="F809" s="30" t="s">
        <v>2930</v>
      </c>
      <c r="G809" s="11" t="s">
        <v>2823</v>
      </c>
      <c r="H809" s="11">
        <v>1</v>
      </c>
      <c r="I809" s="11">
        <v>10</v>
      </c>
      <c r="J809" s="11"/>
      <c r="K809" s="11"/>
      <c r="L809" s="11"/>
      <c r="M809" s="11">
        <v>100</v>
      </c>
      <c r="N809" s="11" t="s">
        <v>1031</v>
      </c>
      <c r="O809" s="11" t="s">
        <v>47</v>
      </c>
      <c r="P809" s="11" t="s">
        <v>48</v>
      </c>
      <c r="Q809" s="11" t="s">
        <v>729</v>
      </c>
    </row>
    <row r="810" ht="24" spans="1:17">
      <c r="A810" s="28">
        <v>806</v>
      </c>
      <c r="B810" s="11" t="s">
        <v>713</v>
      </c>
      <c r="C810" s="11" t="s">
        <v>2931</v>
      </c>
      <c r="D810" s="11" t="s">
        <v>2932</v>
      </c>
      <c r="E810" s="11" t="s">
        <v>2933</v>
      </c>
      <c r="F810" s="30" t="s">
        <v>2930</v>
      </c>
      <c r="G810" s="11" t="s">
        <v>2823</v>
      </c>
      <c r="H810" s="11">
        <v>1</v>
      </c>
      <c r="I810" s="11">
        <v>10</v>
      </c>
      <c r="J810" s="11"/>
      <c r="K810" s="11"/>
      <c r="L810" s="11"/>
      <c r="M810" s="11">
        <v>100</v>
      </c>
      <c r="N810" s="11" t="s">
        <v>1038</v>
      </c>
      <c r="O810" s="11" t="s">
        <v>47</v>
      </c>
      <c r="P810" s="11" t="s">
        <v>48</v>
      </c>
      <c r="Q810" s="11" t="s">
        <v>729</v>
      </c>
    </row>
    <row r="811" ht="48" spans="1:17">
      <c r="A811" s="28">
        <v>807</v>
      </c>
      <c r="B811" s="11" t="s">
        <v>713</v>
      </c>
      <c r="C811" s="11" t="s">
        <v>2934</v>
      </c>
      <c r="D811" s="11" t="s">
        <v>2935</v>
      </c>
      <c r="E811" s="11" t="s">
        <v>2936</v>
      </c>
      <c r="F811" s="30" t="s">
        <v>2937</v>
      </c>
      <c r="G811" s="11" t="s">
        <v>2938</v>
      </c>
      <c r="H811" s="11">
        <v>1</v>
      </c>
      <c r="I811" s="11">
        <v>10</v>
      </c>
      <c r="J811" s="11"/>
      <c r="K811" s="11"/>
      <c r="L811" s="11"/>
      <c r="M811" s="11">
        <v>100</v>
      </c>
      <c r="N811" s="11" t="s">
        <v>1038</v>
      </c>
      <c r="O811" s="11" t="s">
        <v>47</v>
      </c>
      <c r="P811" s="11" t="s">
        <v>48</v>
      </c>
      <c r="Q811" s="11" t="s">
        <v>729</v>
      </c>
    </row>
    <row r="812" ht="36" spans="1:17">
      <c r="A812" s="28">
        <v>808</v>
      </c>
      <c r="B812" s="11" t="s">
        <v>713</v>
      </c>
      <c r="C812" s="11" t="s">
        <v>2939</v>
      </c>
      <c r="D812" s="11" t="s">
        <v>2940</v>
      </c>
      <c r="E812" s="89" t="s">
        <v>2941</v>
      </c>
      <c r="F812" s="30" t="s">
        <v>2926</v>
      </c>
      <c r="G812" s="11" t="s">
        <v>2823</v>
      </c>
      <c r="H812" s="11">
        <v>1</v>
      </c>
      <c r="I812" s="11">
        <v>10</v>
      </c>
      <c r="J812" s="11" t="s">
        <v>1400</v>
      </c>
      <c r="K812" s="11">
        <v>2</v>
      </c>
      <c r="L812" s="11"/>
      <c r="M812" s="11">
        <v>100</v>
      </c>
      <c r="N812" s="11" t="s">
        <v>1038</v>
      </c>
      <c r="O812" s="11" t="s">
        <v>47</v>
      </c>
      <c r="P812" s="11" t="s">
        <v>48</v>
      </c>
      <c r="Q812" s="11" t="s">
        <v>729</v>
      </c>
    </row>
    <row r="813" ht="24" spans="1:17">
      <c r="A813" s="28">
        <v>809</v>
      </c>
      <c r="B813" s="11" t="s">
        <v>713</v>
      </c>
      <c r="C813" s="11" t="s">
        <v>2942</v>
      </c>
      <c r="D813" s="11" t="s">
        <v>2943</v>
      </c>
      <c r="E813" s="11" t="s">
        <v>2944</v>
      </c>
      <c r="F813" s="30" t="s">
        <v>2945</v>
      </c>
      <c r="G813" s="11" t="s">
        <v>2946</v>
      </c>
      <c r="H813" s="11">
        <v>1</v>
      </c>
      <c r="I813" s="11">
        <v>10</v>
      </c>
      <c r="J813" s="11"/>
      <c r="K813" s="11"/>
      <c r="L813" s="11"/>
      <c r="M813" s="11">
        <v>100</v>
      </c>
      <c r="N813" s="11" t="s">
        <v>767</v>
      </c>
      <c r="O813" s="11" t="s">
        <v>47</v>
      </c>
      <c r="P813" s="11" t="s">
        <v>48</v>
      </c>
      <c r="Q813" s="11" t="s">
        <v>729</v>
      </c>
    </row>
    <row r="814" ht="48" spans="1:17">
      <c r="A814" s="28">
        <v>810</v>
      </c>
      <c r="B814" s="11" t="s">
        <v>713</v>
      </c>
      <c r="C814" s="11" t="s">
        <v>2947</v>
      </c>
      <c r="D814" s="11" t="s">
        <v>2948</v>
      </c>
      <c r="E814" s="11" t="s">
        <v>2949</v>
      </c>
      <c r="F814" s="30" t="s">
        <v>2950</v>
      </c>
      <c r="G814" s="11" t="s">
        <v>2938</v>
      </c>
      <c r="H814" s="11">
        <v>1</v>
      </c>
      <c r="I814" s="11">
        <v>10</v>
      </c>
      <c r="J814" s="11"/>
      <c r="K814" s="11"/>
      <c r="L814" s="11"/>
      <c r="M814" s="11">
        <v>100</v>
      </c>
      <c r="N814" s="11" t="s">
        <v>767</v>
      </c>
      <c r="O814" s="11" t="s">
        <v>47</v>
      </c>
      <c r="P814" s="11" t="s">
        <v>48</v>
      </c>
      <c r="Q814" s="11" t="s">
        <v>729</v>
      </c>
    </row>
    <row r="815" s="67" customFormat="1" ht="36" spans="1:17">
      <c r="A815" s="28">
        <v>811</v>
      </c>
      <c r="B815" s="11" t="s">
        <v>713</v>
      </c>
      <c r="C815" s="11" t="s">
        <v>2951</v>
      </c>
      <c r="D815" s="11" t="s">
        <v>2952</v>
      </c>
      <c r="E815" s="11" t="s">
        <v>2953</v>
      </c>
      <c r="F815" s="30" t="s">
        <v>2903</v>
      </c>
      <c r="G815" s="11" t="s">
        <v>2913</v>
      </c>
      <c r="H815" s="11">
        <v>5</v>
      </c>
      <c r="I815" s="11">
        <v>10</v>
      </c>
      <c r="J815" s="11"/>
      <c r="K815" s="11"/>
      <c r="L815" s="11"/>
      <c r="M815" s="11">
        <v>100</v>
      </c>
      <c r="N815" s="11" t="s">
        <v>1121</v>
      </c>
      <c r="O815" s="11" t="s">
        <v>47</v>
      </c>
      <c r="P815" s="11" t="s">
        <v>48</v>
      </c>
      <c r="Q815" s="11" t="s">
        <v>729</v>
      </c>
    </row>
    <row r="816" ht="24" spans="1:17">
      <c r="A816" s="28">
        <v>812</v>
      </c>
      <c r="B816" s="11" t="s">
        <v>713</v>
      </c>
      <c r="C816" s="11" t="s">
        <v>2954</v>
      </c>
      <c r="D816" s="11" t="s">
        <v>2955</v>
      </c>
      <c r="E816" s="11" t="s">
        <v>2956</v>
      </c>
      <c r="F816" s="30" t="s">
        <v>2945</v>
      </c>
      <c r="G816" s="11" t="s">
        <v>2946</v>
      </c>
      <c r="H816" s="11">
        <v>1</v>
      </c>
      <c r="I816" s="11">
        <v>10</v>
      </c>
      <c r="J816" s="11"/>
      <c r="K816" s="11"/>
      <c r="L816" s="11"/>
      <c r="M816" s="11">
        <v>100</v>
      </c>
      <c r="N816" s="11" t="s">
        <v>1148</v>
      </c>
      <c r="O816" s="11" t="s">
        <v>47</v>
      </c>
      <c r="P816" s="11" t="s">
        <v>48</v>
      </c>
      <c r="Q816" s="11" t="s">
        <v>729</v>
      </c>
    </row>
    <row r="817" ht="36" spans="1:17">
      <c r="A817" s="28">
        <v>813</v>
      </c>
      <c r="B817" s="11" t="s">
        <v>713</v>
      </c>
      <c r="C817" s="11" t="s">
        <v>2957</v>
      </c>
      <c r="D817" s="11" t="s">
        <v>2958</v>
      </c>
      <c r="E817" s="89" t="s">
        <v>2959</v>
      </c>
      <c r="F817" s="30" t="s">
        <v>2926</v>
      </c>
      <c r="G817" s="11" t="s">
        <v>2823</v>
      </c>
      <c r="H817" s="11">
        <v>1</v>
      </c>
      <c r="I817" s="11">
        <v>10</v>
      </c>
      <c r="J817" s="11" t="s">
        <v>1400</v>
      </c>
      <c r="K817" s="11">
        <v>2</v>
      </c>
      <c r="L817" s="11"/>
      <c r="M817" s="11">
        <v>100</v>
      </c>
      <c r="N817" s="11" t="s">
        <v>1208</v>
      </c>
      <c r="O817" s="11" t="s">
        <v>47</v>
      </c>
      <c r="P817" s="11" t="s">
        <v>48</v>
      </c>
      <c r="Q817" s="11" t="s">
        <v>729</v>
      </c>
    </row>
    <row r="818" ht="24" spans="1:17">
      <c r="A818" s="28">
        <v>814</v>
      </c>
      <c r="B818" s="11" t="s">
        <v>713</v>
      </c>
      <c r="C818" s="11" t="s">
        <v>2960</v>
      </c>
      <c r="D818" s="11" t="s">
        <v>2961</v>
      </c>
      <c r="E818" s="11" t="s">
        <v>2962</v>
      </c>
      <c r="F818" s="30" t="s">
        <v>2945</v>
      </c>
      <c r="G818" s="11" t="s">
        <v>2946</v>
      </c>
      <c r="H818" s="11">
        <v>1</v>
      </c>
      <c r="I818" s="11">
        <v>10</v>
      </c>
      <c r="J818" s="11"/>
      <c r="K818" s="11"/>
      <c r="L818" s="11"/>
      <c r="M818" s="11">
        <v>100</v>
      </c>
      <c r="N818" s="11" t="s">
        <v>775</v>
      </c>
      <c r="O818" s="11" t="s">
        <v>47</v>
      </c>
      <c r="P818" s="11" t="s">
        <v>48</v>
      </c>
      <c r="Q818" s="11" t="s">
        <v>729</v>
      </c>
    </row>
    <row r="819" ht="24" spans="1:17">
      <c r="A819" s="28">
        <v>815</v>
      </c>
      <c r="B819" s="11" t="s">
        <v>713</v>
      </c>
      <c r="C819" s="11" t="s">
        <v>2963</v>
      </c>
      <c r="D819" s="11" t="s">
        <v>2964</v>
      </c>
      <c r="E819" s="11" t="s">
        <v>2965</v>
      </c>
      <c r="F819" s="30" t="s">
        <v>2945</v>
      </c>
      <c r="G819" s="11" t="s">
        <v>2946</v>
      </c>
      <c r="H819" s="11">
        <v>1</v>
      </c>
      <c r="I819" s="11">
        <v>10</v>
      </c>
      <c r="J819" s="11"/>
      <c r="K819" s="11"/>
      <c r="L819" s="11"/>
      <c r="M819" s="11">
        <v>100</v>
      </c>
      <c r="N819" s="11" t="s">
        <v>775</v>
      </c>
      <c r="O819" s="11" t="s">
        <v>47</v>
      </c>
      <c r="P819" s="11" t="s">
        <v>48</v>
      </c>
      <c r="Q819" s="11" t="s">
        <v>729</v>
      </c>
    </row>
    <row r="820" ht="24" spans="1:17">
      <c r="A820" s="28">
        <v>816</v>
      </c>
      <c r="B820" s="11" t="s">
        <v>713</v>
      </c>
      <c r="C820" s="11" t="s">
        <v>2966</v>
      </c>
      <c r="D820" s="11" t="s">
        <v>2967</v>
      </c>
      <c r="E820" s="11" t="s">
        <v>2968</v>
      </c>
      <c r="F820" s="30" t="s">
        <v>660</v>
      </c>
      <c r="G820" s="11" t="s">
        <v>2969</v>
      </c>
      <c r="H820" s="11">
        <v>1</v>
      </c>
      <c r="I820" s="11">
        <v>10</v>
      </c>
      <c r="J820" s="11"/>
      <c r="K820" s="11"/>
      <c r="L820" s="11"/>
      <c r="M820" s="11">
        <v>100</v>
      </c>
      <c r="N820" s="11" t="s">
        <v>1417</v>
      </c>
      <c r="O820" s="11" t="s">
        <v>47</v>
      </c>
      <c r="P820" s="11" t="s">
        <v>48</v>
      </c>
      <c r="Q820" s="11" t="s">
        <v>729</v>
      </c>
    </row>
    <row r="821" ht="36" spans="1:17">
      <c r="A821" s="28">
        <v>817</v>
      </c>
      <c r="B821" s="11" t="s">
        <v>713</v>
      </c>
      <c r="C821" s="11" t="s">
        <v>2970</v>
      </c>
      <c r="D821" s="11" t="s">
        <v>2971</v>
      </c>
      <c r="E821" s="11" t="s">
        <v>2972</v>
      </c>
      <c r="F821" s="30" t="s">
        <v>2937</v>
      </c>
      <c r="G821" s="11" t="s">
        <v>2938</v>
      </c>
      <c r="H821" s="11">
        <v>1</v>
      </c>
      <c r="I821" s="11">
        <v>10</v>
      </c>
      <c r="J821" s="11"/>
      <c r="K821" s="11"/>
      <c r="L821" s="11"/>
      <c r="M821" s="11">
        <v>100</v>
      </c>
      <c r="N821" s="11" t="s">
        <v>1441</v>
      </c>
      <c r="O821" s="11" t="s">
        <v>47</v>
      </c>
      <c r="P821" s="11" t="s">
        <v>48</v>
      </c>
      <c r="Q821" s="11" t="s">
        <v>729</v>
      </c>
    </row>
    <row r="822" s="67" customFormat="1" ht="24" spans="1:17">
      <c r="A822" s="28">
        <v>818</v>
      </c>
      <c r="B822" s="11" t="s">
        <v>713</v>
      </c>
      <c r="C822" s="11" t="s">
        <v>2973</v>
      </c>
      <c r="D822" s="11" t="s">
        <v>2974</v>
      </c>
      <c r="E822" s="11" t="s">
        <v>2975</v>
      </c>
      <c r="F822" s="30" t="s">
        <v>2976</v>
      </c>
      <c r="G822" s="11" t="s">
        <v>2977</v>
      </c>
      <c r="H822" s="11">
        <v>1</v>
      </c>
      <c r="I822" s="11">
        <v>10</v>
      </c>
      <c r="J822" s="11"/>
      <c r="K822" s="11"/>
      <c r="L822" s="11"/>
      <c r="M822" s="11">
        <v>100</v>
      </c>
      <c r="N822" s="11" t="s">
        <v>1453</v>
      </c>
      <c r="O822" s="11" t="s">
        <v>47</v>
      </c>
      <c r="P822" s="11" t="s">
        <v>48</v>
      </c>
      <c r="Q822" s="11" t="s">
        <v>729</v>
      </c>
    </row>
    <row r="823" ht="36" spans="1:17">
      <c r="A823" s="28">
        <v>819</v>
      </c>
      <c r="B823" s="11" t="s">
        <v>713</v>
      </c>
      <c r="C823" s="11" t="s">
        <v>2978</v>
      </c>
      <c r="D823" s="11" t="s">
        <v>2979</v>
      </c>
      <c r="E823" s="11" t="s">
        <v>2980</v>
      </c>
      <c r="F823" s="30" t="s">
        <v>2981</v>
      </c>
      <c r="G823" s="11" t="s">
        <v>2823</v>
      </c>
      <c r="H823" s="11">
        <v>1</v>
      </c>
      <c r="I823" s="11">
        <v>10</v>
      </c>
      <c r="J823" s="11"/>
      <c r="K823" s="11"/>
      <c r="L823" s="11"/>
      <c r="M823" s="11">
        <v>100</v>
      </c>
      <c r="N823" s="11" t="s">
        <v>1699</v>
      </c>
      <c r="O823" s="11" t="s">
        <v>47</v>
      </c>
      <c r="P823" s="11" t="s">
        <v>48</v>
      </c>
      <c r="Q823" s="11" t="s">
        <v>729</v>
      </c>
    </row>
    <row r="824" ht="36" spans="1:17">
      <c r="A824" s="28">
        <v>820</v>
      </c>
      <c r="B824" s="11" t="s">
        <v>713</v>
      </c>
      <c r="C824" s="11" t="s">
        <v>2982</v>
      </c>
      <c r="D824" s="11" t="s">
        <v>2983</v>
      </c>
      <c r="E824" s="11" t="s">
        <v>2984</v>
      </c>
      <c r="F824" s="30" t="s">
        <v>2950</v>
      </c>
      <c r="G824" s="11" t="s">
        <v>2938</v>
      </c>
      <c r="H824" s="11">
        <v>1</v>
      </c>
      <c r="I824" s="11">
        <v>10</v>
      </c>
      <c r="J824" s="11"/>
      <c r="K824" s="11"/>
      <c r="L824" s="11"/>
      <c r="M824" s="11">
        <v>100</v>
      </c>
      <c r="N824" s="11" t="s">
        <v>1817</v>
      </c>
      <c r="O824" s="11" t="s">
        <v>47</v>
      </c>
      <c r="P824" s="11" t="s">
        <v>48</v>
      </c>
      <c r="Q824" s="11" t="s">
        <v>729</v>
      </c>
    </row>
    <row r="825" s="66" customFormat="1" spans="1:17">
      <c r="A825" s="90" t="s">
        <v>2985</v>
      </c>
      <c r="B825" s="91"/>
      <c r="C825" s="91"/>
      <c r="D825" s="91"/>
      <c r="E825" s="91"/>
      <c r="F825" s="91"/>
      <c r="G825" s="91"/>
      <c r="H825" s="91"/>
      <c r="I825" s="91"/>
      <c r="J825" s="91"/>
      <c r="K825" s="91"/>
      <c r="L825" s="91"/>
      <c r="M825" s="91"/>
      <c r="N825" s="91"/>
      <c r="O825" s="91"/>
      <c r="P825" s="91"/>
      <c r="Q825" s="92"/>
    </row>
  </sheetData>
  <autoFilter ref="A2:T825">
    <extLst/>
  </autoFilter>
  <mergeCells count="13">
    <mergeCell ref="I165:Q165"/>
    <mergeCell ref="A317:A318"/>
    <mergeCell ref="B317:B318"/>
    <mergeCell ref="C317:C318"/>
    <mergeCell ref="G317:G318"/>
    <mergeCell ref="I317:I318"/>
    <mergeCell ref="J317:J318"/>
    <mergeCell ref="K317:K318"/>
    <mergeCell ref="L317:L318"/>
    <mergeCell ref="N317:N318"/>
    <mergeCell ref="O317:O318"/>
    <mergeCell ref="P317:P318"/>
    <mergeCell ref="Q317:Q318"/>
  </mergeCells>
  <conditionalFormatting sqref="E$1:E$1048576">
    <cfRule type="duplicateValues" dxfId="0" priority="2"/>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W836"/>
  <sheetViews>
    <sheetView workbookViewId="0">
      <selection activeCell="C826" sqref="$A826:$XFD835"/>
    </sheetView>
  </sheetViews>
  <sheetFormatPr defaultColWidth="9" defaultRowHeight="13.5"/>
  <cols>
    <col min="1" max="1" width="3.875" style="5" customWidth="1"/>
    <col min="2" max="2" width="7.875" style="5" customWidth="1"/>
    <col min="3" max="3" width="17.25" style="5" customWidth="1"/>
    <col min="4" max="4" width="11.875" style="5" customWidth="1"/>
    <col min="5" max="5" width="14.5" style="5" customWidth="1"/>
    <col min="6" max="6" width="13" style="5" customWidth="1"/>
    <col min="7" max="7" width="11.75" style="5" customWidth="1"/>
    <col min="8" max="8" width="6.5" style="5" customWidth="1"/>
    <col min="9" max="9" width="9.625" style="5" hidden="1" customWidth="1"/>
    <col min="10" max="10" width="11.125" style="5" hidden="1" customWidth="1"/>
    <col min="11" max="11" width="12.625" style="5" hidden="1" customWidth="1"/>
    <col min="12" max="12" width="6.125" style="5" hidden="1" customWidth="1"/>
    <col min="13" max="13" width="8.5" style="5" hidden="1" customWidth="1"/>
    <col min="14" max="14" width="7.625" style="5" hidden="1" customWidth="1"/>
    <col min="15" max="15" width="7.125" style="5" hidden="1" customWidth="1"/>
    <col min="16" max="16" width="6.75" style="5" hidden="1" customWidth="1"/>
    <col min="17" max="17" width="6.5" style="5" hidden="1" customWidth="1"/>
    <col min="18" max="18" width="5" style="5" hidden="1" customWidth="1"/>
    <col min="19" max="19" width="5.625" style="5" hidden="1" customWidth="1"/>
    <col min="20" max="20" width="8" style="5" hidden="1" customWidth="1"/>
    <col min="21" max="21" width="7" style="5" hidden="1" customWidth="1"/>
    <col min="22" max="22" width="8.125" style="5" hidden="1" customWidth="1"/>
    <col min="23" max="23" width="6.375" style="5" hidden="1" customWidth="1"/>
    <col min="24" max="24" width="8.5" style="5" hidden="1" customWidth="1"/>
    <col min="25" max="25" width="11.875" style="3" hidden="1" customWidth="1"/>
    <col min="26" max="26" width="8" style="5" hidden="1" customWidth="1"/>
    <col min="27" max="27" width="6.5" style="5" hidden="1" customWidth="1"/>
    <col min="28" max="28" width="8" style="5" hidden="1" customWidth="1"/>
    <col min="29" max="29" width="7.75" style="5" hidden="1" customWidth="1"/>
    <col min="30" max="30" width="6.625" style="5" hidden="1" customWidth="1"/>
    <col min="31" max="31" width="8.375" style="5" hidden="1" customWidth="1"/>
    <col min="32" max="32" width="8.25" style="5" hidden="1" customWidth="1"/>
    <col min="33" max="33" width="6.5" style="5" customWidth="1"/>
    <col min="34" max="34" width="5.625" style="5" customWidth="1"/>
    <col min="35" max="35" width="5.5" style="5" customWidth="1"/>
    <col min="36" max="37" width="8.875" style="5" hidden="1" customWidth="1"/>
    <col min="38" max="38" width="10.75" style="5" hidden="1" customWidth="1"/>
    <col min="39" max="39" width="8.875" style="5" hidden="1" customWidth="1"/>
    <col min="40" max="40" width="8.25" style="5" customWidth="1"/>
    <col min="41" max="41" width="5.25" style="5" customWidth="1"/>
    <col min="42" max="42" width="6.25" style="5" customWidth="1"/>
    <col min="43" max="43" width="7.5" style="5" customWidth="1"/>
    <col min="44" max="44" width="8.25" style="5" customWidth="1"/>
    <col min="45" max="45" width="7.375" style="5" customWidth="1"/>
    <col min="46" max="46" width="13.375" style="5" customWidth="1"/>
    <col min="47" max="47" width="10.875" style="5" customWidth="1"/>
    <col min="48" max="48" width="9.125" style="5" customWidth="1"/>
    <col min="49" max="49" width="11.875" style="5" customWidth="1"/>
    <col min="50" max="16384" width="9" style="5"/>
  </cols>
  <sheetData>
    <row r="1" ht="18.75" spans="1:48">
      <c r="A1" s="23" t="s">
        <v>0</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row>
    <row r="2" ht="45" customHeight="1" spans="1:49">
      <c r="A2" s="24" t="s">
        <v>1</v>
      </c>
      <c r="B2" s="24" t="s">
        <v>2</v>
      </c>
      <c r="C2" s="25" t="s">
        <v>3</v>
      </c>
      <c r="D2" s="26" t="s">
        <v>4</v>
      </c>
      <c r="E2" s="26" t="s">
        <v>5</v>
      </c>
      <c r="F2" s="27" t="s">
        <v>6</v>
      </c>
      <c r="G2" s="26" t="s">
        <v>7</v>
      </c>
      <c r="H2" s="26" t="s">
        <v>10</v>
      </c>
      <c r="I2" s="26" t="s">
        <v>12</v>
      </c>
      <c r="J2" s="26" t="s">
        <v>13</v>
      </c>
      <c r="K2" s="26" t="s">
        <v>14</v>
      </c>
      <c r="L2" s="26" t="s">
        <v>15</v>
      </c>
      <c r="M2" s="26" t="s">
        <v>16</v>
      </c>
      <c r="N2" s="26" t="s">
        <v>17</v>
      </c>
      <c r="O2" s="26" t="s">
        <v>18</v>
      </c>
      <c r="P2" s="26" t="s">
        <v>19</v>
      </c>
      <c r="Q2" s="26" t="s">
        <v>20</v>
      </c>
      <c r="R2" s="26" t="s">
        <v>21</v>
      </c>
      <c r="S2" s="26" t="s">
        <v>22</v>
      </c>
      <c r="T2" s="26" t="s">
        <v>23</v>
      </c>
      <c r="U2" s="26" t="s">
        <v>24</v>
      </c>
      <c r="V2" s="26" t="s">
        <v>25</v>
      </c>
      <c r="W2" s="26" t="s">
        <v>26</v>
      </c>
      <c r="X2" s="26" t="s">
        <v>27</v>
      </c>
      <c r="Y2" s="26" t="s">
        <v>28</v>
      </c>
      <c r="Z2" s="26" t="s">
        <v>29</v>
      </c>
      <c r="AA2" s="26" t="s">
        <v>30</v>
      </c>
      <c r="AB2" s="26" t="s">
        <v>31</v>
      </c>
      <c r="AC2" s="26" t="s">
        <v>32</v>
      </c>
      <c r="AD2" s="26" t="s">
        <v>33</v>
      </c>
      <c r="AE2" s="26" t="s">
        <v>34</v>
      </c>
      <c r="AF2" s="26" t="s">
        <v>35</v>
      </c>
      <c r="AG2" s="26" t="s">
        <v>3323</v>
      </c>
      <c r="AH2" s="26" t="s">
        <v>8</v>
      </c>
      <c r="AI2" s="26" t="s">
        <v>9</v>
      </c>
      <c r="AJ2" s="26" t="s">
        <v>11</v>
      </c>
      <c r="AK2" s="26" t="s">
        <v>3539</v>
      </c>
      <c r="AL2" s="26" t="s">
        <v>3540</v>
      </c>
      <c r="AM2" s="26"/>
      <c r="AN2" s="26" t="s">
        <v>36</v>
      </c>
      <c r="AO2" s="26" t="s">
        <v>37</v>
      </c>
      <c r="AP2" s="26" t="s">
        <v>38</v>
      </c>
      <c r="AQ2" s="26" t="s">
        <v>39</v>
      </c>
      <c r="AR2" s="40" t="s">
        <v>3585</v>
      </c>
      <c r="AS2" s="40" t="s">
        <v>3586</v>
      </c>
      <c r="AT2" s="40" t="s">
        <v>3587</v>
      </c>
      <c r="AU2" s="40" t="s">
        <v>3588</v>
      </c>
      <c r="AV2" s="40" t="s">
        <v>3589</v>
      </c>
      <c r="AW2" s="46" t="s">
        <v>3326</v>
      </c>
    </row>
    <row r="3" ht="36" spans="1:48">
      <c r="A3" s="28">
        <v>1</v>
      </c>
      <c r="B3" s="11" t="s">
        <v>40</v>
      </c>
      <c r="C3" s="29" t="s">
        <v>41</v>
      </c>
      <c r="D3" s="11" t="s">
        <v>42</v>
      </c>
      <c r="E3" s="11" t="s">
        <v>43</v>
      </c>
      <c r="F3" s="30" t="s">
        <v>44</v>
      </c>
      <c r="G3" s="11" t="s">
        <v>45</v>
      </c>
      <c r="H3" s="11">
        <v>3</v>
      </c>
      <c r="I3" s="11">
        <v>3</v>
      </c>
      <c r="J3" s="11">
        <v>100</v>
      </c>
      <c r="K3" s="11"/>
      <c r="L3" s="11"/>
      <c r="M3" s="11"/>
      <c r="N3" s="11"/>
      <c r="O3" s="11"/>
      <c r="P3" s="11"/>
      <c r="Q3" s="11"/>
      <c r="R3" s="11"/>
      <c r="S3" s="11"/>
      <c r="T3" s="11"/>
      <c r="U3" s="11"/>
      <c r="V3" s="11"/>
      <c r="W3" s="11"/>
      <c r="X3" s="11"/>
      <c r="Y3" s="11"/>
      <c r="Z3" s="11"/>
      <c r="AA3" s="11"/>
      <c r="AB3" s="11"/>
      <c r="AC3" s="11"/>
      <c r="AD3" s="11"/>
      <c r="AE3" s="11"/>
      <c r="AF3" s="11"/>
      <c r="AG3" s="11">
        <v>100</v>
      </c>
      <c r="AH3" s="11"/>
      <c r="AI3" s="11"/>
      <c r="AJ3" s="11"/>
      <c r="AK3" s="11"/>
      <c r="AL3" s="11"/>
      <c r="AM3" s="11"/>
      <c r="AN3" s="11" t="s">
        <v>46</v>
      </c>
      <c r="AO3" s="11" t="s">
        <v>47</v>
      </c>
      <c r="AP3" s="11" t="s">
        <v>48</v>
      </c>
      <c r="AQ3" s="11" t="s">
        <v>49</v>
      </c>
      <c r="AR3" s="41">
        <f>AG3*AS3</f>
        <v>100</v>
      </c>
      <c r="AS3" s="41">
        <v>1</v>
      </c>
      <c r="AT3" s="41">
        <f>7591.271/AU825</f>
        <v>0.535464595065181</v>
      </c>
      <c r="AU3" s="41">
        <f>AR3</f>
        <v>100</v>
      </c>
      <c r="AV3" s="42">
        <f>AU3*AT3</f>
        <v>53.5464595065181</v>
      </c>
    </row>
    <row r="4" ht="48" spans="1:48">
      <c r="A4" s="28">
        <v>2</v>
      </c>
      <c r="B4" s="11" t="s">
        <v>40</v>
      </c>
      <c r="C4" s="29" t="s">
        <v>50</v>
      </c>
      <c r="D4" s="11" t="s">
        <v>51</v>
      </c>
      <c r="E4" s="11" t="s">
        <v>52</v>
      </c>
      <c r="F4" s="30" t="s">
        <v>53</v>
      </c>
      <c r="G4" s="11" t="s">
        <v>54</v>
      </c>
      <c r="H4" s="11">
        <v>4</v>
      </c>
      <c r="I4" s="11">
        <v>1</v>
      </c>
      <c r="J4" s="11">
        <v>0</v>
      </c>
      <c r="K4" s="11" t="s">
        <v>3330</v>
      </c>
      <c r="L4" s="11">
        <v>2</v>
      </c>
      <c r="M4" s="32">
        <v>100</v>
      </c>
      <c r="N4" s="33" t="s">
        <v>54</v>
      </c>
      <c r="O4" s="11">
        <v>3</v>
      </c>
      <c r="P4" s="11">
        <v>0</v>
      </c>
      <c r="Q4" s="11" t="s">
        <v>45</v>
      </c>
      <c r="R4" s="11">
        <v>0</v>
      </c>
      <c r="S4" s="11">
        <v>0</v>
      </c>
      <c r="T4" s="11">
        <v>0</v>
      </c>
      <c r="U4" s="11">
        <v>0</v>
      </c>
      <c r="V4" s="11">
        <v>0</v>
      </c>
      <c r="W4" s="11">
        <v>0</v>
      </c>
      <c r="X4" s="11">
        <v>0</v>
      </c>
      <c r="Y4" s="11">
        <v>0</v>
      </c>
      <c r="Z4" s="11">
        <v>0</v>
      </c>
      <c r="AA4" s="11">
        <v>0</v>
      </c>
      <c r="AB4" s="11">
        <v>0</v>
      </c>
      <c r="AC4" s="11">
        <v>0</v>
      </c>
      <c r="AD4" s="11">
        <v>0</v>
      </c>
      <c r="AE4" s="11">
        <v>0</v>
      </c>
      <c r="AF4" s="11">
        <v>0</v>
      </c>
      <c r="AG4" s="11">
        <v>50</v>
      </c>
      <c r="AH4" s="11"/>
      <c r="AI4" s="11"/>
      <c r="AJ4" s="11" t="s">
        <v>3329</v>
      </c>
      <c r="AK4" s="11" t="s">
        <v>3541</v>
      </c>
      <c r="AL4" s="11"/>
      <c r="AM4" s="11"/>
      <c r="AN4" s="11" t="s">
        <v>55</v>
      </c>
      <c r="AO4" s="11" t="s">
        <v>47</v>
      </c>
      <c r="AP4" s="31" t="s">
        <v>56</v>
      </c>
      <c r="AQ4" s="11" t="s">
        <v>49</v>
      </c>
      <c r="AR4" s="41">
        <f t="shared" ref="AR4:AR66" si="0">AG4*AS4</f>
        <v>50</v>
      </c>
      <c r="AS4" s="41">
        <v>1</v>
      </c>
      <c r="AT4" s="41">
        <f>7591.271/AU825</f>
        <v>0.535464595065181</v>
      </c>
      <c r="AU4" s="41">
        <f t="shared" ref="AU4:AU6" si="1">AR4</f>
        <v>50</v>
      </c>
      <c r="AV4" s="42">
        <f t="shared" ref="AV4:AV66" si="2">AU4*AT4</f>
        <v>26.7732297532591</v>
      </c>
    </row>
    <row r="5" ht="60" spans="1:48">
      <c r="A5" s="28">
        <v>3</v>
      </c>
      <c r="B5" s="11" t="s">
        <v>40</v>
      </c>
      <c r="C5" s="29" t="s">
        <v>57</v>
      </c>
      <c r="D5" s="11" t="s">
        <v>58</v>
      </c>
      <c r="E5" s="11" t="s">
        <v>59</v>
      </c>
      <c r="F5" s="30" t="s">
        <v>60</v>
      </c>
      <c r="G5" s="11" t="s">
        <v>61</v>
      </c>
      <c r="H5" s="11">
        <v>1</v>
      </c>
      <c r="I5" s="11">
        <v>1</v>
      </c>
      <c r="J5" s="11">
        <v>100</v>
      </c>
      <c r="K5" s="11"/>
      <c r="L5" s="11"/>
      <c r="M5" s="11"/>
      <c r="N5" s="11"/>
      <c r="O5" s="11"/>
      <c r="P5" s="11"/>
      <c r="Q5" s="11"/>
      <c r="R5" s="11"/>
      <c r="S5" s="11"/>
      <c r="T5" s="11"/>
      <c r="U5" s="11"/>
      <c r="V5" s="11"/>
      <c r="W5" s="11"/>
      <c r="X5" s="11"/>
      <c r="Y5" s="11"/>
      <c r="Z5" s="11"/>
      <c r="AA5" s="11"/>
      <c r="AB5" s="11"/>
      <c r="AC5" s="11"/>
      <c r="AD5" s="11"/>
      <c r="AE5" s="11"/>
      <c r="AF5" s="11"/>
      <c r="AG5" s="11">
        <v>100</v>
      </c>
      <c r="AH5" s="11"/>
      <c r="AI5" s="11"/>
      <c r="AJ5" s="11"/>
      <c r="AK5" s="11"/>
      <c r="AL5" s="11"/>
      <c r="AM5" s="11"/>
      <c r="AN5" s="11" t="s">
        <v>55</v>
      </c>
      <c r="AO5" s="11" t="s">
        <v>47</v>
      </c>
      <c r="AP5" s="11" t="s">
        <v>48</v>
      </c>
      <c r="AQ5" s="11" t="s">
        <v>49</v>
      </c>
      <c r="AR5" s="41">
        <f t="shared" si="0"/>
        <v>100</v>
      </c>
      <c r="AS5" s="41">
        <v>1</v>
      </c>
      <c r="AT5" s="41">
        <f>7591.271/AU825</f>
        <v>0.535464595065181</v>
      </c>
      <c r="AU5" s="41">
        <f t="shared" si="1"/>
        <v>100</v>
      </c>
      <c r="AV5" s="42">
        <f t="shared" si="2"/>
        <v>53.5464595065181</v>
      </c>
    </row>
    <row r="6" ht="60" spans="1:48">
      <c r="A6" s="28">
        <v>4</v>
      </c>
      <c r="B6" s="11" t="s">
        <v>40</v>
      </c>
      <c r="C6" s="29" t="s">
        <v>62</v>
      </c>
      <c r="D6" s="11" t="s">
        <v>63</v>
      </c>
      <c r="E6" s="11" t="s">
        <v>64</v>
      </c>
      <c r="F6" s="30" t="s">
        <v>65</v>
      </c>
      <c r="G6" s="11" t="s">
        <v>66</v>
      </c>
      <c r="H6" s="11">
        <v>1</v>
      </c>
      <c r="I6" s="11">
        <v>1</v>
      </c>
      <c r="J6" s="32">
        <v>100</v>
      </c>
      <c r="K6" s="33" t="s">
        <v>66</v>
      </c>
      <c r="L6" s="11">
        <v>2</v>
      </c>
      <c r="M6" s="11">
        <v>0</v>
      </c>
      <c r="N6" s="11" t="s">
        <v>128</v>
      </c>
      <c r="O6" s="11">
        <v>0</v>
      </c>
      <c r="P6" s="11">
        <v>0</v>
      </c>
      <c r="Q6" s="11">
        <v>0</v>
      </c>
      <c r="R6" s="11">
        <v>0</v>
      </c>
      <c r="S6" s="11">
        <v>0</v>
      </c>
      <c r="T6" s="11">
        <v>0</v>
      </c>
      <c r="U6" s="11">
        <v>0</v>
      </c>
      <c r="V6" s="11">
        <v>0</v>
      </c>
      <c r="W6" s="11">
        <v>0</v>
      </c>
      <c r="X6" s="11">
        <v>0</v>
      </c>
      <c r="Y6" s="11">
        <v>0</v>
      </c>
      <c r="Z6" s="11">
        <v>0</v>
      </c>
      <c r="AA6" s="11">
        <v>0</v>
      </c>
      <c r="AB6" s="11">
        <v>0</v>
      </c>
      <c r="AC6" s="11">
        <v>0</v>
      </c>
      <c r="AD6" s="11">
        <v>0</v>
      </c>
      <c r="AE6" s="11">
        <v>0</v>
      </c>
      <c r="AF6" s="11">
        <v>0</v>
      </c>
      <c r="AG6" s="11">
        <v>100</v>
      </c>
      <c r="AH6" s="11"/>
      <c r="AI6" s="11"/>
      <c r="AJ6" s="11" t="s">
        <v>3329</v>
      </c>
      <c r="AK6" s="11" t="s">
        <v>3541</v>
      </c>
      <c r="AL6" s="11"/>
      <c r="AM6" s="11"/>
      <c r="AN6" s="11" t="s">
        <v>67</v>
      </c>
      <c r="AO6" s="11" t="s">
        <v>47</v>
      </c>
      <c r="AP6" s="11" t="s">
        <v>48</v>
      </c>
      <c r="AQ6" s="11" t="s">
        <v>49</v>
      </c>
      <c r="AR6" s="41">
        <f t="shared" si="0"/>
        <v>100</v>
      </c>
      <c r="AS6" s="41">
        <v>1</v>
      </c>
      <c r="AT6" s="41">
        <f>7591.271/AU825</f>
        <v>0.535464595065181</v>
      </c>
      <c r="AU6" s="41">
        <f t="shared" si="1"/>
        <v>100</v>
      </c>
      <c r="AV6" s="42">
        <f t="shared" si="2"/>
        <v>53.5464595065181</v>
      </c>
    </row>
    <row r="7" ht="36" spans="1:48">
      <c r="A7" s="28">
        <v>5</v>
      </c>
      <c r="B7" s="11" t="s">
        <v>40</v>
      </c>
      <c r="C7" s="29" t="s">
        <v>68</v>
      </c>
      <c r="D7" s="11" t="s">
        <v>69</v>
      </c>
      <c r="E7" s="11" t="s">
        <v>70</v>
      </c>
      <c r="F7" s="30" t="s">
        <v>71</v>
      </c>
      <c r="G7" s="11" t="s">
        <v>72</v>
      </c>
      <c r="H7" s="11">
        <v>1</v>
      </c>
      <c r="I7" s="11">
        <v>1</v>
      </c>
      <c r="J7" s="11">
        <v>100</v>
      </c>
      <c r="K7" s="11"/>
      <c r="L7" s="11"/>
      <c r="M7" s="11"/>
      <c r="N7" s="11"/>
      <c r="O7" s="11"/>
      <c r="P7" s="11"/>
      <c r="Q7" s="11"/>
      <c r="R7" s="11"/>
      <c r="S7" s="11"/>
      <c r="T7" s="11"/>
      <c r="U7" s="11"/>
      <c r="V7" s="11"/>
      <c r="W7" s="11"/>
      <c r="X7" s="11"/>
      <c r="Y7" s="11"/>
      <c r="Z7" s="11"/>
      <c r="AA7" s="11"/>
      <c r="AB7" s="11"/>
      <c r="AC7" s="11"/>
      <c r="AD7" s="11"/>
      <c r="AE7" s="11"/>
      <c r="AF7" s="11"/>
      <c r="AG7" s="11">
        <v>100</v>
      </c>
      <c r="AH7" s="38" t="s">
        <v>3327</v>
      </c>
      <c r="AI7" s="39">
        <v>2</v>
      </c>
      <c r="AJ7" s="11"/>
      <c r="AK7" s="11"/>
      <c r="AL7" s="11"/>
      <c r="AM7" s="11"/>
      <c r="AN7" s="11" t="s">
        <v>67</v>
      </c>
      <c r="AO7" s="11" t="s">
        <v>47</v>
      </c>
      <c r="AP7" s="11" t="s">
        <v>48</v>
      </c>
      <c r="AQ7" s="11" t="s">
        <v>49</v>
      </c>
      <c r="AR7" s="41">
        <f t="shared" si="0"/>
        <v>100</v>
      </c>
      <c r="AS7" s="41">
        <v>1</v>
      </c>
      <c r="AT7" s="41">
        <f>7591.271/AU825</f>
        <v>0.535464595065181</v>
      </c>
      <c r="AU7" s="43">
        <v>100</v>
      </c>
      <c r="AV7" s="42">
        <f t="shared" si="2"/>
        <v>53.5464595065181</v>
      </c>
    </row>
    <row r="8" ht="48" spans="1:48">
      <c r="A8" s="28">
        <v>6</v>
      </c>
      <c r="B8" s="11" t="s">
        <v>40</v>
      </c>
      <c r="C8" s="29" t="s">
        <v>73</v>
      </c>
      <c r="D8" s="11" t="s">
        <v>74</v>
      </c>
      <c r="E8" s="11" t="s">
        <v>75</v>
      </c>
      <c r="F8" s="30" t="s">
        <v>76</v>
      </c>
      <c r="G8" s="11" t="s">
        <v>77</v>
      </c>
      <c r="H8" s="11">
        <v>1</v>
      </c>
      <c r="I8" s="11">
        <v>1</v>
      </c>
      <c r="J8" s="11">
        <v>100</v>
      </c>
      <c r="K8" s="11"/>
      <c r="L8" s="11"/>
      <c r="M8" s="11"/>
      <c r="N8" s="11"/>
      <c r="O8" s="11"/>
      <c r="P8" s="11"/>
      <c r="Q8" s="11"/>
      <c r="R8" s="11"/>
      <c r="S8" s="11"/>
      <c r="T8" s="11"/>
      <c r="U8" s="11"/>
      <c r="V8" s="11"/>
      <c r="W8" s="11"/>
      <c r="X8" s="11"/>
      <c r="Y8" s="11"/>
      <c r="Z8" s="11"/>
      <c r="AA8" s="11"/>
      <c r="AB8" s="11"/>
      <c r="AC8" s="11"/>
      <c r="AD8" s="11"/>
      <c r="AE8" s="11"/>
      <c r="AF8" s="11"/>
      <c r="AG8" s="11">
        <v>50</v>
      </c>
      <c r="AH8" s="11"/>
      <c r="AI8" s="11"/>
      <c r="AJ8" s="11"/>
      <c r="AK8" s="11"/>
      <c r="AL8" s="11"/>
      <c r="AM8" s="11"/>
      <c r="AN8" s="11" t="s">
        <v>78</v>
      </c>
      <c r="AO8" s="11" t="s">
        <v>47</v>
      </c>
      <c r="AP8" s="11" t="s">
        <v>56</v>
      </c>
      <c r="AQ8" s="11" t="s">
        <v>49</v>
      </c>
      <c r="AR8" s="41">
        <f t="shared" si="0"/>
        <v>50</v>
      </c>
      <c r="AS8" s="41">
        <v>1</v>
      </c>
      <c r="AT8" s="41">
        <f>7591.271/AU825</f>
        <v>0.535464595065181</v>
      </c>
      <c r="AU8" s="41">
        <f t="shared" ref="AU8:AU21" si="3">AR8</f>
        <v>50</v>
      </c>
      <c r="AV8" s="42">
        <f t="shared" si="2"/>
        <v>26.7732297532591</v>
      </c>
    </row>
    <row r="9" s="3" customFormat="1" ht="48" spans="1:48">
      <c r="A9" s="28">
        <v>7</v>
      </c>
      <c r="B9" s="11" t="s">
        <v>40</v>
      </c>
      <c r="C9" s="29" t="s">
        <v>79</v>
      </c>
      <c r="D9" s="11" t="s">
        <v>80</v>
      </c>
      <c r="E9" s="11" t="s">
        <v>81</v>
      </c>
      <c r="F9" s="11" t="s">
        <v>82</v>
      </c>
      <c r="G9" s="11" t="s">
        <v>83</v>
      </c>
      <c r="H9" s="31">
        <v>4</v>
      </c>
      <c r="I9" s="11">
        <v>1</v>
      </c>
      <c r="J9" s="11">
        <v>100</v>
      </c>
      <c r="K9" s="11"/>
      <c r="L9" s="11"/>
      <c r="M9" s="11"/>
      <c r="N9" s="11"/>
      <c r="O9" s="11"/>
      <c r="P9" s="11"/>
      <c r="Q9" s="11"/>
      <c r="R9" s="11"/>
      <c r="S9" s="11"/>
      <c r="T9" s="11"/>
      <c r="U9" s="11"/>
      <c r="V9" s="11"/>
      <c r="W9" s="11"/>
      <c r="X9" s="11"/>
      <c r="Y9" s="11"/>
      <c r="Z9" s="11"/>
      <c r="AA9" s="11"/>
      <c r="AB9" s="11"/>
      <c r="AC9" s="11"/>
      <c r="AD9" s="11"/>
      <c r="AE9" s="11"/>
      <c r="AF9" s="11"/>
      <c r="AG9" s="11">
        <v>50</v>
      </c>
      <c r="AH9" s="11"/>
      <c r="AI9" s="11"/>
      <c r="AJ9" s="11"/>
      <c r="AK9" s="11"/>
      <c r="AL9" s="11"/>
      <c r="AM9" s="11"/>
      <c r="AN9" s="11" t="s">
        <v>84</v>
      </c>
      <c r="AO9" s="11" t="s">
        <v>47</v>
      </c>
      <c r="AP9" s="11" t="s">
        <v>56</v>
      </c>
      <c r="AQ9" s="11" t="s">
        <v>49</v>
      </c>
      <c r="AR9" s="44">
        <f t="shared" si="0"/>
        <v>50</v>
      </c>
      <c r="AS9" s="44">
        <v>1</v>
      </c>
      <c r="AT9" s="44">
        <f>7591.271/AU825</f>
        <v>0.535464595065181</v>
      </c>
      <c r="AU9" s="44">
        <f t="shared" si="3"/>
        <v>50</v>
      </c>
      <c r="AV9" s="45">
        <f t="shared" si="2"/>
        <v>26.7732297532591</v>
      </c>
    </row>
    <row r="10" ht="24" spans="1:48">
      <c r="A10" s="28">
        <v>8</v>
      </c>
      <c r="B10" s="11" t="s">
        <v>40</v>
      </c>
      <c r="C10" s="29" t="s">
        <v>85</v>
      </c>
      <c r="D10" s="11" t="s">
        <v>86</v>
      </c>
      <c r="E10" s="11" t="s">
        <v>87</v>
      </c>
      <c r="F10" s="30" t="s">
        <v>88</v>
      </c>
      <c r="G10" s="11" t="s">
        <v>45</v>
      </c>
      <c r="H10" s="11">
        <v>1</v>
      </c>
      <c r="I10" s="11">
        <v>1</v>
      </c>
      <c r="J10" s="11">
        <v>100</v>
      </c>
      <c r="K10" s="11"/>
      <c r="L10" s="11"/>
      <c r="M10" s="11"/>
      <c r="N10" s="11"/>
      <c r="O10" s="11"/>
      <c r="P10" s="11"/>
      <c r="Q10" s="11"/>
      <c r="R10" s="11"/>
      <c r="S10" s="11"/>
      <c r="T10" s="11"/>
      <c r="U10" s="11"/>
      <c r="V10" s="11"/>
      <c r="W10" s="11"/>
      <c r="X10" s="11"/>
      <c r="Y10" s="11"/>
      <c r="Z10" s="11"/>
      <c r="AA10" s="11"/>
      <c r="AB10" s="11"/>
      <c r="AC10" s="11"/>
      <c r="AD10" s="11"/>
      <c r="AE10" s="11"/>
      <c r="AF10" s="11"/>
      <c r="AG10" s="11">
        <v>100</v>
      </c>
      <c r="AH10" s="11"/>
      <c r="AI10" s="11"/>
      <c r="AJ10" s="11"/>
      <c r="AK10" s="11"/>
      <c r="AL10" s="11"/>
      <c r="AM10" s="11"/>
      <c r="AN10" s="11" t="s">
        <v>89</v>
      </c>
      <c r="AO10" s="11" t="s">
        <v>47</v>
      </c>
      <c r="AP10" s="11" t="s">
        <v>48</v>
      </c>
      <c r="AQ10" s="11" t="s">
        <v>49</v>
      </c>
      <c r="AR10" s="41">
        <f t="shared" si="0"/>
        <v>100</v>
      </c>
      <c r="AS10" s="41">
        <v>1</v>
      </c>
      <c r="AT10" s="41">
        <f>7591.271/AU825</f>
        <v>0.535464595065181</v>
      </c>
      <c r="AU10" s="41">
        <f t="shared" si="3"/>
        <v>100</v>
      </c>
      <c r="AV10" s="42">
        <f t="shared" si="2"/>
        <v>53.5464595065181</v>
      </c>
    </row>
    <row r="11" ht="36" spans="1:48">
      <c r="A11" s="28">
        <v>9</v>
      </c>
      <c r="B11" s="11" t="s">
        <v>40</v>
      </c>
      <c r="C11" s="29" t="s">
        <v>90</v>
      </c>
      <c r="D11" s="11" t="s">
        <v>91</v>
      </c>
      <c r="E11" s="11" t="s">
        <v>92</v>
      </c>
      <c r="F11" s="30" t="s">
        <v>93</v>
      </c>
      <c r="G11" s="11" t="s">
        <v>45</v>
      </c>
      <c r="H11" s="11">
        <v>1</v>
      </c>
      <c r="I11" s="11">
        <v>1</v>
      </c>
      <c r="J11" s="11">
        <v>100</v>
      </c>
      <c r="K11" s="11"/>
      <c r="L11" s="11"/>
      <c r="M11" s="11"/>
      <c r="N11" s="11"/>
      <c r="O11" s="11"/>
      <c r="P11" s="11"/>
      <c r="Q11" s="11"/>
      <c r="R11" s="11"/>
      <c r="S11" s="11"/>
      <c r="T11" s="11"/>
      <c r="U11" s="11"/>
      <c r="V11" s="11"/>
      <c r="W11" s="11"/>
      <c r="X11" s="11"/>
      <c r="Y11" s="11"/>
      <c r="Z11" s="11"/>
      <c r="AA11" s="11"/>
      <c r="AB11" s="11"/>
      <c r="AC11" s="11"/>
      <c r="AD11" s="11"/>
      <c r="AE11" s="11"/>
      <c r="AF11" s="11"/>
      <c r="AG11" s="11">
        <v>100</v>
      </c>
      <c r="AH11" s="11"/>
      <c r="AI11" s="11"/>
      <c r="AJ11" s="11"/>
      <c r="AK11" s="11"/>
      <c r="AL11" s="11"/>
      <c r="AM11" s="11"/>
      <c r="AN11" s="11" t="s">
        <v>94</v>
      </c>
      <c r="AO11" s="11" t="s">
        <v>47</v>
      </c>
      <c r="AP11" s="11" t="s">
        <v>48</v>
      </c>
      <c r="AQ11" s="11" t="s">
        <v>49</v>
      </c>
      <c r="AR11" s="41">
        <f t="shared" si="0"/>
        <v>100</v>
      </c>
      <c r="AS11" s="41">
        <v>1</v>
      </c>
      <c r="AT11" s="41">
        <f>7591.271/AU825</f>
        <v>0.535464595065181</v>
      </c>
      <c r="AU11" s="41">
        <f t="shared" si="3"/>
        <v>100</v>
      </c>
      <c r="AV11" s="42">
        <f t="shared" si="2"/>
        <v>53.5464595065181</v>
      </c>
    </row>
    <row r="12" ht="36" spans="1:48">
      <c r="A12" s="28">
        <v>10</v>
      </c>
      <c r="B12" s="11" t="s">
        <v>40</v>
      </c>
      <c r="C12" s="29" t="s">
        <v>95</v>
      </c>
      <c r="D12" s="11" t="s">
        <v>96</v>
      </c>
      <c r="E12" s="11" t="s">
        <v>97</v>
      </c>
      <c r="F12" s="30" t="s">
        <v>98</v>
      </c>
      <c r="G12" s="11" t="s">
        <v>45</v>
      </c>
      <c r="H12" s="11">
        <v>1</v>
      </c>
      <c r="I12" s="11">
        <v>1</v>
      </c>
      <c r="J12" s="11">
        <v>100</v>
      </c>
      <c r="K12" s="11"/>
      <c r="L12" s="11"/>
      <c r="M12" s="11"/>
      <c r="N12" s="11"/>
      <c r="O12" s="11"/>
      <c r="P12" s="11"/>
      <c r="Q12" s="11"/>
      <c r="R12" s="11"/>
      <c r="S12" s="11"/>
      <c r="T12" s="11"/>
      <c r="U12" s="11"/>
      <c r="V12" s="11"/>
      <c r="W12" s="11"/>
      <c r="X12" s="11"/>
      <c r="Y12" s="11"/>
      <c r="Z12" s="11"/>
      <c r="AA12" s="11"/>
      <c r="AB12" s="11"/>
      <c r="AC12" s="11"/>
      <c r="AD12" s="11"/>
      <c r="AE12" s="11"/>
      <c r="AF12" s="11"/>
      <c r="AG12" s="11">
        <v>100</v>
      </c>
      <c r="AH12" s="11"/>
      <c r="AI12" s="11"/>
      <c r="AJ12" s="11"/>
      <c r="AK12" s="11"/>
      <c r="AL12" s="11"/>
      <c r="AM12" s="11"/>
      <c r="AN12" s="11" t="s">
        <v>99</v>
      </c>
      <c r="AO12" s="11" t="s">
        <v>47</v>
      </c>
      <c r="AP12" s="11" t="s">
        <v>48</v>
      </c>
      <c r="AQ12" s="11" t="s">
        <v>49</v>
      </c>
      <c r="AR12" s="41">
        <f t="shared" si="0"/>
        <v>100</v>
      </c>
      <c r="AS12" s="41">
        <v>1</v>
      </c>
      <c r="AT12" s="41">
        <f>7591.271/AU825</f>
        <v>0.535464595065181</v>
      </c>
      <c r="AU12" s="41">
        <f t="shared" si="3"/>
        <v>100</v>
      </c>
      <c r="AV12" s="42">
        <f t="shared" si="2"/>
        <v>53.5464595065181</v>
      </c>
    </row>
    <row r="13" ht="36" spans="1:48">
      <c r="A13" s="28">
        <v>11</v>
      </c>
      <c r="B13" s="11" t="s">
        <v>40</v>
      </c>
      <c r="C13" s="29" t="s">
        <v>100</v>
      </c>
      <c r="D13" s="11" t="s">
        <v>101</v>
      </c>
      <c r="E13" s="11" t="s">
        <v>102</v>
      </c>
      <c r="F13" s="30" t="s">
        <v>103</v>
      </c>
      <c r="G13" s="11" t="s">
        <v>104</v>
      </c>
      <c r="H13" s="11">
        <v>3</v>
      </c>
      <c r="I13" s="11">
        <v>3</v>
      </c>
      <c r="J13" s="11">
        <v>100</v>
      </c>
      <c r="K13" s="11"/>
      <c r="L13" s="11"/>
      <c r="M13" s="11"/>
      <c r="N13" s="11"/>
      <c r="O13" s="11"/>
      <c r="P13" s="11"/>
      <c r="Q13" s="11"/>
      <c r="R13" s="11"/>
      <c r="S13" s="11"/>
      <c r="T13" s="11"/>
      <c r="U13" s="11"/>
      <c r="V13" s="11"/>
      <c r="W13" s="11"/>
      <c r="X13" s="11"/>
      <c r="Y13" s="11"/>
      <c r="Z13" s="11"/>
      <c r="AA13" s="11"/>
      <c r="AB13" s="11"/>
      <c r="AC13" s="11"/>
      <c r="AD13" s="11"/>
      <c r="AE13" s="11"/>
      <c r="AF13" s="11"/>
      <c r="AG13" s="11">
        <v>20</v>
      </c>
      <c r="AH13" s="11"/>
      <c r="AI13" s="11"/>
      <c r="AJ13" s="11"/>
      <c r="AK13" s="11"/>
      <c r="AL13" s="11"/>
      <c r="AM13" s="11"/>
      <c r="AN13" s="11" t="s">
        <v>99</v>
      </c>
      <c r="AO13" s="11" t="s">
        <v>105</v>
      </c>
      <c r="AP13" s="11" t="s">
        <v>56</v>
      </c>
      <c r="AQ13" s="11" t="s">
        <v>49</v>
      </c>
      <c r="AR13" s="41">
        <f t="shared" si="0"/>
        <v>20</v>
      </c>
      <c r="AS13" s="41">
        <v>1</v>
      </c>
      <c r="AT13" s="41">
        <f>7591.271/AU825</f>
        <v>0.535464595065181</v>
      </c>
      <c r="AU13" s="41">
        <f t="shared" si="3"/>
        <v>20</v>
      </c>
      <c r="AV13" s="42">
        <f t="shared" si="2"/>
        <v>10.7092919013036</v>
      </c>
    </row>
    <row r="14" ht="48" spans="1:48">
      <c r="A14" s="28">
        <v>12</v>
      </c>
      <c r="B14" s="11" t="s">
        <v>40</v>
      </c>
      <c r="C14" s="29" t="s">
        <v>106</v>
      </c>
      <c r="D14" s="11" t="s">
        <v>107</v>
      </c>
      <c r="E14" s="11" t="s">
        <v>108</v>
      </c>
      <c r="F14" s="11" t="s">
        <v>109</v>
      </c>
      <c r="G14" s="11" t="s">
        <v>54</v>
      </c>
      <c r="H14" s="11">
        <v>4</v>
      </c>
      <c r="I14" s="11">
        <v>1</v>
      </c>
      <c r="J14" s="11">
        <v>0</v>
      </c>
      <c r="K14" s="11" t="s">
        <v>3330</v>
      </c>
      <c r="L14" s="11">
        <v>2</v>
      </c>
      <c r="M14" s="32">
        <v>100</v>
      </c>
      <c r="N14" s="33" t="s">
        <v>54</v>
      </c>
      <c r="O14" s="11">
        <v>3</v>
      </c>
      <c r="P14" s="11">
        <v>0</v>
      </c>
      <c r="Q14" s="11" t="s">
        <v>45</v>
      </c>
      <c r="R14" s="11">
        <v>0</v>
      </c>
      <c r="S14" s="11">
        <v>0</v>
      </c>
      <c r="T14" s="11">
        <v>0</v>
      </c>
      <c r="U14" s="11">
        <v>0</v>
      </c>
      <c r="V14" s="11">
        <v>0</v>
      </c>
      <c r="W14" s="11">
        <v>0</v>
      </c>
      <c r="X14" s="11">
        <v>0</v>
      </c>
      <c r="Y14" s="11">
        <v>0</v>
      </c>
      <c r="Z14" s="11">
        <v>0</v>
      </c>
      <c r="AA14" s="11">
        <v>0</v>
      </c>
      <c r="AB14" s="11">
        <v>0</v>
      </c>
      <c r="AC14" s="11">
        <v>0</v>
      </c>
      <c r="AD14" s="11">
        <v>0</v>
      </c>
      <c r="AE14" s="11">
        <v>0</v>
      </c>
      <c r="AF14" s="11">
        <v>0</v>
      </c>
      <c r="AG14" s="11">
        <v>50</v>
      </c>
      <c r="AH14" s="11"/>
      <c r="AI14" s="11"/>
      <c r="AJ14" s="11" t="s">
        <v>3329</v>
      </c>
      <c r="AK14" s="11" t="s">
        <v>3541</v>
      </c>
      <c r="AL14" s="11"/>
      <c r="AM14" s="11"/>
      <c r="AN14" s="11" t="s">
        <v>99</v>
      </c>
      <c r="AO14" s="11" t="s">
        <v>47</v>
      </c>
      <c r="AP14" s="11" t="s">
        <v>56</v>
      </c>
      <c r="AQ14" s="11" t="s">
        <v>49</v>
      </c>
      <c r="AR14" s="41">
        <f t="shared" si="0"/>
        <v>50</v>
      </c>
      <c r="AS14" s="41">
        <v>1</v>
      </c>
      <c r="AT14" s="41">
        <f>7591.271/AU825</f>
        <v>0.535464595065181</v>
      </c>
      <c r="AU14" s="41">
        <f t="shared" si="3"/>
        <v>50</v>
      </c>
      <c r="AV14" s="42">
        <f t="shared" si="2"/>
        <v>26.7732297532591</v>
      </c>
    </row>
    <row r="15" ht="48" spans="1:48">
      <c r="A15" s="28">
        <v>13</v>
      </c>
      <c r="B15" s="11" t="s">
        <v>40</v>
      </c>
      <c r="C15" s="29" t="s">
        <v>110</v>
      </c>
      <c r="D15" s="11" t="s">
        <v>111</v>
      </c>
      <c r="E15" s="11" t="s">
        <v>112</v>
      </c>
      <c r="F15" s="30" t="s">
        <v>53</v>
      </c>
      <c r="G15" s="11" t="s">
        <v>54</v>
      </c>
      <c r="H15" s="11">
        <v>4</v>
      </c>
      <c r="I15" s="11">
        <v>1</v>
      </c>
      <c r="J15" s="11">
        <v>0</v>
      </c>
      <c r="K15" s="11" t="s">
        <v>3330</v>
      </c>
      <c r="L15" s="11">
        <v>2</v>
      </c>
      <c r="M15" s="32">
        <v>100</v>
      </c>
      <c r="N15" s="33" t="s">
        <v>54</v>
      </c>
      <c r="O15" s="11">
        <v>3</v>
      </c>
      <c r="P15" s="11">
        <v>0</v>
      </c>
      <c r="Q15" s="11" t="s">
        <v>45</v>
      </c>
      <c r="R15" s="11">
        <v>0</v>
      </c>
      <c r="S15" s="11">
        <v>0</v>
      </c>
      <c r="T15" s="11">
        <v>0</v>
      </c>
      <c r="U15" s="11">
        <v>0</v>
      </c>
      <c r="V15" s="11">
        <v>0</v>
      </c>
      <c r="W15" s="11">
        <v>0</v>
      </c>
      <c r="X15" s="11">
        <v>0</v>
      </c>
      <c r="Y15" s="11">
        <v>0</v>
      </c>
      <c r="Z15" s="11">
        <v>0</v>
      </c>
      <c r="AA15" s="11">
        <v>0</v>
      </c>
      <c r="AB15" s="11">
        <v>0</v>
      </c>
      <c r="AC15" s="11">
        <v>0</v>
      </c>
      <c r="AD15" s="11">
        <v>0</v>
      </c>
      <c r="AE15" s="11">
        <v>0</v>
      </c>
      <c r="AF15" s="11">
        <v>0</v>
      </c>
      <c r="AG15" s="11">
        <v>50</v>
      </c>
      <c r="AH15" s="11"/>
      <c r="AI15" s="11"/>
      <c r="AJ15" s="11" t="s">
        <v>3329</v>
      </c>
      <c r="AK15" s="11" t="s">
        <v>3541</v>
      </c>
      <c r="AL15" s="11"/>
      <c r="AM15" s="11"/>
      <c r="AN15" s="11" t="s">
        <v>113</v>
      </c>
      <c r="AO15" s="11" t="s">
        <v>47</v>
      </c>
      <c r="AP15" s="11" t="s">
        <v>56</v>
      </c>
      <c r="AQ15" s="11" t="s">
        <v>49</v>
      </c>
      <c r="AR15" s="41">
        <f t="shared" si="0"/>
        <v>50</v>
      </c>
      <c r="AS15" s="41">
        <v>1</v>
      </c>
      <c r="AT15" s="41">
        <f>7591.271/AU825</f>
        <v>0.535464595065181</v>
      </c>
      <c r="AU15" s="41">
        <f t="shared" si="3"/>
        <v>50</v>
      </c>
      <c r="AV15" s="42">
        <f t="shared" si="2"/>
        <v>26.7732297532591</v>
      </c>
    </row>
    <row r="16" ht="24" spans="1:48">
      <c r="A16" s="28">
        <v>14</v>
      </c>
      <c r="B16" s="11" t="s">
        <v>40</v>
      </c>
      <c r="C16" s="29" t="s">
        <v>114</v>
      </c>
      <c r="D16" s="11" t="s">
        <v>115</v>
      </c>
      <c r="E16" s="11" t="s">
        <v>116</v>
      </c>
      <c r="F16" s="30" t="s">
        <v>88</v>
      </c>
      <c r="G16" s="11" t="s">
        <v>45</v>
      </c>
      <c r="H16" s="11">
        <v>1</v>
      </c>
      <c r="I16" s="11">
        <v>1</v>
      </c>
      <c r="J16" s="11">
        <v>100</v>
      </c>
      <c r="K16" s="11"/>
      <c r="L16" s="11"/>
      <c r="M16" s="11"/>
      <c r="N16" s="11"/>
      <c r="O16" s="11"/>
      <c r="P16" s="11"/>
      <c r="Q16" s="11"/>
      <c r="R16" s="11"/>
      <c r="S16" s="11"/>
      <c r="T16" s="11"/>
      <c r="U16" s="11"/>
      <c r="V16" s="11"/>
      <c r="W16" s="11"/>
      <c r="X16" s="11"/>
      <c r="Y16" s="11"/>
      <c r="Z16" s="11"/>
      <c r="AA16" s="11"/>
      <c r="AB16" s="11"/>
      <c r="AC16" s="11"/>
      <c r="AD16" s="11"/>
      <c r="AE16" s="11"/>
      <c r="AF16" s="11"/>
      <c r="AG16" s="11">
        <v>100</v>
      </c>
      <c r="AH16" s="11"/>
      <c r="AI16" s="11"/>
      <c r="AJ16" s="11"/>
      <c r="AK16" s="11"/>
      <c r="AL16" s="11"/>
      <c r="AM16" s="11"/>
      <c r="AN16" s="11" t="s">
        <v>117</v>
      </c>
      <c r="AO16" s="11" t="s">
        <v>47</v>
      </c>
      <c r="AP16" s="11" t="s">
        <v>48</v>
      </c>
      <c r="AQ16" s="11" t="s">
        <v>49</v>
      </c>
      <c r="AR16" s="41">
        <f t="shared" si="0"/>
        <v>100</v>
      </c>
      <c r="AS16" s="41">
        <v>1</v>
      </c>
      <c r="AT16" s="41">
        <f>7591.271/AU825</f>
        <v>0.535464595065181</v>
      </c>
      <c r="AU16" s="41">
        <f t="shared" si="3"/>
        <v>100</v>
      </c>
      <c r="AV16" s="42">
        <f t="shared" si="2"/>
        <v>53.5464595065181</v>
      </c>
    </row>
    <row r="17" ht="48" spans="1:48">
      <c r="A17" s="28">
        <v>15</v>
      </c>
      <c r="B17" s="11" t="s">
        <v>40</v>
      </c>
      <c r="C17" s="29" t="s">
        <v>118</v>
      </c>
      <c r="D17" s="11" t="s">
        <v>119</v>
      </c>
      <c r="E17" s="11" t="s">
        <v>120</v>
      </c>
      <c r="F17" s="30" t="s">
        <v>121</v>
      </c>
      <c r="G17" s="11" t="s">
        <v>122</v>
      </c>
      <c r="H17" s="11">
        <v>1</v>
      </c>
      <c r="I17" s="11">
        <v>1</v>
      </c>
      <c r="J17" s="11">
        <v>100</v>
      </c>
      <c r="K17" s="11"/>
      <c r="L17" s="11"/>
      <c r="M17" s="11"/>
      <c r="N17" s="11"/>
      <c r="O17" s="11"/>
      <c r="P17" s="11"/>
      <c r="Q17" s="11"/>
      <c r="R17" s="11"/>
      <c r="S17" s="11"/>
      <c r="T17" s="11"/>
      <c r="U17" s="11"/>
      <c r="V17" s="11"/>
      <c r="W17" s="11"/>
      <c r="X17" s="11"/>
      <c r="Y17" s="11"/>
      <c r="Z17" s="11"/>
      <c r="AA17" s="11"/>
      <c r="AB17" s="11"/>
      <c r="AC17" s="11"/>
      <c r="AD17" s="11"/>
      <c r="AE17" s="11"/>
      <c r="AF17" s="11"/>
      <c r="AG17" s="11">
        <v>100</v>
      </c>
      <c r="AH17" s="11"/>
      <c r="AI17" s="11"/>
      <c r="AJ17" s="11"/>
      <c r="AK17" s="11"/>
      <c r="AL17" s="11"/>
      <c r="AM17" s="11"/>
      <c r="AN17" s="11" t="s">
        <v>123</v>
      </c>
      <c r="AO17" s="11" t="s">
        <v>47</v>
      </c>
      <c r="AP17" s="11" t="s">
        <v>48</v>
      </c>
      <c r="AQ17" s="11" t="s">
        <v>49</v>
      </c>
      <c r="AR17" s="41">
        <f t="shared" si="0"/>
        <v>100</v>
      </c>
      <c r="AS17" s="41">
        <v>1</v>
      </c>
      <c r="AT17" s="41">
        <f>7591.271/AU825</f>
        <v>0.535464595065181</v>
      </c>
      <c r="AU17" s="41">
        <f t="shared" si="3"/>
        <v>100</v>
      </c>
      <c r="AV17" s="42">
        <f t="shared" si="2"/>
        <v>53.5464595065181</v>
      </c>
    </row>
    <row r="18" ht="36" spans="1:48">
      <c r="A18" s="28">
        <v>16</v>
      </c>
      <c r="B18" s="11" t="s">
        <v>40</v>
      </c>
      <c r="C18" s="29" t="s">
        <v>124</v>
      </c>
      <c r="D18" s="11" t="s">
        <v>125</v>
      </c>
      <c r="E18" s="11" t="s">
        <v>126</v>
      </c>
      <c r="F18" s="30" t="s">
        <v>127</v>
      </c>
      <c r="G18" s="11" t="s">
        <v>128</v>
      </c>
      <c r="H18" s="11">
        <v>0</v>
      </c>
      <c r="I18" s="11">
        <v>0</v>
      </c>
      <c r="J18" s="11">
        <v>100</v>
      </c>
      <c r="K18" s="11"/>
      <c r="L18" s="11"/>
      <c r="M18" s="11"/>
      <c r="N18" s="11"/>
      <c r="O18" s="11"/>
      <c r="P18" s="11"/>
      <c r="Q18" s="11"/>
      <c r="R18" s="11"/>
      <c r="S18" s="11"/>
      <c r="T18" s="11"/>
      <c r="U18" s="11"/>
      <c r="V18" s="11"/>
      <c r="W18" s="11"/>
      <c r="X18" s="11"/>
      <c r="Y18" s="11"/>
      <c r="Z18" s="11"/>
      <c r="AA18" s="11"/>
      <c r="AB18" s="11"/>
      <c r="AC18" s="11"/>
      <c r="AD18" s="11"/>
      <c r="AE18" s="11"/>
      <c r="AF18" s="11"/>
      <c r="AG18" s="11">
        <v>20</v>
      </c>
      <c r="AH18" s="11"/>
      <c r="AI18" s="11"/>
      <c r="AJ18" s="11"/>
      <c r="AK18" s="11"/>
      <c r="AL18" s="11"/>
      <c r="AM18" s="11"/>
      <c r="AN18" s="11" t="s">
        <v>129</v>
      </c>
      <c r="AO18" s="11" t="s">
        <v>105</v>
      </c>
      <c r="AP18" s="11" t="s">
        <v>56</v>
      </c>
      <c r="AQ18" s="11" t="s">
        <v>49</v>
      </c>
      <c r="AR18" s="41">
        <f t="shared" si="0"/>
        <v>20</v>
      </c>
      <c r="AS18" s="41">
        <v>1</v>
      </c>
      <c r="AT18" s="41">
        <f>7591.271/AU825</f>
        <v>0.535464595065181</v>
      </c>
      <c r="AU18" s="41">
        <f t="shared" si="3"/>
        <v>20</v>
      </c>
      <c r="AV18" s="42">
        <f t="shared" si="2"/>
        <v>10.7092919013036</v>
      </c>
    </row>
    <row r="19" ht="48" spans="1:48">
      <c r="A19" s="28">
        <v>17</v>
      </c>
      <c r="B19" s="11" t="s">
        <v>40</v>
      </c>
      <c r="C19" s="29" t="s">
        <v>130</v>
      </c>
      <c r="D19" s="11" t="s">
        <v>131</v>
      </c>
      <c r="E19" s="11" t="s">
        <v>132</v>
      </c>
      <c r="F19" s="11" t="s">
        <v>109</v>
      </c>
      <c r="G19" s="11" t="s">
        <v>54</v>
      </c>
      <c r="H19" s="11">
        <v>4</v>
      </c>
      <c r="I19" s="11">
        <v>1</v>
      </c>
      <c r="J19" s="11">
        <v>0</v>
      </c>
      <c r="K19" s="11" t="s">
        <v>3330</v>
      </c>
      <c r="L19" s="11">
        <v>2</v>
      </c>
      <c r="M19" s="32">
        <v>100</v>
      </c>
      <c r="N19" s="33" t="s">
        <v>54</v>
      </c>
      <c r="O19" s="11">
        <v>3</v>
      </c>
      <c r="P19" s="11">
        <v>0</v>
      </c>
      <c r="Q19" s="11" t="s">
        <v>45</v>
      </c>
      <c r="R19" s="11">
        <v>0</v>
      </c>
      <c r="S19" s="11">
        <v>0</v>
      </c>
      <c r="T19" s="11">
        <v>0</v>
      </c>
      <c r="U19" s="11">
        <v>0</v>
      </c>
      <c r="V19" s="11">
        <v>0</v>
      </c>
      <c r="W19" s="11">
        <v>0</v>
      </c>
      <c r="X19" s="11">
        <v>0</v>
      </c>
      <c r="Y19" s="11">
        <v>0</v>
      </c>
      <c r="Z19" s="11">
        <v>0</v>
      </c>
      <c r="AA19" s="11">
        <v>0</v>
      </c>
      <c r="AB19" s="11">
        <v>0</v>
      </c>
      <c r="AC19" s="11">
        <v>0</v>
      </c>
      <c r="AD19" s="11">
        <v>0</v>
      </c>
      <c r="AE19" s="11">
        <v>0</v>
      </c>
      <c r="AF19" s="11">
        <v>0</v>
      </c>
      <c r="AG19" s="11">
        <v>50</v>
      </c>
      <c r="AH19" s="11"/>
      <c r="AI19" s="11"/>
      <c r="AJ19" s="11" t="s">
        <v>3329</v>
      </c>
      <c r="AK19" s="11" t="s">
        <v>3541</v>
      </c>
      <c r="AL19" s="11"/>
      <c r="AM19" s="11"/>
      <c r="AN19" s="11" t="s">
        <v>133</v>
      </c>
      <c r="AO19" s="11" t="s">
        <v>47</v>
      </c>
      <c r="AP19" s="11" t="s">
        <v>56</v>
      </c>
      <c r="AQ19" s="11" t="s">
        <v>49</v>
      </c>
      <c r="AR19" s="41">
        <f t="shared" si="0"/>
        <v>50</v>
      </c>
      <c r="AS19" s="41">
        <v>1</v>
      </c>
      <c r="AT19" s="41">
        <f>7591.271/AU825</f>
        <v>0.535464595065181</v>
      </c>
      <c r="AU19" s="41">
        <f t="shared" si="3"/>
        <v>50</v>
      </c>
      <c r="AV19" s="42">
        <f t="shared" si="2"/>
        <v>26.7732297532591</v>
      </c>
    </row>
    <row r="20" ht="36" spans="1:48">
      <c r="A20" s="28">
        <v>18</v>
      </c>
      <c r="B20" s="11" t="s">
        <v>40</v>
      </c>
      <c r="C20" s="29" t="s">
        <v>134</v>
      </c>
      <c r="D20" s="11" t="s">
        <v>135</v>
      </c>
      <c r="E20" s="11" t="s">
        <v>136</v>
      </c>
      <c r="F20" s="30" t="s">
        <v>137</v>
      </c>
      <c r="G20" s="11" t="s">
        <v>138</v>
      </c>
      <c r="H20" s="11">
        <v>6</v>
      </c>
      <c r="I20" s="11">
        <v>1</v>
      </c>
      <c r="J20" s="11">
        <v>100</v>
      </c>
      <c r="K20" s="11"/>
      <c r="L20" s="11"/>
      <c r="M20" s="11"/>
      <c r="N20" s="11"/>
      <c r="O20" s="11"/>
      <c r="P20" s="11"/>
      <c r="Q20" s="11"/>
      <c r="R20" s="11"/>
      <c r="S20" s="11"/>
      <c r="T20" s="11"/>
      <c r="U20" s="11"/>
      <c r="V20" s="11"/>
      <c r="W20" s="11"/>
      <c r="X20" s="11"/>
      <c r="Y20" s="11"/>
      <c r="Z20" s="11"/>
      <c r="AA20" s="11"/>
      <c r="AB20" s="11"/>
      <c r="AC20" s="11"/>
      <c r="AD20" s="11"/>
      <c r="AE20" s="11"/>
      <c r="AF20" s="11"/>
      <c r="AG20" s="11">
        <v>50</v>
      </c>
      <c r="AH20" s="11"/>
      <c r="AI20" s="11"/>
      <c r="AJ20" s="11"/>
      <c r="AK20" s="11"/>
      <c r="AL20" s="11"/>
      <c r="AM20" s="11"/>
      <c r="AN20" s="11" t="s">
        <v>139</v>
      </c>
      <c r="AO20" s="11" t="s">
        <v>47</v>
      </c>
      <c r="AP20" s="11" t="s">
        <v>56</v>
      </c>
      <c r="AQ20" s="11" t="s">
        <v>49</v>
      </c>
      <c r="AR20" s="41">
        <f t="shared" si="0"/>
        <v>50</v>
      </c>
      <c r="AS20" s="41">
        <v>1</v>
      </c>
      <c r="AT20" s="41">
        <f>7591.271/AU825</f>
        <v>0.535464595065181</v>
      </c>
      <c r="AU20" s="41">
        <f t="shared" si="3"/>
        <v>50</v>
      </c>
      <c r="AV20" s="42">
        <f t="shared" si="2"/>
        <v>26.7732297532591</v>
      </c>
    </row>
    <row r="21" ht="36" spans="1:48">
      <c r="A21" s="28">
        <v>19</v>
      </c>
      <c r="B21" s="11" t="s">
        <v>40</v>
      </c>
      <c r="C21" s="29" t="s">
        <v>140</v>
      </c>
      <c r="D21" s="11" t="s">
        <v>141</v>
      </c>
      <c r="E21" s="11" t="s">
        <v>142</v>
      </c>
      <c r="F21" s="30" t="s">
        <v>143</v>
      </c>
      <c r="G21" s="11" t="s">
        <v>144</v>
      </c>
      <c r="H21" s="11">
        <v>3</v>
      </c>
      <c r="I21" s="11">
        <v>1</v>
      </c>
      <c r="J21" s="11">
        <v>100</v>
      </c>
      <c r="K21" s="11"/>
      <c r="L21" s="11"/>
      <c r="M21" s="11"/>
      <c r="N21" s="11"/>
      <c r="O21" s="11"/>
      <c r="P21" s="11"/>
      <c r="Q21" s="11"/>
      <c r="R21" s="11"/>
      <c r="S21" s="11"/>
      <c r="T21" s="11"/>
      <c r="U21" s="11"/>
      <c r="V21" s="11"/>
      <c r="W21" s="11"/>
      <c r="X21" s="11"/>
      <c r="Y21" s="11"/>
      <c r="Z21" s="11"/>
      <c r="AA21" s="11"/>
      <c r="AB21" s="11"/>
      <c r="AC21" s="11"/>
      <c r="AD21" s="11"/>
      <c r="AE21" s="11"/>
      <c r="AF21" s="11"/>
      <c r="AG21" s="11">
        <v>50</v>
      </c>
      <c r="AH21" s="11"/>
      <c r="AI21" s="11"/>
      <c r="AJ21" s="11"/>
      <c r="AK21" s="11"/>
      <c r="AL21" s="11"/>
      <c r="AM21" s="11"/>
      <c r="AN21" s="11" t="s">
        <v>139</v>
      </c>
      <c r="AO21" s="11" t="s">
        <v>47</v>
      </c>
      <c r="AP21" s="11" t="s">
        <v>56</v>
      </c>
      <c r="AQ21" s="11" t="s">
        <v>49</v>
      </c>
      <c r="AR21" s="41">
        <f t="shared" si="0"/>
        <v>50</v>
      </c>
      <c r="AS21" s="41">
        <v>1</v>
      </c>
      <c r="AT21" s="41">
        <f>7591.271/AU825</f>
        <v>0.535464595065181</v>
      </c>
      <c r="AU21" s="41">
        <f t="shared" si="3"/>
        <v>50</v>
      </c>
      <c r="AV21" s="42">
        <f t="shared" si="2"/>
        <v>26.7732297532591</v>
      </c>
    </row>
    <row r="22" ht="36" spans="1:48">
      <c r="A22" s="28">
        <v>20</v>
      </c>
      <c r="B22" s="11" t="s">
        <v>40</v>
      </c>
      <c r="C22" s="29" t="s">
        <v>145</v>
      </c>
      <c r="D22" s="11" t="s">
        <v>146</v>
      </c>
      <c r="E22" s="11" t="s">
        <v>147</v>
      </c>
      <c r="F22" s="11" t="s">
        <v>148</v>
      </c>
      <c r="G22" s="11" t="s">
        <v>149</v>
      </c>
      <c r="H22" s="11">
        <v>2</v>
      </c>
      <c r="I22" s="11">
        <v>1</v>
      </c>
      <c r="J22" s="11">
        <v>100</v>
      </c>
      <c r="K22" s="11"/>
      <c r="L22" s="11"/>
      <c r="M22" s="11"/>
      <c r="N22" s="11"/>
      <c r="O22" s="11"/>
      <c r="P22" s="11"/>
      <c r="Q22" s="11"/>
      <c r="R22" s="11"/>
      <c r="S22" s="11"/>
      <c r="T22" s="11"/>
      <c r="U22" s="11"/>
      <c r="V22" s="11"/>
      <c r="W22" s="11"/>
      <c r="X22" s="11"/>
      <c r="Y22" s="11"/>
      <c r="Z22" s="11"/>
      <c r="AA22" s="11"/>
      <c r="AB22" s="11"/>
      <c r="AC22" s="11"/>
      <c r="AD22" s="11"/>
      <c r="AE22" s="11"/>
      <c r="AF22" s="11"/>
      <c r="AG22" s="11">
        <v>50</v>
      </c>
      <c r="AH22" s="38" t="s">
        <v>3327</v>
      </c>
      <c r="AI22" s="39">
        <v>4</v>
      </c>
      <c r="AJ22" s="11"/>
      <c r="AK22" s="11"/>
      <c r="AL22" s="11"/>
      <c r="AM22" s="11"/>
      <c r="AN22" s="11" t="s">
        <v>150</v>
      </c>
      <c r="AO22" s="11" t="s">
        <v>47</v>
      </c>
      <c r="AP22" s="11" t="s">
        <v>56</v>
      </c>
      <c r="AQ22" s="11" t="s">
        <v>49</v>
      </c>
      <c r="AR22" s="41">
        <f t="shared" si="0"/>
        <v>50</v>
      </c>
      <c r="AS22" s="41">
        <v>1</v>
      </c>
      <c r="AT22" s="41">
        <f>7591.271/AU825</f>
        <v>0.535464595065181</v>
      </c>
      <c r="AU22" s="43">
        <v>50</v>
      </c>
      <c r="AV22" s="42">
        <f t="shared" si="2"/>
        <v>26.7732297532591</v>
      </c>
    </row>
    <row r="23" ht="36" spans="1:48">
      <c r="A23" s="28">
        <v>21</v>
      </c>
      <c r="B23" s="11" t="s">
        <v>151</v>
      </c>
      <c r="C23" s="29" t="s">
        <v>152</v>
      </c>
      <c r="D23" s="11" t="s">
        <v>153</v>
      </c>
      <c r="E23" s="11" t="s">
        <v>154</v>
      </c>
      <c r="F23" s="11" t="s">
        <v>155</v>
      </c>
      <c r="G23" s="11" t="s">
        <v>156</v>
      </c>
      <c r="H23" s="11">
        <v>1</v>
      </c>
      <c r="I23" s="11">
        <v>1</v>
      </c>
      <c r="J23" s="33">
        <v>70</v>
      </c>
      <c r="K23" s="33" t="s">
        <v>156</v>
      </c>
      <c r="L23" s="11">
        <v>4</v>
      </c>
      <c r="M23" s="33">
        <v>30</v>
      </c>
      <c r="N23" s="33" t="s">
        <v>3283</v>
      </c>
      <c r="O23" s="11">
        <v>0</v>
      </c>
      <c r="P23" s="11">
        <v>0</v>
      </c>
      <c r="Q23" s="11">
        <v>0</v>
      </c>
      <c r="R23" s="11">
        <v>0</v>
      </c>
      <c r="S23" s="11">
        <v>0</v>
      </c>
      <c r="T23" s="11">
        <v>0</v>
      </c>
      <c r="U23" s="11">
        <v>0</v>
      </c>
      <c r="V23" s="11">
        <v>0</v>
      </c>
      <c r="W23" s="11">
        <v>0</v>
      </c>
      <c r="X23" s="11">
        <v>0</v>
      </c>
      <c r="Y23" s="11">
        <v>0</v>
      </c>
      <c r="Z23" s="11">
        <v>0</v>
      </c>
      <c r="AA23" s="11">
        <v>0</v>
      </c>
      <c r="AB23" s="11">
        <v>0</v>
      </c>
      <c r="AC23" s="11">
        <v>0</v>
      </c>
      <c r="AD23" s="11">
        <v>0</v>
      </c>
      <c r="AE23" s="11">
        <v>0</v>
      </c>
      <c r="AF23" s="11">
        <v>0</v>
      </c>
      <c r="AG23" s="11">
        <v>50</v>
      </c>
      <c r="AH23" s="11"/>
      <c r="AI23" s="11"/>
      <c r="AJ23" s="11" t="s">
        <v>3329</v>
      </c>
      <c r="AK23" s="11" t="s">
        <v>3541</v>
      </c>
      <c r="AL23" s="11" t="s">
        <v>3283</v>
      </c>
      <c r="AM23" s="11"/>
      <c r="AN23" s="11" t="s">
        <v>157</v>
      </c>
      <c r="AO23" s="11" t="s">
        <v>47</v>
      </c>
      <c r="AP23" s="11" t="s">
        <v>48</v>
      </c>
      <c r="AQ23" s="11" t="s">
        <v>49</v>
      </c>
      <c r="AR23" s="41">
        <f t="shared" si="0"/>
        <v>50</v>
      </c>
      <c r="AS23" s="41">
        <v>1</v>
      </c>
      <c r="AT23" s="41">
        <f>7591.271/AU825</f>
        <v>0.535464595065181</v>
      </c>
      <c r="AU23" s="41">
        <f t="shared" ref="AU23:AU31" si="4">AR23</f>
        <v>50</v>
      </c>
      <c r="AV23" s="42">
        <f t="shared" si="2"/>
        <v>26.7732297532591</v>
      </c>
    </row>
    <row r="24" ht="48" spans="1:48">
      <c r="A24" s="28">
        <v>22</v>
      </c>
      <c r="B24" s="11" t="s">
        <v>151</v>
      </c>
      <c r="C24" s="29" t="s">
        <v>158</v>
      </c>
      <c r="D24" s="11" t="s">
        <v>159</v>
      </c>
      <c r="E24" s="11" t="s">
        <v>160</v>
      </c>
      <c r="F24" s="11" t="s">
        <v>161</v>
      </c>
      <c r="G24" s="11" t="s">
        <v>162</v>
      </c>
      <c r="H24" s="11">
        <v>1</v>
      </c>
      <c r="I24" s="11">
        <v>1</v>
      </c>
      <c r="J24" s="32">
        <v>100</v>
      </c>
      <c r="K24" s="33" t="s">
        <v>162</v>
      </c>
      <c r="L24" s="11">
        <v>2</v>
      </c>
      <c r="M24" s="11">
        <v>0</v>
      </c>
      <c r="N24" s="11" t="s">
        <v>3332</v>
      </c>
      <c r="O24" s="11">
        <v>0</v>
      </c>
      <c r="P24" s="11">
        <v>0</v>
      </c>
      <c r="Q24" s="11">
        <v>0</v>
      </c>
      <c r="R24" s="11">
        <v>0</v>
      </c>
      <c r="S24" s="11">
        <v>0</v>
      </c>
      <c r="T24" s="11">
        <v>0</v>
      </c>
      <c r="U24" s="11">
        <v>0</v>
      </c>
      <c r="V24" s="11">
        <v>0</v>
      </c>
      <c r="W24" s="11">
        <v>0</v>
      </c>
      <c r="X24" s="11">
        <v>0</v>
      </c>
      <c r="Y24" s="11">
        <v>0</v>
      </c>
      <c r="Z24" s="11">
        <v>0</v>
      </c>
      <c r="AA24" s="11">
        <v>0</v>
      </c>
      <c r="AB24" s="11">
        <v>0</v>
      </c>
      <c r="AC24" s="11">
        <v>0</v>
      </c>
      <c r="AD24" s="11">
        <v>0</v>
      </c>
      <c r="AE24" s="11">
        <v>0</v>
      </c>
      <c r="AF24" s="11">
        <v>0</v>
      </c>
      <c r="AG24" s="11">
        <v>50</v>
      </c>
      <c r="AH24" s="11"/>
      <c r="AI24" s="11"/>
      <c r="AJ24" s="11" t="s">
        <v>3329</v>
      </c>
      <c r="AK24" s="11" t="s">
        <v>3541</v>
      </c>
      <c r="AL24" s="11"/>
      <c r="AM24" s="11"/>
      <c r="AN24" s="11" t="s">
        <v>163</v>
      </c>
      <c r="AO24" s="11" t="s">
        <v>47</v>
      </c>
      <c r="AP24" s="11" t="s">
        <v>48</v>
      </c>
      <c r="AQ24" s="11" t="s">
        <v>49</v>
      </c>
      <c r="AR24" s="41">
        <f t="shared" si="0"/>
        <v>50</v>
      </c>
      <c r="AS24" s="41">
        <v>1</v>
      </c>
      <c r="AT24" s="41">
        <f>7591.271/AU825</f>
        <v>0.535464595065181</v>
      </c>
      <c r="AU24" s="41">
        <f t="shared" si="4"/>
        <v>50</v>
      </c>
      <c r="AV24" s="42">
        <f t="shared" si="2"/>
        <v>26.7732297532591</v>
      </c>
    </row>
    <row r="25" ht="36" spans="1:48">
      <c r="A25" s="28">
        <v>23</v>
      </c>
      <c r="B25" s="11" t="s">
        <v>151</v>
      </c>
      <c r="C25" s="29" t="s">
        <v>164</v>
      </c>
      <c r="D25" s="11" t="s">
        <v>165</v>
      </c>
      <c r="E25" s="11" t="s">
        <v>166</v>
      </c>
      <c r="F25" s="11" t="s">
        <v>167</v>
      </c>
      <c r="G25" s="11" t="s">
        <v>156</v>
      </c>
      <c r="H25" s="11">
        <v>1</v>
      </c>
      <c r="I25" s="11">
        <v>1</v>
      </c>
      <c r="J25" s="33">
        <v>70</v>
      </c>
      <c r="K25" s="33" t="s">
        <v>156</v>
      </c>
      <c r="L25" s="11">
        <v>3</v>
      </c>
      <c r="M25" s="33">
        <v>30</v>
      </c>
      <c r="N25" s="33" t="s">
        <v>3283</v>
      </c>
      <c r="O25" s="11">
        <v>0</v>
      </c>
      <c r="P25" s="11">
        <v>0</v>
      </c>
      <c r="Q25" s="11">
        <v>0</v>
      </c>
      <c r="R25" s="11">
        <v>0</v>
      </c>
      <c r="S25" s="11">
        <v>0</v>
      </c>
      <c r="T25" s="11">
        <v>0</v>
      </c>
      <c r="U25" s="11">
        <v>0</v>
      </c>
      <c r="V25" s="11">
        <v>0</v>
      </c>
      <c r="W25" s="11">
        <v>0</v>
      </c>
      <c r="X25" s="11">
        <v>0</v>
      </c>
      <c r="Y25" s="11">
        <v>0</v>
      </c>
      <c r="Z25" s="11">
        <v>0</v>
      </c>
      <c r="AA25" s="11">
        <v>0</v>
      </c>
      <c r="AB25" s="11">
        <v>0</v>
      </c>
      <c r="AC25" s="11">
        <v>0</v>
      </c>
      <c r="AD25" s="11">
        <v>0</v>
      </c>
      <c r="AE25" s="11">
        <v>0</v>
      </c>
      <c r="AF25" s="11">
        <v>0</v>
      </c>
      <c r="AG25" s="11">
        <v>50</v>
      </c>
      <c r="AH25" s="11"/>
      <c r="AI25" s="11"/>
      <c r="AJ25" s="11" t="s">
        <v>3329</v>
      </c>
      <c r="AK25" s="11" t="s">
        <v>3541</v>
      </c>
      <c r="AL25" s="11" t="s">
        <v>3283</v>
      </c>
      <c r="AM25" s="11"/>
      <c r="AN25" s="11" t="s">
        <v>168</v>
      </c>
      <c r="AO25" s="11" t="s">
        <v>47</v>
      </c>
      <c r="AP25" s="11" t="s">
        <v>48</v>
      </c>
      <c r="AQ25" s="11" t="s">
        <v>49</v>
      </c>
      <c r="AR25" s="41">
        <f t="shared" si="0"/>
        <v>50</v>
      </c>
      <c r="AS25" s="41">
        <v>1</v>
      </c>
      <c r="AT25" s="41">
        <f>7591.271/AU825</f>
        <v>0.535464595065181</v>
      </c>
      <c r="AU25" s="41">
        <f t="shared" si="4"/>
        <v>50</v>
      </c>
      <c r="AV25" s="42">
        <f t="shared" si="2"/>
        <v>26.7732297532591</v>
      </c>
    </row>
    <row r="26" ht="48" spans="1:48">
      <c r="A26" s="28">
        <v>24</v>
      </c>
      <c r="B26" s="11" t="s">
        <v>151</v>
      </c>
      <c r="C26" s="29" t="s">
        <v>169</v>
      </c>
      <c r="D26" s="11" t="s">
        <v>170</v>
      </c>
      <c r="E26" s="11" t="s">
        <v>171</v>
      </c>
      <c r="F26" s="11" t="s">
        <v>172</v>
      </c>
      <c r="G26" s="11" t="s">
        <v>173</v>
      </c>
      <c r="H26" s="11">
        <v>1</v>
      </c>
      <c r="I26" s="11">
        <v>1</v>
      </c>
      <c r="J26" s="33">
        <v>76</v>
      </c>
      <c r="K26" s="33" t="s">
        <v>173</v>
      </c>
      <c r="L26" s="11">
        <v>6</v>
      </c>
      <c r="M26" s="33">
        <v>24</v>
      </c>
      <c r="N26" s="33" t="s">
        <v>1421</v>
      </c>
      <c r="O26" s="11">
        <v>0</v>
      </c>
      <c r="P26" s="11">
        <v>0</v>
      </c>
      <c r="Q26" s="11">
        <v>0</v>
      </c>
      <c r="R26" s="11">
        <v>0</v>
      </c>
      <c r="S26" s="11">
        <v>0</v>
      </c>
      <c r="T26" s="11">
        <v>0</v>
      </c>
      <c r="U26" s="11">
        <v>0</v>
      </c>
      <c r="V26" s="11">
        <v>0</v>
      </c>
      <c r="W26" s="11">
        <v>0</v>
      </c>
      <c r="X26" s="11">
        <v>0</v>
      </c>
      <c r="Y26" s="11">
        <v>0</v>
      </c>
      <c r="Z26" s="11">
        <v>0</v>
      </c>
      <c r="AA26" s="11">
        <v>0</v>
      </c>
      <c r="AB26" s="11">
        <v>0</v>
      </c>
      <c r="AC26" s="11">
        <v>0</v>
      </c>
      <c r="AD26" s="11">
        <v>0</v>
      </c>
      <c r="AE26" s="11">
        <v>0</v>
      </c>
      <c r="AF26" s="11">
        <v>0</v>
      </c>
      <c r="AG26" s="11">
        <v>50</v>
      </c>
      <c r="AH26" s="11"/>
      <c r="AI26" s="11"/>
      <c r="AJ26" s="11" t="s">
        <v>3329</v>
      </c>
      <c r="AK26" s="11" t="s">
        <v>3541</v>
      </c>
      <c r="AL26" s="11" t="s">
        <v>1421</v>
      </c>
      <c r="AM26" s="11"/>
      <c r="AN26" s="11" t="s">
        <v>174</v>
      </c>
      <c r="AO26" s="11" t="s">
        <v>47</v>
      </c>
      <c r="AP26" s="11" t="s">
        <v>48</v>
      </c>
      <c r="AQ26" s="11" t="s">
        <v>49</v>
      </c>
      <c r="AR26" s="41">
        <f t="shared" si="0"/>
        <v>50</v>
      </c>
      <c r="AS26" s="41">
        <v>1</v>
      </c>
      <c r="AT26" s="41">
        <f>7591.271/AU825</f>
        <v>0.535464595065181</v>
      </c>
      <c r="AU26" s="41">
        <f t="shared" si="4"/>
        <v>50</v>
      </c>
      <c r="AV26" s="42">
        <f t="shared" si="2"/>
        <v>26.7732297532591</v>
      </c>
    </row>
    <row r="27" ht="60" spans="1:48">
      <c r="A27" s="28">
        <v>25</v>
      </c>
      <c r="B27" s="11" t="s">
        <v>151</v>
      </c>
      <c r="C27" s="29" t="s">
        <v>175</v>
      </c>
      <c r="D27" s="11" t="s">
        <v>176</v>
      </c>
      <c r="E27" s="11" t="s">
        <v>177</v>
      </c>
      <c r="F27" s="11" t="s">
        <v>178</v>
      </c>
      <c r="G27" s="11" t="s">
        <v>179</v>
      </c>
      <c r="H27" s="11">
        <v>1</v>
      </c>
      <c r="I27" s="11">
        <v>1</v>
      </c>
      <c r="J27" s="32">
        <v>100</v>
      </c>
      <c r="K27" s="33" t="s">
        <v>179</v>
      </c>
      <c r="L27" s="11">
        <v>2</v>
      </c>
      <c r="M27" s="11">
        <v>0</v>
      </c>
      <c r="N27" s="11" t="s">
        <v>3333</v>
      </c>
      <c r="O27" s="11">
        <v>6</v>
      </c>
      <c r="P27" s="11">
        <v>0</v>
      </c>
      <c r="Q27" s="11" t="s">
        <v>3334</v>
      </c>
      <c r="R27" s="11">
        <v>0</v>
      </c>
      <c r="S27" s="11">
        <v>0</v>
      </c>
      <c r="T27" s="11">
        <v>0</v>
      </c>
      <c r="U27" s="11">
        <v>0</v>
      </c>
      <c r="V27" s="11">
        <v>0</v>
      </c>
      <c r="W27" s="11">
        <v>0</v>
      </c>
      <c r="X27" s="11">
        <v>0</v>
      </c>
      <c r="Y27" s="11">
        <v>0</v>
      </c>
      <c r="Z27" s="11">
        <v>0</v>
      </c>
      <c r="AA27" s="11">
        <v>0</v>
      </c>
      <c r="AB27" s="11">
        <v>0</v>
      </c>
      <c r="AC27" s="11">
        <v>0</v>
      </c>
      <c r="AD27" s="11">
        <v>0</v>
      </c>
      <c r="AE27" s="11">
        <v>0</v>
      </c>
      <c r="AF27" s="11">
        <v>0</v>
      </c>
      <c r="AG27" s="11">
        <v>50</v>
      </c>
      <c r="AH27" s="11"/>
      <c r="AI27" s="11"/>
      <c r="AJ27" s="11" t="s">
        <v>3329</v>
      </c>
      <c r="AK27" s="11" t="s">
        <v>3541</v>
      </c>
      <c r="AL27" s="11"/>
      <c r="AM27" s="11"/>
      <c r="AN27" s="11" t="s">
        <v>67</v>
      </c>
      <c r="AO27" s="11" t="s">
        <v>47</v>
      </c>
      <c r="AP27" s="11" t="s">
        <v>48</v>
      </c>
      <c r="AQ27" s="11" t="s">
        <v>49</v>
      </c>
      <c r="AR27" s="41">
        <f t="shared" si="0"/>
        <v>50</v>
      </c>
      <c r="AS27" s="41">
        <v>1</v>
      </c>
      <c r="AT27" s="41">
        <f>7591.271/AU825</f>
        <v>0.535464595065181</v>
      </c>
      <c r="AU27" s="41">
        <f t="shared" si="4"/>
        <v>50</v>
      </c>
      <c r="AV27" s="42">
        <f t="shared" si="2"/>
        <v>26.7732297532591</v>
      </c>
    </row>
    <row r="28" ht="36" spans="1:48">
      <c r="A28" s="28">
        <v>26</v>
      </c>
      <c r="B28" s="11" t="s">
        <v>151</v>
      </c>
      <c r="C28" s="29" t="s">
        <v>180</v>
      </c>
      <c r="D28" s="11" t="s">
        <v>181</v>
      </c>
      <c r="E28" s="11" t="s">
        <v>182</v>
      </c>
      <c r="F28" s="11" t="s">
        <v>167</v>
      </c>
      <c r="G28" s="11" t="s">
        <v>183</v>
      </c>
      <c r="H28" s="11">
        <v>1</v>
      </c>
      <c r="I28" s="11">
        <v>1</v>
      </c>
      <c r="J28" s="34">
        <v>75.75</v>
      </c>
      <c r="K28" s="34" t="s">
        <v>183</v>
      </c>
      <c r="L28" s="11">
        <v>6</v>
      </c>
      <c r="M28" s="34">
        <v>24.24</v>
      </c>
      <c r="N28" s="34" t="s">
        <v>1615</v>
      </c>
      <c r="O28" s="11">
        <v>0</v>
      </c>
      <c r="P28" s="11">
        <v>0</v>
      </c>
      <c r="Q28" s="11">
        <v>0</v>
      </c>
      <c r="R28" s="11">
        <v>0</v>
      </c>
      <c r="S28" s="11">
        <v>0</v>
      </c>
      <c r="T28" s="11">
        <v>0</v>
      </c>
      <c r="U28" s="11">
        <v>0</v>
      </c>
      <c r="V28" s="11">
        <v>0</v>
      </c>
      <c r="W28" s="11">
        <v>0</v>
      </c>
      <c r="X28" s="11">
        <v>0</v>
      </c>
      <c r="Y28" s="11">
        <v>0</v>
      </c>
      <c r="Z28" s="11">
        <v>0</v>
      </c>
      <c r="AA28" s="11">
        <v>0</v>
      </c>
      <c r="AB28" s="11">
        <v>0</v>
      </c>
      <c r="AC28" s="11">
        <v>0</v>
      </c>
      <c r="AD28" s="11">
        <v>0</v>
      </c>
      <c r="AE28" s="11">
        <v>0</v>
      </c>
      <c r="AF28" s="11">
        <v>0</v>
      </c>
      <c r="AG28" s="11">
        <v>50</v>
      </c>
      <c r="AH28" s="11"/>
      <c r="AI28" s="11"/>
      <c r="AJ28" s="11" t="s">
        <v>3329</v>
      </c>
      <c r="AK28" s="11" t="s">
        <v>3542</v>
      </c>
      <c r="AL28" s="11"/>
      <c r="AM28" s="11"/>
      <c r="AN28" s="11" t="s">
        <v>184</v>
      </c>
      <c r="AO28" s="11" t="s">
        <v>47</v>
      </c>
      <c r="AP28" s="11" t="s">
        <v>48</v>
      </c>
      <c r="AQ28" s="11" t="s">
        <v>49</v>
      </c>
      <c r="AR28" s="41">
        <f t="shared" si="0"/>
        <v>50</v>
      </c>
      <c r="AS28" s="41">
        <v>1</v>
      </c>
      <c r="AT28" s="41">
        <f>7591.271/AU825</f>
        <v>0.535464595065181</v>
      </c>
      <c r="AU28" s="41">
        <f t="shared" si="4"/>
        <v>50</v>
      </c>
      <c r="AV28" s="42">
        <f t="shared" si="2"/>
        <v>26.7732297532591</v>
      </c>
    </row>
    <row r="29" ht="60" spans="1:48">
      <c r="A29" s="28">
        <v>27</v>
      </c>
      <c r="B29" s="11" t="s">
        <v>151</v>
      </c>
      <c r="C29" s="29" t="s">
        <v>185</v>
      </c>
      <c r="D29" s="11" t="s">
        <v>186</v>
      </c>
      <c r="E29" s="11" t="s">
        <v>187</v>
      </c>
      <c r="F29" s="11" t="s">
        <v>178</v>
      </c>
      <c r="G29" s="11" t="s">
        <v>179</v>
      </c>
      <c r="H29" s="11">
        <v>1</v>
      </c>
      <c r="I29" s="11">
        <v>1</v>
      </c>
      <c r="J29" s="32">
        <v>100</v>
      </c>
      <c r="K29" s="33" t="s">
        <v>179</v>
      </c>
      <c r="L29" s="11">
        <v>3</v>
      </c>
      <c r="M29" s="11">
        <v>0</v>
      </c>
      <c r="N29" s="11" t="s">
        <v>3333</v>
      </c>
      <c r="O29" s="11">
        <v>4</v>
      </c>
      <c r="P29" s="11">
        <v>0</v>
      </c>
      <c r="Q29" s="11" t="s">
        <v>3334</v>
      </c>
      <c r="R29" s="11">
        <v>0</v>
      </c>
      <c r="S29" s="11">
        <v>0</v>
      </c>
      <c r="T29" s="11">
        <v>0</v>
      </c>
      <c r="U29" s="11">
        <v>0</v>
      </c>
      <c r="V29" s="11">
        <v>0</v>
      </c>
      <c r="W29" s="11">
        <v>0</v>
      </c>
      <c r="X29" s="11">
        <v>0</v>
      </c>
      <c r="Y29" s="11">
        <v>0</v>
      </c>
      <c r="Z29" s="11">
        <v>0</v>
      </c>
      <c r="AA29" s="11">
        <v>0</v>
      </c>
      <c r="AB29" s="11">
        <v>0</v>
      </c>
      <c r="AC29" s="11">
        <v>0</v>
      </c>
      <c r="AD29" s="11">
        <v>0</v>
      </c>
      <c r="AE29" s="11">
        <v>0</v>
      </c>
      <c r="AF29" s="11">
        <v>0</v>
      </c>
      <c r="AG29" s="11">
        <v>50</v>
      </c>
      <c r="AH29" s="11"/>
      <c r="AI29" s="11"/>
      <c r="AJ29" s="11" t="s">
        <v>3329</v>
      </c>
      <c r="AK29" s="11" t="s">
        <v>3541</v>
      </c>
      <c r="AL29" s="11"/>
      <c r="AM29" s="11"/>
      <c r="AN29" s="11" t="s">
        <v>184</v>
      </c>
      <c r="AO29" s="11" t="s">
        <v>47</v>
      </c>
      <c r="AP29" s="11" t="s">
        <v>48</v>
      </c>
      <c r="AQ29" s="11" t="s">
        <v>49</v>
      </c>
      <c r="AR29" s="41">
        <f t="shared" si="0"/>
        <v>50</v>
      </c>
      <c r="AS29" s="41">
        <v>1</v>
      </c>
      <c r="AT29" s="41">
        <f>7591.271/AU825</f>
        <v>0.535464595065181</v>
      </c>
      <c r="AU29" s="41">
        <f t="shared" si="4"/>
        <v>50</v>
      </c>
      <c r="AV29" s="42">
        <f t="shared" si="2"/>
        <v>26.7732297532591</v>
      </c>
    </row>
    <row r="30" ht="24" spans="1:48">
      <c r="A30" s="28">
        <v>28</v>
      </c>
      <c r="B30" s="11" t="s">
        <v>151</v>
      </c>
      <c r="C30" s="29" t="s">
        <v>188</v>
      </c>
      <c r="D30" s="11" t="s">
        <v>189</v>
      </c>
      <c r="E30" s="11" t="s">
        <v>190</v>
      </c>
      <c r="F30" s="11" t="s">
        <v>191</v>
      </c>
      <c r="G30" s="11" t="s">
        <v>156</v>
      </c>
      <c r="H30" s="11">
        <v>1</v>
      </c>
      <c r="I30" s="11">
        <v>1</v>
      </c>
      <c r="J30" s="11">
        <v>100</v>
      </c>
      <c r="K30" s="11"/>
      <c r="L30" s="11"/>
      <c r="M30" s="11"/>
      <c r="N30" s="11"/>
      <c r="O30" s="11"/>
      <c r="P30" s="11"/>
      <c r="Q30" s="11"/>
      <c r="R30" s="11"/>
      <c r="S30" s="11"/>
      <c r="T30" s="11"/>
      <c r="U30" s="11"/>
      <c r="V30" s="11"/>
      <c r="W30" s="11"/>
      <c r="X30" s="11"/>
      <c r="Y30" s="11"/>
      <c r="Z30" s="11"/>
      <c r="AA30" s="11"/>
      <c r="AB30" s="11"/>
      <c r="AC30" s="11"/>
      <c r="AD30" s="11"/>
      <c r="AE30" s="11"/>
      <c r="AF30" s="11"/>
      <c r="AG30" s="11">
        <v>50</v>
      </c>
      <c r="AH30" s="11"/>
      <c r="AI30" s="11"/>
      <c r="AJ30" s="11"/>
      <c r="AK30" s="11"/>
      <c r="AL30" s="11"/>
      <c r="AM30" s="11"/>
      <c r="AN30" s="11" t="s">
        <v>192</v>
      </c>
      <c r="AO30" s="11" t="s">
        <v>47</v>
      </c>
      <c r="AP30" s="11" t="s">
        <v>48</v>
      </c>
      <c r="AQ30" s="11" t="s">
        <v>49</v>
      </c>
      <c r="AR30" s="41">
        <f t="shared" si="0"/>
        <v>50</v>
      </c>
      <c r="AS30" s="41">
        <v>1</v>
      </c>
      <c r="AT30" s="41">
        <f>7591.271/AU825</f>
        <v>0.535464595065181</v>
      </c>
      <c r="AU30" s="41">
        <f t="shared" si="4"/>
        <v>50</v>
      </c>
      <c r="AV30" s="42">
        <f t="shared" si="2"/>
        <v>26.7732297532591</v>
      </c>
    </row>
    <row r="31" ht="60" spans="1:48">
      <c r="A31" s="28">
        <v>29</v>
      </c>
      <c r="B31" s="11" t="s">
        <v>151</v>
      </c>
      <c r="C31" s="29" t="s">
        <v>193</v>
      </c>
      <c r="D31" s="11" t="s">
        <v>194</v>
      </c>
      <c r="E31" s="11" t="s">
        <v>195</v>
      </c>
      <c r="F31" s="11" t="s">
        <v>196</v>
      </c>
      <c r="G31" s="11" t="s">
        <v>197</v>
      </c>
      <c r="H31" s="11">
        <v>1</v>
      </c>
      <c r="I31" s="11">
        <v>1</v>
      </c>
      <c r="J31" s="32">
        <v>100</v>
      </c>
      <c r="K31" s="33" t="s">
        <v>197</v>
      </c>
      <c r="L31" s="11">
        <v>2</v>
      </c>
      <c r="M31" s="11">
        <v>0</v>
      </c>
      <c r="N31" s="11" t="s">
        <v>128</v>
      </c>
      <c r="O31" s="11">
        <v>4</v>
      </c>
      <c r="P31" s="11">
        <v>0</v>
      </c>
      <c r="Q31" s="11" t="s">
        <v>3335</v>
      </c>
      <c r="R31" s="11">
        <v>5</v>
      </c>
      <c r="S31" s="11">
        <v>0</v>
      </c>
      <c r="T31" s="11" t="s">
        <v>3336</v>
      </c>
      <c r="U31" s="11">
        <v>0</v>
      </c>
      <c r="V31" s="11">
        <v>0</v>
      </c>
      <c r="W31" s="11">
        <v>0</v>
      </c>
      <c r="X31" s="11">
        <v>0</v>
      </c>
      <c r="Y31" s="11">
        <v>0</v>
      </c>
      <c r="Z31" s="11">
        <v>0</v>
      </c>
      <c r="AA31" s="11">
        <v>0</v>
      </c>
      <c r="AB31" s="11">
        <v>0</v>
      </c>
      <c r="AC31" s="11">
        <v>0</v>
      </c>
      <c r="AD31" s="11">
        <v>0</v>
      </c>
      <c r="AE31" s="11">
        <v>0</v>
      </c>
      <c r="AF31" s="11">
        <v>0</v>
      </c>
      <c r="AG31" s="11">
        <v>50</v>
      </c>
      <c r="AH31" s="11"/>
      <c r="AI31" s="11"/>
      <c r="AJ31" s="11" t="s">
        <v>3329</v>
      </c>
      <c r="AK31" s="11" t="s">
        <v>3541</v>
      </c>
      <c r="AL31" s="11"/>
      <c r="AM31" s="11"/>
      <c r="AN31" s="11" t="s">
        <v>198</v>
      </c>
      <c r="AO31" s="11" t="s">
        <v>47</v>
      </c>
      <c r="AP31" s="11" t="s">
        <v>48</v>
      </c>
      <c r="AQ31" s="11" t="s">
        <v>49</v>
      </c>
      <c r="AR31" s="41">
        <f t="shared" si="0"/>
        <v>50</v>
      </c>
      <c r="AS31" s="41">
        <v>1</v>
      </c>
      <c r="AT31" s="41">
        <f>7591.271/AU825</f>
        <v>0.535464595065181</v>
      </c>
      <c r="AU31" s="41">
        <f t="shared" si="4"/>
        <v>50</v>
      </c>
      <c r="AV31" s="42">
        <f t="shared" si="2"/>
        <v>26.7732297532591</v>
      </c>
    </row>
    <row r="32" ht="72" spans="1:48">
      <c r="A32" s="28">
        <v>30</v>
      </c>
      <c r="B32" s="11" t="s">
        <v>151</v>
      </c>
      <c r="C32" s="29" t="s">
        <v>199</v>
      </c>
      <c r="D32" s="11" t="s">
        <v>200</v>
      </c>
      <c r="E32" s="11" t="s">
        <v>201</v>
      </c>
      <c r="F32" s="11" t="s">
        <v>202</v>
      </c>
      <c r="G32" s="11" t="s">
        <v>203</v>
      </c>
      <c r="H32" s="11">
        <v>1</v>
      </c>
      <c r="I32" s="11">
        <v>1</v>
      </c>
      <c r="J32" s="11">
        <v>100</v>
      </c>
      <c r="K32" s="11"/>
      <c r="L32" s="11"/>
      <c r="M32" s="11"/>
      <c r="N32" s="11"/>
      <c r="O32" s="11"/>
      <c r="P32" s="11"/>
      <c r="Q32" s="11"/>
      <c r="R32" s="11"/>
      <c r="S32" s="11"/>
      <c r="T32" s="11"/>
      <c r="U32" s="11"/>
      <c r="V32" s="11"/>
      <c r="W32" s="11"/>
      <c r="X32" s="11"/>
      <c r="Y32" s="11"/>
      <c r="Z32" s="11"/>
      <c r="AA32" s="11"/>
      <c r="AB32" s="11"/>
      <c r="AC32" s="11"/>
      <c r="AD32" s="11"/>
      <c r="AE32" s="11"/>
      <c r="AF32" s="11"/>
      <c r="AG32" s="11">
        <v>50</v>
      </c>
      <c r="AH32" s="11" t="s">
        <v>1400</v>
      </c>
      <c r="AI32" s="11">
        <v>13</v>
      </c>
      <c r="AJ32" s="11"/>
      <c r="AK32" s="11"/>
      <c r="AL32" s="11"/>
      <c r="AM32" s="11"/>
      <c r="AN32" s="11" t="s">
        <v>198</v>
      </c>
      <c r="AO32" s="11" t="s">
        <v>47</v>
      </c>
      <c r="AP32" s="11" t="s">
        <v>48</v>
      </c>
      <c r="AQ32" s="11" t="s">
        <v>49</v>
      </c>
      <c r="AR32" s="41">
        <f t="shared" si="0"/>
        <v>50</v>
      </c>
      <c r="AS32" s="41">
        <v>1</v>
      </c>
      <c r="AT32" s="41">
        <f>7591.271/AU825</f>
        <v>0.535464595065181</v>
      </c>
      <c r="AU32" s="42">
        <f t="shared" ref="AU32:AU37" si="5">AR32/AI32</f>
        <v>3.84615384615385</v>
      </c>
      <c r="AV32" s="42">
        <f t="shared" si="2"/>
        <v>2.05947921178916</v>
      </c>
    </row>
    <row r="33" ht="24" spans="1:48">
      <c r="A33" s="28">
        <v>31</v>
      </c>
      <c r="B33" s="11" t="s">
        <v>151</v>
      </c>
      <c r="C33" s="29" t="s">
        <v>204</v>
      </c>
      <c r="D33" s="11" t="s">
        <v>205</v>
      </c>
      <c r="E33" s="11" t="s">
        <v>206</v>
      </c>
      <c r="F33" s="11" t="s">
        <v>207</v>
      </c>
      <c r="G33" s="11" t="s">
        <v>208</v>
      </c>
      <c r="H33" s="11">
        <v>2</v>
      </c>
      <c r="I33" s="11">
        <v>2</v>
      </c>
      <c r="J33" s="11">
        <v>100</v>
      </c>
      <c r="K33" s="11"/>
      <c r="L33" s="11"/>
      <c r="M33" s="11"/>
      <c r="N33" s="11"/>
      <c r="O33" s="11"/>
      <c r="P33" s="11"/>
      <c r="Q33" s="11"/>
      <c r="R33" s="11"/>
      <c r="S33" s="11"/>
      <c r="T33" s="11"/>
      <c r="U33" s="11"/>
      <c r="V33" s="11"/>
      <c r="W33" s="11"/>
      <c r="X33" s="11"/>
      <c r="Y33" s="11"/>
      <c r="Z33" s="11"/>
      <c r="AA33" s="11"/>
      <c r="AB33" s="11"/>
      <c r="AC33" s="11"/>
      <c r="AD33" s="11"/>
      <c r="AE33" s="11"/>
      <c r="AF33" s="11"/>
      <c r="AG33" s="11">
        <v>50</v>
      </c>
      <c r="AH33" s="11"/>
      <c r="AI33" s="11"/>
      <c r="AJ33" s="11"/>
      <c r="AK33" s="11"/>
      <c r="AL33" s="11"/>
      <c r="AM33" s="11"/>
      <c r="AN33" s="11" t="s">
        <v>209</v>
      </c>
      <c r="AO33" s="11" t="s">
        <v>47</v>
      </c>
      <c r="AP33" s="11" t="s">
        <v>48</v>
      </c>
      <c r="AQ33" s="11" t="s">
        <v>49</v>
      </c>
      <c r="AR33" s="41">
        <f t="shared" si="0"/>
        <v>50</v>
      </c>
      <c r="AS33" s="41">
        <v>1</v>
      </c>
      <c r="AT33" s="41">
        <f>7591.271/AU825</f>
        <v>0.535464595065181</v>
      </c>
      <c r="AU33" s="41">
        <f t="shared" ref="AU33:AU36" si="6">AR33</f>
        <v>50</v>
      </c>
      <c r="AV33" s="42">
        <f t="shared" si="2"/>
        <v>26.7732297532591</v>
      </c>
    </row>
    <row r="34" ht="48" spans="1:48">
      <c r="A34" s="28">
        <v>32</v>
      </c>
      <c r="B34" s="11" t="s">
        <v>151</v>
      </c>
      <c r="C34" s="29" t="s">
        <v>210</v>
      </c>
      <c r="D34" s="11" t="s">
        <v>211</v>
      </c>
      <c r="E34" s="11" t="s">
        <v>212</v>
      </c>
      <c r="F34" s="11" t="s">
        <v>167</v>
      </c>
      <c r="G34" s="11" t="s">
        <v>213</v>
      </c>
      <c r="H34" s="11">
        <v>1</v>
      </c>
      <c r="I34" s="11">
        <v>1</v>
      </c>
      <c r="J34" s="32">
        <v>100</v>
      </c>
      <c r="K34" s="33" t="s">
        <v>213</v>
      </c>
      <c r="L34" s="11">
        <v>4</v>
      </c>
      <c r="M34" s="11">
        <v>0</v>
      </c>
      <c r="N34" s="11" t="s">
        <v>3283</v>
      </c>
      <c r="O34" s="11">
        <v>6</v>
      </c>
      <c r="P34" s="11">
        <v>0</v>
      </c>
      <c r="Q34" s="11" t="s">
        <v>3337</v>
      </c>
      <c r="R34" s="11">
        <v>0</v>
      </c>
      <c r="S34" s="11">
        <v>0</v>
      </c>
      <c r="T34" s="11">
        <v>0</v>
      </c>
      <c r="U34" s="11">
        <v>0</v>
      </c>
      <c r="V34" s="11">
        <v>0</v>
      </c>
      <c r="W34" s="11">
        <v>0</v>
      </c>
      <c r="X34" s="11">
        <v>0</v>
      </c>
      <c r="Y34" s="11">
        <v>0</v>
      </c>
      <c r="Z34" s="11">
        <v>0</v>
      </c>
      <c r="AA34" s="11">
        <v>0</v>
      </c>
      <c r="AB34" s="11">
        <v>0</v>
      </c>
      <c r="AC34" s="11">
        <v>0</v>
      </c>
      <c r="AD34" s="11">
        <v>0</v>
      </c>
      <c r="AE34" s="11">
        <v>0</v>
      </c>
      <c r="AF34" s="11">
        <v>0</v>
      </c>
      <c r="AG34" s="11">
        <v>50</v>
      </c>
      <c r="AH34" s="11" t="s">
        <v>1400</v>
      </c>
      <c r="AI34" s="11">
        <v>14</v>
      </c>
      <c r="AJ34" s="11" t="s">
        <v>3329</v>
      </c>
      <c r="AK34" s="11" t="s">
        <v>3541</v>
      </c>
      <c r="AL34" s="11"/>
      <c r="AM34" s="11"/>
      <c r="AN34" s="11" t="s">
        <v>209</v>
      </c>
      <c r="AO34" s="11" t="s">
        <v>47</v>
      </c>
      <c r="AP34" s="11" t="s">
        <v>48</v>
      </c>
      <c r="AQ34" s="11" t="s">
        <v>49</v>
      </c>
      <c r="AR34" s="41">
        <f t="shared" si="0"/>
        <v>50</v>
      </c>
      <c r="AS34" s="41">
        <v>1</v>
      </c>
      <c r="AT34" s="41">
        <f>7591.271/AU825</f>
        <v>0.535464595065181</v>
      </c>
      <c r="AU34" s="42">
        <f t="shared" si="5"/>
        <v>3.57142857142857</v>
      </c>
      <c r="AV34" s="42">
        <f t="shared" si="2"/>
        <v>1.91237355380422</v>
      </c>
    </row>
    <row r="35" ht="48" spans="1:48">
      <c r="A35" s="28">
        <v>33</v>
      </c>
      <c r="B35" s="11" t="s">
        <v>151</v>
      </c>
      <c r="C35" s="29" t="s">
        <v>214</v>
      </c>
      <c r="D35" s="11" t="s">
        <v>215</v>
      </c>
      <c r="E35" s="11" t="s">
        <v>216</v>
      </c>
      <c r="F35" s="11" t="s">
        <v>196</v>
      </c>
      <c r="G35" s="11" t="s">
        <v>183</v>
      </c>
      <c r="H35" s="11">
        <v>1</v>
      </c>
      <c r="I35" s="11">
        <v>1</v>
      </c>
      <c r="J35" s="32">
        <v>100</v>
      </c>
      <c r="K35" s="33" t="s">
        <v>183</v>
      </c>
      <c r="L35" s="11">
        <v>5</v>
      </c>
      <c r="M35" s="11">
        <v>0</v>
      </c>
      <c r="N35" s="11" t="s">
        <v>3330</v>
      </c>
      <c r="O35" s="11">
        <v>0</v>
      </c>
      <c r="P35" s="11">
        <v>0</v>
      </c>
      <c r="Q35" s="11">
        <v>0</v>
      </c>
      <c r="R35" s="11">
        <v>0</v>
      </c>
      <c r="S35" s="11">
        <v>0</v>
      </c>
      <c r="T35" s="11">
        <v>0</v>
      </c>
      <c r="U35" s="11">
        <v>0</v>
      </c>
      <c r="V35" s="11">
        <v>0</v>
      </c>
      <c r="W35" s="11">
        <v>0</v>
      </c>
      <c r="X35" s="11">
        <v>0</v>
      </c>
      <c r="Y35" s="11">
        <v>0</v>
      </c>
      <c r="Z35" s="11">
        <v>0</v>
      </c>
      <c r="AA35" s="11">
        <v>0</v>
      </c>
      <c r="AB35" s="11">
        <v>0</v>
      </c>
      <c r="AC35" s="11">
        <v>0</v>
      </c>
      <c r="AD35" s="11">
        <v>0</v>
      </c>
      <c r="AE35" s="11">
        <v>0</v>
      </c>
      <c r="AF35" s="11">
        <v>0</v>
      </c>
      <c r="AG35" s="11">
        <v>50</v>
      </c>
      <c r="AH35" s="11"/>
      <c r="AI35" s="11"/>
      <c r="AJ35" s="11" t="s">
        <v>3329</v>
      </c>
      <c r="AK35" s="11" t="s">
        <v>3541</v>
      </c>
      <c r="AL35" s="11"/>
      <c r="AM35" s="11"/>
      <c r="AN35" s="11" t="s">
        <v>217</v>
      </c>
      <c r="AO35" s="11" t="s">
        <v>47</v>
      </c>
      <c r="AP35" s="11" t="s">
        <v>48</v>
      </c>
      <c r="AQ35" s="11" t="s">
        <v>49</v>
      </c>
      <c r="AR35" s="41">
        <f t="shared" si="0"/>
        <v>50</v>
      </c>
      <c r="AS35" s="41">
        <v>1</v>
      </c>
      <c r="AT35" s="41">
        <f>7591.271/AU825</f>
        <v>0.535464595065181</v>
      </c>
      <c r="AU35" s="41">
        <f t="shared" si="6"/>
        <v>50</v>
      </c>
      <c r="AV35" s="42">
        <f t="shared" si="2"/>
        <v>26.7732297532591</v>
      </c>
    </row>
    <row r="36" ht="36" spans="1:48">
      <c r="A36" s="28">
        <v>34</v>
      </c>
      <c r="B36" s="11" t="s">
        <v>151</v>
      </c>
      <c r="C36" s="29" t="s">
        <v>218</v>
      </c>
      <c r="D36" s="11" t="s">
        <v>219</v>
      </c>
      <c r="E36" s="11" t="s">
        <v>220</v>
      </c>
      <c r="F36" s="11" t="s">
        <v>191</v>
      </c>
      <c r="G36" s="11" t="s">
        <v>221</v>
      </c>
      <c r="H36" s="11">
        <v>2</v>
      </c>
      <c r="I36" s="11">
        <v>1</v>
      </c>
      <c r="J36" s="11">
        <v>100</v>
      </c>
      <c r="K36" s="11"/>
      <c r="L36" s="11"/>
      <c r="M36" s="11"/>
      <c r="N36" s="11"/>
      <c r="O36" s="11"/>
      <c r="P36" s="11"/>
      <c r="Q36" s="11"/>
      <c r="R36" s="11"/>
      <c r="S36" s="11"/>
      <c r="T36" s="11"/>
      <c r="U36" s="11"/>
      <c r="V36" s="11"/>
      <c r="W36" s="11"/>
      <c r="X36" s="11"/>
      <c r="Y36" s="11"/>
      <c r="Z36" s="11"/>
      <c r="AA36" s="11"/>
      <c r="AB36" s="11"/>
      <c r="AC36" s="11"/>
      <c r="AD36" s="11"/>
      <c r="AE36" s="11"/>
      <c r="AF36" s="11"/>
      <c r="AG36" s="11">
        <v>50</v>
      </c>
      <c r="AH36" s="11"/>
      <c r="AI36" s="11"/>
      <c r="AJ36" s="11"/>
      <c r="AK36" s="11"/>
      <c r="AL36" s="11"/>
      <c r="AM36" s="11"/>
      <c r="AN36" s="11" t="s">
        <v>217</v>
      </c>
      <c r="AO36" s="11" t="s">
        <v>47</v>
      </c>
      <c r="AP36" s="11" t="s">
        <v>48</v>
      </c>
      <c r="AQ36" s="11" t="s">
        <v>49</v>
      </c>
      <c r="AR36" s="41">
        <f t="shared" si="0"/>
        <v>50</v>
      </c>
      <c r="AS36" s="41">
        <v>1</v>
      </c>
      <c r="AT36" s="41">
        <f>7591.271/AU825</f>
        <v>0.535464595065181</v>
      </c>
      <c r="AU36" s="41">
        <f t="shared" si="6"/>
        <v>50</v>
      </c>
      <c r="AV36" s="42">
        <f t="shared" si="2"/>
        <v>26.7732297532591</v>
      </c>
    </row>
    <row r="37" ht="60" spans="1:48">
      <c r="A37" s="28">
        <v>35</v>
      </c>
      <c r="B37" s="11" t="s">
        <v>151</v>
      </c>
      <c r="C37" s="29" t="s">
        <v>222</v>
      </c>
      <c r="D37" s="11" t="s">
        <v>223</v>
      </c>
      <c r="E37" s="11" t="s">
        <v>224</v>
      </c>
      <c r="F37" s="11" t="s">
        <v>172</v>
      </c>
      <c r="G37" s="11" t="s">
        <v>128</v>
      </c>
      <c r="H37" s="11">
        <v>1</v>
      </c>
      <c r="I37" s="11">
        <v>1</v>
      </c>
      <c r="J37" s="33">
        <v>90</v>
      </c>
      <c r="K37" s="33" t="s">
        <v>128</v>
      </c>
      <c r="L37" s="11">
        <v>4</v>
      </c>
      <c r="M37" s="33">
        <v>10</v>
      </c>
      <c r="N37" s="33" t="s">
        <v>331</v>
      </c>
      <c r="O37" s="11">
        <v>5</v>
      </c>
      <c r="P37" s="11">
        <v>0</v>
      </c>
      <c r="Q37" s="11" t="s">
        <v>3338</v>
      </c>
      <c r="R37" s="11">
        <v>6</v>
      </c>
      <c r="S37" s="11">
        <v>0</v>
      </c>
      <c r="T37" s="11" t="s">
        <v>3339</v>
      </c>
      <c r="U37" s="11">
        <v>8</v>
      </c>
      <c r="V37" s="11">
        <v>0</v>
      </c>
      <c r="W37" s="11" t="s">
        <v>3340</v>
      </c>
      <c r="X37" s="11">
        <v>0</v>
      </c>
      <c r="Y37" s="11">
        <v>0</v>
      </c>
      <c r="Z37" s="11">
        <v>0</v>
      </c>
      <c r="AA37" s="11">
        <v>0</v>
      </c>
      <c r="AB37" s="11">
        <v>0</v>
      </c>
      <c r="AC37" s="11">
        <v>0</v>
      </c>
      <c r="AD37" s="11">
        <v>0</v>
      </c>
      <c r="AE37" s="11">
        <v>0</v>
      </c>
      <c r="AF37" s="11">
        <v>0</v>
      </c>
      <c r="AG37" s="11">
        <v>50</v>
      </c>
      <c r="AH37" s="11" t="s">
        <v>1400</v>
      </c>
      <c r="AI37" s="11">
        <v>13</v>
      </c>
      <c r="AJ37" s="11" t="s">
        <v>3329</v>
      </c>
      <c r="AK37" s="11" t="s">
        <v>3541</v>
      </c>
      <c r="AL37" s="11"/>
      <c r="AM37" s="11"/>
      <c r="AN37" s="11" t="s">
        <v>113</v>
      </c>
      <c r="AO37" s="11" t="s">
        <v>47</v>
      </c>
      <c r="AP37" s="11" t="s">
        <v>48</v>
      </c>
      <c r="AQ37" s="11" t="s">
        <v>49</v>
      </c>
      <c r="AR37" s="41">
        <f t="shared" si="0"/>
        <v>50</v>
      </c>
      <c r="AS37" s="41">
        <v>1</v>
      </c>
      <c r="AT37" s="41">
        <f>7591.271/AU825</f>
        <v>0.535464595065181</v>
      </c>
      <c r="AU37" s="42">
        <f t="shared" si="5"/>
        <v>3.84615384615385</v>
      </c>
      <c r="AV37" s="42">
        <f t="shared" si="2"/>
        <v>2.05947921178916</v>
      </c>
    </row>
    <row r="38" ht="36" spans="1:48">
      <c r="A38" s="28">
        <v>36</v>
      </c>
      <c r="B38" s="11" t="s">
        <v>151</v>
      </c>
      <c r="C38" s="29" t="s">
        <v>225</v>
      </c>
      <c r="D38" s="11" t="s">
        <v>226</v>
      </c>
      <c r="E38" s="11" t="s">
        <v>227</v>
      </c>
      <c r="F38" s="11" t="s">
        <v>228</v>
      </c>
      <c r="G38" s="11" t="s">
        <v>229</v>
      </c>
      <c r="H38" s="11">
        <v>3</v>
      </c>
      <c r="I38" s="11">
        <v>3</v>
      </c>
      <c r="J38" s="11">
        <v>100</v>
      </c>
      <c r="K38" s="11"/>
      <c r="L38" s="11"/>
      <c r="M38" s="11"/>
      <c r="N38" s="11"/>
      <c r="O38" s="11"/>
      <c r="P38" s="11"/>
      <c r="Q38" s="11"/>
      <c r="R38" s="11"/>
      <c r="S38" s="11"/>
      <c r="T38" s="11"/>
      <c r="U38" s="11"/>
      <c r="V38" s="11"/>
      <c r="W38" s="11"/>
      <c r="X38" s="11"/>
      <c r="Y38" s="11"/>
      <c r="Z38" s="11"/>
      <c r="AA38" s="11"/>
      <c r="AB38" s="11"/>
      <c r="AC38" s="11"/>
      <c r="AD38" s="11"/>
      <c r="AE38" s="11"/>
      <c r="AF38" s="11"/>
      <c r="AG38" s="11">
        <v>50</v>
      </c>
      <c r="AH38" s="11"/>
      <c r="AI38" s="11"/>
      <c r="AJ38" s="11"/>
      <c r="AK38" s="11"/>
      <c r="AL38" s="11"/>
      <c r="AM38" s="11"/>
      <c r="AN38" s="11" t="s">
        <v>113</v>
      </c>
      <c r="AO38" s="11" t="s">
        <v>47</v>
      </c>
      <c r="AP38" s="11" t="s">
        <v>48</v>
      </c>
      <c r="AQ38" s="11" t="s">
        <v>49</v>
      </c>
      <c r="AR38" s="41">
        <f t="shared" si="0"/>
        <v>50</v>
      </c>
      <c r="AS38" s="41">
        <v>1</v>
      </c>
      <c r="AT38" s="41">
        <f>7591.271/AU825</f>
        <v>0.535464595065181</v>
      </c>
      <c r="AU38" s="41">
        <f t="shared" ref="AU38:AU44" si="7">AR38</f>
        <v>50</v>
      </c>
      <c r="AV38" s="42">
        <f t="shared" si="2"/>
        <v>26.7732297532591</v>
      </c>
    </row>
    <row r="39" ht="36" spans="1:48">
      <c r="A39" s="28">
        <v>37</v>
      </c>
      <c r="B39" s="11" t="s">
        <v>151</v>
      </c>
      <c r="C39" s="29" t="s">
        <v>230</v>
      </c>
      <c r="D39" s="11" t="s">
        <v>231</v>
      </c>
      <c r="E39" s="11" t="s">
        <v>232</v>
      </c>
      <c r="F39" s="11" t="s">
        <v>233</v>
      </c>
      <c r="G39" s="11" t="s">
        <v>234</v>
      </c>
      <c r="H39" s="11">
        <v>2</v>
      </c>
      <c r="I39" s="11">
        <v>2</v>
      </c>
      <c r="J39" s="35">
        <v>71.42</v>
      </c>
      <c r="K39" s="35" t="s">
        <v>234</v>
      </c>
      <c r="L39" s="11">
        <v>6</v>
      </c>
      <c r="M39" s="11">
        <v>28.57</v>
      </c>
      <c r="N39" s="11" t="s">
        <v>3341</v>
      </c>
      <c r="O39" s="11">
        <v>0</v>
      </c>
      <c r="P39" s="11">
        <v>0</v>
      </c>
      <c r="Q39" s="11">
        <v>0</v>
      </c>
      <c r="R39" s="11">
        <v>0</v>
      </c>
      <c r="S39" s="11">
        <v>0</v>
      </c>
      <c r="T39" s="11">
        <v>0</v>
      </c>
      <c r="U39" s="11">
        <v>0</v>
      </c>
      <c r="V39" s="11">
        <v>0</v>
      </c>
      <c r="W39" s="11">
        <v>0</v>
      </c>
      <c r="X39" s="11">
        <v>0</v>
      </c>
      <c r="Y39" s="11">
        <v>0</v>
      </c>
      <c r="Z39" s="11">
        <v>0</v>
      </c>
      <c r="AA39" s="11">
        <v>0</v>
      </c>
      <c r="AB39" s="11">
        <v>0</v>
      </c>
      <c r="AC39" s="11">
        <v>0</v>
      </c>
      <c r="AD39" s="11">
        <v>0</v>
      </c>
      <c r="AE39" s="11">
        <v>0</v>
      </c>
      <c r="AF39" s="11">
        <v>0</v>
      </c>
      <c r="AG39" s="11">
        <v>50</v>
      </c>
      <c r="AH39" s="11"/>
      <c r="AI39" s="11"/>
      <c r="AJ39" s="11" t="s">
        <v>3329</v>
      </c>
      <c r="AK39" s="11" t="s">
        <v>3542</v>
      </c>
      <c r="AL39" s="11"/>
      <c r="AM39" s="11"/>
      <c r="AN39" s="11" t="s">
        <v>117</v>
      </c>
      <c r="AO39" s="11" t="s">
        <v>47</v>
      </c>
      <c r="AP39" s="11" t="s">
        <v>48</v>
      </c>
      <c r="AQ39" s="11" t="s">
        <v>49</v>
      </c>
      <c r="AR39" s="41">
        <f t="shared" si="0"/>
        <v>50</v>
      </c>
      <c r="AS39" s="41">
        <v>1</v>
      </c>
      <c r="AT39" s="41">
        <f>7591.271/AU825</f>
        <v>0.535464595065181</v>
      </c>
      <c r="AU39" s="41">
        <f t="shared" si="7"/>
        <v>50</v>
      </c>
      <c r="AV39" s="42">
        <f t="shared" si="2"/>
        <v>26.7732297532591</v>
      </c>
    </row>
    <row r="40" ht="48" spans="1:48">
      <c r="A40" s="28">
        <v>38</v>
      </c>
      <c r="B40" s="11" t="s">
        <v>151</v>
      </c>
      <c r="C40" s="29" t="s">
        <v>235</v>
      </c>
      <c r="D40" s="11" t="s">
        <v>236</v>
      </c>
      <c r="E40" s="11" t="s">
        <v>237</v>
      </c>
      <c r="F40" s="11" t="s">
        <v>178</v>
      </c>
      <c r="G40" s="11" t="s">
        <v>238</v>
      </c>
      <c r="H40" s="11">
        <v>1</v>
      </c>
      <c r="I40" s="11">
        <v>1</v>
      </c>
      <c r="J40" s="32">
        <v>100</v>
      </c>
      <c r="K40" s="33" t="s">
        <v>238</v>
      </c>
      <c r="L40" s="11">
        <v>3</v>
      </c>
      <c r="M40" s="11">
        <v>0</v>
      </c>
      <c r="N40" s="11" t="s">
        <v>3342</v>
      </c>
      <c r="O40" s="11">
        <v>0</v>
      </c>
      <c r="P40" s="11">
        <v>0</v>
      </c>
      <c r="Q40" s="11">
        <v>0</v>
      </c>
      <c r="R40" s="11">
        <v>0</v>
      </c>
      <c r="S40" s="11">
        <v>0</v>
      </c>
      <c r="T40" s="11">
        <v>0</v>
      </c>
      <c r="U40" s="11">
        <v>0</v>
      </c>
      <c r="V40" s="11">
        <v>0</v>
      </c>
      <c r="W40" s="11">
        <v>0</v>
      </c>
      <c r="X40" s="11">
        <v>0</v>
      </c>
      <c r="Y40" s="11">
        <v>0</v>
      </c>
      <c r="Z40" s="11">
        <v>0</v>
      </c>
      <c r="AA40" s="11">
        <v>0</v>
      </c>
      <c r="AB40" s="11">
        <v>0</v>
      </c>
      <c r="AC40" s="11">
        <v>0</v>
      </c>
      <c r="AD40" s="11">
        <v>0</v>
      </c>
      <c r="AE40" s="11">
        <v>0</v>
      </c>
      <c r="AF40" s="11">
        <v>0</v>
      </c>
      <c r="AG40" s="11">
        <v>50</v>
      </c>
      <c r="AH40" s="11"/>
      <c r="AI40" s="11"/>
      <c r="AJ40" s="11" t="s">
        <v>3329</v>
      </c>
      <c r="AK40" s="11" t="s">
        <v>3541</v>
      </c>
      <c r="AL40" s="11"/>
      <c r="AM40" s="11"/>
      <c r="AN40" s="11" t="s">
        <v>117</v>
      </c>
      <c r="AO40" s="11" t="s">
        <v>47</v>
      </c>
      <c r="AP40" s="11" t="s">
        <v>48</v>
      </c>
      <c r="AQ40" s="11" t="s">
        <v>49</v>
      </c>
      <c r="AR40" s="41">
        <f t="shared" si="0"/>
        <v>50</v>
      </c>
      <c r="AS40" s="41">
        <v>1</v>
      </c>
      <c r="AT40" s="41">
        <f>7591.271/AU825</f>
        <v>0.535464595065181</v>
      </c>
      <c r="AU40" s="41">
        <f t="shared" si="7"/>
        <v>50</v>
      </c>
      <c r="AV40" s="42">
        <f t="shared" si="2"/>
        <v>26.7732297532591</v>
      </c>
    </row>
    <row r="41" ht="24" spans="1:48">
      <c r="A41" s="28">
        <v>39</v>
      </c>
      <c r="B41" s="11" t="s">
        <v>151</v>
      </c>
      <c r="C41" s="29" t="s">
        <v>239</v>
      </c>
      <c r="D41" s="11" t="s">
        <v>240</v>
      </c>
      <c r="E41" s="11" t="s">
        <v>241</v>
      </c>
      <c r="F41" s="11" t="s">
        <v>196</v>
      </c>
      <c r="G41" s="11" t="s">
        <v>242</v>
      </c>
      <c r="H41" s="11">
        <v>2</v>
      </c>
      <c r="I41" s="11">
        <v>2</v>
      </c>
      <c r="J41" s="11">
        <v>100</v>
      </c>
      <c r="K41" s="11"/>
      <c r="L41" s="11"/>
      <c r="M41" s="11"/>
      <c r="N41" s="11"/>
      <c r="O41" s="11"/>
      <c r="P41" s="11"/>
      <c r="Q41" s="11"/>
      <c r="R41" s="11"/>
      <c r="S41" s="11"/>
      <c r="T41" s="11"/>
      <c r="U41" s="11"/>
      <c r="V41" s="11"/>
      <c r="W41" s="11"/>
      <c r="X41" s="11"/>
      <c r="Y41" s="11"/>
      <c r="Z41" s="11"/>
      <c r="AA41" s="11"/>
      <c r="AB41" s="11"/>
      <c r="AC41" s="11"/>
      <c r="AD41" s="11"/>
      <c r="AE41" s="11"/>
      <c r="AF41" s="11"/>
      <c r="AG41" s="11">
        <v>50</v>
      </c>
      <c r="AH41" s="11"/>
      <c r="AI41" s="11"/>
      <c r="AJ41" s="11"/>
      <c r="AK41" s="11"/>
      <c r="AL41" s="11"/>
      <c r="AM41" s="11"/>
      <c r="AN41" s="11" t="s">
        <v>243</v>
      </c>
      <c r="AO41" s="11" t="s">
        <v>47</v>
      </c>
      <c r="AP41" s="11" t="s">
        <v>48</v>
      </c>
      <c r="AQ41" s="11" t="s">
        <v>49</v>
      </c>
      <c r="AR41" s="41">
        <f t="shared" si="0"/>
        <v>50</v>
      </c>
      <c r="AS41" s="41">
        <v>1</v>
      </c>
      <c r="AT41" s="41">
        <f>7591.271/AU825</f>
        <v>0.535464595065181</v>
      </c>
      <c r="AU41" s="41">
        <f t="shared" si="7"/>
        <v>50</v>
      </c>
      <c r="AV41" s="42">
        <f t="shared" si="2"/>
        <v>26.7732297532591</v>
      </c>
    </row>
    <row r="42" ht="24" spans="1:48">
      <c r="A42" s="28">
        <v>40</v>
      </c>
      <c r="B42" s="11" t="s">
        <v>151</v>
      </c>
      <c r="C42" s="29" t="s">
        <v>244</v>
      </c>
      <c r="D42" s="11" t="s">
        <v>245</v>
      </c>
      <c r="E42" s="11" t="s">
        <v>246</v>
      </c>
      <c r="F42" s="11" t="s">
        <v>196</v>
      </c>
      <c r="G42" s="11" t="s">
        <v>242</v>
      </c>
      <c r="H42" s="11">
        <v>2</v>
      </c>
      <c r="I42" s="11">
        <v>2</v>
      </c>
      <c r="J42" s="11">
        <v>100</v>
      </c>
      <c r="K42" s="11"/>
      <c r="L42" s="11"/>
      <c r="M42" s="11"/>
      <c r="N42" s="11"/>
      <c r="O42" s="11"/>
      <c r="P42" s="11"/>
      <c r="Q42" s="11"/>
      <c r="R42" s="11"/>
      <c r="S42" s="11"/>
      <c r="T42" s="11"/>
      <c r="U42" s="11"/>
      <c r="V42" s="11"/>
      <c r="W42" s="11"/>
      <c r="X42" s="11"/>
      <c r="Y42" s="11"/>
      <c r="Z42" s="11"/>
      <c r="AA42" s="11"/>
      <c r="AB42" s="11"/>
      <c r="AC42" s="11"/>
      <c r="AD42" s="11"/>
      <c r="AE42" s="11"/>
      <c r="AF42" s="11"/>
      <c r="AG42" s="11">
        <v>50</v>
      </c>
      <c r="AH42" s="11"/>
      <c r="AI42" s="11"/>
      <c r="AJ42" s="11"/>
      <c r="AK42" s="11"/>
      <c r="AL42" s="11"/>
      <c r="AM42" s="11"/>
      <c r="AN42" s="11" t="s">
        <v>243</v>
      </c>
      <c r="AO42" s="11" t="s">
        <v>47</v>
      </c>
      <c r="AP42" s="11" t="s">
        <v>48</v>
      </c>
      <c r="AQ42" s="11" t="s">
        <v>49</v>
      </c>
      <c r="AR42" s="41">
        <f t="shared" si="0"/>
        <v>50</v>
      </c>
      <c r="AS42" s="41">
        <v>1</v>
      </c>
      <c r="AT42" s="41">
        <f>7591.271/AU825</f>
        <v>0.535464595065181</v>
      </c>
      <c r="AU42" s="41">
        <f t="shared" si="7"/>
        <v>50</v>
      </c>
      <c r="AV42" s="42">
        <f t="shared" si="2"/>
        <v>26.7732297532591</v>
      </c>
    </row>
    <row r="43" ht="36" spans="1:48">
      <c r="A43" s="28">
        <v>41</v>
      </c>
      <c r="B43" s="11" t="s">
        <v>151</v>
      </c>
      <c r="C43" s="29" t="s">
        <v>247</v>
      </c>
      <c r="D43" s="11" t="s">
        <v>248</v>
      </c>
      <c r="E43" s="11" t="s">
        <v>249</v>
      </c>
      <c r="F43" s="11" t="s">
        <v>250</v>
      </c>
      <c r="G43" s="11" t="s">
        <v>162</v>
      </c>
      <c r="H43" s="11">
        <v>2</v>
      </c>
      <c r="I43" s="11">
        <v>2</v>
      </c>
      <c r="J43" s="11">
        <v>100</v>
      </c>
      <c r="K43" s="11"/>
      <c r="L43" s="11"/>
      <c r="M43" s="11"/>
      <c r="N43" s="11"/>
      <c r="O43" s="11"/>
      <c r="P43" s="11"/>
      <c r="Q43" s="11"/>
      <c r="R43" s="11"/>
      <c r="S43" s="11"/>
      <c r="T43" s="11"/>
      <c r="U43" s="11"/>
      <c r="V43" s="11"/>
      <c r="W43" s="11"/>
      <c r="X43" s="11"/>
      <c r="Y43" s="11"/>
      <c r="Z43" s="11"/>
      <c r="AA43" s="11"/>
      <c r="AB43" s="11"/>
      <c r="AC43" s="11"/>
      <c r="AD43" s="11"/>
      <c r="AE43" s="11"/>
      <c r="AF43" s="11"/>
      <c r="AG43" s="11">
        <v>50</v>
      </c>
      <c r="AH43" s="11"/>
      <c r="AI43" s="11"/>
      <c r="AJ43" s="11"/>
      <c r="AK43" s="11"/>
      <c r="AL43" s="11"/>
      <c r="AM43" s="11"/>
      <c r="AN43" s="11" t="s">
        <v>243</v>
      </c>
      <c r="AO43" s="11" t="s">
        <v>47</v>
      </c>
      <c r="AP43" s="11" t="s">
        <v>48</v>
      </c>
      <c r="AQ43" s="11" t="s">
        <v>49</v>
      </c>
      <c r="AR43" s="41">
        <f t="shared" si="0"/>
        <v>50</v>
      </c>
      <c r="AS43" s="41">
        <v>1</v>
      </c>
      <c r="AT43" s="41">
        <f>7591.271/AU825</f>
        <v>0.535464595065181</v>
      </c>
      <c r="AU43" s="41">
        <f t="shared" si="7"/>
        <v>50</v>
      </c>
      <c r="AV43" s="42">
        <f t="shared" si="2"/>
        <v>26.7732297532591</v>
      </c>
    </row>
    <row r="44" ht="60" spans="1:48">
      <c r="A44" s="28">
        <v>42</v>
      </c>
      <c r="B44" s="11" t="s">
        <v>151</v>
      </c>
      <c r="C44" s="29" t="s">
        <v>251</v>
      </c>
      <c r="D44" s="11" t="s">
        <v>252</v>
      </c>
      <c r="E44" s="11" t="s">
        <v>253</v>
      </c>
      <c r="F44" s="11" t="s">
        <v>178</v>
      </c>
      <c r="G44" s="11" t="s">
        <v>238</v>
      </c>
      <c r="H44" s="11">
        <v>1</v>
      </c>
      <c r="I44" s="11">
        <v>1</v>
      </c>
      <c r="J44" s="33">
        <v>70</v>
      </c>
      <c r="K44" s="33" t="s">
        <v>238</v>
      </c>
      <c r="L44" s="11">
        <v>3</v>
      </c>
      <c r="M44" s="33">
        <v>25</v>
      </c>
      <c r="N44" s="33" t="s">
        <v>3342</v>
      </c>
      <c r="O44" s="11">
        <v>7</v>
      </c>
      <c r="P44" s="33">
        <v>5</v>
      </c>
      <c r="Q44" s="33" t="s">
        <v>327</v>
      </c>
      <c r="R44" s="11">
        <v>0</v>
      </c>
      <c r="S44" s="11">
        <v>0</v>
      </c>
      <c r="T44" s="11">
        <v>0</v>
      </c>
      <c r="U44" s="11">
        <v>0</v>
      </c>
      <c r="V44" s="11">
        <v>0</v>
      </c>
      <c r="W44" s="11">
        <v>0</v>
      </c>
      <c r="X44" s="11">
        <v>0</v>
      </c>
      <c r="Y44" s="11">
        <v>0</v>
      </c>
      <c r="Z44" s="11">
        <v>0</v>
      </c>
      <c r="AA44" s="11">
        <v>0</v>
      </c>
      <c r="AB44" s="11">
        <v>0</v>
      </c>
      <c r="AC44" s="11">
        <v>0</v>
      </c>
      <c r="AD44" s="11">
        <v>0</v>
      </c>
      <c r="AE44" s="11">
        <v>0</v>
      </c>
      <c r="AF44" s="11">
        <v>0</v>
      </c>
      <c r="AG44" s="11">
        <v>50</v>
      </c>
      <c r="AH44" s="11"/>
      <c r="AI44" s="11"/>
      <c r="AJ44" s="11" t="s">
        <v>3329</v>
      </c>
      <c r="AK44" s="11" t="s">
        <v>3541</v>
      </c>
      <c r="AL44" s="11"/>
      <c r="AM44" s="11"/>
      <c r="AN44" s="11" t="s">
        <v>243</v>
      </c>
      <c r="AO44" s="11" t="s">
        <v>47</v>
      </c>
      <c r="AP44" s="11" t="s">
        <v>48</v>
      </c>
      <c r="AQ44" s="11" t="s">
        <v>49</v>
      </c>
      <c r="AR44" s="41">
        <f t="shared" si="0"/>
        <v>50</v>
      </c>
      <c r="AS44" s="41">
        <v>1</v>
      </c>
      <c r="AT44" s="41">
        <f>7591.271/AU825</f>
        <v>0.535464595065181</v>
      </c>
      <c r="AU44" s="41">
        <f t="shared" si="7"/>
        <v>50</v>
      </c>
      <c r="AV44" s="42">
        <f t="shared" si="2"/>
        <v>26.7732297532591</v>
      </c>
    </row>
    <row r="45" ht="48" spans="1:48">
      <c r="A45" s="28">
        <v>43</v>
      </c>
      <c r="B45" s="11" t="s">
        <v>151</v>
      </c>
      <c r="C45" s="29" t="s">
        <v>254</v>
      </c>
      <c r="D45" s="11" t="s">
        <v>255</v>
      </c>
      <c r="E45" s="11" t="s">
        <v>256</v>
      </c>
      <c r="F45" s="11" t="s">
        <v>228</v>
      </c>
      <c r="G45" s="11" t="s">
        <v>128</v>
      </c>
      <c r="H45" s="11">
        <v>1</v>
      </c>
      <c r="I45" s="11">
        <v>1</v>
      </c>
      <c r="J45" s="36">
        <v>35.73</v>
      </c>
      <c r="K45" s="33" t="s">
        <v>128</v>
      </c>
      <c r="L45" s="11">
        <v>2</v>
      </c>
      <c r="M45" s="36">
        <v>28.57</v>
      </c>
      <c r="N45" s="33" t="s">
        <v>3343</v>
      </c>
      <c r="O45" s="11">
        <v>4</v>
      </c>
      <c r="P45" s="36">
        <v>21.42</v>
      </c>
      <c r="Q45" s="33" t="s">
        <v>331</v>
      </c>
      <c r="R45" s="11">
        <v>6</v>
      </c>
      <c r="S45" s="36">
        <v>14.28</v>
      </c>
      <c r="T45" s="33" t="s">
        <v>3344</v>
      </c>
      <c r="U45" s="11">
        <v>0</v>
      </c>
      <c r="V45" s="11">
        <v>0</v>
      </c>
      <c r="W45" s="11">
        <v>0</v>
      </c>
      <c r="X45" s="11">
        <v>0</v>
      </c>
      <c r="Y45" s="11">
        <v>0</v>
      </c>
      <c r="Z45" s="11">
        <v>0</v>
      </c>
      <c r="AA45" s="11">
        <v>0</v>
      </c>
      <c r="AB45" s="11">
        <v>0</v>
      </c>
      <c r="AC45" s="11">
        <v>0</v>
      </c>
      <c r="AD45" s="11">
        <v>0</v>
      </c>
      <c r="AE45" s="11">
        <v>0</v>
      </c>
      <c r="AF45" s="11">
        <v>0</v>
      </c>
      <c r="AG45" s="11">
        <v>50</v>
      </c>
      <c r="AH45" s="11" t="s">
        <v>1400</v>
      </c>
      <c r="AI45" s="11">
        <v>13</v>
      </c>
      <c r="AJ45" s="11" t="s">
        <v>3329</v>
      </c>
      <c r="AK45" s="11" t="s">
        <v>3541</v>
      </c>
      <c r="AL45" s="11"/>
      <c r="AM45" s="11"/>
      <c r="AN45" s="11" t="s">
        <v>123</v>
      </c>
      <c r="AO45" s="11" t="s">
        <v>47</v>
      </c>
      <c r="AP45" s="11" t="s">
        <v>48</v>
      </c>
      <c r="AQ45" s="11" t="s">
        <v>49</v>
      </c>
      <c r="AR45" s="41">
        <f t="shared" si="0"/>
        <v>50</v>
      </c>
      <c r="AS45" s="41">
        <v>1</v>
      </c>
      <c r="AT45" s="41">
        <f>7591.271/AU825</f>
        <v>0.535464595065181</v>
      </c>
      <c r="AU45" s="42">
        <f>AR45/AI45</f>
        <v>3.84615384615385</v>
      </c>
      <c r="AV45" s="42">
        <f t="shared" si="2"/>
        <v>2.05947921178916</v>
      </c>
    </row>
    <row r="46" ht="36" spans="1:48">
      <c r="A46" s="28">
        <v>44</v>
      </c>
      <c r="B46" s="11" t="s">
        <v>151</v>
      </c>
      <c r="C46" s="29" t="s">
        <v>257</v>
      </c>
      <c r="D46" s="11" t="s">
        <v>258</v>
      </c>
      <c r="E46" s="11" t="s">
        <v>259</v>
      </c>
      <c r="F46" s="11" t="s">
        <v>260</v>
      </c>
      <c r="G46" s="11" t="s">
        <v>261</v>
      </c>
      <c r="H46" s="11">
        <v>2</v>
      </c>
      <c r="I46" s="11">
        <v>1</v>
      </c>
      <c r="J46" s="11">
        <v>100</v>
      </c>
      <c r="K46" s="11"/>
      <c r="L46" s="11"/>
      <c r="M46" s="11"/>
      <c r="N46" s="11"/>
      <c r="O46" s="11"/>
      <c r="P46" s="11"/>
      <c r="Q46" s="11"/>
      <c r="R46" s="11"/>
      <c r="S46" s="11"/>
      <c r="T46" s="11"/>
      <c r="U46" s="11"/>
      <c r="V46" s="11"/>
      <c r="W46" s="11"/>
      <c r="X46" s="11"/>
      <c r="Y46" s="11"/>
      <c r="Z46" s="11"/>
      <c r="AA46" s="11"/>
      <c r="AB46" s="11"/>
      <c r="AC46" s="11"/>
      <c r="AD46" s="11"/>
      <c r="AE46" s="11"/>
      <c r="AF46" s="11"/>
      <c r="AG46" s="11">
        <v>50</v>
      </c>
      <c r="AH46" s="11"/>
      <c r="AI46" s="11"/>
      <c r="AJ46" s="11"/>
      <c r="AK46" s="11"/>
      <c r="AL46" s="11"/>
      <c r="AM46" s="11"/>
      <c r="AN46" s="11" t="s">
        <v>123</v>
      </c>
      <c r="AO46" s="11" t="s">
        <v>47</v>
      </c>
      <c r="AP46" s="11" t="s">
        <v>48</v>
      </c>
      <c r="AQ46" s="11" t="s">
        <v>49</v>
      </c>
      <c r="AR46" s="41">
        <f t="shared" si="0"/>
        <v>50</v>
      </c>
      <c r="AS46" s="41">
        <v>1</v>
      </c>
      <c r="AT46" s="41">
        <f>7591.271/AU825</f>
        <v>0.535464595065181</v>
      </c>
      <c r="AU46" s="41">
        <f t="shared" ref="AU46:AU50" si="8">AR46</f>
        <v>50</v>
      </c>
      <c r="AV46" s="42">
        <f t="shared" si="2"/>
        <v>26.7732297532591</v>
      </c>
    </row>
    <row r="47" ht="60" spans="1:48">
      <c r="A47" s="28">
        <v>45</v>
      </c>
      <c r="B47" s="11" t="s">
        <v>151</v>
      </c>
      <c r="C47" s="29" t="s">
        <v>262</v>
      </c>
      <c r="D47" s="11" t="s">
        <v>263</v>
      </c>
      <c r="E47" s="11" t="s">
        <v>264</v>
      </c>
      <c r="F47" s="11" t="s">
        <v>196</v>
      </c>
      <c r="G47" s="11" t="s">
        <v>197</v>
      </c>
      <c r="H47" s="11">
        <v>1</v>
      </c>
      <c r="I47" s="11">
        <v>1</v>
      </c>
      <c r="J47" s="32">
        <v>100</v>
      </c>
      <c r="K47" s="33" t="s">
        <v>197</v>
      </c>
      <c r="L47" s="11">
        <v>2</v>
      </c>
      <c r="M47" s="11">
        <v>0</v>
      </c>
      <c r="N47" s="11" t="s">
        <v>128</v>
      </c>
      <c r="O47" s="11">
        <v>4</v>
      </c>
      <c r="P47" s="11">
        <v>0</v>
      </c>
      <c r="Q47" s="11" t="s">
        <v>3345</v>
      </c>
      <c r="R47" s="11">
        <v>5</v>
      </c>
      <c r="S47" s="11">
        <v>0</v>
      </c>
      <c r="T47" s="11" t="s">
        <v>3346</v>
      </c>
      <c r="U47" s="11">
        <v>0</v>
      </c>
      <c r="V47" s="11">
        <v>0</v>
      </c>
      <c r="W47" s="11">
        <v>0</v>
      </c>
      <c r="X47" s="11">
        <v>0</v>
      </c>
      <c r="Y47" s="11">
        <v>0</v>
      </c>
      <c r="Z47" s="11">
        <v>0</v>
      </c>
      <c r="AA47" s="11">
        <v>0</v>
      </c>
      <c r="AB47" s="11">
        <v>0</v>
      </c>
      <c r="AC47" s="11">
        <v>0</v>
      </c>
      <c r="AD47" s="11">
        <v>0</v>
      </c>
      <c r="AE47" s="11">
        <v>0</v>
      </c>
      <c r="AF47" s="11">
        <v>0</v>
      </c>
      <c r="AG47" s="11">
        <v>50</v>
      </c>
      <c r="AH47" s="11"/>
      <c r="AI47" s="11"/>
      <c r="AJ47" s="11" t="s">
        <v>3329</v>
      </c>
      <c r="AK47" s="11" t="s">
        <v>3541</v>
      </c>
      <c r="AL47" s="11"/>
      <c r="AM47" s="11"/>
      <c r="AN47" s="11" t="s">
        <v>265</v>
      </c>
      <c r="AO47" s="11" t="s">
        <v>47</v>
      </c>
      <c r="AP47" s="11" t="s">
        <v>48</v>
      </c>
      <c r="AQ47" s="11" t="s">
        <v>49</v>
      </c>
      <c r="AR47" s="41">
        <f t="shared" si="0"/>
        <v>50</v>
      </c>
      <c r="AS47" s="41">
        <v>1</v>
      </c>
      <c r="AT47" s="41">
        <f>7591.271/AU825</f>
        <v>0.535464595065181</v>
      </c>
      <c r="AU47" s="41">
        <f t="shared" si="8"/>
        <v>50</v>
      </c>
      <c r="AV47" s="42">
        <f t="shared" si="2"/>
        <v>26.7732297532591</v>
      </c>
    </row>
    <row r="48" ht="36" spans="1:48">
      <c r="A48" s="28">
        <v>46</v>
      </c>
      <c r="B48" s="11" t="s">
        <v>151</v>
      </c>
      <c r="C48" s="29" t="s">
        <v>266</v>
      </c>
      <c r="D48" s="11" t="s">
        <v>267</v>
      </c>
      <c r="E48" s="11" t="s">
        <v>268</v>
      </c>
      <c r="F48" s="11" t="s">
        <v>155</v>
      </c>
      <c r="G48" s="11" t="s">
        <v>269</v>
      </c>
      <c r="H48" s="11">
        <v>1</v>
      </c>
      <c r="I48" s="11">
        <v>1</v>
      </c>
      <c r="J48" s="11">
        <v>100</v>
      </c>
      <c r="K48" s="11"/>
      <c r="L48" s="11"/>
      <c r="M48" s="11"/>
      <c r="N48" s="11"/>
      <c r="O48" s="11"/>
      <c r="P48" s="11"/>
      <c r="Q48" s="11"/>
      <c r="R48" s="11"/>
      <c r="S48" s="11"/>
      <c r="T48" s="11"/>
      <c r="U48" s="11"/>
      <c r="V48" s="11"/>
      <c r="W48" s="11"/>
      <c r="X48" s="11"/>
      <c r="Y48" s="11"/>
      <c r="Z48" s="11"/>
      <c r="AA48" s="11"/>
      <c r="AB48" s="11"/>
      <c r="AC48" s="11"/>
      <c r="AD48" s="11"/>
      <c r="AE48" s="11"/>
      <c r="AF48" s="11"/>
      <c r="AG48" s="11">
        <v>50</v>
      </c>
      <c r="AH48" s="11"/>
      <c r="AI48" s="11"/>
      <c r="AJ48" s="11"/>
      <c r="AK48" s="11"/>
      <c r="AL48" s="11"/>
      <c r="AM48" s="11"/>
      <c r="AN48" s="11" t="s">
        <v>265</v>
      </c>
      <c r="AO48" s="11" t="s">
        <v>47</v>
      </c>
      <c r="AP48" s="11" t="s">
        <v>48</v>
      </c>
      <c r="AQ48" s="11" t="s">
        <v>49</v>
      </c>
      <c r="AR48" s="41">
        <f t="shared" si="0"/>
        <v>50</v>
      </c>
      <c r="AS48" s="41">
        <v>1</v>
      </c>
      <c r="AT48" s="41">
        <f>7591.271/AU825</f>
        <v>0.535464595065181</v>
      </c>
      <c r="AU48" s="41">
        <f t="shared" si="8"/>
        <v>50</v>
      </c>
      <c r="AV48" s="42">
        <f t="shared" si="2"/>
        <v>26.7732297532591</v>
      </c>
    </row>
    <row r="49" ht="24" spans="1:48">
      <c r="A49" s="28">
        <v>47</v>
      </c>
      <c r="B49" s="11" t="s">
        <v>151</v>
      </c>
      <c r="C49" s="29" t="s">
        <v>270</v>
      </c>
      <c r="D49" s="11" t="s">
        <v>271</v>
      </c>
      <c r="E49" s="11" t="s">
        <v>272</v>
      </c>
      <c r="F49" s="11" t="s">
        <v>202</v>
      </c>
      <c r="G49" s="11" t="s">
        <v>128</v>
      </c>
      <c r="H49" s="11">
        <v>2</v>
      </c>
      <c r="I49" s="11">
        <v>2</v>
      </c>
      <c r="J49" s="11">
        <v>100</v>
      </c>
      <c r="K49" s="11"/>
      <c r="L49" s="11"/>
      <c r="M49" s="11"/>
      <c r="N49" s="11"/>
      <c r="O49" s="11"/>
      <c r="P49" s="11"/>
      <c r="Q49" s="11"/>
      <c r="R49" s="11"/>
      <c r="S49" s="11"/>
      <c r="T49" s="11"/>
      <c r="U49" s="11"/>
      <c r="V49" s="11"/>
      <c r="W49" s="11"/>
      <c r="X49" s="11"/>
      <c r="Y49" s="11"/>
      <c r="Z49" s="11"/>
      <c r="AA49" s="11"/>
      <c r="AB49" s="11"/>
      <c r="AC49" s="11"/>
      <c r="AD49" s="11"/>
      <c r="AE49" s="11"/>
      <c r="AF49" s="11"/>
      <c r="AG49" s="11">
        <v>50</v>
      </c>
      <c r="AH49" s="11"/>
      <c r="AI49" s="11"/>
      <c r="AJ49" s="11"/>
      <c r="AK49" s="11"/>
      <c r="AL49" s="11"/>
      <c r="AM49" s="11"/>
      <c r="AN49" s="11" t="s">
        <v>273</v>
      </c>
      <c r="AO49" s="11" t="s">
        <v>47</v>
      </c>
      <c r="AP49" s="11" t="s">
        <v>48</v>
      </c>
      <c r="AQ49" s="11" t="s">
        <v>49</v>
      </c>
      <c r="AR49" s="41">
        <f t="shared" si="0"/>
        <v>50</v>
      </c>
      <c r="AS49" s="41">
        <v>1</v>
      </c>
      <c r="AT49" s="41">
        <f>7591.271/AU825</f>
        <v>0.535464595065181</v>
      </c>
      <c r="AU49" s="41">
        <f t="shared" si="8"/>
        <v>50</v>
      </c>
      <c r="AV49" s="42">
        <f t="shared" si="2"/>
        <v>26.7732297532591</v>
      </c>
    </row>
    <row r="50" ht="24" spans="1:48">
      <c r="A50" s="28">
        <v>48</v>
      </c>
      <c r="B50" s="11" t="s">
        <v>151</v>
      </c>
      <c r="C50" s="29" t="s">
        <v>274</v>
      </c>
      <c r="D50" s="11" t="s">
        <v>275</v>
      </c>
      <c r="E50" s="11" t="s">
        <v>276</v>
      </c>
      <c r="F50" s="11" t="s">
        <v>277</v>
      </c>
      <c r="G50" s="11" t="s">
        <v>278</v>
      </c>
      <c r="H50" s="11">
        <v>1</v>
      </c>
      <c r="I50" s="11">
        <v>1</v>
      </c>
      <c r="J50" s="11">
        <v>100</v>
      </c>
      <c r="K50" s="11"/>
      <c r="L50" s="11"/>
      <c r="M50" s="11"/>
      <c r="N50" s="11"/>
      <c r="O50" s="11"/>
      <c r="P50" s="11"/>
      <c r="Q50" s="11"/>
      <c r="R50" s="11"/>
      <c r="S50" s="11"/>
      <c r="T50" s="11"/>
      <c r="U50" s="11"/>
      <c r="V50" s="11"/>
      <c r="W50" s="11"/>
      <c r="X50" s="11"/>
      <c r="Y50" s="11"/>
      <c r="Z50" s="11"/>
      <c r="AA50" s="11"/>
      <c r="AB50" s="11"/>
      <c r="AC50" s="11"/>
      <c r="AD50" s="11"/>
      <c r="AE50" s="11"/>
      <c r="AF50" s="11"/>
      <c r="AG50" s="11">
        <v>50</v>
      </c>
      <c r="AH50" s="11"/>
      <c r="AI50" s="11"/>
      <c r="AJ50" s="11"/>
      <c r="AK50" s="11"/>
      <c r="AL50" s="11"/>
      <c r="AM50" s="11"/>
      <c r="AN50" s="11" t="s">
        <v>273</v>
      </c>
      <c r="AO50" s="11" t="s">
        <v>47</v>
      </c>
      <c r="AP50" s="11" t="s">
        <v>48</v>
      </c>
      <c r="AQ50" s="11" t="s">
        <v>49</v>
      </c>
      <c r="AR50" s="41">
        <f t="shared" si="0"/>
        <v>50</v>
      </c>
      <c r="AS50" s="41">
        <v>1</v>
      </c>
      <c r="AT50" s="41">
        <f>7591.271/AU825</f>
        <v>0.535464595065181</v>
      </c>
      <c r="AU50" s="41">
        <f t="shared" si="8"/>
        <v>50</v>
      </c>
      <c r="AV50" s="42">
        <f t="shared" si="2"/>
        <v>26.7732297532591</v>
      </c>
    </row>
    <row r="51" ht="72" spans="1:48">
      <c r="A51" s="28">
        <v>49</v>
      </c>
      <c r="B51" s="11" t="s">
        <v>151</v>
      </c>
      <c r="C51" s="29" t="s">
        <v>279</v>
      </c>
      <c r="D51" s="11" t="s">
        <v>280</v>
      </c>
      <c r="E51" s="11" t="s">
        <v>281</v>
      </c>
      <c r="F51" s="11" t="s">
        <v>250</v>
      </c>
      <c r="G51" s="11" t="s">
        <v>234</v>
      </c>
      <c r="H51" s="11">
        <v>2</v>
      </c>
      <c r="I51" s="11">
        <v>2</v>
      </c>
      <c r="J51" s="37">
        <v>55.55</v>
      </c>
      <c r="K51" s="37" t="s">
        <v>234</v>
      </c>
      <c r="L51" s="11">
        <v>8</v>
      </c>
      <c r="M51" s="37">
        <v>44.44</v>
      </c>
      <c r="N51" s="37" t="s">
        <v>3347</v>
      </c>
      <c r="O51" s="11">
        <v>0</v>
      </c>
      <c r="P51" s="11">
        <v>0</v>
      </c>
      <c r="Q51" s="11">
        <v>0</v>
      </c>
      <c r="R51" s="11">
        <v>0</v>
      </c>
      <c r="S51" s="11">
        <v>0</v>
      </c>
      <c r="T51" s="11">
        <v>0</v>
      </c>
      <c r="U51" s="11">
        <v>0</v>
      </c>
      <c r="V51" s="11">
        <v>0</v>
      </c>
      <c r="W51" s="11">
        <v>0</v>
      </c>
      <c r="X51" s="11">
        <v>0</v>
      </c>
      <c r="Y51" s="11">
        <v>0</v>
      </c>
      <c r="Z51" s="11">
        <v>0</v>
      </c>
      <c r="AA51" s="11">
        <v>0</v>
      </c>
      <c r="AB51" s="11">
        <v>0</v>
      </c>
      <c r="AC51" s="11">
        <v>0</v>
      </c>
      <c r="AD51" s="11">
        <v>0</v>
      </c>
      <c r="AE51" s="11">
        <v>0</v>
      </c>
      <c r="AF51" s="11">
        <v>0</v>
      </c>
      <c r="AG51" s="11">
        <v>50</v>
      </c>
      <c r="AH51" s="11" t="s">
        <v>1400</v>
      </c>
      <c r="AI51" s="11">
        <v>6</v>
      </c>
      <c r="AJ51" s="11" t="s">
        <v>3329</v>
      </c>
      <c r="AK51" s="11" t="s">
        <v>3542</v>
      </c>
      <c r="AL51" s="11"/>
      <c r="AM51" s="11"/>
      <c r="AN51" s="11" t="s">
        <v>282</v>
      </c>
      <c r="AO51" s="11" t="s">
        <v>47</v>
      </c>
      <c r="AP51" s="11" t="s">
        <v>48</v>
      </c>
      <c r="AQ51" s="11" t="s">
        <v>49</v>
      </c>
      <c r="AR51" s="41">
        <f t="shared" si="0"/>
        <v>50</v>
      </c>
      <c r="AS51" s="41">
        <v>1</v>
      </c>
      <c r="AT51" s="41">
        <f>7591.271/AU825</f>
        <v>0.535464595065181</v>
      </c>
      <c r="AU51" s="42">
        <f>AR51/AI51</f>
        <v>8.33333333333333</v>
      </c>
      <c r="AV51" s="42">
        <f t="shared" si="2"/>
        <v>4.46220495887651</v>
      </c>
    </row>
    <row r="52" s="3" customFormat="1" ht="60" spans="1:48">
      <c r="A52" s="28">
        <v>50</v>
      </c>
      <c r="B52" s="11" t="s">
        <v>151</v>
      </c>
      <c r="C52" s="29" t="s">
        <v>283</v>
      </c>
      <c r="D52" s="11" t="s">
        <v>284</v>
      </c>
      <c r="E52" s="11" t="s">
        <v>285</v>
      </c>
      <c r="F52" s="11" t="s">
        <v>286</v>
      </c>
      <c r="G52" s="11" t="s">
        <v>287</v>
      </c>
      <c r="H52" s="11">
        <v>3</v>
      </c>
      <c r="I52" s="11">
        <v>2</v>
      </c>
      <c r="J52" s="33">
        <v>33.34</v>
      </c>
      <c r="K52" s="33" t="s">
        <v>3348</v>
      </c>
      <c r="L52" s="11">
        <v>3</v>
      </c>
      <c r="M52" s="33">
        <v>33.33</v>
      </c>
      <c r="N52" s="33" t="s">
        <v>287</v>
      </c>
      <c r="O52" s="11">
        <v>4</v>
      </c>
      <c r="P52" s="33">
        <v>33.33</v>
      </c>
      <c r="Q52" s="33" t="s">
        <v>3349</v>
      </c>
      <c r="R52" s="11">
        <v>0</v>
      </c>
      <c r="S52" s="11">
        <v>0</v>
      </c>
      <c r="T52" s="11">
        <v>0</v>
      </c>
      <c r="U52" s="11">
        <v>0</v>
      </c>
      <c r="V52" s="11">
        <v>0</v>
      </c>
      <c r="W52" s="11">
        <v>0</v>
      </c>
      <c r="X52" s="11">
        <v>0</v>
      </c>
      <c r="Y52" s="11">
        <v>0</v>
      </c>
      <c r="Z52" s="11">
        <v>0</v>
      </c>
      <c r="AA52" s="11">
        <v>0</v>
      </c>
      <c r="AB52" s="11">
        <v>0</v>
      </c>
      <c r="AC52" s="11">
        <v>0</v>
      </c>
      <c r="AD52" s="11">
        <v>0</v>
      </c>
      <c r="AE52" s="11">
        <v>0</v>
      </c>
      <c r="AF52" s="11">
        <v>0</v>
      </c>
      <c r="AG52" s="11">
        <v>50</v>
      </c>
      <c r="AH52" s="11"/>
      <c r="AI52" s="11"/>
      <c r="AJ52" s="11" t="s">
        <v>3329</v>
      </c>
      <c r="AK52" s="11" t="s">
        <v>3541</v>
      </c>
      <c r="AL52" s="11"/>
      <c r="AM52" s="11"/>
      <c r="AN52" s="11" t="s">
        <v>282</v>
      </c>
      <c r="AO52" s="11" t="s">
        <v>47</v>
      </c>
      <c r="AP52" s="11" t="s">
        <v>48</v>
      </c>
      <c r="AQ52" s="11" t="s">
        <v>49</v>
      </c>
      <c r="AR52" s="41">
        <f t="shared" si="0"/>
        <v>50</v>
      </c>
      <c r="AS52" s="41">
        <v>1</v>
      </c>
      <c r="AT52" s="41">
        <f>7591.271/AU825</f>
        <v>0.535464595065181</v>
      </c>
      <c r="AU52" s="41">
        <f t="shared" ref="AU52:AU57" si="9">AR52</f>
        <v>50</v>
      </c>
      <c r="AV52" s="42">
        <f t="shared" si="2"/>
        <v>26.7732297532591</v>
      </c>
    </row>
    <row r="53" ht="24" spans="1:48">
      <c r="A53" s="28">
        <v>51</v>
      </c>
      <c r="B53" s="11" t="s">
        <v>151</v>
      </c>
      <c r="C53" s="29" t="s">
        <v>288</v>
      </c>
      <c r="D53" s="11" t="s">
        <v>289</v>
      </c>
      <c r="E53" s="11" t="s">
        <v>290</v>
      </c>
      <c r="F53" s="11" t="s">
        <v>167</v>
      </c>
      <c r="G53" s="11" t="s">
        <v>291</v>
      </c>
      <c r="H53" s="11">
        <v>2</v>
      </c>
      <c r="I53" s="11">
        <v>1</v>
      </c>
      <c r="J53" s="11">
        <v>100</v>
      </c>
      <c r="K53" s="11"/>
      <c r="L53" s="11"/>
      <c r="M53" s="11"/>
      <c r="N53" s="11"/>
      <c r="O53" s="11"/>
      <c r="P53" s="11"/>
      <c r="Q53" s="11"/>
      <c r="R53" s="11"/>
      <c r="S53" s="11"/>
      <c r="T53" s="11"/>
      <c r="U53" s="11"/>
      <c r="V53" s="11"/>
      <c r="W53" s="11"/>
      <c r="X53" s="11"/>
      <c r="Y53" s="11"/>
      <c r="Z53" s="11"/>
      <c r="AA53" s="11"/>
      <c r="AB53" s="11"/>
      <c r="AC53" s="11"/>
      <c r="AD53" s="11"/>
      <c r="AE53" s="11"/>
      <c r="AF53" s="11"/>
      <c r="AG53" s="11">
        <v>50</v>
      </c>
      <c r="AH53" s="11"/>
      <c r="AI53" s="11"/>
      <c r="AJ53" s="11"/>
      <c r="AK53" s="11"/>
      <c r="AL53" s="11"/>
      <c r="AM53" s="11"/>
      <c r="AN53" s="11" t="s">
        <v>282</v>
      </c>
      <c r="AO53" s="11" t="s">
        <v>47</v>
      </c>
      <c r="AP53" s="11" t="s">
        <v>48</v>
      </c>
      <c r="AQ53" s="11" t="s">
        <v>49</v>
      </c>
      <c r="AR53" s="41">
        <f t="shared" si="0"/>
        <v>50</v>
      </c>
      <c r="AS53" s="41">
        <v>1</v>
      </c>
      <c r="AT53" s="41">
        <f>7591.271/AU825</f>
        <v>0.535464595065181</v>
      </c>
      <c r="AU53" s="41">
        <f t="shared" si="9"/>
        <v>50</v>
      </c>
      <c r="AV53" s="42">
        <f t="shared" si="2"/>
        <v>26.7732297532591</v>
      </c>
    </row>
    <row r="54" ht="48" spans="1:48">
      <c r="A54" s="28">
        <v>52</v>
      </c>
      <c r="B54" s="11" t="s">
        <v>151</v>
      </c>
      <c r="C54" s="29" t="s">
        <v>292</v>
      </c>
      <c r="D54" s="11" t="s">
        <v>293</v>
      </c>
      <c r="E54" s="11" t="s">
        <v>294</v>
      </c>
      <c r="F54" s="11" t="s">
        <v>295</v>
      </c>
      <c r="G54" s="11" t="s">
        <v>296</v>
      </c>
      <c r="H54" s="11">
        <v>2</v>
      </c>
      <c r="I54" s="11">
        <v>2</v>
      </c>
      <c r="J54" s="33">
        <v>45</v>
      </c>
      <c r="K54" s="33" t="s">
        <v>296</v>
      </c>
      <c r="L54" s="11">
        <v>5</v>
      </c>
      <c r="M54" s="11">
        <v>0</v>
      </c>
      <c r="N54" s="11" t="s">
        <v>3330</v>
      </c>
      <c r="O54" s="11">
        <v>6</v>
      </c>
      <c r="P54" s="33">
        <v>45</v>
      </c>
      <c r="Q54" s="33" t="s">
        <v>384</v>
      </c>
      <c r="R54" s="11">
        <v>8</v>
      </c>
      <c r="S54" s="33">
        <v>10</v>
      </c>
      <c r="T54" s="33" t="s">
        <v>45</v>
      </c>
      <c r="U54" s="11">
        <v>0</v>
      </c>
      <c r="V54" s="11">
        <v>0</v>
      </c>
      <c r="W54" s="11">
        <v>0</v>
      </c>
      <c r="X54" s="11">
        <v>0</v>
      </c>
      <c r="Y54" s="11">
        <v>0</v>
      </c>
      <c r="Z54" s="11">
        <v>0</v>
      </c>
      <c r="AA54" s="11">
        <v>0</v>
      </c>
      <c r="AB54" s="11">
        <v>0</v>
      </c>
      <c r="AC54" s="11">
        <v>0</v>
      </c>
      <c r="AD54" s="11">
        <v>0</v>
      </c>
      <c r="AE54" s="11">
        <v>0</v>
      </c>
      <c r="AF54" s="11">
        <v>0</v>
      </c>
      <c r="AG54" s="11">
        <v>50</v>
      </c>
      <c r="AH54" s="11" t="s">
        <v>1400</v>
      </c>
      <c r="AI54" s="11">
        <v>5</v>
      </c>
      <c r="AJ54" s="11" t="s">
        <v>3329</v>
      </c>
      <c r="AK54" s="11" t="s">
        <v>3541</v>
      </c>
      <c r="AL54" s="11"/>
      <c r="AM54" s="11"/>
      <c r="AN54" s="11" t="s">
        <v>297</v>
      </c>
      <c r="AO54" s="11" t="s">
        <v>47</v>
      </c>
      <c r="AP54" s="11" t="s">
        <v>48</v>
      </c>
      <c r="AQ54" s="11" t="s">
        <v>49</v>
      </c>
      <c r="AR54" s="41">
        <f t="shared" si="0"/>
        <v>50</v>
      </c>
      <c r="AS54" s="41">
        <v>1</v>
      </c>
      <c r="AT54" s="41">
        <f>7591.271/AU825</f>
        <v>0.535464595065181</v>
      </c>
      <c r="AU54" s="42">
        <f>AR54/AI54</f>
        <v>10</v>
      </c>
      <c r="AV54" s="42">
        <f t="shared" si="2"/>
        <v>5.35464595065181</v>
      </c>
    </row>
    <row r="55" ht="36" spans="1:48">
      <c r="A55" s="28">
        <v>53</v>
      </c>
      <c r="B55" s="11" t="s">
        <v>151</v>
      </c>
      <c r="C55" s="29" t="s">
        <v>298</v>
      </c>
      <c r="D55" s="11" t="s">
        <v>299</v>
      </c>
      <c r="E55" s="11" t="s">
        <v>300</v>
      </c>
      <c r="F55" s="11" t="s">
        <v>250</v>
      </c>
      <c r="G55" s="11" t="s">
        <v>128</v>
      </c>
      <c r="H55" s="11">
        <v>2</v>
      </c>
      <c r="I55" s="11">
        <v>2</v>
      </c>
      <c r="J55" s="11">
        <v>100</v>
      </c>
      <c r="K55" s="11"/>
      <c r="L55" s="11"/>
      <c r="M55" s="11"/>
      <c r="N55" s="11"/>
      <c r="O55" s="11"/>
      <c r="P55" s="11"/>
      <c r="Q55" s="11"/>
      <c r="R55" s="11"/>
      <c r="S55" s="11"/>
      <c r="T55" s="11"/>
      <c r="U55" s="11"/>
      <c r="V55" s="11"/>
      <c r="W55" s="11"/>
      <c r="X55" s="11"/>
      <c r="Y55" s="11"/>
      <c r="Z55" s="11"/>
      <c r="AA55" s="11"/>
      <c r="AB55" s="11"/>
      <c r="AC55" s="11"/>
      <c r="AD55" s="11"/>
      <c r="AE55" s="11"/>
      <c r="AF55" s="11"/>
      <c r="AG55" s="11">
        <v>50</v>
      </c>
      <c r="AH55" s="11"/>
      <c r="AI55" s="11"/>
      <c r="AJ55" s="11"/>
      <c r="AK55" s="11"/>
      <c r="AL55" s="11"/>
      <c r="AM55" s="11"/>
      <c r="AN55" s="11" t="s">
        <v>297</v>
      </c>
      <c r="AO55" s="11" t="s">
        <v>47</v>
      </c>
      <c r="AP55" s="11" t="s">
        <v>48</v>
      </c>
      <c r="AQ55" s="11" t="s">
        <v>49</v>
      </c>
      <c r="AR55" s="41">
        <f t="shared" si="0"/>
        <v>50</v>
      </c>
      <c r="AS55" s="41">
        <v>1</v>
      </c>
      <c r="AT55" s="41">
        <f>7591.271/AU825</f>
        <v>0.535464595065181</v>
      </c>
      <c r="AU55" s="41">
        <f t="shared" si="9"/>
        <v>50</v>
      </c>
      <c r="AV55" s="42">
        <f t="shared" si="2"/>
        <v>26.7732297532591</v>
      </c>
    </row>
    <row r="56" ht="24" spans="1:48">
      <c r="A56" s="28">
        <v>54</v>
      </c>
      <c r="B56" s="11" t="s">
        <v>151</v>
      </c>
      <c r="C56" s="29" t="s">
        <v>301</v>
      </c>
      <c r="D56" s="11" t="s">
        <v>302</v>
      </c>
      <c r="E56" s="11" t="s">
        <v>303</v>
      </c>
      <c r="F56" s="11" t="s">
        <v>228</v>
      </c>
      <c r="G56" s="11" t="s">
        <v>208</v>
      </c>
      <c r="H56" s="11">
        <v>3</v>
      </c>
      <c r="I56" s="11">
        <v>3</v>
      </c>
      <c r="J56" s="11">
        <v>100</v>
      </c>
      <c r="K56" s="11"/>
      <c r="L56" s="11"/>
      <c r="M56" s="11"/>
      <c r="N56" s="11"/>
      <c r="O56" s="11"/>
      <c r="P56" s="11"/>
      <c r="Q56" s="11"/>
      <c r="R56" s="11"/>
      <c r="S56" s="11"/>
      <c r="T56" s="11"/>
      <c r="U56" s="11"/>
      <c r="V56" s="11"/>
      <c r="W56" s="11"/>
      <c r="X56" s="11"/>
      <c r="Y56" s="11"/>
      <c r="Z56" s="11"/>
      <c r="AA56" s="11"/>
      <c r="AB56" s="11"/>
      <c r="AC56" s="11"/>
      <c r="AD56" s="11"/>
      <c r="AE56" s="11"/>
      <c r="AF56" s="11"/>
      <c r="AG56" s="11">
        <v>50</v>
      </c>
      <c r="AH56" s="11"/>
      <c r="AI56" s="11"/>
      <c r="AJ56" s="11"/>
      <c r="AK56" s="11"/>
      <c r="AL56" s="11"/>
      <c r="AM56" s="11"/>
      <c r="AN56" s="11" t="s">
        <v>297</v>
      </c>
      <c r="AO56" s="11" t="s">
        <v>47</v>
      </c>
      <c r="AP56" s="11" t="s">
        <v>48</v>
      </c>
      <c r="AQ56" s="11" t="s">
        <v>49</v>
      </c>
      <c r="AR56" s="41">
        <f t="shared" si="0"/>
        <v>50</v>
      </c>
      <c r="AS56" s="41">
        <v>1</v>
      </c>
      <c r="AT56" s="41">
        <f>7591.271/AU825</f>
        <v>0.535464595065181</v>
      </c>
      <c r="AU56" s="41">
        <f t="shared" si="9"/>
        <v>50</v>
      </c>
      <c r="AV56" s="42">
        <f t="shared" si="2"/>
        <v>26.7732297532591</v>
      </c>
    </row>
    <row r="57" ht="36" spans="1:48">
      <c r="A57" s="28">
        <v>55</v>
      </c>
      <c r="B57" s="11" t="s">
        <v>151</v>
      </c>
      <c r="C57" s="29" t="s">
        <v>304</v>
      </c>
      <c r="D57" s="11" t="s">
        <v>305</v>
      </c>
      <c r="E57" s="11" t="s">
        <v>306</v>
      </c>
      <c r="F57" s="11" t="s">
        <v>228</v>
      </c>
      <c r="G57" s="11" t="s">
        <v>66</v>
      </c>
      <c r="H57" s="11">
        <v>2</v>
      </c>
      <c r="I57" s="11">
        <v>2</v>
      </c>
      <c r="J57" s="11">
        <v>100</v>
      </c>
      <c r="K57" s="11"/>
      <c r="L57" s="11"/>
      <c r="M57" s="11"/>
      <c r="N57" s="11"/>
      <c r="O57" s="11"/>
      <c r="P57" s="11"/>
      <c r="Q57" s="11"/>
      <c r="R57" s="11"/>
      <c r="S57" s="11"/>
      <c r="T57" s="11"/>
      <c r="U57" s="11"/>
      <c r="V57" s="11"/>
      <c r="W57" s="11"/>
      <c r="X57" s="11"/>
      <c r="Y57" s="11"/>
      <c r="Z57" s="11"/>
      <c r="AA57" s="11"/>
      <c r="AB57" s="11"/>
      <c r="AC57" s="11"/>
      <c r="AD57" s="11"/>
      <c r="AE57" s="11"/>
      <c r="AF57" s="11"/>
      <c r="AG57" s="11">
        <v>50</v>
      </c>
      <c r="AH57" s="11"/>
      <c r="AI57" s="11"/>
      <c r="AJ57" s="11"/>
      <c r="AK57" s="11"/>
      <c r="AL57" s="11"/>
      <c r="AM57" s="11"/>
      <c r="AN57" s="11" t="s">
        <v>297</v>
      </c>
      <c r="AO57" s="11" t="s">
        <v>47</v>
      </c>
      <c r="AP57" s="11" t="s">
        <v>48</v>
      </c>
      <c r="AQ57" s="11" t="s">
        <v>49</v>
      </c>
      <c r="AR57" s="41">
        <f t="shared" si="0"/>
        <v>50</v>
      </c>
      <c r="AS57" s="41">
        <v>1</v>
      </c>
      <c r="AT57" s="41">
        <f>7591.271/AU825</f>
        <v>0.535464595065181</v>
      </c>
      <c r="AU57" s="41">
        <f t="shared" si="9"/>
        <v>50</v>
      </c>
      <c r="AV57" s="42">
        <f t="shared" si="2"/>
        <v>26.7732297532591</v>
      </c>
    </row>
    <row r="58" ht="48" spans="1:48">
      <c r="A58" s="28">
        <v>56</v>
      </c>
      <c r="B58" s="11" t="s">
        <v>151</v>
      </c>
      <c r="C58" s="29" t="s">
        <v>307</v>
      </c>
      <c r="D58" s="11" t="s">
        <v>308</v>
      </c>
      <c r="E58" s="11" t="s">
        <v>309</v>
      </c>
      <c r="F58" s="11" t="s">
        <v>155</v>
      </c>
      <c r="G58" s="11" t="s">
        <v>310</v>
      </c>
      <c r="H58" s="11">
        <v>1</v>
      </c>
      <c r="I58" s="11">
        <v>1</v>
      </c>
      <c r="J58" s="11">
        <v>100</v>
      </c>
      <c r="K58" s="11"/>
      <c r="L58" s="11"/>
      <c r="M58" s="11"/>
      <c r="N58" s="11"/>
      <c r="O58" s="11"/>
      <c r="P58" s="11"/>
      <c r="Q58" s="11"/>
      <c r="R58" s="11"/>
      <c r="S58" s="11"/>
      <c r="T58" s="11"/>
      <c r="U58" s="11"/>
      <c r="V58" s="11"/>
      <c r="W58" s="11"/>
      <c r="X58" s="11"/>
      <c r="Y58" s="11"/>
      <c r="Z58" s="11"/>
      <c r="AA58" s="11"/>
      <c r="AB58" s="11"/>
      <c r="AC58" s="11"/>
      <c r="AD58" s="11"/>
      <c r="AE58" s="11"/>
      <c r="AF58" s="11"/>
      <c r="AG58" s="11">
        <v>50</v>
      </c>
      <c r="AH58" s="11" t="s">
        <v>1400</v>
      </c>
      <c r="AI58" s="11">
        <v>6</v>
      </c>
      <c r="AJ58" s="11"/>
      <c r="AK58" s="11"/>
      <c r="AL58" s="11"/>
      <c r="AM58" s="11"/>
      <c r="AN58" s="11" t="s">
        <v>297</v>
      </c>
      <c r="AO58" s="11" t="s">
        <v>47</v>
      </c>
      <c r="AP58" s="11" t="s">
        <v>48</v>
      </c>
      <c r="AQ58" s="11" t="s">
        <v>49</v>
      </c>
      <c r="AR58" s="41">
        <f t="shared" si="0"/>
        <v>50</v>
      </c>
      <c r="AS58" s="41">
        <v>1</v>
      </c>
      <c r="AT58" s="41">
        <f>7591.271/AU825</f>
        <v>0.535464595065181</v>
      </c>
      <c r="AU58" s="42">
        <f>AR58/AI58</f>
        <v>8.33333333333333</v>
      </c>
      <c r="AV58" s="42">
        <f t="shared" si="2"/>
        <v>4.46220495887651</v>
      </c>
    </row>
    <row r="59" ht="36" spans="1:48">
      <c r="A59" s="28">
        <v>57</v>
      </c>
      <c r="B59" s="11" t="s">
        <v>151</v>
      </c>
      <c r="C59" s="29" t="s">
        <v>311</v>
      </c>
      <c r="D59" s="11" t="s">
        <v>312</v>
      </c>
      <c r="E59" s="11" t="s">
        <v>313</v>
      </c>
      <c r="F59" s="11" t="s">
        <v>155</v>
      </c>
      <c r="G59" s="11" t="s">
        <v>45</v>
      </c>
      <c r="H59" s="11">
        <v>2</v>
      </c>
      <c r="I59" s="11">
        <v>1</v>
      </c>
      <c r="J59" s="11">
        <v>100</v>
      </c>
      <c r="K59" s="11"/>
      <c r="L59" s="11"/>
      <c r="M59" s="11"/>
      <c r="N59" s="11"/>
      <c r="O59" s="11"/>
      <c r="P59" s="11"/>
      <c r="Q59" s="11"/>
      <c r="R59" s="11"/>
      <c r="S59" s="11"/>
      <c r="T59" s="11"/>
      <c r="U59" s="11"/>
      <c r="V59" s="11"/>
      <c r="W59" s="11"/>
      <c r="X59" s="11"/>
      <c r="Y59" s="11"/>
      <c r="Z59" s="11"/>
      <c r="AA59" s="11"/>
      <c r="AB59" s="11"/>
      <c r="AC59" s="11"/>
      <c r="AD59" s="11"/>
      <c r="AE59" s="11"/>
      <c r="AF59" s="11"/>
      <c r="AG59" s="11">
        <v>50</v>
      </c>
      <c r="AH59" s="11"/>
      <c r="AI59" s="11"/>
      <c r="AJ59" s="11"/>
      <c r="AK59" s="11"/>
      <c r="AL59" s="11"/>
      <c r="AM59" s="11"/>
      <c r="AN59" s="11" t="s">
        <v>297</v>
      </c>
      <c r="AO59" s="11" t="s">
        <v>47</v>
      </c>
      <c r="AP59" s="11" t="s">
        <v>48</v>
      </c>
      <c r="AQ59" s="11" t="s">
        <v>49</v>
      </c>
      <c r="AR59" s="41">
        <f t="shared" si="0"/>
        <v>50</v>
      </c>
      <c r="AS59" s="41">
        <v>1</v>
      </c>
      <c r="AT59" s="41">
        <f>7591.271/AU825</f>
        <v>0.535464595065181</v>
      </c>
      <c r="AU59" s="41">
        <f t="shared" ref="AU59:AU63" si="10">AR59</f>
        <v>50</v>
      </c>
      <c r="AV59" s="42">
        <f t="shared" si="2"/>
        <v>26.7732297532591</v>
      </c>
    </row>
    <row r="60" ht="48" spans="1:48">
      <c r="A60" s="28">
        <v>58</v>
      </c>
      <c r="B60" s="11" t="s">
        <v>151</v>
      </c>
      <c r="C60" s="29" t="s">
        <v>314</v>
      </c>
      <c r="D60" s="11" t="s">
        <v>315</v>
      </c>
      <c r="E60" s="11" t="s">
        <v>316</v>
      </c>
      <c r="F60" s="11" t="s">
        <v>317</v>
      </c>
      <c r="G60" s="11" t="s">
        <v>318</v>
      </c>
      <c r="H60" s="11">
        <v>2</v>
      </c>
      <c r="I60" s="11">
        <v>2</v>
      </c>
      <c r="J60" s="11">
        <v>100</v>
      </c>
      <c r="K60" s="11"/>
      <c r="L60" s="11"/>
      <c r="M60" s="11"/>
      <c r="N60" s="11"/>
      <c r="O60" s="11"/>
      <c r="P60" s="11"/>
      <c r="Q60" s="11"/>
      <c r="R60" s="11"/>
      <c r="S60" s="11"/>
      <c r="T60" s="11"/>
      <c r="U60" s="11"/>
      <c r="V60" s="11"/>
      <c r="W60" s="11"/>
      <c r="X60" s="11"/>
      <c r="Y60" s="11"/>
      <c r="Z60" s="11"/>
      <c r="AA60" s="11"/>
      <c r="AB60" s="11"/>
      <c r="AC60" s="11"/>
      <c r="AD60" s="11"/>
      <c r="AE60" s="11"/>
      <c r="AF60" s="11"/>
      <c r="AG60" s="11">
        <v>50</v>
      </c>
      <c r="AH60" s="11" t="s">
        <v>1400</v>
      </c>
      <c r="AI60" s="11">
        <v>8</v>
      </c>
      <c r="AJ60" s="11"/>
      <c r="AK60" s="11"/>
      <c r="AL60" s="11"/>
      <c r="AM60" s="11"/>
      <c r="AN60" s="11" t="s">
        <v>297</v>
      </c>
      <c r="AO60" s="11" t="s">
        <v>47</v>
      </c>
      <c r="AP60" s="11" t="s">
        <v>48</v>
      </c>
      <c r="AQ60" s="11" t="s">
        <v>49</v>
      </c>
      <c r="AR60" s="41">
        <f t="shared" si="0"/>
        <v>50</v>
      </c>
      <c r="AS60" s="41">
        <v>1</v>
      </c>
      <c r="AT60" s="41">
        <f>7591.271/AU825</f>
        <v>0.535464595065181</v>
      </c>
      <c r="AU60" s="42">
        <f>AR60/AI60</f>
        <v>6.25</v>
      </c>
      <c r="AV60" s="42">
        <f t="shared" si="2"/>
        <v>3.34665371915738</v>
      </c>
    </row>
    <row r="61" ht="36" spans="1:48">
      <c r="A61" s="28">
        <v>59</v>
      </c>
      <c r="B61" s="11" t="s">
        <v>151</v>
      </c>
      <c r="C61" s="29" t="s">
        <v>319</v>
      </c>
      <c r="D61" s="11" t="s">
        <v>320</v>
      </c>
      <c r="E61" s="11" t="s">
        <v>321</v>
      </c>
      <c r="F61" s="11" t="s">
        <v>322</v>
      </c>
      <c r="G61" s="11" t="s">
        <v>323</v>
      </c>
      <c r="H61" s="11">
        <v>2</v>
      </c>
      <c r="I61" s="11">
        <v>2</v>
      </c>
      <c r="J61" s="11">
        <v>100</v>
      </c>
      <c r="K61" s="11"/>
      <c r="L61" s="11"/>
      <c r="M61" s="11"/>
      <c r="N61" s="11"/>
      <c r="O61" s="11"/>
      <c r="P61" s="11"/>
      <c r="Q61" s="11"/>
      <c r="R61" s="11"/>
      <c r="S61" s="11"/>
      <c r="T61" s="11"/>
      <c r="U61" s="11"/>
      <c r="V61" s="11"/>
      <c r="W61" s="11"/>
      <c r="X61" s="11"/>
      <c r="Y61" s="11"/>
      <c r="Z61" s="11"/>
      <c r="AA61" s="11"/>
      <c r="AB61" s="11"/>
      <c r="AC61" s="11"/>
      <c r="AD61" s="11"/>
      <c r="AE61" s="11"/>
      <c r="AF61" s="11"/>
      <c r="AG61" s="11">
        <v>50</v>
      </c>
      <c r="AH61" s="11"/>
      <c r="AI61" s="11"/>
      <c r="AJ61" s="11"/>
      <c r="AK61" s="11"/>
      <c r="AL61" s="11"/>
      <c r="AM61" s="11"/>
      <c r="AN61" s="11" t="s">
        <v>297</v>
      </c>
      <c r="AO61" s="11" t="s">
        <v>47</v>
      </c>
      <c r="AP61" s="11" t="s">
        <v>48</v>
      </c>
      <c r="AQ61" s="11" t="s">
        <v>49</v>
      </c>
      <c r="AR61" s="41">
        <f t="shared" si="0"/>
        <v>50</v>
      </c>
      <c r="AS61" s="41">
        <v>1</v>
      </c>
      <c r="AT61" s="41">
        <f>7591.271/AU825</f>
        <v>0.535464595065181</v>
      </c>
      <c r="AU61" s="41">
        <f t="shared" si="10"/>
        <v>50</v>
      </c>
      <c r="AV61" s="42">
        <f t="shared" si="2"/>
        <v>26.7732297532591</v>
      </c>
    </row>
    <row r="62" ht="48" spans="1:48">
      <c r="A62" s="28">
        <v>60</v>
      </c>
      <c r="B62" s="11" t="s">
        <v>151</v>
      </c>
      <c r="C62" s="29" t="s">
        <v>324</v>
      </c>
      <c r="D62" s="11" t="s">
        <v>325</v>
      </c>
      <c r="E62" s="11" t="s">
        <v>326</v>
      </c>
      <c r="F62" s="11" t="s">
        <v>167</v>
      </c>
      <c r="G62" s="11" t="s">
        <v>327</v>
      </c>
      <c r="H62" s="11">
        <v>1</v>
      </c>
      <c r="I62" s="11">
        <v>1</v>
      </c>
      <c r="J62" s="33">
        <v>50</v>
      </c>
      <c r="K62" s="33" t="s">
        <v>327</v>
      </c>
      <c r="L62" s="11">
        <v>2</v>
      </c>
      <c r="M62" s="33">
        <v>50</v>
      </c>
      <c r="N62" s="33" t="s">
        <v>3350</v>
      </c>
      <c r="O62" s="11">
        <v>5</v>
      </c>
      <c r="P62" s="11">
        <v>0</v>
      </c>
      <c r="Q62" s="11" t="s">
        <v>3351</v>
      </c>
      <c r="R62" s="11">
        <v>6</v>
      </c>
      <c r="S62" s="11">
        <v>0</v>
      </c>
      <c r="T62" s="11" t="s">
        <v>3352</v>
      </c>
      <c r="U62" s="11">
        <v>0</v>
      </c>
      <c r="V62" s="11">
        <v>0</v>
      </c>
      <c r="W62" s="11">
        <v>0</v>
      </c>
      <c r="X62" s="11">
        <v>0</v>
      </c>
      <c r="Y62" s="11">
        <v>0</v>
      </c>
      <c r="Z62" s="11">
        <v>0</v>
      </c>
      <c r="AA62" s="11">
        <v>0</v>
      </c>
      <c r="AB62" s="11">
        <v>0</v>
      </c>
      <c r="AC62" s="11">
        <v>0</v>
      </c>
      <c r="AD62" s="11">
        <v>0</v>
      </c>
      <c r="AE62" s="11">
        <v>0</v>
      </c>
      <c r="AF62" s="11">
        <v>0</v>
      </c>
      <c r="AG62" s="11">
        <v>50</v>
      </c>
      <c r="AH62" s="11"/>
      <c r="AI62" s="11"/>
      <c r="AJ62" s="11" t="s">
        <v>3329</v>
      </c>
      <c r="AK62" s="11" t="s">
        <v>3541</v>
      </c>
      <c r="AL62" s="11"/>
      <c r="AM62" s="11"/>
      <c r="AN62" s="11" t="s">
        <v>297</v>
      </c>
      <c r="AO62" s="11" t="s">
        <v>47</v>
      </c>
      <c r="AP62" s="11" t="s">
        <v>48</v>
      </c>
      <c r="AQ62" s="11" t="s">
        <v>49</v>
      </c>
      <c r="AR62" s="41">
        <f t="shared" si="0"/>
        <v>50</v>
      </c>
      <c r="AS62" s="41">
        <v>1</v>
      </c>
      <c r="AT62" s="41">
        <f>7591.271/AU825</f>
        <v>0.535464595065181</v>
      </c>
      <c r="AU62" s="41">
        <f t="shared" si="10"/>
        <v>50</v>
      </c>
      <c r="AV62" s="42">
        <f t="shared" si="2"/>
        <v>26.7732297532591</v>
      </c>
    </row>
    <row r="63" ht="48" spans="1:48">
      <c r="A63" s="28">
        <v>61</v>
      </c>
      <c r="B63" s="11" t="s">
        <v>151</v>
      </c>
      <c r="C63" s="29" t="s">
        <v>328</v>
      </c>
      <c r="D63" s="11" t="s">
        <v>329</v>
      </c>
      <c r="E63" s="11" t="s">
        <v>330</v>
      </c>
      <c r="F63" s="11" t="s">
        <v>155</v>
      </c>
      <c r="G63" s="11" t="s">
        <v>331</v>
      </c>
      <c r="H63" s="11">
        <v>1</v>
      </c>
      <c r="I63" s="11">
        <v>1</v>
      </c>
      <c r="J63" s="33">
        <v>85</v>
      </c>
      <c r="K63" s="33" t="s">
        <v>331</v>
      </c>
      <c r="L63" s="11">
        <v>2</v>
      </c>
      <c r="M63" s="33">
        <v>15</v>
      </c>
      <c r="N63" s="33" t="s">
        <v>1555</v>
      </c>
      <c r="O63" s="11">
        <v>0</v>
      </c>
      <c r="P63" s="11">
        <v>0</v>
      </c>
      <c r="Q63" s="11">
        <v>0</v>
      </c>
      <c r="R63" s="11">
        <v>0</v>
      </c>
      <c r="S63" s="11">
        <v>0</v>
      </c>
      <c r="T63" s="11">
        <v>0</v>
      </c>
      <c r="U63" s="11">
        <v>0</v>
      </c>
      <c r="V63" s="11">
        <v>0</v>
      </c>
      <c r="W63" s="11">
        <v>0</v>
      </c>
      <c r="X63" s="11">
        <v>0</v>
      </c>
      <c r="Y63" s="11">
        <v>0</v>
      </c>
      <c r="Z63" s="11">
        <v>0</v>
      </c>
      <c r="AA63" s="11">
        <v>0</v>
      </c>
      <c r="AB63" s="11">
        <v>0</v>
      </c>
      <c r="AC63" s="11">
        <v>0</v>
      </c>
      <c r="AD63" s="11">
        <v>0</v>
      </c>
      <c r="AE63" s="11">
        <v>0</v>
      </c>
      <c r="AF63" s="11">
        <v>0</v>
      </c>
      <c r="AG63" s="11">
        <v>50</v>
      </c>
      <c r="AH63" s="11"/>
      <c r="AI63" s="11"/>
      <c r="AJ63" s="11" t="s">
        <v>3329</v>
      </c>
      <c r="AK63" s="11" t="s">
        <v>3541</v>
      </c>
      <c r="AL63" s="11"/>
      <c r="AM63" s="11"/>
      <c r="AN63" s="11" t="s">
        <v>332</v>
      </c>
      <c r="AO63" s="11" t="s">
        <v>47</v>
      </c>
      <c r="AP63" s="11" t="s">
        <v>48</v>
      </c>
      <c r="AQ63" s="11" t="s">
        <v>49</v>
      </c>
      <c r="AR63" s="41">
        <f t="shared" si="0"/>
        <v>50</v>
      </c>
      <c r="AS63" s="41">
        <v>1</v>
      </c>
      <c r="AT63" s="41">
        <f>7591.271/AU825</f>
        <v>0.535464595065181</v>
      </c>
      <c r="AU63" s="41">
        <f t="shared" si="10"/>
        <v>50</v>
      </c>
      <c r="AV63" s="42">
        <f t="shared" si="2"/>
        <v>26.7732297532591</v>
      </c>
    </row>
    <row r="64" ht="48" spans="1:48">
      <c r="A64" s="28">
        <v>62</v>
      </c>
      <c r="B64" s="11" t="s">
        <v>151</v>
      </c>
      <c r="C64" s="29" t="s">
        <v>333</v>
      </c>
      <c r="D64" s="11" t="s">
        <v>334</v>
      </c>
      <c r="E64" s="11" t="s">
        <v>335</v>
      </c>
      <c r="F64" s="11" t="s">
        <v>250</v>
      </c>
      <c r="G64" s="11" t="s">
        <v>72</v>
      </c>
      <c r="H64" s="11">
        <v>2</v>
      </c>
      <c r="I64" s="11">
        <v>2</v>
      </c>
      <c r="J64" s="33">
        <v>85</v>
      </c>
      <c r="K64" s="33" t="s">
        <v>72</v>
      </c>
      <c r="L64" s="11">
        <v>8</v>
      </c>
      <c r="M64" s="33">
        <v>15</v>
      </c>
      <c r="N64" s="33" t="s">
        <v>625</v>
      </c>
      <c r="O64" s="11">
        <v>0</v>
      </c>
      <c r="P64" s="11">
        <v>0</v>
      </c>
      <c r="Q64" s="11">
        <v>0</v>
      </c>
      <c r="R64" s="11">
        <v>0</v>
      </c>
      <c r="S64" s="11">
        <v>0</v>
      </c>
      <c r="T64" s="11">
        <v>0</v>
      </c>
      <c r="U64" s="11">
        <v>0</v>
      </c>
      <c r="V64" s="11">
        <v>0</v>
      </c>
      <c r="W64" s="11">
        <v>0</v>
      </c>
      <c r="X64" s="11">
        <v>0</v>
      </c>
      <c r="Y64" s="11">
        <v>0</v>
      </c>
      <c r="Z64" s="11">
        <v>0</v>
      </c>
      <c r="AA64" s="11">
        <v>0</v>
      </c>
      <c r="AB64" s="11">
        <v>0</v>
      </c>
      <c r="AC64" s="11">
        <v>0</v>
      </c>
      <c r="AD64" s="11">
        <v>0</v>
      </c>
      <c r="AE64" s="11">
        <v>0</v>
      </c>
      <c r="AF64" s="11">
        <v>0</v>
      </c>
      <c r="AG64" s="11">
        <v>50</v>
      </c>
      <c r="AH64" s="11" t="s">
        <v>1400</v>
      </c>
      <c r="AI64" s="11">
        <v>24</v>
      </c>
      <c r="AJ64" s="11" t="s">
        <v>3329</v>
      </c>
      <c r="AK64" s="11" t="s">
        <v>3541</v>
      </c>
      <c r="AL64" s="11"/>
      <c r="AM64" s="11"/>
      <c r="AN64" s="11" t="s">
        <v>332</v>
      </c>
      <c r="AO64" s="11" t="s">
        <v>47</v>
      </c>
      <c r="AP64" s="11" t="s">
        <v>48</v>
      </c>
      <c r="AQ64" s="11" t="s">
        <v>49</v>
      </c>
      <c r="AR64" s="41">
        <f t="shared" si="0"/>
        <v>50</v>
      </c>
      <c r="AS64" s="41">
        <v>1</v>
      </c>
      <c r="AT64" s="41">
        <f>7591.271/AU825</f>
        <v>0.535464595065181</v>
      </c>
      <c r="AU64" s="42">
        <f t="shared" ref="AU64:AU69" si="11">AR64/AI64</f>
        <v>2.08333333333333</v>
      </c>
      <c r="AV64" s="42">
        <f t="shared" si="2"/>
        <v>1.11555123971913</v>
      </c>
    </row>
    <row r="65" ht="24" spans="1:48">
      <c r="A65" s="28">
        <v>63</v>
      </c>
      <c r="B65" s="11" t="s">
        <v>151</v>
      </c>
      <c r="C65" s="29" t="s">
        <v>336</v>
      </c>
      <c r="D65" s="11" t="s">
        <v>337</v>
      </c>
      <c r="E65" s="11" t="s">
        <v>338</v>
      </c>
      <c r="F65" s="11" t="s">
        <v>155</v>
      </c>
      <c r="G65" s="11" t="s">
        <v>339</v>
      </c>
      <c r="H65" s="11">
        <v>1</v>
      </c>
      <c r="I65" s="11">
        <v>1</v>
      </c>
      <c r="J65" s="11">
        <v>100</v>
      </c>
      <c r="K65" s="11"/>
      <c r="L65" s="11"/>
      <c r="M65" s="11"/>
      <c r="N65" s="11"/>
      <c r="O65" s="11"/>
      <c r="P65" s="11"/>
      <c r="Q65" s="11"/>
      <c r="R65" s="11"/>
      <c r="S65" s="11"/>
      <c r="T65" s="11"/>
      <c r="U65" s="11"/>
      <c r="V65" s="11"/>
      <c r="W65" s="11"/>
      <c r="X65" s="11"/>
      <c r="Y65" s="11"/>
      <c r="Z65" s="11"/>
      <c r="AA65" s="11"/>
      <c r="AB65" s="11"/>
      <c r="AC65" s="11"/>
      <c r="AD65" s="11"/>
      <c r="AE65" s="11"/>
      <c r="AF65" s="11"/>
      <c r="AG65" s="11">
        <v>50</v>
      </c>
      <c r="AH65" s="11"/>
      <c r="AI65" s="11"/>
      <c r="AJ65" s="11"/>
      <c r="AK65" s="11"/>
      <c r="AL65" s="11"/>
      <c r="AM65" s="11"/>
      <c r="AN65" s="11" t="s">
        <v>332</v>
      </c>
      <c r="AO65" s="11" t="s">
        <v>47</v>
      </c>
      <c r="AP65" s="11" t="s">
        <v>48</v>
      </c>
      <c r="AQ65" s="11" t="s">
        <v>49</v>
      </c>
      <c r="AR65" s="41">
        <f t="shared" si="0"/>
        <v>50</v>
      </c>
      <c r="AS65" s="41">
        <v>1</v>
      </c>
      <c r="AT65" s="41">
        <f>7591.271/AU825</f>
        <v>0.535464595065181</v>
      </c>
      <c r="AU65" s="41">
        <f t="shared" ref="AU65:AU68" si="12">AR65</f>
        <v>50</v>
      </c>
      <c r="AV65" s="42">
        <f t="shared" si="2"/>
        <v>26.7732297532591</v>
      </c>
    </row>
    <row r="66" ht="24.75" spans="1:48">
      <c r="A66" s="28">
        <v>64</v>
      </c>
      <c r="B66" s="11" t="s">
        <v>151</v>
      </c>
      <c r="C66" s="29" t="s">
        <v>340</v>
      </c>
      <c r="D66" s="13" t="s">
        <v>341</v>
      </c>
      <c r="E66" s="11" t="s">
        <v>342</v>
      </c>
      <c r="F66" s="11" t="s">
        <v>172</v>
      </c>
      <c r="G66" s="11" t="s">
        <v>128</v>
      </c>
      <c r="H66" s="11">
        <v>2</v>
      </c>
      <c r="I66" s="11">
        <v>2</v>
      </c>
      <c r="J66" s="11">
        <v>100</v>
      </c>
      <c r="K66" s="11"/>
      <c r="L66" s="11"/>
      <c r="M66" s="11"/>
      <c r="N66" s="11"/>
      <c r="O66" s="11"/>
      <c r="P66" s="11"/>
      <c r="Q66" s="11"/>
      <c r="R66" s="11"/>
      <c r="S66" s="11"/>
      <c r="T66" s="11"/>
      <c r="U66" s="11"/>
      <c r="V66" s="11"/>
      <c r="W66" s="11"/>
      <c r="X66" s="11"/>
      <c r="Y66" s="11"/>
      <c r="Z66" s="11"/>
      <c r="AA66" s="11"/>
      <c r="AB66" s="11"/>
      <c r="AC66" s="11"/>
      <c r="AD66" s="11"/>
      <c r="AE66" s="11"/>
      <c r="AF66" s="11"/>
      <c r="AG66" s="11">
        <v>50</v>
      </c>
      <c r="AH66" s="11" t="s">
        <v>1400</v>
      </c>
      <c r="AI66" s="11">
        <v>44</v>
      </c>
      <c r="AJ66" s="11"/>
      <c r="AK66" s="11"/>
      <c r="AL66" s="11"/>
      <c r="AM66" s="11"/>
      <c r="AN66" s="11" t="s">
        <v>343</v>
      </c>
      <c r="AO66" s="11" t="s">
        <v>47</v>
      </c>
      <c r="AP66" s="11" t="s">
        <v>48</v>
      </c>
      <c r="AQ66" s="11" t="s">
        <v>49</v>
      </c>
      <c r="AR66" s="41">
        <f t="shared" si="0"/>
        <v>50</v>
      </c>
      <c r="AS66" s="41">
        <v>1</v>
      </c>
      <c r="AT66" s="41">
        <f>7591.271/AU825</f>
        <v>0.535464595065181</v>
      </c>
      <c r="AU66" s="42">
        <f t="shared" si="11"/>
        <v>1.13636363636364</v>
      </c>
      <c r="AV66" s="42">
        <f t="shared" si="2"/>
        <v>0.608482494392252</v>
      </c>
    </row>
    <row r="67" ht="36" spans="1:48">
      <c r="A67" s="28">
        <v>65</v>
      </c>
      <c r="B67" s="11" t="s">
        <v>151</v>
      </c>
      <c r="C67" s="29" t="s">
        <v>344</v>
      </c>
      <c r="D67" s="11" t="s">
        <v>345</v>
      </c>
      <c r="E67" s="11" t="s">
        <v>346</v>
      </c>
      <c r="F67" s="11" t="s">
        <v>250</v>
      </c>
      <c r="G67" s="11" t="s">
        <v>347</v>
      </c>
      <c r="H67" s="11">
        <v>3</v>
      </c>
      <c r="I67" s="11">
        <v>3</v>
      </c>
      <c r="J67" s="11">
        <v>100</v>
      </c>
      <c r="K67" s="11"/>
      <c r="L67" s="11"/>
      <c r="M67" s="11"/>
      <c r="N67" s="11"/>
      <c r="O67" s="11"/>
      <c r="P67" s="11"/>
      <c r="Q67" s="11"/>
      <c r="R67" s="11"/>
      <c r="S67" s="11"/>
      <c r="T67" s="11"/>
      <c r="U67" s="11"/>
      <c r="V67" s="11"/>
      <c r="W67" s="11"/>
      <c r="X67" s="11"/>
      <c r="Y67" s="11"/>
      <c r="Z67" s="11"/>
      <c r="AA67" s="11"/>
      <c r="AB67" s="11"/>
      <c r="AC67" s="11"/>
      <c r="AD67" s="11"/>
      <c r="AE67" s="11"/>
      <c r="AF67" s="11"/>
      <c r="AG67" s="11">
        <v>50</v>
      </c>
      <c r="AH67" s="11"/>
      <c r="AI67" s="11"/>
      <c r="AJ67" s="11"/>
      <c r="AK67" s="11"/>
      <c r="AL67" s="11"/>
      <c r="AM67" s="11"/>
      <c r="AN67" s="11" t="s">
        <v>343</v>
      </c>
      <c r="AO67" s="11" t="s">
        <v>47</v>
      </c>
      <c r="AP67" s="11" t="s">
        <v>48</v>
      </c>
      <c r="AQ67" s="11" t="s">
        <v>49</v>
      </c>
      <c r="AR67" s="41">
        <f t="shared" ref="AR67:AR130" si="13">AG67*AS67</f>
        <v>50</v>
      </c>
      <c r="AS67" s="41">
        <v>1</v>
      </c>
      <c r="AT67" s="41">
        <f>7591.271/AU825</f>
        <v>0.535464595065181</v>
      </c>
      <c r="AU67" s="41">
        <f t="shared" si="12"/>
        <v>50</v>
      </c>
      <c r="AV67" s="42">
        <f t="shared" ref="AV67:AV130" si="14">AU67*AT67</f>
        <v>26.7732297532591</v>
      </c>
    </row>
    <row r="68" ht="48" spans="1:48">
      <c r="A68" s="28">
        <v>66</v>
      </c>
      <c r="B68" s="11" t="s">
        <v>151</v>
      </c>
      <c r="C68" s="29" t="s">
        <v>348</v>
      </c>
      <c r="D68" s="11" t="s">
        <v>349</v>
      </c>
      <c r="E68" s="11" t="s">
        <v>350</v>
      </c>
      <c r="F68" s="11" t="s">
        <v>277</v>
      </c>
      <c r="G68" s="11" t="s">
        <v>66</v>
      </c>
      <c r="H68" s="11">
        <v>2</v>
      </c>
      <c r="I68" s="11">
        <v>2</v>
      </c>
      <c r="J68" s="11">
        <v>100</v>
      </c>
      <c r="K68" s="11"/>
      <c r="L68" s="11"/>
      <c r="M68" s="11"/>
      <c r="N68" s="11"/>
      <c r="O68" s="11"/>
      <c r="P68" s="11"/>
      <c r="Q68" s="11"/>
      <c r="R68" s="11"/>
      <c r="S68" s="11"/>
      <c r="T68" s="11"/>
      <c r="U68" s="11"/>
      <c r="V68" s="11"/>
      <c r="W68" s="11"/>
      <c r="X68" s="11"/>
      <c r="Y68" s="11"/>
      <c r="Z68" s="11"/>
      <c r="AA68" s="11"/>
      <c r="AB68" s="11"/>
      <c r="AC68" s="11"/>
      <c r="AD68" s="11"/>
      <c r="AE68" s="11"/>
      <c r="AF68" s="11"/>
      <c r="AG68" s="11">
        <v>50</v>
      </c>
      <c r="AH68" s="11"/>
      <c r="AI68" s="11"/>
      <c r="AJ68" s="11"/>
      <c r="AK68" s="11"/>
      <c r="AL68" s="11"/>
      <c r="AM68" s="11"/>
      <c r="AN68" s="11" t="s">
        <v>343</v>
      </c>
      <c r="AO68" s="11" t="s">
        <v>47</v>
      </c>
      <c r="AP68" s="11" t="s">
        <v>48</v>
      </c>
      <c r="AQ68" s="11" t="s">
        <v>49</v>
      </c>
      <c r="AR68" s="41">
        <f t="shared" si="13"/>
        <v>50</v>
      </c>
      <c r="AS68" s="41">
        <v>1</v>
      </c>
      <c r="AT68" s="41">
        <f>7591.271/AU825</f>
        <v>0.535464595065181</v>
      </c>
      <c r="AU68" s="41">
        <f t="shared" si="12"/>
        <v>50</v>
      </c>
      <c r="AV68" s="42">
        <f t="shared" si="14"/>
        <v>26.7732297532591</v>
      </c>
    </row>
    <row r="69" ht="24" spans="1:48">
      <c r="A69" s="28">
        <v>67</v>
      </c>
      <c r="B69" s="11" t="s">
        <v>151</v>
      </c>
      <c r="C69" s="29" t="s">
        <v>351</v>
      </c>
      <c r="D69" s="11" t="s">
        <v>352</v>
      </c>
      <c r="E69" s="11" t="s">
        <v>353</v>
      </c>
      <c r="F69" s="11" t="s">
        <v>191</v>
      </c>
      <c r="G69" s="11" t="s">
        <v>354</v>
      </c>
      <c r="H69" s="11">
        <v>2</v>
      </c>
      <c r="I69" s="11">
        <v>2</v>
      </c>
      <c r="J69" s="11">
        <v>100</v>
      </c>
      <c r="K69" s="11"/>
      <c r="L69" s="11"/>
      <c r="M69" s="11"/>
      <c r="N69" s="11"/>
      <c r="O69" s="11"/>
      <c r="P69" s="11"/>
      <c r="Q69" s="11"/>
      <c r="R69" s="11"/>
      <c r="S69" s="11"/>
      <c r="T69" s="11"/>
      <c r="U69" s="11"/>
      <c r="V69" s="11"/>
      <c r="W69" s="11"/>
      <c r="X69" s="11"/>
      <c r="Y69" s="11"/>
      <c r="Z69" s="11"/>
      <c r="AA69" s="11"/>
      <c r="AB69" s="11"/>
      <c r="AC69" s="11"/>
      <c r="AD69" s="11"/>
      <c r="AE69" s="11"/>
      <c r="AF69" s="11"/>
      <c r="AG69" s="11">
        <v>20</v>
      </c>
      <c r="AH69" s="11" t="s">
        <v>1400</v>
      </c>
      <c r="AI69" s="11">
        <v>3</v>
      </c>
      <c r="AJ69" s="11"/>
      <c r="AK69" s="11"/>
      <c r="AL69" s="11"/>
      <c r="AM69" s="11"/>
      <c r="AN69" s="11" t="s">
        <v>343</v>
      </c>
      <c r="AO69" s="11" t="s">
        <v>105</v>
      </c>
      <c r="AP69" s="11" t="s">
        <v>48</v>
      </c>
      <c r="AQ69" s="11" t="s">
        <v>49</v>
      </c>
      <c r="AR69" s="41">
        <f t="shared" si="13"/>
        <v>20</v>
      </c>
      <c r="AS69" s="41">
        <v>1</v>
      </c>
      <c r="AT69" s="41">
        <f>7591.271/AU825</f>
        <v>0.535464595065181</v>
      </c>
      <c r="AU69" s="42">
        <f t="shared" si="11"/>
        <v>6.66666666666667</v>
      </c>
      <c r="AV69" s="42">
        <f t="shared" si="14"/>
        <v>3.56976396710121</v>
      </c>
    </row>
    <row r="70" ht="24" spans="1:48">
      <c r="A70" s="28">
        <v>68</v>
      </c>
      <c r="B70" s="11" t="s">
        <v>151</v>
      </c>
      <c r="C70" s="29" t="s">
        <v>355</v>
      </c>
      <c r="D70" s="11" t="s">
        <v>356</v>
      </c>
      <c r="E70" s="11" t="s">
        <v>357</v>
      </c>
      <c r="F70" s="11" t="s">
        <v>322</v>
      </c>
      <c r="G70" s="11" t="s">
        <v>358</v>
      </c>
      <c r="H70" s="11">
        <v>3</v>
      </c>
      <c r="I70" s="11">
        <v>3</v>
      </c>
      <c r="J70" s="11">
        <v>100</v>
      </c>
      <c r="K70" s="11"/>
      <c r="L70" s="11"/>
      <c r="M70" s="11"/>
      <c r="N70" s="11"/>
      <c r="O70" s="11"/>
      <c r="P70" s="11"/>
      <c r="Q70" s="11"/>
      <c r="R70" s="11"/>
      <c r="S70" s="11"/>
      <c r="T70" s="11"/>
      <c r="U70" s="11"/>
      <c r="V70" s="11"/>
      <c r="W70" s="11"/>
      <c r="X70" s="11"/>
      <c r="Y70" s="11"/>
      <c r="Z70" s="11"/>
      <c r="AA70" s="11"/>
      <c r="AB70" s="11"/>
      <c r="AC70" s="11"/>
      <c r="AD70" s="11"/>
      <c r="AE70" s="11"/>
      <c r="AF70" s="11"/>
      <c r="AG70" s="11">
        <v>50</v>
      </c>
      <c r="AH70" s="11"/>
      <c r="AI70" s="11"/>
      <c r="AJ70" s="11"/>
      <c r="AK70" s="11"/>
      <c r="AL70" s="11"/>
      <c r="AM70" s="11"/>
      <c r="AN70" s="11" t="s">
        <v>343</v>
      </c>
      <c r="AO70" s="11" t="s">
        <v>47</v>
      </c>
      <c r="AP70" s="11" t="s">
        <v>48</v>
      </c>
      <c r="AQ70" s="11" t="s">
        <v>49</v>
      </c>
      <c r="AR70" s="41">
        <f t="shared" si="13"/>
        <v>50</v>
      </c>
      <c r="AS70" s="41">
        <v>1</v>
      </c>
      <c r="AT70" s="41">
        <f>7591.271/AU825</f>
        <v>0.535464595065181</v>
      </c>
      <c r="AU70" s="41">
        <f t="shared" ref="AU70:AU77" si="15">AR70</f>
        <v>50</v>
      </c>
      <c r="AV70" s="42">
        <f t="shared" si="14"/>
        <v>26.7732297532591</v>
      </c>
    </row>
    <row r="71" ht="72" spans="1:48">
      <c r="A71" s="28">
        <v>69</v>
      </c>
      <c r="B71" s="11" t="s">
        <v>151</v>
      </c>
      <c r="C71" s="29" t="s">
        <v>359</v>
      </c>
      <c r="D71" s="11" t="s">
        <v>360</v>
      </c>
      <c r="E71" s="11" t="s">
        <v>361</v>
      </c>
      <c r="F71" s="11" t="s">
        <v>155</v>
      </c>
      <c r="G71" s="11" t="s">
        <v>362</v>
      </c>
      <c r="H71" s="11">
        <v>2</v>
      </c>
      <c r="I71" s="11">
        <v>2</v>
      </c>
      <c r="J71" s="11">
        <v>100</v>
      </c>
      <c r="K71" s="11"/>
      <c r="L71" s="11"/>
      <c r="M71" s="11"/>
      <c r="N71" s="11"/>
      <c r="O71" s="11"/>
      <c r="P71" s="11"/>
      <c r="Q71" s="11"/>
      <c r="R71" s="11"/>
      <c r="S71" s="11"/>
      <c r="T71" s="11"/>
      <c r="U71" s="11"/>
      <c r="V71" s="11"/>
      <c r="W71" s="11"/>
      <c r="X71" s="11"/>
      <c r="Y71" s="11"/>
      <c r="Z71" s="11"/>
      <c r="AA71" s="11"/>
      <c r="AB71" s="11"/>
      <c r="AC71" s="11"/>
      <c r="AD71" s="11"/>
      <c r="AE71" s="11"/>
      <c r="AF71" s="11"/>
      <c r="AG71" s="11">
        <v>50</v>
      </c>
      <c r="AH71" s="11" t="s">
        <v>1400</v>
      </c>
      <c r="AI71" s="11">
        <v>27</v>
      </c>
      <c r="AJ71" s="11"/>
      <c r="AK71" s="11"/>
      <c r="AL71" s="11"/>
      <c r="AM71" s="11"/>
      <c r="AN71" s="11" t="s">
        <v>363</v>
      </c>
      <c r="AO71" s="11" t="s">
        <v>47</v>
      </c>
      <c r="AP71" s="11" t="s">
        <v>48</v>
      </c>
      <c r="AQ71" s="11" t="s">
        <v>49</v>
      </c>
      <c r="AR71" s="41">
        <f t="shared" si="13"/>
        <v>50</v>
      </c>
      <c r="AS71" s="41">
        <v>1</v>
      </c>
      <c r="AT71" s="41">
        <f>7591.271/AU825</f>
        <v>0.535464595065181</v>
      </c>
      <c r="AU71" s="42">
        <f>AR71/AI71</f>
        <v>1.85185185185185</v>
      </c>
      <c r="AV71" s="42">
        <f t="shared" si="14"/>
        <v>0.991601101972558</v>
      </c>
    </row>
    <row r="72" ht="48" spans="1:48">
      <c r="A72" s="28">
        <v>70</v>
      </c>
      <c r="B72" s="11" t="s">
        <v>151</v>
      </c>
      <c r="C72" s="29" t="s">
        <v>364</v>
      </c>
      <c r="D72" s="11" t="s">
        <v>365</v>
      </c>
      <c r="E72" s="11" t="s">
        <v>366</v>
      </c>
      <c r="F72" s="11" t="s">
        <v>228</v>
      </c>
      <c r="G72" s="11" t="s">
        <v>128</v>
      </c>
      <c r="H72" s="11">
        <v>1</v>
      </c>
      <c r="I72" s="11">
        <v>1</v>
      </c>
      <c r="J72" s="47">
        <v>100</v>
      </c>
      <c r="K72" s="33" t="s">
        <v>128</v>
      </c>
      <c r="L72" s="11">
        <v>4</v>
      </c>
      <c r="M72" s="11">
        <v>0</v>
      </c>
      <c r="N72" s="11" t="s">
        <v>3354</v>
      </c>
      <c r="O72" s="11">
        <v>5</v>
      </c>
      <c r="P72" s="11">
        <v>0</v>
      </c>
      <c r="Q72" s="11" t="s">
        <v>3355</v>
      </c>
      <c r="R72" s="11">
        <v>0</v>
      </c>
      <c r="S72" s="11">
        <v>0</v>
      </c>
      <c r="T72" s="11">
        <v>0</v>
      </c>
      <c r="U72" s="11">
        <v>0</v>
      </c>
      <c r="V72" s="11">
        <v>0</v>
      </c>
      <c r="W72" s="11">
        <v>0</v>
      </c>
      <c r="X72" s="11">
        <v>0</v>
      </c>
      <c r="Y72" s="11">
        <v>0</v>
      </c>
      <c r="Z72" s="11">
        <v>0</v>
      </c>
      <c r="AA72" s="11">
        <v>0</v>
      </c>
      <c r="AB72" s="11">
        <v>0</v>
      </c>
      <c r="AC72" s="11">
        <v>0</v>
      </c>
      <c r="AD72" s="11">
        <v>0</v>
      </c>
      <c r="AE72" s="11">
        <v>0</v>
      </c>
      <c r="AF72" s="11">
        <v>0</v>
      </c>
      <c r="AG72" s="11">
        <v>50</v>
      </c>
      <c r="AH72" s="11"/>
      <c r="AI72" s="11"/>
      <c r="AJ72" s="11" t="s">
        <v>3329</v>
      </c>
      <c r="AK72" s="11" t="s">
        <v>3541</v>
      </c>
      <c r="AL72" s="11"/>
      <c r="AM72" s="11"/>
      <c r="AN72" s="11" t="s">
        <v>133</v>
      </c>
      <c r="AO72" s="11" t="s">
        <v>47</v>
      </c>
      <c r="AP72" s="11" t="s">
        <v>48</v>
      </c>
      <c r="AQ72" s="11" t="s">
        <v>49</v>
      </c>
      <c r="AR72" s="41">
        <f t="shared" si="13"/>
        <v>50</v>
      </c>
      <c r="AS72" s="41">
        <v>1</v>
      </c>
      <c r="AT72" s="41">
        <f>7591.271/AU825</f>
        <v>0.535464595065181</v>
      </c>
      <c r="AU72" s="41">
        <f t="shared" si="15"/>
        <v>50</v>
      </c>
      <c r="AV72" s="42">
        <f t="shared" si="14"/>
        <v>26.7732297532591</v>
      </c>
    </row>
    <row r="73" ht="84" spans="1:48">
      <c r="A73" s="28">
        <v>71</v>
      </c>
      <c r="B73" s="11" t="s">
        <v>151</v>
      </c>
      <c r="C73" s="29" t="s">
        <v>367</v>
      </c>
      <c r="D73" s="11" t="s">
        <v>368</v>
      </c>
      <c r="E73" s="11" t="s">
        <v>369</v>
      </c>
      <c r="F73" s="11" t="s">
        <v>228</v>
      </c>
      <c r="G73" s="11" t="s">
        <v>128</v>
      </c>
      <c r="H73" s="11">
        <v>1</v>
      </c>
      <c r="I73" s="11">
        <v>1</v>
      </c>
      <c r="J73" s="33">
        <v>50</v>
      </c>
      <c r="K73" s="33" t="s">
        <v>128</v>
      </c>
      <c r="L73" s="11">
        <v>4</v>
      </c>
      <c r="M73" s="33">
        <v>50</v>
      </c>
      <c r="N73" s="33" t="s">
        <v>3356</v>
      </c>
      <c r="O73" s="11">
        <v>5</v>
      </c>
      <c r="P73" s="11">
        <v>0</v>
      </c>
      <c r="Q73" s="11" t="s">
        <v>3357</v>
      </c>
      <c r="R73" s="11">
        <v>8</v>
      </c>
      <c r="S73" s="11">
        <v>0</v>
      </c>
      <c r="T73" s="11" t="s">
        <v>3339</v>
      </c>
      <c r="U73" s="11">
        <v>0</v>
      </c>
      <c r="V73" s="11">
        <v>0</v>
      </c>
      <c r="W73" s="11">
        <v>0</v>
      </c>
      <c r="X73" s="11">
        <v>0</v>
      </c>
      <c r="Y73" s="11">
        <v>0</v>
      </c>
      <c r="Z73" s="11">
        <v>0</v>
      </c>
      <c r="AA73" s="11">
        <v>0</v>
      </c>
      <c r="AB73" s="11">
        <v>0</v>
      </c>
      <c r="AC73" s="11">
        <v>0</v>
      </c>
      <c r="AD73" s="11">
        <v>0</v>
      </c>
      <c r="AE73" s="11">
        <v>0</v>
      </c>
      <c r="AF73" s="11">
        <v>0</v>
      </c>
      <c r="AG73" s="11">
        <v>50</v>
      </c>
      <c r="AH73" s="11"/>
      <c r="AI73" s="11"/>
      <c r="AJ73" s="11" t="s">
        <v>3329</v>
      </c>
      <c r="AK73" s="11" t="s">
        <v>3541</v>
      </c>
      <c r="AL73" s="11"/>
      <c r="AM73" s="11"/>
      <c r="AN73" s="11" t="s">
        <v>133</v>
      </c>
      <c r="AO73" s="11" t="s">
        <v>47</v>
      </c>
      <c r="AP73" s="11" t="s">
        <v>48</v>
      </c>
      <c r="AQ73" s="11" t="s">
        <v>49</v>
      </c>
      <c r="AR73" s="41">
        <f t="shared" si="13"/>
        <v>50</v>
      </c>
      <c r="AS73" s="41">
        <v>1</v>
      </c>
      <c r="AT73" s="41">
        <f>7591.271/AU825</f>
        <v>0.535464595065181</v>
      </c>
      <c r="AU73" s="41">
        <f t="shared" si="15"/>
        <v>50</v>
      </c>
      <c r="AV73" s="42">
        <f t="shared" si="14"/>
        <v>26.7732297532591</v>
      </c>
    </row>
    <row r="74" ht="48" spans="1:48">
      <c r="A74" s="28">
        <v>72</v>
      </c>
      <c r="B74" s="11" t="s">
        <v>151</v>
      </c>
      <c r="C74" s="29" t="s">
        <v>370</v>
      </c>
      <c r="D74" s="11" t="s">
        <v>371</v>
      </c>
      <c r="E74" s="11" t="s">
        <v>372</v>
      </c>
      <c r="F74" s="11" t="s">
        <v>155</v>
      </c>
      <c r="G74" s="11" t="s">
        <v>45</v>
      </c>
      <c r="H74" s="11">
        <v>2</v>
      </c>
      <c r="I74" s="11">
        <v>2</v>
      </c>
      <c r="J74" s="11">
        <v>100</v>
      </c>
      <c r="K74" s="11"/>
      <c r="L74" s="11"/>
      <c r="M74" s="11"/>
      <c r="N74" s="11"/>
      <c r="O74" s="11"/>
      <c r="P74" s="11"/>
      <c r="Q74" s="11"/>
      <c r="R74" s="11"/>
      <c r="S74" s="11"/>
      <c r="T74" s="11"/>
      <c r="U74" s="11"/>
      <c r="V74" s="11"/>
      <c r="W74" s="11"/>
      <c r="X74" s="11"/>
      <c r="Y74" s="11"/>
      <c r="Z74" s="11"/>
      <c r="AA74" s="11"/>
      <c r="AB74" s="11"/>
      <c r="AC74" s="11"/>
      <c r="AD74" s="11"/>
      <c r="AE74" s="11"/>
      <c r="AF74" s="11"/>
      <c r="AG74" s="11">
        <v>50</v>
      </c>
      <c r="AH74" s="11"/>
      <c r="AI74" s="11"/>
      <c r="AJ74" s="11"/>
      <c r="AK74" s="11"/>
      <c r="AL74" s="11"/>
      <c r="AM74" s="11"/>
      <c r="AN74" s="11" t="s">
        <v>133</v>
      </c>
      <c r="AO74" s="11" t="s">
        <v>47</v>
      </c>
      <c r="AP74" s="11" t="s">
        <v>48</v>
      </c>
      <c r="AQ74" s="11" t="s">
        <v>49</v>
      </c>
      <c r="AR74" s="41">
        <f t="shared" si="13"/>
        <v>50</v>
      </c>
      <c r="AS74" s="41">
        <v>1</v>
      </c>
      <c r="AT74" s="41">
        <f>7591.271/AU825</f>
        <v>0.535464595065181</v>
      </c>
      <c r="AU74" s="41">
        <f t="shared" si="15"/>
        <v>50</v>
      </c>
      <c r="AV74" s="42">
        <f t="shared" si="14"/>
        <v>26.7732297532591</v>
      </c>
    </row>
    <row r="75" ht="48" spans="1:48">
      <c r="A75" s="28">
        <v>73</v>
      </c>
      <c r="B75" s="11" t="s">
        <v>151</v>
      </c>
      <c r="C75" s="29" t="s">
        <v>373</v>
      </c>
      <c r="D75" s="11" t="s">
        <v>374</v>
      </c>
      <c r="E75" s="11" t="s">
        <v>375</v>
      </c>
      <c r="F75" s="11" t="s">
        <v>260</v>
      </c>
      <c r="G75" s="11" t="s">
        <v>376</v>
      </c>
      <c r="H75" s="11">
        <v>1</v>
      </c>
      <c r="I75" s="11">
        <v>1</v>
      </c>
      <c r="J75" s="47">
        <v>100</v>
      </c>
      <c r="K75" s="33" t="s">
        <v>376</v>
      </c>
      <c r="L75" s="11">
        <v>2</v>
      </c>
      <c r="M75" s="11">
        <v>0</v>
      </c>
      <c r="N75" s="11" t="s">
        <v>3261</v>
      </c>
      <c r="O75" s="11">
        <v>0</v>
      </c>
      <c r="P75" s="11">
        <v>0</v>
      </c>
      <c r="Q75" s="11">
        <v>0</v>
      </c>
      <c r="R75" s="11">
        <v>0</v>
      </c>
      <c r="S75" s="11">
        <v>0</v>
      </c>
      <c r="T75" s="11">
        <v>0</v>
      </c>
      <c r="U75" s="11">
        <v>0</v>
      </c>
      <c r="V75" s="11">
        <v>0</v>
      </c>
      <c r="W75" s="11">
        <v>0</v>
      </c>
      <c r="X75" s="11">
        <v>0</v>
      </c>
      <c r="Y75" s="11">
        <v>0</v>
      </c>
      <c r="Z75" s="11">
        <v>0</v>
      </c>
      <c r="AA75" s="11">
        <v>0</v>
      </c>
      <c r="AB75" s="11">
        <v>0</v>
      </c>
      <c r="AC75" s="11">
        <v>0</v>
      </c>
      <c r="AD75" s="11">
        <v>0</v>
      </c>
      <c r="AE75" s="11">
        <v>0</v>
      </c>
      <c r="AF75" s="11">
        <v>0</v>
      </c>
      <c r="AG75" s="11">
        <v>50</v>
      </c>
      <c r="AH75" s="11"/>
      <c r="AI75" s="11"/>
      <c r="AJ75" s="11" t="s">
        <v>3329</v>
      </c>
      <c r="AK75" s="11" t="s">
        <v>3541</v>
      </c>
      <c r="AL75" s="11"/>
      <c r="AM75" s="11"/>
      <c r="AN75" s="11" t="s">
        <v>133</v>
      </c>
      <c r="AO75" s="11" t="s">
        <v>47</v>
      </c>
      <c r="AP75" s="11" t="s">
        <v>48</v>
      </c>
      <c r="AQ75" s="11" t="s">
        <v>49</v>
      </c>
      <c r="AR75" s="41">
        <f t="shared" si="13"/>
        <v>50</v>
      </c>
      <c r="AS75" s="41">
        <v>1</v>
      </c>
      <c r="AT75" s="41">
        <f>7591.271/AU825</f>
        <v>0.535464595065181</v>
      </c>
      <c r="AU75" s="41">
        <f t="shared" si="15"/>
        <v>50</v>
      </c>
      <c r="AV75" s="42">
        <f t="shared" si="14"/>
        <v>26.7732297532591</v>
      </c>
    </row>
    <row r="76" ht="60" spans="1:48">
      <c r="A76" s="28">
        <v>74</v>
      </c>
      <c r="B76" s="11" t="s">
        <v>151</v>
      </c>
      <c r="C76" s="29" t="s">
        <v>377</v>
      </c>
      <c r="D76" s="11" t="s">
        <v>378</v>
      </c>
      <c r="E76" s="11" t="s">
        <v>379</v>
      </c>
      <c r="F76" s="11" t="s">
        <v>277</v>
      </c>
      <c r="G76" s="11" t="s">
        <v>380</v>
      </c>
      <c r="H76" s="11">
        <v>1</v>
      </c>
      <c r="I76" s="11">
        <v>1</v>
      </c>
      <c r="J76" s="11">
        <v>100</v>
      </c>
      <c r="K76" s="11"/>
      <c r="L76" s="11"/>
      <c r="M76" s="11"/>
      <c r="N76" s="11"/>
      <c r="O76" s="11"/>
      <c r="P76" s="11"/>
      <c r="Q76" s="11"/>
      <c r="R76" s="11"/>
      <c r="S76" s="11"/>
      <c r="T76" s="11"/>
      <c r="U76" s="11"/>
      <c r="V76" s="11"/>
      <c r="W76" s="11"/>
      <c r="X76" s="11"/>
      <c r="Y76" s="11"/>
      <c r="Z76" s="11"/>
      <c r="AA76" s="11"/>
      <c r="AB76" s="11"/>
      <c r="AC76" s="11"/>
      <c r="AD76" s="11"/>
      <c r="AE76" s="11"/>
      <c r="AF76" s="11"/>
      <c r="AG76" s="11">
        <v>50</v>
      </c>
      <c r="AH76" s="11"/>
      <c r="AI76" s="11"/>
      <c r="AJ76" s="11"/>
      <c r="AK76" s="11"/>
      <c r="AL76" s="11"/>
      <c r="AM76" s="11"/>
      <c r="AN76" s="11" t="s">
        <v>139</v>
      </c>
      <c r="AO76" s="11" t="s">
        <v>47</v>
      </c>
      <c r="AP76" s="11" t="s">
        <v>48</v>
      </c>
      <c r="AQ76" s="11" t="s">
        <v>49</v>
      </c>
      <c r="AR76" s="41">
        <f t="shared" si="13"/>
        <v>50</v>
      </c>
      <c r="AS76" s="41">
        <v>1</v>
      </c>
      <c r="AT76" s="41">
        <f>7591.271/AU825</f>
        <v>0.535464595065181</v>
      </c>
      <c r="AU76" s="41">
        <f t="shared" si="15"/>
        <v>50</v>
      </c>
      <c r="AV76" s="42">
        <f t="shared" si="14"/>
        <v>26.7732297532591</v>
      </c>
    </row>
    <row r="77" ht="36" spans="1:48">
      <c r="A77" s="28">
        <v>75</v>
      </c>
      <c r="B77" s="11" t="s">
        <v>151</v>
      </c>
      <c r="C77" s="29" t="s">
        <v>381</v>
      </c>
      <c r="D77" s="11" t="s">
        <v>382</v>
      </c>
      <c r="E77" s="11" t="s">
        <v>383</v>
      </c>
      <c r="F77" s="11" t="s">
        <v>196</v>
      </c>
      <c r="G77" s="11" t="s">
        <v>384</v>
      </c>
      <c r="H77" s="11">
        <v>2</v>
      </c>
      <c r="I77" s="11">
        <v>2</v>
      </c>
      <c r="J77" s="11">
        <v>100</v>
      </c>
      <c r="K77" s="11"/>
      <c r="L77" s="11"/>
      <c r="M77" s="11"/>
      <c r="N77" s="11"/>
      <c r="O77" s="11"/>
      <c r="P77" s="11"/>
      <c r="Q77" s="11"/>
      <c r="R77" s="11"/>
      <c r="S77" s="11"/>
      <c r="T77" s="11"/>
      <c r="U77" s="11"/>
      <c r="V77" s="11"/>
      <c r="W77" s="11"/>
      <c r="X77" s="11"/>
      <c r="Y77" s="11"/>
      <c r="Z77" s="11"/>
      <c r="AA77" s="11"/>
      <c r="AB77" s="11"/>
      <c r="AC77" s="11"/>
      <c r="AD77" s="11"/>
      <c r="AE77" s="11"/>
      <c r="AF77" s="11"/>
      <c r="AG77" s="11">
        <v>50</v>
      </c>
      <c r="AH77" s="11"/>
      <c r="AI77" s="11"/>
      <c r="AJ77" s="11"/>
      <c r="AK77" s="11"/>
      <c r="AL77" s="11"/>
      <c r="AM77" s="11"/>
      <c r="AN77" s="11" t="s">
        <v>139</v>
      </c>
      <c r="AO77" s="11" t="s">
        <v>47</v>
      </c>
      <c r="AP77" s="11" t="s">
        <v>48</v>
      </c>
      <c r="AQ77" s="11" t="s">
        <v>49</v>
      </c>
      <c r="AR77" s="41">
        <f t="shared" si="13"/>
        <v>50</v>
      </c>
      <c r="AS77" s="41">
        <v>1</v>
      </c>
      <c r="AT77" s="41">
        <f>7591.271/AU825</f>
        <v>0.535464595065181</v>
      </c>
      <c r="AU77" s="41">
        <f t="shared" si="15"/>
        <v>50</v>
      </c>
      <c r="AV77" s="42">
        <f t="shared" si="14"/>
        <v>26.7732297532591</v>
      </c>
    </row>
    <row r="78" ht="36" spans="1:48">
      <c r="A78" s="28">
        <v>76</v>
      </c>
      <c r="B78" s="11" t="s">
        <v>151</v>
      </c>
      <c r="C78" s="29" t="s">
        <v>385</v>
      </c>
      <c r="D78" s="11" t="s">
        <v>386</v>
      </c>
      <c r="E78" s="11" t="s">
        <v>387</v>
      </c>
      <c r="F78" s="11" t="s">
        <v>295</v>
      </c>
      <c r="G78" s="11" t="s">
        <v>384</v>
      </c>
      <c r="H78" s="11">
        <v>2</v>
      </c>
      <c r="I78" s="11">
        <v>2</v>
      </c>
      <c r="J78" s="47">
        <v>100</v>
      </c>
      <c r="K78" s="33" t="s">
        <v>384</v>
      </c>
      <c r="L78" s="11">
        <v>3</v>
      </c>
      <c r="M78" s="11">
        <v>0</v>
      </c>
      <c r="N78" s="11" t="s">
        <v>3330</v>
      </c>
      <c r="O78" s="11">
        <v>0</v>
      </c>
      <c r="P78" s="11">
        <v>0</v>
      </c>
      <c r="Q78" s="11">
        <v>0</v>
      </c>
      <c r="R78" s="11">
        <v>0</v>
      </c>
      <c r="S78" s="11">
        <v>0</v>
      </c>
      <c r="T78" s="11">
        <v>0</v>
      </c>
      <c r="U78" s="11">
        <v>0</v>
      </c>
      <c r="V78" s="11">
        <v>0</v>
      </c>
      <c r="W78" s="11">
        <v>0</v>
      </c>
      <c r="X78" s="11">
        <v>0</v>
      </c>
      <c r="Y78" s="11">
        <v>0</v>
      </c>
      <c r="Z78" s="11">
        <v>0</v>
      </c>
      <c r="AA78" s="11">
        <v>0</v>
      </c>
      <c r="AB78" s="11">
        <v>0</v>
      </c>
      <c r="AC78" s="11">
        <v>0</v>
      </c>
      <c r="AD78" s="11">
        <v>0</v>
      </c>
      <c r="AE78" s="11">
        <v>0</v>
      </c>
      <c r="AF78" s="11">
        <v>0</v>
      </c>
      <c r="AG78" s="11">
        <v>50</v>
      </c>
      <c r="AH78" s="11" t="s">
        <v>1400</v>
      </c>
      <c r="AI78" s="11">
        <v>3</v>
      </c>
      <c r="AJ78" s="11" t="s">
        <v>3329</v>
      </c>
      <c r="AK78" s="11" t="s">
        <v>3541</v>
      </c>
      <c r="AL78" s="11"/>
      <c r="AM78" s="11"/>
      <c r="AN78" s="11" t="s">
        <v>139</v>
      </c>
      <c r="AO78" s="11" t="s">
        <v>47</v>
      </c>
      <c r="AP78" s="11" t="s">
        <v>48</v>
      </c>
      <c r="AQ78" s="11" t="s">
        <v>49</v>
      </c>
      <c r="AR78" s="41">
        <f t="shared" si="13"/>
        <v>50</v>
      </c>
      <c r="AS78" s="41">
        <v>1</v>
      </c>
      <c r="AT78" s="41">
        <f>7591.271/AU825</f>
        <v>0.535464595065181</v>
      </c>
      <c r="AU78" s="42">
        <f t="shared" ref="AU78:AU83" si="16">AR78/AI78</f>
        <v>16.6666666666667</v>
      </c>
      <c r="AV78" s="42">
        <f t="shared" si="14"/>
        <v>8.92440991775302</v>
      </c>
    </row>
    <row r="79" ht="48" spans="1:48">
      <c r="A79" s="28">
        <v>77</v>
      </c>
      <c r="B79" s="11" t="s">
        <v>151</v>
      </c>
      <c r="C79" s="29" t="s">
        <v>388</v>
      </c>
      <c r="D79" s="11" t="s">
        <v>389</v>
      </c>
      <c r="E79" s="11" t="s">
        <v>390</v>
      </c>
      <c r="F79" s="11" t="s">
        <v>178</v>
      </c>
      <c r="G79" s="11" t="s">
        <v>339</v>
      </c>
      <c r="H79" s="11">
        <v>2</v>
      </c>
      <c r="I79" s="11">
        <v>2</v>
      </c>
      <c r="J79" s="11">
        <v>100</v>
      </c>
      <c r="K79" s="11"/>
      <c r="L79" s="11"/>
      <c r="M79" s="11"/>
      <c r="N79" s="11"/>
      <c r="O79" s="11"/>
      <c r="P79" s="11"/>
      <c r="Q79" s="11"/>
      <c r="R79" s="11"/>
      <c r="S79" s="11"/>
      <c r="T79" s="11"/>
      <c r="U79" s="11"/>
      <c r="V79" s="11"/>
      <c r="W79" s="11"/>
      <c r="X79" s="11"/>
      <c r="Y79" s="11"/>
      <c r="Z79" s="11"/>
      <c r="AA79" s="11"/>
      <c r="AB79" s="11"/>
      <c r="AC79" s="11"/>
      <c r="AD79" s="11"/>
      <c r="AE79" s="11"/>
      <c r="AF79" s="11"/>
      <c r="AG79" s="11">
        <v>50</v>
      </c>
      <c r="AH79" s="11" t="s">
        <v>1400</v>
      </c>
      <c r="AI79" s="11">
        <v>45</v>
      </c>
      <c r="AJ79" s="11"/>
      <c r="AK79" s="11"/>
      <c r="AL79" s="11"/>
      <c r="AM79" s="11"/>
      <c r="AN79" s="11" t="s">
        <v>139</v>
      </c>
      <c r="AO79" s="11" t="s">
        <v>47</v>
      </c>
      <c r="AP79" s="11" t="s">
        <v>48</v>
      </c>
      <c r="AQ79" s="11" t="s">
        <v>49</v>
      </c>
      <c r="AR79" s="41">
        <f t="shared" si="13"/>
        <v>50</v>
      </c>
      <c r="AS79" s="41">
        <v>1</v>
      </c>
      <c r="AT79" s="41">
        <f>7591.271/AU825</f>
        <v>0.535464595065181</v>
      </c>
      <c r="AU79" s="42">
        <f t="shared" si="16"/>
        <v>1.11111111111111</v>
      </c>
      <c r="AV79" s="42">
        <f t="shared" si="14"/>
        <v>0.594960661183535</v>
      </c>
    </row>
    <row r="80" ht="24" spans="1:48">
      <c r="A80" s="28">
        <v>78</v>
      </c>
      <c r="B80" s="11" t="s">
        <v>151</v>
      </c>
      <c r="C80" s="29" t="s">
        <v>391</v>
      </c>
      <c r="D80" s="11" t="s">
        <v>392</v>
      </c>
      <c r="E80" s="11" t="s">
        <v>393</v>
      </c>
      <c r="F80" s="11" t="s">
        <v>207</v>
      </c>
      <c r="G80" s="11" t="s">
        <v>394</v>
      </c>
      <c r="H80" s="11">
        <v>1</v>
      </c>
      <c r="I80" s="11">
        <v>1</v>
      </c>
      <c r="J80" s="11">
        <v>100</v>
      </c>
      <c r="K80" s="11" t="s">
        <v>394</v>
      </c>
      <c r="L80" s="11">
        <v>0</v>
      </c>
      <c r="M80" s="11">
        <v>0</v>
      </c>
      <c r="N80" s="11">
        <v>0</v>
      </c>
      <c r="O80" s="11">
        <v>0</v>
      </c>
      <c r="P80" s="11">
        <v>0</v>
      </c>
      <c r="Q80" s="11">
        <v>0</v>
      </c>
      <c r="R80" s="11">
        <v>0</v>
      </c>
      <c r="S80" s="11">
        <v>0</v>
      </c>
      <c r="T80" s="11">
        <v>0</v>
      </c>
      <c r="U80" s="11">
        <v>0</v>
      </c>
      <c r="V80" s="11">
        <v>0</v>
      </c>
      <c r="W80" s="11">
        <v>0</v>
      </c>
      <c r="X80" s="11">
        <v>0</v>
      </c>
      <c r="Y80" s="11">
        <v>0</v>
      </c>
      <c r="Z80" s="11">
        <v>0</v>
      </c>
      <c r="AA80" s="11">
        <v>0</v>
      </c>
      <c r="AB80" s="11">
        <v>0</v>
      </c>
      <c r="AC80" s="11">
        <v>0</v>
      </c>
      <c r="AD80" s="11">
        <v>0</v>
      </c>
      <c r="AE80" s="11">
        <v>0</v>
      </c>
      <c r="AF80" s="11">
        <v>0</v>
      </c>
      <c r="AG80" s="11">
        <v>50</v>
      </c>
      <c r="AH80" s="11"/>
      <c r="AI80" s="11"/>
      <c r="AJ80" s="31" t="s">
        <v>3328</v>
      </c>
      <c r="AK80" s="11"/>
      <c r="AL80" s="11"/>
      <c r="AM80" s="11"/>
      <c r="AN80" s="11" t="s">
        <v>395</v>
      </c>
      <c r="AO80" s="11" t="s">
        <v>47</v>
      </c>
      <c r="AP80" s="11" t="s">
        <v>48</v>
      </c>
      <c r="AQ80" s="11" t="s">
        <v>49</v>
      </c>
      <c r="AR80" s="41">
        <f t="shared" si="13"/>
        <v>50</v>
      </c>
      <c r="AS80" s="41">
        <v>1</v>
      </c>
      <c r="AT80" s="41">
        <f>7591.271/AU825</f>
        <v>0.535464595065181</v>
      </c>
      <c r="AU80" s="41">
        <f t="shared" ref="AU80:AU82" si="17">AR80</f>
        <v>50</v>
      </c>
      <c r="AV80" s="42">
        <f t="shared" si="14"/>
        <v>26.7732297532591</v>
      </c>
    </row>
    <row r="81" ht="24" spans="1:48">
      <c r="A81" s="28">
        <v>79</v>
      </c>
      <c r="B81" s="11" t="s">
        <v>151</v>
      </c>
      <c r="C81" s="29" t="s">
        <v>396</v>
      </c>
      <c r="D81" s="11" t="s">
        <v>397</v>
      </c>
      <c r="E81" s="11" t="s">
        <v>398</v>
      </c>
      <c r="F81" s="11" t="s">
        <v>155</v>
      </c>
      <c r="G81" s="11" t="s">
        <v>128</v>
      </c>
      <c r="H81" s="11">
        <v>2</v>
      </c>
      <c r="I81" s="11">
        <v>1</v>
      </c>
      <c r="J81" s="11">
        <v>100</v>
      </c>
      <c r="K81" s="11"/>
      <c r="L81" s="11"/>
      <c r="M81" s="11"/>
      <c r="N81" s="11"/>
      <c r="O81" s="11"/>
      <c r="P81" s="11"/>
      <c r="Q81" s="11"/>
      <c r="R81" s="11"/>
      <c r="S81" s="11"/>
      <c r="T81" s="11"/>
      <c r="U81" s="11"/>
      <c r="V81" s="11"/>
      <c r="W81" s="11"/>
      <c r="X81" s="11"/>
      <c r="Y81" s="11"/>
      <c r="Z81" s="11"/>
      <c r="AA81" s="11"/>
      <c r="AB81" s="11"/>
      <c r="AC81" s="11"/>
      <c r="AD81" s="11"/>
      <c r="AE81" s="11"/>
      <c r="AF81" s="11"/>
      <c r="AG81" s="11">
        <v>50</v>
      </c>
      <c r="AH81" s="11"/>
      <c r="AI81" s="11"/>
      <c r="AJ81" s="11"/>
      <c r="AK81" s="11"/>
      <c r="AL81" s="11"/>
      <c r="AM81" s="11"/>
      <c r="AN81" s="11" t="s">
        <v>150</v>
      </c>
      <c r="AO81" s="11" t="s">
        <v>47</v>
      </c>
      <c r="AP81" s="11" t="s">
        <v>48</v>
      </c>
      <c r="AQ81" s="11" t="s">
        <v>49</v>
      </c>
      <c r="AR81" s="41">
        <f t="shared" si="13"/>
        <v>50</v>
      </c>
      <c r="AS81" s="41">
        <v>1</v>
      </c>
      <c r="AT81" s="41">
        <f>7591.271/AU825</f>
        <v>0.535464595065181</v>
      </c>
      <c r="AU81" s="41">
        <f t="shared" si="17"/>
        <v>50</v>
      </c>
      <c r="AV81" s="42">
        <f t="shared" si="14"/>
        <v>26.7732297532591</v>
      </c>
    </row>
    <row r="82" ht="36" spans="1:48">
      <c r="A82" s="28">
        <v>80</v>
      </c>
      <c r="B82" s="11" t="s">
        <v>151</v>
      </c>
      <c r="C82" s="29" t="s">
        <v>399</v>
      </c>
      <c r="D82" s="11" t="s">
        <v>400</v>
      </c>
      <c r="E82" s="11" t="s">
        <v>401</v>
      </c>
      <c r="F82" s="11" t="s">
        <v>402</v>
      </c>
      <c r="G82" s="11" t="s">
        <v>403</v>
      </c>
      <c r="H82" s="11">
        <v>5</v>
      </c>
      <c r="I82" s="11">
        <v>1</v>
      </c>
      <c r="J82" s="11">
        <v>100</v>
      </c>
      <c r="K82" s="11"/>
      <c r="L82" s="11"/>
      <c r="M82" s="11"/>
      <c r="N82" s="11"/>
      <c r="O82" s="11"/>
      <c r="P82" s="11"/>
      <c r="Q82" s="11"/>
      <c r="R82" s="11"/>
      <c r="S82" s="11"/>
      <c r="T82" s="11"/>
      <c r="U82" s="11"/>
      <c r="V82" s="11"/>
      <c r="W82" s="11"/>
      <c r="X82" s="11"/>
      <c r="Y82" s="11"/>
      <c r="Z82" s="11"/>
      <c r="AA82" s="11"/>
      <c r="AB82" s="11"/>
      <c r="AC82" s="11"/>
      <c r="AD82" s="11"/>
      <c r="AE82" s="11"/>
      <c r="AF82" s="11"/>
      <c r="AG82" s="11">
        <v>25</v>
      </c>
      <c r="AH82" s="11"/>
      <c r="AI82" s="11"/>
      <c r="AJ82" s="11"/>
      <c r="AK82" s="11"/>
      <c r="AL82" s="11"/>
      <c r="AM82" s="11"/>
      <c r="AN82" s="11" t="s">
        <v>150</v>
      </c>
      <c r="AO82" s="11" t="s">
        <v>47</v>
      </c>
      <c r="AP82" s="11" t="s">
        <v>56</v>
      </c>
      <c r="AQ82" s="11" t="s">
        <v>49</v>
      </c>
      <c r="AR82" s="41">
        <f t="shared" si="13"/>
        <v>25</v>
      </c>
      <c r="AS82" s="41">
        <v>1</v>
      </c>
      <c r="AT82" s="41">
        <f>7591.271/AU825</f>
        <v>0.535464595065181</v>
      </c>
      <c r="AU82" s="41">
        <f t="shared" si="17"/>
        <v>25</v>
      </c>
      <c r="AV82" s="42">
        <f t="shared" si="14"/>
        <v>13.3866148766295</v>
      </c>
    </row>
    <row r="83" ht="36" spans="1:48">
      <c r="A83" s="28">
        <v>81</v>
      </c>
      <c r="B83" s="11" t="s">
        <v>151</v>
      </c>
      <c r="C83" s="29" t="s">
        <v>404</v>
      </c>
      <c r="D83" s="11" t="s">
        <v>405</v>
      </c>
      <c r="E83" s="11" t="s">
        <v>406</v>
      </c>
      <c r="F83" s="11" t="s">
        <v>155</v>
      </c>
      <c r="G83" s="11" t="s">
        <v>407</v>
      </c>
      <c r="H83" s="11">
        <v>2</v>
      </c>
      <c r="I83" s="11">
        <v>2</v>
      </c>
      <c r="J83" s="11">
        <v>100</v>
      </c>
      <c r="K83" s="11"/>
      <c r="L83" s="11"/>
      <c r="M83" s="11"/>
      <c r="N83" s="11"/>
      <c r="O83" s="11"/>
      <c r="P83" s="11"/>
      <c r="Q83" s="11"/>
      <c r="R83" s="11"/>
      <c r="S83" s="11"/>
      <c r="T83" s="11"/>
      <c r="U83" s="11"/>
      <c r="V83" s="11"/>
      <c r="W83" s="11"/>
      <c r="X83" s="11"/>
      <c r="Y83" s="11"/>
      <c r="Z83" s="11"/>
      <c r="AA83" s="11"/>
      <c r="AB83" s="11"/>
      <c r="AC83" s="11"/>
      <c r="AD83" s="11"/>
      <c r="AE83" s="11"/>
      <c r="AF83" s="11"/>
      <c r="AG83" s="11">
        <v>20</v>
      </c>
      <c r="AH83" s="11" t="s">
        <v>1400</v>
      </c>
      <c r="AI83" s="11">
        <v>3</v>
      </c>
      <c r="AJ83" s="11"/>
      <c r="AK83" s="11"/>
      <c r="AL83" s="11"/>
      <c r="AM83" s="11"/>
      <c r="AN83" s="11" t="s">
        <v>150</v>
      </c>
      <c r="AO83" s="11" t="s">
        <v>105</v>
      </c>
      <c r="AP83" s="11" t="s">
        <v>48</v>
      </c>
      <c r="AQ83" s="11" t="s">
        <v>49</v>
      </c>
      <c r="AR83" s="41">
        <f t="shared" si="13"/>
        <v>20</v>
      </c>
      <c r="AS83" s="41">
        <v>1</v>
      </c>
      <c r="AT83" s="41">
        <f>7591.271/AU825</f>
        <v>0.535464595065181</v>
      </c>
      <c r="AU83" s="42">
        <f t="shared" si="16"/>
        <v>6.66666666666667</v>
      </c>
      <c r="AV83" s="42">
        <f t="shared" si="14"/>
        <v>3.56976396710121</v>
      </c>
    </row>
    <row r="84" ht="24" spans="1:48">
      <c r="A84" s="28">
        <v>82</v>
      </c>
      <c r="B84" s="11" t="s">
        <v>151</v>
      </c>
      <c r="C84" s="29" t="s">
        <v>408</v>
      </c>
      <c r="D84" s="11" t="s">
        <v>409</v>
      </c>
      <c r="E84" s="11" t="s">
        <v>410</v>
      </c>
      <c r="F84" s="11" t="s">
        <v>155</v>
      </c>
      <c r="G84" s="11" t="s">
        <v>128</v>
      </c>
      <c r="H84" s="11">
        <v>3</v>
      </c>
      <c r="I84" s="11">
        <v>3</v>
      </c>
      <c r="J84" s="11">
        <v>100</v>
      </c>
      <c r="K84" s="11"/>
      <c r="L84" s="11"/>
      <c r="M84" s="11"/>
      <c r="N84" s="11"/>
      <c r="O84" s="11"/>
      <c r="P84" s="11"/>
      <c r="Q84" s="11"/>
      <c r="R84" s="11"/>
      <c r="S84" s="11"/>
      <c r="T84" s="11"/>
      <c r="U84" s="11"/>
      <c r="V84" s="11"/>
      <c r="W84" s="11"/>
      <c r="X84" s="11"/>
      <c r="Y84" s="11"/>
      <c r="Z84" s="11"/>
      <c r="AA84" s="11"/>
      <c r="AB84" s="11"/>
      <c r="AC84" s="11"/>
      <c r="AD84" s="11"/>
      <c r="AE84" s="11"/>
      <c r="AF84" s="11"/>
      <c r="AG84" s="11">
        <v>50</v>
      </c>
      <c r="AH84" s="11"/>
      <c r="AI84" s="11"/>
      <c r="AJ84" s="11"/>
      <c r="AK84" s="11"/>
      <c r="AL84" s="11"/>
      <c r="AM84" s="11"/>
      <c r="AN84" s="11" t="s">
        <v>150</v>
      </c>
      <c r="AO84" s="11" t="s">
        <v>47</v>
      </c>
      <c r="AP84" s="11" t="s">
        <v>48</v>
      </c>
      <c r="AQ84" s="11" t="s">
        <v>49</v>
      </c>
      <c r="AR84" s="41">
        <f t="shared" si="13"/>
        <v>50</v>
      </c>
      <c r="AS84" s="41">
        <v>1</v>
      </c>
      <c r="AT84" s="41">
        <f>7591.271/AU825</f>
        <v>0.535464595065181</v>
      </c>
      <c r="AU84" s="41">
        <f t="shared" ref="AU84:AU87" si="18">AR84</f>
        <v>50</v>
      </c>
      <c r="AV84" s="42">
        <f t="shared" si="14"/>
        <v>26.7732297532591</v>
      </c>
    </row>
    <row r="85" ht="48" spans="1:48">
      <c r="A85" s="28">
        <v>83</v>
      </c>
      <c r="B85" s="11" t="s">
        <v>151</v>
      </c>
      <c r="C85" s="29" t="s">
        <v>411</v>
      </c>
      <c r="D85" s="11" t="s">
        <v>412</v>
      </c>
      <c r="E85" s="11" t="s">
        <v>413</v>
      </c>
      <c r="F85" s="11" t="s">
        <v>250</v>
      </c>
      <c r="G85" s="11" t="s">
        <v>72</v>
      </c>
      <c r="H85" s="11">
        <v>2</v>
      </c>
      <c r="I85" s="11">
        <v>2</v>
      </c>
      <c r="J85" s="33">
        <v>85</v>
      </c>
      <c r="K85" s="33" t="s">
        <v>72</v>
      </c>
      <c r="L85" s="11">
        <v>8</v>
      </c>
      <c r="M85" s="33">
        <v>15</v>
      </c>
      <c r="N85" s="33" t="s">
        <v>625</v>
      </c>
      <c r="O85" s="11">
        <v>0</v>
      </c>
      <c r="P85" s="11">
        <v>0</v>
      </c>
      <c r="Q85" s="11">
        <v>0</v>
      </c>
      <c r="R85" s="11">
        <v>0</v>
      </c>
      <c r="S85" s="11">
        <v>0</v>
      </c>
      <c r="T85" s="11">
        <v>0</v>
      </c>
      <c r="U85" s="11">
        <v>0</v>
      </c>
      <c r="V85" s="11">
        <v>0</v>
      </c>
      <c r="W85" s="11">
        <v>0</v>
      </c>
      <c r="X85" s="11">
        <v>0</v>
      </c>
      <c r="Y85" s="11">
        <v>0</v>
      </c>
      <c r="Z85" s="11">
        <v>0</v>
      </c>
      <c r="AA85" s="11">
        <v>0</v>
      </c>
      <c r="AB85" s="11">
        <v>0</v>
      </c>
      <c r="AC85" s="11">
        <v>0</v>
      </c>
      <c r="AD85" s="11">
        <v>0</v>
      </c>
      <c r="AE85" s="11">
        <v>0</v>
      </c>
      <c r="AF85" s="11">
        <v>0</v>
      </c>
      <c r="AG85" s="11">
        <v>50</v>
      </c>
      <c r="AH85" s="11" t="s">
        <v>1400</v>
      </c>
      <c r="AI85" s="11">
        <v>24</v>
      </c>
      <c r="AJ85" s="11" t="s">
        <v>3329</v>
      </c>
      <c r="AK85" s="11" t="s">
        <v>3541</v>
      </c>
      <c r="AL85" s="11"/>
      <c r="AM85" s="11"/>
      <c r="AN85" s="11" t="s">
        <v>150</v>
      </c>
      <c r="AO85" s="11" t="s">
        <v>47</v>
      </c>
      <c r="AP85" s="11" t="s">
        <v>48</v>
      </c>
      <c r="AQ85" s="11" t="s">
        <v>49</v>
      </c>
      <c r="AR85" s="41">
        <f t="shared" si="13"/>
        <v>50</v>
      </c>
      <c r="AS85" s="41">
        <v>1</v>
      </c>
      <c r="AT85" s="41">
        <f>7591.271/AU825</f>
        <v>0.535464595065181</v>
      </c>
      <c r="AU85" s="42">
        <f t="shared" ref="AU85:AU90" si="19">AR85/AI85</f>
        <v>2.08333333333333</v>
      </c>
      <c r="AV85" s="42">
        <f t="shared" si="14"/>
        <v>1.11555123971913</v>
      </c>
    </row>
    <row r="86" ht="36" spans="1:48">
      <c r="A86" s="28">
        <v>84</v>
      </c>
      <c r="B86" s="11" t="s">
        <v>151</v>
      </c>
      <c r="C86" s="29" t="s">
        <v>414</v>
      </c>
      <c r="D86" s="11" t="s">
        <v>415</v>
      </c>
      <c r="E86" s="11" t="s">
        <v>416</v>
      </c>
      <c r="F86" s="11" t="s">
        <v>172</v>
      </c>
      <c r="G86" s="11" t="s">
        <v>417</v>
      </c>
      <c r="H86" s="11">
        <v>1</v>
      </c>
      <c r="I86" s="11">
        <v>1</v>
      </c>
      <c r="J86" s="11">
        <v>100</v>
      </c>
      <c r="K86" s="11"/>
      <c r="L86" s="11"/>
      <c r="M86" s="11"/>
      <c r="N86" s="11"/>
      <c r="O86" s="11"/>
      <c r="P86" s="11"/>
      <c r="Q86" s="11"/>
      <c r="R86" s="11"/>
      <c r="S86" s="11"/>
      <c r="T86" s="11"/>
      <c r="U86" s="11"/>
      <c r="V86" s="11"/>
      <c r="W86" s="11"/>
      <c r="X86" s="11"/>
      <c r="Y86" s="11"/>
      <c r="Z86" s="11"/>
      <c r="AA86" s="11"/>
      <c r="AB86" s="11"/>
      <c r="AC86" s="11"/>
      <c r="AD86" s="11"/>
      <c r="AE86" s="11"/>
      <c r="AF86" s="11"/>
      <c r="AG86" s="11">
        <v>50</v>
      </c>
      <c r="AH86" s="11"/>
      <c r="AI86" s="11"/>
      <c r="AJ86" s="11"/>
      <c r="AK86" s="11"/>
      <c r="AL86" s="11"/>
      <c r="AM86" s="11"/>
      <c r="AN86" s="11" t="s">
        <v>150</v>
      </c>
      <c r="AO86" s="11" t="s">
        <v>47</v>
      </c>
      <c r="AP86" s="11" t="s">
        <v>48</v>
      </c>
      <c r="AQ86" s="11" t="s">
        <v>49</v>
      </c>
      <c r="AR86" s="41">
        <f t="shared" si="13"/>
        <v>50</v>
      </c>
      <c r="AS86" s="41">
        <v>1</v>
      </c>
      <c r="AT86" s="41">
        <f>7591.271/AU825</f>
        <v>0.535464595065181</v>
      </c>
      <c r="AU86" s="41">
        <f t="shared" si="18"/>
        <v>50</v>
      </c>
      <c r="AV86" s="42">
        <f t="shared" si="14"/>
        <v>26.7732297532591</v>
      </c>
    </row>
    <row r="87" ht="48" spans="1:48">
      <c r="A87" s="28">
        <v>85</v>
      </c>
      <c r="B87" s="11" t="s">
        <v>151</v>
      </c>
      <c r="C87" s="29" t="s">
        <v>418</v>
      </c>
      <c r="D87" s="11" t="s">
        <v>419</v>
      </c>
      <c r="E87" s="11" t="s">
        <v>420</v>
      </c>
      <c r="F87" s="11" t="s">
        <v>155</v>
      </c>
      <c r="G87" s="11" t="s">
        <v>331</v>
      </c>
      <c r="H87" s="11">
        <v>1</v>
      </c>
      <c r="I87" s="11">
        <v>1</v>
      </c>
      <c r="J87" s="11">
        <v>100</v>
      </c>
      <c r="K87" s="11"/>
      <c r="L87" s="11"/>
      <c r="M87" s="11"/>
      <c r="N87" s="11"/>
      <c r="O87" s="11"/>
      <c r="P87" s="11"/>
      <c r="Q87" s="11"/>
      <c r="R87" s="11"/>
      <c r="S87" s="11"/>
      <c r="T87" s="11"/>
      <c r="U87" s="11"/>
      <c r="V87" s="11"/>
      <c r="W87" s="11"/>
      <c r="X87" s="11"/>
      <c r="Y87" s="11"/>
      <c r="Z87" s="11"/>
      <c r="AA87" s="11"/>
      <c r="AB87" s="11"/>
      <c r="AC87" s="11"/>
      <c r="AD87" s="11"/>
      <c r="AE87" s="11"/>
      <c r="AF87" s="11"/>
      <c r="AG87" s="11">
        <v>50</v>
      </c>
      <c r="AH87" s="11"/>
      <c r="AI87" s="11"/>
      <c r="AJ87" s="11"/>
      <c r="AK87" s="11"/>
      <c r="AL87" s="11"/>
      <c r="AM87" s="11"/>
      <c r="AN87" s="11" t="s">
        <v>150</v>
      </c>
      <c r="AO87" s="11" t="s">
        <v>47</v>
      </c>
      <c r="AP87" s="11" t="s">
        <v>48</v>
      </c>
      <c r="AQ87" s="11" t="s">
        <v>49</v>
      </c>
      <c r="AR87" s="41">
        <f t="shared" si="13"/>
        <v>50</v>
      </c>
      <c r="AS87" s="41">
        <v>1</v>
      </c>
      <c r="AT87" s="41">
        <f>7591.271/AU825</f>
        <v>0.535464595065181</v>
      </c>
      <c r="AU87" s="41">
        <f t="shared" si="18"/>
        <v>50</v>
      </c>
      <c r="AV87" s="42">
        <f t="shared" si="14"/>
        <v>26.7732297532591</v>
      </c>
    </row>
    <row r="88" ht="48" spans="1:48">
      <c r="A88" s="28">
        <v>86</v>
      </c>
      <c r="B88" s="11" t="s">
        <v>151</v>
      </c>
      <c r="C88" s="29" t="s">
        <v>421</v>
      </c>
      <c r="D88" s="11" t="s">
        <v>422</v>
      </c>
      <c r="E88" s="11" t="s">
        <v>423</v>
      </c>
      <c r="F88" s="11" t="s">
        <v>424</v>
      </c>
      <c r="G88" s="11" t="s">
        <v>72</v>
      </c>
      <c r="H88" s="11">
        <v>2</v>
      </c>
      <c r="I88" s="11">
        <v>2</v>
      </c>
      <c r="J88" s="33">
        <v>85</v>
      </c>
      <c r="K88" s="33" t="s">
        <v>72</v>
      </c>
      <c r="L88" s="11">
        <v>8</v>
      </c>
      <c r="M88" s="33">
        <v>15</v>
      </c>
      <c r="N88" s="33" t="s">
        <v>625</v>
      </c>
      <c r="O88" s="11">
        <v>0</v>
      </c>
      <c r="P88" s="11">
        <v>0</v>
      </c>
      <c r="Q88" s="11">
        <v>0</v>
      </c>
      <c r="R88" s="11">
        <v>0</v>
      </c>
      <c r="S88" s="11">
        <v>0</v>
      </c>
      <c r="T88" s="11">
        <v>0</v>
      </c>
      <c r="U88" s="11">
        <v>0</v>
      </c>
      <c r="V88" s="11">
        <v>0</v>
      </c>
      <c r="W88" s="11">
        <v>0</v>
      </c>
      <c r="X88" s="11">
        <v>0</v>
      </c>
      <c r="Y88" s="11">
        <v>0</v>
      </c>
      <c r="Z88" s="11">
        <v>0</v>
      </c>
      <c r="AA88" s="11">
        <v>0</v>
      </c>
      <c r="AB88" s="11">
        <v>0</v>
      </c>
      <c r="AC88" s="11">
        <v>0</v>
      </c>
      <c r="AD88" s="11">
        <v>0</v>
      </c>
      <c r="AE88" s="11">
        <v>0</v>
      </c>
      <c r="AF88" s="11">
        <v>0</v>
      </c>
      <c r="AG88" s="11">
        <v>50</v>
      </c>
      <c r="AH88" s="11" t="s">
        <v>1400</v>
      </c>
      <c r="AI88" s="11">
        <v>17</v>
      </c>
      <c r="AJ88" s="11" t="s">
        <v>3329</v>
      </c>
      <c r="AK88" s="11" t="s">
        <v>3541</v>
      </c>
      <c r="AL88" s="11"/>
      <c r="AM88" s="11"/>
      <c r="AN88" s="11" t="s">
        <v>150</v>
      </c>
      <c r="AO88" s="11" t="s">
        <v>47</v>
      </c>
      <c r="AP88" s="11" t="s">
        <v>48</v>
      </c>
      <c r="AQ88" s="11" t="s">
        <v>49</v>
      </c>
      <c r="AR88" s="41">
        <f t="shared" si="13"/>
        <v>50</v>
      </c>
      <c r="AS88" s="41">
        <v>1</v>
      </c>
      <c r="AT88" s="41">
        <f>7591.271/AU825</f>
        <v>0.535464595065181</v>
      </c>
      <c r="AU88" s="42">
        <f t="shared" si="19"/>
        <v>2.94117647058824</v>
      </c>
      <c r="AV88" s="42">
        <f t="shared" si="14"/>
        <v>1.57489586783877</v>
      </c>
    </row>
    <row r="89" ht="48" spans="1:48">
      <c r="A89" s="28">
        <v>87</v>
      </c>
      <c r="B89" s="11" t="s">
        <v>151</v>
      </c>
      <c r="C89" s="29" t="s">
        <v>425</v>
      </c>
      <c r="D89" s="11" t="s">
        <v>426</v>
      </c>
      <c r="E89" s="11" t="s">
        <v>427</v>
      </c>
      <c r="F89" s="11" t="s">
        <v>428</v>
      </c>
      <c r="G89" s="11" t="s">
        <v>429</v>
      </c>
      <c r="H89" s="11">
        <v>3</v>
      </c>
      <c r="I89" s="11">
        <v>2</v>
      </c>
      <c r="J89" s="11">
        <v>57.14</v>
      </c>
      <c r="K89" s="11" t="s">
        <v>1271</v>
      </c>
      <c r="L89" s="11">
        <v>3</v>
      </c>
      <c r="M89" s="35">
        <v>42.85</v>
      </c>
      <c r="N89" s="35" t="s">
        <v>429</v>
      </c>
      <c r="O89" s="11">
        <v>0</v>
      </c>
      <c r="P89" s="11">
        <v>0</v>
      </c>
      <c r="Q89" s="11">
        <v>0</v>
      </c>
      <c r="R89" s="11">
        <v>0</v>
      </c>
      <c r="S89" s="11">
        <v>0</v>
      </c>
      <c r="T89" s="11">
        <v>0</v>
      </c>
      <c r="U89" s="11">
        <v>0</v>
      </c>
      <c r="V89" s="11">
        <v>0</v>
      </c>
      <c r="W89" s="11">
        <v>0</v>
      </c>
      <c r="X89" s="11">
        <v>0</v>
      </c>
      <c r="Y89" s="11">
        <v>0</v>
      </c>
      <c r="Z89" s="11">
        <v>0</v>
      </c>
      <c r="AA89" s="11">
        <v>0</v>
      </c>
      <c r="AB89" s="11">
        <v>0</v>
      </c>
      <c r="AC89" s="11">
        <v>0</v>
      </c>
      <c r="AD89" s="11">
        <v>0</v>
      </c>
      <c r="AE89" s="11">
        <v>0</v>
      </c>
      <c r="AF89" s="11">
        <v>0</v>
      </c>
      <c r="AG89" s="11">
        <v>50</v>
      </c>
      <c r="AH89" s="11" t="s">
        <v>1400</v>
      </c>
      <c r="AI89" s="11">
        <v>6</v>
      </c>
      <c r="AJ89" s="11" t="s">
        <v>3329</v>
      </c>
      <c r="AK89" s="11" t="s">
        <v>3542</v>
      </c>
      <c r="AL89" s="11"/>
      <c r="AM89" s="11"/>
      <c r="AN89" s="11" t="s">
        <v>150</v>
      </c>
      <c r="AO89" s="11" t="s">
        <v>47</v>
      </c>
      <c r="AP89" s="11" t="s">
        <v>48</v>
      </c>
      <c r="AQ89" s="11" t="s">
        <v>49</v>
      </c>
      <c r="AR89" s="41">
        <f t="shared" si="13"/>
        <v>50</v>
      </c>
      <c r="AS89" s="41">
        <v>1</v>
      </c>
      <c r="AT89" s="41">
        <f>7591.271/AU825</f>
        <v>0.535464595065181</v>
      </c>
      <c r="AU89" s="42">
        <f t="shared" si="19"/>
        <v>8.33333333333333</v>
      </c>
      <c r="AV89" s="42">
        <f t="shared" si="14"/>
        <v>4.46220495887651</v>
      </c>
    </row>
    <row r="90" ht="48" spans="1:48">
      <c r="A90" s="28">
        <v>88</v>
      </c>
      <c r="B90" s="11" t="s">
        <v>151</v>
      </c>
      <c r="C90" s="29" t="s">
        <v>430</v>
      </c>
      <c r="D90" s="11" t="s">
        <v>431</v>
      </c>
      <c r="E90" s="11" t="s">
        <v>432</v>
      </c>
      <c r="F90" s="11" t="s">
        <v>295</v>
      </c>
      <c r="G90" s="11" t="s">
        <v>296</v>
      </c>
      <c r="H90" s="11">
        <v>2</v>
      </c>
      <c r="I90" s="11">
        <v>2</v>
      </c>
      <c r="J90" s="33">
        <v>45</v>
      </c>
      <c r="K90" s="33" t="s">
        <v>296</v>
      </c>
      <c r="L90" s="11">
        <v>5</v>
      </c>
      <c r="M90" s="11">
        <v>0</v>
      </c>
      <c r="N90" s="11" t="s">
        <v>3330</v>
      </c>
      <c r="O90" s="11">
        <v>6</v>
      </c>
      <c r="P90" s="33">
        <v>45</v>
      </c>
      <c r="Q90" s="33" t="s">
        <v>384</v>
      </c>
      <c r="R90" s="11">
        <v>8</v>
      </c>
      <c r="S90" s="33">
        <v>10</v>
      </c>
      <c r="T90" s="33" t="s">
        <v>45</v>
      </c>
      <c r="U90" s="11">
        <v>0</v>
      </c>
      <c r="V90" s="11">
        <v>0</v>
      </c>
      <c r="W90" s="11">
        <v>0</v>
      </c>
      <c r="X90" s="11">
        <v>0</v>
      </c>
      <c r="Y90" s="11">
        <v>0</v>
      </c>
      <c r="Z90" s="11">
        <v>0</v>
      </c>
      <c r="AA90" s="11">
        <v>0</v>
      </c>
      <c r="AB90" s="11">
        <v>0</v>
      </c>
      <c r="AC90" s="11">
        <v>0</v>
      </c>
      <c r="AD90" s="11">
        <v>0</v>
      </c>
      <c r="AE90" s="11">
        <v>0</v>
      </c>
      <c r="AF90" s="11">
        <v>0</v>
      </c>
      <c r="AG90" s="11">
        <v>50</v>
      </c>
      <c r="AH90" s="11" t="s">
        <v>1400</v>
      </c>
      <c r="AI90" s="11">
        <v>5</v>
      </c>
      <c r="AJ90" s="11" t="s">
        <v>3329</v>
      </c>
      <c r="AK90" s="11" t="s">
        <v>3541</v>
      </c>
      <c r="AL90" s="11"/>
      <c r="AM90" s="11"/>
      <c r="AN90" s="11" t="s">
        <v>150</v>
      </c>
      <c r="AO90" s="11" t="s">
        <v>47</v>
      </c>
      <c r="AP90" s="11" t="s">
        <v>48</v>
      </c>
      <c r="AQ90" s="11" t="s">
        <v>49</v>
      </c>
      <c r="AR90" s="41">
        <f t="shared" si="13"/>
        <v>50</v>
      </c>
      <c r="AS90" s="41">
        <v>1</v>
      </c>
      <c r="AT90" s="41">
        <f>7591.271/AU825</f>
        <v>0.535464595065181</v>
      </c>
      <c r="AU90" s="42">
        <f t="shared" si="19"/>
        <v>10</v>
      </c>
      <c r="AV90" s="42">
        <f t="shared" si="14"/>
        <v>5.35464595065181</v>
      </c>
    </row>
    <row r="91" ht="24" spans="1:48">
      <c r="A91" s="28">
        <v>89</v>
      </c>
      <c r="B91" s="11" t="s">
        <v>151</v>
      </c>
      <c r="C91" s="29" t="s">
        <v>433</v>
      </c>
      <c r="D91" s="11" t="s">
        <v>434</v>
      </c>
      <c r="E91" s="11" t="s">
        <v>435</v>
      </c>
      <c r="F91" s="11" t="s">
        <v>317</v>
      </c>
      <c r="G91" s="11" t="s">
        <v>436</v>
      </c>
      <c r="H91" s="11">
        <v>2</v>
      </c>
      <c r="I91" s="11">
        <v>2</v>
      </c>
      <c r="J91" s="11">
        <v>100</v>
      </c>
      <c r="K91" s="11"/>
      <c r="L91" s="11"/>
      <c r="M91" s="11"/>
      <c r="N91" s="11"/>
      <c r="O91" s="11"/>
      <c r="P91" s="11"/>
      <c r="Q91" s="11"/>
      <c r="R91" s="11"/>
      <c r="S91" s="11"/>
      <c r="T91" s="11"/>
      <c r="U91" s="11"/>
      <c r="V91" s="11"/>
      <c r="W91" s="11"/>
      <c r="X91" s="11"/>
      <c r="Y91" s="11"/>
      <c r="Z91" s="11"/>
      <c r="AA91" s="11"/>
      <c r="AB91" s="11"/>
      <c r="AC91" s="11"/>
      <c r="AD91" s="11"/>
      <c r="AE91" s="11"/>
      <c r="AF91" s="11"/>
      <c r="AG91" s="11">
        <v>50</v>
      </c>
      <c r="AH91" s="11"/>
      <c r="AI91" s="11"/>
      <c r="AJ91" s="11"/>
      <c r="AK91" s="11"/>
      <c r="AL91" s="11"/>
      <c r="AM91" s="11"/>
      <c r="AN91" s="11" t="s">
        <v>150</v>
      </c>
      <c r="AO91" s="11" t="s">
        <v>47</v>
      </c>
      <c r="AP91" s="11" t="s">
        <v>48</v>
      </c>
      <c r="AQ91" s="11" t="s">
        <v>49</v>
      </c>
      <c r="AR91" s="41">
        <f t="shared" si="13"/>
        <v>50</v>
      </c>
      <c r="AS91" s="41">
        <v>1</v>
      </c>
      <c r="AT91" s="41">
        <f>7591.271/AU825</f>
        <v>0.535464595065181</v>
      </c>
      <c r="AU91" s="41">
        <f t="shared" ref="AU91:AU96" si="20">AR91</f>
        <v>50</v>
      </c>
      <c r="AV91" s="42">
        <f t="shared" si="14"/>
        <v>26.7732297532591</v>
      </c>
    </row>
    <row r="92" ht="36" spans="1:48">
      <c r="A92" s="28">
        <v>90</v>
      </c>
      <c r="B92" s="11" t="s">
        <v>151</v>
      </c>
      <c r="C92" s="29" t="s">
        <v>437</v>
      </c>
      <c r="D92" s="11" t="s">
        <v>438</v>
      </c>
      <c r="E92" s="11" t="s">
        <v>439</v>
      </c>
      <c r="F92" s="11" t="s">
        <v>172</v>
      </c>
      <c r="G92" s="11" t="s">
        <v>417</v>
      </c>
      <c r="H92" s="11">
        <v>1</v>
      </c>
      <c r="I92" s="11">
        <v>1</v>
      </c>
      <c r="J92" s="11">
        <v>100</v>
      </c>
      <c r="K92" s="11"/>
      <c r="L92" s="11"/>
      <c r="M92" s="11"/>
      <c r="N92" s="11"/>
      <c r="O92" s="11"/>
      <c r="P92" s="11"/>
      <c r="Q92" s="11"/>
      <c r="R92" s="11"/>
      <c r="S92" s="11"/>
      <c r="T92" s="11"/>
      <c r="U92" s="11"/>
      <c r="V92" s="11"/>
      <c r="W92" s="11"/>
      <c r="X92" s="11"/>
      <c r="Y92" s="11"/>
      <c r="Z92" s="11"/>
      <c r="AA92" s="11"/>
      <c r="AB92" s="11"/>
      <c r="AC92" s="11"/>
      <c r="AD92" s="11"/>
      <c r="AE92" s="11"/>
      <c r="AF92" s="11"/>
      <c r="AG92" s="11">
        <v>50</v>
      </c>
      <c r="AH92" s="11"/>
      <c r="AI92" s="11"/>
      <c r="AJ92" s="11"/>
      <c r="AK92" s="11"/>
      <c r="AL92" s="11"/>
      <c r="AM92" s="11"/>
      <c r="AN92" s="11" t="s">
        <v>150</v>
      </c>
      <c r="AO92" s="11" t="s">
        <v>47</v>
      </c>
      <c r="AP92" s="11" t="s">
        <v>48</v>
      </c>
      <c r="AQ92" s="11" t="s">
        <v>49</v>
      </c>
      <c r="AR92" s="41">
        <f t="shared" si="13"/>
        <v>50</v>
      </c>
      <c r="AS92" s="41">
        <v>1</v>
      </c>
      <c r="AT92" s="41">
        <f>7591.271/AU825</f>
        <v>0.535464595065181</v>
      </c>
      <c r="AU92" s="41">
        <f t="shared" si="20"/>
        <v>50</v>
      </c>
      <c r="AV92" s="42">
        <f t="shared" si="14"/>
        <v>26.7732297532591</v>
      </c>
    </row>
    <row r="93" ht="36" spans="1:48">
      <c r="A93" s="28">
        <v>91</v>
      </c>
      <c r="B93" s="11" t="s">
        <v>151</v>
      </c>
      <c r="C93" s="29" t="s">
        <v>440</v>
      </c>
      <c r="D93" s="11" t="s">
        <v>441</v>
      </c>
      <c r="E93" s="11" t="s">
        <v>442</v>
      </c>
      <c r="F93" s="11" t="s">
        <v>196</v>
      </c>
      <c r="G93" s="11" t="s">
        <v>310</v>
      </c>
      <c r="H93" s="11">
        <v>1</v>
      </c>
      <c r="I93" s="11">
        <v>1</v>
      </c>
      <c r="J93" s="11">
        <v>100</v>
      </c>
      <c r="K93" s="11"/>
      <c r="L93" s="11"/>
      <c r="M93" s="11"/>
      <c r="N93" s="11"/>
      <c r="O93" s="11"/>
      <c r="P93" s="11"/>
      <c r="Q93" s="11"/>
      <c r="R93" s="11"/>
      <c r="S93" s="11"/>
      <c r="T93" s="11"/>
      <c r="U93" s="11"/>
      <c r="V93" s="11"/>
      <c r="W93" s="11"/>
      <c r="X93" s="11"/>
      <c r="Y93" s="11"/>
      <c r="Z93" s="11"/>
      <c r="AA93" s="11"/>
      <c r="AB93" s="11"/>
      <c r="AC93" s="11"/>
      <c r="AD93" s="11"/>
      <c r="AE93" s="11"/>
      <c r="AF93" s="11"/>
      <c r="AG93" s="11">
        <v>50</v>
      </c>
      <c r="AH93" s="11" t="s">
        <v>1400</v>
      </c>
      <c r="AI93" s="11">
        <v>3</v>
      </c>
      <c r="AJ93" s="11"/>
      <c r="AK93" s="11"/>
      <c r="AL93" s="11"/>
      <c r="AM93" s="11"/>
      <c r="AN93" s="11" t="s">
        <v>150</v>
      </c>
      <c r="AO93" s="11" t="s">
        <v>47</v>
      </c>
      <c r="AP93" s="11" t="s">
        <v>48</v>
      </c>
      <c r="AQ93" s="11" t="s">
        <v>49</v>
      </c>
      <c r="AR93" s="41">
        <f t="shared" si="13"/>
        <v>50</v>
      </c>
      <c r="AS93" s="41">
        <v>1</v>
      </c>
      <c r="AT93" s="41">
        <f>7591.271/AU825</f>
        <v>0.535464595065181</v>
      </c>
      <c r="AU93" s="42">
        <f t="shared" ref="AU93:AU99" si="21">AR93/AI93</f>
        <v>16.6666666666667</v>
      </c>
      <c r="AV93" s="42">
        <f t="shared" si="14"/>
        <v>8.92440991775302</v>
      </c>
    </row>
    <row r="94" ht="48" spans="1:48">
      <c r="A94" s="28">
        <v>92</v>
      </c>
      <c r="B94" s="11" t="s">
        <v>151</v>
      </c>
      <c r="C94" s="29" t="s">
        <v>443</v>
      </c>
      <c r="D94" s="11" t="s">
        <v>444</v>
      </c>
      <c r="E94" s="11" t="s">
        <v>445</v>
      </c>
      <c r="F94" s="11" t="s">
        <v>196</v>
      </c>
      <c r="G94" s="11" t="s">
        <v>446</v>
      </c>
      <c r="H94" s="11">
        <v>4</v>
      </c>
      <c r="I94" s="11">
        <v>3</v>
      </c>
      <c r="J94" s="11">
        <v>0</v>
      </c>
      <c r="K94" s="11" t="s">
        <v>3330</v>
      </c>
      <c r="L94" s="11">
        <v>4</v>
      </c>
      <c r="M94" s="33">
        <v>70</v>
      </c>
      <c r="N94" s="33" t="s">
        <v>446</v>
      </c>
      <c r="O94" s="11">
        <v>5</v>
      </c>
      <c r="P94" s="33">
        <v>30</v>
      </c>
      <c r="Q94" s="33" t="s">
        <v>45</v>
      </c>
      <c r="R94" s="11">
        <v>0</v>
      </c>
      <c r="S94" s="11">
        <v>0</v>
      </c>
      <c r="T94" s="11">
        <v>0</v>
      </c>
      <c r="U94" s="11">
        <v>0</v>
      </c>
      <c r="V94" s="11">
        <v>0</v>
      </c>
      <c r="W94" s="11">
        <v>0</v>
      </c>
      <c r="X94" s="11">
        <v>0</v>
      </c>
      <c r="Y94" s="11">
        <v>0</v>
      </c>
      <c r="Z94" s="11">
        <v>0</v>
      </c>
      <c r="AA94" s="11">
        <v>0</v>
      </c>
      <c r="AB94" s="11">
        <v>0</v>
      </c>
      <c r="AC94" s="11">
        <v>0</v>
      </c>
      <c r="AD94" s="11">
        <v>0</v>
      </c>
      <c r="AE94" s="11">
        <v>0</v>
      </c>
      <c r="AF94" s="11">
        <v>0</v>
      </c>
      <c r="AG94" s="11">
        <v>25</v>
      </c>
      <c r="AH94" s="11"/>
      <c r="AI94" s="11"/>
      <c r="AJ94" s="11" t="s">
        <v>3329</v>
      </c>
      <c r="AK94" s="11" t="s">
        <v>3541</v>
      </c>
      <c r="AL94" s="11"/>
      <c r="AM94" s="11"/>
      <c r="AN94" s="11" t="s">
        <v>150</v>
      </c>
      <c r="AO94" s="11" t="s">
        <v>47</v>
      </c>
      <c r="AP94" s="11" t="s">
        <v>56</v>
      </c>
      <c r="AQ94" s="11" t="s">
        <v>49</v>
      </c>
      <c r="AR94" s="41">
        <f t="shared" si="13"/>
        <v>25</v>
      </c>
      <c r="AS94" s="41">
        <v>1</v>
      </c>
      <c r="AT94" s="41">
        <f>7591.271/AU825</f>
        <v>0.535464595065181</v>
      </c>
      <c r="AU94" s="41">
        <f t="shared" si="20"/>
        <v>25</v>
      </c>
      <c r="AV94" s="42">
        <f t="shared" si="14"/>
        <v>13.3866148766295</v>
      </c>
    </row>
    <row r="95" ht="36" spans="1:48">
      <c r="A95" s="28">
        <v>93</v>
      </c>
      <c r="B95" s="11" t="s">
        <v>151</v>
      </c>
      <c r="C95" s="29" t="s">
        <v>447</v>
      </c>
      <c r="D95" s="11" t="s">
        <v>448</v>
      </c>
      <c r="E95" s="11" t="s">
        <v>449</v>
      </c>
      <c r="F95" s="11" t="s">
        <v>202</v>
      </c>
      <c r="G95" s="11" t="s">
        <v>450</v>
      </c>
      <c r="H95" s="11">
        <v>2</v>
      </c>
      <c r="I95" s="11">
        <v>2</v>
      </c>
      <c r="J95" s="11">
        <v>100</v>
      </c>
      <c r="K95" s="11"/>
      <c r="L95" s="11"/>
      <c r="M95" s="11"/>
      <c r="N95" s="11"/>
      <c r="O95" s="11"/>
      <c r="P95" s="11"/>
      <c r="Q95" s="11"/>
      <c r="R95" s="11"/>
      <c r="S95" s="11"/>
      <c r="T95" s="11"/>
      <c r="U95" s="11"/>
      <c r="V95" s="11"/>
      <c r="W95" s="11"/>
      <c r="X95" s="11"/>
      <c r="Y95" s="11"/>
      <c r="Z95" s="11"/>
      <c r="AA95" s="11"/>
      <c r="AB95" s="11"/>
      <c r="AC95" s="11"/>
      <c r="AD95" s="11"/>
      <c r="AE95" s="11"/>
      <c r="AF95" s="11"/>
      <c r="AG95" s="11">
        <v>50</v>
      </c>
      <c r="AH95" s="11"/>
      <c r="AI95" s="11"/>
      <c r="AJ95" s="11"/>
      <c r="AK95" s="11"/>
      <c r="AL95" s="11"/>
      <c r="AM95" s="11"/>
      <c r="AN95" s="11" t="s">
        <v>150</v>
      </c>
      <c r="AO95" s="11" t="s">
        <v>47</v>
      </c>
      <c r="AP95" s="11" t="s">
        <v>48</v>
      </c>
      <c r="AQ95" s="11" t="s">
        <v>49</v>
      </c>
      <c r="AR95" s="41">
        <f t="shared" si="13"/>
        <v>50</v>
      </c>
      <c r="AS95" s="41">
        <v>1</v>
      </c>
      <c r="AT95" s="41">
        <f>7591.271/AU825</f>
        <v>0.535464595065181</v>
      </c>
      <c r="AU95" s="41">
        <f t="shared" si="20"/>
        <v>50</v>
      </c>
      <c r="AV95" s="42">
        <f t="shared" si="14"/>
        <v>26.7732297532591</v>
      </c>
    </row>
    <row r="96" ht="36" spans="1:48">
      <c r="A96" s="28">
        <v>94</v>
      </c>
      <c r="B96" s="11" t="s">
        <v>151</v>
      </c>
      <c r="C96" s="29" t="s">
        <v>451</v>
      </c>
      <c r="D96" s="11" t="s">
        <v>452</v>
      </c>
      <c r="E96" s="11" t="s">
        <v>453</v>
      </c>
      <c r="F96" s="11" t="s">
        <v>196</v>
      </c>
      <c r="G96" s="11" t="s">
        <v>197</v>
      </c>
      <c r="H96" s="11">
        <v>2</v>
      </c>
      <c r="I96" s="11">
        <v>2</v>
      </c>
      <c r="J96" s="11">
        <v>100</v>
      </c>
      <c r="K96" s="11"/>
      <c r="L96" s="11"/>
      <c r="M96" s="11"/>
      <c r="N96" s="11"/>
      <c r="O96" s="11"/>
      <c r="P96" s="11"/>
      <c r="Q96" s="11"/>
      <c r="R96" s="11"/>
      <c r="S96" s="11"/>
      <c r="T96" s="11"/>
      <c r="U96" s="11"/>
      <c r="V96" s="11"/>
      <c r="W96" s="11"/>
      <c r="X96" s="11"/>
      <c r="Y96" s="11"/>
      <c r="Z96" s="11"/>
      <c r="AA96" s="11"/>
      <c r="AB96" s="11"/>
      <c r="AC96" s="11"/>
      <c r="AD96" s="11"/>
      <c r="AE96" s="11"/>
      <c r="AF96" s="11"/>
      <c r="AG96" s="11">
        <v>50</v>
      </c>
      <c r="AH96" s="11"/>
      <c r="AI96" s="11"/>
      <c r="AJ96" s="11"/>
      <c r="AK96" s="11"/>
      <c r="AL96" s="11"/>
      <c r="AM96" s="11"/>
      <c r="AN96" s="11" t="s">
        <v>150</v>
      </c>
      <c r="AO96" s="11" t="s">
        <v>47</v>
      </c>
      <c r="AP96" s="11" t="s">
        <v>48</v>
      </c>
      <c r="AQ96" s="11" t="s">
        <v>49</v>
      </c>
      <c r="AR96" s="41">
        <f t="shared" si="13"/>
        <v>50</v>
      </c>
      <c r="AS96" s="41">
        <v>1</v>
      </c>
      <c r="AT96" s="41">
        <f>7591.271/AU825</f>
        <v>0.535464595065181</v>
      </c>
      <c r="AU96" s="41">
        <f t="shared" si="20"/>
        <v>50</v>
      </c>
      <c r="AV96" s="42">
        <f t="shared" si="14"/>
        <v>26.7732297532591</v>
      </c>
    </row>
    <row r="97" ht="36" spans="1:48">
      <c r="A97" s="28">
        <v>95</v>
      </c>
      <c r="B97" s="11" t="s">
        <v>151</v>
      </c>
      <c r="C97" s="29" t="s">
        <v>454</v>
      </c>
      <c r="D97" s="11" t="s">
        <v>455</v>
      </c>
      <c r="E97" s="11" t="s">
        <v>456</v>
      </c>
      <c r="F97" s="11" t="s">
        <v>202</v>
      </c>
      <c r="G97" s="11" t="s">
        <v>208</v>
      </c>
      <c r="H97" s="11">
        <v>4</v>
      </c>
      <c r="I97" s="11">
        <v>4</v>
      </c>
      <c r="J97" s="11">
        <v>100</v>
      </c>
      <c r="K97" s="11"/>
      <c r="L97" s="11"/>
      <c r="M97" s="11"/>
      <c r="N97" s="11"/>
      <c r="O97" s="11"/>
      <c r="P97" s="11"/>
      <c r="Q97" s="11"/>
      <c r="R97" s="11"/>
      <c r="S97" s="11"/>
      <c r="T97" s="11"/>
      <c r="U97" s="11"/>
      <c r="V97" s="11"/>
      <c r="W97" s="11"/>
      <c r="X97" s="11"/>
      <c r="Y97" s="11"/>
      <c r="Z97" s="11"/>
      <c r="AA97" s="11"/>
      <c r="AB97" s="11"/>
      <c r="AC97" s="11"/>
      <c r="AD97" s="11"/>
      <c r="AE97" s="11"/>
      <c r="AF97" s="11"/>
      <c r="AG97" s="11">
        <v>25</v>
      </c>
      <c r="AH97" s="11" t="s">
        <v>1400</v>
      </c>
      <c r="AI97" s="11">
        <v>2</v>
      </c>
      <c r="AJ97" s="11"/>
      <c r="AK97" s="11"/>
      <c r="AL97" s="11"/>
      <c r="AM97" s="11"/>
      <c r="AN97" s="11" t="s">
        <v>150</v>
      </c>
      <c r="AO97" s="11" t="s">
        <v>47</v>
      </c>
      <c r="AP97" s="11" t="s">
        <v>56</v>
      </c>
      <c r="AQ97" s="11" t="s">
        <v>49</v>
      </c>
      <c r="AR97" s="41">
        <f t="shared" si="13"/>
        <v>25</v>
      </c>
      <c r="AS97" s="41">
        <v>1</v>
      </c>
      <c r="AT97" s="41">
        <f>7591.271/AU825</f>
        <v>0.535464595065181</v>
      </c>
      <c r="AU97" s="42">
        <f t="shared" si="21"/>
        <v>12.5</v>
      </c>
      <c r="AV97" s="42">
        <f t="shared" si="14"/>
        <v>6.69330743831477</v>
      </c>
    </row>
    <row r="98" ht="48" spans="1:48">
      <c r="A98" s="28">
        <v>96</v>
      </c>
      <c r="B98" s="11" t="s">
        <v>151</v>
      </c>
      <c r="C98" s="29" t="s">
        <v>457</v>
      </c>
      <c r="D98" s="11" t="s">
        <v>458</v>
      </c>
      <c r="E98" s="11" t="s">
        <v>459</v>
      </c>
      <c r="F98" s="11" t="s">
        <v>155</v>
      </c>
      <c r="G98" s="11" t="s">
        <v>460</v>
      </c>
      <c r="H98" s="11">
        <v>2</v>
      </c>
      <c r="I98" s="11">
        <v>1</v>
      </c>
      <c r="J98" s="11">
        <v>100</v>
      </c>
      <c r="K98" s="11"/>
      <c r="L98" s="11"/>
      <c r="M98" s="11"/>
      <c r="N98" s="11"/>
      <c r="O98" s="11"/>
      <c r="P98" s="11"/>
      <c r="Q98" s="11"/>
      <c r="R98" s="11"/>
      <c r="S98" s="11"/>
      <c r="T98" s="11"/>
      <c r="U98" s="11"/>
      <c r="V98" s="11"/>
      <c r="W98" s="11"/>
      <c r="X98" s="11"/>
      <c r="Y98" s="11"/>
      <c r="Z98" s="11"/>
      <c r="AA98" s="11"/>
      <c r="AB98" s="11"/>
      <c r="AC98" s="11"/>
      <c r="AD98" s="11"/>
      <c r="AE98" s="11"/>
      <c r="AF98" s="11"/>
      <c r="AG98" s="11">
        <v>50</v>
      </c>
      <c r="AH98" s="11" t="s">
        <v>1400</v>
      </c>
      <c r="AI98" s="11">
        <v>6</v>
      </c>
      <c r="AJ98" s="11"/>
      <c r="AK98" s="11"/>
      <c r="AL98" s="11"/>
      <c r="AM98" s="11"/>
      <c r="AN98" s="11" t="s">
        <v>150</v>
      </c>
      <c r="AO98" s="11" t="s">
        <v>47</v>
      </c>
      <c r="AP98" s="11" t="s">
        <v>48</v>
      </c>
      <c r="AQ98" s="11" t="s">
        <v>49</v>
      </c>
      <c r="AR98" s="41">
        <f t="shared" si="13"/>
        <v>50</v>
      </c>
      <c r="AS98" s="41">
        <v>1</v>
      </c>
      <c r="AT98" s="41">
        <f>7591.271/AU825</f>
        <v>0.535464595065181</v>
      </c>
      <c r="AU98" s="42">
        <f t="shared" si="21"/>
        <v>8.33333333333333</v>
      </c>
      <c r="AV98" s="42">
        <f t="shared" si="14"/>
        <v>4.46220495887651</v>
      </c>
    </row>
    <row r="99" ht="48" spans="1:48">
      <c r="A99" s="28">
        <v>97</v>
      </c>
      <c r="B99" s="11" t="s">
        <v>151</v>
      </c>
      <c r="C99" s="29" t="s">
        <v>461</v>
      </c>
      <c r="D99" s="11" t="s">
        <v>462</v>
      </c>
      <c r="E99" s="11" t="s">
        <v>463</v>
      </c>
      <c r="F99" s="11" t="s">
        <v>322</v>
      </c>
      <c r="G99" s="11" t="s">
        <v>358</v>
      </c>
      <c r="H99" s="11">
        <v>2</v>
      </c>
      <c r="I99" s="11">
        <v>2</v>
      </c>
      <c r="J99" s="33">
        <v>66.67</v>
      </c>
      <c r="K99" s="33" t="s">
        <v>358</v>
      </c>
      <c r="L99" s="11">
        <v>4</v>
      </c>
      <c r="M99" s="33">
        <v>33.33</v>
      </c>
      <c r="N99" s="33" t="s">
        <v>3358</v>
      </c>
      <c r="O99" s="11">
        <v>0</v>
      </c>
      <c r="P99" s="11">
        <v>0</v>
      </c>
      <c r="Q99" s="11">
        <v>0</v>
      </c>
      <c r="R99" s="11">
        <v>0</v>
      </c>
      <c r="S99" s="11">
        <v>0</v>
      </c>
      <c r="T99" s="11">
        <v>0</v>
      </c>
      <c r="U99" s="11">
        <v>0</v>
      </c>
      <c r="V99" s="11">
        <v>0</v>
      </c>
      <c r="W99" s="11">
        <v>0</v>
      </c>
      <c r="X99" s="11">
        <v>0</v>
      </c>
      <c r="Y99" s="11">
        <v>0</v>
      </c>
      <c r="Z99" s="11">
        <v>0</v>
      </c>
      <c r="AA99" s="11">
        <v>0</v>
      </c>
      <c r="AB99" s="11">
        <v>0</v>
      </c>
      <c r="AC99" s="11">
        <v>0</v>
      </c>
      <c r="AD99" s="11">
        <v>0</v>
      </c>
      <c r="AE99" s="11">
        <v>0</v>
      </c>
      <c r="AF99" s="11">
        <v>0</v>
      </c>
      <c r="AG99" s="11">
        <v>20</v>
      </c>
      <c r="AH99" s="11" t="s">
        <v>1400</v>
      </c>
      <c r="AI99" s="11">
        <v>19</v>
      </c>
      <c r="AJ99" s="11" t="s">
        <v>3329</v>
      </c>
      <c r="AK99" s="11" t="s">
        <v>3541</v>
      </c>
      <c r="AL99" s="11"/>
      <c r="AM99" s="11"/>
      <c r="AN99" s="11" t="s">
        <v>150</v>
      </c>
      <c r="AO99" s="11" t="s">
        <v>105</v>
      </c>
      <c r="AP99" s="11" t="s">
        <v>48</v>
      </c>
      <c r="AQ99" s="11" t="s">
        <v>49</v>
      </c>
      <c r="AR99" s="41">
        <f t="shared" si="13"/>
        <v>20</v>
      </c>
      <c r="AS99" s="41">
        <v>1</v>
      </c>
      <c r="AT99" s="41">
        <f>7591.271/AU825</f>
        <v>0.535464595065181</v>
      </c>
      <c r="AU99" s="42">
        <f t="shared" si="21"/>
        <v>1.05263157894737</v>
      </c>
      <c r="AV99" s="42">
        <f t="shared" si="14"/>
        <v>0.563646942173875</v>
      </c>
    </row>
    <row r="100" ht="60" spans="1:48">
      <c r="A100" s="28">
        <v>98</v>
      </c>
      <c r="B100" s="11" t="s">
        <v>151</v>
      </c>
      <c r="C100" s="29" t="s">
        <v>464</v>
      </c>
      <c r="D100" s="11" t="s">
        <v>465</v>
      </c>
      <c r="E100" s="11" t="s">
        <v>466</v>
      </c>
      <c r="F100" s="11" t="s">
        <v>167</v>
      </c>
      <c r="G100" s="11" t="s">
        <v>327</v>
      </c>
      <c r="H100" s="11">
        <v>1</v>
      </c>
      <c r="I100" s="11">
        <v>1</v>
      </c>
      <c r="J100" s="33">
        <v>50</v>
      </c>
      <c r="K100" s="33" t="s">
        <v>327</v>
      </c>
      <c r="L100" s="11">
        <v>2</v>
      </c>
      <c r="M100" s="33">
        <v>50</v>
      </c>
      <c r="N100" s="33" t="s">
        <v>3359</v>
      </c>
      <c r="O100" s="11">
        <v>6</v>
      </c>
      <c r="P100" s="11">
        <v>0</v>
      </c>
      <c r="Q100" s="11" t="s">
        <v>3360</v>
      </c>
      <c r="R100" s="11">
        <v>7</v>
      </c>
      <c r="S100" s="11">
        <v>0</v>
      </c>
      <c r="T100" s="11" t="s">
        <v>3351</v>
      </c>
      <c r="U100" s="11">
        <v>0</v>
      </c>
      <c r="V100" s="11">
        <v>0</v>
      </c>
      <c r="W100" s="11">
        <v>0</v>
      </c>
      <c r="X100" s="11">
        <v>0</v>
      </c>
      <c r="Y100" s="11">
        <v>0</v>
      </c>
      <c r="Z100" s="11">
        <v>0</v>
      </c>
      <c r="AA100" s="11">
        <v>0</v>
      </c>
      <c r="AB100" s="11">
        <v>0</v>
      </c>
      <c r="AC100" s="11">
        <v>0</v>
      </c>
      <c r="AD100" s="11">
        <v>0</v>
      </c>
      <c r="AE100" s="11">
        <v>0</v>
      </c>
      <c r="AF100" s="11">
        <v>0</v>
      </c>
      <c r="AG100" s="11">
        <v>50</v>
      </c>
      <c r="AH100" s="11"/>
      <c r="AI100" s="11"/>
      <c r="AJ100" s="11" t="s">
        <v>3329</v>
      </c>
      <c r="AK100" s="11" t="s">
        <v>3541</v>
      </c>
      <c r="AL100" s="11"/>
      <c r="AM100" s="11"/>
      <c r="AN100" s="11" t="s">
        <v>150</v>
      </c>
      <c r="AO100" s="11" t="s">
        <v>47</v>
      </c>
      <c r="AP100" s="11" t="s">
        <v>48</v>
      </c>
      <c r="AQ100" s="11" t="s">
        <v>49</v>
      </c>
      <c r="AR100" s="41">
        <f t="shared" si="13"/>
        <v>50</v>
      </c>
      <c r="AS100" s="41">
        <v>1</v>
      </c>
      <c r="AT100" s="41">
        <f>7591.271/AU825</f>
        <v>0.535464595065181</v>
      </c>
      <c r="AU100" s="41">
        <f t="shared" ref="AU100:AU104" si="22">AR100</f>
        <v>50</v>
      </c>
      <c r="AV100" s="42">
        <f t="shared" si="14"/>
        <v>26.7732297532591</v>
      </c>
    </row>
    <row r="101" ht="48" spans="1:48">
      <c r="A101" s="28">
        <v>99</v>
      </c>
      <c r="B101" s="11" t="s">
        <v>151</v>
      </c>
      <c r="C101" s="29" t="s">
        <v>467</v>
      </c>
      <c r="D101" s="11" t="s">
        <v>468</v>
      </c>
      <c r="E101" s="11" t="s">
        <v>469</v>
      </c>
      <c r="F101" s="11" t="s">
        <v>167</v>
      </c>
      <c r="G101" s="11" t="s">
        <v>384</v>
      </c>
      <c r="H101" s="11">
        <v>2</v>
      </c>
      <c r="I101" s="11">
        <v>2</v>
      </c>
      <c r="J101" s="11">
        <v>100</v>
      </c>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v>50</v>
      </c>
      <c r="AH101" s="11" t="s">
        <v>1400</v>
      </c>
      <c r="AI101" s="11">
        <v>28</v>
      </c>
      <c r="AJ101" s="11"/>
      <c r="AK101" s="11"/>
      <c r="AL101" s="11"/>
      <c r="AM101" s="11"/>
      <c r="AN101" s="11" t="s">
        <v>150</v>
      </c>
      <c r="AO101" s="11" t="s">
        <v>47</v>
      </c>
      <c r="AP101" s="11" t="s">
        <v>48</v>
      </c>
      <c r="AQ101" s="11" t="s">
        <v>49</v>
      </c>
      <c r="AR101" s="41">
        <f t="shared" si="13"/>
        <v>50</v>
      </c>
      <c r="AS101" s="41">
        <v>1</v>
      </c>
      <c r="AT101" s="41">
        <f>7591.271/AU825</f>
        <v>0.535464595065181</v>
      </c>
      <c r="AU101" s="42">
        <f t="shared" ref="AU101:AU105" si="23">AR101/AI101</f>
        <v>1.78571428571429</v>
      </c>
      <c r="AV101" s="42">
        <f t="shared" si="14"/>
        <v>0.95618677690211</v>
      </c>
    </row>
    <row r="102" ht="36" spans="1:48">
      <c r="A102" s="28">
        <v>100</v>
      </c>
      <c r="B102" s="11" t="s">
        <v>151</v>
      </c>
      <c r="C102" s="29" t="s">
        <v>470</v>
      </c>
      <c r="D102" s="11" t="s">
        <v>471</v>
      </c>
      <c r="E102" s="11" t="s">
        <v>472</v>
      </c>
      <c r="F102" s="11" t="s">
        <v>228</v>
      </c>
      <c r="G102" s="11" t="s">
        <v>128</v>
      </c>
      <c r="H102" s="11">
        <v>2</v>
      </c>
      <c r="I102" s="11">
        <v>2</v>
      </c>
      <c r="J102" s="47">
        <v>100</v>
      </c>
      <c r="K102" s="33" t="s">
        <v>128</v>
      </c>
      <c r="L102" s="11">
        <v>3</v>
      </c>
      <c r="M102" s="11">
        <v>0</v>
      </c>
      <c r="N102" s="11" t="s">
        <v>3361</v>
      </c>
      <c r="O102" s="11">
        <v>0</v>
      </c>
      <c r="P102" s="11">
        <v>0</v>
      </c>
      <c r="Q102" s="11">
        <v>0</v>
      </c>
      <c r="R102" s="11">
        <v>0</v>
      </c>
      <c r="S102" s="11">
        <v>0</v>
      </c>
      <c r="T102" s="11">
        <v>0</v>
      </c>
      <c r="U102" s="11">
        <v>0</v>
      </c>
      <c r="V102" s="11">
        <v>0</v>
      </c>
      <c r="W102" s="11">
        <v>0</v>
      </c>
      <c r="X102" s="11">
        <v>0</v>
      </c>
      <c r="Y102" s="11">
        <v>0</v>
      </c>
      <c r="Z102" s="11">
        <v>0</v>
      </c>
      <c r="AA102" s="11">
        <v>0</v>
      </c>
      <c r="AB102" s="11">
        <v>0</v>
      </c>
      <c r="AC102" s="11">
        <v>0</v>
      </c>
      <c r="AD102" s="11">
        <v>0</v>
      </c>
      <c r="AE102" s="11">
        <v>0</v>
      </c>
      <c r="AF102" s="11">
        <v>0</v>
      </c>
      <c r="AG102" s="11">
        <v>50</v>
      </c>
      <c r="AH102" s="11"/>
      <c r="AI102" s="11"/>
      <c r="AJ102" s="11" t="s">
        <v>3329</v>
      </c>
      <c r="AK102" s="11" t="s">
        <v>3541</v>
      </c>
      <c r="AL102" s="11"/>
      <c r="AM102" s="11"/>
      <c r="AN102" s="11" t="s">
        <v>473</v>
      </c>
      <c r="AO102" s="11" t="s">
        <v>47</v>
      </c>
      <c r="AP102" s="11" t="s">
        <v>48</v>
      </c>
      <c r="AQ102" s="11" t="s">
        <v>49</v>
      </c>
      <c r="AR102" s="41">
        <f t="shared" si="13"/>
        <v>50</v>
      </c>
      <c r="AS102" s="41">
        <v>1</v>
      </c>
      <c r="AT102" s="41">
        <f>7591.271/AU825</f>
        <v>0.535464595065181</v>
      </c>
      <c r="AU102" s="41">
        <f t="shared" si="22"/>
        <v>50</v>
      </c>
      <c r="AV102" s="42">
        <f t="shared" si="14"/>
        <v>26.7732297532591</v>
      </c>
    </row>
    <row r="103" ht="72" spans="1:48">
      <c r="A103" s="28">
        <v>101</v>
      </c>
      <c r="B103" s="11" t="s">
        <v>151</v>
      </c>
      <c r="C103" s="29" t="s">
        <v>474</v>
      </c>
      <c r="D103" s="11" t="s">
        <v>475</v>
      </c>
      <c r="E103" s="11" t="s">
        <v>476</v>
      </c>
      <c r="F103" s="11" t="s">
        <v>250</v>
      </c>
      <c r="G103" s="11" t="s">
        <v>234</v>
      </c>
      <c r="H103" s="11">
        <v>3</v>
      </c>
      <c r="I103" s="11">
        <v>3</v>
      </c>
      <c r="J103" s="11">
        <v>100</v>
      </c>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v>50</v>
      </c>
      <c r="AH103" s="11" t="s">
        <v>1400</v>
      </c>
      <c r="AI103" s="11">
        <v>6</v>
      </c>
      <c r="AJ103" s="11"/>
      <c r="AK103" s="11"/>
      <c r="AL103" s="11"/>
      <c r="AM103" s="11"/>
      <c r="AN103" s="11" t="s">
        <v>473</v>
      </c>
      <c r="AO103" s="11" t="s">
        <v>47</v>
      </c>
      <c r="AP103" s="11" t="s">
        <v>48</v>
      </c>
      <c r="AQ103" s="11" t="s">
        <v>49</v>
      </c>
      <c r="AR103" s="41">
        <f t="shared" si="13"/>
        <v>50</v>
      </c>
      <c r="AS103" s="41">
        <v>1</v>
      </c>
      <c r="AT103" s="41">
        <f>7591.271/AU825</f>
        <v>0.535464595065181</v>
      </c>
      <c r="AU103" s="42">
        <f t="shared" si="23"/>
        <v>8.33333333333333</v>
      </c>
      <c r="AV103" s="42">
        <f t="shared" si="14"/>
        <v>4.46220495887651</v>
      </c>
    </row>
    <row r="104" s="3" customFormat="1" ht="60" spans="1:48">
      <c r="A104" s="28">
        <v>102</v>
      </c>
      <c r="B104" s="11" t="s">
        <v>151</v>
      </c>
      <c r="C104" s="29" t="s">
        <v>477</v>
      </c>
      <c r="D104" s="11" t="s">
        <v>478</v>
      </c>
      <c r="E104" s="11" t="s">
        <v>479</v>
      </c>
      <c r="F104" s="11" t="s">
        <v>228</v>
      </c>
      <c r="G104" s="11" t="s">
        <v>331</v>
      </c>
      <c r="H104" s="11">
        <v>1</v>
      </c>
      <c r="I104" s="11">
        <v>1</v>
      </c>
      <c r="J104" s="36">
        <v>76</v>
      </c>
      <c r="K104" s="33" t="s">
        <v>331</v>
      </c>
      <c r="L104" s="11">
        <v>6</v>
      </c>
      <c r="M104" s="36">
        <v>24</v>
      </c>
      <c r="N104" s="33" t="s">
        <v>3362</v>
      </c>
      <c r="O104" s="11">
        <v>0</v>
      </c>
      <c r="P104" s="11">
        <v>0</v>
      </c>
      <c r="Q104" s="11">
        <v>0</v>
      </c>
      <c r="R104" s="11">
        <v>0</v>
      </c>
      <c r="S104" s="11">
        <v>0</v>
      </c>
      <c r="T104" s="11">
        <v>0</v>
      </c>
      <c r="U104" s="11">
        <v>0</v>
      </c>
      <c r="V104" s="11">
        <v>0</v>
      </c>
      <c r="W104" s="11">
        <v>0</v>
      </c>
      <c r="X104" s="11">
        <v>0</v>
      </c>
      <c r="Y104" s="11">
        <v>0</v>
      </c>
      <c r="Z104" s="11">
        <v>0</v>
      </c>
      <c r="AA104" s="11">
        <v>0</v>
      </c>
      <c r="AB104" s="11">
        <v>0</v>
      </c>
      <c r="AC104" s="11">
        <v>0</v>
      </c>
      <c r="AD104" s="11">
        <v>0</v>
      </c>
      <c r="AE104" s="11">
        <v>0</v>
      </c>
      <c r="AF104" s="11">
        <v>0</v>
      </c>
      <c r="AG104" s="11">
        <v>50</v>
      </c>
      <c r="AH104" s="11"/>
      <c r="AI104" s="11"/>
      <c r="AJ104" s="11" t="s">
        <v>3329</v>
      </c>
      <c r="AK104" s="11" t="s">
        <v>3541</v>
      </c>
      <c r="AL104" s="11"/>
      <c r="AM104" s="11"/>
      <c r="AN104" s="11" t="s">
        <v>473</v>
      </c>
      <c r="AO104" s="11" t="s">
        <v>47</v>
      </c>
      <c r="AP104" s="11" t="s">
        <v>48</v>
      </c>
      <c r="AQ104" s="11" t="s">
        <v>49</v>
      </c>
      <c r="AR104" s="41">
        <f t="shared" si="13"/>
        <v>50</v>
      </c>
      <c r="AS104" s="41">
        <v>1</v>
      </c>
      <c r="AT104" s="41">
        <f>7591.271/AU825</f>
        <v>0.535464595065181</v>
      </c>
      <c r="AU104" s="41">
        <f t="shared" si="22"/>
        <v>50</v>
      </c>
      <c r="AV104" s="42">
        <f t="shared" si="14"/>
        <v>26.7732297532591</v>
      </c>
    </row>
    <row r="105" ht="48" spans="1:48">
      <c r="A105" s="28">
        <v>103</v>
      </c>
      <c r="B105" s="11" t="s">
        <v>151</v>
      </c>
      <c r="C105" s="29" t="s">
        <v>480</v>
      </c>
      <c r="D105" s="11" t="s">
        <v>481</v>
      </c>
      <c r="E105" s="11" t="s">
        <v>482</v>
      </c>
      <c r="F105" s="11" t="s">
        <v>172</v>
      </c>
      <c r="G105" s="11" t="s">
        <v>128</v>
      </c>
      <c r="H105" s="11">
        <v>1</v>
      </c>
      <c r="I105" s="11">
        <v>1</v>
      </c>
      <c r="J105" s="33">
        <v>55.55</v>
      </c>
      <c r="K105" s="33" t="s">
        <v>128</v>
      </c>
      <c r="L105" s="11">
        <v>2</v>
      </c>
      <c r="M105" s="33">
        <v>44.44</v>
      </c>
      <c r="N105" s="33" t="s">
        <v>687</v>
      </c>
      <c r="O105" s="11">
        <v>0</v>
      </c>
      <c r="P105" s="11">
        <v>0</v>
      </c>
      <c r="Q105" s="11">
        <v>0</v>
      </c>
      <c r="R105" s="11">
        <v>0</v>
      </c>
      <c r="S105" s="11">
        <v>0</v>
      </c>
      <c r="T105" s="11">
        <v>0</v>
      </c>
      <c r="U105" s="11">
        <v>0</v>
      </c>
      <c r="V105" s="11">
        <v>0</v>
      </c>
      <c r="W105" s="11">
        <v>0</v>
      </c>
      <c r="X105" s="11">
        <v>0</v>
      </c>
      <c r="Y105" s="11">
        <v>0</v>
      </c>
      <c r="Z105" s="11">
        <v>0</v>
      </c>
      <c r="AA105" s="11">
        <v>0</v>
      </c>
      <c r="AB105" s="11">
        <v>0</v>
      </c>
      <c r="AC105" s="11">
        <v>0</v>
      </c>
      <c r="AD105" s="11">
        <v>0</v>
      </c>
      <c r="AE105" s="11">
        <v>0</v>
      </c>
      <c r="AF105" s="11">
        <v>0</v>
      </c>
      <c r="AG105" s="11">
        <v>50</v>
      </c>
      <c r="AH105" s="11" t="s">
        <v>1400</v>
      </c>
      <c r="AI105" s="11">
        <v>13</v>
      </c>
      <c r="AJ105" s="11" t="s">
        <v>3329</v>
      </c>
      <c r="AK105" s="11" t="s">
        <v>3541</v>
      </c>
      <c r="AL105" s="11"/>
      <c r="AM105" s="11"/>
      <c r="AN105" s="11" t="s">
        <v>473</v>
      </c>
      <c r="AO105" s="11" t="s">
        <v>47</v>
      </c>
      <c r="AP105" s="11" t="s">
        <v>48</v>
      </c>
      <c r="AQ105" s="11" t="s">
        <v>49</v>
      </c>
      <c r="AR105" s="41">
        <f t="shared" si="13"/>
        <v>50</v>
      </c>
      <c r="AS105" s="41">
        <v>1</v>
      </c>
      <c r="AT105" s="41">
        <f>7591.271/AU825</f>
        <v>0.535464595065181</v>
      </c>
      <c r="AU105" s="42">
        <f t="shared" si="23"/>
        <v>3.84615384615385</v>
      </c>
      <c r="AV105" s="42">
        <f t="shared" si="14"/>
        <v>2.05947921178916</v>
      </c>
    </row>
    <row r="106" ht="36" spans="1:48">
      <c r="A106" s="28">
        <v>104</v>
      </c>
      <c r="B106" s="11" t="s">
        <v>151</v>
      </c>
      <c r="C106" s="29" t="s">
        <v>483</v>
      </c>
      <c r="D106" s="11" t="s">
        <v>484</v>
      </c>
      <c r="E106" s="11" t="s">
        <v>485</v>
      </c>
      <c r="F106" s="11" t="s">
        <v>486</v>
      </c>
      <c r="G106" s="11" t="s">
        <v>487</v>
      </c>
      <c r="H106" s="11">
        <v>3</v>
      </c>
      <c r="I106" s="11">
        <v>3</v>
      </c>
      <c r="J106" s="11">
        <v>100</v>
      </c>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v>20</v>
      </c>
      <c r="AH106" s="11"/>
      <c r="AI106" s="11"/>
      <c r="AJ106" s="11"/>
      <c r="AK106" s="11"/>
      <c r="AL106" s="11"/>
      <c r="AM106" s="11"/>
      <c r="AN106" s="11" t="s">
        <v>473</v>
      </c>
      <c r="AO106" s="11" t="s">
        <v>105</v>
      </c>
      <c r="AP106" s="11" t="s">
        <v>48</v>
      </c>
      <c r="AQ106" s="11" t="s">
        <v>49</v>
      </c>
      <c r="AR106" s="41">
        <f t="shared" si="13"/>
        <v>20</v>
      </c>
      <c r="AS106" s="41">
        <v>1</v>
      </c>
      <c r="AT106" s="41">
        <f>7591.271/AU825</f>
        <v>0.535464595065181</v>
      </c>
      <c r="AU106" s="41">
        <f t="shared" ref="AU106:AU112" si="24">AR106</f>
        <v>20</v>
      </c>
      <c r="AV106" s="42">
        <f t="shared" si="14"/>
        <v>10.7092919013036</v>
      </c>
    </row>
    <row r="107" ht="36" spans="1:48">
      <c r="A107" s="28">
        <v>105</v>
      </c>
      <c r="B107" s="11" t="s">
        <v>151</v>
      </c>
      <c r="C107" s="29" t="s">
        <v>488</v>
      </c>
      <c r="D107" s="11" t="s">
        <v>489</v>
      </c>
      <c r="E107" s="11" t="s">
        <v>490</v>
      </c>
      <c r="F107" s="11" t="s">
        <v>167</v>
      </c>
      <c r="G107" s="11" t="s">
        <v>384</v>
      </c>
      <c r="H107" s="11">
        <v>2</v>
      </c>
      <c r="I107" s="11">
        <v>2</v>
      </c>
      <c r="J107" s="11">
        <v>100</v>
      </c>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v>50</v>
      </c>
      <c r="AH107" s="11"/>
      <c r="AI107" s="11"/>
      <c r="AJ107" s="11"/>
      <c r="AK107" s="11"/>
      <c r="AL107" s="11"/>
      <c r="AM107" s="11"/>
      <c r="AN107" s="11" t="s">
        <v>473</v>
      </c>
      <c r="AO107" s="11" t="s">
        <v>47</v>
      </c>
      <c r="AP107" s="11" t="s">
        <v>48</v>
      </c>
      <c r="AQ107" s="11" t="s">
        <v>49</v>
      </c>
      <c r="AR107" s="41">
        <f t="shared" si="13"/>
        <v>50</v>
      </c>
      <c r="AS107" s="41">
        <v>1</v>
      </c>
      <c r="AT107" s="41">
        <f>7591.271/AU825</f>
        <v>0.535464595065181</v>
      </c>
      <c r="AU107" s="41">
        <f t="shared" si="24"/>
        <v>50</v>
      </c>
      <c r="AV107" s="42">
        <f t="shared" si="14"/>
        <v>26.7732297532591</v>
      </c>
    </row>
    <row r="108" ht="24" spans="1:48">
      <c r="A108" s="28">
        <v>106</v>
      </c>
      <c r="B108" s="11" t="s">
        <v>151</v>
      </c>
      <c r="C108" s="29" t="s">
        <v>491</v>
      </c>
      <c r="D108" s="11" t="s">
        <v>492</v>
      </c>
      <c r="E108" s="11" t="s">
        <v>493</v>
      </c>
      <c r="F108" s="11" t="s">
        <v>167</v>
      </c>
      <c r="G108" s="11" t="s">
        <v>331</v>
      </c>
      <c r="H108" s="11">
        <v>1</v>
      </c>
      <c r="I108" s="11">
        <v>1</v>
      </c>
      <c r="J108" s="11">
        <v>100</v>
      </c>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v>20</v>
      </c>
      <c r="AH108" s="11"/>
      <c r="AI108" s="11"/>
      <c r="AJ108" s="11"/>
      <c r="AK108" s="11"/>
      <c r="AL108" s="11"/>
      <c r="AM108" s="11"/>
      <c r="AN108" s="11" t="s">
        <v>473</v>
      </c>
      <c r="AO108" s="11" t="s">
        <v>105</v>
      </c>
      <c r="AP108" s="11" t="s">
        <v>48</v>
      </c>
      <c r="AQ108" s="11" t="s">
        <v>49</v>
      </c>
      <c r="AR108" s="41">
        <f t="shared" si="13"/>
        <v>20</v>
      </c>
      <c r="AS108" s="41">
        <v>1</v>
      </c>
      <c r="AT108" s="41">
        <f>7591.271/AU825</f>
        <v>0.535464595065181</v>
      </c>
      <c r="AU108" s="41">
        <f t="shared" si="24"/>
        <v>20</v>
      </c>
      <c r="AV108" s="42">
        <f t="shared" si="14"/>
        <v>10.7092919013036</v>
      </c>
    </row>
    <row r="109" ht="36" spans="1:48">
      <c r="A109" s="28">
        <v>107</v>
      </c>
      <c r="B109" s="11" t="s">
        <v>494</v>
      </c>
      <c r="C109" s="29" t="s">
        <v>495</v>
      </c>
      <c r="D109" s="11" t="s">
        <v>496</v>
      </c>
      <c r="E109" s="11" t="s">
        <v>497</v>
      </c>
      <c r="F109" s="30" t="s">
        <v>498</v>
      </c>
      <c r="G109" s="11" t="s">
        <v>499</v>
      </c>
      <c r="H109" s="11">
        <v>4</v>
      </c>
      <c r="I109" s="11">
        <v>1</v>
      </c>
      <c r="J109" s="11">
        <v>100</v>
      </c>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v>5</v>
      </c>
      <c r="AH109" s="11"/>
      <c r="AI109" s="11"/>
      <c r="AJ109" s="11"/>
      <c r="AK109" s="11"/>
      <c r="AL109" s="11"/>
      <c r="AM109" s="11"/>
      <c r="AN109" s="11" t="s">
        <v>94</v>
      </c>
      <c r="AO109" s="11" t="s">
        <v>105</v>
      </c>
      <c r="AP109" s="11" t="s">
        <v>56</v>
      </c>
      <c r="AQ109" s="11" t="s">
        <v>49</v>
      </c>
      <c r="AR109" s="41">
        <f t="shared" si="13"/>
        <v>5</v>
      </c>
      <c r="AS109" s="41">
        <v>1</v>
      </c>
      <c r="AT109" s="41">
        <f>7591.271/AU825</f>
        <v>0.535464595065181</v>
      </c>
      <c r="AU109" s="41">
        <f t="shared" si="24"/>
        <v>5</v>
      </c>
      <c r="AV109" s="42">
        <f t="shared" si="14"/>
        <v>2.67732297532591</v>
      </c>
    </row>
    <row r="110" ht="24" spans="1:48">
      <c r="A110" s="28">
        <v>108</v>
      </c>
      <c r="B110" s="11" t="s">
        <v>494</v>
      </c>
      <c r="C110" s="29" t="s">
        <v>500</v>
      </c>
      <c r="D110" s="11" t="s">
        <v>501</v>
      </c>
      <c r="E110" s="11" t="s">
        <v>502</v>
      </c>
      <c r="F110" s="11" t="s">
        <v>503</v>
      </c>
      <c r="G110" s="11" t="s">
        <v>504</v>
      </c>
      <c r="H110" s="11">
        <v>2</v>
      </c>
      <c r="I110" s="11">
        <v>2</v>
      </c>
      <c r="J110" s="11">
        <v>100</v>
      </c>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v>30</v>
      </c>
      <c r="AH110" s="11"/>
      <c r="AI110" s="11"/>
      <c r="AJ110" s="11"/>
      <c r="AK110" s="11"/>
      <c r="AL110" s="11"/>
      <c r="AM110" s="11"/>
      <c r="AN110" s="11" t="s">
        <v>94</v>
      </c>
      <c r="AO110" s="11" t="s">
        <v>47</v>
      </c>
      <c r="AP110" s="11" t="s">
        <v>48</v>
      </c>
      <c r="AQ110" s="11" t="s">
        <v>49</v>
      </c>
      <c r="AR110" s="41">
        <f t="shared" si="13"/>
        <v>30</v>
      </c>
      <c r="AS110" s="41">
        <v>1</v>
      </c>
      <c r="AT110" s="41">
        <f>7591.271/AU825</f>
        <v>0.535464595065181</v>
      </c>
      <c r="AU110" s="41">
        <f t="shared" si="24"/>
        <v>30</v>
      </c>
      <c r="AV110" s="42">
        <f t="shared" si="14"/>
        <v>16.0639378519554</v>
      </c>
    </row>
    <row r="111" ht="36" spans="1:48">
      <c r="A111" s="28">
        <v>109</v>
      </c>
      <c r="B111" s="11" t="s">
        <v>494</v>
      </c>
      <c r="C111" s="29" t="s">
        <v>505</v>
      </c>
      <c r="D111" s="11" t="s">
        <v>506</v>
      </c>
      <c r="E111" s="11" t="s">
        <v>507</v>
      </c>
      <c r="F111" s="11" t="s">
        <v>508</v>
      </c>
      <c r="G111" s="11" t="s">
        <v>208</v>
      </c>
      <c r="H111" s="11">
        <v>1</v>
      </c>
      <c r="I111" s="11">
        <v>1</v>
      </c>
      <c r="J111" s="11">
        <v>100</v>
      </c>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v>30</v>
      </c>
      <c r="AH111" s="11"/>
      <c r="AI111" s="11"/>
      <c r="AJ111" s="11"/>
      <c r="AK111" s="11"/>
      <c r="AL111" s="11"/>
      <c r="AM111" s="11"/>
      <c r="AN111" s="11" t="s">
        <v>99</v>
      </c>
      <c r="AO111" s="11" t="s">
        <v>47</v>
      </c>
      <c r="AP111" s="11" t="s">
        <v>48</v>
      </c>
      <c r="AQ111" s="11" t="s">
        <v>49</v>
      </c>
      <c r="AR111" s="41">
        <f t="shared" si="13"/>
        <v>30</v>
      </c>
      <c r="AS111" s="41">
        <v>1</v>
      </c>
      <c r="AT111" s="41">
        <f>7591.271/AU825</f>
        <v>0.535464595065181</v>
      </c>
      <c r="AU111" s="41">
        <f t="shared" si="24"/>
        <v>30</v>
      </c>
      <c r="AV111" s="42">
        <f t="shared" si="14"/>
        <v>16.0639378519554</v>
      </c>
    </row>
    <row r="112" ht="36" spans="1:48">
      <c r="A112" s="28">
        <v>110</v>
      </c>
      <c r="B112" s="11" t="s">
        <v>494</v>
      </c>
      <c r="C112" s="29" t="s">
        <v>509</v>
      </c>
      <c r="D112" s="11" t="s">
        <v>510</v>
      </c>
      <c r="E112" s="11" t="s">
        <v>511</v>
      </c>
      <c r="F112" s="30" t="s">
        <v>503</v>
      </c>
      <c r="G112" s="11" t="s">
        <v>504</v>
      </c>
      <c r="H112" s="11">
        <v>3</v>
      </c>
      <c r="I112" s="11">
        <v>1</v>
      </c>
      <c r="J112" s="11">
        <v>100</v>
      </c>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v>30</v>
      </c>
      <c r="AH112" s="11"/>
      <c r="AI112" s="11"/>
      <c r="AJ112" s="11"/>
      <c r="AK112" s="11"/>
      <c r="AL112" s="11"/>
      <c r="AM112" s="11"/>
      <c r="AN112" s="11" t="s">
        <v>209</v>
      </c>
      <c r="AO112" s="11" t="s">
        <v>47</v>
      </c>
      <c r="AP112" s="11" t="s">
        <v>48</v>
      </c>
      <c r="AQ112" s="11" t="s">
        <v>49</v>
      </c>
      <c r="AR112" s="41">
        <f t="shared" si="13"/>
        <v>30</v>
      </c>
      <c r="AS112" s="41">
        <v>1</v>
      </c>
      <c r="AT112" s="41">
        <f>7591.271/AU825</f>
        <v>0.535464595065181</v>
      </c>
      <c r="AU112" s="41">
        <f t="shared" si="24"/>
        <v>30</v>
      </c>
      <c r="AV112" s="42">
        <f t="shared" si="14"/>
        <v>16.0639378519554</v>
      </c>
    </row>
    <row r="113" ht="96" spans="1:48">
      <c r="A113" s="28">
        <v>111</v>
      </c>
      <c r="B113" s="11" t="s">
        <v>494</v>
      </c>
      <c r="C113" s="29" t="s">
        <v>512</v>
      </c>
      <c r="D113" s="39" t="s">
        <v>513</v>
      </c>
      <c r="E113" s="11" t="s">
        <v>514</v>
      </c>
      <c r="F113" s="11" t="s">
        <v>515</v>
      </c>
      <c r="G113" s="11" t="s">
        <v>234</v>
      </c>
      <c r="H113" s="11">
        <v>3</v>
      </c>
      <c r="I113" s="11">
        <v>3</v>
      </c>
      <c r="J113" s="11">
        <v>100</v>
      </c>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v>30</v>
      </c>
      <c r="AH113" s="39" t="s">
        <v>1400</v>
      </c>
      <c r="AI113" s="39">
        <v>10</v>
      </c>
      <c r="AJ113" s="11"/>
      <c r="AK113" s="11"/>
      <c r="AL113" s="11"/>
      <c r="AM113" s="11"/>
      <c r="AN113" s="11" t="s">
        <v>209</v>
      </c>
      <c r="AO113" s="11" t="s">
        <v>47</v>
      </c>
      <c r="AP113" s="11" t="s">
        <v>48</v>
      </c>
      <c r="AQ113" s="11" t="s">
        <v>49</v>
      </c>
      <c r="AR113" s="41">
        <f t="shared" si="13"/>
        <v>30</v>
      </c>
      <c r="AS113" s="41">
        <v>1</v>
      </c>
      <c r="AT113" s="41">
        <f>7591.271/AU825</f>
        <v>0.535464595065181</v>
      </c>
      <c r="AU113" s="43">
        <f>AR113/AI113*6</f>
        <v>18</v>
      </c>
      <c r="AV113" s="42">
        <f t="shared" si="14"/>
        <v>9.63836271117326</v>
      </c>
    </row>
    <row r="114" ht="36" spans="1:48">
      <c r="A114" s="28">
        <v>112</v>
      </c>
      <c r="B114" s="11" t="s">
        <v>494</v>
      </c>
      <c r="C114" s="29" t="s">
        <v>516</v>
      </c>
      <c r="D114" s="11" t="s">
        <v>517</v>
      </c>
      <c r="E114" s="11" t="s">
        <v>518</v>
      </c>
      <c r="F114" s="11" t="s">
        <v>519</v>
      </c>
      <c r="G114" s="11" t="s">
        <v>45</v>
      </c>
      <c r="H114" s="11">
        <v>1</v>
      </c>
      <c r="I114" s="11">
        <v>1</v>
      </c>
      <c r="J114" s="11">
        <v>100</v>
      </c>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v>30</v>
      </c>
      <c r="AH114" s="11"/>
      <c r="AI114" s="11"/>
      <c r="AJ114" s="11"/>
      <c r="AK114" s="11"/>
      <c r="AL114" s="11"/>
      <c r="AM114" s="11"/>
      <c r="AN114" s="11" t="s">
        <v>520</v>
      </c>
      <c r="AO114" s="11" t="s">
        <v>47</v>
      </c>
      <c r="AP114" s="11" t="s">
        <v>48</v>
      </c>
      <c r="AQ114" s="11" t="s">
        <v>49</v>
      </c>
      <c r="AR114" s="41">
        <f t="shared" si="13"/>
        <v>30</v>
      </c>
      <c r="AS114" s="41">
        <v>1</v>
      </c>
      <c r="AT114" s="41">
        <f>7591.271/AU825</f>
        <v>0.535464595065181</v>
      </c>
      <c r="AU114" s="41">
        <f t="shared" ref="AU114:AU122" si="25">AR114</f>
        <v>30</v>
      </c>
      <c r="AV114" s="42">
        <f t="shared" si="14"/>
        <v>16.0639378519554</v>
      </c>
    </row>
    <row r="115" ht="36" spans="1:48">
      <c r="A115" s="28">
        <v>113</v>
      </c>
      <c r="B115" s="11" t="s">
        <v>494</v>
      </c>
      <c r="C115" s="29" t="s">
        <v>521</v>
      </c>
      <c r="D115" s="11" t="s">
        <v>522</v>
      </c>
      <c r="E115" s="11" t="s">
        <v>523</v>
      </c>
      <c r="F115" s="11" t="s">
        <v>524</v>
      </c>
      <c r="G115" s="11" t="s">
        <v>45</v>
      </c>
      <c r="H115" s="11">
        <v>2</v>
      </c>
      <c r="I115" s="11">
        <v>2</v>
      </c>
      <c r="J115" s="11">
        <v>100</v>
      </c>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v>30</v>
      </c>
      <c r="AH115" s="11"/>
      <c r="AI115" s="11"/>
      <c r="AJ115" s="11"/>
      <c r="AK115" s="11"/>
      <c r="AL115" s="11"/>
      <c r="AM115" s="11"/>
      <c r="AN115" s="11" t="s">
        <v>217</v>
      </c>
      <c r="AO115" s="11" t="s">
        <v>47</v>
      </c>
      <c r="AP115" s="11" t="s">
        <v>48</v>
      </c>
      <c r="AQ115" s="11" t="s">
        <v>49</v>
      </c>
      <c r="AR115" s="41">
        <f t="shared" si="13"/>
        <v>30</v>
      </c>
      <c r="AS115" s="41">
        <v>1</v>
      </c>
      <c r="AT115" s="41">
        <f>7591.271/AU825</f>
        <v>0.535464595065181</v>
      </c>
      <c r="AU115" s="41">
        <f t="shared" si="25"/>
        <v>30</v>
      </c>
      <c r="AV115" s="42">
        <f t="shared" si="14"/>
        <v>16.0639378519554</v>
      </c>
    </row>
    <row r="116" ht="36" spans="1:48">
      <c r="A116" s="28">
        <v>114</v>
      </c>
      <c r="B116" s="11" t="s">
        <v>494</v>
      </c>
      <c r="C116" s="29" t="s">
        <v>525</v>
      </c>
      <c r="D116" s="11" t="s">
        <v>526</v>
      </c>
      <c r="E116" s="11" t="s">
        <v>527</v>
      </c>
      <c r="F116" s="30" t="s">
        <v>528</v>
      </c>
      <c r="G116" s="11" t="s">
        <v>45</v>
      </c>
      <c r="H116" s="11">
        <v>2</v>
      </c>
      <c r="I116" s="11">
        <v>1</v>
      </c>
      <c r="J116" s="11">
        <v>100</v>
      </c>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v>30</v>
      </c>
      <c r="AH116" s="11"/>
      <c r="AI116" s="11"/>
      <c r="AJ116" s="11"/>
      <c r="AK116" s="11"/>
      <c r="AL116" s="11"/>
      <c r="AM116" s="11"/>
      <c r="AN116" s="11" t="s">
        <v>243</v>
      </c>
      <c r="AO116" s="11" t="s">
        <v>47</v>
      </c>
      <c r="AP116" s="11" t="s">
        <v>48</v>
      </c>
      <c r="AQ116" s="11" t="s">
        <v>49</v>
      </c>
      <c r="AR116" s="41">
        <f t="shared" si="13"/>
        <v>30</v>
      </c>
      <c r="AS116" s="41">
        <v>1</v>
      </c>
      <c r="AT116" s="41">
        <f>7591.271/AU825</f>
        <v>0.535464595065181</v>
      </c>
      <c r="AU116" s="41">
        <f t="shared" si="25"/>
        <v>30</v>
      </c>
      <c r="AV116" s="42">
        <f t="shared" si="14"/>
        <v>16.0639378519554</v>
      </c>
    </row>
    <row r="117" ht="36" spans="1:48">
      <c r="A117" s="28">
        <v>115</v>
      </c>
      <c r="B117" s="11" t="s">
        <v>494</v>
      </c>
      <c r="C117" s="29" t="s">
        <v>529</v>
      </c>
      <c r="D117" s="11" t="s">
        <v>530</v>
      </c>
      <c r="E117" s="11" t="s">
        <v>531</v>
      </c>
      <c r="F117" s="11" t="s">
        <v>519</v>
      </c>
      <c r="G117" s="11" t="s">
        <v>45</v>
      </c>
      <c r="H117" s="11">
        <v>1</v>
      </c>
      <c r="I117" s="11">
        <v>1</v>
      </c>
      <c r="J117" s="11">
        <v>100</v>
      </c>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v>30</v>
      </c>
      <c r="AH117" s="11"/>
      <c r="AI117" s="11"/>
      <c r="AJ117" s="11"/>
      <c r="AK117" s="11"/>
      <c r="AL117" s="11"/>
      <c r="AM117" s="11"/>
      <c r="AN117" s="11" t="s">
        <v>243</v>
      </c>
      <c r="AO117" s="11" t="s">
        <v>47</v>
      </c>
      <c r="AP117" s="11" t="s">
        <v>48</v>
      </c>
      <c r="AQ117" s="11" t="s">
        <v>49</v>
      </c>
      <c r="AR117" s="41">
        <f t="shared" si="13"/>
        <v>30</v>
      </c>
      <c r="AS117" s="41">
        <v>1</v>
      </c>
      <c r="AT117" s="41">
        <f>7591.271/AU825</f>
        <v>0.535464595065181</v>
      </c>
      <c r="AU117" s="41">
        <f t="shared" si="25"/>
        <v>30</v>
      </c>
      <c r="AV117" s="42">
        <f t="shared" si="14"/>
        <v>16.0639378519554</v>
      </c>
    </row>
    <row r="118" ht="48" spans="1:48">
      <c r="A118" s="28">
        <v>116</v>
      </c>
      <c r="B118" s="11" t="s">
        <v>494</v>
      </c>
      <c r="C118" s="29" t="s">
        <v>532</v>
      </c>
      <c r="D118" s="11" t="s">
        <v>533</v>
      </c>
      <c r="E118" s="11" t="s">
        <v>534</v>
      </c>
      <c r="F118" s="11" t="s">
        <v>535</v>
      </c>
      <c r="G118" s="11" t="s">
        <v>536</v>
      </c>
      <c r="H118" s="11">
        <v>1</v>
      </c>
      <c r="I118" s="11">
        <v>1</v>
      </c>
      <c r="J118" s="47">
        <v>100</v>
      </c>
      <c r="K118" s="33" t="s">
        <v>536</v>
      </c>
      <c r="L118" s="11">
        <v>2</v>
      </c>
      <c r="M118" s="11">
        <v>0</v>
      </c>
      <c r="N118" s="11" t="s">
        <v>3363</v>
      </c>
      <c r="O118" s="11">
        <v>0</v>
      </c>
      <c r="P118" s="11">
        <v>0</v>
      </c>
      <c r="Q118" s="11">
        <v>0</v>
      </c>
      <c r="R118" s="11">
        <v>0</v>
      </c>
      <c r="S118" s="11">
        <v>0</v>
      </c>
      <c r="T118" s="11">
        <v>0</v>
      </c>
      <c r="U118" s="11">
        <v>0</v>
      </c>
      <c r="V118" s="11">
        <v>0</v>
      </c>
      <c r="W118" s="11">
        <v>0</v>
      </c>
      <c r="X118" s="11">
        <v>0</v>
      </c>
      <c r="Y118" s="11">
        <v>0</v>
      </c>
      <c r="Z118" s="11">
        <v>0</v>
      </c>
      <c r="AA118" s="11">
        <v>0</v>
      </c>
      <c r="AB118" s="11">
        <v>0</v>
      </c>
      <c r="AC118" s="11">
        <v>0</v>
      </c>
      <c r="AD118" s="11">
        <v>0</v>
      </c>
      <c r="AE118" s="11">
        <v>0</v>
      </c>
      <c r="AF118" s="11">
        <v>0</v>
      </c>
      <c r="AG118" s="11">
        <v>30</v>
      </c>
      <c r="AH118" s="11"/>
      <c r="AI118" s="11"/>
      <c r="AJ118" s="11" t="s">
        <v>3329</v>
      </c>
      <c r="AK118" s="11" t="s">
        <v>3541</v>
      </c>
      <c r="AL118" s="11"/>
      <c r="AM118" s="11"/>
      <c r="AN118" s="11" t="s">
        <v>265</v>
      </c>
      <c r="AO118" s="11" t="s">
        <v>47</v>
      </c>
      <c r="AP118" s="11" t="s">
        <v>48</v>
      </c>
      <c r="AQ118" s="11" t="s">
        <v>49</v>
      </c>
      <c r="AR118" s="41">
        <f t="shared" si="13"/>
        <v>30</v>
      </c>
      <c r="AS118" s="41">
        <v>1</v>
      </c>
      <c r="AT118" s="41">
        <f>7591.271/AU825</f>
        <v>0.535464595065181</v>
      </c>
      <c r="AU118" s="41">
        <f t="shared" si="25"/>
        <v>30</v>
      </c>
      <c r="AV118" s="42">
        <f t="shared" si="14"/>
        <v>16.0639378519554</v>
      </c>
    </row>
    <row r="119" ht="36" spans="1:48">
      <c r="A119" s="28">
        <v>117</v>
      </c>
      <c r="B119" s="11" t="s">
        <v>494</v>
      </c>
      <c r="C119" s="29" t="s">
        <v>537</v>
      </c>
      <c r="D119" s="11" t="s">
        <v>538</v>
      </c>
      <c r="E119" s="11" t="s">
        <v>539</v>
      </c>
      <c r="F119" s="30" t="s">
        <v>540</v>
      </c>
      <c r="G119" s="11" t="s">
        <v>504</v>
      </c>
      <c r="H119" s="11">
        <v>1</v>
      </c>
      <c r="I119" s="11">
        <v>1</v>
      </c>
      <c r="J119" s="11">
        <v>100</v>
      </c>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v>30</v>
      </c>
      <c r="AH119" s="11"/>
      <c r="AI119" s="11"/>
      <c r="AJ119" s="11"/>
      <c r="AK119" s="11"/>
      <c r="AL119" s="11"/>
      <c r="AM119" s="11"/>
      <c r="AN119" s="11" t="s">
        <v>129</v>
      </c>
      <c r="AO119" s="11" t="s">
        <v>47</v>
      </c>
      <c r="AP119" s="11" t="s">
        <v>48</v>
      </c>
      <c r="AQ119" s="11" t="s">
        <v>49</v>
      </c>
      <c r="AR119" s="41">
        <f t="shared" si="13"/>
        <v>30</v>
      </c>
      <c r="AS119" s="41">
        <v>1</v>
      </c>
      <c r="AT119" s="41">
        <f>7591.271/AU825</f>
        <v>0.535464595065181</v>
      </c>
      <c r="AU119" s="41">
        <f t="shared" si="25"/>
        <v>30</v>
      </c>
      <c r="AV119" s="42">
        <f t="shared" si="14"/>
        <v>16.0639378519554</v>
      </c>
    </row>
    <row r="120" ht="48" spans="1:48">
      <c r="A120" s="28">
        <v>118</v>
      </c>
      <c r="B120" s="11" t="s">
        <v>494</v>
      </c>
      <c r="C120" s="29" t="s">
        <v>541</v>
      </c>
      <c r="D120" s="11" t="s">
        <v>542</v>
      </c>
      <c r="E120" s="11" t="s">
        <v>543</v>
      </c>
      <c r="F120" s="11" t="s">
        <v>544</v>
      </c>
      <c r="G120" s="11" t="s">
        <v>545</v>
      </c>
      <c r="H120" s="11">
        <v>2</v>
      </c>
      <c r="I120" s="11">
        <v>2</v>
      </c>
      <c r="J120" s="35">
        <v>68.96</v>
      </c>
      <c r="K120" s="35" t="s">
        <v>545</v>
      </c>
      <c r="L120" s="11">
        <v>5</v>
      </c>
      <c r="M120" s="11">
        <v>31.03</v>
      </c>
      <c r="N120" s="11" t="s">
        <v>3364</v>
      </c>
      <c r="O120" s="11">
        <v>0</v>
      </c>
      <c r="P120" s="11">
        <v>0</v>
      </c>
      <c r="Q120" s="11">
        <v>0</v>
      </c>
      <c r="R120" s="11">
        <v>0</v>
      </c>
      <c r="S120" s="11">
        <v>0</v>
      </c>
      <c r="T120" s="11">
        <v>0</v>
      </c>
      <c r="U120" s="11">
        <v>0</v>
      </c>
      <c r="V120" s="11">
        <v>0</v>
      </c>
      <c r="W120" s="11">
        <v>0</v>
      </c>
      <c r="X120" s="11">
        <v>0</v>
      </c>
      <c r="Y120" s="11">
        <v>0</v>
      </c>
      <c r="Z120" s="11">
        <v>0</v>
      </c>
      <c r="AA120" s="11">
        <v>0</v>
      </c>
      <c r="AB120" s="11">
        <v>0</v>
      </c>
      <c r="AC120" s="11">
        <v>0</v>
      </c>
      <c r="AD120" s="11">
        <v>0</v>
      </c>
      <c r="AE120" s="11">
        <v>0</v>
      </c>
      <c r="AF120" s="11">
        <v>0</v>
      </c>
      <c r="AG120" s="11">
        <v>30</v>
      </c>
      <c r="AH120" s="11"/>
      <c r="AI120" s="11"/>
      <c r="AJ120" s="11" t="s">
        <v>3329</v>
      </c>
      <c r="AK120" s="11" t="s">
        <v>3542</v>
      </c>
      <c r="AL120" s="11"/>
      <c r="AM120" s="11"/>
      <c r="AN120" s="11" t="s">
        <v>129</v>
      </c>
      <c r="AO120" s="11" t="s">
        <v>47</v>
      </c>
      <c r="AP120" s="11" t="s">
        <v>48</v>
      </c>
      <c r="AQ120" s="11" t="s">
        <v>49</v>
      </c>
      <c r="AR120" s="41">
        <f t="shared" si="13"/>
        <v>30</v>
      </c>
      <c r="AS120" s="41">
        <v>1</v>
      </c>
      <c r="AT120" s="41">
        <f>7591.271/AU825</f>
        <v>0.535464595065181</v>
      </c>
      <c r="AU120" s="41">
        <f t="shared" si="25"/>
        <v>30</v>
      </c>
      <c r="AV120" s="42">
        <f t="shared" si="14"/>
        <v>16.0639378519554</v>
      </c>
    </row>
    <row r="121" ht="24" spans="1:48">
      <c r="A121" s="28">
        <v>119</v>
      </c>
      <c r="B121" s="11" t="s">
        <v>494</v>
      </c>
      <c r="C121" s="29" t="s">
        <v>546</v>
      </c>
      <c r="D121" s="11" t="s">
        <v>547</v>
      </c>
      <c r="E121" s="11" t="s">
        <v>548</v>
      </c>
      <c r="F121" s="11" t="s">
        <v>549</v>
      </c>
      <c r="G121" s="11" t="s">
        <v>403</v>
      </c>
      <c r="H121" s="11">
        <v>3</v>
      </c>
      <c r="I121" s="11">
        <v>3</v>
      </c>
      <c r="J121" s="11">
        <v>100</v>
      </c>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v>30</v>
      </c>
      <c r="AH121" s="11"/>
      <c r="AI121" s="11"/>
      <c r="AJ121" s="11"/>
      <c r="AK121" s="11"/>
      <c r="AL121" s="11"/>
      <c r="AM121" s="11"/>
      <c r="AN121" s="11" t="s">
        <v>129</v>
      </c>
      <c r="AO121" s="11" t="s">
        <v>47</v>
      </c>
      <c r="AP121" s="11" t="s">
        <v>48</v>
      </c>
      <c r="AQ121" s="11" t="s">
        <v>49</v>
      </c>
      <c r="AR121" s="41">
        <f t="shared" si="13"/>
        <v>30</v>
      </c>
      <c r="AS121" s="41">
        <v>1</v>
      </c>
      <c r="AT121" s="41">
        <f>7591.271/AU825</f>
        <v>0.535464595065181</v>
      </c>
      <c r="AU121" s="41">
        <f t="shared" si="25"/>
        <v>30</v>
      </c>
      <c r="AV121" s="42">
        <f t="shared" si="14"/>
        <v>16.0639378519554</v>
      </c>
    </row>
    <row r="122" ht="36" spans="1:48">
      <c r="A122" s="28">
        <v>120</v>
      </c>
      <c r="B122" s="11" t="s">
        <v>494</v>
      </c>
      <c r="C122" s="29" t="s">
        <v>550</v>
      </c>
      <c r="D122" s="11" t="s">
        <v>551</v>
      </c>
      <c r="E122" s="11" t="s">
        <v>552</v>
      </c>
      <c r="F122" s="11" t="s">
        <v>553</v>
      </c>
      <c r="G122" s="11" t="s">
        <v>554</v>
      </c>
      <c r="H122" s="11">
        <v>1</v>
      </c>
      <c r="I122" s="11">
        <v>1</v>
      </c>
      <c r="J122" s="11">
        <v>100</v>
      </c>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v>10</v>
      </c>
      <c r="AH122" s="11"/>
      <c r="AI122" s="11"/>
      <c r="AJ122" s="11"/>
      <c r="AK122" s="11"/>
      <c r="AL122" s="11"/>
      <c r="AM122" s="11"/>
      <c r="AN122" s="11" t="s">
        <v>273</v>
      </c>
      <c r="AO122" s="11" t="s">
        <v>105</v>
      </c>
      <c r="AP122" s="11" t="s">
        <v>48</v>
      </c>
      <c r="AQ122" s="11" t="s">
        <v>49</v>
      </c>
      <c r="AR122" s="41">
        <f t="shared" si="13"/>
        <v>10</v>
      </c>
      <c r="AS122" s="41">
        <v>1</v>
      </c>
      <c r="AT122" s="41">
        <f>7591.271/AU825</f>
        <v>0.535464595065181</v>
      </c>
      <c r="AU122" s="41">
        <f t="shared" si="25"/>
        <v>10</v>
      </c>
      <c r="AV122" s="42">
        <f t="shared" si="14"/>
        <v>5.35464595065181</v>
      </c>
    </row>
    <row r="123" ht="36" spans="1:48">
      <c r="A123" s="28">
        <v>121</v>
      </c>
      <c r="B123" s="11" t="s">
        <v>494</v>
      </c>
      <c r="C123" s="29" t="s">
        <v>555</v>
      </c>
      <c r="D123" s="11" t="s">
        <v>556</v>
      </c>
      <c r="E123" s="11" t="s">
        <v>557</v>
      </c>
      <c r="F123" s="11" t="s">
        <v>558</v>
      </c>
      <c r="G123" s="11" t="s">
        <v>229</v>
      </c>
      <c r="H123" s="11">
        <v>2</v>
      </c>
      <c r="I123" s="11">
        <v>2</v>
      </c>
      <c r="J123" s="11">
        <v>100</v>
      </c>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v>30</v>
      </c>
      <c r="AH123" s="11" t="s">
        <v>1400</v>
      </c>
      <c r="AI123" s="11">
        <v>5</v>
      </c>
      <c r="AJ123" s="11"/>
      <c r="AK123" s="11"/>
      <c r="AL123" s="11"/>
      <c r="AM123" s="11"/>
      <c r="AN123" s="11" t="s">
        <v>273</v>
      </c>
      <c r="AO123" s="11" t="s">
        <v>47</v>
      </c>
      <c r="AP123" s="11" t="s">
        <v>48</v>
      </c>
      <c r="AQ123" s="11" t="s">
        <v>49</v>
      </c>
      <c r="AR123" s="41">
        <f t="shared" si="13"/>
        <v>30</v>
      </c>
      <c r="AS123" s="41">
        <v>1</v>
      </c>
      <c r="AT123" s="41">
        <f>7591.271/AU825</f>
        <v>0.535464595065181</v>
      </c>
      <c r="AU123" s="42">
        <f>AR123/AI123</f>
        <v>6</v>
      </c>
      <c r="AV123" s="42">
        <f t="shared" si="14"/>
        <v>3.21278757039109</v>
      </c>
    </row>
    <row r="124" ht="36" spans="1:48">
      <c r="A124" s="28">
        <v>122</v>
      </c>
      <c r="B124" s="11" t="s">
        <v>494</v>
      </c>
      <c r="C124" s="29" t="s">
        <v>559</v>
      </c>
      <c r="D124" s="11" t="s">
        <v>560</v>
      </c>
      <c r="E124" s="11" t="s">
        <v>561</v>
      </c>
      <c r="F124" s="11" t="s">
        <v>562</v>
      </c>
      <c r="G124" s="11" t="s">
        <v>354</v>
      </c>
      <c r="H124" s="11">
        <v>1</v>
      </c>
      <c r="I124" s="11">
        <v>1</v>
      </c>
      <c r="J124" s="47">
        <v>100</v>
      </c>
      <c r="K124" s="33" t="s">
        <v>354</v>
      </c>
      <c r="L124" s="11">
        <v>2</v>
      </c>
      <c r="M124" s="11">
        <v>0</v>
      </c>
      <c r="N124" s="11" t="s">
        <v>3365</v>
      </c>
      <c r="O124" s="11">
        <v>0</v>
      </c>
      <c r="P124" s="11">
        <v>0</v>
      </c>
      <c r="Q124" s="11">
        <v>0</v>
      </c>
      <c r="R124" s="11">
        <v>0</v>
      </c>
      <c r="S124" s="11">
        <v>0</v>
      </c>
      <c r="T124" s="11">
        <v>0</v>
      </c>
      <c r="U124" s="11">
        <v>0</v>
      </c>
      <c r="V124" s="11">
        <v>0</v>
      </c>
      <c r="W124" s="11">
        <v>0</v>
      </c>
      <c r="X124" s="11">
        <v>0</v>
      </c>
      <c r="Y124" s="11">
        <v>0</v>
      </c>
      <c r="Z124" s="11">
        <v>0</v>
      </c>
      <c r="AA124" s="11">
        <v>0</v>
      </c>
      <c r="AB124" s="11">
        <v>0</v>
      </c>
      <c r="AC124" s="11">
        <v>0</v>
      </c>
      <c r="AD124" s="11">
        <v>0</v>
      </c>
      <c r="AE124" s="11">
        <v>0</v>
      </c>
      <c r="AF124" s="11">
        <v>0</v>
      </c>
      <c r="AG124" s="11">
        <v>30</v>
      </c>
      <c r="AH124" s="11"/>
      <c r="AI124" s="11"/>
      <c r="AJ124" s="11" t="s">
        <v>3329</v>
      </c>
      <c r="AK124" s="11" t="s">
        <v>3542</v>
      </c>
      <c r="AL124" s="11"/>
      <c r="AM124" s="11"/>
      <c r="AN124" s="11" t="s">
        <v>282</v>
      </c>
      <c r="AO124" s="11" t="s">
        <v>47</v>
      </c>
      <c r="AP124" s="11" t="s">
        <v>48</v>
      </c>
      <c r="AQ124" s="11" t="s">
        <v>49</v>
      </c>
      <c r="AR124" s="41">
        <f t="shared" si="13"/>
        <v>30</v>
      </c>
      <c r="AS124" s="41">
        <v>1</v>
      </c>
      <c r="AT124" s="41">
        <f>7591.271/AU825</f>
        <v>0.535464595065181</v>
      </c>
      <c r="AU124" s="41">
        <f t="shared" ref="AU124:AU128" si="26">AR124</f>
        <v>30</v>
      </c>
      <c r="AV124" s="42">
        <f t="shared" si="14"/>
        <v>16.0639378519554</v>
      </c>
    </row>
    <row r="125" ht="48" spans="1:48">
      <c r="A125" s="28">
        <v>123</v>
      </c>
      <c r="B125" s="11" t="s">
        <v>494</v>
      </c>
      <c r="C125" s="29" t="s">
        <v>563</v>
      </c>
      <c r="D125" s="11" t="s">
        <v>564</v>
      </c>
      <c r="E125" s="11" t="s">
        <v>565</v>
      </c>
      <c r="F125" s="11" t="s">
        <v>508</v>
      </c>
      <c r="G125" s="11" t="s">
        <v>566</v>
      </c>
      <c r="H125" s="11">
        <v>1</v>
      </c>
      <c r="I125" s="11">
        <v>1</v>
      </c>
      <c r="J125" s="33">
        <v>55.55</v>
      </c>
      <c r="K125" s="33" t="s">
        <v>566</v>
      </c>
      <c r="L125" s="11">
        <v>2</v>
      </c>
      <c r="M125" s="33">
        <v>44.44</v>
      </c>
      <c r="N125" s="33" t="s">
        <v>2246</v>
      </c>
      <c r="O125" s="11">
        <v>0</v>
      </c>
      <c r="P125" s="11">
        <v>0</v>
      </c>
      <c r="Q125" s="11">
        <v>0</v>
      </c>
      <c r="R125" s="11">
        <v>0</v>
      </c>
      <c r="S125" s="11">
        <v>0</v>
      </c>
      <c r="T125" s="11">
        <v>0</v>
      </c>
      <c r="U125" s="11">
        <v>0</v>
      </c>
      <c r="V125" s="11">
        <v>0</v>
      </c>
      <c r="W125" s="11">
        <v>0</v>
      </c>
      <c r="X125" s="11">
        <v>0</v>
      </c>
      <c r="Y125" s="11">
        <v>0</v>
      </c>
      <c r="Z125" s="11">
        <v>0</v>
      </c>
      <c r="AA125" s="11">
        <v>0</v>
      </c>
      <c r="AB125" s="11">
        <v>0</v>
      </c>
      <c r="AC125" s="11">
        <v>0</v>
      </c>
      <c r="AD125" s="11">
        <v>0</v>
      </c>
      <c r="AE125" s="11">
        <v>0</v>
      </c>
      <c r="AF125" s="11">
        <v>0</v>
      </c>
      <c r="AG125" s="11">
        <v>30</v>
      </c>
      <c r="AH125" s="11"/>
      <c r="AI125" s="11"/>
      <c r="AJ125" s="11" t="s">
        <v>3329</v>
      </c>
      <c r="AK125" s="11" t="s">
        <v>3541</v>
      </c>
      <c r="AL125" s="11"/>
      <c r="AM125" s="11"/>
      <c r="AN125" s="11" t="s">
        <v>282</v>
      </c>
      <c r="AO125" s="11" t="s">
        <v>47</v>
      </c>
      <c r="AP125" s="11" t="s">
        <v>48</v>
      </c>
      <c r="AQ125" s="11" t="s">
        <v>49</v>
      </c>
      <c r="AR125" s="41">
        <f t="shared" si="13"/>
        <v>30</v>
      </c>
      <c r="AS125" s="41">
        <v>1</v>
      </c>
      <c r="AT125" s="41">
        <f>7591.271/AU825</f>
        <v>0.535464595065181</v>
      </c>
      <c r="AU125" s="41">
        <f t="shared" si="26"/>
        <v>30</v>
      </c>
      <c r="AV125" s="42">
        <f t="shared" si="14"/>
        <v>16.0639378519554</v>
      </c>
    </row>
    <row r="126" ht="36" spans="1:48">
      <c r="A126" s="28">
        <v>124</v>
      </c>
      <c r="B126" s="11" t="s">
        <v>494</v>
      </c>
      <c r="C126" s="29" t="s">
        <v>567</v>
      </c>
      <c r="D126" s="11" t="s">
        <v>568</v>
      </c>
      <c r="E126" s="11" t="s">
        <v>569</v>
      </c>
      <c r="F126" s="11" t="s">
        <v>503</v>
      </c>
      <c r="G126" s="11" t="s">
        <v>504</v>
      </c>
      <c r="H126" s="11">
        <v>2</v>
      </c>
      <c r="I126" s="11">
        <v>2</v>
      </c>
      <c r="J126" s="11">
        <v>100</v>
      </c>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v>30</v>
      </c>
      <c r="AH126" s="11"/>
      <c r="AI126" s="11"/>
      <c r="AJ126" s="11"/>
      <c r="AK126" s="11"/>
      <c r="AL126" s="11"/>
      <c r="AM126" s="11"/>
      <c r="AN126" s="11" t="s">
        <v>570</v>
      </c>
      <c r="AO126" s="11" t="s">
        <v>47</v>
      </c>
      <c r="AP126" s="11" t="s">
        <v>48</v>
      </c>
      <c r="AQ126" s="11" t="s">
        <v>49</v>
      </c>
      <c r="AR126" s="41">
        <f t="shared" si="13"/>
        <v>30</v>
      </c>
      <c r="AS126" s="41">
        <v>1</v>
      </c>
      <c r="AT126" s="41">
        <f>7591.271/AU825</f>
        <v>0.535464595065181</v>
      </c>
      <c r="AU126" s="41">
        <f t="shared" si="26"/>
        <v>30</v>
      </c>
      <c r="AV126" s="42">
        <f t="shared" si="14"/>
        <v>16.0639378519554</v>
      </c>
    </row>
    <row r="127" ht="36" spans="1:48">
      <c r="A127" s="28">
        <v>125</v>
      </c>
      <c r="B127" s="11" t="s">
        <v>494</v>
      </c>
      <c r="C127" s="29" t="s">
        <v>571</v>
      </c>
      <c r="D127" s="11" t="s">
        <v>572</v>
      </c>
      <c r="E127" s="11" t="s">
        <v>573</v>
      </c>
      <c r="F127" s="11" t="s">
        <v>528</v>
      </c>
      <c r="G127" s="11" t="s">
        <v>574</v>
      </c>
      <c r="H127" s="11">
        <v>2</v>
      </c>
      <c r="I127" s="11">
        <v>1</v>
      </c>
      <c r="J127" s="11">
        <v>100</v>
      </c>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v>10</v>
      </c>
      <c r="AH127" s="11"/>
      <c r="AI127" s="11"/>
      <c r="AJ127" s="11"/>
      <c r="AK127" s="11"/>
      <c r="AL127" s="11"/>
      <c r="AM127" s="11"/>
      <c r="AN127" s="11" t="s">
        <v>297</v>
      </c>
      <c r="AO127" s="11" t="s">
        <v>105</v>
      </c>
      <c r="AP127" s="11" t="s">
        <v>48</v>
      </c>
      <c r="AQ127" s="11" t="s">
        <v>49</v>
      </c>
      <c r="AR127" s="41">
        <f t="shared" si="13"/>
        <v>10</v>
      </c>
      <c r="AS127" s="41">
        <v>1</v>
      </c>
      <c r="AT127" s="41">
        <f>7591.271/AU825</f>
        <v>0.535464595065181</v>
      </c>
      <c r="AU127" s="41">
        <f t="shared" si="26"/>
        <v>10</v>
      </c>
      <c r="AV127" s="42">
        <f t="shared" si="14"/>
        <v>5.35464595065181</v>
      </c>
    </row>
    <row r="128" ht="48" spans="1:48">
      <c r="A128" s="28">
        <v>126</v>
      </c>
      <c r="B128" s="11" t="s">
        <v>494</v>
      </c>
      <c r="C128" s="29" t="s">
        <v>575</v>
      </c>
      <c r="D128" s="11" t="s">
        <v>576</v>
      </c>
      <c r="E128" s="11" t="s">
        <v>577</v>
      </c>
      <c r="F128" s="11" t="s">
        <v>519</v>
      </c>
      <c r="G128" s="11" t="s">
        <v>578</v>
      </c>
      <c r="H128" s="11">
        <v>1</v>
      </c>
      <c r="I128" s="11">
        <v>1</v>
      </c>
      <c r="J128" s="33">
        <v>59</v>
      </c>
      <c r="K128" s="33" t="s">
        <v>578</v>
      </c>
      <c r="L128" s="11">
        <v>4</v>
      </c>
      <c r="M128" s="33">
        <v>23</v>
      </c>
      <c r="N128" s="33" t="s">
        <v>947</v>
      </c>
      <c r="O128" s="11">
        <v>6</v>
      </c>
      <c r="P128" s="33">
        <v>18</v>
      </c>
      <c r="Q128" s="33" t="s">
        <v>1168</v>
      </c>
      <c r="R128" s="11">
        <v>0</v>
      </c>
      <c r="S128" s="11">
        <v>0</v>
      </c>
      <c r="T128" s="11">
        <v>0</v>
      </c>
      <c r="U128" s="11">
        <v>0</v>
      </c>
      <c r="V128" s="11">
        <v>0</v>
      </c>
      <c r="W128" s="11">
        <v>0</v>
      </c>
      <c r="X128" s="11">
        <v>0</v>
      </c>
      <c r="Y128" s="11">
        <v>0</v>
      </c>
      <c r="Z128" s="11">
        <v>0</v>
      </c>
      <c r="AA128" s="11">
        <v>0</v>
      </c>
      <c r="AB128" s="11">
        <v>0</v>
      </c>
      <c r="AC128" s="11">
        <v>0</v>
      </c>
      <c r="AD128" s="11">
        <v>0</v>
      </c>
      <c r="AE128" s="11">
        <v>0</v>
      </c>
      <c r="AF128" s="11">
        <v>0</v>
      </c>
      <c r="AG128" s="11">
        <v>30</v>
      </c>
      <c r="AH128" s="11"/>
      <c r="AI128" s="11"/>
      <c r="AJ128" s="11" t="s">
        <v>3329</v>
      </c>
      <c r="AK128" s="11" t="s">
        <v>3541</v>
      </c>
      <c r="AL128" s="11"/>
      <c r="AM128" s="11"/>
      <c r="AN128" s="11" t="s">
        <v>332</v>
      </c>
      <c r="AO128" s="11" t="s">
        <v>47</v>
      </c>
      <c r="AP128" s="11" t="s">
        <v>48</v>
      </c>
      <c r="AQ128" s="11" t="s">
        <v>49</v>
      </c>
      <c r="AR128" s="41">
        <f t="shared" si="13"/>
        <v>30</v>
      </c>
      <c r="AS128" s="41">
        <v>1</v>
      </c>
      <c r="AT128" s="41">
        <f>7591.271/AU825</f>
        <v>0.535464595065181</v>
      </c>
      <c r="AU128" s="41">
        <f t="shared" si="26"/>
        <v>30</v>
      </c>
      <c r="AV128" s="42">
        <f t="shared" si="14"/>
        <v>16.0639378519554</v>
      </c>
    </row>
    <row r="129" ht="48" spans="1:48">
      <c r="A129" s="28">
        <v>127</v>
      </c>
      <c r="B129" s="11" t="s">
        <v>494</v>
      </c>
      <c r="C129" s="29" t="s">
        <v>579</v>
      </c>
      <c r="D129" s="11" t="s">
        <v>580</v>
      </c>
      <c r="E129" s="11" t="s">
        <v>581</v>
      </c>
      <c r="F129" s="11" t="s">
        <v>582</v>
      </c>
      <c r="G129" s="11" t="s">
        <v>407</v>
      </c>
      <c r="H129" s="11">
        <v>1</v>
      </c>
      <c r="I129" s="11">
        <v>1</v>
      </c>
      <c r="J129" s="47">
        <v>100</v>
      </c>
      <c r="K129" s="33" t="s">
        <v>407</v>
      </c>
      <c r="L129" s="11">
        <v>3</v>
      </c>
      <c r="M129" s="11">
        <v>0</v>
      </c>
      <c r="N129" s="11" t="s">
        <v>958</v>
      </c>
      <c r="O129" s="11">
        <v>0</v>
      </c>
      <c r="P129" s="11">
        <v>0</v>
      </c>
      <c r="Q129" s="11">
        <v>0</v>
      </c>
      <c r="R129" s="11">
        <v>0</v>
      </c>
      <c r="S129" s="11">
        <v>0</v>
      </c>
      <c r="T129" s="11">
        <v>0</v>
      </c>
      <c r="U129" s="11">
        <v>0</v>
      </c>
      <c r="V129" s="11">
        <v>0</v>
      </c>
      <c r="W129" s="11">
        <v>0</v>
      </c>
      <c r="X129" s="11">
        <v>0</v>
      </c>
      <c r="Y129" s="11">
        <v>0</v>
      </c>
      <c r="Z129" s="11">
        <v>0</v>
      </c>
      <c r="AA129" s="11">
        <v>0</v>
      </c>
      <c r="AB129" s="11">
        <v>0</v>
      </c>
      <c r="AC129" s="11">
        <v>0</v>
      </c>
      <c r="AD129" s="11">
        <v>0</v>
      </c>
      <c r="AE129" s="11">
        <v>0</v>
      </c>
      <c r="AF129" s="11">
        <v>0</v>
      </c>
      <c r="AG129" s="11">
        <v>30</v>
      </c>
      <c r="AH129" s="11" t="s">
        <v>1400</v>
      </c>
      <c r="AI129" s="11">
        <v>2</v>
      </c>
      <c r="AJ129" s="11" t="s">
        <v>3329</v>
      </c>
      <c r="AK129" s="11" t="s">
        <v>3541</v>
      </c>
      <c r="AL129" s="11"/>
      <c r="AM129" s="11"/>
      <c r="AN129" s="11" t="s">
        <v>343</v>
      </c>
      <c r="AO129" s="11" t="s">
        <v>47</v>
      </c>
      <c r="AP129" s="11" t="s">
        <v>48</v>
      </c>
      <c r="AQ129" s="11" t="s">
        <v>49</v>
      </c>
      <c r="AR129" s="41">
        <f t="shared" si="13"/>
        <v>30</v>
      </c>
      <c r="AS129" s="41">
        <v>1</v>
      </c>
      <c r="AT129" s="41">
        <f>7591.271/AU825</f>
        <v>0.535464595065181</v>
      </c>
      <c r="AU129" s="42">
        <f>AR129/AI129</f>
        <v>15</v>
      </c>
      <c r="AV129" s="42">
        <f t="shared" si="14"/>
        <v>8.03196892597772</v>
      </c>
    </row>
    <row r="130" ht="60" spans="1:48">
      <c r="A130" s="28">
        <v>128</v>
      </c>
      <c r="B130" s="11" t="s">
        <v>494</v>
      </c>
      <c r="C130" s="29" t="s">
        <v>583</v>
      </c>
      <c r="D130" s="11" t="s">
        <v>584</v>
      </c>
      <c r="E130" s="11" t="s">
        <v>585</v>
      </c>
      <c r="F130" s="11" t="s">
        <v>528</v>
      </c>
      <c r="G130" s="11" t="s">
        <v>122</v>
      </c>
      <c r="H130" s="11">
        <v>1</v>
      </c>
      <c r="I130" s="11">
        <v>1</v>
      </c>
      <c r="J130" s="11">
        <v>100</v>
      </c>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v>30</v>
      </c>
      <c r="AH130" s="11"/>
      <c r="AI130" s="11"/>
      <c r="AJ130" s="11"/>
      <c r="AK130" s="11"/>
      <c r="AL130" s="11"/>
      <c r="AM130" s="11"/>
      <c r="AN130" s="11" t="s">
        <v>343</v>
      </c>
      <c r="AO130" s="11" t="s">
        <v>47</v>
      </c>
      <c r="AP130" s="11" t="s">
        <v>48</v>
      </c>
      <c r="AQ130" s="11" t="s">
        <v>49</v>
      </c>
      <c r="AR130" s="41">
        <f t="shared" si="13"/>
        <v>30</v>
      </c>
      <c r="AS130" s="41">
        <v>1</v>
      </c>
      <c r="AT130" s="41">
        <f>7591.271/AU825</f>
        <v>0.535464595065181</v>
      </c>
      <c r="AU130" s="41">
        <f t="shared" ref="AU130:AU137" si="27">AR130</f>
        <v>30</v>
      </c>
      <c r="AV130" s="42">
        <f t="shared" si="14"/>
        <v>16.0639378519554</v>
      </c>
    </row>
    <row r="131" ht="60" spans="1:48">
      <c r="A131" s="28">
        <v>129</v>
      </c>
      <c r="B131" s="11" t="s">
        <v>494</v>
      </c>
      <c r="C131" s="29" t="s">
        <v>586</v>
      </c>
      <c r="D131" s="11" t="s">
        <v>587</v>
      </c>
      <c r="E131" s="11" t="s">
        <v>588</v>
      </c>
      <c r="F131" s="11" t="s">
        <v>589</v>
      </c>
      <c r="G131" s="11" t="s">
        <v>590</v>
      </c>
      <c r="H131" s="11">
        <v>2</v>
      </c>
      <c r="I131" s="11">
        <v>2</v>
      </c>
      <c r="J131" s="33">
        <v>85</v>
      </c>
      <c r="K131" s="33" t="s">
        <v>590</v>
      </c>
      <c r="L131" s="11">
        <v>6</v>
      </c>
      <c r="M131" s="33">
        <v>5</v>
      </c>
      <c r="N131" s="33" t="s">
        <v>3366</v>
      </c>
      <c r="O131" s="11">
        <v>7</v>
      </c>
      <c r="P131" s="33">
        <v>5</v>
      </c>
      <c r="Q131" s="33" t="s">
        <v>3367</v>
      </c>
      <c r="R131" s="11">
        <v>8</v>
      </c>
      <c r="S131" s="33">
        <v>5</v>
      </c>
      <c r="T131" s="33" t="s">
        <v>3368</v>
      </c>
      <c r="U131" s="11">
        <v>0</v>
      </c>
      <c r="V131" s="11">
        <v>0</v>
      </c>
      <c r="W131" s="11">
        <v>0</v>
      </c>
      <c r="X131" s="11">
        <v>0</v>
      </c>
      <c r="Y131" s="11">
        <v>0</v>
      </c>
      <c r="Z131" s="11">
        <v>0</v>
      </c>
      <c r="AA131" s="11">
        <v>0</v>
      </c>
      <c r="AB131" s="11">
        <v>0</v>
      </c>
      <c r="AC131" s="11">
        <v>0</v>
      </c>
      <c r="AD131" s="11">
        <v>0</v>
      </c>
      <c r="AE131" s="11">
        <v>0</v>
      </c>
      <c r="AF131" s="11">
        <v>0</v>
      </c>
      <c r="AG131" s="11">
        <v>30</v>
      </c>
      <c r="AH131" s="11"/>
      <c r="AI131" s="11"/>
      <c r="AJ131" s="11" t="s">
        <v>3329</v>
      </c>
      <c r="AK131" s="11" t="s">
        <v>3541</v>
      </c>
      <c r="AL131" s="11"/>
      <c r="AM131" s="11"/>
      <c r="AN131" s="11" t="s">
        <v>343</v>
      </c>
      <c r="AO131" s="11" t="s">
        <v>47</v>
      </c>
      <c r="AP131" s="11" t="s">
        <v>48</v>
      </c>
      <c r="AQ131" s="11" t="s">
        <v>49</v>
      </c>
      <c r="AR131" s="41">
        <f t="shared" ref="AR131:AR164" si="28">AG131*AS131</f>
        <v>30</v>
      </c>
      <c r="AS131" s="41">
        <v>1</v>
      </c>
      <c r="AT131" s="41">
        <f>7591.271/AU825</f>
        <v>0.535464595065181</v>
      </c>
      <c r="AU131" s="41">
        <f t="shared" si="27"/>
        <v>30</v>
      </c>
      <c r="AV131" s="42">
        <f t="shared" ref="AV131:AV194" si="29">AU131*AT131</f>
        <v>16.0639378519554</v>
      </c>
    </row>
    <row r="132" ht="36" spans="1:48">
      <c r="A132" s="28">
        <v>130</v>
      </c>
      <c r="B132" s="11" t="s">
        <v>494</v>
      </c>
      <c r="C132" s="29" t="s">
        <v>591</v>
      </c>
      <c r="D132" s="11" t="s">
        <v>592</v>
      </c>
      <c r="E132" s="11" t="s">
        <v>593</v>
      </c>
      <c r="F132" s="30" t="s">
        <v>594</v>
      </c>
      <c r="G132" s="11" t="s">
        <v>595</v>
      </c>
      <c r="H132" s="11">
        <v>4</v>
      </c>
      <c r="I132" s="11">
        <v>4</v>
      </c>
      <c r="J132" s="11">
        <v>100</v>
      </c>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v>15</v>
      </c>
      <c r="AH132" s="11"/>
      <c r="AI132" s="11"/>
      <c r="AJ132" s="11"/>
      <c r="AK132" s="11"/>
      <c r="AL132" s="11"/>
      <c r="AM132" s="11"/>
      <c r="AN132" s="11" t="s">
        <v>133</v>
      </c>
      <c r="AO132" s="11" t="s">
        <v>47</v>
      </c>
      <c r="AP132" s="11" t="s">
        <v>56</v>
      </c>
      <c r="AQ132" s="11" t="s">
        <v>49</v>
      </c>
      <c r="AR132" s="41">
        <f t="shared" si="28"/>
        <v>15</v>
      </c>
      <c r="AS132" s="41">
        <v>1</v>
      </c>
      <c r="AT132" s="41">
        <f>7591.271/AU825</f>
        <v>0.535464595065181</v>
      </c>
      <c r="AU132" s="41">
        <f t="shared" si="27"/>
        <v>15</v>
      </c>
      <c r="AV132" s="42">
        <f t="shared" si="29"/>
        <v>8.03196892597772</v>
      </c>
    </row>
    <row r="133" ht="48" spans="1:48">
      <c r="A133" s="28">
        <v>131</v>
      </c>
      <c r="B133" s="11" t="s">
        <v>494</v>
      </c>
      <c r="C133" s="29" t="s">
        <v>596</v>
      </c>
      <c r="D133" s="11" t="s">
        <v>597</v>
      </c>
      <c r="E133" s="11" t="s">
        <v>598</v>
      </c>
      <c r="F133" s="11" t="s">
        <v>599</v>
      </c>
      <c r="G133" s="11" t="s">
        <v>499</v>
      </c>
      <c r="H133" s="11">
        <v>1</v>
      </c>
      <c r="I133" s="11">
        <v>1</v>
      </c>
      <c r="J133" s="11">
        <v>100</v>
      </c>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v>30</v>
      </c>
      <c r="AH133" s="11"/>
      <c r="AI133" s="11"/>
      <c r="AJ133" s="11"/>
      <c r="AK133" s="11"/>
      <c r="AL133" s="11"/>
      <c r="AM133" s="11"/>
      <c r="AN133" s="11" t="s">
        <v>133</v>
      </c>
      <c r="AO133" s="11" t="s">
        <v>47</v>
      </c>
      <c r="AP133" s="11" t="s">
        <v>48</v>
      </c>
      <c r="AQ133" s="11" t="s">
        <v>49</v>
      </c>
      <c r="AR133" s="41">
        <f t="shared" si="28"/>
        <v>30</v>
      </c>
      <c r="AS133" s="41">
        <v>1</v>
      </c>
      <c r="AT133" s="41">
        <f>7591.271/AU825</f>
        <v>0.535464595065181</v>
      </c>
      <c r="AU133" s="41">
        <f t="shared" si="27"/>
        <v>30</v>
      </c>
      <c r="AV133" s="42">
        <f t="shared" si="29"/>
        <v>16.0639378519554</v>
      </c>
    </row>
    <row r="134" ht="36" spans="1:48">
      <c r="A134" s="28">
        <v>132</v>
      </c>
      <c r="B134" s="11" t="s">
        <v>494</v>
      </c>
      <c r="C134" s="29" t="s">
        <v>600</v>
      </c>
      <c r="D134" s="11" t="s">
        <v>601</v>
      </c>
      <c r="E134" s="11" t="s">
        <v>602</v>
      </c>
      <c r="F134" s="11" t="s">
        <v>553</v>
      </c>
      <c r="G134" s="11" t="s">
        <v>77</v>
      </c>
      <c r="H134" s="11">
        <v>1</v>
      </c>
      <c r="I134" s="11">
        <v>1</v>
      </c>
      <c r="J134" s="47">
        <v>100</v>
      </c>
      <c r="K134" s="33" t="s">
        <v>77</v>
      </c>
      <c r="L134" s="11">
        <v>3</v>
      </c>
      <c r="M134" s="11">
        <v>0</v>
      </c>
      <c r="N134" s="11" t="s">
        <v>3330</v>
      </c>
      <c r="O134" s="11">
        <v>0</v>
      </c>
      <c r="P134" s="11">
        <v>0</v>
      </c>
      <c r="Q134" s="11">
        <v>0</v>
      </c>
      <c r="R134" s="11">
        <v>0</v>
      </c>
      <c r="S134" s="11">
        <v>0</v>
      </c>
      <c r="T134" s="11">
        <v>0</v>
      </c>
      <c r="U134" s="11">
        <v>0</v>
      </c>
      <c r="V134" s="11">
        <v>0</v>
      </c>
      <c r="W134" s="11">
        <v>0</v>
      </c>
      <c r="X134" s="11">
        <v>0</v>
      </c>
      <c r="Y134" s="11">
        <v>0</v>
      </c>
      <c r="Z134" s="11">
        <v>0</v>
      </c>
      <c r="AA134" s="11">
        <v>0</v>
      </c>
      <c r="AB134" s="11">
        <v>0</v>
      </c>
      <c r="AC134" s="11">
        <v>0</v>
      </c>
      <c r="AD134" s="11">
        <v>0</v>
      </c>
      <c r="AE134" s="11">
        <v>0</v>
      </c>
      <c r="AF134" s="11">
        <v>0</v>
      </c>
      <c r="AG134" s="11">
        <v>30</v>
      </c>
      <c r="AH134" s="11"/>
      <c r="AI134" s="11"/>
      <c r="AJ134" s="11" t="s">
        <v>3329</v>
      </c>
      <c r="AK134" s="11" t="s">
        <v>3541</v>
      </c>
      <c r="AL134" s="11"/>
      <c r="AM134" s="11"/>
      <c r="AN134" s="11" t="s">
        <v>139</v>
      </c>
      <c r="AO134" s="11" t="s">
        <v>47</v>
      </c>
      <c r="AP134" s="11" t="s">
        <v>48</v>
      </c>
      <c r="AQ134" s="11" t="s">
        <v>49</v>
      </c>
      <c r="AR134" s="41">
        <f t="shared" si="28"/>
        <v>30</v>
      </c>
      <c r="AS134" s="41">
        <v>1</v>
      </c>
      <c r="AT134" s="41">
        <f>7591.271/AU825</f>
        <v>0.535464595065181</v>
      </c>
      <c r="AU134" s="41">
        <f t="shared" si="27"/>
        <v>30</v>
      </c>
      <c r="AV134" s="42">
        <f t="shared" si="29"/>
        <v>16.0639378519554</v>
      </c>
    </row>
    <row r="135" ht="24" spans="1:48">
      <c r="A135" s="28">
        <v>133</v>
      </c>
      <c r="B135" s="11" t="s">
        <v>494</v>
      </c>
      <c r="C135" s="29" t="s">
        <v>603</v>
      </c>
      <c r="D135" s="11" t="s">
        <v>604</v>
      </c>
      <c r="E135" s="11" t="s">
        <v>605</v>
      </c>
      <c r="F135" s="11" t="s">
        <v>594</v>
      </c>
      <c r="G135" s="11" t="s">
        <v>310</v>
      </c>
      <c r="H135" s="11">
        <v>1</v>
      </c>
      <c r="I135" s="11">
        <v>1</v>
      </c>
      <c r="J135" s="11">
        <v>100</v>
      </c>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v>30</v>
      </c>
      <c r="AH135" s="11"/>
      <c r="AI135" s="11"/>
      <c r="AJ135" s="11"/>
      <c r="AK135" s="11"/>
      <c r="AL135" s="11"/>
      <c r="AM135" s="11"/>
      <c r="AN135" s="11" t="s">
        <v>139</v>
      </c>
      <c r="AO135" s="11" t="s">
        <v>47</v>
      </c>
      <c r="AP135" s="11" t="s">
        <v>48</v>
      </c>
      <c r="AQ135" s="11" t="s">
        <v>49</v>
      </c>
      <c r="AR135" s="41">
        <f t="shared" si="28"/>
        <v>30</v>
      </c>
      <c r="AS135" s="41">
        <v>1</v>
      </c>
      <c r="AT135" s="41">
        <f>7591.271/AU825</f>
        <v>0.535464595065181</v>
      </c>
      <c r="AU135" s="41">
        <f t="shared" si="27"/>
        <v>30</v>
      </c>
      <c r="AV135" s="42">
        <f t="shared" si="29"/>
        <v>16.0639378519554</v>
      </c>
    </row>
    <row r="136" ht="36" spans="1:48">
      <c r="A136" s="28">
        <v>134</v>
      </c>
      <c r="B136" s="11" t="s">
        <v>494</v>
      </c>
      <c r="C136" s="29" t="s">
        <v>606</v>
      </c>
      <c r="D136" s="11" t="s">
        <v>607</v>
      </c>
      <c r="E136" s="11" t="s">
        <v>608</v>
      </c>
      <c r="F136" s="11" t="s">
        <v>599</v>
      </c>
      <c r="G136" s="11" t="s">
        <v>499</v>
      </c>
      <c r="H136" s="11">
        <v>3</v>
      </c>
      <c r="I136" s="11">
        <v>3</v>
      </c>
      <c r="J136" s="11">
        <v>100</v>
      </c>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v>30</v>
      </c>
      <c r="AH136" s="11"/>
      <c r="AI136" s="11"/>
      <c r="AJ136" s="11"/>
      <c r="AK136" s="11"/>
      <c r="AL136" s="11"/>
      <c r="AM136" s="11"/>
      <c r="AN136" s="11" t="s">
        <v>139</v>
      </c>
      <c r="AO136" s="11" t="s">
        <v>47</v>
      </c>
      <c r="AP136" s="11" t="s">
        <v>48</v>
      </c>
      <c r="AQ136" s="11" t="s">
        <v>49</v>
      </c>
      <c r="AR136" s="41">
        <f t="shared" si="28"/>
        <v>30</v>
      </c>
      <c r="AS136" s="41">
        <v>1</v>
      </c>
      <c r="AT136" s="41">
        <f>7591.271/AU825</f>
        <v>0.535464595065181</v>
      </c>
      <c r="AU136" s="41">
        <f t="shared" si="27"/>
        <v>30</v>
      </c>
      <c r="AV136" s="42">
        <f t="shared" si="29"/>
        <v>16.0639378519554</v>
      </c>
    </row>
    <row r="137" ht="36" spans="1:48">
      <c r="A137" s="28">
        <v>135</v>
      </c>
      <c r="B137" s="11" t="s">
        <v>494</v>
      </c>
      <c r="C137" s="29" t="s">
        <v>609</v>
      </c>
      <c r="D137" s="11" t="s">
        <v>610</v>
      </c>
      <c r="E137" s="11" t="s">
        <v>611</v>
      </c>
      <c r="F137" s="30" t="s">
        <v>528</v>
      </c>
      <c r="G137" s="11" t="s">
        <v>487</v>
      </c>
      <c r="H137" s="11">
        <v>1</v>
      </c>
      <c r="I137" s="11">
        <v>1</v>
      </c>
      <c r="J137" s="33">
        <v>70</v>
      </c>
      <c r="K137" s="33" t="s">
        <v>487</v>
      </c>
      <c r="L137" s="11">
        <v>3</v>
      </c>
      <c r="M137" s="33">
        <v>30</v>
      </c>
      <c r="N137" s="33" t="s">
        <v>3369</v>
      </c>
      <c r="O137" s="11">
        <v>0</v>
      </c>
      <c r="P137" s="11">
        <v>0</v>
      </c>
      <c r="Q137" s="11">
        <v>0</v>
      </c>
      <c r="R137" s="11">
        <v>0</v>
      </c>
      <c r="S137" s="11">
        <v>0</v>
      </c>
      <c r="T137" s="11">
        <v>0</v>
      </c>
      <c r="U137" s="11">
        <v>0</v>
      </c>
      <c r="V137" s="11">
        <v>0</v>
      </c>
      <c r="W137" s="11">
        <v>0</v>
      </c>
      <c r="X137" s="11">
        <v>0</v>
      </c>
      <c r="Y137" s="11">
        <v>0</v>
      </c>
      <c r="Z137" s="11">
        <v>0</v>
      </c>
      <c r="AA137" s="11">
        <v>0</v>
      </c>
      <c r="AB137" s="11">
        <v>0</v>
      </c>
      <c r="AC137" s="11">
        <v>0</v>
      </c>
      <c r="AD137" s="11">
        <v>0</v>
      </c>
      <c r="AE137" s="11">
        <v>0</v>
      </c>
      <c r="AF137" s="11">
        <v>0</v>
      </c>
      <c r="AG137" s="11">
        <v>10</v>
      </c>
      <c r="AH137" s="11"/>
      <c r="AI137" s="11"/>
      <c r="AJ137" s="11" t="s">
        <v>3329</v>
      </c>
      <c r="AK137" s="11" t="s">
        <v>3541</v>
      </c>
      <c r="AL137" s="11"/>
      <c r="AM137" s="11"/>
      <c r="AN137" s="11" t="s">
        <v>150</v>
      </c>
      <c r="AO137" s="11" t="s">
        <v>105</v>
      </c>
      <c r="AP137" s="11" t="s">
        <v>48</v>
      </c>
      <c r="AQ137" s="11" t="s">
        <v>49</v>
      </c>
      <c r="AR137" s="41">
        <f t="shared" si="28"/>
        <v>10</v>
      </c>
      <c r="AS137" s="41">
        <v>1</v>
      </c>
      <c r="AT137" s="41">
        <f>7591.271/AU825</f>
        <v>0.535464595065181</v>
      </c>
      <c r="AU137" s="41">
        <f t="shared" si="27"/>
        <v>10</v>
      </c>
      <c r="AV137" s="42">
        <f t="shared" si="29"/>
        <v>5.35464595065181</v>
      </c>
    </row>
    <row r="138" ht="36" spans="1:48">
      <c r="A138" s="28">
        <v>136</v>
      </c>
      <c r="B138" s="11" t="s">
        <v>494</v>
      </c>
      <c r="C138" s="29" t="s">
        <v>612</v>
      </c>
      <c r="D138" s="11" t="s">
        <v>613</v>
      </c>
      <c r="E138" s="11" t="s">
        <v>614</v>
      </c>
      <c r="F138" s="30" t="s">
        <v>615</v>
      </c>
      <c r="G138" s="11" t="s">
        <v>616</v>
      </c>
      <c r="H138" s="11">
        <v>3</v>
      </c>
      <c r="I138" s="11">
        <v>3</v>
      </c>
      <c r="J138" s="11">
        <v>100</v>
      </c>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v>30</v>
      </c>
      <c r="AH138" s="11" t="s">
        <v>1400</v>
      </c>
      <c r="AI138" s="11">
        <v>5</v>
      </c>
      <c r="AJ138" s="11"/>
      <c r="AK138" s="11"/>
      <c r="AL138" s="11"/>
      <c r="AM138" s="11"/>
      <c r="AN138" s="11" t="s">
        <v>150</v>
      </c>
      <c r="AO138" s="11" t="s">
        <v>47</v>
      </c>
      <c r="AP138" s="11" t="s">
        <v>48</v>
      </c>
      <c r="AQ138" s="11" t="s">
        <v>49</v>
      </c>
      <c r="AR138" s="41">
        <f t="shared" si="28"/>
        <v>30</v>
      </c>
      <c r="AS138" s="41">
        <v>1</v>
      </c>
      <c r="AT138" s="41">
        <f>7591.271/AU825</f>
        <v>0.535464595065181</v>
      </c>
      <c r="AU138" s="42">
        <f t="shared" ref="AU138:AU141" si="30">AR138/AI138</f>
        <v>6</v>
      </c>
      <c r="AV138" s="42">
        <f t="shared" si="29"/>
        <v>3.21278757039109</v>
      </c>
    </row>
    <row r="139" ht="36" spans="1:48">
      <c r="A139" s="28">
        <v>137</v>
      </c>
      <c r="B139" s="11" t="s">
        <v>494</v>
      </c>
      <c r="C139" s="29" t="s">
        <v>617</v>
      </c>
      <c r="D139" s="11" t="s">
        <v>618</v>
      </c>
      <c r="E139" s="11" t="s">
        <v>619</v>
      </c>
      <c r="F139" s="11" t="s">
        <v>620</v>
      </c>
      <c r="G139" s="11" t="s">
        <v>331</v>
      </c>
      <c r="H139" s="11">
        <v>5</v>
      </c>
      <c r="I139" s="11">
        <v>5</v>
      </c>
      <c r="J139" s="11">
        <v>100</v>
      </c>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v>15</v>
      </c>
      <c r="AH139" s="11" t="s">
        <v>1400</v>
      </c>
      <c r="AI139" s="11">
        <v>4</v>
      </c>
      <c r="AJ139" s="11"/>
      <c r="AK139" s="11"/>
      <c r="AL139" s="11"/>
      <c r="AM139" s="11"/>
      <c r="AN139" s="11" t="s">
        <v>150</v>
      </c>
      <c r="AO139" s="11" t="s">
        <v>47</v>
      </c>
      <c r="AP139" s="11" t="s">
        <v>56</v>
      </c>
      <c r="AQ139" s="11" t="s">
        <v>49</v>
      </c>
      <c r="AR139" s="41">
        <f t="shared" si="28"/>
        <v>15</v>
      </c>
      <c r="AS139" s="41">
        <v>1</v>
      </c>
      <c r="AT139" s="41">
        <f>7591.271/AU825</f>
        <v>0.535464595065181</v>
      </c>
      <c r="AU139" s="42">
        <f t="shared" si="30"/>
        <v>3.75</v>
      </c>
      <c r="AV139" s="42">
        <f t="shared" si="29"/>
        <v>2.00799223149443</v>
      </c>
    </row>
    <row r="140" ht="60" spans="1:48">
      <c r="A140" s="28">
        <v>138</v>
      </c>
      <c r="B140" s="11" t="s">
        <v>494</v>
      </c>
      <c r="C140" s="29" t="s">
        <v>621</v>
      </c>
      <c r="D140" s="11" t="s">
        <v>622</v>
      </c>
      <c r="E140" s="11" t="s">
        <v>623</v>
      </c>
      <c r="F140" s="11" t="s">
        <v>624</v>
      </c>
      <c r="G140" s="11" t="s">
        <v>625</v>
      </c>
      <c r="H140" s="11">
        <v>7</v>
      </c>
      <c r="I140" s="11">
        <v>3</v>
      </c>
      <c r="J140" s="11">
        <v>38.46</v>
      </c>
      <c r="K140" s="11" t="s">
        <v>3370</v>
      </c>
      <c r="L140" s="11">
        <v>5</v>
      </c>
      <c r="M140" s="11">
        <v>23.07</v>
      </c>
      <c r="N140" s="11" t="s">
        <v>3371</v>
      </c>
      <c r="O140" s="11">
        <v>6</v>
      </c>
      <c r="P140" s="11">
        <v>20.51</v>
      </c>
      <c r="Q140" s="11" t="s">
        <v>3372</v>
      </c>
      <c r="R140" s="35">
        <v>7</v>
      </c>
      <c r="S140" s="35">
        <v>17.94</v>
      </c>
      <c r="T140" s="35" t="s">
        <v>625</v>
      </c>
      <c r="U140" s="11">
        <v>0</v>
      </c>
      <c r="V140" s="11">
        <v>0</v>
      </c>
      <c r="W140" s="11">
        <v>0</v>
      </c>
      <c r="X140" s="11">
        <v>0</v>
      </c>
      <c r="Y140" s="11">
        <v>0</v>
      </c>
      <c r="Z140" s="11">
        <v>0</v>
      </c>
      <c r="AA140" s="11">
        <v>0</v>
      </c>
      <c r="AB140" s="11">
        <v>0</v>
      </c>
      <c r="AC140" s="11">
        <v>0</v>
      </c>
      <c r="AD140" s="11">
        <v>0</v>
      </c>
      <c r="AE140" s="11">
        <v>0</v>
      </c>
      <c r="AF140" s="11">
        <v>0</v>
      </c>
      <c r="AG140" s="11">
        <v>5</v>
      </c>
      <c r="AH140" s="11"/>
      <c r="AI140" s="11"/>
      <c r="AJ140" s="11" t="s">
        <v>3329</v>
      </c>
      <c r="AK140" s="11" t="s">
        <v>3542</v>
      </c>
      <c r="AL140" s="11"/>
      <c r="AM140" s="11"/>
      <c r="AN140" s="11" t="s">
        <v>150</v>
      </c>
      <c r="AO140" s="11" t="s">
        <v>105</v>
      </c>
      <c r="AP140" s="11" t="s">
        <v>56</v>
      </c>
      <c r="AQ140" s="11" t="s">
        <v>49</v>
      </c>
      <c r="AR140" s="41">
        <f t="shared" si="28"/>
        <v>5</v>
      </c>
      <c r="AS140" s="41">
        <v>1</v>
      </c>
      <c r="AT140" s="41">
        <f>7591.271/AU825</f>
        <v>0.535464595065181</v>
      </c>
      <c r="AU140" s="41">
        <f t="shared" ref="AU140:AU144" si="31">AR140</f>
        <v>5</v>
      </c>
      <c r="AV140" s="42">
        <f t="shared" si="29"/>
        <v>2.67732297532591</v>
      </c>
    </row>
    <row r="141" ht="36" spans="1:48">
      <c r="A141" s="28">
        <v>139</v>
      </c>
      <c r="B141" s="11" t="s">
        <v>494</v>
      </c>
      <c r="C141" s="29" t="s">
        <v>626</v>
      </c>
      <c r="D141" s="11" t="s">
        <v>627</v>
      </c>
      <c r="E141" s="11" t="s">
        <v>628</v>
      </c>
      <c r="F141" s="11" t="s">
        <v>558</v>
      </c>
      <c r="G141" s="11" t="s">
        <v>229</v>
      </c>
      <c r="H141" s="11">
        <v>2</v>
      </c>
      <c r="I141" s="11">
        <v>2</v>
      </c>
      <c r="J141" s="11">
        <v>100</v>
      </c>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v>30</v>
      </c>
      <c r="AH141" s="11" t="s">
        <v>1400</v>
      </c>
      <c r="AI141" s="11">
        <v>5</v>
      </c>
      <c r="AJ141" s="11"/>
      <c r="AK141" s="11"/>
      <c r="AL141" s="11"/>
      <c r="AM141" s="11"/>
      <c r="AN141" s="11" t="s">
        <v>150</v>
      </c>
      <c r="AO141" s="11" t="s">
        <v>47</v>
      </c>
      <c r="AP141" s="11" t="s">
        <v>48</v>
      </c>
      <c r="AQ141" s="11" t="s">
        <v>49</v>
      </c>
      <c r="AR141" s="41">
        <f t="shared" si="28"/>
        <v>30</v>
      </c>
      <c r="AS141" s="41">
        <v>1</v>
      </c>
      <c r="AT141" s="41">
        <f>7591.271/AU825</f>
        <v>0.535464595065181</v>
      </c>
      <c r="AU141" s="42">
        <f t="shared" si="30"/>
        <v>6</v>
      </c>
      <c r="AV141" s="42">
        <f t="shared" si="29"/>
        <v>3.21278757039109</v>
      </c>
    </row>
    <row r="142" s="20" customFormat="1" ht="60" spans="1:48">
      <c r="A142" s="48">
        <v>140</v>
      </c>
      <c r="B142" s="49" t="s">
        <v>494</v>
      </c>
      <c r="C142" s="50" t="s">
        <v>629</v>
      </c>
      <c r="D142" s="49" t="s">
        <v>630</v>
      </c>
      <c r="E142" s="49" t="s">
        <v>631</v>
      </c>
      <c r="F142" s="49" t="s">
        <v>143</v>
      </c>
      <c r="G142" s="49" t="s">
        <v>632</v>
      </c>
      <c r="H142" s="49">
        <v>1</v>
      </c>
      <c r="I142" s="49">
        <v>1</v>
      </c>
      <c r="J142" s="35">
        <v>93</v>
      </c>
      <c r="K142" s="35" t="s">
        <v>632</v>
      </c>
      <c r="L142" s="49">
        <v>2</v>
      </c>
      <c r="M142" s="49">
        <v>0</v>
      </c>
      <c r="N142" s="49" t="s">
        <v>3373</v>
      </c>
      <c r="O142" s="49">
        <v>3</v>
      </c>
      <c r="P142" s="49">
        <v>0</v>
      </c>
      <c r="Q142" s="49" t="s">
        <v>3374</v>
      </c>
      <c r="R142" s="49">
        <v>4</v>
      </c>
      <c r="S142" s="49">
        <v>0</v>
      </c>
      <c r="T142" s="49" t="s">
        <v>3375</v>
      </c>
      <c r="U142" s="49">
        <v>5</v>
      </c>
      <c r="V142" s="49">
        <v>0</v>
      </c>
      <c r="W142" s="49" t="s">
        <v>2187</v>
      </c>
      <c r="X142" s="49">
        <v>6</v>
      </c>
      <c r="Y142" s="49">
        <v>0</v>
      </c>
      <c r="Z142" s="49" t="s">
        <v>3376</v>
      </c>
      <c r="AA142" s="49">
        <v>7</v>
      </c>
      <c r="AB142" s="49">
        <v>7</v>
      </c>
      <c r="AC142" s="49" t="s">
        <v>3377</v>
      </c>
      <c r="AD142" s="49">
        <v>8</v>
      </c>
      <c r="AE142" s="49">
        <v>0</v>
      </c>
      <c r="AF142" s="49" t="s">
        <v>3378</v>
      </c>
      <c r="AG142" s="49">
        <v>30</v>
      </c>
      <c r="AH142" s="49"/>
      <c r="AI142" s="49"/>
      <c r="AJ142" s="49" t="s">
        <v>3329</v>
      </c>
      <c r="AK142" s="49" t="s">
        <v>3539</v>
      </c>
      <c r="AL142" s="49"/>
      <c r="AM142" s="49"/>
      <c r="AN142" s="49" t="s">
        <v>150</v>
      </c>
      <c r="AO142" s="49" t="s">
        <v>47</v>
      </c>
      <c r="AP142" s="49" t="s">
        <v>48</v>
      </c>
      <c r="AQ142" s="49" t="s">
        <v>49</v>
      </c>
      <c r="AR142" s="41">
        <f t="shared" si="28"/>
        <v>30</v>
      </c>
      <c r="AS142" s="41">
        <v>1</v>
      </c>
      <c r="AT142" s="41">
        <f>7591.271/AU825</f>
        <v>0.535464595065181</v>
      </c>
      <c r="AU142" s="41">
        <f t="shared" si="31"/>
        <v>30</v>
      </c>
      <c r="AV142" s="42">
        <f t="shared" si="29"/>
        <v>16.0639378519554</v>
      </c>
    </row>
    <row r="143" ht="48" spans="1:48">
      <c r="A143" s="28">
        <v>141</v>
      </c>
      <c r="B143" s="11" t="s">
        <v>494</v>
      </c>
      <c r="C143" s="29" t="s">
        <v>633</v>
      </c>
      <c r="D143" s="11" t="s">
        <v>634</v>
      </c>
      <c r="E143" s="11" t="s">
        <v>635</v>
      </c>
      <c r="F143" s="11" t="s">
        <v>528</v>
      </c>
      <c r="G143" s="11" t="s">
        <v>636</v>
      </c>
      <c r="H143" s="11">
        <v>3</v>
      </c>
      <c r="I143" s="11">
        <v>2</v>
      </c>
      <c r="J143" s="36">
        <v>50</v>
      </c>
      <c r="K143" s="33" t="s">
        <v>45</v>
      </c>
      <c r="L143" s="11">
        <v>3</v>
      </c>
      <c r="M143" s="36">
        <v>50</v>
      </c>
      <c r="N143" s="33" t="s">
        <v>636</v>
      </c>
      <c r="O143" s="11">
        <v>0</v>
      </c>
      <c r="P143" s="11">
        <v>0</v>
      </c>
      <c r="Q143" s="11">
        <v>0</v>
      </c>
      <c r="R143" s="11">
        <v>0</v>
      </c>
      <c r="S143" s="11">
        <v>0</v>
      </c>
      <c r="T143" s="11">
        <v>0</v>
      </c>
      <c r="U143" s="11">
        <v>0</v>
      </c>
      <c r="V143" s="11">
        <v>0</v>
      </c>
      <c r="W143" s="11">
        <v>0</v>
      </c>
      <c r="X143" s="11">
        <v>0</v>
      </c>
      <c r="Y143" s="11">
        <v>0</v>
      </c>
      <c r="Z143" s="11">
        <v>0</v>
      </c>
      <c r="AA143" s="11">
        <v>0</v>
      </c>
      <c r="AB143" s="11">
        <v>0</v>
      </c>
      <c r="AC143" s="11">
        <v>0</v>
      </c>
      <c r="AD143" s="11">
        <v>0</v>
      </c>
      <c r="AE143" s="11">
        <v>0</v>
      </c>
      <c r="AF143" s="11">
        <v>0</v>
      </c>
      <c r="AG143" s="11">
        <v>10</v>
      </c>
      <c r="AH143" s="11"/>
      <c r="AI143" s="11"/>
      <c r="AJ143" s="11" t="s">
        <v>3329</v>
      </c>
      <c r="AK143" s="11" t="s">
        <v>3541</v>
      </c>
      <c r="AL143" s="11"/>
      <c r="AM143" s="11"/>
      <c r="AN143" s="11" t="s">
        <v>150</v>
      </c>
      <c r="AO143" s="11" t="s">
        <v>105</v>
      </c>
      <c r="AP143" s="11" t="s">
        <v>48</v>
      </c>
      <c r="AQ143" s="11" t="s">
        <v>49</v>
      </c>
      <c r="AR143" s="41">
        <f t="shared" si="28"/>
        <v>10</v>
      </c>
      <c r="AS143" s="41">
        <v>1</v>
      </c>
      <c r="AT143" s="41">
        <f>7591.271/AU825</f>
        <v>0.535464595065181</v>
      </c>
      <c r="AU143" s="41">
        <f t="shared" si="31"/>
        <v>10</v>
      </c>
      <c r="AV143" s="42">
        <f t="shared" si="29"/>
        <v>5.35464595065181</v>
      </c>
    </row>
    <row r="144" ht="36" spans="1:48">
      <c r="A144" s="28">
        <v>142</v>
      </c>
      <c r="B144" s="11" t="s">
        <v>494</v>
      </c>
      <c r="C144" s="29" t="s">
        <v>637</v>
      </c>
      <c r="D144" s="11" t="s">
        <v>638</v>
      </c>
      <c r="E144" s="11" t="s">
        <v>639</v>
      </c>
      <c r="F144" s="30" t="s">
        <v>528</v>
      </c>
      <c r="G144" s="11" t="s">
        <v>636</v>
      </c>
      <c r="H144" s="11">
        <v>2</v>
      </c>
      <c r="I144" s="11">
        <v>2</v>
      </c>
      <c r="J144" s="11">
        <v>100</v>
      </c>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v>10</v>
      </c>
      <c r="AH144" s="11"/>
      <c r="AI144" s="11"/>
      <c r="AJ144" s="11"/>
      <c r="AK144" s="11"/>
      <c r="AL144" s="11"/>
      <c r="AM144" s="11"/>
      <c r="AN144" s="11" t="s">
        <v>473</v>
      </c>
      <c r="AO144" s="11" t="s">
        <v>105</v>
      </c>
      <c r="AP144" s="11" t="s">
        <v>48</v>
      </c>
      <c r="AQ144" s="11" t="s">
        <v>49</v>
      </c>
      <c r="AR144" s="41">
        <f t="shared" si="28"/>
        <v>10</v>
      </c>
      <c r="AS144" s="41">
        <v>1</v>
      </c>
      <c r="AT144" s="41">
        <f>7591.271/AU825</f>
        <v>0.535464595065181</v>
      </c>
      <c r="AU144" s="41">
        <f t="shared" si="31"/>
        <v>10</v>
      </c>
      <c r="AV144" s="42">
        <f t="shared" si="29"/>
        <v>5.35464595065181</v>
      </c>
    </row>
    <row r="145" ht="48" spans="1:48">
      <c r="A145" s="28">
        <v>143</v>
      </c>
      <c r="B145" s="11" t="s">
        <v>494</v>
      </c>
      <c r="C145" s="29" t="s">
        <v>640</v>
      </c>
      <c r="D145" s="11" t="s">
        <v>641</v>
      </c>
      <c r="E145" s="11" t="s">
        <v>642</v>
      </c>
      <c r="F145" s="11" t="s">
        <v>558</v>
      </c>
      <c r="G145" s="11" t="s">
        <v>229</v>
      </c>
      <c r="H145" s="11">
        <v>2</v>
      </c>
      <c r="I145" s="11">
        <v>2</v>
      </c>
      <c r="J145" s="11">
        <v>100</v>
      </c>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v>30</v>
      </c>
      <c r="AH145" s="11" t="s">
        <v>1400</v>
      </c>
      <c r="AI145" s="11">
        <v>5</v>
      </c>
      <c r="AJ145" s="11"/>
      <c r="AK145" s="11"/>
      <c r="AL145" s="11"/>
      <c r="AM145" s="11"/>
      <c r="AN145" s="11" t="s">
        <v>473</v>
      </c>
      <c r="AO145" s="11" t="s">
        <v>47</v>
      </c>
      <c r="AP145" s="11" t="s">
        <v>48</v>
      </c>
      <c r="AQ145" s="11" t="s">
        <v>49</v>
      </c>
      <c r="AR145" s="41">
        <f t="shared" si="28"/>
        <v>30</v>
      </c>
      <c r="AS145" s="41">
        <v>1</v>
      </c>
      <c r="AT145" s="41">
        <f>7591.271/AU825</f>
        <v>0.535464595065181</v>
      </c>
      <c r="AU145" s="42">
        <f>AR145/AI145</f>
        <v>6</v>
      </c>
      <c r="AV145" s="42">
        <f t="shared" si="29"/>
        <v>3.21278757039109</v>
      </c>
    </row>
    <row r="146" ht="36" spans="1:48">
      <c r="A146" s="28">
        <v>144</v>
      </c>
      <c r="B146" s="11" t="s">
        <v>494</v>
      </c>
      <c r="C146" s="29" t="s">
        <v>643</v>
      </c>
      <c r="D146" s="11" t="s">
        <v>644</v>
      </c>
      <c r="E146" s="11" t="s">
        <v>645</v>
      </c>
      <c r="F146" s="11" t="s">
        <v>646</v>
      </c>
      <c r="G146" s="11" t="s">
        <v>403</v>
      </c>
      <c r="H146" s="11">
        <v>7</v>
      </c>
      <c r="I146" s="11">
        <v>1</v>
      </c>
      <c r="J146" s="11">
        <v>78.12</v>
      </c>
      <c r="K146" s="11" t="s">
        <v>3379</v>
      </c>
      <c r="L146" s="11">
        <v>7</v>
      </c>
      <c r="M146" s="35">
        <v>21.87</v>
      </c>
      <c r="N146" s="35" t="s">
        <v>403</v>
      </c>
      <c r="O146" s="11">
        <v>0</v>
      </c>
      <c r="P146" s="11">
        <v>0</v>
      </c>
      <c r="Q146" s="11">
        <v>0</v>
      </c>
      <c r="R146" s="11">
        <v>0</v>
      </c>
      <c r="S146" s="11">
        <v>0</v>
      </c>
      <c r="T146" s="11">
        <v>0</v>
      </c>
      <c r="U146" s="11">
        <v>0</v>
      </c>
      <c r="V146" s="11">
        <v>0</v>
      </c>
      <c r="W146" s="11">
        <v>0</v>
      </c>
      <c r="X146" s="11">
        <v>0</v>
      </c>
      <c r="Y146" s="11">
        <v>0</v>
      </c>
      <c r="Z146" s="11">
        <v>0</v>
      </c>
      <c r="AA146" s="11">
        <v>0</v>
      </c>
      <c r="AB146" s="11">
        <v>0</v>
      </c>
      <c r="AC146" s="11">
        <v>0</v>
      </c>
      <c r="AD146" s="11">
        <v>0</v>
      </c>
      <c r="AE146" s="11">
        <v>0</v>
      </c>
      <c r="AF146" s="11">
        <v>0</v>
      </c>
      <c r="AG146" s="11">
        <v>15</v>
      </c>
      <c r="AH146" s="11"/>
      <c r="AI146" s="11"/>
      <c r="AJ146" s="11" t="s">
        <v>3329</v>
      </c>
      <c r="AK146" s="11" t="s">
        <v>3542</v>
      </c>
      <c r="AL146" s="11"/>
      <c r="AM146" s="11"/>
      <c r="AN146" s="11" t="s">
        <v>473</v>
      </c>
      <c r="AO146" s="11" t="s">
        <v>47</v>
      </c>
      <c r="AP146" s="11" t="s">
        <v>56</v>
      </c>
      <c r="AQ146" s="11" t="s">
        <v>49</v>
      </c>
      <c r="AR146" s="41">
        <f t="shared" si="28"/>
        <v>15</v>
      </c>
      <c r="AS146" s="41">
        <v>1</v>
      </c>
      <c r="AT146" s="41">
        <f>7591.271/AU825</f>
        <v>0.535464595065181</v>
      </c>
      <c r="AU146" s="41">
        <f t="shared" ref="AU146:AU157" si="32">AR146</f>
        <v>15</v>
      </c>
      <c r="AV146" s="42">
        <f t="shared" si="29"/>
        <v>8.03196892597772</v>
      </c>
    </row>
    <row r="147" ht="24" spans="1:48">
      <c r="A147" s="28">
        <v>145</v>
      </c>
      <c r="B147" s="11" t="s">
        <v>494</v>
      </c>
      <c r="C147" s="29" t="s">
        <v>647</v>
      </c>
      <c r="D147" s="11" t="s">
        <v>648</v>
      </c>
      <c r="E147" s="11" t="s">
        <v>649</v>
      </c>
      <c r="F147" s="11" t="s">
        <v>650</v>
      </c>
      <c r="G147" s="11" t="s">
        <v>651</v>
      </c>
      <c r="H147" s="11">
        <v>2</v>
      </c>
      <c r="I147" s="11">
        <v>2</v>
      </c>
      <c r="J147" s="11">
        <v>100</v>
      </c>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v>30</v>
      </c>
      <c r="AH147" s="11" t="s">
        <v>1400</v>
      </c>
      <c r="AI147" s="11">
        <v>3</v>
      </c>
      <c r="AJ147" s="11"/>
      <c r="AK147" s="11"/>
      <c r="AL147" s="11"/>
      <c r="AM147" s="11"/>
      <c r="AN147" s="11" t="s">
        <v>473</v>
      </c>
      <c r="AO147" s="11" t="s">
        <v>47</v>
      </c>
      <c r="AP147" s="11" t="s">
        <v>48</v>
      </c>
      <c r="AQ147" s="11" t="s">
        <v>49</v>
      </c>
      <c r="AR147" s="41">
        <f t="shared" si="28"/>
        <v>30</v>
      </c>
      <c r="AS147" s="41">
        <v>1</v>
      </c>
      <c r="AT147" s="41">
        <f>7591.271/AU825</f>
        <v>0.535464595065181</v>
      </c>
      <c r="AU147" s="42">
        <f>AR147/AI147</f>
        <v>10</v>
      </c>
      <c r="AV147" s="42">
        <f t="shared" si="29"/>
        <v>5.35464595065181</v>
      </c>
    </row>
    <row r="148" ht="48" spans="1:48">
      <c r="A148" s="28">
        <v>146</v>
      </c>
      <c r="B148" s="11" t="s">
        <v>494</v>
      </c>
      <c r="C148" s="29" t="s">
        <v>652</v>
      </c>
      <c r="D148" s="11" t="s">
        <v>653</v>
      </c>
      <c r="E148" s="11" t="s">
        <v>654</v>
      </c>
      <c r="F148" s="11" t="s">
        <v>655</v>
      </c>
      <c r="G148" s="11" t="s">
        <v>331</v>
      </c>
      <c r="H148" s="11">
        <v>1</v>
      </c>
      <c r="I148" s="11">
        <v>1</v>
      </c>
      <c r="J148" s="33">
        <v>70</v>
      </c>
      <c r="K148" s="33" t="s">
        <v>331</v>
      </c>
      <c r="L148" s="11">
        <v>2</v>
      </c>
      <c r="M148" s="33">
        <v>30</v>
      </c>
      <c r="N148" s="33" t="s">
        <v>1275</v>
      </c>
      <c r="O148" s="11">
        <v>0</v>
      </c>
      <c r="P148" s="11">
        <v>0</v>
      </c>
      <c r="Q148" s="11">
        <v>0</v>
      </c>
      <c r="R148" s="11">
        <v>0</v>
      </c>
      <c r="S148" s="11">
        <v>0</v>
      </c>
      <c r="T148" s="11">
        <v>0</v>
      </c>
      <c r="U148" s="11">
        <v>0</v>
      </c>
      <c r="V148" s="11">
        <v>0</v>
      </c>
      <c r="W148" s="11">
        <v>0</v>
      </c>
      <c r="X148" s="11">
        <v>0</v>
      </c>
      <c r="Y148" s="11">
        <v>0</v>
      </c>
      <c r="Z148" s="11">
        <v>0</v>
      </c>
      <c r="AA148" s="11">
        <v>0</v>
      </c>
      <c r="AB148" s="11">
        <v>0</v>
      </c>
      <c r="AC148" s="11">
        <v>0</v>
      </c>
      <c r="AD148" s="11">
        <v>0</v>
      </c>
      <c r="AE148" s="11">
        <v>0</v>
      </c>
      <c r="AF148" s="11">
        <v>0</v>
      </c>
      <c r="AG148" s="11">
        <v>30</v>
      </c>
      <c r="AH148" s="11"/>
      <c r="AI148" s="11"/>
      <c r="AJ148" s="11" t="s">
        <v>3329</v>
      </c>
      <c r="AK148" s="11" t="s">
        <v>3541</v>
      </c>
      <c r="AL148" s="11"/>
      <c r="AM148" s="11"/>
      <c r="AN148" s="11" t="s">
        <v>473</v>
      </c>
      <c r="AO148" s="11" t="s">
        <v>47</v>
      </c>
      <c r="AP148" s="11" t="s">
        <v>48</v>
      </c>
      <c r="AQ148" s="11" t="s">
        <v>49</v>
      </c>
      <c r="AR148" s="41">
        <f t="shared" si="28"/>
        <v>30</v>
      </c>
      <c r="AS148" s="41">
        <v>1</v>
      </c>
      <c r="AT148" s="41">
        <f>7591.271/AU825</f>
        <v>0.535464595065181</v>
      </c>
      <c r="AU148" s="41">
        <f t="shared" si="32"/>
        <v>30</v>
      </c>
      <c r="AV148" s="42">
        <f t="shared" si="29"/>
        <v>16.0639378519554</v>
      </c>
    </row>
    <row r="149" ht="48" spans="1:48">
      <c r="A149" s="28">
        <v>147</v>
      </c>
      <c r="B149" s="11" t="s">
        <v>656</v>
      </c>
      <c r="C149" s="29" t="s">
        <v>657</v>
      </c>
      <c r="D149" s="11" t="s">
        <v>658</v>
      </c>
      <c r="E149" s="11" t="s">
        <v>659</v>
      </c>
      <c r="F149" s="30" t="s">
        <v>660</v>
      </c>
      <c r="G149" s="11" t="s">
        <v>156</v>
      </c>
      <c r="H149" s="11">
        <v>1</v>
      </c>
      <c r="I149" s="11">
        <v>1</v>
      </c>
      <c r="J149" s="11">
        <v>100</v>
      </c>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v>20</v>
      </c>
      <c r="AH149" s="11"/>
      <c r="AI149" s="11"/>
      <c r="AJ149" s="11"/>
      <c r="AK149" s="11"/>
      <c r="AL149" s="11"/>
      <c r="AM149" s="11"/>
      <c r="AN149" s="11" t="s">
        <v>94</v>
      </c>
      <c r="AO149" s="11" t="s">
        <v>47</v>
      </c>
      <c r="AP149" s="11" t="s">
        <v>48</v>
      </c>
      <c r="AQ149" s="11" t="s">
        <v>49</v>
      </c>
      <c r="AR149" s="41">
        <f t="shared" si="28"/>
        <v>20</v>
      </c>
      <c r="AS149" s="41">
        <v>1</v>
      </c>
      <c r="AT149" s="41">
        <f>7591.271/AU825</f>
        <v>0.535464595065181</v>
      </c>
      <c r="AU149" s="41">
        <f t="shared" si="32"/>
        <v>20</v>
      </c>
      <c r="AV149" s="42">
        <f t="shared" si="29"/>
        <v>10.7092919013036</v>
      </c>
    </row>
    <row r="150" ht="36" spans="1:48">
      <c r="A150" s="28">
        <v>148</v>
      </c>
      <c r="B150" s="11" t="s">
        <v>656</v>
      </c>
      <c r="C150" s="29" t="s">
        <v>661</v>
      </c>
      <c r="D150" s="11" t="s">
        <v>662</v>
      </c>
      <c r="E150" s="11" t="s">
        <v>663</v>
      </c>
      <c r="F150" s="11" t="s">
        <v>664</v>
      </c>
      <c r="G150" s="11" t="s">
        <v>331</v>
      </c>
      <c r="H150" s="11">
        <v>1</v>
      </c>
      <c r="I150" s="11">
        <v>1</v>
      </c>
      <c r="J150" s="11">
        <v>100</v>
      </c>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v>20</v>
      </c>
      <c r="AH150" s="11"/>
      <c r="AI150" s="11"/>
      <c r="AJ150" s="11"/>
      <c r="AK150" s="11"/>
      <c r="AL150" s="11"/>
      <c r="AM150" s="11"/>
      <c r="AN150" s="11" t="s">
        <v>520</v>
      </c>
      <c r="AO150" s="11" t="s">
        <v>47</v>
      </c>
      <c r="AP150" s="11" t="s">
        <v>48</v>
      </c>
      <c r="AQ150" s="11" t="s">
        <v>49</v>
      </c>
      <c r="AR150" s="41">
        <f t="shared" si="28"/>
        <v>20</v>
      </c>
      <c r="AS150" s="41">
        <v>1</v>
      </c>
      <c r="AT150" s="41">
        <f>7591.271/AU825</f>
        <v>0.535464595065181</v>
      </c>
      <c r="AU150" s="41">
        <f t="shared" si="32"/>
        <v>20</v>
      </c>
      <c r="AV150" s="42">
        <f t="shared" si="29"/>
        <v>10.7092919013036</v>
      </c>
    </row>
    <row r="151" ht="24" spans="1:48">
      <c r="A151" s="28">
        <v>149</v>
      </c>
      <c r="B151" s="11" t="s">
        <v>656</v>
      </c>
      <c r="C151" s="29" t="s">
        <v>665</v>
      </c>
      <c r="D151" s="11" t="s">
        <v>666</v>
      </c>
      <c r="E151" s="11" t="s">
        <v>667</v>
      </c>
      <c r="F151" s="30" t="s">
        <v>668</v>
      </c>
      <c r="G151" s="11" t="s">
        <v>156</v>
      </c>
      <c r="H151" s="11">
        <v>1</v>
      </c>
      <c r="I151" s="11">
        <v>1</v>
      </c>
      <c r="J151" s="11">
        <v>100</v>
      </c>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v>20</v>
      </c>
      <c r="AH151" s="11"/>
      <c r="AI151" s="11"/>
      <c r="AJ151" s="11"/>
      <c r="AK151" s="11"/>
      <c r="AL151" s="11"/>
      <c r="AM151" s="11"/>
      <c r="AN151" s="11" t="s">
        <v>113</v>
      </c>
      <c r="AO151" s="11" t="s">
        <v>47</v>
      </c>
      <c r="AP151" s="11" t="s">
        <v>48</v>
      </c>
      <c r="AQ151" s="11" t="s">
        <v>49</v>
      </c>
      <c r="AR151" s="41">
        <f t="shared" si="28"/>
        <v>20</v>
      </c>
      <c r="AS151" s="41">
        <v>1</v>
      </c>
      <c r="AT151" s="41">
        <f>7591.271/AU825</f>
        <v>0.535464595065181</v>
      </c>
      <c r="AU151" s="41">
        <f t="shared" si="32"/>
        <v>20</v>
      </c>
      <c r="AV151" s="42">
        <f t="shared" si="29"/>
        <v>10.7092919013036</v>
      </c>
    </row>
    <row r="152" ht="60" spans="1:48">
      <c r="A152" s="28">
        <v>150</v>
      </c>
      <c r="B152" s="11" t="s">
        <v>656</v>
      </c>
      <c r="C152" s="29" t="s">
        <v>669</v>
      </c>
      <c r="D152" s="11" t="s">
        <v>670</v>
      </c>
      <c r="E152" s="11" t="s">
        <v>671</v>
      </c>
      <c r="F152" s="30" t="s">
        <v>672</v>
      </c>
      <c r="G152" s="11" t="s">
        <v>339</v>
      </c>
      <c r="H152" s="11">
        <v>1</v>
      </c>
      <c r="I152" s="11">
        <v>1</v>
      </c>
      <c r="J152" s="11">
        <v>100</v>
      </c>
      <c r="K152" s="11" t="s">
        <v>339</v>
      </c>
      <c r="L152" s="11">
        <v>2</v>
      </c>
      <c r="M152" s="11">
        <v>0</v>
      </c>
      <c r="N152" s="11" t="s">
        <v>3380</v>
      </c>
      <c r="O152" s="11">
        <v>3</v>
      </c>
      <c r="P152" s="11">
        <v>0</v>
      </c>
      <c r="Q152" s="11" t="s">
        <v>3381</v>
      </c>
      <c r="R152" s="11">
        <v>4</v>
      </c>
      <c r="S152" s="11">
        <v>0</v>
      </c>
      <c r="T152" s="11" t="s">
        <v>3382</v>
      </c>
      <c r="U152" s="11">
        <v>5</v>
      </c>
      <c r="V152" s="11">
        <v>0</v>
      </c>
      <c r="W152" s="11" t="s">
        <v>3383</v>
      </c>
      <c r="X152" s="11">
        <v>6</v>
      </c>
      <c r="Y152" s="11">
        <v>0</v>
      </c>
      <c r="Z152" s="11" t="s">
        <v>3384</v>
      </c>
      <c r="AA152" s="11">
        <v>0</v>
      </c>
      <c r="AB152" s="11">
        <v>0</v>
      </c>
      <c r="AC152" s="11">
        <v>0</v>
      </c>
      <c r="AD152" s="11">
        <v>0</v>
      </c>
      <c r="AE152" s="11">
        <v>0</v>
      </c>
      <c r="AF152" s="11">
        <v>0</v>
      </c>
      <c r="AG152" s="11">
        <v>20</v>
      </c>
      <c r="AH152" s="11"/>
      <c r="AI152" s="11"/>
      <c r="AJ152" s="11" t="s">
        <v>3329</v>
      </c>
      <c r="AK152" s="11"/>
      <c r="AL152" s="11"/>
      <c r="AM152" s="11"/>
      <c r="AN152" s="11" t="s">
        <v>343</v>
      </c>
      <c r="AO152" s="11" t="s">
        <v>47</v>
      </c>
      <c r="AP152" s="11" t="s">
        <v>48</v>
      </c>
      <c r="AQ152" s="11" t="s">
        <v>49</v>
      </c>
      <c r="AR152" s="41">
        <f t="shared" si="28"/>
        <v>20</v>
      </c>
      <c r="AS152" s="41">
        <v>1</v>
      </c>
      <c r="AT152" s="41">
        <f>7591.271/AU825</f>
        <v>0.535464595065181</v>
      </c>
      <c r="AU152" s="41">
        <f t="shared" si="32"/>
        <v>20</v>
      </c>
      <c r="AV152" s="42">
        <f t="shared" si="29"/>
        <v>10.7092919013036</v>
      </c>
    </row>
    <row r="153" ht="36" spans="1:48">
      <c r="A153" s="28">
        <v>151</v>
      </c>
      <c r="B153" s="11" t="s">
        <v>656</v>
      </c>
      <c r="C153" s="29" t="s">
        <v>673</v>
      </c>
      <c r="D153" s="11" t="s">
        <v>674</v>
      </c>
      <c r="E153" s="11" t="s">
        <v>675</v>
      </c>
      <c r="F153" s="30" t="s">
        <v>676</v>
      </c>
      <c r="G153" s="11" t="s">
        <v>156</v>
      </c>
      <c r="H153" s="11">
        <v>1</v>
      </c>
      <c r="I153" s="11">
        <v>1</v>
      </c>
      <c r="J153" s="11">
        <v>100</v>
      </c>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v>20</v>
      </c>
      <c r="AH153" s="11"/>
      <c r="AI153" s="11"/>
      <c r="AJ153" s="11"/>
      <c r="AK153" s="11"/>
      <c r="AL153" s="11"/>
      <c r="AM153" s="11"/>
      <c r="AN153" s="11" t="s">
        <v>133</v>
      </c>
      <c r="AO153" s="11" t="s">
        <v>47</v>
      </c>
      <c r="AP153" s="11" t="s">
        <v>48</v>
      </c>
      <c r="AQ153" s="11" t="s">
        <v>49</v>
      </c>
      <c r="AR153" s="41">
        <f t="shared" si="28"/>
        <v>20</v>
      </c>
      <c r="AS153" s="41">
        <v>1</v>
      </c>
      <c r="AT153" s="41">
        <f>7591.271/AU825</f>
        <v>0.535464595065181</v>
      </c>
      <c r="AU153" s="41">
        <f t="shared" si="32"/>
        <v>20</v>
      </c>
      <c r="AV153" s="42">
        <f t="shared" si="29"/>
        <v>10.7092919013036</v>
      </c>
    </row>
    <row r="154" ht="36" spans="1:48">
      <c r="A154" s="28">
        <v>152</v>
      </c>
      <c r="B154" s="11" t="s">
        <v>656</v>
      </c>
      <c r="C154" s="29" t="s">
        <v>677</v>
      </c>
      <c r="D154" s="11" t="s">
        <v>678</v>
      </c>
      <c r="E154" s="11" t="s">
        <v>679</v>
      </c>
      <c r="F154" s="30" t="s">
        <v>660</v>
      </c>
      <c r="G154" s="11" t="s">
        <v>156</v>
      </c>
      <c r="H154" s="11">
        <v>1</v>
      </c>
      <c r="I154" s="11">
        <v>1</v>
      </c>
      <c r="J154" s="11">
        <v>100</v>
      </c>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v>20</v>
      </c>
      <c r="AH154" s="11"/>
      <c r="AI154" s="11"/>
      <c r="AJ154" s="11"/>
      <c r="AK154" s="11"/>
      <c r="AL154" s="11"/>
      <c r="AM154" s="11"/>
      <c r="AN154" s="11" t="s">
        <v>133</v>
      </c>
      <c r="AO154" s="11" t="s">
        <v>47</v>
      </c>
      <c r="AP154" s="11" t="s">
        <v>48</v>
      </c>
      <c r="AQ154" s="11" t="s">
        <v>49</v>
      </c>
      <c r="AR154" s="41">
        <f t="shared" si="28"/>
        <v>20</v>
      </c>
      <c r="AS154" s="41">
        <v>1</v>
      </c>
      <c r="AT154" s="41">
        <f>7591.271/AU825</f>
        <v>0.535464595065181</v>
      </c>
      <c r="AU154" s="41">
        <f t="shared" si="32"/>
        <v>20</v>
      </c>
      <c r="AV154" s="42">
        <f t="shared" si="29"/>
        <v>10.7092919013036</v>
      </c>
    </row>
    <row r="155" ht="48" spans="1:48">
      <c r="A155" s="28">
        <v>153</v>
      </c>
      <c r="B155" s="11" t="s">
        <v>656</v>
      </c>
      <c r="C155" s="29" t="s">
        <v>680</v>
      </c>
      <c r="D155" s="11" t="s">
        <v>681</v>
      </c>
      <c r="E155" s="11" t="s">
        <v>682</v>
      </c>
      <c r="F155" s="11" t="s">
        <v>683</v>
      </c>
      <c r="G155" s="11" t="s">
        <v>446</v>
      </c>
      <c r="H155" s="11">
        <v>1</v>
      </c>
      <c r="I155" s="11">
        <v>1</v>
      </c>
      <c r="J155" s="11">
        <v>50</v>
      </c>
      <c r="K155" s="11" t="s">
        <v>446</v>
      </c>
      <c r="L155" s="11">
        <v>2</v>
      </c>
      <c r="M155" s="11">
        <v>0</v>
      </c>
      <c r="N155" s="11" t="s">
        <v>3385</v>
      </c>
      <c r="O155" s="11">
        <v>3</v>
      </c>
      <c r="P155" s="11">
        <v>50</v>
      </c>
      <c r="Q155" s="11" t="s">
        <v>3386</v>
      </c>
      <c r="R155" s="11">
        <v>0</v>
      </c>
      <c r="S155" s="11">
        <v>0</v>
      </c>
      <c r="T155" s="11">
        <v>0</v>
      </c>
      <c r="U155" s="11">
        <v>0</v>
      </c>
      <c r="V155" s="11">
        <v>0</v>
      </c>
      <c r="W155" s="11">
        <v>0</v>
      </c>
      <c r="X155" s="11">
        <v>0</v>
      </c>
      <c r="Y155" s="11">
        <v>0</v>
      </c>
      <c r="Z155" s="11">
        <v>0</v>
      </c>
      <c r="AA155" s="11">
        <v>0</v>
      </c>
      <c r="AB155" s="11">
        <v>0</v>
      </c>
      <c r="AC155" s="11">
        <v>0</v>
      </c>
      <c r="AD155" s="11">
        <v>0</v>
      </c>
      <c r="AE155" s="11">
        <v>0</v>
      </c>
      <c r="AF155" s="11">
        <v>0</v>
      </c>
      <c r="AG155" s="11">
        <v>20</v>
      </c>
      <c r="AH155" s="11"/>
      <c r="AI155" s="11"/>
      <c r="AJ155" s="11" t="s">
        <v>3329</v>
      </c>
      <c r="AK155" s="11"/>
      <c r="AL155" s="11"/>
      <c r="AM155" s="11"/>
      <c r="AN155" s="11" t="s">
        <v>133</v>
      </c>
      <c r="AO155" s="11" t="s">
        <v>47</v>
      </c>
      <c r="AP155" s="11" t="s">
        <v>48</v>
      </c>
      <c r="AQ155" s="11" t="s">
        <v>49</v>
      </c>
      <c r="AR155" s="41">
        <f t="shared" si="28"/>
        <v>20</v>
      </c>
      <c r="AS155" s="41">
        <v>1</v>
      </c>
      <c r="AT155" s="41">
        <f>7591.271/AU825</f>
        <v>0.535464595065181</v>
      </c>
      <c r="AU155" s="41">
        <f t="shared" si="32"/>
        <v>20</v>
      </c>
      <c r="AV155" s="42">
        <f t="shared" si="29"/>
        <v>10.7092919013036</v>
      </c>
    </row>
    <row r="156" ht="36" spans="1:48">
      <c r="A156" s="28">
        <v>154</v>
      </c>
      <c r="B156" s="11" t="s">
        <v>656</v>
      </c>
      <c r="C156" s="29" t="s">
        <v>684</v>
      </c>
      <c r="D156" s="11" t="s">
        <v>685</v>
      </c>
      <c r="E156" s="11" t="s">
        <v>686</v>
      </c>
      <c r="F156" s="30" t="s">
        <v>161</v>
      </c>
      <c r="G156" s="11" t="s">
        <v>687</v>
      </c>
      <c r="H156" s="11">
        <v>2</v>
      </c>
      <c r="I156" s="11">
        <v>1</v>
      </c>
      <c r="J156" s="11">
        <v>60</v>
      </c>
      <c r="K156" s="11" t="s">
        <v>687</v>
      </c>
      <c r="L156" s="11">
        <v>2</v>
      </c>
      <c r="M156" s="11">
        <v>40</v>
      </c>
      <c r="N156" s="11" t="s">
        <v>3387</v>
      </c>
      <c r="O156" s="11">
        <v>0</v>
      </c>
      <c r="P156" s="11">
        <v>0</v>
      </c>
      <c r="Q156" s="11">
        <v>0</v>
      </c>
      <c r="R156" s="11">
        <v>0</v>
      </c>
      <c r="S156" s="11">
        <v>0</v>
      </c>
      <c r="T156" s="11">
        <v>0</v>
      </c>
      <c r="U156" s="11">
        <v>0</v>
      </c>
      <c r="V156" s="11">
        <v>0</v>
      </c>
      <c r="W156" s="11">
        <v>0</v>
      </c>
      <c r="X156" s="11">
        <v>0</v>
      </c>
      <c r="Y156" s="11">
        <v>0</v>
      </c>
      <c r="Z156" s="11">
        <v>0</v>
      </c>
      <c r="AA156" s="11">
        <v>0</v>
      </c>
      <c r="AB156" s="11">
        <v>0</v>
      </c>
      <c r="AC156" s="11">
        <v>0</v>
      </c>
      <c r="AD156" s="11">
        <v>0</v>
      </c>
      <c r="AE156" s="11">
        <v>0</v>
      </c>
      <c r="AF156" s="11">
        <v>0</v>
      </c>
      <c r="AG156" s="11">
        <v>20</v>
      </c>
      <c r="AH156" s="11"/>
      <c r="AI156" s="11"/>
      <c r="AJ156" s="11" t="s">
        <v>3329</v>
      </c>
      <c r="AK156" s="11"/>
      <c r="AL156" s="11"/>
      <c r="AM156" s="11"/>
      <c r="AN156" s="11" t="s">
        <v>139</v>
      </c>
      <c r="AO156" s="11" t="s">
        <v>47</v>
      </c>
      <c r="AP156" s="11" t="s">
        <v>48</v>
      </c>
      <c r="AQ156" s="11" t="s">
        <v>49</v>
      </c>
      <c r="AR156" s="41">
        <f t="shared" si="28"/>
        <v>20</v>
      </c>
      <c r="AS156" s="41">
        <v>1</v>
      </c>
      <c r="AT156" s="41">
        <f>7591.271/AU825</f>
        <v>0.535464595065181</v>
      </c>
      <c r="AU156" s="41">
        <f t="shared" si="32"/>
        <v>20</v>
      </c>
      <c r="AV156" s="42">
        <f t="shared" si="29"/>
        <v>10.7092919013036</v>
      </c>
    </row>
    <row r="157" ht="36" spans="1:48">
      <c r="A157" s="28">
        <v>155</v>
      </c>
      <c r="B157" s="11" t="s">
        <v>656</v>
      </c>
      <c r="C157" s="29" t="s">
        <v>688</v>
      </c>
      <c r="D157" s="11" t="s">
        <v>689</v>
      </c>
      <c r="E157" s="11" t="s">
        <v>690</v>
      </c>
      <c r="F157" s="30" t="s">
        <v>503</v>
      </c>
      <c r="G157" s="11" t="s">
        <v>156</v>
      </c>
      <c r="H157" s="11">
        <v>1</v>
      </c>
      <c r="I157" s="11">
        <v>1</v>
      </c>
      <c r="J157" s="11">
        <v>100</v>
      </c>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v>20</v>
      </c>
      <c r="AH157" s="11"/>
      <c r="AI157" s="11"/>
      <c r="AJ157" s="11"/>
      <c r="AK157" s="11"/>
      <c r="AL157" s="11"/>
      <c r="AM157" s="11"/>
      <c r="AN157" s="11" t="s">
        <v>150</v>
      </c>
      <c r="AO157" s="11" t="s">
        <v>47</v>
      </c>
      <c r="AP157" s="11" t="s">
        <v>48</v>
      </c>
      <c r="AQ157" s="11" t="s">
        <v>49</v>
      </c>
      <c r="AR157" s="41">
        <f t="shared" si="28"/>
        <v>20</v>
      </c>
      <c r="AS157" s="41">
        <v>1</v>
      </c>
      <c r="AT157" s="41">
        <f>7591.271/AU825</f>
        <v>0.535464595065181</v>
      </c>
      <c r="AU157" s="41">
        <f t="shared" si="32"/>
        <v>20</v>
      </c>
      <c r="AV157" s="42">
        <f t="shared" si="29"/>
        <v>10.7092919013036</v>
      </c>
    </row>
    <row r="158" ht="60" spans="1:48">
      <c r="A158" s="28">
        <v>156</v>
      </c>
      <c r="B158" s="11" t="s">
        <v>656</v>
      </c>
      <c r="C158" s="29" t="s">
        <v>691</v>
      </c>
      <c r="D158" s="11" t="s">
        <v>692</v>
      </c>
      <c r="E158" s="11" t="s">
        <v>693</v>
      </c>
      <c r="F158" s="30" t="s">
        <v>694</v>
      </c>
      <c r="G158" s="11" t="s">
        <v>695</v>
      </c>
      <c r="H158" s="11">
        <v>1</v>
      </c>
      <c r="I158" s="11">
        <v>1</v>
      </c>
      <c r="J158" s="11">
        <v>100</v>
      </c>
      <c r="K158" s="11" t="s">
        <v>695</v>
      </c>
      <c r="L158" s="11">
        <v>2</v>
      </c>
      <c r="M158" s="11">
        <v>0</v>
      </c>
      <c r="N158" s="11" t="s">
        <v>3388</v>
      </c>
      <c r="O158" s="11">
        <v>3</v>
      </c>
      <c r="P158" s="11">
        <v>0</v>
      </c>
      <c r="Q158" s="11" t="s">
        <v>3389</v>
      </c>
      <c r="R158" s="11">
        <v>4</v>
      </c>
      <c r="S158" s="11">
        <v>0</v>
      </c>
      <c r="T158" s="11" t="s">
        <v>3390</v>
      </c>
      <c r="U158" s="11">
        <v>5</v>
      </c>
      <c r="V158" s="11">
        <v>0</v>
      </c>
      <c r="W158" s="11" t="s">
        <v>3391</v>
      </c>
      <c r="X158" s="11">
        <v>0</v>
      </c>
      <c r="Y158" s="11">
        <v>0</v>
      </c>
      <c r="Z158" s="11">
        <v>0</v>
      </c>
      <c r="AA158" s="11">
        <v>0</v>
      </c>
      <c r="AB158" s="11">
        <v>0</v>
      </c>
      <c r="AC158" s="11">
        <v>0</v>
      </c>
      <c r="AD158" s="11">
        <v>0</v>
      </c>
      <c r="AE158" s="11">
        <v>0</v>
      </c>
      <c r="AF158" s="11">
        <v>0</v>
      </c>
      <c r="AG158" s="11">
        <v>20</v>
      </c>
      <c r="AH158" s="11" t="s">
        <v>1400</v>
      </c>
      <c r="AI158" s="11">
        <v>14</v>
      </c>
      <c r="AJ158" s="11" t="s">
        <v>3329</v>
      </c>
      <c r="AK158" s="11"/>
      <c r="AL158" s="11"/>
      <c r="AM158" s="11"/>
      <c r="AN158" s="11" t="s">
        <v>150</v>
      </c>
      <c r="AO158" s="11" t="s">
        <v>47</v>
      </c>
      <c r="AP158" s="11" t="s">
        <v>48</v>
      </c>
      <c r="AQ158" s="11" t="s">
        <v>49</v>
      </c>
      <c r="AR158" s="41">
        <f t="shared" si="28"/>
        <v>20</v>
      </c>
      <c r="AS158" s="41">
        <v>1</v>
      </c>
      <c r="AT158" s="41">
        <f>7591.271/AU825</f>
        <v>0.535464595065181</v>
      </c>
      <c r="AU158" s="42">
        <f>AR158/AI158</f>
        <v>1.42857142857143</v>
      </c>
      <c r="AV158" s="42">
        <f t="shared" si="29"/>
        <v>0.764949421521688</v>
      </c>
    </row>
    <row r="159" ht="60" spans="1:48">
      <c r="A159" s="28">
        <v>157</v>
      </c>
      <c r="B159" s="11" t="s">
        <v>656</v>
      </c>
      <c r="C159" s="29" t="s">
        <v>696</v>
      </c>
      <c r="D159" s="11" t="s">
        <v>697</v>
      </c>
      <c r="E159" s="11" t="s">
        <v>698</v>
      </c>
      <c r="F159" s="30" t="s">
        <v>699</v>
      </c>
      <c r="G159" s="11" t="s">
        <v>128</v>
      </c>
      <c r="H159" s="11">
        <v>2</v>
      </c>
      <c r="I159" s="11">
        <v>2</v>
      </c>
      <c r="J159" s="11">
        <v>100</v>
      </c>
      <c r="K159" s="11" t="s">
        <v>128</v>
      </c>
      <c r="L159" s="11">
        <v>1</v>
      </c>
      <c r="M159" s="11">
        <v>0</v>
      </c>
      <c r="N159" s="11" t="s">
        <v>3392</v>
      </c>
      <c r="O159" s="11">
        <v>3</v>
      </c>
      <c r="P159" s="11">
        <v>0</v>
      </c>
      <c r="Q159" s="11" t="s">
        <v>3393</v>
      </c>
      <c r="R159" s="11">
        <v>4</v>
      </c>
      <c r="S159" s="11">
        <v>0</v>
      </c>
      <c r="T159" s="11" t="s">
        <v>3394</v>
      </c>
      <c r="U159" s="11">
        <v>0</v>
      </c>
      <c r="V159" s="11">
        <v>0</v>
      </c>
      <c r="W159" s="11">
        <v>0</v>
      </c>
      <c r="X159" s="11">
        <v>0</v>
      </c>
      <c r="Y159" s="11">
        <v>0</v>
      </c>
      <c r="Z159" s="11">
        <v>0</v>
      </c>
      <c r="AA159" s="11">
        <v>0</v>
      </c>
      <c r="AB159" s="11">
        <v>0</v>
      </c>
      <c r="AC159" s="11">
        <v>0</v>
      </c>
      <c r="AD159" s="11">
        <v>0</v>
      </c>
      <c r="AE159" s="11">
        <v>0</v>
      </c>
      <c r="AF159" s="11">
        <v>0</v>
      </c>
      <c r="AG159" s="11">
        <v>20</v>
      </c>
      <c r="AH159" s="11" t="s">
        <v>1400</v>
      </c>
      <c r="AI159" s="11">
        <v>6</v>
      </c>
      <c r="AJ159" s="11" t="s">
        <v>3329</v>
      </c>
      <c r="AK159" s="11"/>
      <c r="AL159" s="11"/>
      <c r="AM159" s="11"/>
      <c r="AN159" s="11" t="s">
        <v>150</v>
      </c>
      <c r="AO159" s="11" t="s">
        <v>47</v>
      </c>
      <c r="AP159" s="11" t="s">
        <v>48</v>
      </c>
      <c r="AQ159" s="11" t="s">
        <v>49</v>
      </c>
      <c r="AR159" s="41">
        <f t="shared" si="28"/>
        <v>20</v>
      </c>
      <c r="AS159" s="41">
        <v>1</v>
      </c>
      <c r="AT159" s="41">
        <f>7591.271/AU825</f>
        <v>0.535464595065181</v>
      </c>
      <c r="AU159" s="42">
        <f>AR159/AI159</f>
        <v>3.33333333333333</v>
      </c>
      <c r="AV159" s="42">
        <f t="shared" si="29"/>
        <v>1.7848819835506</v>
      </c>
    </row>
    <row r="160" ht="48" spans="1:48">
      <c r="A160" s="28">
        <v>158</v>
      </c>
      <c r="B160" s="11" t="s">
        <v>656</v>
      </c>
      <c r="C160" s="29" t="s">
        <v>700</v>
      </c>
      <c r="D160" s="11" t="s">
        <v>701</v>
      </c>
      <c r="E160" s="11" t="s">
        <v>702</v>
      </c>
      <c r="F160" s="30" t="s">
        <v>703</v>
      </c>
      <c r="G160" s="11" t="s">
        <v>554</v>
      </c>
      <c r="H160" s="11">
        <v>1</v>
      </c>
      <c r="I160" s="11">
        <v>1</v>
      </c>
      <c r="J160" s="11">
        <v>100</v>
      </c>
      <c r="K160" s="11" t="s">
        <v>554</v>
      </c>
      <c r="L160" s="11">
        <v>2</v>
      </c>
      <c r="M160" s="11">
        <v>0</v>
      </c>
      <c r="N160" s="11" t="s">
        <v>894</v>
      </c>
      <c r="O160" s="11">
        <v>3</v>
      </c>
      <c r="P160" s="11">
        <v>0</v>
      </c>
      <c r="Q160" s="11" t="s">
        <v>128</v>
      </c>
      <c r="R160" s="11">
        <v>0</v>
      </c>
      <c r="S160" s="11">
        <v>0</v>
      </c>
      <c r="T160" s="11">
        <v>0</v>
      </c>
      <c r="U160" s="11">
        <v>0</v>
      </c>
      <c r="V160" s="11">
        <v>0</v>
      </c>
      <c r="W160" s="11">
        <v>0</v>
      </c>
      <c r="X160" s="11">
        <v>0</v>
      </c>
      <c r="Y160" s="11">
        <v>0</v>
      </c>
      <c r="Z160" s="11">
        <v>0</v>
      </c>
      <c r="AA160" s="11">
        <v>0</v>
      </c>
      <c r="AB160" s="11">
        <v>0</v>
      </c>
      <c r="AC160" s="11">
        <v>0</v>
      </c>
      <c r="AD160" s="11">
        <v>0</v>
      </c>
      <c r="AE160" s="11">
        <v>0</v>
      </c>
      <c r="AF160" s="11">
        <v>0</v>
      </c>
      <c r="AG160" s="11">
        <v>20</v>
      </c>
      <c r="AH160" s="11"/>
      <c r="AI160" s="11"/>
      <c r="AJ160" s="11" t="s">
        <v>3329</v>
      </c>
      <c r="AK160" s="11"/>
      <c r="AL160" s="11"/>
      <c r="AM160" s="11"/>
      <c r="AN160" s="11" t="s">
        <v>150</v>
      </c>
      <c r="AO160" s="11" t="s">
        <v>47</v>
      </c>
      <c r="AP160" s="11" t="s">
        <v>48</v>
      </c>
      <c r="AQ160" s="11" t="s">
        <v>49</v>
      </c>
      <c r="AR160" s="41">
        <f t="shared" si="28"/>
        <v>20</v>
      </c>
      <c r="AS160" s="41">
        <v>1</v>
      </c>
      <c r="AT160" s="41">
        <f>7591.271/AU825</f>
        <v>0.535464595065181</v>
      </c>
      <c r="AU160" s="41">
        <f t="shared" ref="AU160:AU164" si="33">AR160</f>
        <v>20</v>
      </c>
      <c r="AV160" s="42">
        <f t="shared" si="29"/>
        <v>10.7092919013036</v>
      </c>
    </row>
    <row r="161" ht="36" spans="1:48">
      <c r="A161" s="28">
        <v>159</v>
      </c>
      <c r="B161" s="11" t="s">
        <v>656</v>
      </c>
      <c r="C161" s="29" t="s">
        <v>704</v>
      </c>
      <c r="D161" s="11" t="s">
        <v>705</v>
      </c>
      <c r="E161" s="11" t="s">
        <v>706</v>
      </c>
      <c r="F161" s="30" t="s">
        <v>707</v>
      </c>
      <c r="G161" s="11" t="s">
        <v>708</v>
      </c>
      <c r="H161" s="11">
        <v>1</v>
      </c>
      <c r="I161" s="11">
        <v>1</v>
      </c>
      <c r="J161" s="11">
        <v>70</v>
      </c>
      <c r="K161" s="11" t="s">
        <v>708</v>
      </c>
      <c r="L161" s="11">
        <v>2</v>
      </c>
      <c r="M161" s="11">
        <v>30</v>
      </c>
      <c r="N161" s="11" t="s">
        <v>3395</v>
      </c>
      <c r="O161" s="11">
        <v>0</v>
      </c>
      <c r="P161" s="11">
        <v>0</v>
      </c>
      <c r="Q161" s="11">
        <v>0</v>
      </c>
      <c r="R161" s="11">
        <v>0</v>
      </c>
      <c r="S161" s="11">
        <v>0</v>
      </c>
      <c r="T161" s="11">
        <v>0</v>
      </c>
      <c r="U161" s="11">
        <v>0</v>
      </c>
      <c r="V161" s="11">
        <v>0</v>
      </c>
      <c r="W161" s="11">
        <v>0</v>
      </c>
      <c r="X161" s="11">
        <v>0</v>
      </c>
      <c r="Y161" s="11">
        <v>0</v>
      </c>
      <c r="Z161" s="11">
        <v>0</v>
      </c>
      <c r="AA161" s="11">
        <v>0</v>
      </c>
      <c r="AB161" s="11">
        <v>0</v>
      </c>
      <c r="AC161" s="11">
        <v>0</v>
      </c>
      <c r="AD161" s="11">
        <v>0</v>
      </c>
      <c r="AE161" s="11">
        <v>0</v>
      </c>
      <c r="AF161" s="11">
        <v>0</v>
      </c>
      <c r="AG161" s="11">
        <v>20</v>
      </c>
      <c r="AH161" s="11"/>
      <c r="AI161" s="11"/>
      <c r="AJ161" s="11" t="s">
        <v>3329</v>
      </c>
      <c r="AK161" s="11"/>
      <c r="AL161" s="11"/>
      <c r="AM161" s="11"/>
      <c r="AN161" s="11" t="s">
        <v>473</v>
      </c>
      <c r="AO161" s="11" t="s">
        <v>47</v>
      </c>
      <c r="AP161" s="11" t="s">
        <v>48</v>
      </c>
      <c r="AQ161" s="11" t="s">
        <v>49</v>
      </c>
      <c r="AR161" s="41">
        <f t="shared" si="28"/>
        <v>20</v>
      </c>
      <c r="AS161" s="41">
        <v>1</v>
      </c>
      <c r="AT161" s="41">
        <f>7591.271/AU825</f>
        <v>0.535464595065181</v>
      </c>
      <c r="AU161" s="41">
        <f t="shared" si="33"/>
        <v>20</v>
      </c>
      <c r="AV161" s="42">
        <f t="shared" si="29"/>
        <v>10.7092919013036</v>
      </c>
    </row>
    <row r="162" ht="36" spans="1:48">
      <c r="A162" s="28">
        <v>160</v>
      </c>
      <c r="B162" s="11" t="s">
        <v>656</v>
      </c>
      <c r="C162" s="29" t="s">
        <v>709</v>
      </c>
      <c r="D162" s="11" t="s">
        <v>710</v>
      </c>
      <c r="E162" s="11" t="s">
        <v>711</v>
      </c>
      <c r="F162" s="11" t="s">
        <v>712</v>
      </c>
      <c r="G162" s="11" t="s">
        <v>708</v>
      </c>
      <c r="H162" s="11">
        <v>1</v>
      </c>
      <c r="I162" s="11">
        <v>1</v>
      </c>
      <c r="J162" s="11">
        <v>100</v>
      </c>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v>20</v>
      </c>
      <c r="AH162" s="11"/>
      <c r="AI162" s="11"/>
      <c r="AJ162" s="11"/>
      <c r="AK162" s="11"/>
      <c r="AL162" s="11"/>
      <c r="AM162" s="11"/>
      <c r="AN162" s="11" t="s">
        <v>473</v>
      </c>
      <c r="AO162" s="11" t="s">
        <v>47</v>
      </c>
      <c r="AP162" s="11" t="s">
        <v>48</v>
      </c>
      <c r="AQ162" s="11" t="s">
        <v>49</v>
      </c>
      <c r="AR162" s="41">
        <f t="shared" si="28"/>
        <v>20</v>
      </c>
      <c r="AS162" s="41">
        <v>1</v>
      </c>
      <c r="AT162" s="41">
        <f>7591.271/AU825</f>
        <v>0.535464595065181</v>
      </c>
      <c r="AU162" s="41">
        <f t="shared" si="33"/>
        <v>20</v>
      </c>
      <c r="AV162" s="42">
        <f t="shared" si="29"/>
        <v>10.7092919013036</v>
      </c>
    </row>
    <row r="163" ht="36" spans="1:48">
      <c r="A163" s="28">
        <v>161</v>
      </c>
      <c r="B163" s="11" t="s">
        <v>713</v>
      </c>
      <c r="C163" s="29" t="s">
        <v>714</v>
      </c>
      <c r="D163" s="11" t="s">
        <v>715</v>
      </c>
      <c r="E163" s="11" t="s">
        <v>716</v>
      </c>
      <c r="F163" s="30" t="s">
        <v>717</v>
      </c>
      <c r="G163" s="11" t="s">
        <v>718</v>
      </c>
      <c r="H163" s="11">
        <v>1</v>
      </c>
      <c r="I163" s="11">
        <v>1</v>
      </c>
      <c r="J163" s="11">
        <v>100</v>
      </c>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v>10</v>
      </c>
      <c r="AH163" s="11"/>
      <c r="AI163" s="11"/>
      <c r="AJ163" s="11"/>
      <c r="AK163" s="11"/>
      <c r="AL163" s="11"/>
      <c r="AM163" s="11"/>
      <c r="AN163" s="11" t="s">
        <v>297</v>
      </c>
      <c r="AO163" s="11" t="s">
        <v>47</v>
      </c>
      <c r="AP163" s="11" t="s">
        <v>48</v>
      </c>
      <c r="AQ163" s="11" t="s">
        <v>49</v>
      </c>
      <c r="AR163" s="41">
        <f t="shared" si="28"/>
        <v>10</v>
      </c>
      <c r="AS163" s="41">
        <v>1</v>
      </c>
      <c r="AT163" s="41">
        <f>7591.271/AU825</f>
        <v>0.535464595065181</v>
      </c>
      <c r="AU163" s="41">
        <f t="shared" si="33"/>
        <v>10</v>
      </c>
      <c r="AV163" s="42">
        <f t="shared" si="29"/>
        <v>5.35464595065181</v>
      </c>
    </row>
    <row r="164" ht="24" spans="1:48">
      <c r="A164" s="28">
        <v>162</v>
      </c>
      <c r="B164" s="11" t="s">
        <v>713</v>
      </c>
      <c r="C164" s="29" t="s">
        <v>719</v>
      </c>
      <c r="D164" s="11" t="s">
        <v>720</v>
      </c>
      <c r="E164" s="11" t="s">
        <v>721</v>
      </c>
      <c r="F164" s="30" t="s">
        <v>722</v>
      </c>
      <c r="G164" s="11" t="s">
        <v>723</v>
      </c>
      <c r="H164" s="11">
        <v>1</v>
      </c>
      <c r="I164" s="11">
        <v>1</v>
      </c>
      <c r="J164" s="11">
        <v>100</v>
      </c>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v>10</v>
      </c>
      <c r="AH164" s="11"/>
      <c r="AI164" s="11"/>
      <c r="AJ164" s="11"/>
      <c r="AK164" s="11"/>
      <c r="AL164" s="11"/>
      <c r="AM164" s="11"/>
      <c r="AN164" s="11" t="s">
        <v>133</v>
      </c>
      <c r="AO164" s="11" t="s">
        <v>47</v>
      </c>
      <c r="AP164" s="11" t="s">
        <v>48</v>
      </c>
      <c r="AQ164" s="11" t="s">
        <v>49</v>
      </c>
      <c r="AR164" s="41">
        <f t="shared" si="28"/>
        <v>10</v>
      </c>
      <c r="AS164" s="41">
        <v>1</v>
      </c>
      <c r="AT164" s="41">
        <f>7591.271/AU825</f>
        <v>0.535464595065181</v>
      </c>
      <c r="AU164" s="41">
        <f t="shared" si="33"/>
        <v>10</v>
      </c>
      <c r="AV164" s="42">
        <f t="shared" si="29"/>
        <v>5.35464595065181</v>
      </c>
    </row>
    <row r="165" s="21" customFormat="1" spans="1:48">
      <c r="A165" s="51"/>
      <c r="B165" s="52"/>
      <c r="C165" s="52"/>
      <c r="D165" s="26"/>
      <c r="E165" s="26"/>
      <c r="F165" s="26"/>
      <c r="G165" s="26"/>
      <c r="H165" s="53" t="e">
        <v>#N/A</v>
      </c>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t="e">
        <v>#N/A</v>
      </c>
      <c r="AJ165" s="53"/>
      <c r="AK165" s="53"/>
      <c r="AL165" s="53"/>
      <c r="AM165" s="53"/>
      <c r="AN165" s="26"/>
      <c r="AO165" s="26"/>
      <c r="AP165" s="26"/>
      <c r="AQ165" s="26"/>
      <c r="AR165" s="41"/>
      <c r="AS165" s="54"/>
      <c r="AT165" s="41"/>
      <c r="AU165" s="41"/>
      <c r="AV165" s="42">
        <f t="shared" si="29"/>
        <v>0</v>
      </c>
    </row>
    <row r="166" ht="48" spans="1:48">
      <c r="A166" s="28">
        <v>163</v>
      </c>
      <c r="B166" s="11" t="s">
        <v>40</v>
      </c>
      <c r="C166" s="29" t="s">
        <v>724</v>
      </c>
      <c r="D166" s="11" t="s">
        <v>725</v>
      </c>
      <c r="E166" s="11" t="s">
        <v>726</v>
      </c>
      <c r="F166" s="30" t="s">
        <v>727</v>
      </c>
      <c r="G166" s="11" t="s">
        <v>138</v>
      </c>
      <c r="H166" s="11">
        <v>7</v>
      </c>
      <c r="I166" s="11">
        <v>1</v>
      </c>
      <c r="J166" s="11">
        <v>100</v>
      </c>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v>50</v>
      </c>
      <c r="AH166" s="11"/>
      <c r="AI166" s="11"/>
      <c r="AJ166" s="11"/>
      <c r="AK166" s="11"/>
      <c r="AL166" s="11"/>
      <c r="AM166" s="11"/>
      <c r="AN166" s="11" t="s">
        <v>728</v>
      </c>
      <c r="AO166" s="11" t="s">
        <v>47</v>
      </c>
      <c r="AP166" s="11" t="s">
        <v>56</v>
      </c>
      <c r="AQ166" s="11" t="s">
        <v>729</v>
      </c>
      <c r="AR166" s="41">
        <f t="shared" ref="AR166:AR229" si="34">AG166*AS166</f>
        <v>30</v>
      </c>
      <c r="AS166" s="41">
        <v>0.6</v>
      </c>
      <c r="AT166" s="41">
        <f>7591.271/AU825</f>
        <v>0.535464595065181</v>
      </c>
      <c r="AU166" s="41">
        <f t="shared" ref="AU166:AU182" si="35">AR166</f>
        <v>30</v>
      </c>
      <c r="AV166" s="42">
        <f t="shared" si="29"/>
        <v>16.0639378519554</v>
      </c>
    </row>
    <row r="167" ht="48" spans="1:48">
      <c r="A167" s="28">
        <v>164</v>
      </c>
      <c r="B167" s="11" t="s">
        <v>40</v>
      </c>
      <c r="C167" s="29" t="s">
        <v>730</v>
      </c>
      <c r="D167" s="11" t="s">
        <v>731</v>
      </c>
      <c r="E167" s="11" t="s">
        <v>732</v>
      </c>
      <c r="F167" s="30" t="s">
        <v>191</v>
      </c>
      <c r="G167" s="11" t="s">
        <v>138</v>
      </c>
      <c r="H167" s="11">
        <v>6</v>
      </c>
      <c r="I167" s="11">
        <v>1</v>
      </c>
      <c r="J167" s="11">
        <v>100</v>
      </c>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v>50</v>
      </c>
      <c r="AH167" s="11"/>
      <c r="AI167" s="11"/>
      <c r="AJ167" s="11"/>
      <c r="AK167" s="11"/>
      <c r="AL167" s="11"/>
      <c r="AM167" s="11"/>
      <c r="AN167" s="11" t="s">
        <v>733</v>
      </c>
      <c r="AO167" s="11" t="s">
        <v>47</v>
      </c>
      <c r="AP167" s="11" t="s">
        <v>56</v>
      </c>
      <c r="AQ167" s="11" t="s">
        <v>729</v>
      </c>
      <c r="AR167" s="41">
        <f t="shared" si="34"/>
        <v>30</v>
      </c>
      <c r="AS167" s="41">
        <v>0.6</v>
      </c>
      <c r="AT167" s="41">
        <f>7591.271/AU825</f>
        <v>0.535464595065181</v>
      </c>
      <c r="AU167" s="41">
        <f t="shared" si="35"/>
        <v>30</v>
      </c>
      <c r="AV167" s="42">
        <f t="shared" si="29"/>
        <v>16.0639378519554</v>
      </c>
    </row>
    <row r="168" ht="24" spans="1:48">
      <c r="A168" s="28">
        <v>165</v>
      </c>
      <c r="B168" s="11" t="s">
        <v>40</v>
      </c>
      <c r="C168" s="29" t="s">
        <v>734</v>
      </c>
      <c r="D168" s="11" t="s">
        <v>735</v>
      </c>
      <c r="E168" s="11" t="s">
        <v>736</v>
      </c>
      <c r="F168" s="11" t="s">
        <v>148</v>
      </c>
      <c r="G168" s="11" t="s">
        <v>149</v>
      </c>
      <c r="H168" s="11">
        <v>2</v>
      </c>
      <c r="I168" s="11">
        <v>1</v>
      </c>
      <c r="J168" s="11">
        <v>100</v>
      </c>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v>50</v>
      </c>
      <c r="AH168" s="38" t="s">
        <v>3327</v>
      </c>
      <c r="AI168" s="39">
        <v>4</v>
      </c>
      <c r="AJ168" s="11"/>
      <c r="AK168" s="11"/>
      <c r="AL168" s="11"/>
      <c r="AM168" s="11"/>
      <c r="AN168" s="11" t="s">
        <v>737</v>
      </c>
      <c r="AO168" s="11" t="s">
        <v>47</v>
      </c>
      <c r="AP168" s="11" t="s">
        <v>56</v>
      </c>
      <c r="AQ168" s="11" t="s">
        <v>729</v>
      </c>
      <c r="AR168" s="41">
        <f t="shared" si="34"/>
        <v>30</v>
      </c>
      <c r="AS168" s="41">
        <v>0.6</v>
      </c>
      <c r="AT168" s="41">
        <f>7591.271/AU825</f>
        <v>0.535464595065181</v>
      </c>
      <c r="AU168" s="43">
        <v>30</v>
      </c>
      <c r="AV168" s="42">
        <f t="shared" si="29"/>
        <v>16.0639378519554</v>
      </c>
    </row>
    <row r="169" ht="48" spans="1:48">
      <c r="A169" s="28">
        <v>166</v>
      </c>
      <c r="B169" s="11" t="s">
        <v>40</v>
      </c>
      <c r="C169" s="29" t="s">
        <v>738</v>
      </c>
      <c r="D169" s="11" t="s">
        <v>739</v>
      </c>
      <c r="E169" s="11" t="s">
        <v>740</v>
      </c>
      <c r="F169" s="11" t="s">
        <v>109</v>
      </c>
      <c r="G169" s="11" t="s">
        <v>54</v>
      </c>
      <c r="H169" s="11">
        <v>4</v>
      </c>
      <c r="I169" s="11">
        <v>1</v>
      </c>
      <c r="J169" s="11">
        <v>0</v>
      </c>
      <c r="K169" s="11" t="s">
        <v>3330</v>
      </c>
      <c r="L169" s="11">
        <v>2</v>
      </c>
      <c r="M169" s="11">
        <v>100</v>
      </c>
      <c r="N169" s="11" t="s">
        <v>54</v>
      </c>
      <c r="O169" s="11">
        <v>3</v>
      </c>
      <c r="P169" s="11">
        <v>0</v>
      </c>
      <c r="Q169" s="11" t="s">
        <v>45</v>
      </c>
      <c r="R169" s="11">
        <v>0</v>
      </c>
      <c r="S169" s="11">
        <v>0</v>
      </c>
      <c r="T169" s="11">
        <v>0</v>
      </c>
      <c r="U169" s="11">
        <v>0</v>
      </c>
      <c r="V169" s="11">
        <v>0</v>
      </c>
      <c r="W169" s="11">
        <v>0</v>
      </c>
      <c r="X169" s="11">
        <v>0</v>
      </c>
      <c r="Y169" s="11">
        <v>0</v>
      </c>
      <c r="Z169" s="11">
        <v>0</v>
      </c>
      <c r="AA169" s="11">
        <v>0</v>
      </c>
      <c r="AB169" s="11">
        <v>0</v>
      </c>
      <c r="AC169" s="11">
        <v>0</v>
      </c>
      <c r="AD169" s="11">
        <v>0</v>
      </c>
      <c r="AE169" s="11">
        <v>0</v>
      </c>
      <c r="AF169" s="11">
        <v>0</v>
      </c>
      <c r="AG169" s="11">
        <v>50</v>
      </c>
      <c r="AH169" s="11"/>
      <c r="AI169" s="11"/>
      <c r="AJ169" s="11" t="s">
        <v>3329</v>
      </c>
      <c r="AK169" s="11"/>
      <c r="AL169" s="11"/>
      <c r="AM169" s="11"/>
      <c r="AN169" s="11" t="s">
        <v>741</v>
      </c>
      <c r="AO169" s="11" t="s">
        <v>47</v>
      </c>
      <c r="AP169" s="11" t="s">
        <v>56</v>
      </c>
      <c r="AQ169" s="11" t="s">
        <v>729</v>
      </c>
      <c r="AR169" s="41">
        <f t="shared" si="34"/>
        <v>30</v>
      </c>
      <c r="AS169" s="41">
        <v>0.6</v>
      </c>
      <c r="AT169" s="41">
        <f>7591.271/AU825</f>
        <v>0.535464595065181</v>
      </c>
      <c r="AU169" s="41">
        <f t="shared" si="35"/>
        <v>30</v>
      </c>
      <c r="AV169" s="42">
        <f t="shared" si="29"/>
        <v>16.0639378519554</v>
      </c>
    </row>
    <row r="170" ht="36" spans="1:48">
      <c r="A170" s="28">
        <v>167</v>
      </c>
      <c r="B170" s="11" t="s">
        <v>40</v>
      </c>
      <c r="C170" s="29" t="s">
        <v>742</v>
      </c>
      <c r="D170" s="11" t="s">
        <v>743</v>
      </c>
      <c r="E170" s="11" t="s">
        <v>744</v>
      </c>
      <c r="F170" s="30" t="s">
        <v>745</v>
      </c>
      <c r="G170" s="11" t="s">
        <v>695</v>
      </c>
      <c r="H170" s="11">
        <v>1</v>
      </c>
      <c r="I170" s="11">
        <v>1</v>
      </c>
      <c r="J170" s="11">
        <v>100</v>
      </c>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v>100</v>
      </c>
      <c r="AH170" s="11"/>
      <c r="AI170" s="11"/>
      <c r="AJ170" s="11"/>
      <c r="AK170" s="11"/>
      <c r="AL170" s="11"/>
      <c r="AM170" s="11"/>
      <c r="AN170" s="11" t="s">
        <v>746</v>
      </c>
      <c r="AO170" s="11" t="s">
        <v>47</v>
      </c>
      <c r="AP170" s="11" t="s">
        <v>48</v>
      </c>
      <c r="AQ170" s="11" t="s">
        <v>729</v>
      </c>
      <c r="AR170" s="41">
        <f t="shared" si="34"/>
        <v>60</v>
      </c>
      <c r="AS170" s="41">
        <v>0.6</v>
      </c>
      <c r="AT170" s="41">
        <f>7591.271/AU825</f>
        <v>0.535464595065181</v>
      </c>
      <c r="AU170" s="41">
        <f t="shared" si="35"/>
        <v>60</v>
      </c>
      <c r="AV170" s="42">
        <f t="shared" si="29"/>
        <v>32.1278757039109</v>
      </c>
    </row>
    <row r="171" ht="48" spans="1:48">
      <c r="A171" s="28">
        <v>168</v>
      </c>
      <c r="B171" s="11" t="s">
        <v>40</v>
      </c>
      <c r="C171" s="29" t="s">
        <v>747</v>
      </c>
      <c r="D171" s="11" t="s">
        <v>748</v>
      </c>
      <c r="E171" s="11" t="s">
        <v>749</v>
      </c>
      <c r="F171" s="11" t="s">
        <v>109</v>
      </c>
      <c r="G171" s="11" t="s">
        <v>54</v>
      </c>
      <c r="H171" s="11">
        <v>4</v>
      </c>
      <c r="I171" s="11">
        <v>1</v>
      </c>
      <c r="J171" s="11">
        <v>0</v>
      </c>
      <c r="K171" s="11" t="s">
        <v>3330</v>
      </c>
      <c r="L171" s="11">
        <v>2</v>
      </c>
      <c r="M171" s="11">
        <v>100</v>
      </c>
      <c r="N171" s="11" t="s">
        <v>54</v>
      </c>
      <c r="O171" s="11">
        <v>3</v>
      </c>
      <c r="P171" s="11">
        <v>0</v>
      </c>
      <c r="Q171" s="11" t="s">
        <v>45</v>
      </c>
      <c r="R171" s="11">
        <v>0</v>
      </c>
      <c r="S171" s="11">
        <v>0</v>
      </c>
      <c r="T171" s="11">
        <v>0</v>
      </c>
      <c r="U171" s="11">
        <v>0</v>
      </c>
      <c r="V171" s="11">
        <v>0</v>
      </c>
      <c r="W171" s="11">
        <v>0</v>
      </c>
      <c r="X171" s="11">
        <v>0</v>
      </c>
      <c r="Y171" s="11">
        <v>0</v>
      </c>
      <c r="Z171" s="11">
        <v>0</v>
      </c>
      <c r="AA171" s="11">
        <v>0</v>
      </c>
      <c r="AB171" s="11">
        <v>0</v>
      </c>
      <c r="AC171" s="11">
        <v>0</v>
      </c>
      <c r="AD171" s="11">
        <v>0</v>
      </c>
      <c r="AE171" s="11">
        <v>0</v>
      </c>
      <c r="AF171" s="11">
        <v>0</v>
      </c>
      <c r="AG171" s="11">
        <v>50</v>
      </c>
      <c r="AH171" s="11"/>
      <c r="AI171" s="11"/>
      <c r="AJ171" s="11" t="s">
        <v>3329</v>
      </c>
      <c r="AK171" s="11"/>
      <c r="AL171" s="11"/>
      <c r="AM171" s="11"/>
      <c r="AN171" s="11" t="s">
        <v>750</v>
      </c>
      <c r="AO171" s="11" t="s">
        <v>47</v>
      </c>
      <c r="AP171" s="11" t="s">
        <v>56</v>
      </c>
      <c r="AQ171" s="11" t="s">
        <v>729</v>
      </c>
      <c r="AR171" s="41">
        <f t="shared" si="34"/>
        <v>30</v>
      </c>
      <c r="AS171" s="41">
        <v>0.6</v>
      </c>
      <c r="AT171" s="41">
        <f>7591.271/AU825</f>
        <v>0.535464595065181</v>
      </c>
      <c r="AU171" s="41">
        <f t="shared" si="35"/>
        <v>30</v>
      </c>
      <c r="AV171" s="42">
        <f t="shared" si="29"/>
        <v>16.0639378519554</v>
      </c>
    </row>
    <row r="172" ht="48" spans="1:48">
      <c r="A172" s="28">
        <v>169</v>
      </c>
      <c r="B172" s="11" t="s">
        <v>40</v>
      </c>
      <c r="C172" s="29" t="s">
        <v>751</v>
      </c>
      <c r="D172" s="11" t="s">
        <v>752</v>
      </c>
      <c r="E172" s="11" t="s">
        <v>753</v>
      </c>
      <c r="F172" s="11" t="s">
        <v>109</v>
      </c>
      <c r="G172" s="11" t="s">
        <v>54</v>
      </c>
      <c r="H172" s="11">
        <v>4</v>
      </c>
      <c r="I172" s="11">
        <v>1</v>
      </c>
      <c r="J172" s="11">
        <v>0</v>
      </c>
      <c r="K172" s="11" t="s">
        <v>3330</v>
      </c>
      <c r="L172" s="11">
        <v>2</v>
      </c>
      <c r="M172" s="11">
        <v>100</v>
      </c>
      <c r="N172" s="11" t="s">
        <v>54</v>
      </c>
      <c r="O172" s="11">
        <v>3</v>
      </c>
      <c r="P172" s="11">
        <v>0</v>
      </c>
      <c r="Q172" s="11" t="s">
        <v>45</v>
      </c>
      <c r="R172" s="11">
        <v>0</v>
      </c>
      <c r="S172" s="11">
        <v>0</v>
      </c>
      <c r="T172" s="11">
        <v>0</v>
      </c>
      <c r="U172" s="11">
        <v>0</v>
      </c>
      <c r="V172" s="11">
        <v>0</v>
      </c>
      <c r="W172" s="11">
        <v>0</v>
      </c>
      <c r="X172" s="11">
        <v>0</v>
      </c>
      <c r="Y172" s="11">
        <v>0</v>
      </c>
      <c r="Z172" s="11">
        <v>0</v>
      </c>
      <c r="AA172" s="11">
        <v>0</v>
      </c>
      <c r="AB172" s="11">
        <v>0</v>
      </c>
      <c r="AC172" s="11">
        <v>0</v>
      </c>
      <c r="AD172" s="11">
        <v>0</v>
      </c>
      <c r="AE172" s="11">
        <v>0</v>
      </c>
      <c r="AF172" s="11">
        <v>0</v>
      </c>
      <c r="AG172" s="11">
        <v>50</v>
      </c>
      <c r="AH172" s="11"/>
      <c r="AI172" s="11"/>
      <c r="AJ172" s="11" t="s">
        <v>3329</v>
      </c>
      <c r="AK172" s="11"/>
      <c r="AL172" s="11"/>
      <c r="AM172" s="11"/>
      <c r="AN172" s="11" t="s">
        <v>754</v>
      </c>
      <c r="AO172" s="11" t="s">
        <v>47</v>
      </c>
      <c r="AP172" s="11" t="s">
        <v>56</v>
      </c>
      <c r="AQ172" s="11" t="s">
        <v>729</v>
      </c>
      <c r="AR172" s="41">
        <f t="shared" si="34"/>
        <v>30</v>
      </c>
      <c r="AS172" s="41">
        <v>0.6</v>
      </c>
      <c r="AT172" s="41">
        <f>7591.271/AU825</f>
        <v>0.535464595065181</v>
      </c>
      <c r="AU172" s="41">
        <f t="shared" si="35"/>
        <v>30</v>
      </c>
      <c r="AV172" s="42">
        <f t="shared" si="29"/>
        <v>16.0639378519554</v>
      </c>
    </row>
    <row r="173" ht="48" spans="1:48">
      <c r="A173" s="28">
        <v>170</v>
      </c>
      <c r="B173" s="11" t="s">
        <v>40</v>
      </c>
      <c r="C173" s="29" t="s">
        <v>755</v>
      </c>
      <c r="D173" s="11" t="s">
        <v>756</v>
      </c>
      <c r="E173" s="11" t="s">
        <v>757</v>
      </c>
      <c r="F173" s="11" t="s">
        <v>758</v>
      </c>
      <c r="G173" s="11" t="s">
        <v>54</v>
      </c>
      <c r="H173" s="11">
        <v>4</v>
      </c>
      <c r="I173" s="11">
        <v>1</v>
      </c>
      <c r="J173" s="11">
        <v>0</v>
      </c>
      <c r="K173" s="11" t="s">
        <v>3330</v>
      </c>
      <c r="L173" s="11">
        <v>2</v>
      </c>
      <c r="M173" s="11">
        <v>100</v>
      </c>
      <c r="N173" s="11" t="s">
        <v>54</v>
      </c>
      <c r="O173" s="11">
        <v>3</v>
      </c>
      <c r="P173" s="11">
        <v>0</v>
      </c>
      <c r="Q173" s="11" t="s">
        <v>45</v>
      </c>
      <c r="R173" s="11">
        <v>0</v>
      </c>
      <c r="S173" s="11">
        <v>0</v>
      </c>
      <c r="T173" s="11">
        <v>0</v>
      </c>
      <c r="U173" s="11">
        <v>0</v>
      </c>
      <c r="V173" s="11">
        <v>0</v>
      </c>
      <c r="W173" s="11">
        <v>0</v>
      </c>
      <c r="X173" s="11">
        <v>0</v>
      </c>
      <c r="Y173" s="11">
        <v>0</v>
      </c>
      <c r="Z173" s="11">
        <v>0</v>
      </c>
      <c r="AA173" s="11">
        <v>0</v>
      </c>
      <c r="AB173" s="11">
        <v>0</v>
      </c>
      <c r="AC173" s="11">
        <v>0</v>
      </c>
      <c r="AD173" s="11">
        <v>0</v>
      </c>
      <c r="AE173" s="11">
        <v>0</v>
      </c>
      <c r="AF173" s="11">
        <v>0</v>
      </c>
      <c r="AG173" s="11">
        <v>50</v>
      </c>
      <c r="AH173" s="11"/>
      <c r="AI173" s="11"/>
      <c r="AJ173" s="11" t="s">
        <v>3329</v>
      </c>
      <c r="AK173" s="11"/>
      <c r="AL173" s="11"/>
      <c r="AM173" s="11"/>
      <c r="AN173" s="11" t="s">
        <v>759</v>
      </c>
      <c r="AO173" s="11" t="s">
        <v>47</v>
      </c>
      <c r="AP173" s="11" t="s">
        <v>56</v>
      </c>
      <c r="AQ173" s="11" t="s">
        <v>729</v>
      </c>
      <c r="AR173" s="41">
        <f t="shared" si="34"/>
        <v>30</v>
      </c>
      <c r="AS173" s="41">
        <v>0.6</v>
      </c>
      <c r="AT173" s="41">
        <f>7591.271/AU825</f>
        <v>0.535464595065181</v>
      </c>
      <c r="AU173" s="41">
        <f t="shared" si="35"/>
        <v>30</v>
      </c>
      <c r="AV173" s="42">
        <f t="shared" si="29"/>
        <v>16.0639378519554</v>
      </c>
    </row>
    <row r="174" ht="48" spans="1:48">
      <c r="A174" s="28">
        <v>171</v>
      </c>
      <c r="B174" s="11" t="s">
        <v>40</v>
      </c>
      <c r="C174" s="29" t="s">
        <v>760</v>
      </c>
      <c r="D174" s="11" t="s">
        <v>761</v>
      </c>
      <c r="E174" s="11" t="s">
        <v>762</v>
      </c>
      <c r="F174" s="11" t="s">
        <v>758</v>
      </c>
      <c r="G174" s="11" t="s">
        <v>54</v>
      </c>
      <c r="H174" s="11">
        <v>4</v>
      </c>
      <c r="I174" s="11">
        <v>1</v>
      </c>
      <c r="J174" s="11">
        <v>0</v>
      </c>
      <c r="K174" s="11" t="s">
        <v>3330</v>
      </c>
      <c r="L174" s="11">
        <v>2</v>
      </c>
      <c r="M174" s="11">
        <v>100</v>
      </c>
      <c r="N174" s="11" t="s">
        <v>3396</v>
      </c>
      <c r="O174" s="11">
        <v>3</v>
      </c>
      <c r="P174" s="11">
        <v>0</v>
      </c>
      <c r="Q174" s="11" t="s">
        <v>45</v>
      </c>
      <c r="R174" s="11">
        <v>0</v>
      </c>
      <c r="S174" s="11">
        <v>0</v>
      </c>
      <c r="T174" s="11">
        <v>0</v>
      </c>
      <c r="U174" s="11">
        <v>0</v>
      </c>
      <c r="V174" s="11">
        <v>0</v>
      </c>
      <c r="W174" s="11">
        <v>0</v>
      </c>
      <c r="X174" s="11">
        <v>0</v>
      </c>
      <c r="Y174" s="11">
        <v>0</v>
      </c>
      <c r="Z174" s="11">
        <v>0</v>
      </c>
      <c r="AA174" s="11">
        <v>0</v>
      </c>
      <c r="AB174" s="11">
        <v>0</v>
      </c>
      <c r="AC174" s="11">
        <v>0</v>
      </c>
      <c r="AD174" s="11">
        <v>0</v>
      </c>
      <c r="AE174" s="11">
        <v>0</v>
      </c>
      <c r="AF174" s="11">
        <v>0</v>
      </c>
      <c r="AG174" s="11">
        <v>50</v>
      </c>
      <c r="AH174" s="11"/>
      <c r="AI174" s="11"/>
      <c r="AJ174" s="11" t="s">
        <v>3329</v>
      </c>
      <c r="AK174" s="11"/>
      <c r="AL174" s="11"/>
      <c r="AM174" s="11"/>
      <c r="AN174" s="11" t="s">
        <v>763</v>
      </c>
      <c r="AO174" s="11" t="s">
        <v>47</v>
      </c>
      <c r="AP174" s="11" t="s">
        <v>56</v>
      </c>
      <c r="AQ174" s="11" t="s">
        <v>729</v>
      </c>
      <c r="AR174" s="41">
        <f t="shared" si="34"/>
        <v>30</v>
      </c>
      <c r="AS174" s="41">
        <v>0.6</v>
      </c>
      <c r="AT174" s="41">
        <f>7591.271/AU825</f>
        <v>0.535464595065181</v>
      </c>
      <c r="AU174" s="41">
        <f t="shared" si="35"/>
        <v>30</v>
      </c>
      <c r="AV174" s="42">
        <f t="shared" si="29"/>
        <v>16.0639378519554</v>
      </c>
    </row>
    <row r="175" ht="48" spans="1:48">
      <c r="A175" s="28">
        <v>172</v>
      </c>
      <c r="B175" s="11" t="s">
        <v>40</v>
      </c>
      <c r="C175" s="29" t="s">
        <v>764</v>
      </c>
      <c r="D175" s="11" t="s">
        <v>765</v>
      </c>
      <c r="E175" s="11" t="s">
        <v>766</v>
      </c>
      <c r="F175" s="11" t="s">
        <v>109</v>
      </c>
      <c r="G175" s="11" t="s">
        <v>54</v>
      </c>
      <c r="H175" s="11">
        <v>4</v>
      </c>
      <c r="I175" s="11">
        <v>1</v>
      </c>
      <c r="J175" s="11">
        <v>0</v>
      </c>
      <c r="K175" s="11" t="s">
        <v>3330</v>
      </c>
      <c r="L175" s="11">
        <v>2</v>
      </c>
      <c r="M175" s="11">
        <v>100</v>
      </c>
      <c r="N175" s="11" t="s">
        <v>54</v>
      </c>
      <c r="O175" s="11">
        <v>3</v>
      </c>
      <c r="P175" s="11">
        <v>0</v>
      </c>
      <c r="Q175" s="11" t="s">
        <v>45</v>
      </c>
      <c r="R175" s="11">
        <v>0</v>
      </c>
      <c r="S175" s="11">
        <v>0</v>
      </c>
      <c r="T175" s="11">
        <v>0</v>
      </c>
      <c r="U175" s="11">
        <v>0</v>
      </c>
      <c r="V175" s="11">
        <v>0</v>
      </c>
      <c r="W175" s="11">
        <v>0</v>
      </c>
      <c r="X175" s="11">
        <v>0</v>
      </c>
      <c r="Y175" s="11">
        <v>0</v>
      </c>
      <c r="Z175" s="11">
        <v>0</v>
      </c>
      <c r="AA175" s="11">
        <v>0</v>
      </c>
      <c r="AB175" s="11">
        <v>0</v>
      </c>
      <c r="AC175" s="11">
        <v>0</v>
      </c>
      <c r="AD175" s="11">
        <v>0</v>
      </c>
      <c r="AE175" s="11">
        <v>0</v>
      </c>
      <c r="AF175" s="11">
        <v>0</v>
      </c>
      <c r="AG175" s="11">
        <v>50</v>
      </c>
      <c r="AH175" s="11"/>
      <c r="AI175" s="11"/>
      <c r="AJ175" s="11" t="s">
        <v>3329</v>
      </c>
      <c r="AK175" s="11"/>
      <c r="AL175" s="11"/>
      <c r="AM175" s="11"/>
      <c r="AN175" s="11" t="s">
        <v>767</v>
      </c>
      <c r="AO175" s="11" t="s">
        <v>47</v>
      </c>
      <c r="AP175" s="11" t="s">
        <v>56</v>
      </c>
      <c r="AQ175" s="11" t="s">
        <v>729</v>
      </c>
      <c r="AR175" s="41">
        <f t="shared" si="34"/>
        <v>30</v>
      </c>
      <c r="AS175" s="41">
        <v>0.6</v>
      </c>
      <c r="AT175" s="41">
        <f>7591.271/AU825</f>
        <v>0.535464595065181</v>
      </c>
      <c r="AU175" s="41">
        <f t="shared" si="35"/>
        <v>30</v>
      </c>
      <c r="AV175" s="42">
        <f t="shared" si="29"/>
        <v>16.0639378519554</v>
      </c>
    </row>
    <row r="176" ht="48" spans="1:48">
      <c r="A176" s="28">
        <v>173</v>
      </c>
      <c r="B176" s="11" t="s">
        <v>40</v>
      </c>
      <c r="C176" s="29" t="s">
        <v>768</v>
      </c>
      <c r="D176" s="11" t="s">
        <v>769</v>
      </c>
      <c r="E176" s="11" t="s">
        <v>770</v>
      </c>
      <c r="F176" s="11" t="s">
        <v>758</v>
      </c>
      <c r="G176" s="11" t="s">
        <v>54</v>
      </c>
      <c r="H176" s="11">
        <v>4</v>
      </c>
      <c r="I176" s="11">
        <v>1</v>
      </c>
      <c r="J176" s="11">
        <v>0</v>
      </c>
      <c r="K176" s="11" t="s">
        <v>3330</v>
      </c>
      <c r="L176" s="11">
        <v>2</v>
      </c>
      <c r="M176" s="11">
        <v>100</v>
      </c>
      <c r="N176" s="11" t="s">
        <v>54</v>
      </c>
      <c r="O176" s="11">
        <v>3</v>
      </c>
      <c r="P176" s="11">
        <v>0</v>
      </c>
      <c r="Q176" s="11" t="s">
        <v>45</v>
      </c>
      <c r="R176" s="11">
        <v>0</v>
      </c>
      <c r="S176" s="11">
        <v>0</v>
      </c>
      <c r="T176" s="11">
        <v>0</v>
      </c>
      <c r="U176" s="11">
        <v>0</v>
      </c>
      <c r="V176" s="11">
        <v>0</v>
      </c>
      <c r="W176" s="11">
        <v>0</v>
      </c>
      <c r="X176" s="11">
        <v>0</v>
      </c>
      <c r="Y176" s="11">
        <v>0</v>
      </c>
      <c r="Z176" s="11">
        <v>0</v>
      </c>
      <c r="AA176" s="11">
        <v>0</v>
      </c>
      <c r="AB176" s="11">
        <v>0</v>
      </c>
      <c r="AC176" s="11">
        <v>0</v>
      </c>
      <c r="AD176" s="11">
        <v>0</v>
      </c>
      <c r="AE176" s="11">
        <v>0</v>
      </c>
      <c r="AF176" s="11">
        <v>0</v>
      </c>
      <c r="AG176" s="11">
        <v>50</v>
      </c>
      <c r="AH176" s="11"/>
      <c r="AI176" s="11"/>
      <c r="AJ176" s="11" t="s">
        <v>3329</v>
      </c>
      <c r="AK176" s="11"/>
      <c r="AL176" s="11"/>
      <c r="AM176" s="11"/>
      <c r="AN176" s="11" t="s">
        <v>771</v>
      </c>
      <c r="AO176" s="11" t="s">
        <v>47</v>
      </c>
      <c r="AP176" s="11" t="s">
        <v>56</v>
      </c>
      <c r="AQ176" s="11" t="s">
        <v>729</v>
      </c>
      <c r="AR176" s="41">
        <f t="shared" si="34"/>
        <v>30</v>
      </c>
      <c r="AS176" s="41">
        <v>0.6</v>
      </c>
      <c r="AT176" s="41">
        <f>7591.271/AU825</f>
        <v>0.535464595065181</v>
      </c>
      <c r="AU176" s="41">
        <f t="shared" si="35"/>
        <v>30</v>
      </c>
      <c r="AV176" s="42">
        <f t="shared" si="29"/>
        <v>16.0639378519554</v>
      </c>
    </row>
    <row r="177" ht="48" spans="1:48">
      <c r="A177" s="28">
        <v>174</v>
      </c>
      <c r="B177" s="11" t="s">
        <v>40</v>
      </c>
      <c r="C177" s="29" t="s">
        <v>772</v>
      </c>
      <c r="D177" s="11" t="s">
        <v>773</v>
      </c>
      <c r="E177" s="11" t="s">
        <v>774</v>
      </c>
      <c r="F177" s="11" t="s">
        <v>109</v>
      </c>
      <c r="G177" s="11" t="s">
        <v>54</v>
      </c>
      <c r="H177" s="11">
        <v>4</v>
      </c>
      <c r="I177" s="11">
        <v>4</v>
      </c>
      <c r="J177" s="11">
        <v>100</v>
      </c>
      <c r="K177" s="11" t="s">
        <v>54</v>
      </c>
      <c r="L177" s="11">
        <v>1</v>
      </c>
      <c r="M177" s="11">
        <v>0</v>
      </c>
      <c r="N177" s="11" t="s">
        <v>3330</v>
      </c>
      <c r="O177" s="11">
        <v>5</v>
      </c>
      <c r="P177" s="11">
        <v>0</v>
      </c>
      <c r="Q177" s="11" t="s">
        <v>45</v>
      </c>
      <c r="R177" s="11">
        <v>0</v>
      </c>
      <c r="S177" s="11">
        <v>0</v>
      </c>
      <c r="T177" s="11">
        <v>0</v>
      </c>
      <c r="U177" s="11">
        <v>0</v>
      </c>
      <c r="V177" s="11">
        <v>0</v>
      </c>
      <c r="W177" s="11">
        <v>0</v>
      </c>
      <c r="X177" s="11">
        <v>0</v>
      </c>
      <c r="Y177" s="11">
        <v>0</v>
      </c>
      <c r="Z177" s="11">
        <v>0</v>
      </c>
      <c r="AA177" s="11">
        <v>0</v>
      </c>
      <c r="AB177" s="11">
        <v>0</v>
      </c>
      <c r="AC177" s="11">
        <v>0</v>
      </c>
      <c r="AD177" s="11">
        <v>0</v>
      </c>
      <c r="AE177" s="11">
        <v>0</v>
      </c>
      <c r="AF177" s="11">
        <v>0</v>
      </c>
      <c r="AG177" s="11">
        <v>50</v>
      </c>
      <c r="AH177" s="11"/>
      <c r="AI177" s="11"/>
      <c r="AJ177" s="11" t="s">
        <v>3329</v>
      </c>
      <c r="AK177" s="11"/>
      <c r="AL177" s="11"/>
      <c r="AM177" s="11"/>
      <c r="AN177" s="11" t="s">
        <v>775</v>
      </c>
      <c r="AO177" s="11" t="s">
        <v>47</v>
      </c>
      <c r="AP177" s="11" t="s">
        <v>56</v>
      </c>
      <c r="AQ177" s="11" t="s">
        <v>729</v>
      </c>
      <c r="AR177" s="41">
        <f t="shared" si="34"/>
        <v>30</v>
      </c>
      <c r="AS177" s="41">
        <v>0.6</v>
      </c>
      <c r="AT177" s="41">
        <f>7591.271/AU825</f>
        <v>0.535464595065181</v>
      </c>
      <c r="AU177" s="41">
        <f t="shared" si="35"/>
        <v>30</v>
      </c>
      <c r="AV177" s="42">
        <f t="shared" si="29"/>
        <v>16.0639378519554</v>
      </c>
    </row>
    <row r="178" ht="48" spans="1:48">
      <c r="A178" s="28">
        <v>175</v>
      </c>
      <c r="B178" s="11" t="s">
        <v>40</v>
      </c>
      <c r="C178" s="29" t="s">
        <v>776</v>
      </c>
      <c r="D178" s="11" t="s">
        <v>777</v>
      </c>
      <c r="E178" s="11" t="s">
        <v>778</v>
      </c>
      <c r="F178" s="11" t="s">
        <v>758</v>
      </c>
      <c r="G178" s="11" t="s">
        <v>54</v>
      </c>
      <c r="H178" s="11">
        <v>4</v>
      </c>
      <c r="I178" s="11">
        <v>1</v>
      </c>
      <c r="J178" s="11">
        <v>0</v>
      </c>
      <c r="K178" s="11" t="s">
        <v>3330</v>
      </c>
      <c r="L178" s="11">
        <v>2</v>
      </c>
      <c r="M178" s="11">
        <v>100</v>
      </c>
      <c r="N178" s="11" t="s">
        <v>54</v>
      </c>
      <c r="O178" s="11">
        <v>3</v>
      </c>
      <c r="P178" s="11">
        <v>0</v>
      </c>
      <c r="Q178" s="11" t="s">
        <v>45</v>
      </c>
      <c r="R178" s="11">
        <v>0</v>
      </c>
      <c r="S178" s="11">
        <v>0</v>
      </c>
      <c r="T178" s="11">
        <v>0</v>
      </c>
      <c r="U178" s="11">
        <v>0</v>
      </c>
      <c r="V178" s="11">
        <v>0</v>
      </c>
      <c r="W178" s="11">
        <v>0</v>
      </c>
      <c r="X178" s="11">
        <v>0</v>
      </c>
      <c r="Y178" s="11">
        <v>0</v>
      </c>
      <c r="Z178" s="11">
        <v>0</v>
      </c>
      <c r="AA178" s="11">
        <v>0</v>
      </c>
      <c r="AB178" s="11">
        <v>0</v>
      </c>
      <c r="AC178" s="11">
        <v>0</v>
      </c>
      <c r="AD178" s="11">
        <v>0</v>
      </c>
      <c r="AE178" s="11">
        <v>0</v>
      </c>
      <c r="AF178" s="11">
        <v>0</v>
      </c>
      <c r="AG178" s="11">
        <v>50</v>
      </c>
      <c r="AH178" s="11"/>
      <c r="AI178" s="11"/>
      <c r="AJ178" s="11" t="s">
        <v>3329</v>
      </c>
      <c r="AK178" s="11"/>
      <c r="AL178" s="11"/>
      <c r="AM178" s="11"/>
      <c r="AN178" s="11" t="s">
        <v>779</v>
      </c>
      <c r="AO178" s="11" t="s">
        <v>47</v>
      </c>
      <c r="AP178" s="11" t="s">
        <v>56</v>
      </c>
      <c r="AQ178" s="11" t="s">
        <v>729</v>
      </c>
      <c r="AR178" s="41">
        <f t="shared" si="34"/>
        <v>30</v>
      </c>
      <c r="AS178" s="41">
        <v>0.6</v>
      </c>
      <c r="AT178" s="41">
        <f>7591.271/AU825</f>
        <v>0.535464595065181</v>
      </c>
      <c r="AU178" s="41">
        <f t="shared" si="35"/>
        <v>30</v>
      </c>
      <c r="AV178" s="42">
        <f t="shared" si="29"/>
        <v>16.0639378519554</v>
      </c>
    </row>
    <row r="179" ht="48" spans="1:48">
      <c r="A179" s="28">
        <v>176</v>
      </c>
      <c r="B179" s="11" t="s">
        <v>40</v>
      </c>
      <c r="C179" s="29" t="s">
        <v>780</v>
      </c>
      <c r="D179" s="11" t="s">
        <v>781</v>
      </c>
      <c r="E179" s="11" t="s">
        <v>782</v>
      </c>
      <c r="F179" s="11" t="s">
        <v>109</v>
      </c>
      <c r="G179" s="11" t="s">
        <v>54</v>
      </c>
      <c r="H179" s="11">
        <v>4</v>
      </c>
      <c r="I179" s="11">
        <v>1</v>
      </c>
      <c r="J179" s="11">
        <v>0</v>
      </c>
      <c r="K179" s="11" t="s">
        <v>3330</v>
      </c>
      <c r="L179" s="11">
        <v>2</v>
      </c>
      <c r="M179" s="11">
        <v>100</v>
      </c>
      <c r="N179" s="11" t="s">
        <v>54</v>
      </c>
      <c r="O179" s="11">
        <v>3</v>
      </c>
      <c r="P179" s="11">
        <v>0</v>
      </c>
      <c r="Q179" s="11" t="s">
        <v>45</v>
      </c>
      <c r="R179" s="11">
        <v>0</v>
      </c>
      <c r="S179" s="11">
        <v>0</v>
      </c>
      <c r="T179" s="11">
        <v>0</v>
      </c>
      <c r="U179" s="11">
        <v>0</v>
      </c>
      <c r="V179" s="11">
        <v>0</v>
      </c>
      <c r="W179" s="11">
        <v>0</v>
      </c>
      <c r="X179" s="11">
        <v>0</v>
      </c>
      <c r="Y179" s="11">
        <v>0</v>
      </c>
      <c r="Z179" s="11">
        <v>0</v>
      </c>
      <c r="AA179" s="11">
        <v>0</v>
      </c>
      <c r="AB179" s="11">
        <v>0</v>
      </c>
      <c r="AC179" s="11">
        <v>0</v>
      </c>
      <c r="AD179" s="11">
        <v>0</v>
      </c>
      <c r="AE179" s="11">
        <v>0</v>
      </c>
      <c r="AF179" s="11">
        <v>0</v>
      </c>
      <c r="AG179" s="11">
        <v>50</v>
      </c>
      <c r="AH179" s="11"/>
      <c r="AI179" s="11"/>
      <c r="AJ179" s="11" t="s">
        <v>3329</v>
      </c>
      <c r="AK179" s="11"/>
      <c r="AL179" s="11"/>
      <c r="AM179" s="11"/>
      <c r="AN179" s="11" t="s">
        <v>783</v>
      </c>
      <c r="AO179" s="11" t="s">
        <v>47</v>
      </c>
      <c r="AP179" s="11" t="s">
        <v>56</v>
      </c>
      <c r="AQ179" s="11" t="s">
        <v>729</v>
      </c>
      <c r="AR179" s="41">
        <f t="shared" si="34"/>
        <v>30</v>
      </c>
      <c r="AS179" s="41">
        <v>0.6</v>
      </c>
      <c r="AT179" s="41">
        <f>7591.271/AU825</f>
        <v>0.535464595065181</v>
      </c>
      <c r="AU179" s="41">
        <f t="shared" si="35"/>
        <v>30</v>
      </c>
      <c r="AV179" s="42">
        <f t="shared" si="29"/>
        <v>16.0639378519554</v>
      </c>
    </row>
    <row r="180" ht="48" spans="1:48">
      <c r="A180" s="28">
        <v>177</v>
      </c>
      <c r="B180" s="11" t="s">
        <v>40</v>
      </c>
      <c r="C180" s="29" t="s">
        <v>784</v>
      </c>
      <c r="D180" s="11" t="s">
        <v>785</v>
      </c>
      <c r="E180" s="11" t="s">
        <v>786</v>
      </c>
      <c r="F180" s="11" t="s">
        <v>109</v>
      </c>
      <c r="G180" s="11" t="s">
        <v>54</v>
      </c>
      <c r="H180" s="11">
        <v>4</v>
      </c>
      <c r="I180" s="11">
        <v>1</v>
      </c>
      <c r="J180" s="11">
        <v>0</v>
      </c>
      <c r="K180" s="11" t="s">
        <v>3330</v>
      </c>
      <c r="L180" s="11">
        <v>2</v>
      </c>
      <c r="M180" s="11">
        <v>100</v>
      </c>
      <c r="N180" s="11" t="s">
        <v>54</v>
      </c>
      <c r="O180" s="11">
        <v>3</v>
      </c>
      <c r="P180" s="11">
        <v>0</v>
      </c>
      <c r="Q180" s="11" t="s">
        <v>45</v>
      </c>
      <c r="R180" s="11">
        <v>0</v>
      </c>
      <c r="S180" s="11">
        <v>0</v>
      </c>
      <c r="T180" s="11">
        <v>0</v>
      </c>
      <c r="U180" s="11">
        <v>0</v>
      </c>
      <c r="V180" s="11">
        <v>0</v>
      </c>
      <c r="W180" s="11">
        <v>0</v>
      </c>
      <c r="X180" s="11">
        <v>0</v>
      </c>
      <c r="Y180" s="11">
        <v>0</v>
      </c>
      <c r="Z180" s="11">
        <v>0</v>
      </c>
      <c r="AA180" s="11">
        <v>0</v>
      </c>
      <c r="AB180" s="11">
        <v>0</v>
      </c>
      <c r="AC180" s="11">
        <v>0</v>
      </c>
      <c r="AD180" s="11">
        <v>0</v>
      </c>
      <c r="AE180" s="11">
        <v>0</v>
      </c>
      <c r="AF180" s="11">
        <v>0</v>
      </c>
      <c r="AG180" s="11">
        <v>50</v>
      </c>
      <c r="AH180" s="11"/>
      <c r="AI180" s="11"/>
      <c r="AJ180" s="11" t="s">
        <v>3329</v>
      </c>
      <c r="AK180" s="11"/>
      <c r="AL180" s="11"/>
      <c r="AM180" s="11"/>
      <c r="AN180" s="11" t="s">
        <v>787</v>
      </c>
      <c r="AO180" s="11" t="s">
        <v>47</v>
      </c>
      <c r="AP180" s="11" t="s">
        <v>56</v>
      </c>
      <c r="AQ180" s="11" t="s">
        <v>729</v>
      </c>
      <c r="AR180" s="41">
        <f t="shared" si="34"/>
        <v>30</v>
      </c>
      <c r="AS180" s="41">
        <v>0.6</v>
      </c>
      <c r="AT180" s="41">
        <f>7591.271/AU825</f>
        <v>0.535464595065181</v>
      </c>
      <c r="AU180" s="41">
        <f t="shared" si="35"/>
        <v>30</v>
      </c>
      <c r="AV180" s="42">
        <f t="shared" si="29"/>
        <v>16.0639378519554</v>
      </c>
    </row>
    <row r="181" ht="72" spans="1:48">
      <c r="A181" s="28">
        <v>178</v>
      </c>
      <c r="B181" s="11" t="s">
        <v>151</v>
      </c>
      <c r="C181" s="29" t="s">
        <v>788</v>
      </c>
      <c r="D181" s="11" t="s">
        <v>789</v>
      </c>
      <c r="E181" s="11" t="s">
        <v>790</v>
      </c>
      <c r="F181" s="11" t="s">
        <v>196</v>
      </c>
      <c r="G181" s="11" t="s">
        <v>384</v>
      </c>
      <c r="H181" s="11">
        <v>2</v>
      </c>
      <c r="I181" s="11">
        <v>2</v>
      </c>
      <c r="J181" s="11">
        <v>100</v>
      </c>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v>50</v>
      </c>
      <c r="AH181" s="11"/>
      <c r="AI181" s="11"/>
      <c r="AJ181" s="11"/>
      <c r="AK181" s="11"/>
      <c r="AL181" s="11"/>
      <c r="AM181" s="11"/>
      <c r="AN181" s="11" t="s">
        <v>791</v>
      </c>
      <c r="AO181" s="11" t="s">
        <v>47</v>
      </c>
      <c r="AP181" s="11" t="s">
        <v>48</v>
      </c>
      <c r="AQ181" s="11" t="s">
        <v>729</v>
      </c>
      <c r="AR181" s="41">
        <f t="shared" si="34"/>
        <v>30</v>
      </c>
      <c r="AS181" s="41">
        <v>0.6</v>
      </c>
      <c r="AT181" s="41">
        <f>7591.271/AU825</f>
        <v>0.535464595065181</v>
      </c>
      <c r="AU181" s="41">
        <f t="shared" si="35"/>
        <v>30</v>
      </c>
      <c r="AV181" s="42">
        <f t="shared" si="29"/>
        <v>16.0639378519554</v>
      </c>
    </row>
    <row r="182" ht="36" spans="1:48">
      <c r="A182" s="28">
        <v>179</v>
      </c>
      <c r="B182" s="11" t="s">
        <v>151</v>
      </c>
      <c r="C182" s="29" t="s">
        <v>792</v>
      </c>
      <c r="D182" s="11" t="s">
        <v>793</v>
      </c>
      <c r="E182" s="11" t="s">
        <v>794</v>
      </c>
      <c r="F182" s="11" t="s">
        <v>277</v>
      </c>
      <c r="G182" s="11" t="s">
        <v>278</v>
      </c>
      <c r="H182" s="11">
        <v>3</v>
      </c>
      <c r="I182" s="11">
        <v>3</v>
      </c>
      <c r="J182" s="11">
        <v>100</v>
      </c>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v>50</v>
      </c>
      <c r="AH182" s="11"/>
      <c r="AI182" s="11"/>
      <c r="AJ182" s="11"/>
      <c r="AK182" s="11"/>
      <c r="AL182" s="11"/>
      <c r="AM182" s="11"/>
      <c r="AN182" s="11" t="s">
        <v>733</v>
      </c>
      <c r="AO182" s="11" t="s">
        <v>47</v>
      </c>
      <c r="AP182" s="11" t="s">
        <v>48</v>
      </c>
      <c r="AQ182" s="11" t="s">
        <v>729</v>
      </c>
      <c r="AR182" s="41">
        <f t="shared" si="34"/>
        <v>30</v>
      </c>
      <c r="AS182" s="41">
        <v>0.6</v>
      </c>
      <c r="AT182" s="41">
        <f>7591.271/AU825</f>
        <v>0.535464595065181</v>
      </c>
      <c r="AU182" s="41">
        <f t="shared" si="35"/>
        <v>30</v>
      </c>
      <c r="AV182" s="42">
        <f t="shared" si="29"/>
        <v>16.0639378519554</v>
      </c>
    </row>
    <row r="183" ht="72" spans="1:48">
      <c r="A183" s="28">
        <v>180</v>
      </c>
      <c r="B183" s="11" t="s">
        <v>151</v>
      </c>
      <c r="C183" s="29" t="s">
        <v>795</v>
      </c>
      <c r="D183" s="11" t="s">
        <v>796</v>
      </c>
      <c r="E183" s="11" t="s">
        <v>797</v>
      </c>
      <c r="F183" s="11" t="s">
        <v>228</v>
      </c>
      <c r="G183" s="11" t="s">
        <v>798</v>
      </c>
      <c r="H183" s="11">
        <v>2</v>
      </c>
      <c r="I183" s="11">
        <v>1</v>
      </c>
      <c r="J183" s="11">
        <v>41.7</v>
      </c>
      <c r="K183" s="11" t="s">
        <v>3397</v>
      </c>
      <c r="L183" s="11">
        <v>2</v>
      </c>
      <c r="M183" s="11">
        <v>33.3</v>
      </c>
      <c r="N183" s="11" t="s">
        <v>798</v>
      </c>
      <c r="O183" s="11">
        <v>5</v>
      </c>
      <c r="P183" s="11">
        <v>15</v>
      </c>
      <c r="Q183" s="11" t="s">
        <v>450</v>
      </c>
      <c r="R183" s="11">
        <v>8</v>
      </c>
      <c r="S183" s="11">
        <v>10</v>
      </c>
      <c r="T183" s="11" t="s">
        <v>128</v>
      </c>
      <c r="U183" s="11">
        <v>0</v>
      </c>
      <c r="V183" s="11">
        <v>0</v>
      </c>
      <c r="W183" s="11">
        <v>0</v>
      </c>
      <c r="X183" s="11">
        <v>0</v>
      </c>
      <c r="Y183" s="11">
        <v>0</v>
      </c>
      <c r="Z183" s="11">
        <v>0</v>
      </c>
      <c r="AA183" s="11">
        <v>0</v>
      </c>
      <c r="AB183" s="11">
        <v>0</v>
      </c>
      <c r="AC183" s="11">
        <v>0</v>
      </c>
      <c r="AD183" s="11">
        <v>0</v>
      </c>
      <c r="AE183" s="11">
        <v>0</v>
      </c>
      <c r="AF183" s="11">
        <v>0</v>
      </c>
      <c r="AG183" s="11">
        <v>50</v>
      </c>
      <c r="AH183" s="11" t="s">
        <v>1400</v>
      </c>
      <c r="AI183" s="11">
        <v>2</v>
      </c>
      <c r="AJ183" s="11" t="s">
        <v>3329</v>
      </c>
      <c r="AK183" s="11"/>
      <c r="AL183" s="11"/>
      <c r="AM183" s="11"/>
      <c r="AN183" s="11" t="s">
        <v>733</v>
      </c>
      <c r="AO183" s="11" t="s">
        <v>47</v>
      </c>
      <c r="AP183" s="11" t="s">
        <v>48</v>
      </c>
      <c r="AQ183" s="11" t="s">
        <v>729</v>
      </c>
      <c r="AR183" s="41">
        <f t="shared" si="34"/>
        <v>30</v>
      </c>
      <c r="AS183" s="41">
        <v>0.6</v>
      </c>
      <c r="AT183" s="41">
        <f>7591.271/AU825</f>
        <v>0.535464595065181</v>
      </c>
      <c r="AU183" s="42">
        <f t="shared" ref="AU183:AU188" si="36">AR183/AI183</f>
        <v>15</v>
      </c>
      <c r="AV183" s="42">
        <f t="shared" si="29"/>
        <v>8.03196892597772</v>
      </c>
    </row>
    <row r="184" ht="60" spans="1:48">
      <c r="A184" s="28">
        <v>181</v>
      </c>
      <c r="B184" s="11" t="s">
        <v>151</v>
      </c>
      <c r="C184" s="29" t="s">
        <v>799</v>
      </c>
      <c r="D184" s="11" t="s">
        <v>800</v>
      </c>
      <c r="E184" s="11" t="s">
        <v>801</v>
      </c>
      <c r="F184" s="11" t="s">
        <v>250</v>
      </c>
      <c r="G184" s="11" t="s">
        <v>802</v>
      </c>
      <c r="H184" s="11">
        <v>3</v>
      </c>
      <c r="I184" s="11">
        <v>3</v>
      </c>
      <c r="J184" s="11">
        <v>50</v>
      </c>
      <c r="K184" s="11" t="s">
        <v>802</v>
      </c>
      <c r="L184" s="11">
        <v>6</v>
      </c>
      <c r="M184" s="11">
        <v>30</v>
      </c>
      <c r="N184" s="11" t="s">
        <v>104</v>
      </c>
      <c r="O184" s="11">
        <v>7</v>
      </c>
      <c r="P184" s="11">
        <v>20</v>
      </c>
      <c r="Q184" s="11" t="s">
        <v>3398</v>
      </c>
      <c r="R184" s="11">
        <v>0</v>
      </c>
      <c r="S184" s="11">
        <v>0</v>
      </c>
      <c r="T184" s="11">
        <v>0</v>
      </c>
      <c r="U184" s="11">
        <v>0</v>
      </c>
      <c r="V184" s="11">
        <v>0</v>
      </c>
      <c r="W184" s="11">
        <v>0</v>
      </c>
      <c r="X184" s="11">
        <v>0</v>
      </c>
      <c r="Y184" s="11">
        <v>0</v>
      </c>
      <c r="Z184" s="11">
        <v>0</v>
      </c>
      <c r="AA184" s="11">
        <v>0</v>
      </c>
      <c r="AB184" s="11">
        <v>0</v>
      </c>
      <c r="AC184" s="11">
        <v>0</v>
      </c>
      <c r="AD184" s="11">
        <v>0</v>
      </c>
      <c r="AE184" s="11">
        <v>0</v>
      </c>
      <c r="AF184" s="11">
        <v>0</v>
      </c>
      <c r="AG184" s="11">
        <v>50</v>
      </c>
      <c r="AH184" s="11"/>
      <c r="AI184" s="11"/>
      <c r="AJ184" s="11" t="s">
        <v>3329</v>
      </c>
      <c r="AK184" s="11"/>
      <c r="AL184" s="11"/>
      <c r="AM184" s="11"/>
      <c r="AN184" s="11" t="s">
        <v>733</v>
      </c>
      <c r="AO184" s="11" t="s">
        <v>47</v>
      </c>
      <c r="AP184" s="11" t="s">
        <v>48</v>
      </c>
      <c r="AQ184" s="11" t="s">
        <v>729</v>
      </c>
      <c r="AR184" s="41">
        <f t="shared" si="34"/>
        <v>30</v>
      </c>
      <c r="AS184" s="41">
        <v>0.6</v>
      </c>
      <c r="AT184" s="41">
        <f>7591.271/AU825</f>
        <v>0.535464595065181</v>
      </c>
      <c r="AU184" s="41">
        <f t="shared" ref="AU184:AU187" si="37">AR184</f>
        <v>30</v>
      </c>
      <c r="AV184" s="42">
        <f t="shared" si="29"/>
        <v>16.0639378519554</v>
      </c>
    </row>
    <row r="185" ht="24" spans="1:48">
      <c r="A185" s="28">
        <v>182</v>
      </c>
      <c r="B185" s="11" t="s">
        <v>151</v>
      </c>
      <c r="C185" s="29" t="s">
        <v>803</v>
      </c>
      <c r="D185" s="11" t="s">
        <v>804</v>
      </c>
      <c r="E185" s="11" t="s">
        <v>805</v>
      </c>
      <c r="F185" s="11" t="s">
        <v>202</v>
      </c>
      <c r="G185" s="11" t="s">
        <v>208</v>
      </c>
      <c r="H185" s="11">
        <v>7</v>
      </c>
      <c r="I185" s="11">
        <v>7</v>
      </c>
      <c r="J185" s="11">
        <v>100</v>
      </c>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v>25</v>
      </c>
      <c r="AH185" s="11"/>
      <c r="AI185" s="11"/>
      <c r="AJ185" s="11"/>
      <c r="AK185" s="11"/>
      <c r="AL185" s="11"/>
      <c r="AM185" s="11"/>
      <c r="AN185" s="11" t="s">
        <v>733</v>
      </c>
      <c r="AO185" s="11" t="s">
        <v>47</v>
      </c>
      <c r="AP185" s="11" t="s">
        <v>56</v>
      </c>
      <c r="AQ185" s="11" t="s">
        <v>729</v>
      </c>
      <c r="AR185" s="41">
        <f t="shared" si="34"/>
        <v>15</v>
      </c>
      <c r="AS185" s="41">
        <v>0.6</v>
      </c>
      <c r="AT185" s="41">
        <f>7591.271/AU825</f>
        <v>0.535464595065181</v>
      </c>
      <c r="AU185" s="41">
        <f t="shared" si="37"/>
        <v>15</v>
      </c>
      <c r="AV185" s="42">
        <f t="shared" si="29"/>
        <v>8.03196892597772</v>
      </c>
    </row>
    <row r="186" ht="48" spans="1:48">
      <c r="A186" s="28">
        <v>183</v>
      </c>
      <c r="B186" s="11" t="s">
        <v>151</v>
      </c>
      <c r="C186" s="29" t="s">
        <v>806</v>
      </c>
      <c r="D186" s="11" t="s">
        <v>807</v>
      </c>
      <c r="E186" s="11" t="s">
        <v>808</v>
      </c>
      <c r="F186" s="11" t="s">
        <v>196</v>
      </c>
      <c r="G186" s="11" t="s">
        <v>809</v>
      </c>
      <c r="H186" s="11">
        <v>2</v>
      </c>
      <c r="I186" s="11">
        <v>2</v>
      </c>
      <c r="J186" s="11">
        <v>100</v>
      </c>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v>20</v>
      </c>
      <c r="AH186" s="11" t="s">
        <v>1400</v>
      </c>
      <c r="AI186" s="11">
        <v>5</v>
      </c>
      <c r="AJ186" s="11"/>
      <c r="AK186" s="11"/>
      <c r="AL186" s="11"/>
      <c r="AM186" s="11"/>
      <c r="AN186" s="11" t="s">
        <v>810</v>
      </c>
      <c r="AO186" s="11" t="s">
        <v>105</v>
      </c>
      <c r="AP186" s="11" t="s">
        <v>48</v>
      </c>
      <c r="AQ186" s="11" t="s">
        <v>729</v>
      </c>
      <c r="AR186" s="41">
        <f t="shared" si="34"/>
        <v>12</v>
      </c>
      <c r="AS186" s="41">
        <v>0.6</v>
      </c>
      <c r="AT186" s="41">
        <f>7591.271/AU825</f>
        <v>0.535464595065181</v>
      </c>
      <c r="AU186" s="42">
        <f t="shared" si="36"/>
        <v>2.4</v>
      </c>
      <c r="AV186" s="42">
        <f t="shared" si="29"/>
        <v>1.28511502815643</v>
      </c>
    </row>
    <row r="187" ht="36" spans="1:48">
      <c r="A187" s="28">
        <v>184</v>
      </c>
      <c r="B187" s="11" t="s">
        <v>151</v>
      </c>
      <c r="C187" s="29" t="s">
        <v>811</v>
      </c>
      <c r="D187" s="11" t="s">
        <v>812</v>
      </c>
      <c r="E187" s="11" t="s">
        <v>813</v>
      </c>
      <c r="F187" s="11" t="s">
        <v>814</v>
      </c>
      <c r="G187" s="11" t="s">
        <v>815</v>
      </c>
      <c r="H187" s="11">
        <v>2</v>
      </c>
      <c r="I187" s="11">
        <v>2</v>
      </c>
      <c r="J187" s="11">
        <v>100</v>
      </c>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v>50</v>
      </c>
      <c r="AH187" s="11"/>
      <c r="AI187" s="11"/>
      <c r="AJ187" s="11"/>
      <c r="AK187" s="11"/>
      <c r="AL187" s="11"/>
      <c r="AM187" s="11"/>
      <c r="AN187" s="11" t="s">
        <v>737</v>
      </c>
      <c r="AO187" s="11" t="s">
        <v>47</v>
      </c>
      <c r="AP187" s="11" t="s">
        <v>48</v>
      </c>
      <c r="AQ187" s="11" t="s">
        <v>729</v>
      </c>
      <c r="AR187" s="41">
        <f t="shared" si="34"/>
        <v>30</v>
      </c>
      <c r="AS187" s="41">
        <v>0.6</v>
      </c>
      <c r="AT187" s="41">
        <f>7591.271/AU825</f>
        <v>0.535464595065181</v>
      </c>
      <c r="AU187" s="41">
        <f t="shared" si="37"/>
        <v>30</v>
      </c>
      <c r="AV187" s="42">
        <f t="shared" si="29"/>
        <v>16.0639378519554</v>
      </c>
    </row>
    <row r="188" ht="60" spans="1:48">
      <c r="A188" s="28">
        <v>185</v>
      </c>
      <c r="B188" s="11" t="s">
        <v>151</v>
      </c>
      <c r="C188" s="29" t="s">
        <v>816</v>
      </c>
      <c r="D188" s="11" t="s">
        <v>817</v>
      </c>
      <c r="E188" s="11" t="s">
        <v>818</v>
      </c>
      <c r="F188" s="11" t="s">
        <v>277</v>
      </c>
      <c r="G188" s="11" t="s">
        <v>380</v>
      </c>
      <c r="H188" s="11">
        <v>1</v>
      </c>
      <c r="I188" s="11">
        <v>1</v>
      </c>
      <c r="J188" s="11">
        <v>100</v>
      </c>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v>50</v>
      </c>
      <c r="AH188" s="11" t="s">
        <v>1400</v>
      </c>
      <c r="AI188" s="11">
        <v>2</v>
      </c>
      <c r="AJ188" s="11"/>
      <c r="AK188" s="11"/>
      <c r="AL188" s="11"/>
      <c r="AM188" s="11"/>
      <c r="AN188" s="11" t="s">
        <v>737</v>
      </c>
      <c r="AO188" s="11" t="s">
        <v>47</v>
      </c>
      <c r="AP188" s="11" t="s">
        <v>48</v>
      </c>
      <c r="AQ188" s="11" t="s">
        <v>729</v>
      </c>
      <c r="AR188" s="41">
        <f t="shared" si="34"/>
        <v>30</v>
      </c>
      <c r="AS188" s="41">
        <v>0.6</v>
      </c>
      <c r="AT188" s="41">
        <f>7591.271/AU825</f>
        <v>0.535464595065181</v>
      </c>
      <c r="AU188" s="42">
        <f t="shared" si="36"/>
        <v>15</v>
      </c>
      <c r="AV188" s="42">
        <f t="shared" si="29"/>
        <v>8.03196892597772</v>
      </c>
    </row>
    <row r="189" ht="60" spans="1:48">
      <c r="A189" s="28">
        <v>186</v>
      </c>
      <c r="B189" s="11" t="s">
        <v>151</v>
      </c>
      <c r="C189" s="29" t="s">
        <v>819</v>
      </c>
      <c r="D189" s="11" t="s">
        <v>820</v>
      </c>
      <c r="E189" s="11" t="s">
        <v>821</v>
      </c>
      <c r="F189" s="11" t="s">
        <v>202</v>
      </c>
      <c r="G189" s="11" t="s">
        <v>687</v>
      </c>
      <c r="H189" s="11">
        <v>2</v>
      </c>
      <c r="I189" s="11">
        <v>2</v>
      </c>
      <c r="J189" s="11">
        <v>100</v>
      </c>
      <c r="K189" s="11" t="s">
        <v>687</v>
      </c>
      <c r="L189" s="11">
        <v>5</v>
      </c>
      <c r="M189" s="11">
        <v>0</v>
      </c>
      <c r="N189" s="11" t="s">
        <v>3399</v>
      </c>
      <c r="O189" s="11">
        <v>0</v>
      </c>
      <c r="P189" s="11">
        <v>0</v>
      </c>
      <c r="Q189" s="11">
        <v>0</v>
      </c>
      <c r="R189" s="11">
        <v>0</v>
      </c>
      <c r="S189" s="11">
        <v>0</v>
      </c>
      <c r="T189" s="11">
        <v>0</v>
      </c>
      <c r="U189" s="11">
        <v>0</v>
      </c>
      <c r="V189" s="11">
        <v>0</v>
      </c>
      <c r="W189" s="11">
        <v>0</v>
      </c>
      <c r="X189" s="11">
        <v>0</v>
      </c>
      <c r="Y189" s="11">
        <v>0</v>
      </c>
      <c r="Z189" s="11">
        <v>0</v>
      </c>
      <c r="AA189" s="11">
        <v>0</v>
      </c>
      <c r="AB189" s="11">
        <v>0</v>
      </c>
      <c r="AC189" s="11">
        <v>0</v>
      </c>
      <c r="AD189" s="11">
        <v>0</v>
      </c>
      <c r="AE189" s="11">
        <v>0</v>
      </c>
      <c r="AF189" s="11">
        <v>0</v>
      </c>
      <c r="AG189" s="11">
        <v>50</v>
      </c>
      <c r="AH189" s="11"/>
      <c r="AI189" s="11"/>
      <c r="AJ189" s="11" t="s">
        <v>3329</v>
      </c>
      <c r="AK189" s="11"/>
      <c r="AL189" s="11"/>
      <c r="AM189" s="11"/>
      <c r="AN189" s="11" t="s">
        <v>737</v>
      </c>
      <c r="AO189" s="11" t="s">
        <v>47</v>
      </c>
      <c r="AP189" s="11" t="s">
        <v>48</v>
      </c>
      <c r="AQ189" s="11" t="s">
        <v>729</v>
      </c>
      <c r="AR189" s="41">
        <f t="shared" si="34"/>
        <v>30</v>
      </c>
      <c r="AS189" s="41">
        <v>0.6</v>
      </c>
      <c r="AT189" s="41">
        <f>7591.271/AU825</f>
        <v>0.535464595065181</v>
      </c>
      <c r="AU189" s="41">
        <f t="shared" ref="AU189:AU196" si="38">AR189</f>
        <v>30</v>
      </c>
      <c r="AV189" s="42">
        <f t="shared" si="29"/>
        <v>16.0639378519554</v>
      </c>
    </row>
    <row r="190" ht="36" spans="1:48">
      <c r="A190" s="28">
        <v>187</v>
      </c>
      <c r="B190" s="11" t="s">
        <v>151</v>
      </c>
      <c r="C190" s="29" t="s">
        <v>822</v>
      </c>
      <c r="D190" s="11" t="s">
        <v>823</v>
      </c>
      <c r="E190" s="11" t="s">
        <v>824</v>
      </c>
      <c r="F190" s="11" t="s">
        <v>155</v>
      </c>
      <c r="G190" s="11" t="s">
        <v>825</v>
      </c>
      <c r="H190" s="11">
        <v>4</v>
      </c>
      <c r="I190" s="11">
        <v>4</v>
      </c>
      <c r="J190" s="11">
        <v>100</v>
      </c>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v>10</v>
      </c>
      <c r="AH190" s="11"/>
      <c r="AI190" s="11"/>
      <c r="AJ190" s="11"/>
      <c r="AK190" s="11"/>
      <c r="AL190" s="11"/>
      <c r="AM190" s="11"/>
      <c r="AN190" s="11" t="s">
        <v>737</v>
      </c>
      <c r="AO190" s="11" t="s">
        <v>105</v>
      </c>
      <c r="AP190" s="11" t="s">
        <v>56</v>
      </c>
      <c r="AQ190" s="11" t="s">
        <v>729</v>
      </c>
      <c r="AR190" s="41">
        <f t="shared" si="34"/>
        <v>6</v>
      </c>
      <c r="AS190" s="41">
        <v>0.6</v>
      </c>
      <c r="AT190" s="41">
        <f>7591.271/AU825</f>
        <v>0.535464595065181</v>
      </c>
      <c r="AU190" s="41">
        <f t="shared" si="38"/>
        <v>6</v>
      </c>
      <c r="AV190" s="42">
        <f t="shared" si="29"/>
        <v>3.21278757039109</v>
      </c>
    </row>
    <row r="191" ht="48" spans="1:48">
      <c r="A191" s="28">
        <v>188</v>
      </c>
      <c r="B191" s="11" t="s">
        <v>151</v>
      </c>
      <c r="C191" s="29" t="s">
        <v>826</v>
      </c>
      <c r="D191" s="11" t="s">
        <v>827</v>
      </c>
      <c r="E191" s="11" t="s">
        <v>828</v>
      </c>
      <c r="F191" s="11" t="s">
        <v>228</v>
      </c>
      <c r="G191" s="11" t="s">
        <v>829</v>
      </c>
      <c r="H191" s="11">
        <v>2</v>
      </c>
      <c r="I191" s="11">
        <v>2</v>
      </c>
      <c r="J191" s="11">
        <v>66.66</v>
      </c>
      <c r="K191" s="11" t="s">
        <v>829</v>
      </c>
      <c r="L191" s="11">
        <v>4</v>
      </c>
      <c r="M191" s="11">
        <v>33.33</v>
      </c>
      <c r="N191" s="11" t="s">
        <v>429</v>
      </c>
      <c r="O191" s="11">
        <v>0</v>
      </c>
      <c r="P191" s="11">
        <v>0</v>
      </c>
      <c r="Q191" s="11">
        <v>0</v>
      </c>
      <c r="R191" s="11">
        <v>0</v>
      </c>
      <c r="S191" s="11">
        <v>0</v>
      </c>
      <c r="T191" s="11">
        <v>0</v>
      </c>
      <c r="U191" s="11">
        <v>0</v>
      </c>
      <c r="V191" s="11">
        <v>0</v>
      </c>
      <c r="W191" s="11">
        <v>0</v>
      </c>
      <c r="X191" s="11">
        <v>0</v>
      </c>
      <c r="Y191" s="11">
        <v>0</v>
      </c>
      <c r="Z191" s="11">
        <v>0</v>
      </c>
      <c r="AA191" s="11">
        <v>0</v>
      </c>
      <c r="AB191" s="11">
        <v>0</v>
      </c>
      <c r="AC191" s="11">
        <v>0</v>
      </c>
      <c r="AD191" s="11">
        <v>0</v>
      </c>
      <c r="AE191" s="11">
        <v>0</v>
      </c>
      <c r="AF191" s="11">
        <v>0</v>
      </c>
      <c r="AG191" s="11">
        <v>50</v>
      </c>
      <c r="AH191" s="11" t="s">
        <v>1400</v>
      </c>
      <c r="AI191" s="11">
        <v>12</v>
      </c>
      <c r="AJ191" s="11" t="s">
        <v>3329</v>
      </c>
      <c r="AK191" s="11"/>
      <c r="AL191" s="11"/>
      <c r="AM191" s="11"/>
      <c r="AN191" s="11" t="s">
        <v>741</v>
      </c>
      <c r="AO191" s="11" t="s">
        <v>47</v>
      </c>
      <c r="AP191" s="11" t="s">
        <v>48</v>
      </c>
      <c r="AQ191" s="11" t="s">
        <v>729</v>
      </c>
      <c r="AR191" s="41">
        <f t="shared" si="34"/>
        <v>30</v>
      </c>
      <c r="AS191" s="41">
        <v>0.6</v>
      </c>
      <c r="AT191" s="41">
        <f>7591.271/AU825</f>
        <v>0.535464595065181</v>
      </c>
      <c r="AU191" s="42">
        <f t="shared" ref="AU191:AU193" si="39">AR191/AI191</f>
        <v>2.5</v>
      </c>
      <c r="AV191" s="42">
        <f t="shared" si="29"/>
        <v>1.33866148766295</v>
      </c>
    </row>
    <row r="192" ht="60" spans="1:48">
      <c r="A192" s="28">
        <v>189</v>
      </c>
      <c r="B192" s="11" t="s">
        <v>151</v>
      </c>
      <c r="C192" s="29" t="s">
        <v>830</v>
      </c>
      <c r="D192" s="11" t="s">
        <v>831</v>
      </c>
      <c r="E192" s="11" t="s">
        <v>832</v>
      </c>
      <c r="F192" s="11" t="s">
        <v>155</v>
      </c>
      <c r="G192" s="11" t="s">
        <v>833</v>
      </c>
      <c r="H192" s="11">
        <v>1</v>
      </c>
      <c r="I192" s="11">
        <v>1</v>
      </c>
      <c r="J192" s="11">
        <v>55</v>
      </c>
      <c r="K192" s="11" t="s">
        <v>833</v>
      </c>
      <c r="L192" s="11">
        <v>2</v>
      </c>
      <c r="M192" s="11">
        <v>0</v>
      </c>
      <c r="N192" s="11" t="s">
        <v>3365</v>
      </c>
      <c r="O192" s="11">
        <v>4</v>
      </c>
      <c r="P192" s="11">
        <v>20</v>
      </c>
      <c r="Q192" s="11" t="s">
        <v>3400</v>
      </c>
      <c r="R192" s="11">
        <v>5</v>
      </c>
      <c r="S192" s="11">
        <v>15</v>
      </c>
      <c r="T192" s="11" t="s">
        <v>3401</v>
      </c>
      <c r="U192" s="11">
        <v>7</v>
      </c>
      <c r="V192" s="11">
        <v>10</v>
      </c>
      <c r="W192" s="11" t="s">
        <v>3402</v>
      </c>
      <c r="X192" s="11">
        <v>0</v>
      </c>
      <c r="Y192" s="11">
        <v>0</v>
      </c>
      <c r="Z192" s="11">
        <v>0</v>
      </c>
      <c r="AA192" s="11">
        <v>0</v>
      </c>
      <c r="AB192" s="11">
        <v>0</v>
      </c>
      <c r="AC192" s="11">
        <v>0</v>
      </c>
      <c r="AD192" s="11">
        <v>0</v>
      </c>
      <c r="AE192" s="11">
        <v>0</v>
      </c>
      <c r="AF192" s="11">
        <v>0</v>
      </c>
      <c r="AG192" s="11">
        <v>50</v>
      </c>
      <c r="AH192" s="11" t="s">
        <v>1400</v>
      </c>
      <c r="AI192" s="11">
        <v>9</v>
      </c>
      <c r="AJ192" s="11" t="s">
        <v>3329</v>
      </c>
      <c r="AK192" s="11"/>
      <c r="AL192" s="11"/>
      <c r="AM192" s="11"/>
      <c r="AN192" s="11" t="s">
        <v>741</v>
      </c>
      <c r="AO192" s="11" t="s">
        <v>47</v>
      </c>
      <c r="AP192" s="11" t="s">
        <v>48</v>
      </c>
      <c r="AQ192" s="11" t="s">
        <v>729</v>
      </c>
      <c r="AR192" s="41">
        <f t="shared" si="34"/>
        <v>30</v>
      </c>
      <c r="AS192" s="41">
        <v>0.6</v>
      </c>
      <c r="AT192" s="41">
        <f>7591.271/AU825</f>
        <v>0.535464595065181</v>
      </c>
      <c r="AU192" s="42">
        <f t="shared" si="39"/>
        <v>3.33333333333333</v>
      </c>
      <c r="AV192" s="42">
        <f t="shared" si="29"/>
        <v>1.7848819835506</v>
      </c>
    </row>
    <row r="193" ht="60" spans="1:48">
      <c r="A193" s="28">
        <v>190</v>
      </c>
      <c r="B193" s="11" t="s">
        <v>151</v>
      </c>
      <c r="C193" s="29" t="s">
        <v>834</v>
      </c>
      <c r="D193" s="11" t="s">
        <v>835</v>
      </c>
      <c r="E193" s="11" t="s">
        <v>836</v>
      </c>
      <c r="F193" s="11" t="s">
        <v>228</v>
      </c>
      <c r="G193" s="11" t="s">
        <v>837</v>
      </c>
      <c r="H193" s="11">
        <v>3</v>
      </c>
      <c r="I193" s="11">
        <v>3</v>
      </c>
      <c r="J193" s="11">
        <v>100</v>
      </c>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v>20</v>
      </c>
      <c r="AH193" s="11" t="s">
        <v>1400</v>
      </c>
      <c r="AI193" s="11">
        <v>15</v>
      </c>
      <c r="AJ193" s="11"/>
      <c r="AK193" s="11"/>
      <c r="AL193" s="11"/>
      <c r="AM193" s="11"/>
      <c r="AN193" s="11" t="s">
        <v>741</v>
      </c>
      <c r="AO193" s="11" t="s">
        <v>105</v>
      </c>
      <c r="AP193" s="11" t="s">
        <v>48</v>
      </c>
      <c r="AQ193" s="11" t="s">
        <v>729</v>
      </c>
      <c r="AR193" s="41">
        <f t="shared" si="34"/>
        <v>12</v>
      </c>
      <c r="AS193" s="41">
        <v>0.6</v>
      </c>
      <c r="AT193" s="41">
        <f>7591.271/AU825</f>
        <v>0.535464595065181</v>
      </c>
      <c r="AU193" s="42">
        <f t="shared" si="39"/>
        <v>0.8</v>
      </c>
      <c r="AV193" s="42">
        <f t="shared" si="29"/>
        <v>0.428371676052145</v>
      </c>
    </row>
    <row r="194" ht="48" spans="1:48">
      <c r="A194" s="28">
        <v>191</v>
      </c>
      <c r="B194" s="11" t="s">
        <v>151</v>
      </c>
      <c r="C194" s="29" t="s">
        <v>838</v>
      </c>
      <c r="D194" s="11" t="s">
        <v>839</v>
      </c>
      <c r="E194" s="11" t="s">
        <v>840</v>
      </c>
      <c r="F194" s="11" t="s">
        <v>317</v>
      </c>
      <c r="G194" s="11" t="s">
        <v>841</v>
      </c>
      <c r="H194" s="11">
        <v>3</v>
      </c>
      <c r="I194" s="11">
        <v>3</v>
      </c>
      <c r="J194" s="11">
        <v>100</v>
      </c>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v>50</v>
      </c>
      <c r="AH194" s="11"/>
      <c r="AI194" s="11"/>
      <c r="AJ194" s="11"/>
      <c r="AK194" s="11"/>
      <c r="AL194" s="11"/>
      <c r="AM194" s="11"/>
      <c r="AN194" s="11" t="s">
        <v>741</v>
      </c>
      <c r="AO194" s="11" t="s">
        <v>47</v>
      </c>
      <c r="AP194" s="11" t="s">
        <v>48</v>
      </c>
      <c r="AQ194" s="11" t="s">
        <v>729</v>
      </c>
      <c r="AR194" s="41">
        <f t="shared" si="34"/>
        <v>30</v>
      </c>
      <c r="AS194" s="41">
        <v>0.6</v>
      </c>
      <c r="AT194" s="41">
        <f>7591.271/AU825</f>
        <v>0.535464595065181</v>
      </c>
      <c r="AU194" s="41">
        <f t="shared" si="38"/>
        <v>30</v>
      </c>
      <c r="AV194" s="42">
        <f t="shared" si="29"/>
        <v>16.0639378519554</v>
      </c>
    </row>
    <row r="195" ht="48" spans="1:48">
      <c r="A195" s="28">
        <v>192</v>
      </c>
      <c r="B195" s="11" t="s">
        <v>151</v>
      </c>
      <c r="C195" s="29" t="s">
        <v>842</v>
      </c>
      <c r="D195" s="11" t="s">
        <v>843</v>
      </c>
      <c r="E195" s="11" t="s">
        <v>844</v>
      </c>
      <c r="F195" s="11" t="s">
        <v>155</v>
      </c>
      <c r="G195" s="11" t="s">
        <v>128</v>
      </c>
      <c r="H195" s="11">
        <v>3</v>
      </c>
      <c r="I195" s="11">
        <v>3</v>
      </c>
      <c r="J195" s="11">
        <v>60</v>
      </c>
      <c r="K195" s="11" t="s">
        <v>128</v>
      </c>
      <c r="L195" s="11">
        <v>4</v>
      </c>
      <c r="M195" s="11">
        <v>40</v>
      </c>
      <c r="N195" s="11" t="s">
        <v>3339</v>
      </c>
      <c r="O195" s="11">
        <v>0</v>
      </c>
      <c r="P195" s="11">
        <v>0</v>
      </c>
      <c r="Q195" s="11">
        <v>0</v>
      </c>
      <c r="R195" s="11">
        <v>0</v>
      </c>
      <c r="S195" s="11">
        <v>0</v>
      </c>
      <c r="T195" s="11">
        <v>0</v>
      </c>
      <c r="U195" s="11">
        <v>0</v>
      </c>
      <c r="V195" s="11">
        <v>0</v>
      </c>
      <c r="W195" s="11">
        <v>0</v>
      </c>
      <c r="X195" s="11">
        <v>0</v>
      </c>
      <c r="Y195" s="11">
        <v>0</v>
      </c>
      <c r="Z195" s="11">
        <v>0</v>
      </c>
      <c r="AA195" s="11">
        <v>0</v>
      </c>
      <c r="AB195" s="11">
        <v>0</v>
      </c>
      <c r="AC195" s="11">
        <v>0</v>
      </c>
      <c r="AD195" s="11">
        <v>0</v>
      </c>
      <c r="AE195" s="11">
        <v>0</v>
      </c>
      <c r="AF195" s="11">
        <v>0</v>
      </c>
      <c r="AG195" s="11">
        <v>50</v>
      </c>
      <c r="AH195" s="11"/>
      <c r="AI195" s="11"/>
      <c r="AJ195" s="11" t="s">
        <v>3329</v>
      </c>
      <c r="AK195" s="11"/>
      <c r="AL195" s="11"/>
      <c r="AM195" s="11"/>
      <c r="AN195" s="11" t="s">
        <v>746</v>
      </c>
      <c r="AO195" s="11" t="s">
        <v>47</v>
      </c>
      <c r="AP195" s="11" t="s">
        <v>48</v>
      </c>
      <c r="AQ195" s="11" t="s">
        <v>729</v>
      </c>
      <c r="AR195" s="41">
        <f t="shared" si="34"/>
        <v>30</v>
      </c>
      <c r="AS195" s="41">
        <v>0.6</v>
      </c>
      <c r="AT195" s="41">
        <f>7591.271/AU825</f>
        <v>0.535464595065181</v>
      </c>
      <c r="AU195" s="41">
        <f t="shared" si="38"/>
        <v>30</v>
      </c>
      <c r="AV195" s="42">
        <f t="shared" ref="AV195:AV258" si="40">AU195*AT195</f>
        <v>16.0639378519554</v>
      </c>
    </row>
    <row r="196" ht="24" spans="1:48">
      <c r="A196" s="28">
        <v>193</v>
      </c>
      <c r="B196" s="11" t="s">
        <v>151</v>
      </c>
      <c r="C196" s="29" t="s">
        <v>845</v>
      </c>
      <c r="D196" s="11" t="s">
        <v>846</v>
      </c>
      <c r="E196" s="11" t="s">
        <v>847</v>
      </c>
      <c r="F196" s="11" t="s">
        <v>172</v>
      </c>
      <c r="G196" s="11" t="s">
        <v>339</v>
      </c>
      <c r="H196" s="11">
        <v>2</v>
      </c>
      <c r="I196" s="11">
        <v>2</v>
      </c>
      <c r="J196" s="11">
        <v>100</v>
      </c>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v>50</v>
      </c>
      <c r="AH196" s="11"/>
      <c r="AI196" s="11"/>
      <c r="AJ196" s="11"/>
      <c r="AK196" s="11"/>
      <c r="AL196" s="11"/>
      <c r="AM196" s="11"/>
      <c r="AN196" s="11" t="s">
        <v>746</v>
      </c>
      <c r="AO196" s="11" t="s">
        <v>47</v>
      </c>
      <c r="AP196" s="11" t="s">
        <v>48</v>
      </c>
      <c r="AQ196" s="11" t="s">
        <v>729</v>
      </c>
      <c r="AR196" s="41">
        <f t="shared" si="34"/>
        <v>30</v>
      </c>
      <c r="AS196" s="41">
        <v>0.6</v>
      </c>
      <c r="AT196" s="41">
        <f>7591.271/AU825</f>
        <v>0.535464595065181</v>
      </c>
      <c r="AU196" s="41">
        <f t="shared" si="38"/>
        <v>30</v>
      </c>
      <c r="AV196" s="42">
        <f t="shared" si="40"/>
        <v>16.0639378519554</v>
      </c>
    </row>
    <row r="197" ht="84" spans="1:48">
      <c r="A197" s="28">
        <v>194</v>
      </c>
      <c r="B197" s="11" t="s">
        <v>151</v>
      </c>
      <c r="C197" s="29" t="s">
        <v>848</v>
      </c>
      <c r="D197" s="11" t="s">
        <v>849</v>
      </c>
      <c r="E197" s="11" t="s">
        <v>850</v>
      </c>
      <c r="F197" s="11" t="s">
        <v>155</v>
      </c>
      <c r="G197" s="11" t="s">
        <v>407</v>
      </c>
      <c r="H197" s="11">
        <v>1</v>
      </c>
      <c r="I197" s="11">
        <v>1</v>
      </c>
      <c r="J197" s="11">
        <v>80</v>
      </c>
      <c r="K197" s="11" t="s">
        <v>407</v>
      </c>
      <c r="L197" s="11">
        <v>8</v>
      </c>
      <c r="M197" s="11">
        <v>0</v>
      </c>
      <c r="N197" s="11" t="s">
        <v>3403</v>
      </c>
      <c r="O197" s="11">
        <v>2</v>
      </c>
      <c r="P197" s="11">
        <v>20</v>
      </c>
      <c r="Q197" s="11" t="s">
        <v>331</v>
      </c>
      <c r="R197" s="11">
        <v>0</v>
      </c>
      <c r="S197" s="11">
        <v>0</v>
      </c>
      <c r="T197" s="11">
        <v>0</v>
      </c>
      <c r="U197" s="11">
        <v>0</v>
      </c>
      <c r="V197" s="11">
        <v>0</v>
      </c>
      <c r="W197" s="11">
        <v>0</v>
      </c>
      <c r="X197" s="11">
        <v>0</v>
      </c>
      <c r="Y197" s="11">
        <v>0</v>
      </c>
      <c r="Z197" s="11">
        <v>0</v>
      </c>
      <c r="AA197" s="11">
        <v>0</v>
      </c>
      <c r="AB197" s="11">
        <v>0</v>
      </c>
      <c r="AC197" s="11">
        <v>0</v>
      </c>
      <c r="AD197" s="11">
        <v>0</v>
      </c>
      <c r="AE197" s="11">
        <v>0</v>
      </c>
      <c r="AF197" s="11">
        <v>0</v>
      </c>
      <c r="AG197" s="11">
        <v>50</v>
      </c>
      <c r="AH197" s="11" t="s">
        <v>1400</v>
      </c>
      <c r="AI197" s="11">
        <v>3</v>
      </c>
      <c r="AJ197" s="11" t="s">
        <v>3329</v>
      </c>
      <c r="AK197" s="11"/>
      <c r="AL197" s="11"/>
      <c r="AM197" s="11"/>
      <c r="AN197" s="11" t="s">
        <v>750</v>
      </c>
      <c r="AO197" s="11" t="s">
        <v>47</v>
      </c>
      <c r="AP197" s="11" t="s">
        <v>48</v>
      </c>
      <c r="AQ197" s="11" t="s">
        <v>729</v>
      </c>
      <c r="AR197" s="41">
        <f t="shared" si="34"/>
        <v>30</v>
      </c>
      <c r="AS197" s="41">
        <v>0.6</v>
      </c>
      <c r="AT197" s="41">
        <f>7591.271/AU825</f>
        <v>0.535464595065181</v>
      </c>
      <c r="AU197" s="42">
        <f t="shared" ref="AU197:AU202" si="41">AR197/AI197</f>
        <v>10</v>
      </c>
      <c r="AV197" s="42">
        <f t="shared" si="40"/>
        <v>5.35464595065181</v>
      </c>
    </row>
    <row r="198" ht="84" spans="1:48">
      <c r="A198" s="28">
        <v>195</v>
      </c>
      <c r="B198" s="11" t="s">
        <v>151</v>
      </c>
      <c r="C198" s="29" t="s">
        <v>851</v>
      </c>
      <c r="D198" s="11" t="s">
        <v>852</v>
      </c>
      <c r="E198" s="11" t="s">
        <v>853</v>
      </c>
      <c r="F198" s="11" t="s">
        <v>172</v>
      </c>
      <c r="G198" s="11" t="s">
        <v>122</v>
      </c>
      <c r="H198" s="11">
        <v>2</v>
      </c>
      <c r="I198" s="11">
        <v>2</v>
      </c>
      <c r="J198" s="11">
        <v>100</v>
      </c>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v>50</v>
      </c>
      <c r="AH198" s="11" t="s">
        <v>1400</v>
      </c>
      <c r="AI198" s="31">
        <v>15</v>
      </c>
      <c r="AJ198" s="11"/>
      <c r="AK198" s="11"/>
      <c r="AL198" s="11"/>
      <c r="AM198" s="11"/>
      <c r="AN198" s="11" t="s">
        <v>750</v>
      </c>
      <c r="AO198" s="11" t="s">
        <v>47</v>
      </c>
      <c r="AP198" s="11" t="s">
        <v>48</v>
      </c>
      <c r="AQ198" s="11" t="s">
        <v>729</v>
      </c>
      <c r="AR198" s="41">
        <f t="shared" si="34"/>
        <v>30</v>
      </c>
      <c r="AS198" s="41">
        <v>0.6</v>
      </c>
      <c r="AT198" s="41">
        <f>7591.271/AU825</f>
        <v>0.535464595065181</v>
      </c>
      <c r="AU198" s="42">
        <f t="shared" si="41"/>
        <v>2</v>
      </c>
      <c r="AV198" s="42">
        <f t="shared" si="40"/>
        <v>1.07092919013036</v>
      </c>
    </row>
    <row r="199" ht="36" spans="1:48">
      <c r="A199" s="28">
        <v>196</v>
      </c>
      <c r="B199" s="11" t="s">
        <v>151</v>
      </c>
      <c r="C199" s="29" t="s">
        <v>854</v>
      </c>
      <c r="D199" s="11" t="s">
        <v>855</v>
      </c>
      <c r="E199" s="11" t="s">
        <v>856</v>
      </c>
      <c r="F199" s="11" t="s">
        <v>228</v>
      </c>
      <c r="G199" s="11" t="s">
        <v>857</v>
      </c>
      <c r="H199" s="11">
        <v>3</v>
      </c>
      <c r="I199" s="11">
        <v>3</v>
      </c>
      <c r="J199" s="11">
        <v>100</v>
      </c>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v>50</v>
      </c>
      <c r="AH199" s="11"/>
      <c r="AI199" s="11"/>
      <c r="AJ199" s="11"/>
      <c r="AK199" s="11"/>
      <c r="AL199" s="11"/>
      <c r="AM199" s="11"/>
      <c r="AN199" s="11" t="s">
        <v>750</v>
      </c>
      <c r="AO199" s="11" t="s">
        <v>47</v>
      </c>
      <c r="AP199" s="11" t="s">
        <v>48</v>
      </c>
      <c r="AQ199" s="11" t="s">
        <v>729</v>
      </c>
      <c r="AR199" s="41">
        <f t="shared" si="34"/>
        <v>30</v>
      </c>
      <c r="AS199" s="41">
        <v>0.6</v>
      </c>
      <c r="AT199" s="41">
        <f>7591.271/AU825</f>
        <v>0.535464595065181</v>
      </c>
      <c r="AU199" s="41">
        <f t="shared" ref="AU199:AU203" si="42">AR199</f>
        <v>30</v>
      </c>
      <c r="AV199" s="42">
        <f t="shared" si="40"/>
        <v>16.0639378519554</v>
      </c>
    </row>
    <row r="200" ht="24" spans="1:48">
      <c r="A200" s="28">
        <v>197</v>
      </c>
      <c r="B200" s="11" t="s">
        <v>151</v>
      </c>
      <c r="C200" s="29" t="s">
        <v>858</v>
      </c>
      <c r="D200" s="11" t="s">
        <v>859</v>
      </c>
      <c r="E200" s="11" t="s">
        <v>860</v>
      </c>
      <c r="F200" s="11" t="s">
        <v>202</v>
      </c>
      <c r="G200" s="11" t="s">
        <v>861</v>
      </c>
      <c r="H200" s="11">
        <v>2</v>
      </c>
      <c r="I200" s="11">
        <v>1</v>
      </c>
      <c r="J200" s="11">
        <v>100</v>
      </c>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v>50</v>
      </c>
      <c r="AH200" s="11"/>
      <c r="AI200" s="11"/>
      <c r="AJ200" s="11"/>
      <c r="AK200" s="11"/>
      <c r="AL200" s="11"/>
      <c r="AM200" s="11"/>
      <c r="AN200" s="11" t="s">
        <v>750</v>
      </c>
      <c r="AO200" s="11" t="s">
        <v>47</v>
      </c>
      <c r="AP200" s="11" t="s">
        <v>48</v>
      </c>
      <c r="AQ200" s="11" t="s">
        <v>729</v>
      </c>
      <c r="AR200" s="41">
        <f t="shared" si="34"/>
        <v>30</v>
      </c>
      <c r="AS200" s="41">
        <v>0.6</v>
      </c>
      <c r="AT200" s="41">
        <f>7591.271/AU825</f>
        <v>0.535464595065181</v>
      </c>
      <c r="AU200" s="41">
        <f t="shared" si="42"/>
        <v>30</v>
      </c>
      <c r="AV200" s="42">
        <f t="shared" si="40"/>
        <v>16.0639378519554</v>
      </c>
    </row>
    <row r="201" ht="60" spans="1:48">
      <c r="A201" s="28">
        <v>198</v>
      </c>
      <c r="B201" s="11" t="s">
        <v>151</v>
      </c>
      <c r="C201" s="29" t="s">
        <v>862</v>
      </c>
      <c r="D201" s="11" t="s">
        <v>863</v>
      </c>
      <c r="E201" s="11" t="s">
        <v>864</v>
      </c>
      <c r="F201" s="11" t="s">
        <v>250</v>
      </c>
      <c r="G201" s="11" t="s">
        <v>865</v>
      </c>
      <c r="H201" s="11">
        <v>4</v>
      </c>
      <c r="I201" s="11">
        <v>1</v>
      </c>
      <c r="J201" s="11">
        <v>62.5</v>
      </c>
      <c r="K201" s="11" t="s">
        <v>865</v>
      </c>
      <c r="L201" s="11">
        <v>3</v>
      </c>
      <c r="M201" s="11">
        <v>37.5</v>
      </c>
      <c r="N201" s="11" t="s">
        <v>3404</v>
      </c>
      <c r="O201" s="11">
        <v>0</v>
      </c>
      <c r="P201" s="11">
        <v>0</v>
      </c>
      <c r="Q201" s="11">
        <v>0</v>
      </c>
      <c r="R201" s="11">
        <v>0</v>
      </c>
      <c r="S201" s="11">
        <v>0</v>
      </c>
      <c r="T201" s="11">
        <v>0</v>
      </c>
      <c r="U201" s="11">
        <v>0</v>
      </c>
      <c r="V201" s="11">
        <v>0</v>
      </c>
      <c r="W201" s="11">
        <v>0</v>
      </c>
      <c r="X201" s="11">
        <v>0</v>
      </c>
      <c r="Y201" s="11">
        <v>0</v>
      </c>
      <c r="Z201" s="11">
        <v>0</v>
      </c>
      <c r="AA201" s="11">
        <v>0</v>
      </c>
      <c r="AB201" s="11">
        <v>0</v>
      </c>
      <c r="AC201" s="11">
        <v>0</v>
      </c>
      <c r="AD201" s="11">
        <v>0</v>
      </c>
      <c r="AE201" s="11">
        <v>0</v>
      </c>
      <c r="AF201" s="11">
        <v>0</v>
      </c>
      <c r="AG201" s="11">
        <v>25</v>
      </c>
      <c r="AH201" s="11" t="s">
        <v>1400</v>
      </c>
      <c r="AI201" s="11">
        <v>21</v>
      </c>
      <c r="AJ201" s="11" t="s">
        <v>3329</v>
      </c>
      <c r="AK201" s="11"/>
      <c r="AL201" s="11"/>
      <c r="AM201" s="11"/>
      <c r="AN201" s="11" t="s">
        <v>750</v>
      </c>
      <c r="AO201" s="11" t="s">
        <v>47</v>
      </c>
      <c r="AP201" s="11" t="s">
        <v>56</v>
      </c>
      <c r="AQ201" s="11" t="s">
        <v>729</v>
      </c>
      <c r="AR201" s="41">
        <f t="shared" si="34"/>
        <v>15</v>
      </c>
      <c r="AS201" s="41">
        <v>0.6</v>
      </c>
      <c r="AT201" s="41">
        <f>7591.271/AU825</f>
        <v>0.535464595065181</v>
      </c>
      <c r="AU201" s="42">
        <f t="shared" si="41"/>
        <v>0.714285714285714</v>
      </c>
      <c r="AV201" s="42">
        <f t="shared" si="40"/>
        <v>0.382474710760844</v>
      </c>
    </row>
    <row r="202" ht="48" spans="1:48">
      <c r="A202" s="28">
        <v>199</v>
      </c>
      <c r="B202" s="11" t="s">
        <v>151</v>
      </c>
      <c r="C202" s="29" t="s">
        <v>866</v>
      </c>
      <c r="D202" s="11" t="s">
        <v>867</v>
      </c>
      <c r="E202" s="11" t="s">
        <v>868</v>
      </c>
      <c r="F202" s="11" t="s">
        <v>172</v>
      </c>
      <c r="G202" s="11" t="s">
        <v>128</v>
      </c>
      <c r="H202" s="11">
        <v>2</v>
      </c>
      <c r="I202" s="11">
        <v>2</v>
      </c>
      <c r="J202" s="11">
        <v>66.66</v>
      </c>
      <c r="K202" s="11" t="s">
        <v>128</v>
      </c>
      <c r="L202" s="11">
        <v>4</v>
      </c>
      <c r="M202" s="11">
        <v>33.33</v>
      </c>
      <c r="N202" s="11" t="s">
        <v>331</v>
      </c>
      <c r="O202" s="11">
        <v>0</v>
      </c>
      <c r="P202" s="11">
        <v>0</v>
      </c>
      <c r="Q202" s="11">
        <v>0</v>
      </c>
      <c r="R202" s="11">
        <v>0</v>
      </c>
      <c r="S202" s="11">
        <v>0</v>
      </c>
      <c r="T202" s="11">
        <v>0</v>
      </c>
      <c r="U202" s="11">
        <v>0</v>
      </c>
      <c r="V202" s="11">
        <v>0</v>
      </c>
      <c r="W202" s="11">
        <v>0</v>
      </c>
      <c r="X202" s="11">
        <v>0</v>
      </c>
      <c r="Y202" s="11">
        <v>0</v>
      </c>
      <c r="Z202" s="11">
        <v>0</v>
      </c>
      <c r="AA202" s="11">
        <v>0</v>
      </c>
      <c r="AB202" s="11">
        <v>0</v>
      </c>
      <c r="AC202" s="11">
        <v>0</v>
      </c>
      <c r="AD202" s="11">
        <v>0</v>
      </c>
      <c r="AE202" s="11">
        <v>0</v>
      </c>
      <c r="AF202" s="11">
        <v>0</v>
      </c>
      <c r="AG202" s="11">
        <v>50</v>
      </c>
      <c r="AH202" s="11" t="s">
        <v>1400</v>
      </c>
      <c r="AI202" s="11">
        <v>13</v>
      </c>
      <c r="AJ202" s="11" t="s">
        <v>3329</v>
      </c>
      <c r="AK202" s="11"/>
      <c r="AL202" s="11"/>
      <c r="AM202" s="11"/>
      <c r="AN202" s="11" t="s">
        <v>869</v>
      </c>
      <c r="AO202" s="11" t="s">
        <v>47</v>
      </c>
      <c r="AP202" s="11" t="s">
        <v>48</v>
      </c>
      <c r="AQ202" s="11" t="s">
        <v>729</v>
      </c>
      <c r="AR202" s="41">
        <f t="shared" si="34"/>
        <v>30</v>
      </c>
      <c r="AS202" s="41">
        <v>0.6</v>
      </c>
      <c r="AT202" s="41">
        <f>7591.271/AU825</f>
        <v>0.535464595065181</v>
      </c>
      <c r="AU202" s="42">
        <f t="shared" si="41"/>
        <v>2.30769230769231</v>
      </c>
      <c r="AV202" s="42">
        <f t="shared" si="40"/>
        <v>1.2356875270735</v>
      </c>
    </row>
    <row r="203" ht="48" spans="1:48">
      <c r="A203" s="28">
        <v>200</v>
      </c>
      <c r="B203" s="11" t="s">
        <v>151</v>
      </c>
      <c r="C203" s="29" t="s">
        <v>870</v>
      </c>
      <c r="D203" s="11" t="s">
        <v>871</v>
      </c>
      <c r="E203" s="11" t="s">
        <v>872</v>
      </c>
      <c r="F203" s="11" t="s">
        <v>228</v>
      </c>
      <c r="G203" s="11" t="s">
        <v>873</v>
      </c>
      <c r="H203" s="11">
        <v>3</v>
      </c>
      <c r="I203" s="11">
        <v>3</v>
      </c>
      <c r="J203" s="11">
        <v>100</v>
      </c>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v>50</v>
      </c>
      <c r="AH203" s="11"/>
      <c r="AI203" s="11"/>
      <c r="AJ203" s="11"/>
      <c r="AK203" s="11"/>
      <c r="AL203" s="11"/>
      <c r="AM203" s="11"/>
      <c r="AN203" s="11" t="s">
        <v>869</v>
      </c>
      <c r="AO203" s="11" t="s">
        <v>47</v>
      </c>
      <c r="AP203" s="11" t="s">
        <v>48</v>
      </c>
      <c r="AQ203" s="11" t="s">
        <v>729</v>
      </c>
      <c r="AR203" s="41">
        <f t="shared" si="34"/>
        <v>30</v>
      </c>
      <c r="AS203" s="41">
        <v>0.6</v>
      </c>
      <c r="AT203" s="41">
        <f>7591.271/AU825</f>
        <v>0.535464595065181</v>
      </c>
      <c r="AU203" s="41">
        <f t="shared" si="42"/>
        <v>30</v>
      </c>
      <c r="AV203" s="42">
        <f t="shared" si="40"/>
        <v>16.0639378519554</v>
      </c>
    </row>
    <row r="204" ht="72" spans="1:48">
      <c r="A204" s="28">
        <v>201</v>
      </c>
      <c r="B204" s="11" t="s">
        <v>151</v>
      </c>
      <c r="C204" s="29" t="s">
        <v>874</v>
      </c>
      <c r="D204" s="11" t="s">
        <v>875</v>
      </c>
      <c r="E204" s="11" t="s">
        <v>876</v>
      </c>
      <c r="F204" s="11" t="s">
        <v>155</v>
      </c>
      <c r="G204" s="11" t="s">
        <v>429</v>
      </c>
      <c r="H204" s="11">
        <v>2</v>
      </c>
      <c r="I204" s="11">
        <v>2</v>
      </c>
      <c r="J204" s="11">
        <v>55.55</v>
      </c>
      <c r="K204" s="11" t="s">
        <v>429</v>
      </c>
      <c r="L204" s="11">
        <v>6</v>
      </c>
      <c r="M204" s="11">
        <v>44.44</v>
      </c>
      <c r="N204" s="11" t="s">
        <v>829</v>
      </c>
      <c r="O204" s="11">
        <v>0</v>
      </c>
      <c r="P204" s="11">
        <v>0</v>
      </c>
      <c r="Q204" s="11">
        <v>0</v>
      </c>
      <c r="R204" s="11">
        <v>0</v>
      </c>
      <c r="S204" s="11">
        <v>0</v>
      </c>
      <c r="T204" s="11">
        <v>0</v>
      </c>
      <c r="U204" s="11">
        <v>0</v>
      </c>
      <c r="V204" s="11">
        <v>0</v>
      </c>
      <c r="W204" s="11">
        <v>0</v>
      </c>
      <c r="X204" s="11">
        <v>0</v>
      </c>
      <c r="Y204" s="11">
        <v>0</v>
      </c>
      <c r="Z204" s="11">
        <v>0</v>
      </c>
      <c r="AA204" s="11">
        <v>0</v>
      </c>
      <c r="AB204" s="11">
        <v>0</v>
      </c>
      <c r="AC204" s="11">
        <v>0</v>
      </c>
      <c r="AD204" s="11">
        <v>0</v>
      </c>
      <c r="AE204" s="11">
        <v>0</v>
      </c>
      <c r="AF204" s="11">
        <v>0</v>
      </c>
      <c r="AG204" s="11">
        <v>20</v>
      </c>
      <c r="AH204" s="11" t="s">
        <v>1400</v>
      </c>
      <c r="AI204" s="11">
        <v>3</v>
      </c>
      <c r="AJ204" s="11" t="s">
        <v>3329</v>
      </c>
      <c r="AK204" s="11"/>
      <c r="AL204" s="11"/>
      <c r="AM204" s="11"/>
      <c r="AN204" s="11" t="s">
        <v>869</v>
      </c>
      <c r="AO204" s="11" t="s">
        <v>105</v>
      </c>
      <c r="AP204" s="11" t="s">
        <v>48</v>
      </c>
      <c r="AQ204" s="11" t="s">
        <v>729</v>
      </c>
      <c r="AR204" s="41">
        <f t="shared" si="34"/>
        <v>12</v>
      </c>
      <c r="AS204" s="41">
        <v>0.6</v>
      </c>
      <c r="AT204" s="41">
        <f>7591.271/AU825</f>
        <v>0.535464595065181</v>
      </c>
      <c r="AU204" s="42">
        <f>AR204/AI204</f>
        <v>4</v>
      </c>
      <c r="AV204" s="42">
        <f t="shared" si="40"/>
        <v>2.14185838026073</v>
      </c>
    </row>
    <row r="205" ht="36" spans="1:48">
      <c r="A205" s="28">
        <v>202</v>
      </c>
      <c r="B205" s="11" t="s">
        <v>151</v>
      </c>
      <c r="C205" s="29" t="s">
        <v>877</v>
      </c>
      <c r="D205" s="11" t="s">
        <v>878</v>
      </c>
      <c r="E205" s="11" t="s">
        <v>879</v>
      </c>
      <c r="F205" s="11" t="s">
        <v>228</v>
      </c>
      <c r="G205" s="11" t="s">
        <v>873</v>
      </c>
      <c r="H205" s="11">
        <v>2</v>
      </c>
      <c r="I205" s="11">
        <v>2</v>
      </c>
      <c r="J205" s="11">
        <v>100</v>
      </c>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v>50</v>
      </c>
      <c r="AH205" s="11"/>
      <c r="AI205" s="11"/>
      <c r="AJ205" s="11"/>
      <c r="AK205" s="11"/>
      <c r="AL205" s="11"/>
      <c r="AM205" s="11"/>
      <c r="AN205" s="11" t="s">
        <v>869</v>
      </c>
      <c r="AO205" s="11" t="s">
        <v>47</v>
      </c>
      <c r="AP205" s="11" t="s">
        <v>48</v>
      </c>
      <c r="AQ205" s="11" t="s">
        <v>729</v>
      </c>
      <c r="AR205" s="41">
        <f t="shared" si="34"/>
        <v>30</v>
      </c>
      <c r="AS205" s="41">
        <v>0.6</v>
      </c>
      <c r="AT205" s="41">
        <f>7591.271/AU825</f>
        <v>0.535464595065181</v>
      </c>
      <c r="AU205" s="41">
        <f t="shared" ref="AU205:AU209" si="43">AR205</f>
        <v>30</v>
      </c>
      <c r="AV205" s="42">
        <f t="shared" si="40"/>
        <v>16.0639378519554</v>
      </c>
    </row>
    <row r="206" ht="36" spans="1:48">
      <c r="A206" s="28">
        <v>203</v>
      </c>
      <c r="B206" s="11" t="s">
        <v>151</v>
      </c>
      <c r="C206" s="29" t="s">
        <v>880</v>
      </c>
      <c r="D206" s="11" t="s">
        <v>881</v>
      </c>
      <c r="E206" s="11" t="s">
        <v>882</v>
      </c>
      <c r="F206" s="11" t="s">
        <v>228</v>
      </c>
      <c r="G206" s="11" t="s">
        <v>883</v>
      </c>
      <c r="H206" s="11">
        <v>2</v>
      </c>
      <c r="I206" s="11">
        <v>2</v>
      </c>
      <c r="J206" s="11">
        <v>100</v>
      </c>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v>50</v>
      </c>
      <c r="AH206" s="11"/>
      <c r="AI206" s="11"/>
      <c r="AJ206" s="11"/>
      <c r="AK206" s="11"/>
      <c r="AL206" s="11"/>
      <c r="AM206" s="11"/>
      <c r="AN206" s="11" t="s">
        <v>869</v>
      </c>
      <c r="AO206" s="11" t="s">
        <v>47</v>
      </c>
      <c r="AP206" s="11" t="s">
        <v>48</v>
      </c>
      <c r="AQ206" s="11" t="s">
        <v>729</v>
      </c>
      <c r="AR206" s="41">
        <f t="shared" si="34"/>
        <v>30</v>
      </c>
      <c r="AS206" s="41">
        <v>0.6</v>
      </c>
      <c r="AT206" s="41">
        <f>7591.271/AU825</f>
        <v>0.535464595065181</v>
      </c>
      <c r="AU206" s="41">
        <f t="shared" si="43"/>
        <v>30</v>
      </c>
      <c r="AV206" s="42">
        <f t="shared" si="40"/>
        <v>16.0639378519554</v>
      </c>
    </row>
    <row r="207" ht="48" spans="1:48">
      <c r="A207" s="28">
        <v>204</v>
      </c>
      <c r="B207" s="11" t="s">
        <v>151</v>
      </c>
      <c r="C207" s="29" t="s">
        <v>884</v>
      </c>
      <c r="D207" s="11" t="s">
        <v>885</v>
      </c>
      <c r="E207" s="11" t="s">
        <v>886</v>
      </c>
      <c r="F207" s="11" t="s">
        <v>228</v>
      </c>
      <c r="G207" s="11" t="s">
        <v>887</v>
      </c>
      <c r="H207" s="11">
        <v>3</v>
      </c>
      <c r="I207" s="11">
        <v>3</v>
      </c>
      <c r="J207" s="11">
        <v>90</v>
      </c>
      <c r="K207" s="11" t="s">
        <v>887</v>
      </c>
      <c r="L207" s="11">
        <v>4</v>
      </c>
      <c r="M207" s="11">
        <v>10</v>
      </c>
      <c r="N207" s="11" t="s">
        <v>829</v>
      </c>
      <c r="O207" s="11">
        <v>0</v>
      </c>
      <c r="P207" s="11">
        <v>0</v>
      </c>
      <c r="Q207" s="11">
        <v>0</v>
      </c>
      <c r="R207" s="11">
        <v>0</v>
      </c>
      <c r="S207" s="11">
        <v>0</v>
      </c>
      <c r="T207" s="11">
        <v>0</v>
      </c>
      <c r="U207" s="11">
        <v>0</v>
      </c>
      <c r="V207" s="11">
        <v>0</v>
      </c>
      <c r="W207" s="11">
        <v>0</v>
      </c>
      <c r="X207" s="11">
        <v>0</v>
      </c>
      <c r="Y207" s="11">
        <v>0</v>
      </c>
      <c r="Z207" s="11">
        <v>0</v>
      </c>
      <c r="AA207" s="11">
        <v>0</v>
      </c>
      <c r="AB207" s="11">
        <v>0</v>
      </c>
      <c r="AC207" s="11">
        <v>0</v>
      </c>
      <c r="AD207" s="11">
        <v>0</v>
      </c>
      <c r="AE207" s="11">
        <v>0</v>
      </c>
      <c r="AF207" s="11">
        <v>0</v>
      </c>
      <c r="AG207" s="11">
        <v>50</v>
      </c>
      <c r="AH207" s="11"/>
      <c r="AI207" s="11"/>
      <c r="AJ207" s="11" t="s">
        <v>3329</v>
      </c>
      <c r="AK207" s="11"/>
      <c r="AL207" s="11"/>
      <c r="AM207" s="11"/>
      <c r="AN207" s="11" t="s">
        <v>869</v>
      </c>
      <c r="AO207" s="11" t="s">
        <v>47</v>
      </c>
      <c r="AP207" s="11" t="s">
        <v>48</v>
      </c>
      <c r="AQ207" s="11" t="s">
        <v>729</v>
      </c>
      <c r="AR207" s="41">
        <f t="shared" si="34"/>
        <v>30</v>
      </c>
      <c r="AS207" s="41">
        <v>0.6</v>
      </c>
      <c r="AT207" s="41">
        <f>7591.271/AU825</f>
        <v>0.535464595065181</v>
      </c>
      <c r="AU207" s="41">
        <f t="shared" si="43"/>
        <v>30</v>
      </c>
      <c r="AV207" s="42">
        <f t="shared" si="40"/>
        <v>16.0639378519554</v>
      </c>
    </row>
    <row r="208" ht="24" spans="1:48">
      <c r="A208" s="28">
        <v>205</v>
      </c>
      <c r="B208" s="11" t="s">
        <v>151</v>
      </c>
      <c r="C208" s="29" t="s">
        <v>888</v>
      </c>
      <c r="D208" s="11" t="s">
        <v>889</v>
      </c>
      <c r="E208" s="11" t="s">
        <v>890</v>
      </c>
      <c r="F208" s="11" t="s">
        <v>428</v>
      </c>
      <c r="G208" s="11" t="s">
        <v>208</v>
      </c>
      <c r="H208" s="11">
        <v>3</v>
      </c>
      <c r="I208" s="11">
        <v>3</v>
      </c>
      <c r="J208" s="11">
        <v>100</v>
      </c>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v>50</v>
      </c>
      <c r="AH208" s="11"/>
      <c r="AI208" s="11"/>
      <c r="AJ208" s="11"/>
      <c r="AK208" s="11"/>
      <c r="AL208" s="11"/>
      <c r="AM208" s="11"/>
      <c r="AN208" s="11" t="s">
        <v>869</v>
      </c>
      <c r="AO208" s="11" t="s">
        <v>47</v>
      </c>
      <c r="AP208" s="11" t="s">
        <v>48</v>
      </c>
      <c r="AQ208" s="11" t="s">
        <v>729</v>
      </c>
      <c r="AR208" s="41">
        <f t="shared" si="34"/>
        <v>30</v>
      </c>
      <c r="AS208" s="41">
        <v>0.6</v>
      </c>
      <c r="AT208" s="41">
        <f>7591.271/AU825</f>
        <v>0.535464595065181</v>
      </c>
      <c r="AU208" s="41">
        <f t="shared" si="43"/>
        <v>30</v>
      </c>
      <c r="AV208" s="42">
        <f t="shared" si="40"/>
        <v>16.0639378519554</v>
      </c>
    </row>
    <row r="209" ht="24" spans="1:48">
      <c r="A209" s="28">
        <v>206</v>
      </c>
      <c r="B209" s="11" t="s">
        <v>151</v>
      </c>
      <c r="C209" s="29" t="s">
        <v>891</v>
      </c>
      <c r="D209" s="11" t="s">
        <v>892</v>
      </c>
      <c r="E209" s="11" t="s">
        <v>893</v>
      </c>
      <c r="F209" s="11" t="s">
        <v>178</v>
      </c>
      <c r="G209" s="11" t="s">
        <v>894</v>
      </c>
      <c r="H209" s="11">
        <v>3</v>
      </c>
      <c r="I209" s="11">
        <v>1</v>
      </c>
      <c r="J209" s="11">
        <v>100</v>
      </c>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v>50</v>
      </c>
      <c r="AH209" s="11"/>
      <c r="AI209" s="11"/>
      <c r="AJ209" s="11"/>
      <c r="AK209" s="11"/>
      <c r="AL209" s="11"/>
      <c r="AM209" s="11"/>
      <c r="AN209" s="11" t="s">
        <v>869</v>
      </c>
      <c r="AO209" s="11" t="s">
        <v>47</v>
      </c>
      <c r="AP209" s="11" t="s">
        <v>48</v>
      </c>
      <c r="AQ209" s="11" t="s">
        <v>729</v>
      </c>
      <c r="AR209" s="41">
        <f t="shared" si="34"/>
        <v>30</v>
      </c>
      <c r="AS209" s="41">
        <v>0.6</v>
      </c>
      <c r="AT209" s="41">
        <f>7591.271/AU825</f>
        <v>0.535464595065181</v>
      </c>
      <c r="AU209" s="41">
        <f t="shared" si="43"/>
        <v>30</v>
      </c>
      <c r="AV209" s="42">
        <f t="shared" si="40"/>
        <v>16.0639378519554</v>
      </c>
    </row>
    <row r="210" ht="48" spans="1:48">
      <c r="A210" s="28">
        <v>207</v>
      </c>
      <c r="B210" s="11" t="s">
        <v>151</v>
      </c>
      <c r="C210" s="29" t="s">
        <v>895</v>
      </c>
      <c r="D210" s="11" t="s">
        <v>896</v>
      </c>
      <c r="E210" s="11" t="s">
        <v>897</v>
      </c>
      <c r="F210" s="11" t="s">
        <v>155</v>
      </c>
      <c r="G210" s="11" t="s">
        <v>407</v>
      </c>
      <c r="H210" s="11">
        <v>3</v>
      </c>
      <c r="I210" s="11">
        <v>3</v>
      </c>
      <c r="J210" s="11">
        <v>100</v>
      </c>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v>50</v>
      </c>
      <c r="AH210" s="11" t="s">
        <v>1400</v>
      </c>
      <c r="AI210" s="11">
        <v>3</v>
      </c>
      <c r="AJ210" s="11"/>
      <c r="AK210" s="11"/>
      <c r="AL210" s="11"/>
      <c r="AM210" s="11"/>
      <c r="AN210" s="11" t="s">
        <v>898</v>
      </c>
      <c r="AO210" s="11" t="s">
        <v>47</v>
      </c>
      <c r="AP210" s="11" t="s">
        <v>48</v>
      </c>
      <c r="AQ210" s="11" t="s">
        <v>729</v>
      </c>
      <c r="AR210" s="41">
        <f t="shared" si="34"/>
        <v>30</v>
      </c>
      <c r="AS210" s="41">
        <v>0.6</v>
      </c>
      <c r="AT210" s="41">
        <f>7591.271/AU825</f>
        <v>0.535464595065181</v>
      </c>
      <c r="AU210" s="42">
        <f>AR210/AI210</f>
        <v>10</v>
      </c>
      <c r="AV210" s="42">
        <f t="shared" si="40"/>
        <v>5.35464595065181</v>
      </c>
    </row>
    <row r="211" ht="36" spans="1:48">
      <c r="A211" s="28">
        <v>208</v>
      </c>
      <c r="B211" s="11" t="s">
        <v>151</v>
      </c>
      <c r="C211" s="29" t="s">
        <v>899</v>
      </c>
      <c r="D211" s="11" t="s">
        <v>900</v>
      </c>
      <c r="E211" s="11" t="s">
        <v>901</v>
      </c>
      <c r="F211" s="11" t="s">
        <v>196</v>
      </c>
      <c r="G211" s="11" t="s">
        <v>384</v>
      </c>
      <c r="H211" s="11">
        <v>3</v>
      </c>
      <c r="I211" s="11">
        <v>3</v>
      </c>
      <c r="J211" s="11">
        <v>100</v>
      </c>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v>50</v>
      </c>
      <c r="AH211" s="11" t="s">
        <v>1400</v>
      </c>
      <c r="AI211" s="11">
        <v>27</v>
      </c>
      <c r="AJ211" s="11"/>
      <c r="AK211" s="11"/>
      <c r="AL211" s="11"/>
      <c r="AM211" s="11"/>
      <c r="AN211" s="11" t="s">
        <v>898</v>
      </c>
      <c r="AO211" s="11" t="s">
        <v>47</v>
      </c>
      <c r="AP211" s="11" t="s">
        <v>48</v>
      </c>
      <c r="AQ211" s="11" t="s">
        <v>729</v>
      </c>
      <c r="AR211" s="41">
        <f t="shared" si="34"/>
        <v>30</v>
      </c>
      <c r="AS211" s="41">
        <v>0.6</v>
      </c>
      <c r="AT211" s="41">
        <f>7591.271/AU825</f>
        <v>0.535464595065181</v>
      </c>
      <c r="AU211" s="42">
        <f>AR211/AI211</f>
        <v>1.11111111111111</v>
      </c>
      <c r="AV211" s="42">
        <f t="shared" si="40"/>
        <v>0.594960661183535</v>
      </c>
    </row>
    <row r="212" ht="36" spans="1:48">
      <c r="A212" s="28">
        <v>209</v>
      </c>
      <c r="B212" s="11" t="s">
        <v>151</v>
      </c>
      <c r="C212" s="29" t="s">
        <v>902</v>
      </c>
      <c r="D212" s="11" t="s">
        <v>903</v>
      </c>
      <c r="E212" s="11" t="s">
        <v>904</v>
      </c>
      <c r="F212" s="11" t="s">
        <v>155</v>
      </c>
      <c r="G212" s="11" t="s">
        <v>407</v>
      </c>
      <c r="H212" s="11">
        <v>2</v>
      </c>
      <c r="I212" s="11">
        <v>2</v>
      </c>
      <c r="J212" s="11">
        <v>100</v>
      </c>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v>50</v>
      </c>
      <c r="AH212" s="11"/>
      <c r="AI212" s="11"/>
      <c r="AJ212" s="11"/>
      <c r="AK212" s="11"/>
      <c r="AL212" s="11"/>
      <c r="AM212" s="11"/>
      <c r="AN212" s="11" t="s">
        <v>898</v>
      </c>
      <c r="AO212" s="11" t="s">
        <v>47</v>
      </c>
      <c r="AP212" s="11" t="s">
        <v>48</v>
      </c>
      <c r="AQ212" s="11" t="s">
        <v>729</v>
      </c>
      <c r="AR212" s="41">
        <f t="shared" si="34"/>
        <v>30</v>
      </c>
      <c r="AS212" s="41">
        <v>0.6</v>
      </c>
      <c r="AT212" s="41">
        <f>7591.271/AU825</f>
        <v>0.535464595065181</v>
      </c>
      <c r="AU212" s="41">
        <f t="shared" ref="AU212:AU219" si="44">AR212</f>
        <v>30</v>
      </c>
      <c r="AV212" s="42">
        <f t="shared" si="40"/>
        <v>16.0639378519554</v>
      </c>
    </row>
    <row r="213" ht="24" spans="1:48">
      <c r="A213" s="28">
        <v>210</v>
      </c>
      <c r="B213" s="11" t="s">
        <v>151</v>
      </c>
      <c r="C213" s="29" t="s">
        <v>905</v>
      </c>
      <c r="D213" s="11" t="s">
        <v>906</v>
      </c>
      <c r="E213" s="11" t="s">
        <v>907</v>
      </c>
      <c r="F213" s="11" t="s">
        <v>172</v>
      </c>
      <c r="G213" s="11" t="s">
        <v>339</v>
      </c>
      <c r="H213" s="11">
        <v>2</v>
      </c>
      <c r="I213" s="11">
        <v>2</v>
      </c>
      <c r="J213" s="11">
        <v>100</v>
      </c>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v>50</v>
      </c>
      <c r="AH213" s="11"/>
      <c r="AI213" s="11"/>
      <c r="AJ213" s="11"/>
      <c r="AK213" s="11"/>
      <c r="AL213" s="11"/>
      <c r="AM213" s="11"/>
      <c r="AN213" s="11" t="s">
        <v>898</v>
      </c>
      <c r="AO213" s="11" t="s">
        <v>47</v>
      </c>
      <c r="AP213" s="11" t="s">
        <v>48</v>
      </c>
      <c r="AQ213" s="11" t="s">
        <v>729</v>
      </c>
      <c r="AR213" s="41">
        <f t="shared" si="34"/>
        <v>30</v>
      </c>
      <c r="AS213" s="41">
        <v>0.6</v>
      </c>
      <c r="AT213" s="41">
        <f>7591.271/AU825</f>
        <v>0.535464595065181</v>
      </c>
      <c r="AU213" s="41">
        <f t="shared" si="44"/>
        <v>30</v>
      </c>
      <c r="AV213" s="42">
        <f t="shared" si="40"/>
        <v>16.0639378519554</v>
      </c>
    </row>
    <row r="214" ht="24" spans="1:48">
      <c r="A214" s="28">
        <v>211</v>
      </c>
      <c r="B214" s="11" t="s">
        <v>151</v>
      </c>
      <c r="C214" s="29" t="s">
        <v>908</v>
      </c>
      <c r="D214" s="11" t="s">
        <v>909</v>
      </c>
      <c r="E214" s="11" t="s">
        <v>910</v>
      </c>
      <c r="F214" s="11" t="s">
        <v>172</v>
      </c>
      <c r="G214" s="11" t="s">
        <v>339</v>
      </c>
      <c r="H214" s="11">
        <v>2</v>
      </c>
      <c r="I214" s="11">
        <v>2</v>
      </c>
      <c r="J214" s="11">
        <v>100</v>
      </c>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v>50</v>
      </c>
      <c r="AH214" s="11"/>
      <c r="AI214" s="11"/>
      <c r="AJ214" s="11"/>
      <c r="AK214" s="11"/>
      <c r="AL214" s="11"/>
      <c r="AM214" s="11"/>
      <c r="AN214" s="11" t="s">
        <v>898</v>
      </c>
      <c r="AO214" s="11" t="s">
        <v>47</v>
      </c>
      <c r="AP214" s="11" t="s">
        <v>48</v>
      </c>
      <c r="AQ214" s="11" t="s">
        <v>729</v>
      </c>
      <c r="AR214" s="41">
        <f t="shared" si="34"/>
        <v>30</v>
      </c>
      <c r="AS214" s="41">
        <v>0.6</v>
      </c>
      <c r="AT214" s="41">
        <f>7591.271/AU825</f>
        <v>0.535464595065181</v>
      </c>
      <c r="AU214" s="41">
        <f t="shared" si="44"/>
        <v>30</v>
      </c>
      <c r="AV214" s="42">
        <f t="shared" si="40"/>
        <v>16.0639378519554</v>
      </c>
    </row>
    <row r="215" ht="36" spans="1:48">
      <c r="A215" s="28">
        <v>212</v>
      </c>
      <c r="B215" s="11" t="s">
        <v>151</v>
      </c>
      <c r="C215" s="29" t="s">
        <v>911</v>
      </c>
      <c r="D215" s="11" t="s">
        <v>912</v>
      </c>
      <c r="E215" s="11" t="s">
        <v>913</v>
      </c>
      <c r="F215" s="11" t="s">
        <v>191</v>
      </c>
      <c r="G215" s="11" t="s">
        <v>914</v>
      </c>
      <c r="H215" s="11">
        <v>3</v>
      </c>
      <c r="I215" s="11">
        <v>3</v>
      </c>
      <c r="J215" s="11">
        <v>100</v>
      </c>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v>50</v>
      </c>
      <c r="AH215" s="11"/>
      <c r="AI215" s="11"/>
      <c r="AJ215" s="11"/>
      <c r="AK215" s="11"/>
      <c r="AL215" s="11"/>
      <c r="AM215" s="11"/>
      <c r="AN215" s="11" t="s">
        <v>898</v>
      </c>
      <c r="AO215" s="11" t="s">
        <v>47</v>
      </c>
      <c r="AP215" s="11" t="s">
        <v>48</v>
      </c>
      <c r="AQ215" s="11" t="s">
        <v>729</v>
      </c>
      <c r="AR215" s="41">
        <f t="shared" si="34"/>
        <v>30</v>
      </c>
      <c r="AS215" s="41">
        <v>0.6</v>
      </c>
      <c r="AT215" s="41">
        <f>7591.271/AU825</f>
        <v>0.535464595065181</v>
      </c>
      <c r="AU215" s="41">
        <f t="shared" si="44"/>
        <v>30</v>
      </c>
      <c r="AV215" s="42">
        <f t="shared" si="40"/>
        <v>16.0639378519554</v>
      </c>
    </row>
    <row r="216" ht="48" spans="1:48">
      <c r="A216" s="28">
        <v>213</v>
      </c>
      <c r="B216" s="11" t="s">
        <v>151</v>
      </c>
      <c r="C216" s="29" t="s">
        <v>915</v>
      </c>
      <c r="D216" s="11" t="s">
        <v>916</v>
      </c>
      <c r="E216" s="11" t="s">
        <v>917</v>
      </c>
      <c r="F216" s="11" t="s">
        <v>196</v>
      </c>
      <c r="G216" s="11" t="s">
        <v>918</v>
      </c>
      <c r="H216" s="11">
        <v>2</v>
      </c>
      <c r="I216" s="11">
        <v>2</v>
      </c>
      <c r="J216" s="11">
        <v>50</v>
      </c>
      <c r="K216" s="11" t="s">
        <v>918</v>
      </c>
      <c r="L216" s="11">
        <v>5</v>
      </c>
      <c r="M216" s="11">
        <v>30</v>
      </c>
      <c r="N216" s="11" t="s">
        <v>104</v>
      </c>
      <c r="O216" s="11">
        <v>6</v>
      </c>
      <c r="P216" s="11">
        <v>12</v>
      </c>
      <c r="Q216" s="11" t="s">
        <v>3160</v>
      </c>
      <c r="R216" s="11">
        <v>8</v>
      </c>
      <c r="S216" s="11">
        <v>8</v>
      </c>
      <c r="T216" s="11" t="s">
        <v>802</v>
      </c>
      <c r="U216" s="11">
        <v>0</v>
      </c>
      <c r="V216" s="11">
        <v>0</v>
      </c>
      <c r="W216" s="11">
        <v>0</v>
      </c>
      <c r="X216" s="11">
        <v>0</v>
      </c>
      <c r="Y216" s="11">
        <v>0</v>
      </c>
      <c r="Z216" s="11">
        <v>0</v>
      </c>
      <c r="AA216" s="11">
        <v>0</v>
      </c>
      <c r="AB216" s="11">
        <v>0</v>
      </c>
      <c r="AC216" s="11">
        <v>0</v>
      </c>
      <c r="AD216" s="11">
        <v>0</v>
      </c>
      <c r="AE216" s="11">
        <v>0</v>
      </c>
      <c r="AF216" s="11">
        <v>0</v>
      </c>
      <c r="AG216" s="11">
        <v>50</v>
      </c>
      <c r="AH216" s="11"/>
      <c r="AI216" s="11"/>
      <c r="AJ216" s="11" t="s">
        <v>3329</v>
      </c>
      <c r="AK216" s="11"/>
      <c r="AL216" s="11"/>
      <c r="AM216" s="11"/>
      <c r="AN216" s="11" t="s">
        <v>898</v>
      </c>
      <c r="AO216" s="11" t="s">
        <v>47</v>
      </c>
      <c r="AP216" s="11" t="s">
        <v>48</v>
      </c>
      <c r="AQ216" s="11" t="s">
        <v>729</v>
      </c>
      <c r="AR216" s="41">
        <f t="shared" si="34"/>
        <v>30</v>
      </c>
      <c r="AS216" s="41">
        <v>0.6</v>
      </c>
      <c r="AT216" s="41">
        <f>7591.271/AU825</f>
        <v>0.535464595065181</v>
      </c>
      <c r="AU216" s="41">
        <f t="shared" si="44"/>
        <v>30</v>
      </c>
      <c r="AV216" s="42">
        <f t="shared" si="40"/>
        <v>16.0639378519554</v>
      </c>
    </row>
    <row r="217" ht="24" spans="1:48">
      <c r="A217" s="28">
        <v>214</v>
      </c>
      <c r="B217" s="11" t="s">
        <v>151</v>
      </c>
      <c r="C217" s="29" t="s">
        <v>919</v>
      </c>
      <c r="D217" s="11" t="s">
        <v>920</v>
      </c>
      <c r="E217" s="11" t="s">
        <v>921</v>
      </c>
      <c r="F217" s="11" t="s">
        <v>172</v>
      </c>
      <c r="G217" s="11" t="s">
        <v>922</v>
      </c>
      <c r="H217" s="11">
        <v>2</v>
      </c>
      <c r="I217" s="11">
        <v>2</v>
      </c>
      <c r="J217" s="11">
        <v>100</v>
      </c>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v>50</v>
      </c>
      <c r="AH217" s="11"/>
      <c r="AI217" s="11"/>
      <c r="AJ217" s="11"/>
      <c r="AK217" s="11"/>
      <c r="AL217" s="11"/>
      <c r="AM217" s="11"/>
      <c r="AN217" s="11" t="s">
        <v>898</v>
      </c>
      <c r="AO217" s="11" t="s">
        <v>47</v>
      </c>
      <c r="AP217" s="11" t="s">
        <v>48</v>
      </c>
      <c r="AQ217" s="11" t="s">
        <v>729</v>
      </c>
      <c r="AR217" s="41">
        <f t="shared" si="34"/>
        <v>30</v>
      </c>
      <c r="AS217" s="41">
        <v>0.6</v>
      </c>
      <c r="AT217" s="41">
        <f>7591.271/AU825</f>
        <v>0.535464595065181</v>
      </c>
      <c r="AU217" s="41">
        <f t="shared" si="44"/>
        <v>30</v>
      </c>
      <c r="AV217" s="42">
        <f t="shared" si="40"/>
        <v>16.0639378519554</v>
      </c>
    </row>
    <row r="218" ht="48" spans="1:48">
      <c r="A218" s="28">
        <v>215</v>
      </c>
      <c r="B218" s="11" t="s">
        <v>151</v>
      </c>
      <c r="C218" s="29" t="s">
        <v>923</v>
      </c>
      <c r="D218" s="11" t="s">
        <v>924</v>
      </c>
      <c r="E218" s="11" t="s">
        <v>925</v>
      </c>
      <c r="F218" s="11" t="s">
        <v>167</v>
      </c>
      <c r="G218" s="11" t="s">
        <v>926</v>
      </c>
      <c r="H218" s="11">
        <v>3</v>
      </c>
      <c r="I218" s="11">
        <v>1</v>
      </c>
      <c r="J218" s="11">
        <v>0</v>
      </c>
      <c r="K218" s="11" t="s">
        <v>156</v>
      </c>
      <c r="L218" s="11">
        <v>3</v>
      </c>
      <c r="M218" s="11">
        <v>60</v>
      </c>
      <c r="N218" s="11" t="s">
        <v>926</v>
      </c>
      <c r="O218" s="11">
        <v>4</v>
      </c>
      <c r="P218" s="11">
        <v>25</v>
      </c>
      <c r="Q218" s="11" t="s">
        <v>3283</v>
      </c>
      <c r="R218" s="11">
        <v>5</v>
      </c>
      <c r="S218" s="11">
        <v>15</v>
      </c>
      <c r="T218" s="11" t="s">
        <v>3405</v>
      </c>
      <c r="U218" s="11">
        <v>0</v>
      </c>
      <c r="V218" s="11">
        <v>0</v>
      </c>
      <c r="W218" s="11">
        <v>0</v>
      </c>
      <c r="X218" s="11">
        <v>0</v>
      </c>
      <c r="Y218" s="11">
        <v>0</v>
      </c>
      <c r="Z218" s="11">
        <v>0</v>
      </c>
      <c r="AA218" s="11">
        <v>0</v>
      </c>
      <c r="AB218" s="11">
        <v>0</v>
      </c>
      <c r="AC218" s="11">
        <v>0</v>
      </c>
      <c r="AD218" s="11">
        <v>0</v>
      </c>
      <c r="AE218" s="11">
        <v>0</v>
      </c>
      <c r="AF218" s="11">
        <v>0</v>
      </c>
      <c r="AG218" s="11">
        <v>50</v>
      </c>
      <c r="AH218" s="11"/>
      <c r="AI218" s="11"/>
      <c r="AJ218" s="11" t="s">
        <v>3329</v>
      </c>
      <c r="AK218" s="11"/>
      <c r="AL218" s="11"/>
      <c r="AM218" s="11"/>
      <c r="AN218" s="11" t="s">
        <v>898</v>
      </c>
      <c r="AO218" s="11" t="s">
        <v>47</v>
      </c>
      <c r="AP218" s="11" t="s">
        <v>48</v>
      </c>
      <c r="AQ218" s="11" t="s">
        <v>729</v>
      </c>
      <c r="AR218" s="41">
        <f t="shared" si="34"/>
        <v>30</v>
      </c>
      <c r="AS218" s="41">
        <v>0.6</v>
      </c>
      <c r="AT218" s="41">
        <f>7591.271/AU825</f>
        <v>0.535464595065181</v>
      </c>
      <c r="AU218" s="41">
        <f t="shared" si="44"/>
        <v>30</v>
      </c>
      <c r="AV218" s="42">
        <f t="shared" si="40"/>
        <v>16.0639378519554</v>
      </c>
    </row>
    <row r="219" ht="36" spans="1:48">
      <c r="A219" s="28">
        <v>216</v>
      </c>
      <c r="B219" s="11" t="s">
        <v>151</v>
      </c>
      <c r="C219" s="29" t="s">
        <v>927</v>
      </c>
      <c r="D219" s="11" t="s">
        <v>928</v>
      </c>
      <c r="E219" s="11" t="s">
        <v>929</v>
      </c>
      <c r="F219" s="11" t="s">
        <v>930</v>
      </c>
      <c r="G219" s="11" t="s">
        <v>384</v>
      </c>
      <c r="H219" s="11">
        <v>3</v>
      </c>
      <c r="I219" s="11">
        <v>3</v>
      </c>
      <c r="J219" s="11">
        <v>90</v>
      </c>
      <c r="K219" s="11" t="s">
        <v>384</v>
      </c>
      <c r="L219" s="11">
        <v>6</v>
      </c>
      <c r="M219" s="11">
        <v>10</v>
      </c>
      <c r="N219" s="11" t="s">
        <v>83</v>
      </c>
      <c r="O219" s="11">
        <v>0</v>
      </c>
      <c r="P219" s="11">
        <v>0</v>
      </c>
      <c r="Q219" s="11">
        <v>0</v>
      </c>
      <c r="R219" s="11">
        <v>0</v>
      </c>
      <c r="S219" s="11">
        <v>0</v>
      </c>
      <c r="T219" s="11">
        <v>0</v>
      </c>
      <c r="U219" s="11">
        <v>0</v>
      </c>
      <c r="V219" s="11">
        <v>0</v>
      </c>
      <c r="W219" s="11">
        <v>0</v>
      </c>
      <c r="X219" s="11">
        <v>0</v>
      </c>
      <c r="Y219" s="11">
        <v>0</v>
      </c>
      <c r="Z219" s="11">
        <v>0</v>
      </c>
      <c r="AA219" s="11">
        <v>0</v>
      </c>
      <c r="AB219" s="11">
        <v>0</v>
      </c>
      <c r="AC219" s="11">
        <v>0</v>
      </c>
      <c r="AD219" s="11">
        <v>0</v>
      </c>
      <c r="AE219" s="11">
        <v>0</v>
      </c>
      <c r="AF219" s="11">
        <v>0</v>
      </c>
      <c r="AG219" s="11">
        <v>50</v>
      </c>
      <c r="AH219" s="11"/>
      <c r="AI219" s="11"/>
      <c r="AJ219" s="11" t="s">
        <v>3329</v>
      </c>
      <c r="AK219" s="11"/>
      <c r="AL219" s="11"/>
      <c r="AM219" s="11"/>
      <c r="AN219" s="11" t="s">
        <v>898</v>
      </c>
      <c r="AO219" s="11" t="s">
        <v>47</v>
      </c>
      <c r="AP219" s="11" t="s">
        <v>48</v>
      </c>
      <c r="AQ219" s="11" t="s">
        <v>729</v>
      </c>
      <c r="AR219" s="41">
        <f t="shared" si="34"/>
        <v>30</v>
      </c>
      <c r="AS219" s="41">
        <v>0.6</v>
      </c>
      <c r="AT219" s="41">
        <f>7591.271/AU825</f>
        <v>0.535464595065181</v>
      </c>
      <c r="AU219" s="41">
        <f t="shared" si="44"/>
        <v>30</v>
      </c>
      <c r="AV219" s="42">
        <f t="shared" si="40"/>
        <v>16.0639378519554</v>
      </c>
    </row>
    <row r="220" ht="36" spans="1:48">
      <c r="A220" s="28">
        <v>217</v>
      </c>
      <c r="B220" s="11" t="s">
        <v>151</v>
      </c>
      <c r="C220" s="29" t="s">
        <v>931</v>
      </c>
      <c r="D220" s="11" t="s">
        <v>932</v>
      </c>
      <c r="E220" s="11" t="s">
        <v>933</v>
      </c>
      <c r="F220" s="11" t="s">
        <v>228</v>
      </c>
      <c r="G220" s="11" t="s">
        <v>384</v>
      </c>
      <c r="H220" s="11">
        <v>3</v>
      </c>
      <c r="I220" s="11">
        <v>3</v>
      </c>
      <c r="J220" s="11">
        <v>100</v>
      </c>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v>50</v>
      </c>
      <c r="AH220" s="11" t="s">
        <v>1400</v>
      </c>
      <c r="AI220" s="11">
        <v>6</v>
      </c>
      <c r="AJ220" s="11"/>
      <c r="AK220" s="11"/>
      <c r="AL220" s="11"/>
      <c r="AM220" s="11"/>
      <c r="AN220" s="11" t="s">
        <v>754</v>
      </c>
      <c r="AO220" s="11" t="s">
        <v>47</v>
      </c>
      <c r="AP220" s="11" t="s">
        <v>48</v>
      </c>
      <c r="AQ220" s="11" t="s">
        <v>729</v>
      </c>
      <c r="AR220" s="41">
        <f t="shared" si="34"/>
        <v>30</v>
      </c>
      <c r="AS220" s="41">
        <v>0.6</v>
      </c>
      <c r="AT220" s="41">
        <f>7591.271/AU825</f>
        <v>0.535464595065181</v>
      </c>
      <c r="AU220" s="42">
        <f t="shared" ref="AU220:AU225" si="45">AR220/AI220</f>
        <v>5</v>
      </c>
      <c r="AV220" s="42">
        <f t="shared" si="40"/>
        <v>2.67732297532591</v>
      </c>
    </row>
    <row r="221" ht="60" spans="1:48">
      <c r="A221" s="28">
        <v>218</v>
      </c>
      <c r="B221" s="11" t="s">
        <v>151</v>
      </c>
      <c r="C221" s="29" t="s">
        <v>934</v>
      </c>
      <c r="D221" s="11" t="s">
        <v>935</v>
      </c>
      <c r="E221" s="11" t="s">
        <v>936</v>
      </c>
      <c r="F221" s="11" t="s">
        <v>228</v>
      </c>
      <c r="G221" s="11" t="s">
        <v>865</v>
      </c>
      <c r="H221" s="11">
        <v>3</v>
      </c>
      <c r="I221" s="11">
        <v>3</v>
      </c>
      <c r="J221" s="11">
        <v>100</v>
      </c>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v>20</v>
      </c>
      <c r="AH221" s="11" t="s">
        <v>1400</v>
      </c>
      <c r="AI221" s="11">
        <v>21</v>
      </c>
      <c r="AJ221" s="11"/>
      <c r="AK221" s="11"/>
      <c r="AL221" s="11"/>
      <c r="AM221" s="11"/>
      <c r="AN221" s="11" t="s">
        <v>754</v>
      </c>
      <c r="AO221" s="11" t="s">
        <v>105</v>
      </c>
      <c r="AP221" s="11" t="s">
        <v>48</v>
      </c>
      <c r="AQ221" s="11" t="s">
        <v>729</v>
      </c>
      <c r="AR221" s="41">
        <f t="shared" si="34"/>
        <v>12</v>
      </c>
      <c r="AS221" s="41">
        <v>0.6</v>
      </c>
      <c r="AT221" s="41">
        <f>7591.271/AU825</f>
        <v>0.535464595065181</v>
      </c>
      <c r="AU221" s="42">
        <f t="shared" si="45"/>
        <v>0.571428571428571</v>
      </c>
      <c r="AV221" s="42">
        <f t="shared" si="40"/>
        <v>0.305979768608675</v>
      </c>
    </row>
    <row r="222" ht="36" spans="1:48">
      <c r="A222" s="28">
        <v>219</v>
      </c>
      <c r="B222" s="11" t="s">
        <v>151</v>
      </c>
      <c r="C222" s="29" t="s">
        <v>937</v>
      </c>
      <c r="D222" s="11" t="s">
        <v>938</v>
      </c>
      <c r="E222" s="11" t="s">
        <v>939</v>
      </c>
      <c r="F222" s="11" t="s">
        <v>424</v>
      </c>
      <c r="G222" s="11" t="s">
        <v>940</v>
      </c>
      <c r="H222" s="11">
        <v>1</v>
      </c>
      <c r="I222" s="11">
        <v>1</v>
      </c>
      <c r="J222" s="11">
        <v>100</v>
      </c>
      <c r="K222" s="11" t="s">
        <v>940</v>
      </c>
      <c r="L222" s="11">
        <v>2</v>
      </c>
      <c r="M222" s="11">
        <v>0</v>
      </c>
      <c r="N222" s="11" t="s">
        <v>3406</v>
      </c>
      <c r="O222" s="11">
        <v>0</v>
      </c>
      <c r="P222" s="11">
        <v>0</v>
      </c>
      <c r="Q222" s="11">
        <v>0</v>
      </c>
      <c r="R222" s="11">
        <v>0</v>
      </c>
      <c r="S222" s="11">
        <v>0</v>
      </c>
      <c r="T222" s="11">
        <v>0</v>
      </c>
      <c r="U222" s="11">
        <v>0</v>
      </c>
      <c r="V222" s="11">
        <v>0</v>
      </c>
      <c r="W222" s="11">
        <v>0</v>
      </c>
      <c r="X222" s="11">
        <v>0</v>
      </c>
      <c r="Y222" s="11">
        <v>0</v>
      </c>
      <c r="Z222" s="11">
        <v>0</v>
      </c>
      <c r="AA222" s="11">
        <v>0</v>
      </c>
      <c r="AB222" s="11">
        <v>0</v>
      </c>
      <c r="AC222" s="11">
        <v>0</v>
      </c>
      <c r="AD222" s="11">
        <v>0</v>
      </c>
      <c r="AE222" s="11">
        <v>0</v>
      </c>
      <c r="AF222" s="11">
        <v>0</v>
      </c>
      <c r="AG222" s="11">
        <v>50</v>
      </c>
      <c r="AH222" s="11"/>
      <c r="AI222" s="11"/>
      <c r="AJ222" s="11" t="s">
        <v>3329</v>
      </c>
      <c r="AK222" s="11"/>
      <c r="AL222" s="11"/>
      <c r="AM222" s="11"/>
      <c r="AN222" s="11" t="s">
        <v>754</v>
      </c>
      <c r="AO222" s="11" t="s">
        <v>47</v>
      </c>
      <c r="AP222" s="11" t="s">
        <v>48</v>
      </c>
      <c r="AQ222" s="11" t="s">
        <v>729</v>
      </c>
      <c r="AR222" s="41">
        <f t="shared" si="34"/>
        <v>30</v>
      </c>
      <c r="AS222" s="41">
        <v>0.6</v>
      </c>
      <c r="AT222" s="41">
        <f>7591.271/AU825</f>
        <v>0.535464595065181</v>
      </c>
      <c r="AU222" s="41">
        <f t="shared" ref="AU222:AU224" si="46">AR222</f>
        <v>30</v>
      </c>
      <c r="AV222" s="42">
        <f t="shared" si="40"/>
        <v>16.0639378519554</v>
      </c>
    </row>
    <row r="223" ht="36" spans="1:48">
      <c r="A223" s="28">
        <v>220</v>
      </c>
      <c r="B223" s="11" t="s">
        <v>151</v>
      </c>
      <c r="C223" s="29" t="s">
        <v>941</v>
      </c>
      <c r="D223" s="11" t="s">
        <v>942</v>
      </c>
      <c r="E223" s="11" t="s">
        <v>943</v>
      </c>
      <c r="F223" s="11" t="s">
        <v>155</v>
      </c>
      <c r="G223" s="11" t="s">
        <v>162</v>
      </c>
      <c r="H223" s="11">
        <v>4</v>
      </c>
      <c r="I223" s="11">
        <v>4</v>
      </c>
      <c r="J223" s="11">
        <v>100</v>
      </c>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v>25</v>
      </c>
      <c r="AH223" s="11"/>
      <c r="AI223" s="11"/>
      <c r="AJ223" s="11"/>
      <c r="AK223" s="11"/>
      <c r="AL223" s="11"/>
      <c r="AM223" s="11"/>
      <c r="AN223" s="11" t="s">
        <v>754</v>
      </c>
      <c r="AO223" s="11" t="s">
        <v>47</v>
      </c>
      <c r="AP223" s="11" t="s">
        <v>56</v>
      </c>
      <c r="AQ223" s="11" t="s">
        <v>729</v>
      </c>
      <c r="AR223" s="41">
        <f t="shared" si="34"/>
        <v>15</v>
      </c>
      <c r="AS223" s="41">
        <v>0.6</v>
      </c>
      <c r="AT223" s="41">
        <f>7591.271/AU825</f>
        <v>0.535464595065181</v>
      </c>
      <c r="AU223" s="41">
        <f t="shared" si="46"/>
        <v>15</v>
      </c>
      <c r="AV223" s="42">
        <f t="shared" si="40"/>
        <v>8.03196892597772</v>
      </c>
    </row>
    <row r="224" ht="36" spans="1:48">
      <c r="A224" s="28">
        <v>221</v>
      </c>
      <c r="B224" s="11" t="s">
        <v>151</v>
      </c>
      <c r="C224" s="29" t="s">
        <v>944</v>
      </c>
      <c r="D224" s="11" t="s">
        <v>945</v>
      </c>
      <c r="E224" s="11" t="s">
        <v>946</v>
      </c>
      <c r="F224" s="11" t="s">
        <v>196</v>
      </c>
      <c r="G224" s="11" t="s">
        <v>947</v>
      </c>
      <c r="H224" s="11">
        <v>4</v>
      </c>
      <c r="I224" s="11">
        <v>4</v>
      </c>
      <c r="J224" s="11">
        <v>70</v>
      </c>
      <c r="K224" s="11" t="s">
        <v>947</v>
      </c>
      <c r="L224" s="11">
        <v>6</v>
      </c>
      <c r="M224" s="11">
        <v>30</v>
      </c>
      <c r="N224" s="11" t="s">
        <v>2129</v>
      </c>
      <c r="O224" s="11">
        <v>0</v>
      </c>
      <c r="P224" s="11">
        <v>0</v>
      </c>
      <c r="Q224" s="11">
        <v>0</v>
      </c>
      <c r="R224" s="11">
        <v>0</v>
      </c>
      <c r="S224" s="11">
        <v>0</v>
      </c>
      <c r="T224" s="11">
        <v>0</v>
      </c>
      <c r="U224" s="11">
        <v>0</v>
      </c>
      <c r="V224" s="11">
        <v>0</v>
      </c>
      <c r="W224" s="11">
        <v>0</v>
      </c>
      <c r="X224" s="11">
        <v>0</v>
      </c>
      <c r="Y224" s="11">
        <v>0</v>
      </c>
      <c r="Z224" s="11">
        <v>0</v>
      </c>
      <c r="AA224" s="11">
        <v>0</v>
      </c>
      <c r="AB224" s="11">
        <v>0</v>
      </c>
      <c r="AC224" s="11">
        <v>0</v>
      </c>
      <c r="AD224" s="11">
        <v>0</v>
      </c>
      <c r="AE224" s="11">
        <v>0</v>
      </c>
      <c r="AF224" s="11">
        <v>0</v>
      </c>
      <c r="AG224" s="11">
        <v>25</v>
      </c>
      <c r="AH224" s="11"/>
      <c r="AI224" s="11"/>
      <c r="AJ224" s="11" t="s">
        <v>3329</v>
      </c>
      <c r="AK224" s="11"/>
      <c r="AL224" s="11"/>
      <c r="AM224" s="11"/>
      <c r="AN224" s="11" t="s">
        <v>754</v>
      </c>
      <c r="AO224" s="11" t="s">
        <v>47</v>
      </c>
      <c r="AP224" s="11" t="s">
        <v>56</v>
      </c>
      <c r="AQ224" s="11" t="s">
        <v>729</v>
      </c>
      <c r="AR224" s="41">
        <f t="shared" si="34"/>
        <v>15</v>
      </c>
      <c r="AS224" s="41">
        <v>0.6</v>
      </c>
      <c r="AT224" s="41">
        <f>7591.271/AU825</f>
        <v>0.535464595065181</v>
      </c>
      <c r="AU224" s="41">
        <f t="shared" si="46"/>
        <v>15</v>
      </c>
      <c r="AV224" s="42">
        <f t="shared" si="40"/>
        <v>8.03196892597772</v>
      </c>
    </row>
    <row r="225" ht="48" spans="1:48">
      <c r="A225" s="28">
        <v>222</v>
      </c>
      <c r="B225" s="11" t="s">
        <v>151</v>
      </c>
      <c r="C225" s="29" t="s">
        <v>948</v>
      </c>
      <c r="D225" s="11" t="s">
        <v>949</v>
      </c>
      <c r="E225" s="11" t="s">
        <v>950</v>
      </c>
      <c r="F225" s="11" t="s">
        <v>167</v>
      </c>
      <c r="G225" s="11" t="s">
        <v>331</v>
      </c>
      <c r="H225" s="11">
        <v>2</v>
      </c>
      <c r="I225" s="11">
        <v>2</v>
      </c>
      <c r="J225" s="11">
        <v>57.14</v>
      </c>
      <c r="K225" s="11" t="s">
        <v>331</v>
      </c>
      <c r="L225" s="11">
        <v>3</v>
      </c>
      <c r="M225" s="11">
        <v>42.85</v>
      </c>
      <c r="N225" s="11" t="s">
        <v>3358</v>
      </c>
      <c r="O225" s="11">
        <v>0</v>
      </c>
      <c r="P225" s="11">
        <v>0</v>
      </c>
      <c r="Q225" s="11">
        <v>0</v>
      </c>
      <c r="R225" s="11">
        <v>0</v>
      </c>
      <c r="S225" s="11">
        <v>0</v>
      </c>
      <c r="T225" s="11">
        <v>0</v>
      </c>
      <c r="U225" s="11">
        <v>0</v>
      </c>
      <c r="V225" s="11">
        <v>0</v>
      </c>
      <c r="W225" s="11">
        <v>0</v>
      </c>
      <c r="X225" s="11">
        <v>0</v>
      </c>
      <c r="Y225" s="11">
        <v>0</v>
      </c>
      <c r="Z225" s="11">
        <v>0</v>
      </c>
      <c r="AA225" s="11">
        <v>0</v>
      </c>
      <c r="AB225" s="11">
        <v>0</v>
      </c>
      <c r="AC225" s="11">
        <v>0</v>
      </c>
      <c r="AD225" s="11">
        <v>0</v>
      </c>
      <c r="AE225" s="11">
        <v>0</v>
      </c>
      <c r="AF225" s="11">
        <v>0</v>
      </c>
      <c r="AG225" s="11">
        <v>20</v>
      </c>
      <c r="AH225" s="11" t="s">
        <v>1400</v>
      </c>
      <c r="AI225" s="11">
        <v>9</v>
      </c>
      <c r="AJ225" s="11" t="s">
        <v>3329</v>
      </c>
      <c r="AK225" s="11"/>
      <c r="AL225" s="11"/>
      <c r="AM225" s="11"/>
      <c r="AN225" s="11" t="s">
        <v>754</v>
      </c>
      <c r="AO225" s="11" t="s">
        <v>105</v>
      </c>
      <c r="AP225" s="11" t="s">
        <v>48</v>
      </c>
      <c r="AQ225" s="11" t="s">
        <v>729</v>
      </c>
      <c r="AR225" s="41">
        <f t="shared" si="34"/>
        <v>12</v>
      </c>
      <c r="AS225" s="41">
        <v>0.6</v>
      </c>
      <c r="AT225" s="41">
        <f>7591.271/AU825</f>
        <v>0.535464595065181</v>
      </c>
      <c r="AU225" s="42">
        <f t="shared" si="45"/>
        <v>1.33333333333333</v>
      </c>
      <c r="AV225" s="42">
        <f t="shared" si="40"/>
        <v>0.713952793420242</v>
      </c>
    </row>
    <row r="226" ht="48" spans="1:48">
      <c r="A226" s="28">
        <v>223</v>
      </c>
      <c r="B226" s="11" t="s">
        <v>151</v>
      </c>
      <c r="C226" s="29" t="s">
        <v>951</v>
      </c>
      <c r="D226" s="11" t="s">
        <v>952</v>
      </c>
      <c r="E226" s="11" t="s">
        <v>953</v>
      </c>
      <c r="F226" s="11" t="s">
        <v>167</v>
      </c>
      <c r="G226" s="11" t="s">
        <v>926</v>
      </c>
      <c r="H226" s="11">
        <v>3</v>
      </c>
      <c r="I226" s="11">
        <v>1</v>
      </c>
      <c r="J226" s="11">
        <v>0</v>
      </c>
      <c r="K226" s="11" t="s">
        <v>3407</v>
      </c>
      <c r="L226" s="11">
        <v>3</v>
      </c>
      <c r="M226" s="11">
        <v>70</v>
      </c>
      <c r="N226" s="11" t="s">
        <v>926</v>
      </c>
      <c r="O226" s="11">
        <v>4</v>
      </c>
      <c r="P226" s="11">
        <v>30</v>
      </c>
      <c r="Q226" s="11" t="s">
        <v>3283</v>
      </c>
      <c r="R226" s="11">
        <v>5</v>
      </c>
      <c r="S226" s="11">
        <v>0</v>
      </c>
      <c r="T226" s="11" t="s">
        <v>3408</v>
      </c>
      <c r="U226" s="11">
        <v>0</v>
      </c>
      <c r="V226" s="11">
        <v>0</v>
      </c>
      <c r="W226" s="11">
        <v>0</v>
      </c>
      <c r="X226" s="11">
        <v>0</v>
      </c>
      <c r="Y226" s="11">
        <v>0</v>
      </c>
      <c r="Z226" s="11">
        <v>0</v>
      </c>
      <c r="AA226" s="11">
        <v>0</v>
      </c>
      <c r="AB226" s="11">
        <v>0</v>
      </c>
      <c r="AC226" s="11">
        <v>0</v>
      </c>
      <c r="AD226" s="11">
        <v>0</v>
      </c>
      <c r="AE226" s="11">
        <v>0</v>
      </c>
      <c r="AF226" s="11">
        <v>0</v>
      </c>
      <c r="AG226" s="11">
        <v>50</v>
      </c>
      <c r="AH226" s="11"/>
      <c r="AI226" s="11"/>
      <c r="AJ226" s="11" t="s">
        <v>3329</v>
      </c>
      <c r="AK226" s="11"/>
      <c r="AL226" s="11"/>
      <c r="AM226" s="11"/>
      <c r="AN226" s="11" t="s">
        <v>754</v>
      </c>
      <c r="AO226" s="11" t="s">
        <v>47</v>
      </c>
      <c r="AP226" s="11" t="s">
        <v>48</v>
      </c>
      <c r="AQ226" s="11" t="s">
        <v>729</v>
      </c>
      <c r="AR226" s="41">
        <f t="shared" si="34"/>
        <v>30</v>
      </c>
      <c r="AS226" s="41">
        <v>0.6</v>
      </c>
      <c r="AT226" s="41">
        <f>7591.271/AU825</f>
        <v>0.535464595065181</v>
      </c>
      <c r="AU226" s="41">
        <f t="shared" ref="AU226:AU232" si="47">AR226</f>
        <v>30</v>
      </c>
      <c r="AV226" s="42">
        <f t="shared" si="40"/>
        <v>16.0639378519554</v>
      </c>
    </row>
    <row r="227" ht="36" spans="1:48">
      <c r="A227" s="28">
        <v>224</v>
      </c>
      <c r="B227" s="11" t="s">
        <v>151</v>
      </c>
      <c r="C227" s="29" t="s">
        <v>954</v>
      </c>
      <c r="D227" s="11" t="s">
        <v>955</v>
      </c>
      <c r="E227" s="11" t="s">
        <v>956</v>
      </c>
      <c r="F227" s="11" t="s">
        <v>957</v>
      </c>
      <c r="G227" s="11" t="s">
        <v>958</v>
      </c>
      <c r="H227" s="11">
        <v>3</v>
      </c>
      <c r="I227" s="11">
        <v>3</v>
      </c>
      <c r="J227" s="11">
        <v>100</v>
      </c>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v>50</v>
      </c>
      <c r="AH227" s="11" t="s">
        <v>1400</v>
      </c>
      <c r="AI227" s="11">
        <v>14</v>
      </c>
      <c r="AJ227" s="11"/>
      <c r="AK227" s="11"/>
      <c r="AL227" s="11"/>
      <c r="AM227" s="11"/>
      <c r="AN227" s="11" t="s">
        <v>759</v>
      </c>
      <c r="AO227" s="11" t="s">
        <v>47</v>
      </c>
      <c r="AP227" s="11" t="s">
        <v>48</v>
      </c>
      <c r="AQ227" s="11" t="s">
        <v>729</v>
      </c>
      <c r="AR227" s="41">
        <f t="shared" si="34"/>
        <v>30</v>
      </c>
      <c r="AS227" s="41">
        <v>0.6</v>
      </c>
      <c r="AT227" s="41">
        <f>7591.271/AU825</f>
        <v>0.535464595065181</v>
      </c>
      <c r="AU227" s="42">
        <f>AR227/AI227</f>
        <v>2.14285714285714</v>
      </c>
      <c r="AV227" s="42">
        <f t="shared" si="40"/>
        <v>1.14742413228253</v>
      </c>
    </row>
    <row r="228" ht="36" spans="1:48">
      <c r="A228" s="28">
        <v>225</v>
      </c>
      <c r="B228" s="11" t="s">
        <v>151</v>
      </c>
      <c r="C228" s="29" t="s">
        <v>959</v>
      </c>
      <c r="D228" s="11" t="s">
        <v>960</v>
      </c>
      <c r="E228" s="11" t="s">
        <v>961</v>
      </c>
      <c r="F228" s="11" t="s">
        <v>228</v>
      </c>
      <c r="G228" s="11" t="s">
        <v>962</v>
      </c>
      <c r="H228" s="11">
        <v>3</v>
      </c>
      <c r="I228" s="11">
        <v>3</v>
      </c>
      <c r="J228" s="11">
        <v>100</v>
      </c>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v>50</v>
      </c>
      <c r="AH228" s="11"/>
      <c r="AI228" s="11"/>
      <c r="AJ228" s="11"/>
      <c r="AK228" s="11"/>
      <c r="AL228" s="11"/>
      <c r="AM228" s="11"/>
      <c r="AN228" s="11" t="s">
        <v>759</v>
      </c>
      <c r="AO228" s="11" t="s">
        <v>47</v>
      </c>
      <c r="AP228" s="11" t="s">
        <v>48</v>
      </c>
      <c r="AQ228" s="11" t="s">
        <v>729</v>
      </c>
      <c r="AR228" s="41">
        <f t="shared" si="34"/>
        <v>30</v>
      </c>
      <c r="AS228" s="41">
        <v>0.6</v>
      </c>
      <c r="AT228" s="41">
        <f>7591.271/AU825</f>
        <v>0.535464595065181</v>
      </c>
      <c r="AU228" s="41">
        <f t="shared" si="47"/>
        <v>30</v>
      </c>
      <c r="AV228" s="42">
        <f t="shared" si="40"/>
        <v>16.0639378519554</v>
      </c>
    </row>
    <row r="229" ht="48" spans="1:48">
      <c r="A229" s="28">
        <v>226</v>
      </c>
      <c r="B229" s="11" t="s">
        <v>151</v>
      </c>
      <c r="C229" s="29" t="s">
        <v>963</v>
      </c>
      <c r="D229" s="11" t="s">
        <v>964</v>
      </c>
      <c r="E229" s="11" t="s">
        <v>965</v>
      </c>
      <c r="F229" s="11" t="s">
        <v>317</v>
      </c>
      <c r="G229" s="11" t="s">
        <v>825</v>
      </c>
      <c r="H229" s="11">
        <v>1</v>
      </c>
      <c r="I229" s="11">
        <v>1</v>
      </c>
      <c r="J229" s="11">
        <v>60</v>
      </c>
      <c r="K229" s="11" t="s">
        <v>825</v>
      </c>
      <c r="L229" s="11">
        <v>2</v>
      </c>
      <c r="M229" s="11">
        <v>40</v>
      </c>
      <c r="N229" s="11" t="s">
        <v>3409</v>
      </c>
      <c r="O229" s="11">
        <v>0</v>
      </c>
      <c r="P229" s="11">
        <v>0</v>
      </c>
      <c r="Q229" s="11">
        <v>0</v>
      </c>
      <c r="R229" s="11">
        <v>0</v>
      </c>
      <c r="S229" s="11">
        <v>0</v>
      </c>
      <c r="T229" s="11">
        <v>0</v>
      </c>
      <c r="U229" s="11">
        <v>0</v>
      </c>
      <c r="V229" s="11">
        <v>0</v>
      </c>
      <c r="W229" s="11">
        <v>0</v>
      </c>
      <c r="X229" s="11">
        <v>0</v>
      </c>
      <c r="Y229" s="11">
        <v>0</v>
      </c>
      <c r="Z229" s="11">
        <v>0</v>
      </c>
      <c r="AA229" s="11">
        <v>0</v>
      </c>
      <c r="AB229" s="11">
        <v>0</v>
      </c>
      <c r="AC229" s="11">
        <v>0</v>
      </c>
      <c r="AD229" s="11">
        <v>0</v>
      </c>
      <c r="AE229" s="11">
        <v>0</v>
      </c>
      <c r="AF229" s="11">
        <v>0</v>
      </c>
      <c r="AG229" s="11">
        <v>50</v>
      </c>
      <c r="AH229" s="11"/>
      <c r="AI229" s="11"/>
      <c r="AJ229" s="11" t="s">
        <v>3329</v>
      </c>
      <c r="AK229" s="11"/>
      <c r="AL229" s="11"/>
      <c r="AM229" s="11"/>
      <c r="AN229" s="11" t="s">
        <v>759</v>
      </c>
      <c r="AO229" s="11" t="s">
        <v>47</v>
      </c>
      <c r="AP229" s="11" t="s">
        <v>48</v>
      </c>
      <c r="AQ229" s="11" t="s">
        <v>729</v>
      </c>
      <c r="AR229" s="41">
        <f t="shared" si="34"/>
        <v>30</v>
      </c>
      <c r="AS229" s="41">
        <v>0.6</v>
      </c>
      <c r="AT229" s="41">
        <f>7591.271/AU825</f>
        <v>0.535464595065181</v>
      </c>
      <c r="AU229" s="41">
        <f t="shared" si="47"/>
        <v>30</v>
      </c>
      <c r="AV229" s="42">
        <f t="shared" si="40"/>
        <v>16.0639378519554</v>
      </c>
    </row>
    <row r="230" ht="24" spans="1:48">
      <c r="A230" s="28">
        <v>227</v>
      </c>
      <c r="B230" s="11" t="s">
        <v>151</v>
      </c>
      <c r="C230" s="29" t="s">
        <v>966</v>
      </c>
      <c r="D230" s="11" t="s">
        <v>967</v>
      </c>
      <c r="E230" s="11" t="s">
        <v>968</v>
      </c>
      <c r="F230" s="11" t="s">
        <v>228</v>
      </c>
      <c r="G230" s="11" t="s">
        <v>208</v>
      </c>
      <c r="H230" s="11">
        <v>4</v>
      </c>
      <c r="I230" s="11">
        <v>4</v>
      </c>
      <c r="J230" s="11">
        <v>100</v>
      </c>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v>25</v>
      </c>
      <c r="AH230" s="11"/>
      <c r="AI230" s="11"/>
      <c r="AJ230" s="11"/>
      <c r="AK230" s="11"/>
      <c r="AL230" s="11"/>
      <c r="AM230" s="11"/>
      <c r="AN230" s="11" t="s">
        <v>759</v>
      </c>
      <c r="AO230" s="11" t="s">
        <v>47</v>
      </c>
      <c r="AP230" s="11" t="s">
        <v>56</v>
      </c>
      <c r="AQ230" s="11" t="s">
        <v>729</v>
      </c>
      <c r="AR230" s="41">
        <f t="shared" ref="AR230:AR293" si="48">AG230*AS230</f>
        <v>15</v>
      </c>
      <c r="AS230" s="41">
        <v>0.6</v>
      </c>
      <c r="AT230" s="41">
        <f>7591.271/AU825</f>
        <v>0.535464595065181</v>
      </c>
      <c r="AU230" s="41">
        <f t="shared" si="47"/>
        <v>15</v>
      </c>
      <c r="AV230" s="42">
        <f t="shared" si="40"/>
        <v>8.03196892597772</v>
      </c>
    </row>
    <row r="231" ht="36" spans="1:48">
      <c r="A231" s="28">
        <v>228</v>
      </c>
      <c r="B231" s="11" t="s">
        <v>151</v>
      </c>
      <c r="C231" s="29" t="s">
        <v>969</v>
      </c>
      <c r="D231" s="11" t="s">
        <v>970</v>
      </c>
      <c r="E231" s="11" t="s">
        <v>971</v>
      </c>
      <c r="F231" s="11" t="s">
        <v>172</v>
      </c>
      <c r="G231" s="11" t="s">
        <v>972</v>
      </c>
      <c r="H231" s="11">
        <v>1</v>
      </c>
      <c r="I231" s="11">
        <v>1</v>
      </c>
      <c r="J231" s="11">
        <v>100</v>
      </c>
      <c r="K231" s="11" t="s">
        <v>972</v>
      </c>
      <c r="L231" s="11">
        <v>4</v>
      </c>
      <c r="M231" s="11">
        <v>0</v>
      </c>
      <c r="N231" s="11" t="s">
        <v>128</v>
      </c>
      <c r="O231" s="11">
        <v>0</v>
      </c>
      <c r="P231" s="11">
        <v>0</v>
      </c>
      <c r="Q231" s="11">
        <v>0</v>
      </c>
      <c r="R231" s="11">
        <v>0</v>
      </c>
      <c r="S231" s="11">
        <v>0</v>
      </c>
      <c r="T231" s="11">
        <v>0</v>
      </c>
      <c r="U231" s="11">
        <v>0</v>
      </c>
      <c r="V231" s="11">
        <v>0</v>
      </c>
      <c r="W231" s="11">
        <v>0</v>
      </c>
      <c r="X231" s="11">
        <v>0</v>
      </c>
      <c r="Y231" s="11">
        <v>0</v>
      </c>
      <c r="Z231" s="11">
        <v>0</v>
      </c>
      <c r="AA231" s="11">
        <v>0</v>
      </c>
      <c r="AB231" s="11">
        <v>0</v>
      </c>
      <c r="AC231" s="11">
        <v>0</v>
      </c>
      <c r="AD231" s="11">
        <v>0</v>
      </c>
      <c r="AE231" s="11">
        <v>0</v>
      </c>
      <c r="AF231" s="11">
        <v>0</v>
      </c>
      <c r="AG231" s="11">
        <v>50</v>
      </c>
      <c r="AH231" s="11"/>
      <c r="AI231" s="11"/>
      <c r="AJ231" s="11" t="s">
        <v>3329</v>
      </c>
      <c r="AK231" s="11"/>
      <c r="AL231" s="11"/>
      <c r="AM231" s="11"/>
      <c r="AN231" s="11" t="s">
        <v>759</v>
      </c>
      <c r="AO231" s="11" t="s">
        <v>47</v>
      </c>
      <c r="AP231" s="11" t="s">
        <v>48</v>
      </c>
      <c r="AQ231" s="11" t="s">
        <v>729</v>
      </c>
      <c r="AR231" s="41">
        <f t="shared" si="48"/>
        <v>30</v>
      </c>
      <c r="AS231" s="41">
        <v>0.6</v>
      </c>
      <c r="AT231" s="41">
        <f>7591.271/AU825</f>
        <v>0.535464595065181</v>
      </c>
      <c r="AU231" s="41">
        <f t="shared" si="47"/>
        <v>30</v>
      </c>
      <c r="AV231" s="42">
        <f t="shared" si="40"/>
        <v>16.0639378519554</v>
      </c>
    </row>
    <row r="232" ht="36" spans="1:48">
      <c r="A232" s="28">
        <v>229</v>
      </c>
      <c r="B232" s="11" t="s">
        <v>151</v>
      </c>
      <c r="C232" s="29" t="s">
        <v>973</v>
      </c>
      <c r="D232" s="11" t="s">
        <v>974</v>
      </c>
      <c r="E232" s="11" t="s">
        <v>975</v>
      </c>
      <c r="F232" s="11" t="s">
        <v>172</v>
      </c>
      <c r="G232" s="11" t="s">
        <v>976</v>
      </c>
      <c r="H232" s="11">
        <v>2</v>
      </c>
      <c r="I232" s="11">
        <v>2</v>
      </c>
      <c r="J232" s="11">
        <v>80</v>
      </c>
      <c r="K232" s="11" t="s">
        <v>976</v>
      </c>
      <c r="L232" s="11">
        <v>7</v>
      </c>
      <c r="M232" s="11">
        <v>20</v>
      </c>
      <c r="N232" s="11" t="s">
        <v>3410</v>
      </c>
      <c r="O232" s="11">
        <v>0</v>
      </c>
      <c r="P232" s="11">
        <v>0</v>
      </c>
      <c r="Q232" s="11">
        <v>0</v>
      </c>
      <c r="R232" s="11">
        <v>0</v>
      </c>
      <c r="S232" s="11">
        <v>0</v>
      </c>
      <c r="T232" s="11">
        <v>0</v>
      </c>
      <c r="U232" s="11">
        <v>0</v>
      </c>
      <c r="V232" s="11">
        <v>0</v>
      </c>
      <c r="W232" s="11">
        <v>0</v>
      </c>
      <c r="X232" s="11">
        <v>0</v>
      </c>
      <c r="Y232" s="11">
        <v>0</v>
      </c>
      <c r="Z232" s="11">
        <v>0</v>
      </c>
      <c r="AA232" s="11">
        <v>0</v>
      </c>
      <c r="AB232" s="11">
        <v>0</v>
      </c>
      <c r="AC232" s="11">
        <v>0</v>
      </c>
      <c r="AD232" s="11">
        <v>0</v>
      </c>
      <c r="AE232" s="11">
        <v>0</v>
      </c>
      <c r="AF232" s="11">
        <v>0</v>
      </c>
      <c r="AG232" s="11">
        <v>50</v>
      </c>
      <c r="AH232" s="11"/>
      <c r="AI232" s="11"/>
      <c r="AJ232" s="11" t="s">
        <v>3329</v>
      </c>
      <c r="AK232" s="11"/>
      <c r="AL232" s="11"/>
      <c r="AM232" s="11"/>
      <c r="AN232" s="11" t="s">
        <v>759</v>
      </c>
      <c r="AO232" s="11" t="s">
        <v>47</v>
      </c>
      <c r="AP232" s="11" t="s">
        <v>48</v>
      </c>
      <c r="AQ232" s="11" t="s">
        <v>729</v>
      </c>
      <c r="AR232" s="41">
        <f t="shared" si="48"/>
        <v>30</v>
      </c>
      <c r="AS232" s="41">
        <v>0.6</v>
      </c>
      <c r="AT232" s="41">
        <f>7591.271/AU825</f>
        <v>0.535464595065181</v>
      </c>
      <c r="AU232" s="41">
        <f t="shared" si="47"/>
        <v>30</v>
      </c>
      <c r="AV232" s="42">
        <f t="shared" si="40"/>
        <v>16.0639378519554</v>
      </c>
    </row>
    <row r="233" ht="36" spans="1:48">
      <c r="A233" s="28">
        <v>230</v>
      </c>
      <c r="B233" s="11" t="s">
        <v>151</v>
      </c>
      <c r="C233" s="29" t="s">
        <v>977</v>
      </c>
      <c r="D233" s="11" t="s">
        <v>978</v>
      </c>
      <c r="E233" s="11" t="s">
        <v>979</v>
      </c>
      <c r="F233" s="11" t="s">
        <v>172</v>
      </c>
      <c r="G233" s="11" t="s">
        <v>384</v>
      </c>
      <c r="H233" s="11">
        <v>3</v>
      </c>
      <c r="I233" s="11">
        <v>3</v>
      </c>
      <c r="J233" s="11">
        <v>100</v>
      </c>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v>50</v>
      </c>
      <c r="AH233" s="11" t="s">
        <v>1400</v>
      </c>
      <c r="AI233" s="11">
        <v>6</v>
      </c>
      <c r="AJ233" s="11"/>
      <c r="AK233" s="11"/>
      <c r="AL233" s="11"/>
      <c r="AM233" s="11"/>
      <c r="AN233" s="11" t="s">
        <v>980</v>
      </c>
      <c r="AO233" s="11" t="s">
        <v>47</v>
      </c>
      <c r="AP233" s="11" t="s">
        <v>48</v>
      </c>
      <c r="AQ233" s="11" t="s">
        <v>729</v>
      </c>
      <c r="AR233" s="41">
        <f t="shared" si="48"/>
        <v>30</v>
      </c>
      <c r="AS233" s="41">
        <v>0.6</v>
      </c>
      <c r="AT233" s="41">
        <f>7591.271/AU825</f>
        <v>0.535464595065181</v>
      </c>
      <c r="AU233" s="42">
        <f>AR233/AI233</f>
        <v>5</v>
      </c>
      <c r="AV233" s="42">
        <f t="shared" si="40"/>
        <v>2.67732297532591</v>
      </c>
    </row>
    <row r="234" ht="36" spans="1:48">
      <c r="A234" s="28">
        <v>231</v>
      </c>
      <c r="B234" s="11" t="s">
        <v>151</v>
      </c>
      <c r="C234" s="29" t="s">
        <v>981</v>
      </c>
      <c r="D234" s="11" t="s">
        <v>982</v>
      </c>
      <c r="E234" s="11" t="s">
        <v>983</v>
      </c>
      <c r="F234" s="11" t="s">
        <v>196</v>
      </c>
      <c r="G234" s="11" t="s">
        <v>384</v>
      </c>
      <c r="H234" s="11">
        <v>3</v>
      </c>
      <c r="I234" s="11">
        <v>3</v>
      </c>
      <c r="J234" s="11">
        <v>100</v>
      </c>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v>50</v>
      </c>
      <c r="AH234" s="11"/>
      <c r="AI234" s="11"/>
      <c r="AJ234" s="11"/>
      <c r="AK234" s="11"/>
      <c r="AL234" s="11"/>
      <c r="AM234" s="11"/>
      <c r="AN234" s="11" t="s">
        <v>980</v>
      </c>
      <c r="AO234" s="11" t="s">
        <v>47</v>
      </c>
      <c r="AP234" s="11" t="s">
        <v>48</v>
      </c>
      <c r="AQ234" s="11" t="s">
        <v>729</v>
      </c>
      <c r="AR234" s="41">
        <f t="shared" si="48"/>
        <v>30</v>
      </c>
      <c r="AS234" s="41">
        <v>0.6</v>
      </c>
      <c r="AT234" s="41">
        <f>7591.271/AU825</f>
        <v>0.535464595065181</v>
      </c>
      <c r="AU234" s="41">
        <f t="shared" ref="AU234:AU237" si="49">AR234</f>
        <v>30</v>
      </c>
      <c r="AV234" s="42">
        <f t="shared" si="40"/>
        <v>16.0639378519554</v>
      </c>
    </row>
    <row r="235" ht="36" spans="1:48">
      <c r="A235" s="28">
        <v>232</v>
      </c>
      <c r="B235" s="11" t="s">
        <v>151</v>
      </c>
      <c r="C235" s="29" t="s">
        <v>984</v>
      </c>
      <c r="D235" s="11" t="s">
        <v>985</v>
      </c>
      <c r="E235" s="11" t="s">
        <v>986</v>
      </c>
      <c r="F235" s="11" t="s">
        <v>155</v>
      </c>
      <c r="G235" s="11" t="s">
        <v>987</v>
      </c>
      <c r="H235" s="11">
        <v>3</v>
      </c>
      <c r="I235" s="11">
        <v>3</v>
      </c>
      <c r="J235" s="11">
        <v>100</v>
      </c>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v>50</v>
      </c>
      <c r="AH235" s="11"/>
      <c r="AI235" s="11"/>
      <c r="AJ235" s="11"/>
      <c r="AK235" s="11"/>
      <c r="AL235" s="11"/>
      <c r="AM235" s="11"/>
      <c r="AN235" s="11" t="s">
        <v>980</v>
      </c>
      <c r="AO235" s="11" t="s">
        <v>47</v>
      </c>
      <c r="AP235" s="11" t="s">
        <v>48</v>
      </c>
      <c r="AQ235" s="11" t="s">
        <v>729</v>
      </c>
      <c r="AR235" s="41">
        <f t="shared" si="48"/>
        <v>30</v>
      </c>
      <c r="AS235" s="41">
        <v>0.6</v>
      </c>
      <c r="AT235" s="41">
        <f>7591.271/AU825</f>
        <v>0.535464595065181</v>
      </c>
      <c r="AU235" s="41">
        <f t="shared" si="49"/>
        <v>30</v>
      </c>
      <c r="AV235" s="42">
        <f t="shared" si="40"/>
        <v>16.0639378519554</v>
      </c>
    </row>
    <row r="236" ht="60" spans="1:48">
      <c r="A236" s="28">
        <v>233</v>
      </c>
      <c r="B236" s="11" t="s">
        <v>151</v>
      </c>
      <c r="C236" s="29" t="s">
        <v>988</v>
      </c>
      <c r="D236" s="11" t="s">
        <v>989</v>
      </c>
      <c r="E236" s="11" t="s">
        <v>990</v>
      </c>
      <c r="F236" s="11" t="s">
        <v>155</v>
      </c>
      <c r="G236" s="11" t="s">
        <v>460</v>
      </c>
      <c r="H236" s="11">
        <v>2</v>
      </c>
      <c r="I236" s="11">
        <v>1</v>
      </c>
      <c r="J236" s="11">
        <v>0</v>
      </c>
      <c r="K236" s="11" t="s">
        <v>3365</v>
      </c>
      <c r="L236" s="11">
        <v>2</v>
      </c>
      <c r="M236" s="11">
        <v>54</v>
      </c>
      <c r="N236" s="11" t="s">
        <v>460</v>
      </c>
      <c r="O236" s="11">
        <v>4</v>
      </c>
      <c r="P236" s="11">
        <v>27</v>
      </c>
      <c r="Q236" s="11" t="s">
        <v>3400</v>
      </c>
      <c r="R236" s="11">
        <v>7</v>
      </c>
      <c r="S236" s="11">
        <v>19</v>
      </c>
      <c r="T236" s="11" t="s">
        <v>3402</v>
      </c>
      <c r="U236" s="11">
        <v>0</v>
      </c>
      <c r="V236" s="11">
        <v>0</v>
      </c>
      <c r="W236" s="11">
        <v>0</v>
      </c>
      <c r="X236" s="11">
        <v>0</v>
      </c>
      <c r="Y236" s="11">
        <v>0</v>
      </c>
      <c r="Z236" s="11">
        <v>0</v>
      </c>
      <c r="AA236" s="11">
        <v>0</v>
      </c>
      <c r="AB236" s="11">
        <v>0</v>
      </c>
      <c r="AC236" s="11">
        <v>0</v>
      </c>
      <c r="AD236" s="11">
        <v>0</v>
      </c>
      <c r="AE236" s="11">
        <v>0</v>
      </c>
      <c r="AF236" s="11">
        <v>0</v>
      </c>
      <c r="AG236" s="11">
        <v>50</v>
      </c>
      <c r="AH236" s="11"/>
      <c r="AI236" s="11"/>
      <c r="AJ236" s="11" t="s">
        <v>3329</v>
      </c>
      <c r="AK236" s="11"/>
      <c r="AL236" s="11"/>
      <c r="AM236" s="11"/>
      <c r="AN236" s="11" t="s">
        <v>980</v>
      </c>
      <c r="AO236" s="11" t="s">
        <v>47</v>
      </c>
      <c r="AP236" s="11" t="s">
        <v>48</v>
      </c>
      <c r="AQ236" s="11" t="s">
        <v>729</v>
      </c>
      <c r="AR236" s="41">
        <f t="shared" si="48"/>
        <v>30</v>
      </c>
      <c r="AS236" s="41">
        <v>0.6</v>
      </c>
      <c r="AT236" s="41">
        <f>7591.271/AU825</f>
        <v>0.535464595065181</v>
      </c>
      <c r="AU236" s="41">
        <f t="shared" si="49"/>
        <v>30</v>
      </c>
      <c r="AV236" s="42">
        <f t="shared" si="40"/>
        <v>16.0639378519554</v>
      </c>
    </row>
    <row r="237" ht="36" spans="1:48">
      <c r="A237" s="28">
        <v>234</v>
      </c>
      <c r="B237" s="11" t="s">
        <v>151</v>
      </c>
      <c r="C237" s="29" t="s">
        <v>991</v>
      </c>
      <c r="D237" s="11" t="s">
        <v>992</v>
      </c>
      <c r="E237" s="11" t="s">
        <v>993</v>
      </c>
      <c r="F237" s="11" t="s">
        <v>196</v>
      </c>
      <c r="G237" s="11" t="s">
        <v>994</v>
      </c>
      <c r="H237" s="11">
        <v>2</v>
      </c>
      <c r="I237" s="11">
        <v>1</v>
      </c>
      <c r="J237" s="11">
        <v>100</v>
      </c>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v>50</v>
      </c>
      <c r="AH237" s="11"/>
      <c r="AI237" s="11"/>
      <c r="AJ237" s="11"/>
      <c r="AK237" s="11"/>
      <c r="AL237" s="11"/>
      <c r="AM237" s="11"/>
      <c r="AN237" s="11" t="s">
        <v>980</v>
      </c>
      <c r="AO237" s="11" t="s">
        <v>47</v>
      </c>
      <c r="AP237" s="11" t="s">
        <v>48</v>
      </c>
      <c r="AQ237" s="11" t="s">
        <v>729</v>
      </c>
      <c r="AR237" s="41">
        <f t="shared" si="48"/>
        <v>30</v>
      </c>
      <c r="AS237" s="41">
        <v>0.6</v>
      </c>
      <c r="AT237" s="41">
        <f>7591.271/AU825</f>
        <v>0.535464595065181</v>
      </c>
      <c r="AU237" s="41">
        <f t="shared" si="49"/>
        <v>30</v>
      </c>
      <c r="AV237" s="42">
        <f t="shared" si="40"/>
        <v>16.0639378519554</v>
      </c>
    </row>
    <row r="238" ht="36" spans="1:48">
      <c r="A238" s="28">
        <v>235</v>
      </c>
      <c r="B238" s="11" t="s">
        <v>151</v>
      </c>
      <c r="C238" s="29" t="s">
        <v>995</v>
      </c>
      <c r="D238" s="11" t="s">
        <v>996</v>
      </c>
      <c r="E238" s="11" t="s">
        <v>997</v>
      </c>
      <c r="F238" s="11" t="s">
        <v>196</v>
      </c>
      <c r="G238" s="11" t="s">
        <v>998</v>
      </c>
      <c r="H238" s="11">
        <v>6</v>
      </c>
      <c r="I238" s="11">
        <v>6</v>
      </c>
      <c r="J238" s="11">
        <v>100</v>
      </c>
      <c r="K238" s="11" t="s">
        <v>998</v>
      </c>
      <c r="L238" s="11">
        <v>0</v>
      </c>
      <c r="M238" s="11">
        <v>0</v>
      </c>
      <c r="N238" s="11">
        <v>0</v>
      </c>
      <c r="O238" s="11">
        <v>0</v>
      </c>
      <c r="P238" s="11">
        <v>0</v>
      </c>
      <c r="Q238" s="11">
        <v>0</v>
      </c>
      <c r="R238" s="11">
        <v>0</v>
      </c>
      <c r="S238" s="11">
        <v>0</v>
      </c>
      <c r="T238" s="11">
        <v>0</v>
      </c>
      <c r="U238" s="11">
        <v>0</v>
      </c>
      <c r="V238" s="11">
        <v>0</v>
      </c>
      <c r="W238" s="11">
        <v>0</v>
      </c>
      <c r="X238" s="11">
        <v>0</v>
      </c>
      <c r="Y238" s="11">
        <v>0</v>
      </c>
      <c r="Z238" s="11">
        <v>0</v>
      </c>
      <c r="AA238" s="11">
        <v>0</v>
      </c>
      <c r="AB238" s="11">
        <v>0</v>
      </c>
      <c r="AC238" s="11">
        <v>0</v>
      </c>
      <c r="AD238" s="11">
        <v>0</v>
      </c>
      <c r="AE238" s="11">
        <v>0</v>
      </c>
      <c r="AF238" s="11">
        <v>0</v>
      </c>
      <c r="AG238" s="11">
        <v>25</v>
      </c>
      <c r="AH238" s="11" t="s">
        <v>1400</v>
      </c>
      <c r="AI238" s="11">
        <v>4</v>
      </c>
      <c r="AJ238" s="11" t="s">
        <v>3329</v>
      </c>
      <c r="AK238" s="11"/>
      <c r="AL238" s="11"/>
      <c r="AM238" s="11"/>
      <c r="AN238" s="11" t="s">
        <v>980</v>
      </c>
      <c r="AO238" s="11" t="s">
        <v>47</v>
      </c>
      <c r="AP238" s="11" t="s">
        <v>56</v>
      </c>
      <c r="AQ238" s="11" t="s">
        <v>729</v>
      </c>
      <c r="AR238" s="41">
        <f t="shared" si="48"/>
        <v>15</v>
      </c>
      <c r="AS238" s="41">
        <v>0.6</v>
      </c>
      <c r="AT238" s="41">
        <f>7591.271/AU825</f>
        <v>0.535464595065181</v>
      </c>
      <c r="AU238" s="42">
        <f>AR238/AI238</f>
        <v>3.75</v>
      </c>
      <c r="AV238" s="42">
        <f t="shared" si="40"/>
        <v>2.00799223149443</v>
      </c>
    </row>
    <row r="239" ht="36" spans="1:48">
      <c r="A239" s="28">
        <v>236</v>
      </c>
      <c r="B239" s="11" t="s">
        <v>151</v>
      </c>
      <c r="C239" s="29" t="s">
        <v>999</v>
      </c>
      <c r="D239" s="11" t="s">
        <v>1000</v>
      </c>
      <c r="E239" s="11" t="s">
        <v>1001</v>
      </c>
      <c r="F239" s="11" t="s">
        <v>207</v>
      </c>
      <c r="G239" s="11" t="s">
        <v>947</v>
      </c>
      <c r="H239" s="11">
        <v>2</v>
      </c>
      <c r="I239" s="11">
        <v>2</v>
      </c>
      <c r="J239" s="11">
        <v>100</v>
      </c>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v>50</v>
      </c>
      <c r="AH239" s="11"/>
      <c r="AI239" s="11"/>
      <c r="AJ239" s="11"/>
      <c r="AK239" s="11"/>
      <c r="AL239" s="11"/>
      <c r="AM239" s="11"/>
      <c r="AN239" s="11" t="s">
        <v>980</v>
      </c>
      <c r="AO239" s="11" t="s">
        <v>47</v>
      </c>
      <c r="AP239" s="11" t="s">
        <v>48</v>
      </c>
      <c r="AQ239" s="11" t="s">
        <v>729</v>
      </c>
      <c r="AR239" s="41">
        <f t="shared" si="48"/>
        <v>30</v>
      </c>
      <c r="AS239" s="41">
        <v>0.6</v>
      </c>
      <c r="AT239" s="41">
        <f>7591.271/AU825</f>
        <v>0.535464595065181</v>
      </c>
      <c r="AU239" s="41">
        <f t="shared" ref="AU239:AU244" si="50">AR239</f>
        <v>30</v>
      </c>
      <c r="AV239" s="42">
        <f t="shared" si="40"/>
        <v>16.0639378519554</v>
      </c>
    </row>
    <row r="240" ht="24" spans="1:48">
      <c r="A240" s="28">
        <v>237</v>
      </c>
      <c r="B240" s="11" t="s">
        <v>151</v>
      </c>
      <c r="C240" s="29" t="s">
        <v>1002</v>
      </c>
      <c r="D240" s="11" t="s">
        <v>1003</v>
      </c>
      <c r="E240" s="11" t="s">
        <v>1004</v>
      </c>
      <c r="F240" s="11" t="s">
        <v>317</v>
      </c>
      <c r="G240" s="11" t="s">
        <v>331</v>
      </c>
      <c r="H240" s="11">
        <v>4</v>
      </c>
      <c r="I240" s="11">
        <v>1</v>
      </c>
      <c r="J240" s="11">
        <v>100</v>
      </c>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v>10</v>
      </c>
      <c r="AH240" s="11"/>
      <c r="AI240" s="11"/>
      <c r="AJ240" s="11"/>
      <c r="AK240" s="11"/>
      <c r="AL240" s="11"/>
      <c r="AM240" s="11"/>
      <c r="AN240" s="11" t="s">
        <v>1005</v>
      </c>
      <c r="AO240" s="11" t="s">
        <v>105</v>
      </c>
      <c r="AP240" s="11" t="s">
        <v>56</v>
      </c>
      <c r="AQ240" s="11" t="s">
        <v>729</v>
      </c>
      <c r="AR240" s="41">
        <f t="shared" si="48"/>
        <v>6</v>
      </c>
      <c r="AS240" s="41">
        <v>0.6</v>
      </c>
      <c r="AT240" s="41">
        <f>7591.271/AU825</f>
        <v>0.535464595065181</v>
      </c>
      <c r="AU240" s="41">
        <f t="shared" si="50"/>
        <v>6</v>
      </c>
      <c r="AV240" s="42">
        <f t="shared" si="40"/>
        <v>3.21278757039109</v>
      </c>
    </row>
    <row r="241" ht="36" spans="1:48">
      <c r="A241" s="28">
        <v>238</v>
      </c>
      <c r="B241" s="11" t="s">
        <v>151</v>
      </c>
      <c r="C241" s="29" t="s">
        <v>1006</v>
      </c>
      <c r="D241" s="11" t="s">
        <v>1007</v>
      </c>
      <c r="E241" s="11" t="s">
        <v>1008</v>
      </c>
      <c r="F241" s="11" t="s">
        <v>228</v>
      </c>
      <c r="G241" s="11" t="s">
        <v>384</v>
      </c>
      <c r="H241" s="11">
        <v>3</v>
      </c>
      <c r="I241" s="11">
        <v>3</v>
      </c>
      <c r="J241" s="11">
        <v>100</v>
      </c>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v>50</v>
      </c>
      <c r="AH241" s="11"/>
      <c r="AI241" s="11"/>
      <c r="AJ241" s="11"/>
      <c r="AK241" s="11"/>
      <c r="AL241" s="11"/>
      <c r="AM241" s="11"/>
      <c r="AN241" s="11" t="s">
        <v>1005</v>
      </c>
      <c r="AO241" s="11" t="s">
        <v>47</v>
      </c>
      <c r="AP241" s="11" t="s">
        <v>48</v>
      </c>
      <c r="AQ241" s="11" t="s">
        <v>729</v>
      </c>
      <c r="AR241" s="41">
        <f t="shared" si="48"/>
        <v>30</v>
      </c>
      <c r="AS241" s="41">
        <v>0.6</v>
      </c>
      <c r="AT241" s="41">
        <f>7591.271/AU825</f>
        <v>0.535464595065181</v>
      </c>
      <c r="AU241" s="41">
        <f t="shared" si="50"/>
        <v>30</v>
      </c>
      <c r="AV241" s="42">
        <f t="shared" si="40"/>
        <v>16.0639378519554</v>
      </c>
    </row>
    <row r="242" ht="36" spans="1:48">
      <c r="A242" s="28">
        <v>239</v>
      </c>
      <c r="B242" s="11" t="s">
        <v>151</v>
      </c>
      <c r="C242" s="29" t="s">
        <v>1009</v>
      </c>
      <c r="D242" s="11" t="s">
        <v>1010</v>
      </c>
      <c r="E242" s="11" t="s">
        <v>1011</v>
      </c>
      <c r="F242" s="11" t="s">
        <v>402</v>
      </c>
      <c r="G242" s="11" t="s">
        <v>1012</v>
      </c>
      <c r="H242" s="11">
        <v>6</v>
      </c>
      <c r="I242" s="11">
        <v>4</v>
      </c>
      <c r="J242" s="11">
        <v>55.55</v>
      </c>
      <c r="K242" s="11" t="s">
        <v>403</v>
      </c>
      <c r="L242" s="11">
        <v>6</v>
      </c>
      <c r="M242" s="11">
        <v>44.44</v>
      </c>
      <c r="N242" s="11" t="s">
        <v>1012</v>
      </c>
      <c r="O242" s="11">
        <v>0</v>
      </c>
      <c r="P242" s="11">
        <v>0</v>
      </c>
      <c r="Q242" s="11">
        <v>0</v>
      </c>
      <c r="R242" s="11">
        <v>0</v>
      </c>
      <c r="S242" s="11">
        <v>0</v>
      </c>
      <c r="T242" s="11">
        <v>0</v>
      </c>
      <c r="U242" s="11">
        <v>0</v>
      </c>
      <c r="V242" s="11">
        <v>0</v>
      </c>
      <c r="W242" s="11">
        <v>0</v>
      </c>
      <c r="X242" s="11">
        <v>0</v>
      </c>
      <c r="Y242" s="11">
        <v>0</v>
      </c>
      <c r="Z242" s="11">
        <v>0</v>
      </c>
      <c r="AA242" s="11">
        <v>0</v>
      </c>
      <c r="AB242" s="11">
        <v>0</v>
      </c>
      <c r="AC242" s="11">
        <v>0</v>
      </c>
      <c r="AD242" s="11">
        <v>0</v>
      </c>
      <c r="AE242" s="11">
        <v>0</v>
      </c>
      <c r="AF242" s="11">
        <v>0</v>
      </c>
      <c r="AG242" s="11">
        <v>25</v>
      </c>
      <c r="AH242" s="11"/>
      <c r="AI242" s="11"/>
      <c r="AJ242" s="11" t="s">
        <v>3329</v>
      </c>
      <c r="AK242" s="11"/>
      <c r="AL242" s="11"/>
      <c r="AM242" s="11"/>
      <c r="AN242" s="11" t="s">
        <v>1005</v>
      </c>
      <c r="AO242" s="11" t="s">
        <v>47</v>
      </c>
      <c r="AP242" s="11" t="s">
        <v>56</v>
      </c>
      <c r="AQ242" s="11" t="s">
        <v>729</v>
      </c>
      <c r="AR242" s="41">
        <f t="shared" si="48"/>
        <v>15</v>
      </c>
      <c r="AS242" s="41">
        <v>0.6</v>
      </c>
      <c r="AT242" s="41">
        <f>7591.271/AU825</f>
        <v>0.535464595065181</v>
      </c>
      <c r="AU242" s="41">
        <f t="shared" si="50"/>
        <v>15</v>
      </c>
      <c r="AV242" s="42">
        <f t="shared" si="40"/>
        <v>8.03196892597772</v>
      </c>
    </row>
    <row r="243" ht="48" spans="1:48">
      <c r="A243" s="28">
        <v>240</v>
      </c>
      <c r="B243" s="11" t="s">
        <v>151</v>
      </c>
      <c r="C243" s="29" t="s">
        <v>1013</v>
      </c>
      <c r="D243" s="11" t="s">
        <v>1014</v>
      </c>
      <c r="E243" s="11" t="s">
        <v>1015</v>
      </c>
      <c r="F243" s="11" t="s">
        <v>155</v>
      </c>
      <c r="G243" s="11" t="s">
        <v>1016</v>
      </c>
      <c r="H243" s="11">
        <v>3</v>
      </c>
      <c r="I243" s="11">
        <v>3</v>
      </c>
      <c r="J243" s="11">
        <v>100</v>
      </c>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v>50</v>
      </c>
      <c r="AH243" s="11"/>
      <c r="AI243" s="11"/>
      <c r="AJ243" s="11"/>
      <c r="AK243" s="11"/>
      <c r="AL243" s="11"/>
      <c r="AM243" s="11"/>
      <c r="AN243" s="11" t="s">
        <v>1005</v>
      </c>
      <c r="AO243" s="11" t="s">
        <v>47</v>
      </c>
      <c r="AP243" s="11" t="s">
        <v>48</v>
      </c>
      <c r="AQ243" s="11" t="s">
        <v>729</v>
      </c>
      <c r="AR243" s="41">
        <f t="shared" si="48"/>
        <v>30</v>
      </c>
      <c r="AS243" s="41">
        <v>0.6</v>
      </c>
      <c r="AT243" s="41">
        <f>7591.271/AU825</f>
        <v>0.535464595065181</v>
      </c>
      <c r="AU243" s="41">
        <f t="shared" si="50"/>
        <v>30</v>
      </c>
      <c r="AV243" s="42">
        <f t="shared" si="40"/>
        <v>16.0639378519554</v>
      </c>
    </row>
    <row r="244" ht="24" spans="1:48">
      <c r="A244" s="28">
        <v>241</v>
      </c>
      <c r="B244" s="11" t="s">
        <v>151</v>
      </c>
      <c r="C244" s="29" t="s">
        <v>1017</v>
      </c>
      <c r="D244" s="11" t="s">
        <v>1018</v>
      </c>
      <c r="E244" s="11" t="s">
        <v>1019</v>
      </c>
      <c r="F244" s="11" t="s">
        <v>207</v>
      </c>
      <c r="G244" s="11" t="s">
        <v>394</v>
      </c>
      <c r="H244" s="11">
        <v>2</v>
      </c>
      <c r="I244" s="11">
        <v>2</v>
      </c>
      <c r="J244" s="11">
        <v>100</v>
      </c>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v>50</v>
      </c>
      <c r="AH244" s="11"/>
      <c r="AI244" s="11"/>
      <c r="AJ244" s="11"/>
      <c r="AK244" s="11"/>
      <c r="AL244" s="11"/>
      <c r="AM244" s="11"/>
      <c r="AN244" s="11" t="s">
        <v>1005</v>
      </c>
      <c r="AO244" s="11" t="s">
        <v>47</v>
      </c>
      <c r="AP244" s="11" t="s">
        <v>48</v>
      </c>
      <c r="AQ244" s="11" t="s">
        <v>729</v>
      </c>
      <c r="AR244" s="41">
        <f t="shared" si="48"/>
        <v>30</v>
      </c>
      <c r="AS244" s="41">
        <v>0.6</v>
      </c>
      <c r="AT244" s="41">
        <f>7591.271/AU825</f>
        <v>0.535464595065181</v>
      </c>
      <c r="AU244" s="41">
        <f t="shared" si="50"/>
        <v>30</v>
      </c>
      <c r="AV244" s="42">
        <f t="shared" si="40"/>
        <v>16.0639378519554</v>
      </c>
    </row>
    <row r="245" ht="48" spans="1:48">
      <c r="A245" s="28">
        <v>242</v>
      </c>
      <c r="B245" s="11" t="s">
        <v>151</v>
      </c>
      <c r="C245" s="29" t="s">
        <v>1020</v>
      </c>
      <c r="D245" s="11" t="s">
        <v>1021</v>
      </c>
      <c r="E245" s="11" t="s">
        <v>1022</v>
      </c>
      <c r="F245" s="11" t="s">
        <v>155</v>
      </c>
      <c r="G245" s="11" t="s">
        <v>1023</v>
      </c>
      <c r="H245" s="11">
        <v>3</v>
      </c>
      <c r="I245" s="11">
        <v>3</v>
      </c>
      <c r="J245" s="11">
        <v>100</v>
      </c>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v>50</v>
      </c>
      <c r="AH245" s="11" t="s">
        <v>1400</v>
      </c>
      <c r="AI245" s="11">
        <v>6</v>
      </c>
      <c r="AJ245" s="11"/>
      <c r="AK245" s="11"/>
      <c r="AL245" s="11"/>
      <c r="AM245" s="11"/>
      <c r="AN245" s="11" t="s">
        <v>763</v>
      </c>
      <c r="AO245" s="11" t="s">
        <v>47</v>
      </c>
      <c r="AP245" s="11" t="s">
        <v>48</v>
      </c>
      <c r="AQ245" s="11" t="s">
        <v>729</v>
      </c>
      <c r="AR245" s="41">
        <f t="shared" si="48"/>
        <v>30</v>
      </c>
      <c r="AS245" s="41">
        <v>0.6</v>
      </c>
      <c r="AT245" s="41">
        <f>7591.271/AU825</f>
        <v>0.535464595065181</v>
      </c>
      <c r="AU245" s="42">
        <f>AR245/AI245</f>
        <v>5</v>
      </c>
      <c r="AV245" s="42">
        <f t="shared" si="40"/>
        <v>2.67732297532591</v>
      </c>
    </row>
    <row r="246" ht="36" spans="1:48">
      <c r="A246" s="28">
        <v>243</v>
      </c>
      <c r="B246" s="11" t="s">
        <v>151</v>
      </c>
      <c r="C246" s="29" t="s">
        <v>1024</v>
      </c>
      <c r="D246" s="11" t="s">
        <v>1025</v>
      </c>
      <c r="E246" s="11" t="s">
        <v>1026</v>
      </c>
      <c r="F246" s="11" t="s">
        <v>277</v>
      </c>
      <c r="G246" s="11" t="s">
        <v>1027</v>
      </c>
      <c r="H246" s="11">
        <v>3</v>
      </c>
      <c r="I246" s="11">
        <v>3</v>
      </c>
      <c r="J246" s="11">
        <v>100</v>
      </c>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v>50</v>
      </c>
      <c r="AH246" s="11"/>
      <c r="AI246" s="11"/>
      <c r="AJ246" s="11"/>
      <c r="AK246" s="11"/>
      <c r="AL246" s="11"/>
      <c r="AM246" s="11"/>
      <c r="AN246" s="11" t="s">
        <v>763</v>
      </c>
      <c r="AO246" s="11" t="s">
        <v>47</v>
      </c>
      <c r="AP246" s="11" t="s">
        <v>48</v>
      </c>
      <c r="AQ246" s="11" t="s">
        <v>729</v>
      </c>
      <c r="AR246" s="41">
        <f t="shared" si="48"/>
        <v>30</v>
      </c>
      <c r="AS246" s="41">
        <v>0.6</v>
      </c>
      <c r="AT246" s="41">
        <f>7591.271/AU825</f>
        <v>0.535464595065181</v>
      </c>
      <c r="AU246" s="41">
        <f t="shared" ref="AU246:AU252" si="51">AR246</f>
        <v>30</v>
      </c>
      <c r="AV246" s="42">
        <f t="shared" si="40"/>
        <v>16.0639378519554</v>
      </c>
    </row>
    <row r="247" ht="72" spans="1:48">
      <c r="A247" s="28">
        <v>244</v>
      </c>
      <c r="B247" s="11" t="s">
        <v>151</v>
      </c>
      <c r="C247" s="29" t="s">
        <v>1028</v>
      </c>
      <c r="D247" s="11" t="s">
        <v>1029</v>
      </c>
      <c r="E247" s="11" t="s">
        <v>1030</v>
      </c>
      <c r="F247" s="11" t="s">
        <v>424</v>
      </c>
      <c r="G247" s="11" t="s">
        <v>829</v>
      </c>
      <c r="H247" s="11">
        <v>3</v>
      </c>
      <c r="I247" s="11">
        <v>3</v>
      </c>
      <c r="J247" s="11">
        <v>68.18</v>
      </c>
      <c r="K247" s="11" t="s">
        <v>829</v>
      </c>
      <c r="L247" s="11">
        <v>7</v>
      </c>
      <c r="M247" s="11">
        <v>31.81</v>
      </c>
      <c r="N247" s="11" t="s">
        <v>3411</v>
      </c>
      <c r="O247" s="11">
        <v>0</v>
      </c>
      <c r="P247" s="11">
        <v>0</v>
      </c>
      <c r="Q247" s="11">
        <v>0</v>
      </c>
      <c r="R247" s="11">
        <v>0</v>
      </c>
      <c r="S247" s="11">
        <v>0</v>
      </c>
      <c r="T247" s="11">
        <v>0</v>
      </c>
      <c r="U247" s="11">
        <v>0</v>
      </c>
      <c r="V247" s="11">
        <v>0</v>
      </c>
      <c r="W247" s="11">
        <v>0</v>
      </c>
      <c r="X247" s="11">
        <v>0</v>
      </c>
      <c r="Y247" s="11">
        <v>0</v>
      </c>
      <c r="Z247" s="11">
        <v>0</v>
      </c>
      <c r="AA247" s="11">
        <v>0</v>
      </c>
      <c r="AB247" s="11">
        <v>0</v>
      </c>
      <c r="AC247" s="11">
        <v>0</v>
      </c>
      <c r="AD247" s="11">
        <v>0</v>
      </c>
      <c r="AE247" s="11">
        <v>0</v>
      </c>
      <c r="AF247" s="11">
        <v>0</v>
      </c>
      <c r="AG247" s="11">
        <v>50</v>
      </c>
      <c r="AH247" s="11" t="s">
        <v>1400</v>
      </c>
      <c r="AI247" s="11">
        <v>10</v>
      </c>
      <c r="AJ247" s="11" t="s">
        <v>3329</v>
      </c>
      <c r="AK247" s="11"/>
      <c r="AL247" s="11"/>
      <c r="AM247" s="11"/>
      <c r="AN247" s="11" t="s">
        <v>1031</v>
      </c>
      <c r="AO247" s="11" t="s">
        <v>47</v>
      </c>
      <c r="AP247" s="11" t="s">
        <v>48</v>
      </c>
      <c r="AQ247" s="11" t="s">
        <v>729</v>
      </c>
      <c r="AR247" s="41">
        <f t="shared" si="48"/>
        <v>30</v>
      </c>
      <c r="AS247" s="41">
        <v>0.6</v>
      </c>
      <c r="AT247" s="41">
        <f>7591.271/AU825</f>
        <v>0.535464595065181</v>
      </c>
      <c r="AU247" s="42">
        <f>AR247/AI247</f>
        <v>3</v>
      </c>
      <c r="AV247" s="42">
        <f t="shared" si="40"/>
        <v>1.60639378519554</v>
      </c>
    </row>
    <row r="248" ht="48" spans="1:48">
      <c r="A248" s="28">
        <v>245</v>
      </c>
      <c r="B248" s="11" t="s">
        <v>151</v>
      </c>
      <c r="C248" s="29" t="s">
        <v>1032</v>
      </c>
      <c r="D248" s="11" t="s">
        <v>1033</v>
      </c>
      <c r="E248" s="11" t="s">
        <v>1034</v>
      </c>
      <c r="F248" s="11" t="s">
        <v>191</v>
      </c>
      <c r="G248" s="11" t="s">
        <v>347</v>
      </c>
      <c r="H248" s="11">
        <v>4</v>
      </c>
      <c r="I248" s="11">
        <v>4</v>
      </c>
      <c r="J248" s="11">
        <v>60</v>
      </c>
      <c r="K248" s="11" t="s">
        <v>347</v>
      </c>
      <c r="L248" s="11">
        <v>6</v>
      </c>
      <c r="M248" s="11">
        <v>40</v>
      </c>
      <c r="N248" s="11" t="s">
        <v>3412</v>
      </c>
      <c r="O248" s="11">
        <v>0</v>
      </c>
      <c r="P248" s="11">
        <v>0</v>
      </c>
      <c r="Q248" s="11">
        <v>0</v>
      </c>
      <c r="R248" s="11">
        <v>0</v>
      </c>
      <c r="S248" s="11">
        <v>0</v>
      </c>
      <c r="T248" s="11">
        <v>0</v>
      </c>
      <c r="U248" s="11">
        <v>0</v>
      </c>
      <c r="V248" s="11">
        <v>0</v>
      </c>
      <c r="W248" s="11">
        <v>0</v>
      </c>
      <c r="X248" s="11">
        <v>0</v>
      </c>
      <c r="Y248" s="11">
        <v>0</v>
      </c>
      <c r="Z248" s="11">
        <v>0</v>
      </c>
      <c r="AA248" s="11">
        <v>0</v>
      </c>
      <c r="AB248" s="11">
        <v>0</v>
      </c>
      <c r="AC248" s="11">
        <v>0</v>
      </c>
      <c r="AD248" s="11">
        <v>0</v>
      </c>
      <c r="AE248" s="11">
        <v>0</v>
      </c>
      <c r="AF248" s="11">
        <v>0</v>
      </c>
      <c r="AG248" s="11">
        <v>25</v>
      </c>
      <c r="AH248" s="11"/>
      <c r="AI248" s="11"/>
      <c r="AJ248" s="11" t="s">
        <v>3329</v>
      </c>
      <c r="AK248" s="11"/>
      <c r="AL248" s="11"/>
      <c r="AM248" s="11"/>
      <c r="AN248" s="11" t="s">
        <v>1031</v>
      </c>
      <c r="AO248" s="11" t="s">
        <v>47</v>
      </c>
      <c r="AP248" s="11" t="s">
        <v>56</v>
      </c>
      <c r="AQ248" s="11" t="s">
        <v>729</v>
      </c>
      <c r="AR248" s="41">
        <f t="shared" si="48"/>
        <v>15</v>
      </c>
      <c r="AS248" s="41">
        <v>0.6</v>
      </c>
      <c r="AT248" s="41">
        <f>7591.271/AU825</f>
        <v>0.535464595065181</v>
      </c>
      <c r="AU248" s="41">
        <f t="shared" si="51"/>
        <v>15</v>
      </c>
      <c r="AV248" s="42">
        <f t="shared" si="40"/>
        <v>8.03196892597772</v>
      </c>
    </row>
    <row r="249" ht="24" spans="1:48">
      <c r="A249" s="28">
        <v>246</v>
      </c>
      <c r="B249" s="11" t="s">
        <v>151</v>
      </c>
      <c r="C249" s="29" t="s">
        <v>1035</v>
      </c>
      <c r="D249" s="11" t="s">
        <v>1036</v>
      </c>
      <c r="E249" s="11" t="s">
        <v>1037</v>
      </c>
      <c r="F249" s="11" t="s">
        <v>250</v>
      </c>
      <c r="G249" s="11" t="s">
        <v>380</v>
      </c>
      <c r="H249" s="11">
        <v>2</v>
      </c>
      <c r="I249" s="11">
        <v>2</v>
      </c>
      <c r="J249" s="11">
        <v>100</v>
      </c>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v>50</v>
      </c>
      <c r="AH249" s="11"/>
      <c r="AI249" s="11"/>
      <c r="AJ249" s="11"/>
      <c r="AK249" s="11"/>
      <c r="AL249" s="11"/>
      <c r="AM249" s="11"/>
      <c r="AN249" s="11" t="s">
        <v>1038</v>
      </c>
      <c r="AO249" s="11" t="s">
        <v>47</v>
      </c>
      <c r="AP249" s="11" t="s">
        <v>48</v>
      </c>
      <c r="AQ249" s="11" t="s">
        <v>729</v>
      </c>
      <c r="AR249" s="41">
        <f t="shared" si="48"/>
        <v>30</v>
      </c>
      <c r="AS249" s="41">
        <v>0.6</v>
      </c>
      <c r="AT249" s="41">
        <f>7591.271/AU825</f>
        <v>0.535464595065181</v>
      </c>
      <c r="AU249" s="41">
        <f t="shared" si="51"/>
        <v>30</v>
      </c>
      <c r="AV249" s="42">
        <f t="shared" si="40"/>
        <v>16.0639378519554</v>
      </c>
    </row>
    <row r="250" ht="36" spans="1:48">
      <c r="A250" s="28">
        <v>247</v>
      </c>
      <c r="B250" s="11" t="s">
        <v>151</v>
      </c>
      <c r="C250" s="29" t="s">
        <v>1039</v>
      </c>
      <c r="D250" s="11" t="s">
        <v>1040</v>
      </c>
      <c r="E250" s="11" t="s">
        <v>1041</v>
      </c>
      <c r="F250" s="11" t="s">
        <v>172</v>
      </c>
      <c r="G250" s="11" t="s">
        <v>384</v>
      </c>
      <c r="H250" s="11">
        <v>3</v>
      </c>
      <c r="I250" s="11">
        <v>3</v>
      </c>
      <c r="J250" s="11">
        <v>100</v>
      </c>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v>50</v>
      </c>
      <c r="AH250" s="11"/>
      <c r="AI250" s="11"/>
      <c r="AJ250" s="11"/>
      <c r="AK250" s="11"/>
      <c r="AL250" s="11"/>
      <c r="AM250" s="11"/>
      <c r="AN250" s="11" t="s">
        <v>1038</v>
      </c>
      <c r="AO250" s="11" t="s">
        <v>47</v>
      </c>
      <c r="AP250" s="11" t="s">
        <v>48</v>
      </c>
      <c r="AQ250" s="11" t="s">
        <v>729</v>
      </c>
      <c r="AR250" s="41">
        <f t="shared" si="48"/>
        <v>30</v>
      </c>
      <c r="AS250" s="41">
        <v>0.6</v>
      </c>
      <c r="AT250" s="41">
        <f>7591.271/AU825</f>
        <v>0.535464595065181</v>
      </c>
      <c r="AU250" s="41">
        <f t="shared" si="51"/>
        <v>30</v>
      </c>
      <c r="AV250" s="42">
        <f t="shared" si="40"/>
        <v>16.0639378519554</v>
      </c>
    </row>
    <row r="251" ht="36" spans="1:48">
      <c r="A251" s="28">
        <v>248</v>
      </c>
      <c r="B251" s="11" t="s">
        <v>151</v>
      </c>
      <c r="C251" s="29" t="s">
        <v>1042</v>
      </c>
      <c r="D251" s="11" t="s">
        <v>1043</v>
      </c>
      <c r="E251" s="11" t="s">
        <v>1044</v>
      </c>
      <c r="F251" s="11" t="s">
        <v>155</v>
      </c>
      <c r="G251" s="11" t="s">
        <v>128</v>
      </c>
      <c r="H251" s="11">
        <v>3</v>
      </c>
      <c r="I251" s="11">
        <v>3</v>
      </c>
      <c r="J251" s="11">
        <v>100</v>
      </c>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v>50</v>
      </c>
      <c r="AH251" s="11"/>
      <c r="AI251" s="11"/>
      <c r="AJ251" s="11"/>
      <c r="AK251" s="11"/>
      <c r="AL251" s="11"/>
      <c r="AM251" s="11"/>
      <c r="AN251" s="11" t="s">
        <v>1038</v>
      </c>
      <c r="AO251" s="11" t="s">
        <v>47</v>
      </c>
      <c r="AP251" s="11" t="s">
        <v>48</v>
      </c>
      <c r="AQ251" s="11" t="s">
        <v>729</v>
      </c>
      <c r="AR251" s="41">
        <f t="shared" si="48"/>
        <v>30</v>
      </c>
      <c r="AS251" s="41">
        <v>0.6</v>
      </c>
      <c r="AT251" s="41">
        <f>7591.271/AU825</f>
        <v>0.535464595065181</v>
      </c>
      <c r="AU251" s="41">
        <f t="shared" si="51"/>
        <v>30</v>
      </c>
      <c r="AV251" s="42">
        <f t="shared" si="40"/>
        <v>16.0639378519554</v>
      </c>
    </row>
    <row r="252" ht="36" spans="1:48">
      <c r="A252" s="28">
        <v>249</v>
      </c>
      <c r="B252" s="11" t="s">
        <v>151</v>
      </c>
      <c r="C252" s="29" t="s">
        <v>1045</v>
      </c>
      <c r="D252" s="11" t="s">
        <v>1046</v>
      </c>
      <c r="E252" s="11" t="s">
        <v>1047</v>
      </c>
      <c r="F252" s="11" t="s">
        <v>250</v>
      </c>
      <c r="G252" s="11" t="s">
        <v>1048</v>
      </c>
      <c r="H252" s="11">
        <v>2</v>
      </c>
      <c r="I252" s="11">
        <v>2</v>
      </c>
      <c r="J252" s="11">
        <v>71.42</v>
      </c>
      <c r="K252" s="11" t="s">
        <v>1048</v>
      </c>
      <c r="L252" s="11">
        <v>6</v>
      </c>
      <c r="M252" s="11">
        <v>28.57</v>
      </c>
      <c r="N252" s="11" t="s">
        <v>3413</v>
      </c>
      <c r="O252" s="11">
        <v>0</v>
      </c>
      <c r="P252" s="11">
        <v>0</v>
      </c>
      <c r="Q252" s="11">
        <v>0</v>
      </c>
      <c r="R252" s="11">
        <v>0</v>
      </c>
      <c r="S252" s="11">
        <v>0</v>
      </c>
      <c r="T252" s="11">
        <v>0</v>
      </c>
      <c r="U252" s="11">
        <v>0</v>
      </c>
      <c r="V252" s="11">
        <v>0</v>
      </c>
      <c r="W252" s="11">
        <v>0</v>
      </c>
      <c r="X252" s="11">
        <v>0</v>
      </c>
      <c r="Y252" s="11">
        <v>0</v>
      </c>
      <c r="Z252" s="11">
        <v>0</v>
      </c>
      <c r="AA252" s="11">
        <v>0</v>
      </c>
      <c r="AB252" s="11">
        <v>0</v>
      </c>
      <c r="AC252" s="11">
        <v>0</v>
      </c>
      <c r="AD252" s="11">
        <v>0</v>
      </c>
      <c r="AE252" s="11">
        <v>0</v>
      </c>
      <c r="AF252" s="11">
        <v>0</v>
      </c>
      <c r="AG252" s="11">
        <v>50</v>
      </c>
      <c r="AH252" s="11"/>
      <c r="AI252" s="11"/>
      <c r="AJ252" s="11" t="s">
        <v>3329</v>
      </c>
      <c r="AK252" s="11"/>
      <c r="AL252" s="11"/>
      <c r="AM252" s="11"/>
      <c r="AN252" s="11" t="s">
        <v>1038</v>
      </c>
      <c r="AO252" s="11" t="s">
        <v>47</v>
      </c>
      <c r="AP252" s="11" t="s">
        <v>48</v>
      </c>
      <c r="AQ252" s="11" t="s">
        <v>729</v>
      </c>
      <c r="AR252" s="41">
        <f t="shared" si="48"/>
        <v>30</v>
      </c>
      <c r="AS252" s="41">
        <v>0.6</v>
      </c>
      <c r="AT252" s="41">
        <f>7591.271/AU825</f>
        <v>0.535464595065181</v>
      </c>
      <c r="AU252" s="41">
        <f t="shared" si="51"/>
        <v>30</v>
      </c>
      <c r="AV252" s="42">
        <f t="shared" si="40"/>
        <v>16.0639378519554</v>
      </c>
    </row>
    <row r="253" ht="36" spans="1:48">
      <c r="A253" s="28">
        <v>250</v>
      </c>
      <c r="B253" s="11" t="s">
        <v>151</v>
      </c>
      <c r="C253" s="29" t="s">
        <v>1049</v>
      </c>
      <c r="D253" s="11" t="s">
        <v>1050</v>
      </c>
      <c r="E253" s="11" t="s">
        <v>1051</v>
      </c>
      <c r="F253" s="11" t="s">
        <v>196</v>
      </c>
      <c r="G253" s="11" t="s">
        <v>998</v>
      </c>
      <c r="H253" s="11">
        <v>6</v>
      </c>
      <c r="I253" s="11">
        <v>6</v>
      </c>
      <c r="J253" s="11">
        <v>100</v>
      </c>
      <c r="K253" s="11" t="s">
        <v>998</v>
      </c>
      <c r="L253" s="11">
        <v>0</v>
      </c>
      <c r="M253" s="11">
        <v>0</v>
      </c>
      <c r="N253" s="11">
        <v>0</v>
      </c>
      <c r="O253" s="11">
        <v>0</v>
      </c>
      <c r="P253" s="11">
        <v>0</v>
      </c>
      <c r="Q253" s="11">
        <v>0</v>
      </c>
      <c r="R253" s="11">
        <v>0</v>
      </c>
      <c r="S253" s="11">
        <v>0</v>
      </c>
      <c r="T253" s="11">
        <v>0</v>
      </c>
      <c r="U253" s="11">
        <v>0</v>
      </c>
      <c r="V253" s="11">
        <v>0</v>
      </c>
      <c r="W253" s="11">
        <v>0</v>
      </c>
      <c r="X253" s="11">
        <v>0</v>
      </c>
      <c r="Y253" s="11">
        <v>0</v>
      </c>
      <c r="Z253" s="11">
        <v>0</v>
      </c>
      <c r="AA253" s="11">
        <v>0</v>
      </c>
      <c r="AB253" s="11">
        <v>0</v>
      </c>
      <c r="AC253" s="11">
        <v>0</v>
      </c>
      <c r="AD253" s="11">
        <v>0</v>
      </c>
      <c r="AE253" s="11">
        <v>0</v>
      </c>
      <c r="AF253" s="11">
        <v>0</v>
      </c>
      <c r="AG253" s="11">
        <v>25</v>
      </c>
      <c r="AH253" s="11" t="s">
        <v>1400</v>
      </c>
      <c r="AI253" s="11">
        <v>4</v>
      </c>
      <c r="AJ253" s="11" t="s">
        <v>3329</v>
      </c>
      <c r="AK253" s="11"/>
      <c r="AL253" s="11"/>
      <c r="AM253" s="11"/>
      <c r="AN253" s="11" t="s">
        <v>1038</v>
      </c>
      <c r="AO253" s="11" t="s">
        <v>47</v>
      </c>
      <c r="AP253" s="11" t="s">
        <v>56</v>
      </c>
      <c r="AQ253" s="11" t="s">
        <v>729</v>
      </c>
      <c r="AR253" s="41">
        <f t="shared" si="48"/>
        <v>15</v>
      </c>
      <c r="AS253" s="41">
        <v>0.6</v>
      </c>
      <c r="AT253" s="41">
        <f>7591.271/AU825</f>
        <v>0.535464595065181</v>
      </c>
      <c r="AU253" s="42">
        <f t="shared" ref="AU253:AU259" si="52">AR253/AI253</f>
        <v>3.75</v>
      </c>
      <c r="AV253" s="42">
        <f t="shared" si="40"/>
        <v>2.00799223149443</v>
      </c>
    </row>
    <row r="254" ht="36" spans="1:48">
      <c r="A254" s="28">
        <v>251</v>
      </c>
      <c r="B254" s="11" t="s">
        <v>151</v>
      </c>
      <c r="C254" s="29" t="s">
        <v>1052</v>
      </c>
      <c r="D254" s="11" t="s">
        <v>1053</v>
      </c>
      <c r="E254" s="11" t="s">
        <v>1054</v>
      </c>
      <c r="F254" s="11" t="s">
        <v>167</v>
      </c>
      <c r="G254" s="11" t="s">
        <v>384</v>
      </c>
      <c r="H254" s="11">
        <v>3</v>
      </c>
      <c r="I254" s="11">
        <v>3</v>
      </c>
      <c r="J254" s="11">
        <v>100</v>
      </c>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v>50</v>
      </c>
      <c r="AH254" s="11" t="s">
        <v>1400</v>
      </c>
      <c r="AI254" s="11">
        <v>4</v>
      </c>
      <c r="AJ254" s="11"/>
      <c r="AK254" s="11"/>
      <c r="AL254" s="11"/>
      <c r="AM254" s="11"/>
      <c r="AN254" s="11" t="s">
        <v>1038</v>
      </c>
      <c r="AO254" s="11" t="s">
        <v>47</v>
      </c>
      <c r="AP254" s="11" t="s">
        <v>48</v>
      </c>
      <c r="AQ254" s="11" t="s">
        <v>729</v>
      </c>
      <c r="AR254" s="41">
        <f t="shared" si="48"/>
        <v>30</v>
      </c>
      <c r="AS254" s="41">
        <v>0.6</v>
      </c>
      <c r="AT254" s="41">
        <f>7591.271/AU825</f>
        <v>0.535464595065181</v>
      </c>
      <c r="AU254" s="42">
        <f t="shared" si="52"/>
        <v>7.5</v>
      </c>
      <c r="AV254" s="42">
        <f t="shared" si="40"/>
        <v>4.01598446298886</v>
      </c>
    </row>
    <row r="255" ht="36" spans="1:48">
      <c r="A255" s="28">
        <v>252</v>
      </c>
      <c r="B255" s="11" t="s">
        <v>151</v>
      </c>
      <c r="C255" s="29" t="s">
        <v>1055</v>
      </c>
      <c r="D255" s="11" t="s">
        <v>1056</v>
      </c>
      <c r="E255" s="11" t="s">
        <v>1057</v>
      </c>
      <c r="F255" s="11" t="s">
        <v>191</v>
      </c>
      <c r="G255" s="11" t="s">
        <v>1058</v>
      </c>
      <c r="H255" s="11">
        <v>2</v>
      </c>
      <c r="I255" s="11">
        <v>2</v>
      </c>
      <c r="J255" s="11">
        <v>100</v>
      </c>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v>50</v>
      </c>
      <c r="AH255" s="11"/>
      <c r="AI255" s="11"/>
      <c r="AJ255" s="11"/>
      <c r="AK255" s="11"/>
      <c r="AL255" s="11"/>
      <c r="AM255" s="11"/>
      <c r="AN255" s="11" t="s">
        <v>1059</v>
      </c>
      <c r="AO255" s="11" t="s">
        <v>47</v>
      </c>
      <c r="AP255" s="11" t="s">
        <v>48</v>
      </c>
      <c r="AQ255" s="11" t="s">
        <v>729</v>
      </c>
      <c r="AR255" s="41">
        <f t="shared" si="48"/>
        <v>30</v>
      </c>
      <c r="AS255" s="41">
        <v>0.6</v>
      </c>
      <c r="AT255" s="41">
        <f>7591.271/AU825</f>
        <v>0.535464595065181</v>
      </c>
      <c r="AU255" s="41">
        <f t="shared" ref="AU255:AU263" si="53">AR255</f>
        <v>30</v>
      </c>
      <c r="AV255" s="42">
        <f t="shared" si="40"/>
        <v>16.0639378519554</v>
      </c>
    </row>
    <row r="256" ht="36" spans="1:48">
      <c r="A256" s="28">
        <v>253</v>
      </c>
      <c r="B256" s="11" t="s">
        <v>151</v>
      </c>
      <c r="C256" s="29" t="s">
        <v>1060</v>
      </c>
      <c r="D256" s="11" t="s">
        <v>1061</v>
      </c>
      <c r="E256" s="11" t="s">
        <v>1062</v>
      </c>
      <c r="F256" s="11" t="s">
        <v>228</v>
      </c>
      <c r="G256" s="11" t="s">
        <v>384</v>
      </c>
      <c r="H256" s="11">
        <v>3</v>
      </c>
      <c r="I256" s="11">
        <v>3</v>
      </c>
      <c r="J256" s="11">
        <v>100</v>
      </c>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v>50</v>
      </c>
      <c r="AH256" s="11"/>
      <c r="AI256" s="11"/>
      <c r="AJ256" s="11"/>
      <c r="AK256" s="11"/>
      <c r="AL256" s="11"/>
      <c r="AM256" s="11"/>
      <c r="AN256" s="11" t="s">
        <v>1059</v>
      </c>
      <c r="AO256" s="11" t="s">
        <v>47</v>
      </c>
      <c r="AP256" s="11" t="s">
        <v>48</v>
      </c>
      <c r="AQ256" s="11" t="s">
        <v>729</v>
      </c>
      <c r="AR256" s="41">
        <f t="shared" si="48"/>
        <v>30</v>
      </c>
      <c r="AS256" s="41">
        <v>0.6</v>
      </c>
      <c r="AT256" s="41">
        <f>7591.271/AU825</f>
        <v>0.535464595065181</v>
      </c>
      <c r="AU256" s="41">
        <f t="shared" si="53"/>
        <v>30</v>
      </c>
      <c r="AV256" s="42">
        <f t="shared" si="40"/>
        <v>16.0639378519554</v>
      </c>
    </row>
    <row r="257" ht="60" spans="1:48">
      <c r="A257" s="28">
        <v>254</v>
      </c>
      <c r="B257" s="11" t="s">
        <v>151</v>
      </c>
      <c r="C257" s="29" t="s">
        <v>1063</v>
      </c>
      <c r="D257" s="11" t="s">
        <v>1064</v>
      </c>
      <c r="E257" s="11" t="s">
        <v>1065</v>
      </c>
      <c r="F257" s="11" t="s">
        <v>228</v>
      </c>
      <c r="G257" s="11" t="s">
        <v>829</v>
      </c>
      <c r="H257" s="11">
        <v>2</v>
      </c>
      <c r="I257" s="11">
        <v>2</v>
      </c>
      <c r="J257" s="11">
        <v>68.96</v>
      </c>
      <c r="K257" s="11" t="s">
        <v>829</v>
      </c>
      <c r="L257" s="11">
        <v>5</v>
      </c>
      <c r="M257" s="11">
        <v>31.03</v>
      </c>
      <c r="N257" s="11" t="s">
        <v>3411</v>
      </c>
      <c r="O257" s="11">
        <v>0</v>
      </c>
      <c r="P257" s="11">
        <v>0</v>
      </c>
      <c r="Q257" s="11">
        <v>0</v>
      </c>
      <c r="R257" s="11">
        <v>0</v>
      </c>
      <c r="S257" s="11">
        <v>0</v>
      </c>
      <c r="T257" s="11">
        <v>0</v>
      </c>
      <c r="U257" s="11">
        <v>0</v>
      </c>
      <c r="V257" s="11">
        <v>0</v>
      </c>
      <c r="W257" s="11">
        <v>0</v>
      </c>
      <c r="X257" s="11">
        <v>0</v>
      </c>
      <c r="Y257" s="11">
        <v>0</v>
      </c>
      <c r="Z257" s="11">
        <v>0</v>
      </c>
      <c r="AA257" s="11">
        <v>0</v>
      </c>
      <c r="AB257" s="11">
        <v>0</v>
      </c>
      <c r="AC257" s="11">
        <v>0</v>
      </c>
      <c r="AD257" s="11">
        <v>0</v>
      </c>
      <c r="AE257" s="11">
        <v>0</v>
      </c>
      <c r="AF257" s="11">
        <v>0</v>
      </c>
      <c r="AG257" s="11">
        <v>50</v>
      </c>
      <c r="AH257" s="11" t="s">
        <v>1400</v>
      </c>
      <c r="AI257" s="11">
        <v>12</v>
      </c>
      <c r="AJ257" s="11" t="s">
        <v>3329</v>
      </c>
      <c r="AK257" s="11"/>
      <c r="AL257" s="11"/>
      <c r="AM257" s="11"/>
      <c r="AN257" s="11" t="s">
        <v>1059</v>
      </c>
      <c r="AO257" s="11" t="s">
        <v>47</v>
      </c>
      <c r="AP257" s="11" t="s">
        <v>48</v>
      </c>
      <c r="AQ257" s="11" t="s">
        <v>729</v>
      </c>
      <c r="AR257" s="41">
        <f t="shared" si="48"/>
        <v>30</v>
      </c>
      <c r="AS257" s="41">
        <v>0.6</v>
      </c>
      <c r="AT257" s="41">
        <f>7591.271/AU825</f>
        <v>0.535464595065181</v>
      </c>
      <c r="AU257" s="42">
        <f t="shared" si="52"/>
        <v>2.5</v>
      </c>
      <c r="AV257" s="42">
        <f t="shared" si="40"/>
        <v>1.33866148766295</v>
      </c>
    </row>
    <row r="258" ht="72" spans="1:48">
      <c r="A258" s="28">
        <v>255</v>
      </c>
      <c r="B258" s="11" t="s">
        <v>151</v>
      </c>
      <c r="C258" s="29" t="s">
        <v>1066</v>
      </c>
      <c r="D258" s="11" t="s">
        <v>1067</v>
      </c>
      <c r="E258" s="11" t="s">
        <v>1068</v>
      </c>
      <c r="F258" s="11" t="s">
        <v>172</v>
      </c>
      <c r="G258" s="11" t="s">
        <v>384</v>
      </c>
      <c r="H258" s="11">
        <v>3</v>
      </c>
      <c r="I258" s="11">
        <v>3</v>
      </c>
      <c r="J258" s="11">
        <v>100</v>
      </c>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v>50</v>
      </c>
      <c r="AH258" s="11" t="s">
        <v>1400</v>
      </c>
      <c r="AI258" s="11">
        <v>4</v>
      </c>
      <c r="AJ258" s="11"/>
      <c r="AK258" s="11"/>
      <c r="AL258" s="11"/>
      <c r="AM258" s="11"/>
      <c r="AN258" s="11" t="s">
        <v>1059</v>
      </c>
      <c r="AO258" s="11" t="s">
        <v>47</v>
      </c>
      <c r="AP258" s="11" t="s">
        <v>48</v>
      </c>
      <c r="AQ258" s="11" t="s">
        <v>729</v>
      </c>
      <c r="AR258" s="41">
        <f t="shared" si="48"/>
        <v>30</v>
      </c>
      <c r="AS258" s="41">
        <v>0.6</v>
      </c>
      <c r="AT258" s="41">
        <f>7591.271/AU825</f>
        <v>0.535464595065181</v>
      </c>
      <c r="AU258" s="42">
        <f t="shared" si="52"/>
        <v>7.5</v>
      </c>
      <c r="AV258" s="42">
        <f t="shared" si="40"/>
        <v>4.01598446298886</v>
      </c>
    </row>
    <row r="259" ht="60" spans="1:48">
      <c r="A259" s="28">
        <v>256</v>
      </c>
      <c r="B259" s="11" t="s">
        <v>151</v>
      </c>
      <c r="C259" s="29" t="s">
        <v>1069</v>
      </c>
      <c r="D259" s="11" t="s">
        <v>1070</v>
      </c>
      <c r="E259" s="11" t="s">
        <v>1071</v>
      </c>
      <c r="F259" s="11" t="s">
        <v>228</v>
      </c>
      <c r="G259" s="11" t="s">
        <v>429</v>
      </c>
      <c r="H259" s="11">
        <v>3</v>
      </c>
      <c r="I259" s="11">
        <v>3</v>
      </c>
      <c r="J259" s="11">
        <v>65.21</v>
      </c>
      <c r="K259" s="11" t="s">
        <v>429</v>
      </c>
      <c r="L259" s="11">
        <v>6</v>
      </c>
      <c r="M259" s="11">
        <v>34.78</v>
      </c>
      <c r="N259" s="11" t="s">
        <v>829</v>
      </c>
      <c r="O259" s="11">
        <v>0</v>
      </c>
      <c r="P259" s="11">
        <v>0</v>
      </c>
      <c r="Q259" s="11">
        <v>0</v>
      </c>
      <c r="R259" s="11">
        <v>0</v>
      </c>
      <c r="S259" s="11">
        <v>0</v>
      </c>
      <c r="T259" s="11">
        <v>0</v>
      </c>
      <c r="U259" s="11">
        <v>0</v>
      </c>
      <c r="V259" s="11">
        <v>0</v>
      </c>
      <c r="W259" s="11">
        <v>0</v>
      </c>
      <c r="X259" s="11">
        <v>0</v>
      </c>
      <c r="Y259" s="11">
        <v>0</v>
      </c>
      <c r="Z259" s="11">
        <v>0</v>
      </c>
      <c r="AA259" s="11">
        <v>0</v>
      </c>
      <c r="AB259" s="11">
        <v>0</v>
      </c>
      <c r="AC259" s="11">
        <v>0</v>
      </c>
      <c r="AD259" s="11">
        <v>0</v>
      </c>
      <c r="AE259" s="11">
        <v>0</v>
      </c>
      <c r="AF259" s="11">
        <v>0</v>
      </c>
      <c r="AG259" s="11">
        <v>20</v>
      </c>
      <c r="AH259" s="11" t="s">
        <v>1400</v>
      </c>
      <c r="AI259" s="11">
        <v>12</v>
      </c>
      <c r="AJ259" s="11" t="s">
        <v>3329</v>
      </c>
      <c r="AK259" s="11"/>
      <c r="AL259" s="11"/>
      <c r="AM259" s="11"/>
      <c r="AN259" s="11" t="s">
        <v>1059</v>
      </c>
      <c r="AO259" s="11" t="s">
        <v>105</v>
      </c>
      <c r="AP259" s="11" t="s">
        <v>48</v>
      </c>
      <c r="AQ259" s="11" t="s">
        <v>729</v>
      </c>
      <c r="AR259" s="41">
        <f t="shared" si="48"/>
        <v>12</v>
      </c>
      <c r="AS259" s="41">
        <v>0.6</v>
      </c>
      <c r="AT259" s="41">
        <f>7591.271/AU825</f>
        <v>0.535464595065181</v>
      </c>
      <c r="AU259" s="42">
        <f t="shared" si="52"/>
        <v>1</v>
      </c>
      <c r="AV259" s="42">
        <f t="shared" ref="AV259:AV322" si="54">AU259*AT259</f>
        <v>0.535464595065181</v>
      </c>
    </row>
    <row r="260" ht="36" spans="1:48">
      <c r="A260" s="28">
        <v>257</v>
      </c>
      <c r="B260" s="11" t="s">
        <v>151</v>
      </c>
      <c r="C260" s="29" t="s">
        <v>1072</v>
      </c>
      <c r="D260" s="11" t="s">
        <v>1073</v>
      </c>
      <c r="E260" s="11" t="s">
        <v>1074</v>
      </c>
      <c r="F260" s="11" t="s">
        <v>155</v>
      </c>
      <c r="G260" s="11" t="s">
        <v>1075</v>
      </c>
      <c r="H260" s="11">
        <v>7</v>
      </c>
      <c r="I260" s="11">
        <v>7</v>
      </c>
      <c r="J260" s="11">
        <v>100</v>
      </c>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v>25</v>
      </c>
      <c r="AH260" s="11"/>
      <c r="AI260" s="11"/>
      <c r="AJ260" s="11"/>
      <c r="AK260" s="11"/>
      <c r="AL260" s="11"/>
      <c r="AM260" s="11"/>
      <c r="AN260" s="11" t="s">
        <v>1059</v>
      </c>
      <c r="AO260" s="11" t="s">
        <v>47</v>
      </c>
      <c r="AP260" s="11" t="s">
        <v>56</v>
      </c>
      <c r="AQ260" s="11" t="s">
        <v>729</v>
      </c>
      <c r="AR260" s="41">
        <f t="shared" si="48"/>
        <v>15</v>
      </c>
      <c r="AS260" s="41">
        <v>0.6</v>
      </c>
      <c r="AT260" s="41">
        <f>7591.271/AU825</f>
        <v>0.535464595065181</v>
      </c>
      <c r="AU260" s="41">
        <f t="shared" si="53"/>
        <v>15</v>
      </c>
      <c r="AV260" s="42">
        <f t="shared" si="54"/>
        <v>8.03196892597772</v>
      </c>
    </row>
    <row r="261" ht="36" spans="1:48">
      <c r="A261" s="28">
        <v>258</v>
      </c>
      <c r="B261" s="11" t="s">
        <v>151</v>
      </c>
      <c r="C261" s="29" t="s">
        <v>1076</v>
      </c>
      <c r="D261" s="11" t="s">
        <v>1077</v>
      </c>
      <c r="E261" s="11" t="s">
        <v>1078</v>
      </c>
      <c r="F261" s="11" t="s">
        <v>814</v>
      </c>
      <c r="G261" s="11" t="s">
        <v>1079</v>
      </c>
      <c r="H261" s="11">
        <v>2</v>
      </c>
      <c r="I261" s="11">
        <v>2</v>
      </c>
      <c r="J261" s="11">
        <v>100</v>
      </c>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v>50</v>
      </c>
      <c r="AH261" s="11"/>
      <c r="AI261" s="11"/>
      <c r="AJ261" s="11"/>
      <c r="AK261" s="11"/>
      <c r="AL261" s="11"/>
      <c r="AM261" s="11"/>
      <c r="AN261" s="11" t="s">
        <v>1059</v>
      </c>
      <c r="AO261" s="11" t="s">
        <v>47</v>
      </c>
      <c r="AP261" s="11" t="s">
        <v>48</v>
      </c>
      <c r="AQ261" s="11" t="s">
        <v>729</v>
      </c>
      <c r="AR261" s="41">
        <f t="shared" si="48"/>
        <v>30</v>
      </c>
      <c r="AS261" s="41">
        <v>0.6</v>
      </c>
      <c r="AT261" s="41">
        <f>7591.271/AU825</f>
        <v>0.535464595065181</v>
      </c>
      <c r="AU261" s="41">
        <f t="shared" si="53"/>
        <v>30</v>
      </c>
      <c r="AV261" s="42">
        <f t="shared" si="54"/>
        <v>16.0639378519554</v>
      </c>
    </row>
    <row r="262" ht="36" spans="1:48">
      <c r="A262" s="28">
        <v>259</v>
      </c>
      <c r="B262" s="11" t="s">
        <v>151</v>
      </c>
      <c r="C262" s="29" t="s">
        <v>1080</v>
      </c>
      <c r="D262" s="11" t="s">
        <v>1081</v>
      </c>
      <c r="E262" s="11" t="s">
        <v>1082</v>
      </c>
      <c r="F262" s="11" t="s">
        <v>317</v>
      </c>
      <c r="G262" s="11" t="s">
        <v>1083</v>
      </c>
      <c r="H262" s="11">
        <v>6</v>
      </c>
      <c r="I262" s="11">
        <v>6</v>
      </c>
      <c r="J262" s="11">
        <v>100</v>
      </c>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v>25</v>
      </c>
      <c r="AH262" s="11"/>
      <c r="AI262" s="11"/>
      <c r="AJ262" s="11"/>
      <c r="AK262" s="11"/>
      <c r="AL262" s="11"/>
      <c r="AM262" s="11"/>
      <c r="AN262" s="11" t="s">
        <v>1059</v>
      </c>
      <c r="AO262" s="11" t="s">
        <v>47</v>
      </c>
      <c r="AP262" s="11" t="s">
        <v>56</v>
      </c>
      <c r="AQ262" s="11" t="s">
        <v>729</v>
      </c>
      <c r="AR262" s="41">
        <f t="shared" si="48"/>
        <v>15</v>
      </c>
      <c r="AS262" s="41">
        <v>0.6</v>
      </c>
      <c r="AT262" s="41">
        <f>7591.271/AU825</f>
        <v>0.535464595065181</v>
      </c>
      <c r="AU262" s="41">
        <f t="shared" si="53"/>
        <v>15</v>
      </c>
      <c r="AV262" s="42">
        <f t="shared" si="54"/>
        <v>8.03196892597772</v>
      </c>
    </row>
    <row r="263" ht="36" spans="1:48">
      <c r="A263" s="28">
        <v>260</v>
      </c>
      <c r="B263" s="11" t="s">
        <v>151</v>
      </c>
      <c r="C263" s="29" t="s">
        <v>1084</v>
      </c>
      <c r="D263" s="11" t="s">
        <v>1085</v>
      </c>
      <c r="E263" s="11" t="s">
        <v>1086</v>
      </c>
      <c r="F263" s="11" t="s">
        <v>228</v>
      </c>
      <c r="G263" s="11" t="s">
        <v>1087</v>
      </c>
      <c r="H263" s="11">
        <v>4</v>
      </c>
      <c r="I263" s="11">
        <v>4</v>
      </c>
      <c r="J263" s="11">
        <v>100</v>
      </c>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v>25</v>
      </c>
      <c r="AH263" s="11"/>
      <c r="AI263" s="11"/>
      <c r="AJ263" s="11"/>
      <c r="AK263" s="11"/>
      <c r="AL263" s="11"/>
      <c r="AM263" s="11"/>
      <c r="AN263" s="11" t="s">
        <v>767</v>
      </c>
      <c r="AO263" s="11" t="s">
        <v>47</v>
      </c>
      <c r="AP263" s="11" t="s">
        <v>56</v>
      </c>
      <c r="AQ263" s="11" t="s">
        <v>729</v>
      </c>
      <c r="AR263" s="41">
        <f t="shared" si="48"/>
        <v>15</v>
      </c>
      <c r="AS263" s="41">
        <v>0.6</v>
      </c>
      <c r="AT263" s="41">
        <f>7591.271/AU825</f>
        <v>0.535464595065181</v>
      </c>
      <c r="AU263" s="41">
        <f t="shared" si="53"/>
        <v>15</v>
      </c>
      <c r="AV263" s="42">
        <f t="shared" si="54"/>
        <v>8.03196892597772</v>
      </c>
    </row>
    <row r="264" ht="48" spans="1:48">
      <c r="A264" s="28">
        <v>261</v>
      </c>
      <c r="B264" s="11" t="s">
        <v>151</v>
      </c>
      <c r="C264" s="29" t="s">
        <v>1088</v>
      </c>
      <c r="D264" s="11" t="s">
        <v>1089</v>
      </c>
      <c r="E264" s="11" t="s">
        <v>1090</v>
      </c>
      <c r="F264" s="11" t="s">
        <v>196</v>
      </c>
      <c r="G264" s="11" t="s">
        <v>384</v>
      </c>
      <c r="H264" s="11">
        <v>3</v>
      </c>
      <c r="I264" s="11">
        <v>3</v>
      </c>
      <c r="J264" s="11">
        <v>100</v>
      </c>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v>50</v>
      </c>
      <c r="AH264" s="11" t="s">
        <v>1400</v>
      </c>
      <c r="AI264" s="11">
        <v>27</v>
      </c>
      <c r="AJ264" s="11"/>
      <c r="AK264" s="11"/>
      <c r="AL264" s="11"/>
      <c r="AM264" s="11"/>
      <c r="AN264" s="11" t="s">
        <v>767</v>
      </c>
      <c r="AO264" s="11" t="s">
        <v>47</v>
      </c>
      <c r="AP264" s="11" t="s">
        <v>48</v>
      </c>
      <c r="AQ264" s="11" t="s">
        <v>729</v>
      </c>
      <c r="AR264" s="41">
        <f t="shared" si="48"/>
        <v>30</v>
      </c>
      <c r="AS264" s="41">
        <v>0.6</v>
      </c>
      <c r="AT264" s="41">
        <f>7591.271/AU825</f>
        <v>0.535464595065181</v>
      </c>
      <c r="AU264" s="42">
        <f>AR264/AI264</f>
        <v>1.11111111111111</v>
      </c>
      <c r="AV264" s="42">
        <f t="shared" si="54"/>
        <v>0.594960661183535</v>
      </c>
    </row>
    <row r="265" ht="36" spans="1:48">
      <c r="A265" s="28">
        <v>262</v>
      </c>
      <c r="B265" s="11" t="s">
        <v>151</v>
      </c>
      <c r="C265" s="29" t="s">
        <v>1091</v>
      </c>
      <c r="D265" s="11" t="s">
        <v>1092</v>
      </c>
      <c r="E265" s="11" t="s">
        <v>1093</v>
      </c>
      <c r="F265" s="11" t="s">
        <v>295</v>
      </c>
      <c r="G265" s="11" t="s">
        <v>384</v>
      </c>
      <c r="H265" s="11">
        <v>6</v>
      </c>
      <c r="I265" s="11">
        <v>4</v>
      </c>
      <c r="J265" s="11">
        <v>0</v>
      </c>
      <c r="K265" s="11" t="s">
        <v>3330</v>
      </c>
      <c r="L265" s="11">
        <v>6</v>
      </c>
      <c r="M265" s="11">
        <v>100</v>
      </c>
      <c r="N265" s="11" t="s">
        <v>384</v>
      </c>
      <c r="O265" s="11">
        <v>0</v>
      </c>
      <c r="P265" s="11">
        <v>0</v>
      </c>
      <c r="Q265" s="11">
        <v>0</v>
      </c>
      <c r="R265" s="11">
        <v>0</v>
      </c>
      <c r="S265" s="11">
        <v>0</v>
      </c>
      <c r="T265" s="11">
        <v>0</v>
      </c>
      <c r="U265" s="11">
        <v>0</v>
      </c>
      <c r="V265" s="11">
        <v>0</v>
      </c>
      <c r="W265" s="11">
        <v>0</v>
      </c>
      <c r="X265" s="11">
        <v>0</v>
      </c>
      <c r="Y265" s="11">
        <v>0</v>
      </c>
      <c r="Z265" s="11">
        <v>0</v>
      </c>
      <c r="AA265" s="11">
        <v>0</v>
      </c>
      <c r="AB265" s="11">
        <v>0</v>
      </c>
      <c r="AC265" s="11">
        <v>0</v>
      </c>
      <c r="AD265" s="11">
        <v>0</v>
      </c>
      <c r="AE265" s="11">
        <v>0</v>
      </c>
      <c r="AF265" s="11">
        <v>0</v>
      </c>
      <c r="AG265" s="11">
        <v>25</v>
      </c>
      <c r="AH265" s="11"/>
      <c r="AI265" s="11"/>
      <c r="AJ265" s="11" t="s">
        <v>3329</v>
      </c>
      <c r="AK265" s="11"/>
      <c r="AL265" s="11"/>
      <c r="AM265" s="11"/>
      <c r="AN265" s="11" t="s">
        <v>767</v>
      </c>
      <c r="AO265" s="11" t="s">
        <v>47</v>
      </c>
      <c r="AP265" s="11" t="s">
        <v>56</v>
      </c>
      <c r="AQ265" s="11" t="s">
        <v>729</v>
      </c>
      <c r="AR265" s="41">
        <f t="shared" si="48"/>
        <v>15</v>
      </c>
      <c r="AS265" s="41">
        <v>0.6</v>
      </c>
      <c r="AT265" s="41">
        <f>7591.271/AU825</f>
        <v>0.535464595065181</v>
      </c>
      <c r="AU265" s="41">
        <f t="shared" ref="AU265:AU270" si="55">AR265</f>
        <v>15</v>
      </c>
      <c r="AV265" s="42">
        <f t="shared" si="54"/>
        <v>8.03196892597772</v>
      </c>
    </row>
    <row r="266" ht="60" spans="1:48">
      <c r="A266" s="28">
        <v>263</v>
      </c>
      <c r="B266" s="11" t="s">
        <v>151</v>
      </c>
      <c r="C266" s="29" t="s">
        <v>1094</v>
      </c>
      <c r="D266" s="11" t="s">
        <v>1095</v>
      </c>
      <c r="E266" s="11" t="s">
        <v>1096</v>
      </c>
      <c r="F266" s="11" t="s">
        <v>228</v>
      </c>
      <c r="G266" s="11" t="s">
        <v>829</v>
      </c>
      <c r="H266" s="11">
        <v>3</v>
      </c>
      <c r="I266" s="11">
        <v>3</v>
      </c>
      <c r="J266" s="11">
        <v>62.5</v>
      </c>
      <c r="K266" s="11" t="s">
        <v>829</v>
      </c>
      <c r="L266" s="11">
        <v>5</v>
      </c>
      <c r="M266" s="11">
        <v>37.5</v>
      </c>
      <c r="N266" s="11" t="s">
        <v>429</v>
      </c>
      <c r="O266" s="11">
        <v>0</v>
      </c>
      <c r="P266" s="11">
        <v>0</v>
      </c>
      <c r="Q266" s="11">
        <v>0</v>
      </c>
      <c r="R266" s="11">
        <v>0</v>
      </c>
      <c r="S266" s="11">
        <v>0</v>
      </c>
      <c r="T266" s="11">
        <v>0</v>
      </c>
      <c r="U266" s="11">
        <v>0</v>
      </c>
      <c r="V266" s="11">
        <v>0</v>
      </c>
      <c r="W266" s="11">
        <v>0</v>
      </c>
      <c r="X266" s="11">
        <v>0</v>
      </c>
      <c r="Y266" s="11">
        <v>0</v>
      </c>
      <c r="Z266" s="11">
        <v>0</v>
      </c>
      <c r="AA266" s="11">
        <v>0</v>
      </c>
      <c r="AB266" s="11">
        <v>0</v>
      </c>
      <c r="AC266" s="11">
        <v>0</v>
      </c>
      <c r="AD266" s="11">
        <v>0</v>
      </c>
      <c r="AE266" s="11">
        <v>0</v>
      </c>
      <c r="AF266" s="11">
        <v>0</v>
      </c>
      <c r="AG266" s="11">
        <v>50</v>
      </c>
      <c r="AH266" s="11" t="s">
        <v>1400</v>
      </c>
      <c r="AI266" s="11">
        <v>12</v>
      </c>
      <c r="AJ266" s="11" t="s">
        <v>3329</v>
      </c>
      <c r="AK266" s="11"/>
      <c r="AL266" s="11"/>
      <c r="AM266" s="11"/>
      <c r="AN266" s="11" t="s">
        <v>767</v>
      </c>
      <c r="AO266" s="11" t="s">
        <v>47</v>
      </c>
      <c r="AP266" s="11" t="s">
        <v>48</v>
      </c>
      <c r="AQ266" s="11" t="s">
        <v>729</v>
      </c>
      <c r="AR266" s="41">
        <f t="shared" si="48"/>
        <v>30</v>
      </c>
      <c r="AS266" s="41">
        <v>0.6</v>
      </c>
      <c r="AT266" s="41">
        <f>7591.271/AU825</f>
        <v>0.535464595065181</v>
      </c>
      <c r="AU266" s="42">
        <f>AR266/AI266</f>
        <v>2.5</v>
      </c>
      <c r="AV266" s="42">
        <f t="shared" si="54"/>
        <v>1.33866148766295</v>
      </c>
    </row>
    <row r="267" ht="36" spans="1:48">
      <c r="A267" s="28">
        <v>264</v>
      </c>
      <c r="B267" s="11" t="s">
        <v>151</v>
      </c>
      <c r="C267" s="29" t="s">
        <v>1097</v>
      </c>
      <c r="D267" s="11" t="s">
        <v>1098</v>
      </c>
      <c r="E267" s="11" t="s">
        <v>1099</v>
      </c>
      <c r="F267" s="11" t="s">
        <v>228</v>
      </c>
      <c r="G267" s="11" t="s">
        <v>1087</v>
      </c>
      <c r="H267" s="11">
        <v>4</v>
      </c>
      <c r="I267" s="11">
        <v>4</v>
      </c>
      <c r="J267" s="11">
        <v>100</v>
      </c>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v>25</v>
      </c>
      <c r="AH267" s="11"/>
      <c r="AI267" s="11"/>
      <c r="AJ267" s="11"/>
      <c r="AK267" s="11"/>
      <c r="AL267" s="11"/>
      <c r="AM267" s="11"/>
      <c r="AN267" s="11" t="s">
        <v>767</v>
      </c>
      <c r="AO267" s="11" t="s">
        <v>47</v>
      </c>
      <c r="AP267" s="11" t="s">
        <v>56</v>
      </c>
      <c r="AQ267" s="11" t="s">
        <v>729</v>
      </c>
      <c r="AR267" s="41">
        <f t="shared" si="48"/>
        <v>15</v>
      </c>
      <c r="AS267" s="41">
        <v>0.6</v>
      </c>
      <c r="AT267" s="41">
        <f>7591.271/AU825</f>
        <v>0.535464595065181</v>
      </c>
      <c r="AU267" s="41">
        <f t="shared" si="55"/>
        <v>15</v>
      </c>
      <c r="AV267" s="42">
        <f t="shared" si="54"/>
        <v>8.03196892597772</v>
      </c>
    </row>
    <row r="268" ht="36" spans="1:48">
      <c r="A268" s="28">
        <v>265</v>
      </c>
      <c r="B268" s="11" t="s">
        <v>151</v>
      </c>
      <c r="C268" s="29" t="s">
        <v>1100</v>
      </c>
      <c r="D268" s="11" t="s">
        <v>1101</v>
      </c>
      <c r="E268" s="11" t="s">
        <v>1102</v>
      </c>
      <c r="F268" s="11" t="s">
        <v>196</v>
      </c>
      <c r="G268" s="11" t="s">
        <v>1103</v>
      </c>
      <c r="H268" s="11">
        <v>2</v>
      </c>
      <c r="I268" s="11">
        <v>2</v>
      </c>
      <c r="J268" s="11">
        <v>75</v>
      </c>
      <c r="K268" s="11" t="s">
        <v>1103</v>
      </c>
      <c r="L268" s="11">
        <v>6</v>
      </c>
      <c r="M268" s="11">
        <v>25</v>
      </c>
      <c r="N268" s="11" t="s">
        <v>1168</v>
      </c>
      <c r="O268" s="11">
        <v>0</v>
      </c>
      <c r="P268" s="11">
        <v>0</v>
      </c>
      <c r="Q268" s="11">
        <v>0</v>
      </c>
      <c r="R268" s="11">
        <v>0</v>
      </c>
      <c r="S268" s="11">
        <v>0</v>
      </c>
      <c r="T268" s="11">
        <v>0</v>
      </c>
      <c r="U268" s="11">
        <v>0</v>
      </c>
      <c r="V268" s="11">
        <v>0</v>
      </c>
      <c r="W268" s="11">
        <v>0</v>
      </c>
      <c r="X268" s="11">
        <v>0</v>
      </c>
      <c r="Y268" s="11">
        <v>0</v>
      </c>
      <c r="Z268" s="11">
        <v>0</v>
      </c>
      <c r="AA268" s="11">
        <v>0</v>
      </c>
      <c r="AB268" s="11">
        <v>0</v>
      </c>
      <c r="AC268" s="11">
        <v>0</v>
      </c>
      <c r="AD268" s="11">
        <v>0</v>
      </c>
      <c r="AE268" s="11">
        <v>0</v>
      </c>
      <c r="AF268" s="11">
        <v>0</v>
      </c>
      <c r="AG268" s="11">
        <v>50</v>
      </c>
      <c r="AH268" s="11"/>
      <c r="AI268" s="11"/>
      <c r="AJ268" s="11" t="s">
        <v>3329</v>
      </c>
      <c r="AK268" s="11"/>
      <c r="AL268" s="11"/>
      <c r="AM268" s="11"/>
      <c r="AN268" s="11" t="s">
        <v>767</v>
      </c>
      <c r="AO268" s="11" t="s">
        <v>47</v>
      </c>
      <c r="AP268" s="11" t="s">
        <v>48</v>
      </c>
      <c r="AQ268" s="11" t="s">
        <v>729</v>
      </c>
      <c r="AR268" s="41">
        <f t="shared" si="48"/>
        <v>30</v>
      </c>
      <c r="AS268" s="41">
        <v>0.6</v>
      </c>
      <c r="AT268" s="41">
        <f>7591.271/AU825</f>
        <v>0.535464595065181</v>
      </c>
      <c r="AU268" s="41">
        <f t="shared" si="55"/>
        <v>30</v>
      </c>
      <c r="AV268" s="42">
        <f t="shared" si="54"/>
        <v>16.0639378519554</v>
      </c>
    </row>
    <row r="269" ht="24" spans="1:48">
      <c r="A269" s="28">
        <v>266</v>
      </c>
      <c r="B269" s="11" t="s">
        <v>151</v>
      </c>
      <c r="C269" s="29" t="s">
        <v>1104</v>
      </c>
      <c r="D269" s="11" t="s">
        <v>1105</v>
      </c>
      <c r="E269" s="11" t="s">
        <v>1106</v>
      </c>
      <c r="F269" s="11" t="s">
        <v>202</v>
      </c>
      <c r="G269" s="11" t="s">
        <v>861</v>
      </c>
      <c r="H269" s="11">
        <v>3</v>
      </c>
      <c r="I269" s="11">
        <v>1</v>
      </c>
      <c r="J269" s="11">
        <v>100</v>
      </c>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v>50</v>
      </c>
      <c r="AH269" s="11"/>
      <c r="AI269" s="11"/>
      <c r="AJ269" s="11"/>
      <c r="AK269" s="11"/>
      <c r="AL269" s="11"/>
      <c r="AM269" s="11"/>
      <c r="AN269" s="11" t="s">
        <v>767</v>
      </c>
      <c r="AO269" s="11" t="s">
        <v>47</v>
      </c>
      <c r="AP269" s="11" t="s">
        <v>48</v>
      </c>
      <c r="AQ269" s="11" t="s">
        <v>729</v>
      </c>
      <c r="AR269" s="41">
        <f t="shared" si="48"/>
        <v>30</v>
      </c>
      <c r="AS269" s="41">
        <v>0.6</v>
      </c>
      <c r="AT269" s="41">
        <f>7591.271/AU825</f>
        <v>0.535464595065181</v>
      </c>
      <c r="AU269" s="41">
        <f t="shared" si="55"/>
        <v>30</v>
      </c>
      <c r="AV269" s="42">
        <f t="shared" si="54"/>
        <v>16.0639378519554</v>
      </c>
    </row>
    <row r="270" ht="60" spans="1:48">
      <c r="A270" s="28">
        <v>267</v>
      </c>
      <c r="B270" s="11" t="s">
        <v>151</v>
      </c>
      <c r="C270" s="29" t="s">
        <v>1107</v>
      </c>
      <c r="D270" s="11" t="s">
        <v>1108</v>
      </c>
      <c r="E270" s="11" t="s">
        <v>1109</v>
      </c>
      <c r="F270" s="11" t="s">
        <v>317</v>
      </c>
      <c r="G270" s="11" t="s">
        <v>287</v>
      </c>
      <c r="H270" s="11">
        <v>6</v>
      </c>
      <c r="I270" s="11">
        <v>3</v>
      </c>
      <c r="J270" s="11">
        <v>33.34</v>
      </c>
      <c r="K270" s="11" t="s">
        <v>3414</v>
      </c>
      <c r="L270" s="11">
        <v>4</v>
      </c>
      <c r="M270" s="11">
        <v>33.33</v>
      </c>
      <c r="N270" s="11" t="s">
        <v>287</v>
      </c>
      <c r="O270" s="11">
        <v>6</v>
      </c>
      <c r="P270" s="11">
        <v>33.33</v>
      </c>
      <c r="Q270" s="11" t="s">
        <v>3349</v>
      </c>
      <c r="R270" s="11">
        <v>0</v>
      </c>
      <c r="S270" s="11">
        <v>0</v>
      </c>
      <c r="T270" s="11">
        <v>0</v>
      </c>
      <c r="U270" s="11">
        <v>0</v>
      </c>
      <c r="V270" s="11">
        <v>0</v>
      </c>
      <c r="W270" s="11">
        <v>0</v>
      </c>
      <c r="X270" s="11">
        <v>0</v>
      </c>
      <c r="Y270" s="11">
        <v>0</v>
      </c>
      <c r="Z270" s="11">
        <v>0</v>
      </c>
      <c r="AA270" s="11">
        <v>0</v>
      </c>
      <c r="AB270" s="11">
        <v>0</v>
      </c>
      <c r="AC270" s="11">
        <v>0</v>
      </c>
      <c r="AD270" s="11">
        <v>0</v>
      </c>
      <c r="AE270" s="11">
        <v>0</v>
      </c>
      <c r="AF270" s="11">
        <v>0</v>
      </c>
      <c r="AG270" s="11">
        <v>25</v>
      </c>
      <c r="AH270" s="11"/>
      <c r="AI270" s="11"/>
      <c r="AJ270" s="11" t="s">
        <v>3329</v>
      </c>
      <c r="AK270" s="11"/>
      <c r="AL270" s="11"/>
      <c r="AM270" s="11"/>
      <c r="AN270" s="11" t="s">
        <v>767</v>
      </c>
      <c r="AO270" s="11" t="s">
        <v>47</v>
      </c>
      <c r="AP270" s="11" t="s">
        <v>56</v>
      </c>
      <c r="AQ270" s="11" t="s">
        <v>729</v>
      </c>
      <c r="AR270" s="41">
        <f t="shared" si="48"/>
        <v>15</v>
      </c>
      <c r="AS270" s="41">
        <v>0.6</v>
      </c>
      <c r="AT270" s="41">
        <f>7591.271/AU825</f>
        <v>0.535464595065181</v>
      </c>
      <c r="AU270" s="41">
        <f t="shared" si="55"/>
        <v>15</v>
      </c>
      <c r="AV270" s="42">
        <f t="shared" si="54"/>
        <v>8.03196892597772</v>
      </c>
    </row>
    <row r="271" ht="60" spans="1:48">
      <c r="A271" s="28">
        <v>268</v>
      </c>
      <c r="B271" s="11" t="s">
        <v>151</v>
      </c>
      <c r="C271" s="29" t="s">
        <v>1110</v>
      </c>
      <c r="D271" s="11" t="s">
        <v>1111</v>
      </c>
      <c r="E271" s="11" t="s">
        <v>1112</v>
      </c>
      <c r="F271" s="11" t="s">
        <v>228</v>
      </c>
      <c r="G271" s="11" t="s">
        <v>1113</v>
      </c>
      <c r="H271" s="11">
        <v>3</v>
      </c>
      <c r="I271" s="11">
        <v>3</v>
      </c>
      <c r="J271" s="11">
        <v>100</v>
      </c>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v>50</v>
      </c>
      <c r="AH271" s="11" t="s">
        <v>1400</v>
      </c>
      <c r="AI271" s="11">
        <v>21</v>
      </c>
      <c r="AJ271" s="11"/>
      <c r="AK271" s="11"/>
      <c r="AL271" s="11"/>
      <c r="AM271" s="11"/>
      <c r="AN271" s="11" t="s">
        <v>767</v>
      </c>
      <c r="AO271" s="11" t="s">
        <v>47</v>
      </c>
      <c r="AP271" s="11" t="s">
        <v>48</v>
      </c>
      <c r="AQ271" s="11" t="s">
        <v>729</v>
      </c>
      <c r="AR271" s="41">
        <f t="shared" si="48"/>
        <v>30</v>
      </c>
      <c r="AS271" s="41">
        <v>0.6</v>
      </c>
      <c r="AT271" s="41">
        <f>7591.271/AU825</f>
        <v>0.535464595065181</v>
      </c>
      <c r="AU271" s="42">
        <f>AR271/AI271</f>
        <v>1.42857142857143</v>
      </c>
      <c r="AV271" s="42">
        <f t="shared" si="54"/>
        <v>0.764949421521688</v>
      </c>
    </row>
    <row r="272" ht="24" spans="1:48">
      <c r="A272" s="28">
        <v>269</v>
      </c>
      <c r="B272" s="11" t="s">
        <v>151</v>
      </c>
      <c r="C272" s="29" t="s">
        <v>1114</v>
      </c>
      <c r="D272" s="11" t="s">
        <v>1115</v>
      </c>
      <c r="E272" s="11" t="s">
        <v>1116</v>
      </c>
      <c r="F272" s="11" t="s">
        <v>196</v>
      </c>
      <c r="G272" s="11" t="s">
        <v>1117</v>
      </c>
      <c r="H272" s="11">
        <v>2</v>
      </c>
      <c r="I272" s="11">
        <v>2</v>
      </c>
      <c r="J272" s="11">
        <v>100</v>
      </c>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v>50</v>
      </c>
      <c r="AH272" s="11"/>
      <c r="AI272" s="11"/>
      <c r="AJ272" s="11"/>
      <c r="AK272" s="11"/>
      <c r="AL272" s="11"/>
      <c r="AM272" s="11"/>
      <c r="AN272" s="11" t="s">
        <v>767</v>
      </c>
      <c r="AO272" s="11" t="s">
        <v>47</v>
      </c>
      <c r="AP272" s="11" t="s">
        <v>48</v>
      </c>
      <c r="AQ272" s="11" t="s">
        <v>729</v>
      </c>
      <c r="AR272" s="41">
        <f t="shared" si="48"/>
        <v>30</v>
      </c>
      <c r="AS272" s="41">
        <v>0.6</v>
      </c>
      <c r="AT272" s="41">
        <f>7591.271/AU825</f>
        <v>0.535464595065181</v>
      </c>
      <c r="AU272" s="41">
        <f t="shared" ref="AU272:AU276" si="56">AR272</f>
        <v>30</v>
      </c>
      <c r="AV272" s="42">
        <f t="shared" si="54"/>
        <v>16.0639378519554</v>
      </c>
    </row>
    <row r="273" ht="36" spans="1:48">
      <c r="A273" s="28">
        <v>270</v>
      </c>
      <c r="B273" s="11" t="s">
        <v>151</v>
      </c>
      <c r="C273" s="29" t="s">
        <v>1118</v>
      </c>
      <c r="D273" s="11" t="s">
        <v>1119</v>
      </c>
      <c r="E273" s="11" t="s">
        <v>1120</v>
      </c>
      <c r="F273" s="11" t="s">
        <v>228</v>
      </c>
      <c r="G273" s="11" t="s">
        <v>873</v>
      </c>
      <c r="H273" s="11">
        <v>3</v>
      </c>
      <c r="I273" s="11">
        <v>3</v>
      </c>
      <c r="J273" s="11">
        <v>100</v>
      </c>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v>50</v>
      </c>
      <c r="AH273" s="11"/>
      <c r="AI273" s="11"/>
      <c r="AJ273" s="11"/>
      <c r="AK273" s="11"/>
      <c r="AL273" s="11"/>
      <c r="AM273" s="11"/>
      <c r="AN273" s="11" t="s">
        <v>1121</v>
      </c>
      <c r="AO273" s="11" t="s">
        <v>47</v>
      </c>
      <c r="AP273" s="11" t="s">
        <v>48</v>
      </c>
      <c r="AQ273" s="11" t="s">
        <v>729</v>
      </c>
      <c r="AR273" s="41">
        <f t="shared" si="48"/>
        <v>30</v>
      </c>
      <c r="AS273" s="41">
        <v>0.6</v>
      </c>
      <c r="AT273" s="41">
        <f>7591.271/AU825</f>
        <v>0.535464595065181</v>
      </c>
      <c r="AU273" s="41">
        <f t="shared" si="56"/>
        <v>30</v>
      </c>
      <c r="AV273" s="42">
        <f t="shared" si="54"/>
        <v>16.0639378519554</v>
      </c>
    </row>
    <row r="274" ht="36" spans="1:48">
      <c r="A274" s="28">
        <v>271</v>
      </c>
      <c r="B274" s="11" t="s">
        <v>151</v>
      </c>
      <c r="C274" s="29" t="s">
        <v>1122</v>
      </c>
      <c r="D274" s="11" t="s">
        <v>1123</v>
      </c>
      <c r="E274" s="11" t="s">
        <v>1124</v>
      </c>
      <c r="F274" s="11" t="s">
        <v>228</v>
      </c>
      <c r="G274" s="11" t="s">
        <v>883</v>
      </c>
      <c r="H274" s="11">
        <v>2</v>
      </c>
      <c r="I274" s="11">
        <v>2</v>
      </c>
      <c r="J274" s="11">
        <v>100</v>
      </c>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v>50</v>
      </c>
      <c r="AH274" s="11"/>
      <c r="AI274" s="11"/>
      <c r="AJ274" s="11"/>
      <c r="AK274" s="11"/>
      <c r="AL274" s="11"/>
      <c r="AM274" s="11"/>
      <c r="AN274" s="11" t="s">
        <v>1121</v>
      </c>
      <c r="AO274" s="11" t="s">
        <v>47</v>
      </c>
      <c r="AP274" s="11" t="s">
        <v>48</v>
      </c>
      <c r="AQ274" s="11" t="s">
        <v>729</v>
      </c>
      <c r="AR274" s="41">
        <f t="shared" si="48"/>
        <v>30</v>
      </c>
      <c r="AS274" s="41">
        <v>0.6</v>
      </c>
      <c r="AT274" s="41">
        <f>7591.271/AU825</f>
        <v>0.535464595065181</v>
      </c>
      <c r="AU274" s="41">
        <f t="shared" si="56"/>
        <v>30</v>
      </c>
      <c r="AV274" s="42">
        <f t="shared" si="54"/>
        <v>16.0639378519554</v>
      </c>
    </row>
    <row r="275" ht="36" spans="1:48">
      <c r="A275" s="28">
        <v>272</v>
      </c>
      <c r="B275" s="11" t="s">
        <v>151</v>
      </c>
      <c r="C275" s="29" t="s">
        <v>1125</v>
      </c>
      <c r="D275" s="11" t="s">
        <v>1126</v>
      </c>
      <c r="E275" s="11" t="s">
        <v>1127</v>
      </c>
      <c r="F275" s="11" t="s">
        <v>1128</v>
      </c>
      <c r="G275" s="11" t="s">
        <v>815</v>
      </c>
      <c r="H275" s="11">
        <v>2</v>
      </c>
      <c r="I275" s="11">
        <v>2</v>
      </c>
      <c r="J275" s="11">
        <v>100</v>
      </c>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v>50</v>
      </c>
      <c r="AH275" s="11"/>
      <c r="AI275" s="11"/>
      <c r="AJ275" s="11"/>
      <c r="AK275" s="11"/>
      <c r="AL275" s="11"/>
      <c r="AM275" s="11"/>
      <c r="AN275" s="11" t="s">
        <v>1121</v>
      </c>
      <c r="AO275" s="11" t="s">
        <v>47</v>
      </c>
      <c r="AP275" s="11" t="s">
        <v>48</v>
      </c>
      <c r="AQ275" s="11" t="s">
        <v>729</v>
      </c>
      <c r="AR275" s="41">
        <f t="shared" si="48"/>
        <v>30</v>
      </c>
      <c r="AS275" s="41">
        <v>0.6</v>
      </c>
      <c r="AT275" s="41">
        <f>7591.271/AU825</f>
        <v>0.535464595065181</v>
      </c>
      <c r="AU275" s="41">
        <f t="shared" si="56"/>
        <v>30</v>
      </c>
      <c r="AV275" s="42">
        <f t="shared" si="54"/>
        <v>16.0639378519554</v>
      </c>
    </row>
    <row r="276" ht="36" spans="1:48">
      <c r="A276" s="28">
        <v>273</v>
      </c>
      <c r="B276" s="11" t="s">
        <v>151</v>
      </c>
      <c r="C276" s="29" t="s">
        <v>1129</v>
      </c>
      <c r="D276" s="11" t="s">
        <v>1130</v>
      </c>
      <c r="E276" s="11" t="s">
        <v>1131</v>
      </c>
      <c r="F276" s="11" t="s">
        <v>1132</v>
      </c>
      <c r="G276" s="11" t="s">
        <v>1133</v>
      </c>
      <c r="H276" s="11">
        <v>4</v>
      </c>
      <c r="I276" s="11">
        <v>4</v>
      </c>
      <c r="J276" s="11">
        <v>100</v>
      </c>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v>25</v>
      </c>
      <c r="AH276" s="11"/>
      <c r="AI276" s="11"/>
      <c r="AJ276" s="11"/>
      <c r="AK276" s="11"/>
      <c r="AL276" s="11"/>
      <c r="AM276" s="11"/>
      <c r="AN276" s="11" t="s">
        <v>1121</v>
      </c>
      <c r="AO276" s="11" t="s">
        <v>47</v>
      </c>
      <c r="AP276" s="11" t="s">
        <v>56</v>
      </c>
      <c r="AQ276" s="11" t="s">
        <v>729</v>
      </c>
      <c r="AR276" s="41">
        <f t="shared" si="48"/>
        <v>15</v>
      </c>
      <c r="AS276" s="41">
        <v>0.6</v>
      </c>
      <c r="AT276" s="41">
        <f>7591.271/AU825</f>
        <v>0.535464595065181</v>
      </c>
      <c r="AU276" s="41">
        <f t="shared" si="56"/>
        <v>15</v>
      </c>
      <c r="AV276" s="42">
        <f t="shared" si="54"/>
        <v>8.03196892597772</v>
      </c>
    </row>
    <row r="277" ht="36" spans="1:48">
      <c r="A277" s="28">
        <v>274</v>
      </c>
      <c r="B277" s="11" t="s">
        <v>151</v>
      </c>
      <c r="C277" s="29" t="s">
        <v>1134</v>
      </c>
      <c r="D277" s="11" t="s">
        <v>1135</v>
      </c>
      <c r="E277" s="11" t="s">
        <v>1136</v>
      </c>
      <c r="F277" s="11" t="s">
        <v>155</v>
      </c>
      <c r="G277" s="11" t="s">
        <v>362</v>
      </c>
      <c r="H277" s="11">
        <v>2</v>
      </c>
      <c r="I277" s="11">
        <v>2</v>
      </c>
      <c r="J277" s="11">
        <v>100</v>
      </c>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v>50</v>
      </c>
      <c r="AH277" s="11" t="s">
        <v>1400</v>
      </c>
      <c r="AI277" s="11">
        <v>6</v>
      </c>
      <c r="AJ277" s="11"/>
      <c r="AK277" s="11"/>
      <c r="AL277" s="11"/>
      <c r="AM277" s="11"/>
      <c r="AN277" s="11" t="s">
        <v>1121</v>
      </c>
      <c r="AO277" s="11" t="s">
        <v>47</v>
      </c>
      <c r="AP277" s="11" t="s">
        <v>48</v>
      </c>
      <c r="AQ277" s="11" t="s">
        <v>729</v>
      </c>
      <c r="AR277" s="41">
        <f t="shared" si="48"/>
        <v>30</v>
      </c>
      <c r="AS277" s="41">
        <v>0.6</v>
      </c>
      <c r="AT277" s="41">
        <f>7591.271/AU825</f>
        <v>0.535464595065181</v>
      </c>
      <c r="AU277" s="42">
        <f>AR277/AI277</f>
        <v>5</v>
      </c>
      <c r="AV277" s="42">
        <f t="shared" si="54"/>
        <v>2.67732297532591</v>
      </c>
    </row>
    <row r="278" ht="36" spans="1:48">
      <c r="A278" s="28">
        <v>275</v>
      </c>
      <c r="B278" s="11" t="s">
        <v>151</v>
      </c>
      <c r="C278" s="29" t="s">
        <v>1137</v>
      </c>
      <c r="D278" s="11" t="s">
        <v>1138</v>
      </c>
      <c r="E278" s="11" t="s">
        <v>1139</v>
      </c>
      <c r="F278" s="11" t="s">
        <v>317</v>
      </c>
      <c r="G278" s="11" t="s">
        <v>1140</v>
      </c>
      <c r="H278" s="11">
        <v>2</v>
      </c>
      <c r="I278" s="11">
        <v>2</v>
      </c>
      <c r="J278" s="11">
        <v>100</v>
      </c>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v>20</v>
      </c>
      <c r="AH278" s="11"/>
      <c r="AI278" s="11"/>
      <c r="AJ278" s="11"/>
      <c r="AK278" s="11"/>
      <c r="AL278" s="11"/>
      <c r="AM278" s="11"/>
      <c r="AN278" s="11" t="s">
        <v>1121</v>
      </c>
      <c r="AO278" s="11" t="s">
        <v>105</v>
      </c>
      <c r="AP278" s="11" t="s">
        <v>48</v>
      </c>
      <c r="AQ278" s="11" t="s">
        <v>729</v>
      </c>
      <c r="AR278" s="41">
        <f t="shared" si="48"/>
        <v>12</v>
      </c>
      <c r="AS278" s="41">
        <v>0.6</v>
      </c>
      <c r="AT278" s="41">
        <f>7591.271/AU825</f>
        <v>0.535464595065181</v>
      </c>
      <c r="AU278" s="41">
        <f t="shared" ref="AU278:AU288" si="57">AR278</f>
        <v>12</v>
      </c>
      <c r="AV278" s="42">
        <f t="shared" si="54"/>
        <v>6.42557514078218</v>
      </c>
    </row>
    <row r="279" ht="36" spans="1:48">
      <c r="A279" s="28">
        <v>276</v>
      </c>
      <c r="B279" s="11" t="s">
        <v>151</v>
      </c>
      <c r="C279" s="29" t="s">
        <v>1141</v>
      </c>
      <c r="D279" s="11" t="s">
        <v>1142</v>
      </c>
      <c r="E279" s="11" t="s">
        <v>1143</v>
      </c>
      <c r="F279" s="11" t="s">
        <v>228</v>
      </c>
      <c r="G279" s="11" t="s">
        <v>1144</v>
      </c>
      <c r="H279" s="11">
        <v>2</v>
      </c>
      <c r="I279" s="11">
        <v>2</v>
      </c>
      <c r="J279" s="11">
        <v>100</v>
      </c>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v>50</v>
      </c>
      <c r="AH279" s="11"/>
      <c r="AI279" s="11"/>
      <c r="AJ279" s="11"/>
      <c r="AK279" s="11"/>
      <c r="AL279" s="11"/>
      <c r="AM279" s="11"/>
      <c r="AN279" s="11" t="s">
        <v>1121</v>
      </c>
      <c r="AO279" s="11" t="s">
        <v>47</v>
      </c>
      <c r="AP279" s="11" t="s">
        <v>48</v>
      </c>
      <c r="AQ279" s="11" t="s">
        <v>729</v>
      </c>
      <c r="AR279" s="41">
        <f t="shared" si="48"/>
        <v>30</v>
      </c>
      <c r="AS279" s="41">
        <v>0.6</v>
      </c>
      <c r="AT279" s="41">
        <f>7591.271/AU825</f>
        <v>0.535464595065181</v>
      </c>
      <c r="AU279" s="41">
        <f t="shared" si="57"/>
        <v>30</v>
      </c>
      <c r="AV279" s="42">
        <f t="shared" si="54"/>
        <v>16.0639378519554</v>
      </c>
    </row>
    <row r="280" ht="48" spans="1:48">
      <c r="A280" s="28">
        <v>277</v>
      </c>
      <c r="B280" s="11" t="s">
        <v>151</v>
      </c>
      <c r="C280" s="29" t="s">
        <v>1145</v>
      </c>
      <c r="D280" s="11" t="s">
        <v>1146</v>
      </c>
      <c r="E280" s="11" t="s">
        <v>1147</v>
      </c>
      <c r="F280" s="11" t="s">
        <v>277</v>
      </c>
      <c r="G280" s="11" t="s">
        <v>1023</v>
      </c>
      <c r="H280" s="11">
        <v>4</v>
      </c>
      <c r="I280" s="11">
        <v>4</v>
      </c>
      <c r="J280" s="11">
        <v>59</v>
      </c>
      <c r="K280" s="11" t="s">
        <v>1023</v>
      </c>
      <c r="L280" s="11">
        <v>7</v>
      </c>
      <c r="M280" s="11">
        <v>41</v>
      </c>
      <c r="N280" s="11" t="s">
        <v>1194</v>
      </c>
      <c r="O280" s="11">
        <v>0</v>
      </c>
      <c r="P280" s="11">
        <v>0</v>
      </c>
      <c r="Q280" s="11">
        <v>0</v>
      </c>
      <c r="R280" s="11">
        <v>0</v>
      </c>
      <c r="S280" s="11">
        <v>0</v>
      </c>
      <c r="T280" s="11">
        <v>0</v>
      </c>
      <c r="U280" s="11">
        <v>0</v>
      </c>
      <c r="V280" s="11">
        <v>0</v>
      </c>
      <c r="W280" s="11">
        <v>0</v>
      </c>
      <c r="X280" s="11">
        <v>0</v>
      </c>
      <c r="Y280" s="11">
        <v>0</v>
      </c>
      <c r="Z280" s="11">
        <v>0</v>
      </c>
      <c r="AA280" s="11">
        <v>0</v>
      </c>
      <c r="AB280" s="11">
        <v>0</v>
      </c>
      <c r="AC280" s="11">
        <v>0</v>
      </c>
      <c r="AD280" s="11">
        <v>0</v>
      </c>
      <c r="AE280" s="11">
        <v>0</v>
      </c>
      <c r="AF280" s="11">
        <v>0</v>
      </c>
      <c r="AG280" s="11">
        <v>25</v>
      </c>
      <c r="AH280" s="11"/>
      <c r="AI280" s="11"/>
      <c r="AJ280" s="11" t="s">
        <v>3329</v>
      </c>
      <c r="AK280" s="11"/>
      <c r="AL280" s="11"/>
      <c r="AM280" s="11"/>
      <c r="AN280" s="11" t="s">
        <v>1148</v>
      </c>
      <c r="AO280" s="11" t="s">
        <v>47</v>
      </c>
      <c r="AP280" s="11" t="s">
        <v>56</v>
      </c>
      <c r="AQ280" s="11" t="s">
        <v>729</v>
      </c>
      <c r="AR280" s="41">
        <f t="shared" si="48"/>
        <v>15</v>
      </c>
      <c r="AS280" s="41">
        <v>0.6</v>
      </c>
      <c r="AT280" s="41">
        <f>7591.271/AU825</f>
        <v>0.535464595065181</v>
      </c>
      <c r="AU280" s="41">
        <f t="shared" si="57"/>
        <v>15</v>
      </c>
      <c r="AV280" s="42">
        <f t="shared" si="54"/>
        <v>8.03196892597772</v>
      </c>
    </row>
    <row r="281" ht="36" spans="1:48">
      <c r="A281" s="28">
        <v>278</v>
      </c>
      <c r="B281" s="11" t="s">
        <v>151</v>
      </c>
      <c r="C281" s="29" t="s">
        <v>1149</v>
      </c>
      <c r="D281" s="11" t="s">
        <v>1150</v>
      </c>
      <c r="E281" s="11" t="s">
        <v>1151</v>
      </c>
      <c r="F281" s="11" t="s">
        <v>172</v>
      </c>
      <c r="G281" s="11" t="s">
        <v>1152</v>
      </c>
      <c r="H281" s="11">
        <v>3</v>
      </c>
      <c r="I281" s="11">
        <v>3</v>
      </c>
      <c r="J281" s="11">
        <v>100</v>
      </c>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v>50</v>
      </c>
      <c r="AH281" s="11"/>
      <c r="AI281" s="11"/>
      <c r="AJ281" s="11"/>
      <c r="AK281" s="11"/>
      <c r="AL281" s="11"/>
      <c r="AM281" s="11"/>
      <c r="AN281" s="11" t="s">
        <v>1148</v>
      </c>
      <c r="AO281" s="11" t="s">
        <v>47</v>
      </c>
      <c r="AP281" s="11" t="s">
        <v>48</v>
      </c>
      <c r="AQ281" s="11" t="s">
        <v>729</v>
      </c>
      <c r="AR281" s="41">
        <f t="shared" si="48"/>
        <v>30</v>
      </c>
      <c r="AS281" s="41">
        <v>0.6</v>
      </c>
      <c r="AT281" s="41">
        <f>7591.271/AU825</f>
        <v>0.535464595065181</v>
      </c>
      <c r="AU281" s="41">
        <f t="shared" si="57"/>
        <v>30</v>
      </c>
      <c r="AV281" s="42">
        <f t="shared" si="54"/>
        <v>16.0639378519554</v>
      </c>
    </row>
    <row r="282" ht="36" spans="1:48">
      <c r="A282" s="28">
        <v>279</v>
      </c>
      <c r="B282" s="11" t="s">
        <v>151</v>
      </c>
      <c r="C282" s="29" t="s">
        <v>1153</v>
      </c>
      <c r="D282" s="11" t="s">
        <v>1154</v>
      </c>
      <c r="E282" s="11" t="s">
        <v>1155</v>
      </c>
      <c r="F282" s="11" t="s">
        <v>250</v>
      </c>
      <c r="G282" s="11" t="s">
        <v>128</v>
      </c>
      <c r="H282" s="11">
        <v>4</v>
      </c>
      <c r="I282" s="11">
        <v>4</v>
      </c>
      <c r="J282" s="11">
        <v>100</v>
      </c>
      <c r="K282" s="11" t="s">
        <v>128</v>
      </c>
      <c r="L282" s="11">
        <v>8</v>
      </c>
      <c r="M282" s="11">
        <v>0</v>
      </c>
      <c r="N282" s="11" t="s">
        <v>45</v>
      </c>
      <c r="O282" s="11">
        <v>0</v>
      </c>
      <c r="P282" s="11">
        <v>0</v>
      </c>
      <c r="Q282" s="11">
        <v>0</v>
      </c>
      <c r="R282" s="11">
        <v>0</v>
      </c>
      <c r="S282" s="11">
        <v>0</v>
      </c>
      <c r="T282" s="11">
        <v>0</v>
      </c>
      <c r="U282" s="11">
        <v>0</v>
      </c>
      <c r="V282" s="11">
        <v>0</v>
      </c>
      <c r="W282" s="11">
        <v>0</v>
      </c>
      <c r="X282" s="11">
        <v>0</v>
      </c>
      <c r="Y282" s="11">
        <v>0</v>
      </c>
      <c r="Z282" s="11">
        <v>0</v>
      </c>
      <c r="AA282" s="11">
        <v>0</v>
      </c>
      <c r="AB282" s="11">
        <v>0</v>
      </c>
      <c r="AC282" s="11">
        <v>0</v>
      </c>
      <c r="AD282" s="11">
        <v>0</v>
      </c>
      <c r="AE282" s="11">
        <v>0</v>
      </c>
      <c r="AF282" s="11">
        <v>0</v>
      </c>
      <c r="AG282" s="11">
        <v>25</v>
      </c>
      <c r="AH282" s="11"/>
      <c r="AI282" s="11"/>
      <c r="AJ282" s="11" t="s">
        <v>3329</v>
      </c>
      <c r="AK282" s="11"/>
      <c r="AL282" s="11"/>
      <c r="AM282" s="11"/>
      <c r="AN282" s="11" t="s">
        <v>1148</v>
      </c>
      <c r="AO282" s="11" t="s">
        <v>47</v>
      </c>
      <c r="AP282" s="11" t="s">
        <v>56</v>
      </c>
      <c r="AQ282" s="11" t="s">
        <v>729</v>
      </c>
      <c r="AR282" s="41">
        <f t="shared" si="48"/>
        <v>15</v>
      </c>
      <c r="AS282" s="41">
        <v>0.6</v>
      </c>
      <c r="AT282" s="41">
        <f>7591.271/AU825</f>
        <v>0.535464595065181</v>
      </c>
      <c r="AU282" s="41">
        <f t="shared" si="57"/>
        <v>15</v>
      </c>
      <c r="AV282" s="42">
        <f t="shared" si="54"/>
        <v>8.03196892597772</v>
      </c>
    </row>
    <row r="283" ht="36" spans="1:48">
      <c r="A283" s="28">
        <v>280</v>
      </c>
      <c r="B283" s="11" t="s">
        <v>151</v>
      </c>
      <c r="C283" s="29" t="s">
        <v>1156</v>
      </c>
      <c r="D283" s="11" t="s">
        <v>1157</v>
      </c>
      <c r="E283" s="11" t="s">
        <v>1158</v>
      </c>
      <c r="F283" s="11" t="s">
        <v>155</v>
      </c>
      <c r="G283" s="11" t="s">
        <v>962</v>
      </c>
      <c r="H283" s="11">
        <v>4</v>
      </c>
      <c r="I283" s="11">
        <v>4</v>
      </c>
      <c r="J283" s="11">
        <v>100</v>
      </c>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v>25</v>
      </c>
      <c r="AH283" s="11"/>
      <c r="AI283" s="11"/>
      <c r="AJ283" s="11"/>
      <c r="AK283" s="11"/>
      <c r="AL283" s="11"/>
      <c r="AM283" s="11"/>
      <c r="AN283" s="11" t="s">
        <v>1148</v>
      </c>
      <c r="AO283" s="11" t="s">
        <v>47</v>
      </c>
      <c r="AP283" s="11" t="s">
        <v>56</v>
      </c>
      <c r="AQ283" s="11" t="s">
        <v>729</v>
      </c>
      <c r="AR283" s="41">
        <f t="shared" si="48"/>
        <v>15</v>
      </c>
      <c r="AS283" s="41">
        <v>0.6</v>
      </c>
      <c r="AT283" s="41">
        <f>7591.271/AU825</f>
        <v>0.535464595065181</v>
      </c>
      <c r="AU283" s="41">
        <f t="shared" si="57"/>
        <v>15</v>
      </c>
      <c r="AV283" s="42">
        <f t="shared" si="54"/>
        <v>8.03196892597772</v>
      </c>
    </row>
    <row r="284" ht="48" spans="1:48">
      <c r="A284" s="28">
        <v>281</v>
      </c>
      <c r="B284" s="11" t="s">
        <v>151</v>
      </c>
      <c r="C284" s="29" t="s">
        <v>1159</v>
      </c>
      <c r="D284" s="11" t="s">
        <v>1160</v>
      </c>
      <c r="E284" s="11" t="s">
        <v>1161</v>
      </c>
      <c r="F284" s="11" t="s">
        <v>196</v>
      </c>
      <c r="G284" s="11" t="s">
        <v>384</v>
      </c>
      <c r="H284" s="11">
        <v>3</v>
      </c>
      <c r="I284" s="11">
        <v>3</v>
      </c>
      <c r="J284" s="11">
        <v>100</v>
      </c>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v>50</v>
      </c>
      <c r="AH284" s="11"/>
      <c r="AI284" s="11"/>
      <c r="AJ284" s="11"/>
      <c r="AK284" s="11"/>
      <c r="AL284" s="11"/>
      <c r="AM284" s="11"/>
      <c r="AN284" s="11" t="s">
        <v>1148</v>
      </c>
      <c r="AO284" s="11" t="s">
        <v>47</v>
      </c>
      <c r="AP284" s="11" t="s">
        <v>48</v>
      </c>
      <c r="AQ284" s="11" t="s">
        <v>729</v>
      </c>
      <c r="AR284" s="41">
        <f t="shared" si="48"/>
        <v>30</v>
      </c>
      <c r="AS284" s="41">
        <v>0.6</v>
      </c>
      <c r="AT284" s="41">
        <f>7591.271/AU825</f>
        <v>0.535464595065181</v>
      </c>
      <c r="AU284" s="41">
        <f t="shared" si="57"/>
        <v>30</v>
      </c>
      <c r="AV284" s="42">
        <f t="shared" si="54"/>
        <v>16.0639378519554</v>
      </c>
    </row>
    <row r="285" ht="36" spans="1:48">
      <c r="A285" s="28">
        <v>282</v>
      </c>
      <c r="B285" s="11" t="s">
        <v>151</v>
      </c>
      <c r="C285" s="29" t="s">
        <v>1162</v>
      </c>
      <c r="D285" s="11" t="s">
        <v>1163</v>
      </c>
      <c r="E285" s="11" t="s">
        <v>1164</v>
      </c>
      <c r="F285" s="11" t="s">
        <v>228</v>
      </c>
      <c r="G285" s="11" t="s">
        <v>815</v>
      </c>
      <c r="H285" s="11">
        <v>2</v>
      </c>
      <c r="I285" s="11">
        <v>2</v>
      </c>
      <c r="J285" s="11">
        <v>100</v>
      </c>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v>20</v>
      </c>
      <c r="AH285" s="11"/>
      <c r="AI285" s="11"/>
      <c r="AJ285" s="11"/>
      <c r="AK285" s="11"/>
      <c r="AL285" s="11"/>
      <c r="AM285" s="11"/>
      <c r="AN285" s="11" t="s">
        <v>1148</v>
      </c>
      <c r="AO285" s="11" t="s">
        <v>105</v>
      </c>
      <c r="AP285" s="11" t="s">
        <v>48</v>
      </c>
      <c r="AQ285" s="11" t="s">
        <v>729</v>
      </c>
      <c r="AR285" s="41">
        <f t="shared" si="48"/>
        <v>12</v>
      </c>
      <c r="AS285" s="41">
        <v>0.6</v>
      </c>
      <c r="AT285" s="41">
        <f>7591.271/AU825</f>
        <v>0.535464595065181</v>
      </c>
      <c r="AU285" s="41">
        <f t="shared" si="57"/>
        <v>12</v>
      </c>
      <c r="AV285" s="42">
        <f t="shared" si="54"/>
        <v>6.42557514078218</v>
      </c>
    </row>
    <row r="286" ht="24" spans="1:48">
      <c r="A286" s="28">
        <v>283</v>
      </c>
      <c r="B286" s="11" t="s">
        <v>151</v>
      </c>
      <c r="C286" s="29" t="s">
        <v>1165</v>
      </c>
      <c r="D286" s="11" t="s">
        <v>1166</v>
      </c>
      <c r="E286" s="11" t="s">
        <v>1167</v>
      </c>
      <c r="F286" s="11" t="s">
        <v>196</v>
      </c>
      <c r="G286" s="11" t="s">
        <v>1168</v>
      </c>
      <c r="H286" s="11">
        <v>6</v>
      </c>
      <c r="I286" s="11">
        <v>6</v>
      </c>
      <c r="J286" s="11">
        <v>100</v>
      </c>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v>25</v>
      </c>
      <c r="AH286" s="11"/>
      <c r="AI286" s="11"/>
      <c r="AJ286" s="11"/>
      <c r="AK286" s="11"/>
      <c r="AL286" s="11"/>
      <c r="AM286" s="11"/>
      <c r="AN286" s="11" t="s">
        <v>1148</v>
      </c>
      <c r="AO286" s="11" t="s">
        <v>47</v>
      </c>
      <c r="AP286" s="11" t="s">
        <v>56</v>
      </c>
      <c r="AQ286" s="11" t="s">
        <v>729</v>
      </c>
      <c r="AR286" s="41">
        <f t="shared" si="48"/>
        <v>15</v>
      </c>
      <c r="AS286" s="41">
        <v>0.6</v>
      </c>
      <c r="AT286" s="41">
        <f>7591.271/AU825</f>
        <v>0.535464595065181</v>
      </c>
      <c r="AU286" s="41">
        <f t="shared" si="57"/>
        <v>15</v>
      </c>
      <c r="AV286" s="42">
        <f t="shared" si="54"/>
        <v>8.03196892597772</v>
      </c>
    </row>
    <row r="287" ht="36" spans="1:48">
      <c r="A287" s="28">
        <v>284</v>
      </c>
      <c r="B287" s="11" t="s">
        <v>151</v>
      </c>
      <c r="C287" s="29" t="s">
        <v>1169</v>
      </c>
      <c r="D287" s="11" t="s">
        <v>1170</v>
      </c>
      <c r="E287" s="11" t="s">
        <v>1171</v>
      </c>
      <c r="F287" s="11" t="s">
        <v>228</v>
      </c>
      <c r="G287" s="11" t="s">
        <v>1144</v>
      </c>
      <c r="H287" s="11">
        <v>2</v>
      </c>
      <c r="I287" s="11">
        <v>2</v>
      </c>
      <c r="J287" s="11">
        <v>100</v>
      </c>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v>50</v>
      </c>
      <c r="AH287" s="11"/>
      <c r="AI287" s="11"/>
      <c r="AJ287" s="11"/>
      <c r="AK287" s="11"/>
      <c r="AL287" s="11"/>
      <c r="AM287" s="11"/>
      <c r="AN287" s="11" t="s">
        <v>1148</v>
      </c>
      <c r="AO287" s="11" t="s">
        <v>47</v>
      </c>
      <c r="AP287" s="11" t="s">
        <v>48</v>
      </c>
      <c r="AQ287" s="11" t="s">
        <v>729</v>
      </c>
      <c r="AR287" s="41">
        <f t="shared" si="48"/>
        <v>30</v>
      </c>
      <c r="AS287" s="41">
        <v>0.6</v>
      </c>
      <c r="AT287" s="41">
        <f>7591.271/AU825</f>
        <v>0.535464595065181</v>
      </c>
      <c r="AU287" s="41">
        <f t="shared" si="57"/>
        <v>30</v>
      </c>
      <c r="AV287" s="42">
        <f t="shared" si="54"/>
        <v>16.0639378519554</v>
      </c>
    </row>
    <row r="288" ht="48" spans="1:48">
      <c r="A288" s="28">
        <v>285</v>
      </c>
      <c r="B288" s="11" t="s">
        <v>151</v>
      </c>
      <c r="C288" s="29" t="s">
        <v>1172</v>
      </c>
      <c r="D288" s="11" t="s">
        <v>1173</v>
      </c>
      <c r="E288" s="11" t="s">
        <v>1174</v>
      </c>
      <c r="F288" s="11" t="s">
        <v>250</v>
      </c>
      <c r="G288" s="11" t="s">
        <v>976</v>
      </c>
      <c r="H288" s="11">
        <v>2</v>
      </c>
      <c r="I288" s="11">
        <v>2</v>
      </c>
      <c r="J288" s="11">
        <v>42.5</v>
      </c>
      <c r="K288" s="11" t="s">
        <v>976</v>
      </c>
      <c r="L288" s="11">
        <v>3</v>
      </c>
      <c r="M288" s="11">
        <v>30</v>
      </c>
      <c r="N288" s="11" t="s">
        <v>3400</v>
      </c>
      <c r="O288" s="11">
        <v>7</v>
      </c>
      <c r="P288" s="11">
        <v>15</v>
      </c>
      <c r="Q288" s="11" t="s">
        <v>1023</v>
      </c>
      <c r="R288" s="11">
        <v>8</v>
      </c>
      <c r="S288" s="11">
        <v>12.5</v>
      </c>
      <c r="T288" s="11" t="s">
        <v>1194</v>
      </c>
      <c r="U288" s="11">
        <v>0</v>
      </c>
      <c r="V288" s="11">
        <v>0</v>
      </c>
      <c r="W288" s="11">
        <v>0</v>
      </c>
      <c r="X288" s="11">
        <v>0</v>
      </c>
      <c r="Y288" s="11">
        <v>0</v>
      </c>
      <c r="Z288" s="11">
        <v>0</v>
      </c>
      <c r="AA288" s="11">
        <v>0</v>
      </c>
      <c r="AB288" s="11">
        <v>0</v>
      </c>
      <c r="AC288" s="11">
        <v>0</v>
      </c>
      <c r="AD288" s="11">
        <v>0</v>
      </c>
      <c r="AE288" s="11">
        <v>0</v>
      </c>
      <c r="AF288" s="11">
        <v>0</v>
      </c>
      <c r="AG288" s="11">
        <v>50</v>
      </c>
      <c r="AH288" s="11"/>
      <c r="AI288" s="11"/>
      <c r="AJ288" s="11" t="s">
        <v>3329</v>
      </c>
      <c r="AK288" s="11"/>
      <c r="AL288" s="11"/>
      <c r="AM288" s="11"/>
      <c r="AN288" s="11" t="s">
        <v>1148</v>
      </c>
      <c r="AO288" s="11" t="s">
        <v>47</v>
      </c>
      <c r="AP288" s="11" t="s">
        <v>48</v>
      </c>
      <c r="AQ288" s="11" t="s">
        <v>729</v>
      </c>
      <c r="AR288" s="41">
        <f t="shared" si="48"/>
        <v>30</v>
      </c>
      <c r="AS288" s="41">
        <v>0.6</v>
      </c>
      <c r="AT288" s="41">
        <f>7591.271/AU825</f>
        <v>0.535464595065181</v>
      </c>
      <c r="AU288" s="41">
        <f t="shared" si="57"/>
        <v>30</v>
      </c>
      <c r="AV288" s="42">
        <f t="shared" si="54"/>
        <v>16.0639378519554</v>
      </c>
    </row>
    <row r="289" ht="72" spans="1:48">
      <c r="A289" s="28">
        <v>286</v>
      </c>
      <c r="B289" s="11" t="s">
        <v>151</v>
      </c>
      <c r="C289" s="29" t="s">
        <v>1175</v>
      </c>
      <c r="D289" s="11" t="s">
        <v>1176</v>
      </c>
      <c r="E289" s="11" t="s">
        <v>1177</v>
      </c>
      <c r="F289" s="11" t="s">
        <v>207</v>
      </c>
      <c r="G289" s="11" t="s">
        <v>1178</v>
      </c>
      <c r="H289" s="11">
        <v>2</v>
      </c>
      <c r="I289" s="11">
        <v>2</v>
      </c>
      <c r="J289" s="11">
        <v>100</v>
      </c>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v>20</v>
      </c>
      <c r="AH289" s="11" t="s">
        <v>1400</v>
      </c>
      <c r="AI289" s="11">
        <v>4</v>
      </c>
      <c r="AJ289" s="11"/>
      <c r="AK289" s="11"/>
      <c r="AL289" s="11"/>
      <c r="AM289" s="11"/>
      <c r="AN289" s="11" t="s">
        <v>1148</v>
      </c>
      <c r="AO289" s="11" t="s">
        <v>105</v>
      </c>
      <c r="AP289" s="11" t="s">
        <v>48</v>
      </c>
      <c r="AQ289" s="11" t="s">
        <v>729</v>
      </c>
      <c r="AR289" s="41">
        <f t="shared" si="48"/>
        <v>12</v>
      </c>
      <c r="AS289" s="41">
        <v>0.6</v>
      </c>
      <c r="AT289" s="41">
        <f>7591.271/AU825</f>
        <v>0.535464595065181</v>
      </c>
      <c r="AU289" s="42">
        <f t="shared" ref="AU289:AU294" si="58">AR289/AI289</f>
        <v>3</v>
      </c>
      <c r="AV289" s="42">
        <f t="shared" si="54"/>
        <v>1.60639378519554</v>
      </c>
    </row>
    <row r="290" ht="48" spans="1:48">
      <c r="A290" s="28">
        <v>287</v>
      </c>
      <c r="B290" s="11" t="s">
        <v>151</v>
      </c>
      <c r="C290" s="29" t="s">
        <v>1179</v>
      </c>
      <c r="D290" s="11" t="s">
        <v>1180</v>
      </c>
      <c r="E290" s="11" t="s">
        <v>1181</v>
      </c>
      <c r="F290" s="11" t="s">
        <v>295</v>
      </c>
      <c r="G290" s="11" t="s">
        <v>384</v>
      </c>
      <c r="H290" s="11">
        <v>5</v>
      </c>
      <c r="I290" s="11">
        <v>3</v>
      </c>
      <c r="J290" s="11">
        <v>40</v>
      </c>
      <c r="K290" s="11" t="s">
        <v>45</v>
      </c>
      <c r="L290" s="11">
        <v>5</v>
      </c>
      <c r="M290" s="11">
        <v>60</v>
      </c>
      <c r="N290" s="11" t="s">
        <v>384</v>
      </c>
      <c r="O290" s="11">
        <v>7</v>
      </c>
      <c r="P290" s="11">
        <v>0</v>
      </c>
      <c r="Q290" s="11" t="s">
        <v>3330</v>
      </c>
      <c r="R290" s="11">
        <v>0</v>
      </c>
      <c r="S290" s="11">
        <v>0</v>
      </c>
      <c r="T290" s="11">
        <v>0</v>
      </c>
      <c r="U290" s="11">
        <v>0</v>
      </c>
      <c r="V290" s="11">
        <v>0</v>
      </c>
      <c r="W290" s="11">
        <v>0</v>
      </c>
      <c r="X290" s="11">
        <v>0</v>
      </c>
      <c r="Y290" s="11">
        <v>0</v>
      </c>
      <c r="Z290" s="11">
        <v>0</v>
      </c>
      <c r="AA290" s="11">
        <v>0</v>
      </c>
      <c r="AB290" s="11">
        <v>0</v>
      </c>
      <c r="AC290" s="11">
        <v>0</v>
      </c>
      <c r="AD290" s="11">
        <v>0</v>
      </c>
      <c r="AE290" s="11">
        <v>0</v>
      </c>
      <c r="AF290" s="11">
        <v>0</v>
      </c>
      <c r="AG290" s="11">
        <v>25</v>
      </c>
      <c r="AH290" s="11" t="s">
        <v>1400</v>
      </c>
      <c r="AI290" s="11">
        <v>3</v>
      </c>
      <c r="AJ290" s="11" t="s">
        <v>3329</v>
      </c>
      <c r="AK290" s="11"/>
      <c r="AL290" s="11"/>
      <c r="AM290" s="11"/>
      <c r="AN290" s="11" t="s">
        <v>771</v>
      </c>
      <c r="AO290" s="11" t="s">
        <v>47</v>
      </c>
      <c r="AP290" s="11" t="s">
        <v>56</v>
      </c>
      <c r="AQ290" s="11" t="s">
        <v>729</v>
      </c>
      <c r="AR290" s="41">
        <f t="shared" si="48"/>
        <v>15</v>
      </c>
      <c r="AS290" s="41">
        <v>0.6</v>
      </c>
      <c r="AT290" s="41">
        <f>7591.271/AU825</f>
        <v>0.535464595065181</v>
      </c>
      <c r="AU290" s="42">
        <f t="shared" si="58"/>
        <v>5</v>
      </c>
      <c r="AV290" s="42">
        <f t="shared" si="54"/>
        <v>2.67732297532591</v>
      </c>
    </row>
    <row r="291" ht="36" spans="1:48">
      <c r="A291" s="28">
        <v>288</v>
      </c>
      <c r="B291" s="11" t="s">
        <v>151</v>
      </c>
      <c r="C291" s="29" t="s">
        <v>1182</v>
      </c>
      <c r="D291" s="11" t="s">
        <v>1183</v>
      </c>
      <c r="E291" s="11" t="s">
        <v>1184</v>
      </c>
      <c r="F291" s="11" t="s">
        <v>196</v>
      </c>
      <c r="G291" s="11" t="s">
        <v>384</v>
      </c>
      <c r="H291" s="11">
        <v>4</v>
      </c>
      <c r="I291" s="11">
        <v>4</v>
      </c>
      <c r="J291" s="11">
        <v>100</v>
      </c>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v>10</v>
      </c>
      <c r="AH291" s="11"/>
      <c r="AI291" s="11"/>
      <c r="AJ291" s="11"/>
      <c r="AK291" s="11"/>
      <c r="AL291" s="11"/>
      <c r="AM291" s="11"/>
      <c r="AN291" s="11" t="s">
        <v>771</v>
      </c>
      <c r="AO291" s="11" t="s">
        <v>105</v>
      </c>
      <c r="AP291" s="11" t="s">
        <v>56</v>
      </c>
      <c r="AQ291" s="11" t="s">
        <v>729</v>
      </c>
      <c r="AR291" s="41">
        <f t="shared" si="48"/>
        <v>6</v>
      </c>
      <c r="AS291" s="41">
        <v>0.6</v>
      </c>
      <c r="AT291" s="41">
        <f>7591.271/AU825</f>
        <v>0.535464595065181</v>
      </c>
      <c r="AU291" s="41">
        <f t="shared" ref="AU291:AU295" si="59">AR291</f>
        <v>6</v>
      </c>
      <c r="AV291" s="42">
        <f t="shared" si="54"/>
        <v>3.21278757039109</v>
      </c>
    </row>
    <row r="292" ht="36" spans="1:48">
      <c r="A292" s="28">
        <v>289</v>
      </c>
      <c r="B292" s="11" t="s">
        <v>151</v>
      </c>
      <c r="C292" s="29" t="s">
        <v>1185</v>
      </c>
      <c r="D292" s="11" t="s">
        <v>1186</v>
      </c>
      <c r="E292" s="11" t="s">
        <v>1187</v>
      </c>
      <c r="F292" s="11" t="s">
        <v>228</v>
      </c>
      <c r="G292" s="11" t="s">
        <v>384</v>
      </c>
      <c r="H292" s="11">
        <v>3</v>
      </c>
      <c r="I292" s="11">
        <v>3</v>
      </c>
      <c r="J292" s="11">
        <v>100</v>
      </c>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v>50</v>
      </c>
      <c r="AH292" s="11"/>
      <c r="AI292" s="11"/>
      <c r="AJ292" s="11"/>
      <c r="AK292" s="11"/>
      <c r="AL292" s="11"/>
      <c r="AM292" s="11"/>
      <c r="AN292" s="11" t="s">
        <v>771</v>
      </c>
      <c r="AO292" s="11" t="s">
        <v>47</v>
      </c>
      <c r="AP292" s="11" t="s">
        <v>48</v>
      </c>
      <c r="AQ292" s="11" t="s">
        <v>729</v>
      </c>
      <c r="AR292" s="41">
        <f t="shared" si="48"/>
        <v>30</v>
      </c>
      <c r="AS292" s="41">
        <v>0.6</v>
      </c>
      <c r="AT292" s="41">
        <f>7591.271/AU825</f>
        <v>0.535464595065181</v>
      </c>
      <c r="AU292" s="41">
        <f t="shared" si="59"/>
        <v>30</v>
      </c>
      <c r="AV292" s="42">
        <f t="shared" si="54"/>
        <v>16.0639378519554</v>
      </c>
    </row>
    <row r="293" ht="48" spans="1:48">
      <c r="A293" s="28">
        <v>290</v>
      </c>
      <c r="B293" s="11" t="s">
        <v>151</v>
      </c>
      <c r="C293" s="29" t="s">
        <v>1188</v>
      </c>
      <c r="D293" s="11" t="s">
        <v>1189</v>
      </c>
      <c r="E293" s="11" t="s">
        <v>1190</v>
      </c>
      <c r="F293" s="11" t="s">
        <v>155</v>
      </c>
      <c r="G293" s="11" t="s">
        <v>407</v>
      </c>
      <c r="H293" s="11">
        <v>2</v>
      </c>
      <c r="I293" s="11">
        <v>2</v>
      </c>
      <c r="J293" s="11">
        <v>100</v>
      </c>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v>20</v>
      </c>
      <c r="AH293" s="11" t="s">
        <v>1400</v>
      </c>
      <c r="AI293" s="11">
        <v>8</v>
      </c>
      <c r="AJ293" s="11"/>
      <c r="AK293" s="11"/>
      <c r="AL293" s="11"/>
      <c r="AM293" s="11"/>
      <c r="AN293" s="11" t="s">
        <v>771</v>
      </c>
      <c r="AO293" s="11" t="s">
        <v>105</v>
      </c>
      <c r="AP293" s="11" t="s">
        <v>48</v>
      </c>
      <c r="AQ293" s="11" t="s">
        <v>729</v>
      </c>
      <c r="AR293" s="41">
        <f t="shared" si="48"/>
        <v>12</v>
      </c>
      <c r="AS293" s="41">
        <v>0.6</v>
      </c>
      <c r="AT293" s="41">
        <f>7591.271/AU825</f>
        <v>0.535464595065181</v>
      </c>
      <c r="AU293" s="42">
        <f t="shared" si="58"/>
        <v>1.5</v>
      </c>
      <c r="AV293" s="42">
        <f t="shared" si="54"/>
        <v>0.803196892597772</v>
      </c>
    </row>
    <row r="294" ht="48" spans="1:48">
      <c r="A294" s="28">
        <v>291</v>
      </c>
      <c r="B294" s="11" t="s">
        <v>151</v>
      </c>
      <c r="C294" s="29" t="s">
        <v>1191</v>
      </c>
      <c r="D294" s="11" t="s">
        <v>1192</v>
      </c>
      <c r="E294" s="11" t="s">
        <v>1193</v>
      </c>
      <c r="F294" s="11" t="s">
        <v>228</v>
      </c>
      <c r="G294" s="11" t="s">
        <v>1194</v>
      </c>
      <c r="H294" s="11">
        <v>2</v>
      </c>
      <c r="I294" s="11">
        <v>2</v>
      </c>
      <c r="J294" s="11">
        <v>69</v>
      </c>
      <c r="K294" s="11" t="s">
        <v>1194</v>
      </c>
      <c r="L294" s="11">
        <v>5</v>
      </c>
      <c r="M294" s="11">
        <v>31</v>
      </c>
      <c r="N294" s="11" t="s">
        <v>3415</v>
      </c>
      <c r="O294" s="11">
        <v>7</v>
      </c>
      <c r="P294" s="11">
        <v>0</v>
      </c>
      <c r="Q294" s="11" t="s">
        <v>3365</v>
      </c>
      <c r="R294" s="11">
        <v>0</v>
      </c>
      <c r="S294" s="11">
        <v>0</v>
      </c>
      <c r="T294" s="11">
        <v>0</v>
      </c>
      <c r="U294" s="11">
        <v>0</v>
      </c>
      <c r="V294" s="11">
        <v>0</v>
      </c>
      <c r="W294" s="11">
        <v>0</v>
      </c>
      <c r="X294" s="11">
        <v>0</v>
      </c>
      <c r="Y294" s="11">
        <v>0</v>
      </c>
      <c r="Z294" s="11">
        <v>0</v>
      </c>
      <c r="AA294" s="11">
        <v>0</v>
      </c>
      <c r="AB294" s="11">
        <v>0</v>
      </c>
      <c r="AC294" s="11">
        <v>0</v>
      </c>
      <c r="AD294" s="11">
        <v>0</v>
      </c>
      <c r="AE294" s="11">
        <v>0</v>
      </c>
      <c r="AF294" s="11">
        <v>0</v>
      </c>
      <c r="AG294" s="11">
        <v>50</v>
      </c>
      <c r="AH294" s="11" t="s">
        <v>1400</v>
      </c>
      <c r="AI294" s="11">
        <v>10</v>
      </c>
      <c r="AJ294" s="11" t="s">
        <v>3329</v>
      </c>
      <c r="AK294" s="11"/>
      <c r="AL294" s="11"/>
      <c r="AM294" s="11"/>
      <c r="AN294" s="11" t="s">
        <v>771</v>
      </c>
      <c r="AO294" s="11" t="s">
        <v>47</v>
      </c>
      <c r="AP294" s="11" t="s">
        <v>48</v>
      </c>
      <c r="AQ294" s="11" t="s">
        <v>729</v>
      </c>
      <c r="AR294" s="41">
        <f t="shared" ref="AR294:AR357" si="60">AG294*AS294</f>
        <v>30</v>
      </c>
      <c r="AS294" s="41">
        <v>0.6</v>
      </c>
      <c r="AT294" s="41">
        <f>7591.271/AU825</f>
        <v>0.535464595065181</v>
      </c>
      <c r="AU294" s="42">
        <f t="shared" si="58"/>
        <v>3</v>
      </c>
      <c r="AV294" s="42">
        <f t="shared" si="54"/>
        <v>1.60639378519554</v>
      </c>
    </row>
    <row r="295" ht="60" spans="1:48">
      <c r="A295" s="28">
        <v>292</v>
      </c>
      <c r="B295" s="11" t="s">
        <v>151</v>
      </c>
      <c r="C295" s="29" t="s">
        <v>1195</v>
      </c>
      <c r="D295" s="11" t="s">
        <v>1196</v>
      </c>
      <c r="E295" s="11" t="s">
        <v>1197</v>
      </c>
      <c r="F295" s="11" t="s">
        <v>155</v>
      </c>
      <c r="G295" s="11" t="s">
        <v>380</v>
      </c>
      <c r="H295" s="11">
        <v>2</v>
      </c>
      <c r="I295" s="11">
        <v>2</v>
      </c>
      <c r="J295" s="11">
        <v>100</v>
      </c>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v>20</v>
      </c>
      <c r="AH295" s="11"/>
      <c r="AI295" s="11"/>
      <c r="AJ295" s="11"/>
      <c r="AK295" s="11"/>
      <c r="AL295" s="11"/>
      <c r="AM295" s="11"/>
      <c r="AN295" s="11" t="s">
        <v>771</v>
      </c>
      <c r="AO295" s="11" t="s">
        <v>105</v>
      </c>
      <c r="AP295" s="11" t="s">
        <v>48</v>
      </c>
      <c r="AQ295" s="11" t="s">
        <v>729</v>
      </c>
      <c r="AR295" s="41">
        <f t="shared" si="60"/>
        <v>12</v>
      </c>
      <c r="AS295" s="41">
        <v>0.6</v>
      </c>
      <c r="AT295" s="41">
        <f>7591.271/AU825</f>
        <v>0.535464595065181</v>
      </c>
      <c r="AU295" s="41">
        <f t="shared" si="59"/>
        <v>12</v>
      </c>
      <c r="AV295" s="42">
        <f t="shared" si="54"/>
        <v>6.42557514078218</v>
      </c>
    </row>
    <row r="296" ht="36" spans="1:48">
      <c r="A296" s="28">
        <v>293</v>
      </c>
      <c r="B296" s="11" t="s">
        <v>151</v>
      </c>
      <c r="C296" s="29" t="s">
        <v>1198</v>
      </c>
      <c r="D296" s="11" t="s">
        <v>1199</v>
      </c>
      <c r="E296" s="11" t="s">
        <v>1200</v>
      </c>
      <c r="F296" s="11" t="s">
        <v>196</v>
      </c>
      <c r="G296" s="11" t="s">
        <v>825</v>
      </c>
      <c r="H296" s="11">
        <v>2</v>
      </c>
      <c r="I296" s="11">
        <v>2</v>
      </c>
      <c r="J296" s="11">
        <v>100</v>
      </c>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v>50</v>
      </c>
      <c r="AH296" s="11" t="s">
        <v>1400</v>
      </c>
      <c r="AI296" s="11">
        <v>5</v>
      </c>
      <c r="AJ296" s="11"/>
      <c r="AK296" s="11"/>
      <c r="AL296" s="11"/>
      <c r="AM296" s="11"/>
      <c r="AN296" s="11" t="s">
        <v>771</v>
      </c>
      <c r="AO296" s="11" t="s">
        <v>47</v>
      </c>
      <c r="AP296" s="11" t="s">
        <v>48</v>
      </c>
      <c r="AQ296" s="11" t="s">
        <v>729</v>
      </c>
      <c r="AR296" s="41">
        <f t="shared" si="60"/>
        <v>30</v>
      </c>
      <c r="AS296" s="41">
        <v>0.6</v>
      </c>
      <c r="AT296" s="41">
        <f>7591.271/AU825</f>
        <v>0.535464595065181</v>
      </c>
      <c r="AU296" s="42">
        <f t="shared" ref="AU296:AU298" si="61">AR296/AI296</f>
        <v>6</v>
      </c>
      <c r="AV296" s="42">
        <f t="shared" si="54"/>
        <v>3.21278757039109</v>
      </c>
    </row>
    <row r="297" ht="48" spans="1:48">
      <c r="A297" s="28">
        <v>294</v>
      </c>
      <c r="B297" s="11" t="s">
        <v>151</v>
      </c>
      <c r="C297" s="29" t="s">
        <v>1201</v>
      </c>
      <c r="D297" s="11" t="s">
        <v>1202</v>
      </c>
      <c r="E297" s="11" t="s">
        <v>1203</v>
      </c>
      <c r="F297" s="11" t="s">
        <v>196</v>
      </c>
      <c r="G297" s="11" t="s">
        <v>1204</v>
      </c>
      <c r="H297" s="11">
        <v>2</v>
      </c>
      <c r="I297" s="11">
        <v>2</v>
      </c>
      <c r="J297" s="11">
        <v>100</v>
      </c>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v>50</v>
      </c>
      <c r="AH297" s="11" t="s">
        <v>1400</v>
      </c>
      <c r="AI297" s="11">
        <v>10</v>
      </c>
      <c r="AJ297" s="11"/>
      <c r="AK297" s="11"/>
      <c r="AL297" s="11"/>
      <c r="AM297" s="11"/>
      <c r="AN297" s="11" t="s">
        <v>771</v>
      </c>
      <c r="AO297" s="11" t="s">
        <v>47</v>
      </c>
      <c r="AP297" s="11" t="s">
        <v>48</v>
      </c>
      <c r="AQ297" s="11" t="s">
        <v>729</v>
      </c>
      <c r="AR297" s="41">
        <f t="shared" si="60"/>
        <v>30</v>
      </c>
      <c r="AS297" s="41">
        <v>0.6</v>
      </c>
      <c r="AT297" s="41">
        <f>7591.271/AU825</f>
        <v>0.535464595065181</v>
      </c>
      <c r="AU297" s="42">
        <f t="shared" si="61"/>
        <v>3</v>
      </c>
      <c r="AV297" s="42">
        <f t="shared" si="54"/>
        <v>1.60639378519554</v>
      </c>
    </row>
    <row r="298" ht="72" spans="1:48">
      <c r="A298" s="28">
        <v>295</v>
      </c>
      <c r="B298" s="11" t="s">
        <v>151</v>
      </c>
      <c r="C298" s="29" t="s">
        <v>1205</v>
      </c>
      <c r="D298" s="11" t="s">
        <v>1206</v>
      </c>
      <c r="E298" s="11" t="s">
        <v>1207</v>
      </c>
      <c r="F298" s="11" t="s">
        <v>155</v>
      </c>
      <c r="G298" s="11" t="s">
        <v>429</v>
      </c>
      <c r="H298" s="11">
        <v>2</v>
      </c>
      <c r="I298" s="11">
        <v>2</v>
      </c>
      <c r="J298" s="11">
        <v>74.07</v>
      </c>
      <c r="K298" s="11" t="s">
        <v>429</v>
      </c>
      <c r="L298" s="11">
        <v>7</v>
      </c>
      <c r="M298" s="11">
        <v>25.92</v>
      </c>
      <c r="N298" s="11" t="s">
        <v>829</v>
      </c>
      <c r="O298" s="11">
        <v>0</v>
      </c>
      <c r="P298" s="11">
        <v>0</v>
      </c>
      <c r="Q298" s="11">
        <v>0</v>
      </c>
      <c r="R298" s="11">
        <v>0</v>
      </c>
      <c r="S298" s="11">
        <v>0</v>
      </c>
      <c r="T298" s="11">
        <v>0</v>
      </c>
      <c r="U298" s="11">
        <v>0</v>
      </c>
      <c r="V298" s="11">
        <v>0</v>
      </c>
      <c r="W298" s="11">
        <v>0</v>
      </c>
      <c r="X298" s="11">
        <v>0</v>
      </c>
      <c r="Y298" s="11">
        <v>0</v>
      </c>
      <c r="Z298" s="11">
        <v>0</v>
      </c>
      <c r="AA298" s="11">
        <v>0</v>
      </c>
      <c r="AB298" s="11">
        <v>0</v>
      </c>
      <c r="AC298" s="11">
        <v>0</v>
      </c>
      <c r="AD298" s="11">
        <v>0</v>
      </c>
      <c r="AE298" s="11">
        <v>0</v>
      </c>
      <c r="AF298" s="11">
        <v>0</v>
      </c>
      <c r="AG298" s="11">
        <v>20</v>
      </c>
      <c r="AH298" s="11" t="s">
        <v>1400</v>
      </c>
      <c r="AI298" s="11">
        <v>3</v>
      </c>
      <c r="AJ298" s="11" t="s">
        <v>3329</v>
      </c>
      <c r="AK298" s="11"/>
      <c r="AL298" s="11"/>
      <c r="AM298" s="11"/>
      <c r="AN298" s="11" t="s">
        <v>1208</v>
      </c>
      <c r="AO298" s="11" t="s">
        <v>105</v>
      </c>
      <c r="AP298" s="11" t="s">
        <v>48</v>
      </c>
      <c r="AQ298" s="11" t="s">
        <v>729</v>
      </c>
      <c r="AR298" s="41">
        <f t="shared" si="60"/>
        <v>12</v>
      </c>
      <c r="AS298" s="41">
        <v>0.6</v>
      </c>
      <c r="AT298" s="41">
        <f>7591.271/AU825</f>
        <v>0.535464595065181</v>
      </c>
      <c r="AU298" s="42">
        <f t="shared" si="61"/>
        <v>4</v>
      </c>
      <c r="AV298" s="42">
        <f t="shared" si="54"/>
        <v>2.14185838026073</v>
      </c>
    </row>
    <row r="299" ht="24" spans="1:48">
      <c r="A299" s="28">
        <v>296</v>
      </c>
      <c r="B299" s="11" t="s">
        <v>151</v>
      </c>
      <c r="C299" s="29" t="s">
        <v>1209</v>
      </c>
      <c r="D299" s="11" t="s">
        <v>1210</v>
      </c>
      <c r="E299" s="11" t="s">
        <v>1211</v>
      </c>
      <c r="F299" s="11" t="s">
        <v>317</v>
      </c>
      <c r="G299" s="11" t="s">
        <v>394</v>
      </c>
      <c r="H299" s="11">
        <v>1</v>
      </c>
      <c r="I299" s="11">
        <v>1</v>
      </c>
      <c r="J299" s="11">
        <v>100</v>
      </c>
      <c r="K299" s="11" t="s">
        <v>394</v>
      </c>
      <c r="L299" s="11">
        <v>0</v>
      </c>
      <c r="M299" s="11">
        <v>0</v>
      </c>
      <c r="N299" s="11">
        <v>0</v>
      </c>
      <c r="O299" s="11">
        <v>0</v>
      </c>
      <c r="P299" s="11">
        <v>0</v>
      </c>
      <c r="Q299" s="11">
        <v>0</v>
      </c>
      <c r="R299" s="11">
        <v>0</v>
      </c>
      <c r="S299" s="11">
        <v>0</v>
      </c>
      <c r="T299" s="11">
        <v>0</v>
      </c>
      <c r="U299" s="11">
        <v>0</v>
      </c>
      <c r="V299" s="11">
        <v>0</v>
      </c>
      <c r="W299" s="11">
        <v>0</v>
      </c>
      <c r="X299" s="11">
        <v>0</v>
      </c>
      <c r="Y299" s="11">
        <v>0</v>
      </c>
      <c r="Z299" s="11">
        <v>0</v>
      </c>
      <c r="AA299" s="11">
        <v>0</v>
      </c>
      <c r="AB299" s="11">
        <v>0</v>
      </c>
      <c r="AC299" s="11">
        <v>0</v>
      </c>
      <c r="AD299" s="11">
        <v>0</v>
      </c>
      <c r="AE299" s="11">
        <v>0</v>
      </c>
      <c r="AF299" s="11">
        <v>0</v>
      </c>
      <c r="AG299" s="11">
        <v>20</v>
      </c>
      <c r="AH299" s="11"/>
      <c r="AI299" s="11"/>
      <c r="AJ299" s="11" t="s">
        <v>3329</v>
      </c>
      <c r="AK299" s="11"/>
      <c r="AL299" s="11"/>
      <c r="AM299" s="11"/>
      <c r="AN299" s="11" t="s">
        <v>1208</v>
      </c>
      <c r="AO299" s="11" t="s">
        <v>105</v>
      </c>
      <c r="AP299" s="11" t="s">
        <v>48</v>
      </c>
      <c r="AQ299" s="11" t="s">
        <v>729</v>
      </c>
      <c r="AR299" s="41">
        <f t="shared" si="60"/>
        <v>12</v>
      </c>
      <c r="AS299" s="41">
        <v>0.6</v>
      </c>
      <c r="AT299" s="41">
        <f>7591.271/AU825</f>
        <v>0.535464595065181</v>
      </c>
      <c r="AU299" s="41">
        <f t="shared" ref="AU299:AU307" si="62">AR299</f>
        <v>12</v>
      </c>
      <c r="AV299" s="42">
        <f t="shared" si="54"/>
        <v>6.42557514078218</v>
      </c>
    </row>
    <row r="300" ht="36" spans="1:48">
      <c r="A300" s="28">
        <v>297</v>
      </c>
      <c r="B300" s="11" t="s">
        <v>151</v>
      </c>
      <c r="C300" s="29" t="s">
        <v>1212</v>
      </c>
      <c r="D300" s="11" t="s">
        <v>1213</v>
      </c>
      <c r="E300" s="11" t="s">
        <v>1214</v>
      </c>
      <c r="F300" s="11" t="s">
        <v>250</v>
      </c>
      <c r="G300" s="11" t="s">
        <v>918</v>
      </c>
      <c r="H300" s="11">
        <v>4</v>
      </c>
      <c r="I300" s="11">
        <v>4</v>
      </c>
      <c r="J300" s="11">
        <v>64</v>
      </c>
      <c r="K300" s="11" t="s">
        <v>918</v>
      </c>
      <c r="L300" s="11">
        <v>6</v>
      </c>
      <c r="M300" s="11">
        <v>36</v>
      </c>
      <c r="N300" s="11" t="s">
        <v>802</v>
      </c>
      <c r="O300" s="11">
        <v>0</v>
      </c>
      <c r="P300" s="11">
        <v>0</v>
      </c>
      <c r="Q300" s="11">
        <v>0</v>
      </c>
      <c r="R300" s="11">
        <v>0</v>
      </c>
      <c r="S300" s="11">
        <v>0</v>
      </c>
      <c r="T300" s="11">
        <v>0</v>
      </c>
      <c r="U300" s="11">
        <v>0</v>
      </c>
      <c r="V300" s="11">
        <v>0</v>
      </c>
      <c r="W300" s="11">
        <v>0</v>
      </c>
      <c r="X300" s="11">
        <v>0</v>
      </c>
      <c r="Y300" s="11">
        <v>0</v>
      </c>
      <c r="Z300" s="11">
        <v>0</v>
      </c>
      <c r="AA300" s="11">
        <v>0</v>
      </c>
      <c r="AB300" s="11">
        <v>0</v>
      </c>
      <c r="AC300" s="11">
        <v>0</v>
      </c>
      <c r="AD300" s="11">
        <v>0</v>
      </c>
      <c r="AE300" s="11">
        <v>0</v>
      </c>
      <c r="AF300" s="11">
        <v>0</v>
      </c>
      <c r="AG300" s="11">
        <v>25</v>
      </c>
      <c r="AH300" s="11"/>
      <c r="AI300" s="11"/>
      <c r="AJ300" s="11" t="s">
        <v>3329</v>
      </c>
      <c r="AK300" s="11"/>
      <c r="AL300" s="11"/>
      <c r="AM300" s="11"/>
      <c r="AN300" s="11" t="s">
        <v>1208</v>
      </c>
      <c r="AO300" s="11" t="s">
        <v>47</v>
      </c>
      <c r="AP300" s="11" t="s">
        <v>56</v>
      </c>
      <c r="AQ300" s="11" t="s">
        <v>729</v>
      </c>
      <c r="AR300" s="41">
        <f t="shared" si="60"/>
        <v>15</v>
      </c>
      <c r="AS300" s="41">
        <v>0.6</v>
      </c>
      <c r="AT300" s="41">
        <f>7591.271/AU825</f>
        <v>0.535464595065181</v>
      </c>
      <c r="AU300" s="41">
        <f t="shared" si="62"/>
        <v>15</v>
      </c>
      <c r="AV300" s="42">
        <f t="shared" si="54"/>
        <v>8.03196892597772</v>
      </c>
    </row>
    <row r="301" ht="36" spans="1:48">
      <c r="A301" s="28">
        <v>298</v>
      </c>
      <c r="B301" s="11" t="s">
        <v>151</v>
      </c>
      <c r="C301" s="29" t="s">
        <v>1215</v>
      </c>
      <c r="D301" s="11" t="s">
        <v>1216</v>
      </c>
      <c r="E301" s="11" t="s">
        <v>1217</v>
      </c>
      <c r="F301" s="11" t="s">
        <v>172</v>
      </c>
      <c r="G301" s="11" t="s">
        <v>1218</v>
      </c>
      <c r="H301" s="11">
        <v>1</v>
      </c>
      <c r="I301" s="11">
        <v>1</v>
      </c>
      <c r="J301" s="11">
        <v>100</v>
      </c>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v>20</v>
      </c>
      <c r="AH301" s="11" t="s">
        <v>1400</v>
      </c>
      <c r="AI301" s="11">
        <v>19</v>
      </c>
      <c r="AJ301" s="11"/>
      <c r="AK301" s="11"/>
      <c r="AL301" s="11"/>
      <c r="AM301" s="11"/>
      <c r="AN301" s="11" t="s">
        <v>775</v>
      </c>
      <c r="AO301" s="11" t="s">
        <v>105</v>
      </c>
      <c r="AP301" s="11" t="s">
        <v>48</v>
      </c>
      <c r="AQ301" s="11" t="s">
        <v>729</v>
      </c>
      <c r="AR301" s="41">
        <f t="shared" si="60"/>
        <v>12</v>
      </c>
      <c r="AS301" s="41">
        <v>0.6</v>
      </c>
      <c r="AT301" s="41">
        <f>7591.271/AU825</f>
        <v>0.535464595065181</v>
      </c>
      <c r="AU301" s="42">
        <f>AR301/AI301</f>
        <v>0.631578947368421</v>
      </c>
      <c r="AV301" s="42">
        <f t="shared" si="54"/>
        <v>0.338188165304325</v>
      </c>
    </row>
    <row r="302" ht="36" spans="1:48">
      <c r="A302" s="28">
        <v>299</v>
      </c>
      <c r="B302" s="11" t="s">
        <v>151</v>
      </c>
      <c r="C302" s="29" t="s">
        <v>1219</v>
      </c>
      <c r="D302" s="11" t="s">
        <v>1220</v>
      </c>
      <c r="E302" s="11" t="s">
        <v>1221</v>
      </c>
      <c r="F302" s="11" t="s">
        <v>155</v>
      </c>
      <c r="G302" s="11" t="s">
        <v>128</v>
      </c>
      <c r="H302" s="11">
        <v>2</v>
      </c>
      <c r="I302" s="11">
        <v>2</v>
      </c>
      <c r="J302" s="11">
        <v>100</v>
      </c>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v>50</v>
      </c>
      <c r="AH302" s="11"/>
      <c r="AI302" s="11"/>
      <c r="AJ302" s="11"/>
      <c r="AK302" s="11"/>
      <c r="AL302" s="11"/>
      <c r="AM302" s="11"/>
      <c r="AN302" s="11" t="s">
        <v>775</v>
      </c>
      <c r="AO302" s="11" t="s">
        <v>47</v>
      </c>
      <c r="AP302" s="11" t="s">
        <v>48</v>
      </c>
      <c r="AQ302" s="11" t="s">
        <v>729</v>
      </c>
      <c r="AR302" s="41">
        <f t="shared" si="60"/>
        <v>30</v>
      </c>
      <c r="AS302" s="41">
        <v>0.6</v>
      </c>
      <c r="AT302" s="41">
        <f>7591.271/AU825</f>
        <v>0.535464595065181</v>
      </c>
      <c r="AU302" s="41">
        <f t="shared" si="62"/>
        <v>30</v>
      </c>
      <c r="AV302" s="42">
        <f t="shared" si="54"/>
        <v>16.0639378519554</v>
      </c>
    </row>
    <row r="303" ht="36" spans="1:48">
      <c r="A303" s="28">
        <v>300</v>
      </c>
      <c r="B303" s="11" t="s">
        <v>151</v>
      </c>
      <c r="C303" s="29" t="s">
        <v>1222</v>
      </c>
      <c r="D303" s="11" t="s">
        <v>1223</v>
      </c>
      <c r="E303" s="11" t="s">
        <v>1224</v>
      </c>
      <c r="F303" s="11" t="s">
        <v>196</v>
      </c>
      <c r="G303" s="11" t="s">
        <v>417</v>
      </c>
      <c r="H303" s="11">
        <v>2</v>
      </c>
      <c r="I303" s="11">
        <v>1</v>
      </c>
      <c r="J303" s="11">
        <v>100</v>
      </c>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v>50</v>
      </c>
      <c r="AH303" s="11"/>
      <c r="AI303" s="11"/>
      <c r="AJ303" s="11"/>
      <c r="AK303" s="11"/>
      <c r="AL303" s="11"/>
      <c r="AM303" s="11"/>
      <c r="AN303" s="11" t="s">
        <v>775</v>
      </c>
      <c r="AO303" s="11" t="s">
        <v>47</v>
      </c>
      <c r="AP303" s="11" t="s">
        <v>48</v>
      </c>
      <c r="AQ303" s="11" t="s">
        <v>729</v>
      </c>
      <c r="AR303" s="41">
        <f t="shared" si="60"/>
        <v>30</v>
      </c>
      <c r="AS303" s="41">
        <v>0.6</v>
      </c>
      <c r="AT303" s="41">
        <f>7591.271/AU825</f>
        <v>0.535464595065181</v>
      </c>
      <c r="AU303" s="41">
        <f t="shared" si="62"/>
        <v>30</v>
      </c>
      <c r="AV303" s="42">
        <f t="shared" si="54"/>
        <v>16.0639378519554</v>
      </c>
    </row>
    <row r="304" ht="36" spans="1:48">
      <c r="A304" s="28">
        <v>301</v>
      </c>
      <c r="B304" s="11" t="s">
        <v>151</v>
      </c>
      <c r="C304" s="29" t="s">
        <v>1225</v>
      </c>
      <c r="D304" s="11" t="s">
        <v>1226</v>
      </c>
      <c r="E304" s="11" t="s">
        <v>1227</v>
      </c>
      <c r="F304" s="11" t="s">
        <v>957</v>
      </c>
      <c r="G304" s="11" t="s">
        <v>578</v>
      </c>
      <c r="H304" s="11">
        <v>6</v>
      </c>
      <c r="I304" s="11">
        <v>6</v>
      </c>
      <c r="J304" s="11">
        <v>100</v>
      </c>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v>25</v>
      </c>
      <c r="AH304" s="11"/>
      <c r="AI304" s="11"/>
      <c r="AJ304" s="11"/>
      <c r="AK304" s="11"/>
      <c r="AL304" s="11"/>
      <c r="AM304" s="11"/>
      <c r="AN304" s="11" t="s">
        <v>775</v>
      </c>
      <c r="AO304" s="11" t="s">
        <v>47</v>
      </c>
      <c r="AP304" s="11" t="s">
        <v>56</v>
      </c>
      <c r="AQ304" s="11" t="s">
        <v>729</v>
      </c>
      <c r="AR304" s="41">
        <f t="shared" si="60"/>
        <v>15</v>
      </c>
      <c r="AS304" s="41">
        <v>0.6</v>
      </c>
      <c r="AT304" s="41">
        <f>7591.271/AU825</f>
        <v>0.535464595065181</v>
      </c>
      <c r="AU304" s="41">
        <f t="shared" si="62"/>
        <v>15</v>
      </c>
      <c r="AV304" s="42">
        <f t="shared" si="54"/>
        <v>8.03196892597772</v>
      </c>
    </row>
    <row r="305" ht="36" spans="1:48">
      <c r="A305" s="28">
        <v>302</v>
      </c>
      <c r="B305" s="11" t="s">
        <v>151</v>
      </c>
      <c r="C305" s="29" t="s">
        <v>1228</v>
      </c>
      <c r="D305" s="11" t="s">
        <v>1229</v>
      </c>
      <c r="E305" s="11" t="s">
        <v>1230</v>
      </c>
      <c r="F305" s="11" t="s">
        <v>228</v>
      </c>
      <c r="G305" s="11" t="s">
        <v>1144</v>
      </c>
      <c r="H305" s="11">
        <v>4</v>
      </c>
      <c r="I305" s="11">
        <v>4</v>
      </c>
      <c r="J305" s="11">
        <v>100</v>
      </c>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v>25</v>
      </c>
      <c r="AH305" s="11"/>
      <c r="AI305" s="11"/>
      <c r="AJ305" s="11"/>
      <c r="AK305" s="11"/>
      <c r="AL305" s="11"/>
      <c r="AM305" s="11"/>
      <c r="AN305" s="11" t="s">
        <v>775</v>
      </c>
      <c r="AO305" s="11" t="s">
        <v>47</v>
      </c>
      <c r="AP305" s="11" t="s">
        <v>56</v>
      </c>
      <c r="AQ305" s="11" t="s">
        <v>729</v>
      </c>
      <c r="AR305" s="41">
        <f t="shared" si="60"/>
        <v>15</v>
      </c>
      <c r="AS305" s="41">
        <v>0.6</v>
      </c>
      <c r="AT305" s="41">
        <f>7591.271/AU825</f>
        <v>0.535464595065181</v>
      </c>
      <c r="AU305" s="41">
        <f t="shared" si="62"/>
        <v>15</v>
      </c>
      <c r="AV305" s="42">
        <f t="shared" si="54"/>
        <v>8.03196892597772</v>
      </c>
    </row>
    <row r="306" ht="24" spans="1:48">
      <c r="A306" s="28">
        <v>303</v>
      </c>
      <c r="B306" s="11" t="s">
        <v>151</v>
      </c>
      <c r="C306" s="29" t="s">
        <v>1231</v>
      </c>
      <c r="D306" s="11" t="s">
        <v>1232</v>
      </c>
      <c r="E306" s="11" t="s">
        <v>1233</v>
      </c>
      <c r="F306" s="11" t="s">
        <v>1234</v>
      </c>
      <c r="G306" s="11" t="s">
        <v>1235</v>
      </c>
      <c r="H306" s="11">
        <v>5</v>
      </c>
      <c r="I306" s="11">
        <v>5</v>
      </c>
      <c r="J306" s="11">
        <v>100</v>
      </c>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v>10</v>
      </c>
      <c r="AH306" s="11"/>
      <c r="AI306" s="11"/>
      <c r="AJ306" s="11"/>
      <c r="AK306" s="11"/>
      <c r="AL306" s="11"/>
      <c r="AM306" s="11"/>
      <c r="AN306" s="11" t="s">
        <v>775</v>
      </c>
      <c r="AO306" s="11" t="s">
        <v>105</v>
      </c>
      <c r="AP306" s="11" t="s">
        <v>56</v>
      </c>
      <c r="AQ306" s="11" t="s">
        <v>729</v>
      </c>
      <c r="AR306" s="41">
        <f t="shared" si="60"/>
        <v>6</v>
      </c>
      <c r="AS306" s="41">
        <v>0.6</v>
      </c>
      <c r="AT306" s="41">
        <f>7591.271/AU825</f>
        <v>0.535464595065181</v>
      </c>
      <c r="AU306" s="41">
        <f t="shared" si="62"/>
        <v>6</v>
      </c>
      <c r="AV306" s="42">
        <f t="shared" si="54"/>
        <v>3.21278757039109</v>
      </c>
    </row>
    <row r="307" ht="36" spans="1:48">
      <c r="A307" s="28">
        <v>304</v>
      </c>
      <c r="B307" s="11" t="s">
        <v>151</v>
      </c>
      <c r="C307" s="29" t="s">
        <v>1236</v>
      </c>
      <c r="D307" s="11" t="s">
        <v>1237</v>
      </c>
      <c r="E307" s="11" t="s">
        <v>1238</v>
      </c>
      <c r="F307" s="11" t="s">
        <v>202</v>
      </c>
      <c r="G307" s="11" t="s">
        <v>1239</v>
      </c>
      <c r="H307" s="11">
        <v>5</v>
      </c>
      <c r="I307" s="11">
        <v>5</v>
      </c>
      <c r="J307" s="11">
        <v>100</v>
      </c>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v>25</v>
      </c>
      <c r="AH307" s="11"/>
      <c r="AI307" s="11"/>
      <c r="AJ307" s="11"/>
      <c r="AK307" s="11"/>
      <c r="AL307" s="11"/>
      <c r="AM307" s="11"/>
      <c r="AN307" s="11" t="s">
        <v>775</v>
      </c>
      <c r="AO307" s="11" t="s">
        <v>47</v>
      </c>
      <c r="AP307" s="11" t="s">
        <v>56</v>
      </c>
      <c r="AQ307" s="11" t="s">
        <v>729</v>
      </c>
      <c r="AR307" s="41">
        <f t="shared" si="60"/>
        <v>15</v>
      </c>
      <c r="AS307" s="41">
        <v>0.6</v>
      </c>
      <c r="AT307" s="41">
        <f>7591.271/AU825</f>
        <v>0.535464595065181</v>
      </c>
      <c r="AU307" s="41">
        <f t="shared" si="62"/>
        <v>15</v>
      </c>
      <c r="AV307" s="42">
        <f t="shared" si="54"/>
        <v>8.03196892597772</v>
      </c>
    </row>
    <row r="308" ht="48" spans="1:48">
      <c r="A308" s="28">
        <v>305</v>
      </c>
      <c r="B308" s="11" t="s">
        <v>151</v>
      </c>
      <c r="C308" s="29" t="s">
        <v>1240</v>
      </c>
      <c r="D308" s="11" t="s">
        <v>1241</v>
      </c>
      <c r="E308" s="11" t="s">
        <v>1242</v>
      </c>
      <c r="F308" s="11" t="s">
        <v>207</v>
      </c>
      <c r="G308" s="11" t="s">
        <v>1178</v>
      </c>
      <c r="H308" s="11">
        <v>2</v>
      </c>
      <c r="I308" s="11">
        <v>2</v>
      </c>
      <c r="J308" s="11">
        <v>100</v>
      </c>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v>20</v>
      </c>
      <c r="AH308" s="11" t="s">
        <v>1400</v>
      </c>
      <c r="AI308" s="11">
        <v>4</v>
      </c>
      <c r="AJ308" s="11"/>
      <c r="AK308" s="11"/>
      <c r="AL308" s="11"/>
      <c r="AM308" s="11"/>
      <c r="AN308" s="11" t="s">
        <v>775</v>
      </c>
      <c r="AO308" s="11" t="s">
        <v>105</v>
      </c>
      <c r="AP308" s="11" t="s">
        <v>48</v>
      </c>
      <c r="AQ308" s="11" t="s">
        <v>729</v>
      </c>
      <c r="AR308" s="41">
        <f t="shared" si="60"/>
        <v>12</v>
      </c>
      <c r="AS308" s="41">
        <v>0.6</v>
      </c>
      <c r="AT308" s="41">
        <f>7591.271/AU825</f>
        <v>0.535464595065181</v>
      </c>
      <c r="AU308" s="42">
        <f>AR308/AI308</f>
        <v>3</v>
      </c>
      <c r="AV308" s="42">
        <f t="shared" si="54"/>
        <v>1.60639378519554</v>
      </c>
    </row>
    <row r="309" ht="60" spans="1:48">
      <c r="A309" s="28">
        <v>306</v>
      </c>
      <c r="B309" s="11" t="s">
        <v>151</v>
      </c>
      <c r="C309" s="29" t="s">
        <v>1243</v>
      </c>
      <c r="D309" s="11" t="s">
        <v>1244</v>
      </c>
      <c r="E309" s="11" t="s">
        <v>1245</v>
      </c>
      <c r="F309" s="11" t="s">
        <v>277</v>
      </c>
      <c r="G309" s="11" t="s">
        <v>380</v>
      </c>
      <c r="H309" s="11">
        <v>2</v>
      </c>
      <c r="I309" s="11">
        <v>2</v>
      </c>
      <c r="J309" s="11">
        <v>100</v>
      </c>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v>20</v>
      </c>
      <c r="AH309" s="11" t="s">
        <v>1400</v>
      </c>
      <c r="AI309" s="11">
        <v>2</v>
      </c>
      <c r="AJ309" s="11"/>
      <c r="AK309" s="11"/>
      <c r="AL309" s="11"/>
      <c r="AM309" s="11"/>
      <c r="AN309" s="11" t="s">
        <v>1246</v>
      </c>
      <c r="AO309" s="11" t="s">
        <v>105</v>
      </c>
      <c r="AP309" s="11" t="s">
        <v>48</v>
      </c>
      <c r="AQ309" s="11" t="s">
        <v>729</v>
      </c>
      <c r="AR309" s="41">
        <f t="shared" si="60"/>
        <v>12</v>
      </c>
      <c r="AS309" s="41">
        <v>0.6</v>
      </c>
      <c r="AT309" s="41">
        <f>7591.271/AU825</f>
        <v>0.535464595065181</v>
      </c>
      <c r="AU309" s="42">
        <f>AR309/AI309</f>
        <v>6</v>
      </c>
      <c r="AV309" s="42">
        <f t="shared" si="54"/>
        <v>3.21278757039109</v>
      </c>
    </row>
    <row r="310" ht="24" spans="1:48">
      <c r="A310" s="28">
        <v>307</v>
      </c>
      <c r="B310" s="11" t="s">
        <v>151</v>
      </c>
      <c r="C310" s="29" t="s">
        <v>1247</v>
      </c>
      <c r="D310" s="11" t="s">
        <v>1248</v>
      </c>
      <c r="E310" s="11" t="s">
        <v>1249</v>
      </c>
      <c r="F310" s="11" t="s">
        <v>402</v>
      </c>
      <c r="G310" s="11" t="s">
        <v>403</v>
      </c>
      <c r="H310" s="11">
        <v>4</v>
      </c>
      <c r="I310" s="11">
        <v>1</v>
      </c>
      <c r="J310" s="11">
        <v>100</v>
      </c>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v>25</v>
      </c>
      <c r="AH310" s="11"/>
      <c r="AI310" s="11"/>
      <c r="AJ310" s="11"/>
      <c r="AK310" s="11"/>
      <c r="AL310" s="11"/>
      <c r="AM310" s="11"/>
      <c r="AN310" s="11" t="s">
        <v>1246</v>
      </c>
      <c r="AO310" s="11" t="s">
        <v>47</v>
      </c>
      <c r="AP310" s="11" t="s">
        <v>56</v>
      </c>
      <c r="AQ310" s="11" t="s">
        <v>729</v>
      </c>
      <c r="AR310" s="41">
        <f t="shared" si="60"/>
        <v>15</v>
      </c>
      <c r="AS310" s="41">
        <v>0.6</v>
      </c>
      <c r="AT310" s="41">
        <f>7591.271/AU825</f>
        <v>0.535464595065181</v>
      </c>
      <c r="AU310" s="41">
        <f t="shared" ref="AU310:AU316" si="63">AR310</f>
        <v>15</v>
      </c>
      <c r="AV310" s="42">
        <f t="shared" si="54"/>
        <v>8.03196892597772</v>
      </c>
    </row>
    <row r="311" ht="24" spans="1:48">
      <c r="A311" s="28">
        <v>308</v>
      </c>
      <c r="B311" s="11" t="s">
        <v>151</v>
      </c>
      <c r="C311" s="29" t="s">
        <v>1250</v>
      </c>
      <c r="D311" s="11" t="s">
        <v>1251</v>
      </c>
      <c r="E311" s="11" t="s">
        <v>1252</v>
      </c>
      <c r="F311" s="11" t="s">
        <v>814</v>
      </c>
      <c r="G311" s="11" t="s">
        <v>1079</v>
      </c>
      <c r="H311" s="11">
        <v>2</v>
      </c>
      <c r="I311" s="11">
        <v>2</v>
      </c>
      <c r="J311" s="11">
        <v>100</v>
      </c>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v>50</v>
      </c>
      <c r="AH311" s="11"/>
      <c r="AI311" s="11"/>
      <c r="AJ311" s="11"/>
      <c r="AK311" s="11"/>
      <c r="AL311" s="11"/>
      <c r="AM311" s="11"/>
      <c r="AN311" s="11" t="s">
        <v>1246</v>
      </c>
      <c r="AO311" s="11" t="s">
        <v>47</v>
      </c>
      <c r="AP311" s="11" t="s">
        <v>48</v>
      </c>
      <c r="AQ311" s="11" t="s">
        <v>729</v>
      </c>
      <c r="AR311" s="41">
        <f t="shared" si="60"/>
        <v>30</v>
      </c>
      <c r="AS311" s="41">
        <v>0.6</v>
      </c>
      <c r="AT311" s="41">
        <f>7591.271/AU825</f>
        <v>0.535464595065181</v>
      </c>
      <c r="AU311" s="41">
        <f t="shared" si="63"/>
        <v>30</v>
      </c>
      <c r="AV311" s="42">
        <f t="shared" si="54"/>
        <v>16.0639378519554</v>
      </c>
    </row>
    <row r="312" ht="36" spans="1:48">
      <c r="A312" s="28">
        <v>309</v>
      </c>
      <c r="B312" s="11" t="s">
        <v>151</v>
      </c>
      <c r="C312" s="29" t="s">
        <v>1253</v>
      </c>
      <c r="D312" s="11" t="s">
        <v>1254</v>
      </c>
      <c r="E312" s="11" t="s">
        <v>1255</v>
      </c>
      <c r="F312" s="11" t="s">
        <v>155</v>
      </c>
      <c r="G312" s="11" t="s">
        <v>825</v>
      </c>
      <c r="H312" s="11">
        <v>3</v>
      </c>
      <c r="I312" s="11">
        <v>3</v>
      </c>
      <c r="J312" s="11">
        <v>100</v>
      </c>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v>20</v>
      </c>
      <c r="AH312" s="11"/>
      <c r="AI312" s="11"/>
      <c r="AJ312" s="11"/>
      <c r="AK312" s="11"/>
      <c r="AL312" s="11"/>
      <c r="AM312" s="11"/>
      <c r="AN312" s="11" t="s">
        <v>1246</v>
      </c>
      <c r="AO312" s="11" t="s">
        <v>105</v>
      </c>
      <c r="AP312" s="11" t="s">
        <v>48</v>
      </c>
      <c r="AQ312" s="11" t="s">
        <v>729</v>
      </c>
      <c r="AR312" s="41">
        <f t="shared" si="60"/>
        <v>12</v>
      </c>
      <c r="AS312" s="41">
        <v>0.6</v>
      </c>
      <c r="AT312" s="41">
        <f>7591.271/AU825</f>
        <v>0.535464595065181</v>
      </c>
      <c r="AU312" s="41">
        <f t="shared" si="63"/>
        <v>12</v>
      </c>
      <c r="AV312" s="42">
        <f t="shared" si="54"/>
        <v>6.42557514078218</v>
      </c>
    </row>
    <row r="313" ht="24" spans="1:48">
      <c r="A313" s="28">
        <v>310</v>
      </c>
      <c r="B313" s="11" t="s">
        <v>151</v>
      </c>
      <c r="C313" s="29" t="s">
        <v>1256</v>
      </c>
      <c r="D313" s="11" t="s">
        <v>1257</v>
      </c>
      <c r="E313" s="11" t="s">
        <v>1258</v>
      </c>
      <c r="F313" s="11" t="s">
        <v>814</v>
      </c>
      <c r="G313" s="11" t="s">
        <v>1079</v>
      </c>
      <c r="H313" s="11">
        <v>2</v>
      </c>
      <c r="I313" s="11">
        <v>2</v>
      </c>
      <c r="J313" s="11">
        <v>100</v>
      </c>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v>50</v>
      </c>
      <c r="AH313" s="11"/>
      <c r="AI313" s="11"/>
      <c r="AJ313" s="11"/>
      <c r="AK313" s="11"/>
      <c r="AL313" s="11"/>
      <c r="AM313" s="11"/>
      <c r="AN313" s="11" t="s">
        <v>1246</v>
      </c>
      <c r="AO313" s="11" t="s">
        <v>47</v>
      </c>
      <c r="AP313" s="11" t="s">
        <v>48</v>
      </c>
      <c r="AQ313" s="11" t="s">
        <v>729</v>
      </c>
      <c r="AR313" s="41">
        <f t="shared" si="60"/>
        <v>30</v>
      </c>
      <c r="AS313" s="41">
        <v>0.6</v>
      </c>
      <c r="AT313" s="41">
        <f>7591.271/AU825</f>
        <v>0.535464595065181</v>
      </c>
      <c r="AU313" s="41">
        <f t="shared" si="63"/>
        <v>30</v>
      </c>
      <c r="AV313" s="42">
        <f t="shared" si="54"/>
        <v>16.0639378519554</v>
      </c>
    </row>
    <row r="314" ht="24" spans="1:48">
      <c r="A314" s="28">
        <v>311</v>
      </c>
      <c r="B314" s="11" t="s">
        <v>151</v>
      </c>
      <c r="C314" s="29" t="s">
        <v>1259</v>
      </c>
      <c r="D314" s="11" t="s">
        <v>1260</v>
      </c>
      <c r="E314" s="11" t="s">
        <v>1261</v>
      </c>
      <c r="F314" s="11" t="s">
        <v>167</v>
      </c>
      <c r="G314" s="11" t="s">
        <v>242</v>
      </c>
      <c r="H314" s="11">
        <v>5</v>
      </c>
      <c r="I314" s="11">
        <v>5</v>
      </c>
      <c r="J314" s="11">
        <v>100</v>
      </c>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v>25</v>
      </c>
      <c r="AH314" s="11"/>
      <c r="AI314" s="11"/>
      <c r="AJ314" s="11"/>
      <c r="AK314" s="11"/>
      <c r="AL314" s="11"/>
      <c r="AM314" s="11"/>
      <c r="AN314" s="11" t="s">
        <v>1246</v>
      </c>
      <c r="AO314" s="11" t="s">
        <v>47</v>
      </c>
      <c r="AP314" s="11" t="s">
        <v>56</v>
      </c>
      <c r="AQ314" s="11" t="s">
        <v>729</v>
      </c>
      <c r="AR314" s="41">
        <f t="shared" si="60"/>
        <v>15</v>
      </c>
      <c r="AS314" s="41">
        <v>0.6</v>
      </c>
      <c r="AT314" s="41">
        <f>7591.271/AU825</f>
        <v>0.535464595065181</v>
      </c>
      <c r="AU314" s="41">
        <f t="shared" si="63"/>
        <v>15</v>
      </c>
      <c r="AV314" s="42">
        <f t="shared" si="54"/>
        <v>8.03196892597772</v>
      </c>
    </row>
    <row r="315" ht="36" spans="1:48">
      <c r="A315" s="28">
        <v>312</v>
      </c>
      <c r="B315" s="11" t="s">
        <v>151</v>
      </c>
      <c r="C315" s="29" t="s">
        <v>1262</v>
      </c>
      <c r="D315" s="11" t="s">
        <v>1263</v>
      </c>
      <c r="E315" s="11" t="s">
        <v>1264</v>
      </c>
      <c r="F315" s="11" t="s">
        <v>172</v>
      </c>
      <c r="G315" s="11" t="s">
        <v>1152</v>
      </c>
      <c r="H315" s="11">
        <v>2</v>
      </c>
      <c r="I315" s="11">
        <v>2</v>
      </c>
      <c r="J315" s="11">
        <v>100</v>
      </c>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v>20</v>
      </c>
      <c r="AH315" s="11"/>
      <c r="AI315" s="11"/>
      <c r="AJ315" s="11"/>
      <c r="AK315" s="11"/>
      <c r="AL315" s="11"/>
      <c r="AM315" s="11"/>
      <c r="AN315" s="11" t="s">
        <v>779</v>
      </c>
      <c r="AO315" s="11" t="s">
        <v>105</v>
      </c>
      <c r="AP315" s="11" t="s">
        <v>48</v>
      </c>
      <c r="AQ315" s="11" t="s">
        <v>729</v>
      </c>
      <c r="AR315" s="41">
        <f t="shared" si="60"/>
        <v>12</v>
      </c>
      <c r="AS315" s="41">
        <v>0.6</v>
      </c>
      <c r="AT315" s="41">
        <f>7591.271/AU825</f>
        <v>0.535464595065181</v>
      </c>
      <c r="AU315" s="41">
        <f t="shared" si="63"/>
        <v>12</v>
      </c>
      <c r="AV315" s="42">
        <f t="shared" si="54"/>
        <v>6.42557514078218</v>
      </c>
    </row>
    <row r="316" ht="48" spans="1:48">
      <c r="A316" s="28">
        <v>313</v>
      </c>
      <c r="B316" s="11" t="s">
        <v>151</v>
      </c>
      <c r="C316" s="29" t="s">
        <v>1265</v>
      </c>
      <c r="D316" s="11" t="s">
        <v>1266</v>
      </c>
      <c r="E316" s="11" t="s">
        <v>1267</v>
      </c>
      <c r="F316" s="11" t="s">
        <v>155</v>
      </c>
      <c r="G316" s="11" t="s">
        <v>128</v>
      </c>
      <c r="H316" s="11">
        <v>6</v>
      </c>
      <c r="I316" s="11">
        <v>6</v>
      </c>
      <c r="J316" s="11">
        <v>60</v>
      </c>
      <c r="K316" s="11" t="s">
        <v>128</v>
      </c>
      <c r="L316" s="11">
        <v>7</v>
      </c>
      <c r="M316" s="11">
        <v>40</v>
      </c>
      <c r="N316" s="11" t="s">
        <v>407</v>
      </c>
      <c r="O316" s="11">
        <v>0</v>
      </c>
      <c r="P316" s="11">
        <v>0</v>
      </c>
      <c r="Q316" s="11">
        <v>0</v>
      </c>
      <c r="R316" s="11">
        <v>0</v>
      </c>
      <c r="S316" s="11">
        <v>0</v>
      </c>
      <c r="T316" s="11">
        <v>0</v>
      </c>
      <c r="U316" s="11">
        <v>0</v>
      </c>
      <c r="V316" s="11">
        <v>0</v>
      </c>
      <c r="W316" s="11">
        <v>0</v>
      </c>
      <c r="X316" s="11">
        <v>0</v>
      </c>
      <c r="Y316" s="11">
        <v>0</v>
      </c>
      <c r="Z316" s="11">
        <v>0</v>
      </c>
      <c r="AA316" s="11">
        <v>0</v>
      </c>
      <c r="AB316" s="11">
        <v>0</v>
      </c>
      <c r="AC316" s="11">
        <v>0</v>
      </c>
      <c r="AD316" s="11">
        <v>0</v>
      </c>
      <c r="AE316" s="11">
        <v>0</v>
      </c>
      <c r="AF316" s="11">
        <v>0</v>
      </c>
      <c r="AG316" s="11">
        <v>25</v>
      </c>
      <c r="AH316" s="11"/>
      <c r="AI316" s="11"/>
      <c r="AJ316" s="11" t="s">
        <v>3329</v>
      </c>
      <c r="AK316" s="11"/>
      <c r="AL316" s="11"/>
      <c r="AM316" s="11"/>
      <c r="AN316" s="11" t="s">
        <v>779</v>
      </c>
      <c r="AO316" s="11" t="s">
        <v>47</v>
      </c>
      <c r="AP316" s="11" t="s">
        <v>56</v>
      </c>
      <c r="AQ316" s="11" t="s">
        <v>729</v>
      </c>
      <c r="AR316" s="41">
        <f t="shared" si="60"/>
        <v>15</v>
      </c>
      <c r="AS316" s="41">
        <v>0.6</v>
      </c>
      <c r="AT316" s="41">
        <f>7591.271/AU825</f>
        <v>0.535464595065181</v>
      </c>
      <c r="AU316" s="41">
        <f t="shared" si="63"/>
        <v>15</v>
      </c>
      <c r="AV316" s="42">
        <f t="shared" si="54"/>
        <v>8.03196892597772</v>
      </c>
    </row>
    <row r="317" ht="60" spans="1:48">
      <c r="A317" s="28">
        <v>314</v>
      </c>
      <c r="B317" s="11" t="s">
        <v>151</v>
      </c>
      <c r="C317" s="29" t="s">
        <v>1268</v>
      </c>
      <c r="D317" s="39" t="s">
        <v>1269</v>
      </c>
      <c r="E317" s="11" t="s">
        <v>1270</v>
      </c>
      <c r="F317" s="11" t="s">
        <v>228</v>
      </c>
      <c r="G317" s="11" t="s">
        <v>1271</v>
      </c>
      <c r="H317" s="11" t="s">
        <v>3416</v>
      </c>
      <c r="I317" s="11">
        <v>4</v>
      </c>
      <c r="J317" s="11">
        <v>32.25</v>
      </c>
      <c r="K317" s="11" t="s">
        <v>1271</v>
      </c>
      <c r="L317" s="11">
        <v>6</v>
      </c>
      <c r="M317" s="11">
        <v>25.8</v>
      </c>
      <c r="N317" s="11" t="s">
        <v>429</v>
      </c>
      <c r="O317" s="11">
        <v>7</v>
      </c>
      <c r="P317" s="11">
        <v>22.58</v>
      </c>
      <c r="Q317" s="11" t="s">
        <v>3417</v>
      </c>
      <c r="R317" s="11">
        <v>8</v>
      </c>
      <c r="S317" s="11">
        <v>19.35</v>
      </c>
      <c r="T317" s="11" t="s">
        <v>829</v>
      </c>
      <c r="U317" s="11">
        <v>0</v>
      </c>
      <c r="V317" s="11">
        <v>0</v>
      </c>
      <c r="W317" s="11">
        <v>0</v>
      </c>
      <c r="X317" s="11">
        <v>0</v>
      </c>
      <c r="Y317" s="11">
        <v>0</v>
      </c>
      <c r="Z317" s="11">
        <v>0</v>
      </c>
      <c r="AA317" s="11">
        <v>0</v>
      </c>
      <c r="AB317" s="11">
        <v>0</v>
      </c>
      <c r="AC317" s="11">
        <v>0</v>
      </c>
      <c r="AD317" s="11">
        <v>0</v>
      </c>
      <c r="AE317" s="11">
        <v>0</v>
      </c>
      <c r="AF317" s="11">
        <v>0</v>
      </c>
      <c r="AG317" s="11">
        <v>10</v>
      </c>
      <c r="AH317" s="39" t="s">
        <v>1400</v>
      </c>
      <c r="AI317" s="39">
        <v>12</v>
      </c>
      <c r="AJ317" s="11" t="s">
        <v>3329</v>
      </c>
      <c r="AK317" s="11"/>
      <c r="AL317" s="11"/>
      <c r="AM317" s="11"/>
      <c r="AN317" s="11" t="s">
        <v>779</v>
      </c>
      <c r="AO317" s="11" t="s">
        <v>105</v>
      </c>
      <c r="AP317" s="11" t="s">
        <v>56</v>
      </c>
      <c r="AQ317" s="11" t="s">
        <v>729</v>
      </c>
      <c r="AR317" s="41">
        <f t="shared" si="60"/>
        <v>6</v>
      </c>
      <c r="AS317" s="41">
        <v>0.6</v>
      </c>
      <c r="AT317" s="41">
        <f>7591.271/AU825</f>
        <v>0.535464595065181</v>
      </c>
      <c r="AU317" s="43">
        <f>AR317/AI317*2</f>
        <v>1</v>
      </c>
      <c r="AV317" s="42">
        <f t="shared" si="54"/>
        <v>0.535464595065181</v>
      </c>
    </row>
    <row r="318" ht="36" spans="1:48">
      <c r="A318" s="28">
        <v>315</v>
      </c>
      <c r="B318" s="11" t="s">
        <v>151</v>
      </c>
      <c r="C318" s="29" t="s">
        <v>1272</v>
      </c>
      <c r="D318" s="11" t="s">
        <v>1273</v>
      </c>
      <c r="E318" s="11" t="s">
        <v>1274</v>
      </c>
      <c r="F318" s="11" t="s">
        <v>155</v>
      </c>
      <c r="G318" s="11" t="s">
        <v>1275</v>
      </c>
      <c r="H318" s="11">
        <v>3</v>
      </c>
      <c r="I318" s="11">
        <v>3</v>
      </c>
      <c r="J318" s="11">
        <v>100</v>
      </c>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v>20</v>
      </c>
      <c r="AH318" s="11"/>
      <c r="AI318" s="11"/>
      <c r="AJ318" s="11"/>
      <c r="AK318" s="11"/>
      <c r="AL318" s="11"/>
      <c r="AM318" s="11"/>
      <c r="AN318" s="11" t="s">
        <v>779</v>
      </c>
      <c r="AO318" s="11" t="s">
        <v>105</v>
      </c>
      <c r="AP318" s="11" t="s">
        <v>48</v>
      </c>
      <c r="AQ318" s="11" t="s">
        <v>729</v>
      </c>
      <c r="AR318" s="41">
        <f t="shared" si="60"/>
        <v>12</v>
      </c>
      <c r="AS318" s="41">
        <v>0.6</v>
      </c>
      <c r="AT318" s="41">
        <f>7591.271/AU825</f>
        <v>0.535464595065181</v>
      </c>
      <c r="AU318" s="41">
        <f>AR318</f>
        <v>12</v>
      </c>
      <c r="AV318" s="42">
        <f t="shared" si="54"/>
        <v>6.42557514078218</v>
      </c>
    </row>
    <row r="319" ht="60" spans="1:48">
      <c r="A319" s="28">
        <v>316</v>
      </c>
      <c r="B319" s="11" t="s">
        <v>151</v>
      </c>
      <c r="C319" s="29" t="s">
        <v>1276</v>
      </c>
      <c r="D319" s="11" t="s">
        <v>1277</v>
      </c>
      <c r="E319" s="11" t="s">
        <v>1278</v>
      </c>
      <c r="F319" s="11" t="s">
        <v>228</v>
      </c>
      <c r="G319" s="11" t="s">
        <v>829</v>
      </c>
      <c r="H319" s="11">
        <v>4</v>
      </c>
      <c r="I319" s="11">
        <v>4</v>
      </c>
      <c r="J319" s="11">
        <v>40</v>
      </c>
      <c r="K319" s="11" t="s">
        <v>829</v>
      </c>
      <c r="L319" s="11">
        <v>6</v>
      </c>
      <c r="M319" s="11">
        <v>32</v>
      </c>
      <c r="N319" s="11" t="s">
        <v>1271</v>
      </c>
      <c r="O319" s="11">
        <v>7</v>
      </c>
      <c r="P319" s="11">
        <v>28</v>
      </c>
      <c r="Q319" s="11" t="s">
        <v>3417</v>
      </c>
      <c r="R319" s="11">
        <v>0</v>
      </c>
      <c r="S319" s="11">
        <v>0</v>
      </c>
      <c r="T319" s="11">
        <v>0</v>
      </c>
      <c r="U319" s="11">
        <v>0</v>
      </c>
      <c r="V319" s="11">
        <v>0</v>
      </c>
      <c r="W319" s="11">
        <v>0</v>
      </c>
      <c r="X319" s="11">
        <v>0</v>
      </c>
      <c r="Y319" s="11">
        <v>0</v>
      </c>
      <c r="Z319" s="11">
        <v>0</v>
      </c>
      <c r="AA319" s="11">
        <v>0</v>
      </c>
      <c r="AB319" s="11">
        <v>0</v>
      </c>
      <c r="AC319" s="11">
        <v>0</v>
      </c>
      <c r="AD319" s="11">
        <v>0</v>
      </c>
      <c r="AE319" s="11">
        <v>0</v>
      </c>
      <c r="AF319" s="11">
        <v>0</v>
      </c>
      <c r="AG319" s="11">
        <v>10</v>
      </c>
      <c r="AH319" s="11" t="s">
        <v>1400</v>
      </c>
      <c r="AI319" s="11">
        <v>12</v>
      </c>
      <c r="AJ319" s="11" t="s">
        <v>3329</v>
      </c>
      <c r="AK319" s="11"/>
      <c r="AL319" s="11"/>
      <c r="AM319" s="11"/>
      <c r="AN319" s="11" t="s">
        <v>779</v>
      </c>
      <c r="AO319" s="11" t="s">
        <v>105</v>
      </c>
      <c r="AP319" s="11" t="s">
        <v>56</v>
      </c>
      <c r="AQ319" s="11" t="s">
        <v>729</v>
      </c>
      <c r="AR319" s="41">
        <f t="shared" si="60"/>
        <v>6</v>
      </c>
      <c r="AS319" s="41">
        <v>0.6</v>
      </c>
      <c r="AT319" s="41">
        <f>7591.271/AU825</f>
        <v>0.535464595065181</v>
      </c>
      <c r="AU319" s="42">
        <f t="shared" ref="AU319:AU322" si="64">AR319/AI319</f>
        <v>0.5</v>
      </c>
      <c r="AV319" s="42">
        <f t="shared" si="54"/>
        <v>0.267732297532591</v>
      </c>
    </row>
    <row r="320" ht="24" spans="1:48">
      <c r="A320" s="28">
        <v>317</v>
      </c>
      <c r="B320" s="11" t="s">
        <v>151</v>
      </c>
      <c r="C320" s="29" t="s">
        <v>1279</v>
      </c>
      <c r="D320" s="11" t="s">
        <v>1280</v>
      </c>
      <c r="E320" s="11" t="s">
        <v>1281</v>
      </c>
      <c r="F320" s="11" t="s">
        <v>228</v>
      </c>
      <c r="G320" s="11" t="s">
        <v>833</v>
      </c>
      <c r="H320" s="11">
        <v>4</v>
      </c>
      <c r="I320" s="11">
        <v>4</v>
      </c>
      <c r="J320" s="11">
        <v>100</v>
      </c>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v>10</v>
      </c>
      <c r="AH320" s="11" t="s">
        <v>1400</v>
      </c>
      <c r="AI320" s="11">
        <v>6</v>
      </c>
      <c r="AJ320" s="11"/>
      <c r="AK320" s="11"/>
      <c r="AL320" s="11"/>
      <c r="AM320" s="11"/>
      <c r="AN320" s="11" t="s">
        <v>779</v>
      </c>
      <c r="AO320" s="11" t="s">
        <v>105</v>
      </c>
      <c r="AP320" s="11" t="s">
        <v>56</v>
      </c>
      <c r="AQ320" s="11" t="s">
        <v>729</v>
      </c>
      <c r="AR320" s="41">
        <f t="shared" si="60"/>
        <v>6</v>
      </c>
      <c r="AS320" s="41">
        <v>0.6</v>
      </c>
      <c r="AT320" s="41">
        <f>7591.271/AU825</f>
        <v>0.535464595065181</v>
      </c>
      <c r="AU320" s="42">
        <f t="shared" si="64"/>
        <v>1</v>
      </c>
      <c r="AV320" s="42">
        <f t="shared" si="54"/>
        <v>0.535464595065181</v>
      </c>
    </row>
    <row r="321" ht="48" spans="1:48">
      <c r="A321" s="28">
        <v>318</v>
      </c>
      <c r="B321" s="11" t="s">
        <v>151</v>
      </c>
      <c r="C321" s="29" t="s">
        <v>1282</v>
      </c>
      <c r="D321" s="11" t="s">
        <v>1283</v>
      </c>
      <c r="E321" s="11" t="s">
        <v>1284</v>
      </c>
      <c r="F321" s="11" t="s">
        <v>228</v>
      </c>
      <c r="G321" s="11" t="s">
        <v>1285</v>
      </c>
      <c r="H321" s="11">
        <v>4</v>
      </c>
      <c r="I321" s="11">
        <v>4</v>
      </c>
      <c r="J321" s="11">
        <v>100</v>
      </c>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v>25</v>
      </c>
      <c r="AH321" s="11" t="s">
        <v>1400</v>
      </c>
      <c r="AI321" s="11">
        <v>13</v>
      </c>
      <c r="AJ321" s="11"/>
      <c r="AK321" s="11"/>
      <c r="AL321" s="11"/>
      <c r="AM321" s="11"/>
      <c r="AN321" s="11" t="s">
        <v>779</v>
      </c>
      <c r="AO321" s="11" t="s">
        <v>47</v>
      </c>
      <c r="AP321" s="11" t="s">
        <v>56</v>
      </c>
      <c r="AQ321" s="11" t="s">
        <v>729</v>
      </c>
      <c r="AR321" s="41">
        <f t="shared" si="60"/>
        <v>15</v>
      </c>
      <c r="AS321" s="41">
        <v>0.6</v>
      </c>
      <c r="AT321" s="41">
        <f>7591.271/AU825</f>
        <v>0.535464595065181</v>
      </c>
      <c r="AU321" s="42">
        <f t="shared" si="64"/>
        <v>1.15384615384615</v>
      </c>
      <c r="AV321" s="42">
        <f t="shared" si="54"/>
        <v>0.617843763536748</v>
      </c>
    </row>
    <row r="322" ht="60" spans="1:48">
      <c r="A322" s="28">
        <v>319</v>
      </c>
      <c r="B322" s="11" t="s">
        <v>151</v>
      </c>
      <c r="C322" s="29" t="s">
        <v>1286</v>
      </c>
      <c r="D322" s="11" t="s">
        <v>1287</v>
      </c>
      <c r="E322" s="11" t="s">
        <v>1288</v>
      </c>
      <c r="F322" s="11" t="s">
        <v>1289</v>
      </c>
      <c r="G322" s="11" t="s">
        <v>829</v>
      </c>
      <c r="H322" s="11">
        <v>5</v>
      </c>
      <c r="I322" s="11">
        <v>5</v>
      </c>
      <c r="J322" s="11">
        <v>100</v>
      </c>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v>25</v>
      </c>
      <c r="AH322" s="11" t="s">
        <v>1400</v>
      </c>
      <c r="AI322" s="11">
        <v>10</v>
      </c>
      <c r="AJ322" s="11"/>
      <c r="AK322" s="11"/>
      <c r="AL322" s="11"/>
      <c r="AM322" s="11"/>
      <c r="AN322" s="11" t="s">
        <v>783</v>
      </c>
      <c r="AO322" s="11" t="s">
        <v>47</v>
      </c>
      <c r="AP322" s="11" t="s">
        <v>56</v>
      </c>
      <c r="AQ322" s="11" t="s">
        <v>729</v>
      </c>
      <c r="AR322" s="41">
        <f t="shared" si="60"/>
        <v>15</v>
      </c>
      <c r="AS322" s="41">
        <v>0.6</v>
      </c>
      <c r="AT322" s="41">
        <f>7591.271/AU825</f>
        <v>0.535464595065181</v>
      </c>
      <c r="AU322" s="42">
        <f t="shared" si="64"/>
        <v>1.5</v>
      </c>
      <c r="AV322" s="42">
        <f t="shared" si="54"/>
        <v>0.803196892597772</v>
      </c>
    </row>
    <row r="323" ht="36" spans="1:48">
      <c r="A323" s="28">
        <v>320</v>
      </c>
      <c r="B323" s="11" t="s">
        <v>151</v>
      </c>
      <c r="C323" s="29" t="s">
        <v>1290</v>
      </c>
      <c r="D323" s="11" t="s">
        <v>1291</v>
      </c>
      <c r="E323" s="11" t="s">
        <v>1292</v>
      </c>
      <c r="F323" s="11" t="s">
        <v>155</v>
      </c>
      <c r="G323" s="11" t="s">
        <v>1275</v>
      </c>
      <c r="H323" s="11">
        <v>3</v>
      </c>
      <c r="I323" s="11">
        <v>3</v>
      </c>
      <c r="J323" s="11">
        <v>100</v>
      </c>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v>20</v>
      </c>
      <c r="AH323" s="11"/>
      <c r="AI323" s="11"/>
      <c r="AJ323" s="11"/>
      <c r="AK323" s="11"/>
      <c r="AL323" s="11"/>
      <c r="AM323" s="11"/>
      <c r="AN323" s="11" t="s">
        <v>783</v>
      </c>
      <c r="AO323" s="11" t="s">
        <v>105</v>
      </c>
      <c r="AP323" s="11" t="s">
        <v>48</v>
      </c>
      <c r="AQ323" s="11" t="s">
        <v>729</v>
      </c>
      <c r="AR323" s="41">
        <f t="shared" si="60"/>
        <v>12</v>
      </c>
      <c r="AS323" s="41">
        <v>0.6</v>
      </c>
      <c r="AT323" s="41">
        <f>7591.271/AU825</f>
        <v>0.535464595065181</v>
      </c>
      <c r="AU323" s="41">
        <f t="shared" ref="AU323:AU326" si="65">AR323</f>
        <v>12</v>
      </c>
      <c r="AV323" s="42">
        <f t="shared" ref="AV323:AV386" si="66">AU323*AT323</f>
        <v>6.42557514078218</v>
      </c>
    </row>
    <row r="324" ht="48" spans="1:48">
      <c r="A324" s="28">
        <v>321</v>
      </c>
      <c r="B324" s="11" t="s">
        <v>151</v>
      </c>
      <c r="C324" s="29" t="s">
        <v>1293</v>
      </c>
      <c r="D324" s="11" t="s">
        <v>1294</v>
      </c>
      <c r="E324" s="11" t="s">
        <v>1295</v>
      </c>
      <c r="F324" s="11" t="s">
        <v>155</v>
      </c>
      <c r="G324" s="11" t="s">
        <v>1075</v>
      </c>
      <c r="H324" s="11">
        <v>7</v>
      </c>
      <c r="I324" s="11">
        <v>7</v>
      </c>
      <c r="J324" s="11">
        <v>100</v>
      </c>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v>25</v>
      </c>
      <c r="AH324" s="11"/>
      <c r="AI324" s="11"/>
      <c r="AJ324" s="11"/>
      <c r="AK324" s="11"/>
      <c r="AL324" s="11"/>
      <c r="AM324" s="11"/>
      <c r="AN324" s="11" t="s">
        <v>783</v>
      </c>
      <c r="AO324" s="11" t="s">
        <v>47</v>
      </c>
      <c r="AP324" s="11" t="s">
        <v>56</v>
      </c>
      <c r="AQ324" s="11" t="s">
        <v>729</v>
      </c>
      <c r="AR324" s="41">
        <f t="shared" si="60"/>
        <v>15</v>
      </c>
      <c r="AS324" s="41">
        <v>0.6</v>
      </c>
      <c r="AT324" s="41">
        <f>7591.271/AU825</f>
        <v>0.535464595065181</v>
      </c>
      <c r="AU324" s="41">
        <f t="shared" si="65"/>
        <v>15</v>
      </c>
      <c r="AV324" s="42">
        <f t="shared" si="66"/>
        <v>8.03196892597772</v>
      </c>
    </row>
    <row r="325" ht="36" spans="1:48">
      <c r="A325" s="28">
        <v>322</v>
      </c>
      <c r="B325" s="11" t="s">
        <v>151</v>
      </c>
      <c r="C325" s="29" t="s">
        <v>1296</v>
      </c>
      <c r="D325" s="11" t="s">
        <v>1297</v>
      </c>
      <c r="E325" s="11" t="s">
        <v>1298</v>
      </c>
      <c r="F325" s="11" t="s">
        <v>814</v>
      </c>
      <c r="G325" s="11" t="s">
        <v>1299</v>
      </c>
      <c r="H325" s="11">
        <v>3</v>
      </c>
      <c r="I325" s="11">
        <v>3</v>
      </c>
      <c r="J325" s="11">
        <v>100</v>
      </c>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v>20</v>
      </c>
      <c r="AH325" s="11"/>
      <c r="AI325" s="11"/>
      <c r="AJ325" s="11"/>
      <c r="AK325" s="11"/>
      <c r="AL325" s="11"/>
      <c r="AM325" s="11"/>
      <c r="AN325" s="11" t="s">
        <v>783</v>
      </c>
      <c r="AO325" s="11" t="s">
        <v>105</v>
      </c>
      <c r="AP325" s="11" t="s">
        <v>48</v>
      </c>
      <c r="AQ325" s="11" t="s">
        <v>729</v>
      </c>
      <c r="AR325" s="41">
        <f t="shared" si="60"/>
        <v>12</v>
      </c>
      <c r="AS325" s="41">
        <v>0.6</v>
      </c>
      <c r="AT325" s="41">
        <f>7591.271/AU825</f>
        <v>0.535464595065181</v>
      </c>
      <c r="AU325" s="41">
        <f t="shared" si="65"/>
        <v>12</v>
      </c>
      <c r="AV325" s="42">
        <f t="shared" si="66"/>
        <v>6.42557514078218</v>
      </c>
    </row>
    <row r="326" ht="36" spans="1:48">
      <c r="A326" s="28">
        <v>323</v>
      </c>
      <c r="B326" s="11" t="s">
        <v>151</v>
      </c>
      <c r="C326" s="29" t="s">
        <v>1300</v>
      </c>
      <c r="D326" s="11" t="s">
        <v>1301</v>
      </c>
      <c r="E326" s="11" t="s">
        <v>1302</v>
      </c>
      <c r="F326" s="11" t="s">
        <v>317</v>
      </c>
      <c r="G326" s="11" t="s">
        <v>1133</v>
      </c>
      <c r="H326" s="11">
        <v>4</v>
      </c>
      <c r="I326" s="11">
        <v>4</v>
      </c>
      <c r="J326" s="11">
        <v>100</v>
      </c>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v>25</v>
      </c>
      <c r="AH326" s="11"/>
      <c r="AI326" s="11"/>
      <c r="AJ326" s="11"/>
      <c r="AK326" s="11"/>
      <c r="AL326" s="11"/>
      <c r="AM326" s="11"/>
      <c r="AN326" s="11" t="s">
        <v>783</v>
      </c>
      <c r="AO326" s="11" t="s">
        <v>47</v>
      </c>
      <c r="AP326" s="11" t="s">
        <v>56</v>
      </c>
      <c r="AQ326" s="11" t="s">
        <v>729</v>
      </c>
      <c r="AR326" s="41">
        <f t="shared" si="60"/>
        <v>15</v>
      </c>
      <c r="AS326" s="41">
        <v>0.6</v>
      </c>
      <c r="AT326" s="41">
        <f>7591.271/AU825</f>
        <v>0.535464595065181</v>
      </c>
      <c r="AU326" s="41">
        <f t="shared" si="65"/>
        <v>15</v>
      </c>
      <c r="AV326" s="42">
        <f t="shared" si="66"/>
        <v>8.03196892597772</v>
      </c>
    </row>
    <row r="327" ht="72" spans="1:48">
      <c r="A327" s="28">
        <v>324</v>
      </c>
      <c r="B327" s="11" t="s">
        <v>151</v>
      </c>
      <c r="C327" s="29" t="s">
        <v>1303</v>
      </c>
      <c r="D327" s="11" t="s">
        <v>1304</v>
      </c>
      <c r="E327" s="11" t="s">
        <v>1305</v>
      </c>
      <c r="F327" s="11" t="s">
        <v>228</v>
      </c>
      <c r="G327" s="11" t="s">
        <v>1306</v>
      </c>
      <c r="H327" s="11">
        <v>5</v>
      </c>
      <c r="I327" s="11">
        <v>5</v>
      </c>
      <c r="J327" s="11">
        <v>100</v>
      </c>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v>10</v>
      </c>
      <c r="AH327" s="11" t="s">
        <v>1400</v>
      </c>
      <c r="AI327" s="11">
        <v>21</v>
      </c>
      <c r="AJ327" s="11"/>
      <c r="AK327" s="11"/>
      <c r="AL327" s="11"/>
      <c r="AM327" s="11"/>
      <c r="AN327" s="11" t="s">
        <v>783</v>
      </c>
      <c r="AO327" s="11" t="s">
        <v>105</v>
      </c>
      <c r="AP327" s="11" t="s">
        <v>56</v>
      </c>
      <c r="AQ327" s="11" t="s">
        <v>729</v>
      </c>
      <c r="AR327" s="41">
        <f t="shared" si="60"/>
        <v>6</v>
      </c>
      <c r="AS327" s="41">
        <v>0.6</v>
      </c>
      <c r="AT327" s="41">
        <f>7591.271/AU825</f>
        <v>0.535464595065181</v>
      </c>
      <c r="AU327" s="42">
        <f>AR327/AI327</f>
        <v>0.285714285714286</v>
      </c>
      <c r="AV327" s="42">
        <f t="shared" si="66"/>
        <v>0.152989884304337</v>
      </c>
    </row>
    <row r="328" ht="36" spans="1:48">
      <c r="A328" s="28">
        <v>325</v>
      </c>
      <c r="B328" s="11" t="s">
        <v>151</v>
      </c>
      <c r="C328" s="29" t="s">
        <v>1307</v>
      </c>
      <c r="D328" s="11" t="s">
        <v>1308</v>
      </c>
      <c r="E328" s="11" t="s">
        <v>1309</v>
      </c>
      <c r="F328" s="11" t="s">
        <v>191</v>
      </c>
      <c r="G328" s="11" t="s">
        <v>347</v>
      </c>
      <c r="H328" s="11">
        <v>2</v>
      </c>
      <c r="I328" s="11">
        <v>2</v>
      </c>
      <c r="J328" s="11">
        <v>100</v>
      </c>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v>50</v>
      </c>
      <c r="AH328" s="11"/>
      <c r="AI328" s="11"/>
      <c r="AJ328" s="11"/>
      <c r="AK328" s="11"/>
      <c r="AL328" s="11"/>
      <c r="AM328" s="11"/>
      <c r="AN328" s="11" t="s">
        <v>783</v>
      </c>
      <c r="AO328" s="11" t="s">
        <v>47</v>
      </c>
      <c r="AP328" s="11" t="s">
        <v>48</v>
      </c>
      <c r="AQ328" s="11" t="s">
        <v>729</v>
      </c>
      <c r="AR328" s="41">
        <f t="shared" si="60"/>
        <v>30</v>
      </c>
      <c r="AS328" s="41">
        <v>0.6</v>
      </c>
      <c r="AT328" s="41">
        <f>7591.271/AU825</f>
        <v>0.535464595065181</v>
      </c>
      <c r="AU328" s="41">
        <f t="shared" ref="AU328:AU330" si="67">AR328</f>
        <v>30</v>
      </c>
      <c r="AV328" s="42">
        <f t="shared" si="66"/>
        <v>16.0639378519554</v>
      </c>
    </row>
    <row r="329" ht="48" spans="1:48">
      <c r="A329" s="28">
        <v>326</v>
      </c>
      <c r="B329" s="11" t="s">
        <v>151</v>
      </c>
      <c r="C329" s="29" t="s">
        <v>1310</v>
      </c>
      <c r="D329" s="11" t="s">
        <v>1311</v>
      </c>
      <c r="E329" s="11" t="s">
        <v>1312</v>
      </c>
      <c r="F329" s="11" t="s">
        <v>196</v>
      </c>
      <c r="G329" s="11" t="s">
        <v>1313</v>
      </c>
      <c r="H329" s="11">
        <v>3</v>
      </c>
      <c r="I329" s="11">
        <v>1</v>
      </c>
      <c r="J329" s="11">
        <v>0</v>
      </c>
      <c r="K329" s="11" t="s">
        <v>128</v>
      </c>
      <c r="L329" s="11">
        <v>3</v>
      </c>
      <c r="M329" s="11">
        <v>100</v>
      </c>
      <c r="N329" s="11" t="s">
        <v>1313</v>
      </c>
      <c r="O329" s="11">
        <v>4</v>
      </c>
      <c r="P329" s="11">
        <v>0</v>
      </c>
      <c r="Q329" s="11" t="s">
        <v>3330</v>
      </c>
      <c r="R329" s="11">
        <v>5</v>
      </c>
      <c r="S329" s="11">
        <v>0</v>
      </c>
      <c r="T329" s="11" t="s">
        <v>331</v>
      </c>
      <c r="U329" s="11">
        <v>0</v>
      </c>
      <c r="V329" s="11">
        <v>0</v>
      </c>
      <c r="W329" s="11">
        <v>0</v>
      </c>
      <c r="X329" s="11">
        <v>0</v>
      </c>
      <c r="Y329" s="11">
        <v>0</v>
      </c>
      <c r="Z329" s="11">
        <v>0</v>
      </c>
      <c r="AA329" s="11">
        <v>0</v>
      </c>
      <c r="AB329" s="11">
        <v>0</v>
      </c>
      <c r="AC329" s="11">
        <v>0</v>
      </c>
      <c r="AD329" s="11">
        <v>0</v>
      </c>
      <c r="AE329" s="11">
        <v>0</v>
      </c>
      <c r="AF329" s="11">
        <v>0</v>
      </c>
      <c r="AG329" s="11">
        <v>50</v>
      </c>
      <c r="AH329" s="11"/>
      <c r="AI329" s="11"/>
      <c r="AJ329" s="11" t="s">
        <v>3329</v>
      </c>
      <c r="AK329" s="11"/>
      <c r="AL329" s="11"/>
      <c r="AM329" s="11"/>
      <c r="AN329" s="11" t="s">
        <v>783</v>
      </c>
      <c r="AO329" s="11" t="s">
        <v>47</v>
      </c>
      <c r="AP329" s="11" t="s">
        <v>48</v>
      </c>
      <c r="AQ329" s="11" t="s">
        <v>729</v>
      </c>
      <c r="AR329" s="41">
        <f t="shared" si="60"/>
        <v>30</v>
      </c>
      <c r="AS329" s="41">
        <v>0.6</v>
      </c>
      <c r="AT329" s="41">
        <f>7591.271/AU825</f>
        <v>0.535464595065181</v>
      </c>
      <c r="AU329" s="41">
        <f t="shared" si="67"/>
        <v>30</v>
      </c>
      <c r="AV329" s="42">
        <f t="shared" si="66"/>
        <v>16.0639378519554</v>
      </c>
    </row>
    <row r="330" ht="36" spans="1:48">
      <c r="A330" s="28">
        <v>327</v>
      </c>
      <c r="B330" s="11" t="s">
        <v>151</v>
      </c>
      <c r="C330" s="29" t="s">
        <v>1314</v>
      </c>
      <c r="D330" s="11" t="s">
        <v>1315</v>
      </c>
      <c r="E330" s="11" t="s">
        <v>1316</v>
      </c>
      <c r="F330" s="11" t="s">
        <v>167</v>
      </c>
      <c r="G330" s="11" t="s">
        <v>1317</v>
      </c>
      <c r="H330" s="11">
        <v>4</v>
      </c>
      <c r="I330" s="11">
        <v>4</v>
      </c>
      <c r="J330" s="11">
        <v>100</v>
      </c>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v>25</v>
      </c>
      <c r="AH330" s="11"/>
      <c r="AI330" s="11"/>
      <c r="AJ330" s="11"/>
      <c r="AK330" s="11"/>
      <c r="AL330" s="11"/>
      <c r="AM330" s="11"/>
      <c r="AN330" s="11" t="s">
        <v>783</v>
      </c>
      <c r="AO330" s="11" t="s">
        <v>47</v>
      </c>
      <c r="AP330" s="11" t="s">
        <v>56</v>
      </c>
      <c r="AQ330" s="11" t="s">
        <v>729</v>
      </c>
      <c r="AR330" s="41">
        <f t="shared" si="60"/>
        <v>15</v>
      </c>
      <c r="AS330" s="41">
        <v>0.6</v>
      </c>
      <c r="AT330" s="41">
        <f>7591.271/AU825</f>
        <v>0.535464595065181</v>
      </c>
      <c r="AU330" s="41">
        <f t="shared" si="67"/>
        <v>15</v>
      </c>
      <c r="AV330" s="42">
        <f t="shared" si="66"/>
        <v>8.03196892597772</v>
      </c>
    </row>
    <row r="331" ht="48" spans="1:48">
      <c r="A331" s="28">
        <v>328</v>
      </c>
      <c r="B331" s="11" t="s">
        <v>151</v>
      </c>
      <c r="C331" s="29" t="s">
        <v>1318</v>
      </c>
      <c r="D331" s="11" t="s">
        <v>1319</v>
      </c>
      <c r="E331" s="11" t="s">
        <v>1320</v>
      </c>
      <c r="F331" s="11" t="s">
        <v>167</v>
      </c>
      <c r="G331" s="11" t="s">
        <v>384</v>
      </c>
      <c r="H331" s="11">
        <v>4</v>
      </c>
      <c r="I331" s="11">
        <v>4</v>
      </c>
      <c r="J331" s="11">
        <v>100</v>
      </c>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v>25</v>
      </c>
      <c r="AH331" s="11" t="s">
        <v>1400</v>
      </c>
      <c r="AI331" s="11">
        <v>28</v>
      </c>
      <c r="AJ331" s="11"/>
      <c r="AK331" s="11"/>
      <c r="AL331" s="11"/>
      <c r="AM331" s="11"/>
      <c r="AN331" s="11" t="s">
        <v>783</v>
      </c>
      <c r="AO331" s="11" t="s">
        <v>47</v>
      </c>
      <c r="AP331" s="11" t="s">
        <v>56</v>
      </c>
      <c r="AQ331" s="11" t="s">
        <v>729</v>
      </c>
      <c r="AR331" s="41">
        <f t="shared" si="60"/>
        <v>15</v>
      </c>
      <c r="AS331" s="41">
        <v>0.6</v>
      </c>
      <c r="AT331" s="41">
        <f>7591.271/AU825</f>
        <v>0.535464595065181</v>
      </c>
      <c r="AU331" s="42">
        <f t="shared" ref="AU331:AU336" si="68">AR331/AI331</f>
        <v>0.535714285714286</v>
      </c>
      <c r="AV331" s="42">
        <f t="shared" si="66"/>
        <v>0.286856033070633</v>
      </c>
    </row>
    <row r="332" ht="24" spans="1:48">
      <c r="A332" s="28">
        <v>329</v>
      </c>
      <c r="B332" s="11" t="s">
        <v>151</v>
      </c>
      <c r="C332" s="29" t="s">
        <v>1321</v>
      </c>
      <c r="D332" s="11" t="s">
        <v>1322</v>
      </c>
      <c r="E332" s="11" t="s">
        <v>1323</v>
      </c>
      <c r="F332" s="11" t="s">
        <v>322</v>
      </c>
      <c r="G332" s="11" t="s">
        <v>1324</v>
      </c>
      <c r="H332" s="11">
        <v>4</v>
      </c>
      <c r="I332" s="11">
        <v>4</v>
      </c>
      <c r="J332" s="11">
        <v>100</v>
      </c>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v>25</v>
      </c>
      <c r="AH332" s="11"/>
      <c r="AI332" s="11"/>
      <c r="AJ332" s="11"/>
      <c r="AK332" s="11"/>
      <c r="AL332" s="11"/>
      <c r="AM332" s="11"/>
      <c r="AN332" s="11" t="s">
        <v>783</v>
      </c>
      <c r="AO332" s="11" t="s">
        <v>47</v>
      </c>
      <c r="AP332" s="11" t="s">
        <v>56</v>
      </c>
      <c r="AQ332" s="11" t="s">
        <v>729</v>
      </c>
      <c r="AR332" s="41">
        <f t="shared" si="60"/>
        <v>15</v>
      </c>
      <c r="AS332" s="41">
        <v>0.6</v>
      </c>
      <c r="AT332" s="41">
        <f>7591.271/AU825</f>
        <v>0.535464595065181</v>
      </c>
      <c r="AU332" s="41">
        <f t="shared" ref="AU332:AU335" si="69">AR332</f>
        <v>15</v>
      </c>
      <c r="AV332" s="42">
        <f t="shared" si="66"/>
        <v>8.03196892597772</v>
      </c>
    </row>
    <row r="333" ht="24" spans="1:48">
      <c r="A333" s="28">
        <v>330</v>
      </c>
      <c r="B333" s="11" t="s">
        <v>151</v>
      </c>
      <c r="C333" s="29" t="s">
        <v>1325</v>
      </c>
      <c r="D333" s="11" t="s">
        <v>1326</v>
      </c>
      <c r="E333" s="11" t="s">
        <v>1327</v>
      </c>
      <c r="F333" s="11" t="s">
        <v>1128</v>
      </c>
      <c r="G333" s="11" t="s">
        <v>403</v>
      </c>
      <c r="H333" s="11">
        <v>4</v>
      </c>
      <c r="I333" s="11">
        <v>1</v>
      </c>
      <c r="J333" s="11">
        <v>100</v>
      </c>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v>25</v>
      </c>
      <c r="AH333" s="11"/>
      <c r="AI333" s="11"/>
      <c r="AJ333" s="11"/>
      <c r="AK333" s="11"/>
      <c r="AL333" s="11"/>
      <c r="AM333" s="11"/>
      <c r="AN333" s="11" t="s">
        <v>787</v>
      </c>
      <c r="AO333" s="11" t="s">
        <v>47</v>
      </c>
      <c r="AP333" s="11" t="s">
        <v>56</v>
      </c>
      <c r="AQ333" s="11" t="s">
        <v>729</v>
      </c>
      <c r="AR333" s="41">
        <f t="shared" si="60"/>
        <v>15</v>
      </c>
      <c r="AS333" s="41">
        <v>0.6</v>
      </c>
      <c r="AT333" s="41">
        <f>7591.271/AU825</f>
        <v>0.535464595065181</v>
      </c>
      <c r="AU333" s="41">
        <f t="shared" si="69"/>
        <v>15</v>
      </c>
      <c r="AV333" s="42">
        <f t="shared" si="66"/>
        <v>8.03196892597772</v>
      </c>
    </row>
    <row r="334" ht="48" spans="1:48">
      <c r="A334" s="28">
        <v>331</v>
      </c>
      <c r="B334" s="11" t="s">
        <v>151</v>
      </c>
      <c r="C334" s="29" t="s">
        <v>1328</v>
      </c>
      <c r="D334" s="11" t="s">
        <v>827</v>
      </c>
      <c r="E334" s="11" t="s">
        <v>1329</v>
      </c>
      <c r="F334" s="11" t="s">
        <v>228</v>
      </c>
      <c r="G334" s="11" t="s">
        <v>429</v>
      </c>
      <c r="H334" s="11">
        <v>4</v>
      </c>
      <c r="I334" s="11">
        <v>2</v>
      </c>
      <c r="J334" s="11">
        <v>66.66</v>
      </c>
      <c r="K334" s="11" t="s">
        <v>829</v>
      </c>
      <c r="L334" s="11">
        <v>4</v>
      </c>
      <c r="M334" s="11">
        <v>33.33</v>
      </c>
      <c r="N334" s="11" t="s">
        <v>429</v>
      </c>
      <c r="O334" s="11">
        <v>0</v>
      </c>
      <c r="P334" s="11">
        <v>0</v>
      </c>
      <c r="Q334" s="11">
        <v>0</v>
      </c>
      <c r="R334" s="11">
        <v>0</v>
      </c>
      <c r="S334" s="11">
        <v>0</v>
      </c>
      <c r="T334" s="11">
        <v>0</v>
      </c>
      <c r="U334" s="11">
        <v>0</v>
      </c>
      <c r="V334" s="11">
        <v>0</v>
      </c>
      <c r="W334" s="11">
        <v>0</v>
      </c>
      <c r="X334" s="11">
        <v>0</v>
      </c>
      <c r="Y334" s="11">
        <v>0</v>
      </c>
      <c r="Z334" s="11">
        <v>0</v>
      </c>
      <c r="AA334" s="11">
        <v>0</v>
      </c>
      <c r="AB334" s="11">
        <v>0</v>
      </c>
      <c r="AC334" s="11">
        <v>0</v>
      </c>
      <c r="AD334" s="11">
        <v>0</v>
      </c>
      <c r="AE334" s="11">
        <v>0</v>
      </c>
      <c r="AF334" s="11">
        <v>0</v>
      </c>
      <c r="AG334" s="11">
        <v>25</v>
      </c>
      <c r="AH334" s="11" t="s">
        <v>1400</v>
      </c>
      <c r="AI334" s="11">
        <v>12</v>
      </c>
      <c r="AJ334" s="11" t="s">
        <v>3329</v>
      </c>
      <c r="AK334" s="11"/>
      <c r="AL334" s="11"/>
      <c r="AM334" s="11"/>
      <c r="AN334" s="11" t="s">
        <v>787</v>
      </c>
      <c r="AO334" s="11" t="s">
        <v>47</v>
      </c>
      <c r="AP334" s="11" t="s">
        <v>56</v>
      </c>
      <c r="AQ334" s="11" t="s">
        <v>729</v>
      </c>
      <c r="AR334" s="41">
        <f t="shared" si="60"/>
        <v>15</v>
      </c>
      <c r="AS334" s="41">
        <v>0.6</v>
      </c>
      <c r="AT334" s="41">
        <f>7591.271/AU825</f>
        <v>0.535464595065181</v>
      </c>
      <c r="AU334" s="42">
        <f t="shared" si="68"/>
        <v>1.25</v>
      </c>
      <c r="AV334" s="42">
        <f t="shared" si="66"/>
        <v>0.669330743831477</v>
      </c>
    </row>
    <row r="335" ht="48" spans="1:48">
      <c r="A335" s="28">
        <v>332</v>
      </c>
      <c r="B335" s="11" t="s">
        <v>151</v>
      </c>
      <c r="C335" s="29" t="s">
        <v>1330</v>
      </c>
      <c r="D335" s="11" t="s">
        <v>1331</v>
      </c>
      <c r="E335" s="11" t="s">
        <v>1332</v>
      </c>
      <c r="F335" s="11" t="s">
        <v>228</v>
      </c>
      <c r="G335" s="11" t="s">
        <v>1058</v>
      </c>
      <c r="H335" s="11">
        <v>2</v>
      </c>
      <c r="I335" s="11">
        <v>2</v>
      </c>
      <c r="J335" s="11">
        <v>100</v>
      </c>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v>20</v>
      </c>
      <c r="AH335" s="11"/>
      <c r="AI335" s="11"/>
      <c r="AJ335" s="11"/>
      <c r="AK335" s="11"/>
      <c r="AL335" s="11"/>
      <c r="AM335" s="11"/>
      <c r="AN335" s="11" t="s">
        <v>787</v>
      </c>
      <c r="AO335" s="11" t="s">
        <v>105</v>
      </c>
      <c r="AP335" s="11" t="s">
        <v>48</v>
      </c>
      <c r="AQ335" s="11" t="s">
        <v>729</v>
      </c>
      <c r="AR335" s="41">
        <f t="shared" si="60"/>
        <v>12</v>
      </c>
      <c r="AS335" s="41">
        <v>0.6</v>
      </c>
      <c r="AT335" s="41">
        <f>7591.271/AU825</f>
        <v>0.535464595065181</v>
      </c>
      <c r="AU335" s="41">
        <f t="shared" si="69"/>
        <v>12</v>
      </c>
      <c r="AV335" s="42">
        <f t="shared" si="66"/>
        <v>6.42557514078218</v>
      </c>
    </row>
    <row r="336" ht="48" spans="1:48">
      <c r="A336" s="28">
        <v>333</v>
      </c>
      <c r="B336" s="11" t="s">
        <v>151</v>
      </c>
      <c r="C336" s="29" t="s">
        <v>1333</v>
      </c>
      <c r="D336" s="11" t="s">
        <v>1334</v>
      </c>
      <c r="E336" s="11" t="s">
        <v>1335</v>
      </c>
      <c r="F336" s="11" t="s">
        <v>428</v>
      </c>
      <c r="G336" s="11" t="s">
        <v>128</v>
      </c>
      <c r="H336" s="11">
        <v>6</v>
      </c>
      <c r="I336" s="11">
        <v>6</v>
      </c>
      <c r="J336" s="11">
        <v>100</v>
      </c>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v>25</v>
      </c>
      <c r="AH336" s="11" t="s">
        <v>1400</v>
      </c>
      <c r="AI336" s="11">
        <v>4</v>
      </c>
      <c r="AJ336" s="11"/>
      <c r="AK336" s="11"/>
      <c r="AL336" s="11"/>
      <c r="AM336" s="11"/>
      <c r="AN336" s="11" t="s">
        <v>787</v>
      </c>
      <c r="AO336" s="11" t="s">
        <v>47</v>
      </c>
      <c r="AP336" s="11" t="s">
        <v>56</v>
      </c>
      <c r="AQ336" s="11" t="s">
        <v>729</v>
      </c>
      <c r="AR336" s="41">
        <f t="shared" si="60"/>
        <v>15</v>
      </c>
      <c r="AS336" s="41">
        <v>0.6</v>
      </c>
      <c r="AT336" s="41">
        <f>7591.271/AU825</f>
        <v>0.535464595065181</v>
      </c>
      <c r="AU336" s="42">
        <f t="shared" si="68"/>
        <v>3.75</v>
      </c>
      <c r="AV336" s="42">
        <f t="shared" si="66"/>
        <v>2.00799223149443</v>
      </c>
    </row>
    <row r="337" ht="24" spans="1:48">
      <c r="A337" s="28">
        <v>334</v>
      </c>
      <c r="B337" s="11" t="s">
        <v>151</v>
      </c>
      <c r="C337" s="29" t="s">
        <v>1336</v>
      </c>
      <c r="D337" s="11" t="s">
        <v>1337</v>
      </c>
      <c r="E337" s="11" t="s">
        <v>1338</v>
      </c>
      <c r="F337" s="11" t="s">
        <v>191</v>
      </c>
      <c r="G337" s="11" t="s">
        <v>1339</v>
      </c>
      <c r="H337" s="11">
        <v>3</v>
      </c>
      <c r="I337" s="11">
        <v>3</v>
      </c>
      <c r="J337" s="11">
        <v>100</v>
      </c>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v>20</v>
      </c>
      <c r="AH337" s="11"/>
      <c r="AI337" s="11"/>
      <c r="AJ337" s="11"/>
      <c r="AK337" s="11"/>
      <c r="AL337" s="11"/>
      <c r="AM337" s="11"/>
      <c r="AN337" s="11" t="s">
        <v>787</v>
      </c>
      <c r="AO337" s="11" t="s">
        <v>105</v>
      </c>
      <c r="AP337" s="11" t="s">
        <v>48</v>
      </c>
      <c r="AQ337" s="11" t="s">
        <v>729</v>
      </c>
      <c r="AR337" s="41">
        <f t="shared" si="60"/>
        <v>12</v>
      </c>
      <c r="AS337" s="41">
        <v>0.6</v>
      </c>
      <c r="AT337" s="41">
        <f>7591.271/AU825</f>
        <v>0.535464595065181</v>
      </c>
      <c r="AU337" s="41">
        <f t="shared" ref="AU337:AU339" si="70">AR337</f>
        <v>12</v>
      </c>
      <c r="AV337" s="42">
        <f t="shared" si="66"/>
        <v>6.42557514078218</v>
      </c>
    </row>
    <row r="338" ht="36" spans="1:48">
      <c r="A338" s="28">
        <v>335</v>
      </c>
      <c r="B338" s="11" t="s">
        <v>151</v>
      </c>
      <c r="C338" s="29" t="s">
        <v>1340</v>
      </c>
      <c r="D338" s="11" t="s">
        <v>1341</v>
      </c>
      <c r="E338" s="11" t="s">
        <v>1342</v>
      </c>
      <c r="F338" s="11" t="s">
        <v>317</v>
      </c>
      <c r="G338" s="11" t="s">
        <v>1343</v>
      </c>
      <c r="H338" s="11">
        <v>3</v>
      </c>
      <c r="I338" s="11">
        <v>3</v>
      </c>
      <c r="J338" s="11">
        <v>70</v>
      </c>
      <c r="K338" s="11" t="s">
        <v>1343</v>
      </c>
      <c r="L338" s="11">
        <v>8</v>
      </c>
      <c r="M338" s="11">
        <v>30</v>
      </c>
      <c r="N338" s="11" t="s">
        <v>3418</v>
      </c>
      <c r="O338" s="11">
        <v>0</v>
      </c>
      <c r="P338" s="11">
        <v>0</v>
      </c>
      <c r="Q338" s="11">
        <v>0</v>
      </c>
      <c r="R338" s="11">
        <v>0</v>
      </c>
      <c r="S338" s="11">
        <v>0</v>
      </c>
      <c r="T338" s="11">
        <v>0</v>
      </c>
      <c r="U338" s="11">
        <v>0</v>
      </c>
      <c r="V338" s="11">
        <v>0</v>
      </c>
      <c r="W338" s="11">
        <v>0</v>
      </c>
      <c r="X338" s="11">
        <v>0</v>
      </c>
      <c r="Y338" s="11">
        <v>0</v>
      </c>
      <c r="Z338" s="11">
        <v>0</v>
      </c>
      <c r="AA338" s="11">
        <v>0</v>
      </c>
      <c r="AB338" s="11">
        <v>0</v>
      </c>
      <c r="AC338" s="11">
        <v>0</v>
      </c>
      <c r="AD338" s="11">
        <v>0</v>
      </c>
      <c r="AE338" s="11">
        <v>0</v>
      </c>
      <c r="AF338" s="11">
        <v>0</v>
      </c>
      <c r="AG338" s="11">
        <v>20</v>
      </c>
      <c r="AH338" s="11"/>
      <c r="AI338" s="11"/>
      <c r="AJ338" s="11" t="s">
        <v>3329</v>
      </c>
      <c r="AK338" s="11"/>
      <c r="AL338" s="11"/>
      <c r="AM338" s="11"/>
      <c r="AN338" s="11" t="s">
        <v>787</v>
      </c>
      <c r="AO338" s="11" t="s">
        <v>105</v>
      </c>
      <c r="AP338" s="11" t="s">
        <v>48</v>
      </c>
      <c r="AQ338" s="11" t="s">
        <v>729</v>
      </c>
      <c r="AR338" s="41">
        <f t="shared" si="60"/>
        <v>12</v>
      </c>
      <c r="AS338" s="41">
        <v>0.6</v>
      </c>
      <c r="AT338" s="41">
        <f>7591.271/AU825</f>
        <v>0.535464595065181</v>
      </c>
      <c r="AU338" s="41">
        <f t="shared" si="70"/>
        <v>12</v>
      </c>
      <c r="AV338" s="42">
        <f t="shared" si="66"/>
        <v>6.42557514078218</v>
      </c>
    </row>
    <row r="339" ht="36" spans="1:48">
      <c r="A339" s="28">
        <v>336</v>
      </c>
      <c r="B339" s="11" t="s">
        <v>151</v>
      </c>
      <c r="C339" s="29" t="s">
        <v>1344</v>
      </c>
      <c r="D339" s="11" t="s">
        <v>1345</v>
      </c>
      <c r="E339" s="11" t="s">
        <v>1346</v>
      </c>
      <c r="F339" s="11" t="s">
        <v>228</v>
      </c>
      <c r="G339" s="11" t="s">
        <v>446</v>
      </c>
      <c r="H339" s="11">
        <v>7</v>
      </c>
      <c r="I339" s="11">
        <v>1</v>
      </c>
      <c r="J339" s="11">
        <v>100</v>
      </c>
      <c r="K339" s="11" t="s">
        <v>446</v>
      </c>
      <c r="L339" s="11">
        <v>0</v>
      </c>
      <c r="M339" s="11">
        <v>0</v>
      </c>
      <c r="N339" s="11">
        <v>0</v>
      </c>
      <c r="O339" s="11">
        <v>0</v>
      </c>
      <c r="P339" s="11">
        <v>0</v>
      </c>
      <c r="Q339" s="11">
        <v>0</v>
      </c>
      <c r="R339" s="11">
        <v>0</v>
      </c>
      <c r="S339" s="11">
        <v>0</v>
      </c>
      <c r="T339" s="11">
        <v>0</v>
      </c>
      <c r="U339" s="11">
        <v>0</v>
      </c>
      <c r="V339" s="11">
        <v>0</v>
      </c>
      <c r="W339" s="11">
        <v>0</v>
      </c>
      <c r="X339" s="11">
        <v>0</v>
      </c>
      <c r="Y339" s="11">
        <v>0</v>
      </c>
      <c r="Z339" s="11">
        <v>0</v>
      </c>
      <c r="AA339" s="11">
        <v>0</v>
      </c>
      <c r="AB339" s="11">
        <v>0</v>
      </c>
      <c r="AC339" s="11">
        <v>0</v>
      </c>
      <c r="AD339" s="11">
        <v>0</v>
      </c>
      <c r="AE339" s="11">
        <v>0</v>
      </c>
      <c r="AF339" s="11">
        <v>0</v>
      </c>
      <c r="AG339" s="11">
        <v>25</v>
      </c>
      <c r="AH339" s="11"/>
      <c r="AI339" s="11"/>
      <c r="AJ339" s="11" t="s">
        <v>3329</v>
      </c>
      <c r="AK339" s="11"/>
      <c r="AL339" s="11"/>
      <c r="AM339" s="11"/>
      <c r="AN339" s="11" t="s">
        <v>787</v>
      </c>
      <c r="AO339" s="11" t="s">
        <v>47</v>
      </c>
      <c r="AP339" s="11" t="s">
        <v>56</v>
      </c>
      <c r="AQ339" s="11" t="s">
        <v>729</v>
      </c>
      <c r="AR339" s="41">
        <f t="shared" si="60"/>
        <v>15</v>
      </c>
      <c r="AS339" s="41">
        <v>0.6</v>
      </c>
      <c r="AT339" s="41">
        <f>7591.271/AU825</f>
        <v>0.535464595065181</v>
      </c>
      <c r="AU339" s="41">
        <f t="shared" si="70"/>
        <v>15</v>
      </c>
      <c r="AV339" s="42">
        <f t="shared" si="66"/>
        <v>8.03196892597772</v>
      </c>
    </row>
    <row r="340" ht="48" spans="1:48">
      <c r="A340" s="28">
        <v>337</v>
      </c>
      <c r="B340" s="11" t="s">
        <v>151</v>
      </c>
      <c r="C340" s="29" t="s">
        <v>1347</v>
      </c>
      <c r="D340" s="11" t="s">
        <v>1348</v>
      </c>
      <c r="E340" s="11" t="s">
        <v>1349</v>
      </c>
      <c r="F340" s="11" t="s">
        <v>155</v>
      </c>
      <c r="G340" s="11" t="s">
        <v>1350</v>
      </c>
      <c r="H340" s="11">
        <v>4</v>
      </c>
      <c r="I340" s="11">
        <v>3</v>
      </c>
      <c r="J340" s="11">
        <v>60</v>
      </c>
      <c r="K340" s="11" t="s">
        <v>3419</v>
      </c>
      <c r="L340" s="11">
        <v>4</v>
      </c>
      <c r="M340" s="11">
        <v>40</v>
      </c>
      <c r="N340" s="11" t="s">
        <v>1350</v>
      </c>
      <c r="O340" s="11">
        <v>0</v>
      </c>
      <c r="P340" s="11">
        <v>0</v>
      </c>
      <c r="Q340" s="11">
        <v>0</v>
      </c>
      <c r="R340" s="11">
        <v>0</v>
      </c>
      <c r="S340" s="11">
        <v>0</v>
      </c>
      <c r="T340" s="11">
        <v>0</v>
      </c>
      <c r="U340" s="11">
        <v>0</v>
      </c>
      <c r="V340" s="11">
        <v>0</v>
      </c>
      <c r="W340" s="11">
        <v>0</v>
      </c>
      <c r="X340" s="11">
        <v>0</v>
      </c>
      <c r="Y340" s="11">
        <v>0</v>
      </c>
      <c r="Z340" s="11">
        <v>0</v>
      </c>
      <c r="AA340" s="11">
        <v>0</v>
      </c>
      <c r="AB340" s="11">
        <v>0</v>
      </c>
      <c r="AC340" s="11">
        <v>0</v>
      </c>
      <c r="AD340" s="11">
        <v>0</v>
      </c>
      <c r="AE340" s="11">
        <v>0</v>
      </c>
      <c r="AF340" s="11">
        <v>0</v>
      </c>
      <c r="AG340" s="11">
        <v>25</v>
      </c>
      <c r="AH340" s="11" t="s">
        <v>1400</v>
      </c>
      <c r="AI340" s="11">
        <v>5</v>
      </c>
      <c r="AJ340" s="11" t="s">
        <v>3329</v>
      </c>
      <c r="AK340" s="11"/>
      <c r="AL340" s="11"/>
      <c r="AM340" s="11"/>
      <c r="AN340" s="11" t="s">
        <v>787</v>
      </c>
      <c r="AO340" s="11" t="s">
        <v>47</v>
      </c>
      <c r="AP340" s="11" t="s">
        <v>56</v>
      </c>
      <c r="AQ340" s="11" t="s">
        <v>729</v>
      </c>
      <c r="AR340" s="41">
        <f t="shared" si="60"/>
        <v>15</v>
      </c>
      <c r="AS340" s="41">
        <v>0.6</v>
      </c>
      <c r="AT340" s="41">
        <f>7591.271/AU825</f>
        <v>0.535464595065181</v>
      </c>
      <c r="AU340" s="42">
        <f>AR340/AI340</f>
        <v>3</v>
      </c>
      <c r="AV340" s="42">
        <f t="shared" si="66"/>
        <v>1.60639378519554</v>
      </c>
    </row>
    <row r="341" ht="36" spans="1:48">
      <c r="A341" s="28">
        <v>338</v>
      </c>
      <c r="B341" s="11" t="s">
        <v>151</v>
      </c>
      <c r="C341" s="29" t="s">
        <v>1351</v>
      </c>
      <c r="D341" s="11" t="s">
        <v>1352</v>
      </c>
      <c r="E341" s="11" t="s">
        <v>1353</v>
      </c>
      <c r="F341" s="11" t="s">
        <v>196</v>
      </c>
      <c r="G341" s="11" t="s">
        <v>825</v>
      </c>
      <c r="H341" s="11">
        <v>3</v>
      </c>
      <c r="I341" s="11">
        <v>3</v>
      </c>
      <c r="J341" s="11">
        <v>100</v>
      </c>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v>20</v>
      </c>
      <c r="AH341" s="11"/>
      <c r="AI341" s="11"/>
      <c r="AJ341" s="11"/>
      <c r="AK341" s="11"/>
      <c r="AL341" s="11"/>
      <c r="AM341" s="11"/>
      <c r="AN341" s="11" t="s">
        <v>787</v>
      </c>
      <c r="AO341" s="11" t="s">
        <v>105</v>
      </c>
      <c r="AP341" s="11" t="s">
        <v>48</v>
      </c>
      <c r="AQ341" s="11" t="s">
        <v>729</v>
      </c>
      <c r="AR341" s="41">
        <f t="shared" si="60"/>
        <v>12</v>
      </c>
      <c r="AS341" s="41">
        <v>0.6</v>
      </c>
      <c r="AT341" s="41">
        <f>7591.271/AU825</f>
        <v>0.535464595065181</v>
      </c>
      <c r="AU341" s="41">
        <f t="shared" ref="AU341:AU348" si="71">AR341</f>
        <v>12</v>
      </c>
      <c r="AV341" s="42">
        <f t="shared" si="66"/>
        <v>6.42557514078218</v>
      </c>
    </row>
    <row r="342" ht="48" spans="1:48">
      <c r="A342" s="28">
        <v>339</v>
      </c>
      <c r="B342" s="11" t="s">
        <v>151</v>
      </c>
      <c r="C342" s="29" t="s">
        <v>1354</v>
      </c>
      <c r="D342" s="11" t="s">
        <v>1355</v>
      </c>
      <c r="E342" s="11" t="s">
        <v>1356</v>
      </c>
      <c r="F342" s="11" t="s">
        <v>228</v>
      </c>
      <c r="G342" s="11" t="s">
        <v>1357</v>
      </c>
      <c r="H342" s="11">
        <v>5</v>
      </c>
      <c r="I342" s="11">
        <v>1</v>
      </c>
      <c r="J342" s="11">
        <v>55</v>
      </c>
      <c r="K342" s="11" t="s">
        <v>861</v>
      </c>
      <c r="L342" s="11">
        <v>2</v>
      </c>
      <c r="M342" s="11">
        <v>45</v>
      </c>
      <c r="N342" s="11" t="s">
        <v>1357</v>
      </c>
      <c r="O342" s="11">
        <v>0</v>
      </c>
      <c r="P342" s="11">
        <v>0</v>
      </c>
      <c r="Q342" s="11">
        <v>0</v>
      </c>
      <c r="R342" s="11">
        <v>0</v>
      </c>
      <c r="S342" s="11">
        <v>0</v>
      </c>
      <c r="T342" s="11">
        <v>0</v>
      </c>
      <c r="U342" s="11">
        <v>0</v>
      </c>
      <c r="V342" s="11">
        <v>0</v>
      </c>
      <c r="W342" s="11">
        <v>0</v>
      </c>
      <c r="X342" s="11">
        <v>0</v>
      </c>
      <c r="Y342" s="11">
        <v>0</v>
      </c>
      <c r="Z342" s="11">
        <v>0</v>
      </c>
      <c r="AA342" s="11">
        <v>0</v>
      </c>
      <c r="AB342" s="11">
        <v>0</v>
      </c>
      <c r="AC342" s="11">
        <v>0</v>
      </c>
      <c r="AD342" s="11">
        <v>0</v>
      </c>
      <c r="AE342" s="11">
        <v>0</v>
      </c>
      <c r="AF342" s="11">
        <v>0</v>
      </c>
      <c r="AG342" s="11">
        <v>25</v>
      </c>
      <c r="AH342" s="11"/>
      <c r="AI342" s="11"/>
      <c r="AJ342" s="11" t="s">
        <v>3329</v>
      </c>
      <c r="AK342" s="11"/>
      <c r="AL342" s="11"/>
      <c r="AM342" s="11"/>
      <c r="AN342" s="11" t="s">
        <v>1358</v>
      </c>
      <c r="AO342" s="11" t="s">
        <v>47</v>
      </c>
      <c r="AP342" s="11" t="s">
        <v>56</v>
      </c>
      <c r="AQ342" s="11" t="s">
        <v>729</v>
      </c>
      <c r="AR342" s="41">
        <f t="shared" si="60"/>
        <v>15</v>
      </c>
      <c r="AS342" s="41">
        <v>0.6</v>
      </c>
      <c r="AT342" s="41">
        <f>7591.271/AU825</f>
        <v>0.535464595065181</v>
      </c>
      <c r="AU342" s="41">
        <f t="shared" si="71"/>
        <v>15</v>
      </c>
      <c r="AV342" s="42">
        <f t="shared" si="66"/>
        <v>8.03196892597772</v>
      </c>
    </row>
    <row r="343" ht="36" spans="1:48">
      <c r="A343" s="28">
        <v>340</v>
      </c>
      <c r="B343" s="11" t="s">
        <v>151</v>
      </c>
      <c r="C343" s="29" t="s">
        <v>1359</v>
      </c>
      <c r="D343" s="11" t="s">
        <v>1360</v>
      </c>
      <c r="E343" s="11" t="s">
        <v>1361</v>
      </c>
      <c r="F343" s="11" t="s">
        <v>155</v>
      </c>
      <c r="G343" s="11" t="s">
        <v>1362</v>
      </c>
      <c r="H343" s="11">
        <v>2</v>
      </c>
      <c r="I343" s="11">
        <v>2</v>
      </c>
      <c r="J343" s="11">
        <v>100</v>
      </c>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v>50</v>
      </c>
      <c r="AH343" s="11" t="s">
        <v>1400</v>
      </c>
      <c r="AI343" s="11">
        <v>9</v>
      </c>
      <c r="AJ343" s="11"/>
      <c r="AK343" s="11"/>
      <c r="AL343" s="11"/>
      <c r="AM343" s="11"/>
      <c r="AN343" s="11" t="s">
        <v>1358</v>
      </c>
      <c r="AO343" s="11" t="s">
        <v>47</v>
      </c>
      <c r="AP343" s="11" t="s">
        <v>48</v>
      </c>
      <c r="AQ343" s="11" t="s">
        <v>729</v>
      </c>
      <c r="AR343" s="41">
        <f t="shared" si="60"/>
        <v>30</v>
      </c>
      <c r="AS343" s="41">
        <v>0.6</v>
      </c>
      <c r="AT343" s="41">
        <f>7591.271/AU825</f>
        <v>0.535464595065181</v>
      </c>
      <c r="AU343" s="42">
        <f>AR343/AI343</f>
        <v>3.33333333333333</v>
      </c>
      <c r="AV343" s="42">
        <f t="shared" si="66"/>
        <v>1.7848819835506</v>
      </c>
    </row>
    <row r="344" ht="36" spans="1:48">
      <c r="A344" s="28">
        <v>341</v>
      </c>
      <c r="B344" s="11" t="s">
        <v>151</v>
      </c>
      <c r="C344" s="29" t="s">
        <v>1363</v>
      </c>
      <c r="D344" s="11" t="s">
        <v>1364</v>
      </c>
      <c r="E344" s="11" t="s">
        <v>1365</v>
      </c>
      <c r="F344" s="11" t="s">
        <v>228</v>
      </c>
      <c r="G344" s="11" t="s">
        <v>1366</v>
      </c>
      <c r="H344" s="11">
        <v>6</v>
      </c>
      <c r="I344" s="11">
        <v>6</v>
      </c>
      <c r="J344" s="11">
        <v>100</v>
      </c>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v>25</v>
      </c>
      <c r="AH344" s="11"/>
      <c r="AI344" s="11"/>
      <c r="AJ344" s="11"/>
      <c r="AK344" s="11"/>
      <c r="AL344" s="11"/>
      <c r="AM344" s="11"/>
      <c r="AN344" s="11" t="s">
        <v>1358</v>
      </c>
      <c r="AO344" s="11" t="s">
        <v>47</v>
      </c>
      <c r="AP344" s="11" t="s">
        <v>56</v>
      </c>
      <c r="AQ344" s="11" t="s">
        <v>729</v>
      </c>
      <c r="AR344" s="41">
        <f t="shared" si="60"/>
        <v>15</v>
      </c>
      <c r="AS344" s="41">
        <v>0.6</v>
      </c>
      <c r="AT344" s="41">
        <f>7591.271/AU825</f>
        <v>0.535464595065181</v>
      </c>
      <c r="AU344" s="41">
        <f t="shared" si="71"/>
        <v>15</v>
      </c>
      <c r="AV344" s="42">
        <f t="shared" si="66"/>
        <v>8.03196892597772</v>
      </c>
    </row>
    <row r="345" ht="36" spans="1:48">
      <c r="A345" s="28">
        <v>342</v>
      </c>
      <c r="B345" s="11" t="s">
        <v>151</v>
      </c>
      <c r="C345" s="29" t="s">
        <v>1367</v>
      </c>
      <c r="D345" s="11" t="s">
        <v>1368</v>
      </c>
      <c r="E345" s="11" t="s">
        <v>1369</v>
      </c>
      <c r="F345" s="11" t="s">
        <v>196</v>
      </c>
      <c r="G345" s="11" t="s">
        <v>825</v>
      </c>
      <c r="H345" s="11">
        <v>2</v>
      </c>
      <c r="I345" s="11">
        <v>2</v>
      </c>
      <c r="J345" s="11">
        <v>100</v>
      </c>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v>50</v>
      </c>
      <c r="AH345" s="11"/>
      <c r="AI345" s="11"/>
      <c r="AJ345" s="11"/>
      <c r="AK345" s="11"/>
      <c r="AL345" s="11"/>
      <c r="AM345" s="11"/>
      <c r="AN345" s="11" t="s">
        <v>1358</v>
      </c>
      <c r="AO345" s="11" t="s">
        <v>47</v>
      </c>
      <c r="AP345" s="11" t="s">
        <v>48</v>
      </c>
      <c r="AQ345" s="11" t="s">
        <v>729</v>
      </c>
      <c r="AR345" s="41">
        <f t="shared" si="60"/>
        <v>30</v>
      </c>
      <c r="AS345" s="41">
        <v>0.6</v>
      </c>
      <c r="AT345" s="41">
        <f>7591.271/AU825</f>
        <v>0.535464595065181</v>
      </c>
      <c r="AU345" s="41">
        <f t="shared" si="71"/>
        <v>30</v>
      </c>
      <c r="AV345" s="42">
        <f t="shared" si="66"/>
        <v>16.0639378519554</v>
      </c>
    </row>
    <row r="346" ht="48" spans="1:48">
      <c r="A346" s="28">
        <v>343</v>
      </c>
      <c r="B346" s="11" t="s">
        <v>151</v>
      </c>
      <c r="C346" s="29" t="s">
        <v>1370</v>
      </c>
      <c r="D346" s="11" t="s">
        <v>1371</v>
      </c>
      <c r="E346" s="11" t="s">
        <v>1372</v>
      </c>
      <c r="F346" s="11" t="s">
        <v>317</v>
      </c>
      <c r="G346" s="11" t="s">
        <v>1373</v>
      </c>
      <c r="H346" s="11">
        <v>7</v>
      </c>
      <c r="I346" s="11">
        <v>1</v>
      </c>
      <c r="J346" s="11">
        <v>100</v>
      </c>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v>25</v>
      </c>
      <c r="AH346" s="11"/>
      <c r="AI346" s="11"/>
      <c r="AJ346" s="11"/>
      <c r="AK346" s="11"/>
      <c r="AL346" s="11"/>
      <c r="AM346" s="11"/>
      <c r="AN346" s="11" t="s">
        <v>1358</v>
      </c>
      <c r="AO346" s="11" t="s">
        <v>47</v>
      </c>
      <c r="AP346" s="11" t="s">
        <v>56</v>
      </c>
      <c r="AQ346" s="11" t="s">
        <v>729</v>
      </c>
      <c r="AR346" s="41">
        <f t="shared" si="60"/>
        <v>15</v>
      </c>
      <c r="AS346" s="41">
        <v>0.6</v>
      </c>
      <c r="AT346" s="41">
        <f>7591.271/AU825</f>
        <v>0.535464595065181</v>
      </c>
      <c r="AU346" s="41">
        <f t="shared" si="71"/>
        <v>15</v>
      </c>
      <c r="AV346" s="42">
        <f t="shared" si="66"/>
        <v>8.03196892597772</v>
      </c>
    </row>
    <row r="347" ht="36" spans="1:48">
      <c r="A347" s="28">
        <v>344</v>
      </c>
      <c r="B347" s="11" t="s">
        <v>151</v>
      </c>
      <c r="C347" s="29" t="s">
        <v>1374</v>
      </c>
      <c r="D347" s="11" t="s">
        <v>1375</v>
      </c>
      <c r="E347" s="11" t="s">
        <v>1376</v>
      </c>
      <c r="F347" s="11" t="s">
        <v>277</v>
      </c>
      <c r="G347" s="11" t="s">
        <v>1377</v>
      </c>
      <c r="H347" s="11">
        <v>7</v>
      </c>
      <c r="I347" s="11">
        <v>5</v>
      </c>
      <c r="J347" s="11">
        <v>0</v>
      </c>
      <c r="K347" s="11" t="s">
        <v>3420</v>
      </c>
      <c r="L347" s="11">
        <v>7</v>
      </c>
      <c r="M347" s="11">
        <v>100</v>
      </c>
      <c r="N347" s="11" t="s">
        <v>1377</v>
      </c>
      <c r="O347" s="11">
        <v>0</v>
      </c>
      <c r="P347" s="11">
        <v>0</v>
      </c>
      <c r="Q347" s="11">
        <v>0</v>
      </c>
      <c r="R347" s="11">
        <v>0</v>
      </c>
      <c r="S347" s="11">
        <v>0</v>
      </c>
      <c r="T347" s="11">
        <v>0</v>
      </c>
      <c r="U347" s="11">
        <v>0</v>
      </c>
      <c r="V347" s="11">
        <v>0</v>
      </c>
      <c r="W347" s="11">
        <v>0</v>
      </c>
      <c r="X347" s="11">
        <v>0</v>
      </c>
      <c r="Y347" s="11">
        <v>0</v>
      </c>
      <c r="Z347" s="11">
        <v>0</v>
      </c>
      <c r="AA347" s="11">
        <v>0</v>
      </c>
      <c r="AB347" s="11">
        <v>0</v>
      </c>
      <c r="AC347" s="11">
        <v>0</v>
      </c>
      <c r="AD347" s="11">
        <v>0</v>
      </c>
      <c r="AE347" s="11">
        <v>0</v>
      </c>
      <c r="AF347" s="11">
        <v>0</v>
      </c>
      <c r="AG347" s="11">
        <v>25</v>
      </c>
      <c r="AH347" s="11"/>
      <c r="AI347" s="11"/>
      <c r="AJ347" s="11" t="s">
        <v>3329</v>
      </c>
      <c r="AK347" s="11"/>
      <c r="AL347" s="11"/>
      <c r="AM347" s="11"/>
      <c r="AN347" s="11" t="s">
        <v>1358</v>
      </c>
      <c r="AO347" s="11" t="s">
        <v>47</v>
      </c>
      <c r="AP347" s="11" t="s">
        <v>56</v>
      </c>
      <c r="AQ347" s="11" t="s">
        <v>729</v>
      </c>
      <c r="AR347" s="41">
        <f t="shared" si="60"/>
        <v>15</v>
      </c>
      <c r="AS347" s="41">
        <v>0.6</v>
      </c>
      <c r="AT347" s="41">
        <f>7591.271/AU825</f>
        <v>0.535464595065181</v>
      </c>
      <c r="AU347" s="41">
        <f t="shared" si="71"/>
        <v>15</v>
      </c>
      <c r="AV347" s="42">
        <f t="shared" si="66"/>
        <v>8.03196892597772</v>
      </c>
    </row>
    <row r="348" ht="36" spans="1:48">
      <c r="A348" s="28">
        <v>345</v>
      </c>
      <c r="B348" s="11" t="s">
        <v>151</v>
      </c>
      <c r="C348" s="29" t="s">
        <v>1378</v>
      </c>
      <c r="D348" s="11" t="s">
        <v>1379</v>
      </c>
      <c r="E348" s="11" t="s">
        <v>1380</v>
      </c>
      <c r="F348" s="11" t="s">
        <v>172</v>
      </c>
      <c r="G348" s="11" t="s">
        <v>1381</v>
      </c>
      <c r="H348" s="11">
        <v>2</v>
      </c>
      <c r="I348" s="11">
        <v>2</v>
      </c>
      <c r="J348" s="11">
        <v>100</v>
      </c>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v>50</v>
      </c>
      <c r="AH348" s="11"/>
      <c r="AI348" s="11"/>
      <c r="AJ348" s="11"/>
      <c r="AK348" s="11"/>
      <c r="AL348" s="11"/>
      <c r="AM348" s="11"/>
      <c r="AN348" s="11" t="s">
        <v>1358</v>
      </c>
      <c r="AO348" s="11" t="s">
        <v>47</v>
      </c>
      <c r="AP348" s="11" t="s">
        <v>48</v>
      </c>
      <c r="AQ348" s="11" t="s">
        <v>729</v>
      </c>
      <c r="AR348" s="41">
        <f t="shared" si="60"/>
        <v>30</v>
      </c>
      <c r="AS348" s="41">
        <v>0.6</v>
      </c>
      <c r="AT348" s="41">
        <f>7591.271/AU825</f>
        <v>0.535464595065181</v>
      </c>
      <c r="AU348" s="41">
        <f t="shared" si="71"/>
        <v>30</v>
      </c>
      <c r="AV348" s="42">
        <f t="shared" si="66"/>
        <v>16.0639378519554</v>
      </c>
    </row>
    <row r="349" ht="36" spans="1:48">
      <c r="A349" s="28">
        <v>346</v>
      </c>
      <c r="B349" s="11" t="s">
        <v>151</v>
      </c>
      <c r="C349" s="29" t="s">
        <v>1382</v>
      </c>
      <c r="D349" s="11" t="s">
        <v>1383</v>
      </c>
      <c r="E349" s="11" t="s">
        <v>1384</v>
      </c>
      <c r="F349" s="11" t="s">
        <v>178</v>
      </c>
      <c r="G349" s="11" t="s">
        <v>1385</v>
      </c>
      <c r="H349" s="11">
        <v>2</v>
      </c>
      <c r="I349" s="11">
        <v>2</v>
      </c>
      <c r="J349" s="11">
        <v>100</v>
      </c>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v>20</v>
      </c>
      <c r="AH349" s="11" t="s">
        <v>1400</v>
      </c>
      <c r="AI349" s="11">
        <v>2</v>
      </c>
      <c r="AJ349" s="11"/>
      <c r="AK349" s="11"/>
      <c r="AL349" s="11"/>
      <c r="AM349" s="11"/>
      <c r="AN349" s="11" t="s">
        <v>1358</v>
      </c>
      <c r="AO349" s="11" t="s">
        <v>105</v>
      </c>
      <c r="AP349" s="11" t="s">
        <v>48</v>
      </c>
      <c r="AQ349" s="11" t="s">
        <v>729</v>
      </c>
      <c r="AR349" s="41">
        <f t="shared" si="60"/>
        <v>12</v>
      </c>
      <c r="AS349" s="41">
        <v>0.6</v>
      </c>
      <c r="AT349" s="41">
        <f>7591.271/AU825</f>
        <v>0.535464595065181</v>
      </c>
      <c r="AU349" s="42">
        <f>AR349/AI349</f>
        <v>6</v>
      </c>
      <c r="AV349" s="42">
        <f t="shared" si="66"/>
        <v>3.21278757039109</v>
      </c>
    </row>
    <row r="350" ht="36" spans="1:48">
      <c r="A350" s="28">
        <v>347</v>
      </c>
      <c r="B350" s="11" t="s">
        <v>151</v>
      </c>
      <c r="C350" s="29" t="s">
        <v>1386</v>
      </c>
      <c r="D350" s="11" t="s">
        <v>1387</v>
      </c>
      <c r="E350" s="11" t="s">
        <v>1388</v>
      </c>
      <c r="F350" s="11" t="s">
        <v>178</v>
      </c>
      <c r="G350" s="11" t="s">
        <v>1389</v>
      </c>
      <c r="H350" s="11">
        <v>3</v>
      </c>
      <c r="I350" s="11">
        <v>3</v>
      </c>
      <c r="J350" s="11">
        <v>100</v>
      </c>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v>50</v>
      </c>
      <c r="AH350" s="11"/>
      <c r="AI350" s="11"/>
      <c r="AJ350" s="11"/>
      <c r="AK350" s="11"/>
      <c r="AL350" s="11"/>
      <c r="AM350" s="11"/>
      <c r="AN350" s="11" t="s">
        <v>1358</v>
      </c>
      <c r="AO350" s="11" t="s">
        <v>47</v>
      </c>
      <c r="AP350" s="11" t="s">
        <v>48</v>
      </c>
      <c r="AQ350" s="11" t="s">
        <v>729</v>
      </c>
      <c r="AR350" s="41">
        <f t="shared" si="60"/>
        <v>30</v>
      </c>
      <c r="AS350" s="41">
        <v>0.6</v>
      </c>
      <c r="AT350" s="41">
        <f>7591.271/AU825</f>
        <v>0.535464595065181</v>
      </c>
      <c r="AU350" s="41">
        <f t="shared" ref="AU350:AU352" si="72">AR350</f>
        <v>30</v>
      </c>
      <c r="AV350" s="42">
        <f t="shared" si="66"/>
        <v>16.0639378519554</v>
      </c>
    </row>
    <row r="351" ht="36" spans="1:48">
      <c r="A351" s="28">
        <v>348</v>
      </c>
      <c r="B351" s="11" t="s">
        <v>151</v>
      </c>
      <c r="C351" s="29" t="s">
        <v>1390</v>
      </c>
      <c r="D351" s="11" t="s">
        <v>1391</v>
      </c>
      <c r="E351" s="11" t="s">
        <v>1392</v>
      </c>
      <c r="F351" s="11" t="s">
        <v>155</v>
      </c>
      <c r="G351" s="11" t="s">
        <v>407</v>
      </c>
      <c r="H351" s="11">
        <v>5</v>
      </c>
      <c r="I351" s="11">
        <v>5</v>
      </c>
      <c r="J351" s="11">
        <v>100</v>
      </c>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v>25</v>
      </c>
      <c r="AH351" s="11"/>
      <c r="AI351" s="11"/>
      <c r="AJ351" s="11"/>
      <c r="AK351" s="11"/>
      <c r="AL351" s="11"/>
      <c r="AM351" s="11"/>
      <c r="AN351" s="11" t="s">
        <v>1393</v>
      </c>
      <c r="AO351" s="11" t="s">
        <v>47</v>
      </c>
      <c r="AP351" s="11" t="s">
        <v>56</v>
      </c>
      <c r="AQ351" s="11" t="s">
        <v>729</v>
      </c>
      <c r="AR351" s="41">
        <f t="shared" si="60"/>
        <v>15</v>
      </c>
      <c r="AS351" s="41">
        <v>0.6</v>
      </c>
      <c r="AT351" s="41">
        <f>7591.271/AU825</f>
        <v>0.535464595065181</v>
      </c>
      <c r="AU351" s="41">
        <f t="shared" si="72"/>
        <v>15</v>
      </c>
      <c r="AV351" s="42">
        <f t="shared" si="66"/>
        <v>8.03196892597772</v>
      </c>
    </row>
    <row r="352" ht="36" spans="1:48">
      <c r="A352" s="28">
        <v>349</v>
      </c>
      <c r="B352" s="11" t="s">
        <v>151</v>
      </c>
      <c r="C352" s="29" t="s">
        <v>1394</v>
      </c>
      <c r="D352" s="11" t="s">
        <v>1395</v>
      </c>
      <c r="E352" s="11" t="s">
        <v>1396</v>
      </c>
      <c r="F352" s="11" t="s">
        <v>202</v>
      </c>
      <c r="G352" s="11" t="s">
        <v>1152</v>
      </c>
      <c r="H352" s="11">
        <v>3</v>
      </c>
      <c r="I352" s="11">
        <v>3</v>
      </c>
      <c r="J352" s="11">
        <v>100</v>
      </c>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v>20</v>
      </c>
      <c r="AH352" s="11"/>
      <c r="AI352" s="11"/>
      <c r="AJ352" s="11"/>
      <c r="AK352" s="11"/>
      <c r="AL352" s="11"/>
      <c r="AM352" s="11"/>
      <c r="AN352" s="11" t="s">
        <v>1393</v>
      </c>
      <c r="AO352" s="11" t="s">
        <v>105</v>
      </c>
      <c r="AP352" s="11" t="s">
        <v>48</v>
      </c>
      <c r="AQ352" s="11" t="s">
        <v>729</v>
      </c>
      <c r="AR352" s="41">
        <f t="shared" si="60"/>
        <v>12</v>
      </c>
      <c r="AS352" s="41">
        <v>0.6</v>
      </c>
      <c r="AT352" s="41">
        <f>7591.271/AU825</f>
        <v>0.535464595065181</v>
      </c>
      <c r="AU352" s="41">
        <f t="shared" si="72"/>
        <v>12</v>
      </c>
      <c r="AV352" s="42">
        <f t="shared" si="66"/>
        <v>6.42557514078218</v>
      </c>
    </row>
    <row r="353" s="3" customFormat="1" ht="36" spans="1:48">
      <c r="A353" s="28">
        <v>350</v>
      </c>
      <c r="B353" s="11" t="s">
        <v>151</v>
      </c>
      <c r="C353" s="29" t="s">
        <v>1397</v>
      </c>
      <c r="D353" s="11" t="s">
        <v>1398</v>
      </c>
      <c r="E353" s="11" t="s">
        <v>1399</v>
      </c>
      <c r="F353" s="11" t="s">
        <v>228</v>
      </c>
      <c r="G353" s="11" t="s">
        <v>1194</v>
      </c>
      <c r="H353" s="11">
        <v>2</v>
      </c>
      <c r="I353" s="11">
        <v>2</v>
      </c>
      <c r="J353" s="11">
        <v>66.66</v>
      </c>
      <c r="K353" s="11" t="s">
        <v>1194</v>
      </c>
      <c r="L353" s="11">
        <v>4</v>
      </c>
      <c r="M353" s="11">
        <v>33.33</v>
      </c>
      <c r="N353" s="11" t="s">
        <v>3421</v>
      </c>
      <c r="O353" s="11">
        <v>7</v>
      </c>
      <c r="P353" s="11">
        <v>19</v>
      </c>
      <c r="Q353" s="11" t="s">
        <v>833</v>
      </c>
      <c r="R353" s="11">
        <v>0</v>
      </c>
      <c r="S353" s="11">
        <v>0</v>
      </c>
      <c r="T353" s="11">
        <v>0</v>
      </c>
      <c r="U353" s="11">
        <v>0</v>
      </c>
      <c r="V353" s="11">
        <v>0</v>
      </c>
      <c r="W353" s="11">
        <v>0</v>
      </c>
      <c r="X353" s="11">
        <v>0</v>
      </c>
      <c r="Y353" s="11">
        <v>0</v>
      </c>
      <c r="Z353" s="11">
        <v>0</v>
      </c>
      <c r="AA353" s="11">
        <v>0</v>
      </c>
      <c r="AB353" s="11">
        <v>0</v>
      </c>
      <c r="AC353" s="11">
        <v>0</v>
      </c>
      <c r="AD353" s="11">
        <v>0</v>
      </c>
      <c r="AE353" s="11">
        <v>0</v>
      </c>
      <c r="AF353" s="11">
        <v>0</v>
      </c>
      <c r="AG353" s="11">
        <v>20</v>
      </c>
      <c r="AH353" s="31" t="s">
        <v>1400</v>
      </c>
      <c r="AI353" s="11">
        <v>6</v>
      </c>
      <c r="AJ353" s="11" t="s">
        <v>3329</v>
      </c>
      <c r="AK353" s="11"/>
      <c r="AL353" s="11"/>
      <c r="AM353" s="11"/>
      <c r="AN353" s="11" t="s">
        <v>1393</v>
      </c>
      <c r="AO353" s="11" t="s">
        <v>105</v>
      </c>
      <c r="AP353" s="11" t="s">
        <v>48</v>
      </c>
      <c r="AQ353" s="11" t="s">
        <v>729</v>
      </c>
      <c r="AR353" s="44">
        <f t="shared" si="60"/>
        <v>12</v>
      </c>
      <c r="AS353" s="44">
        <v>0.6</v>
      </c>
      <c r="AT353" s="44">
        <f>7591.271/AU825</f>
        <v>0.535464595065181</v>
      </c>
      <c r="AU353" s="45">
        <f>AR353/AI353</f>
        <v>2</v>
      </c>
      <c r="AV353" s="45">
        <f t="shared" si="66"/>
        <v>1.07092919013036</v>
      </c>
    </row>
    <row r="354" ht="36" spans="1:48">
      <c r="A354" s="28">
        <v>351</v>
      </c>
      <c r="B354" s="11" t="s">
        <v>151</v>
      </c>
      <c r="C354" s="29" t="s">
        <v>1401</v>
      </c>
      <c r="D354" s="11" t="s">
        <v>1402</v>
      </c>
      <c r="E354" s="11" t="s">
        <v>1403</v>
      </c>
      <c r="F354" s="11" t="s">
        <v>277</v>
      </c>
      <c r="G354" s="11" t="s">
        <v>1023</v>
      </c>
      <c r="H354" s="11">
        <v>4</v>
      </c>
      <c r="I354" s="11">
        <v>4</v>
      </c>
      <c r="J354" s="11">
        <v>100</v>
      </c>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v>25</v>
      </c>
      <c r="AH354" s="11"/>
      <c r="AI354" s="11"/>
      <c r="AJ354" s="11"/>
      <c r="AK354" s="11"/>
      <c r="AL354" s="11"/>
      <c r="AM354" s="11"/>
      <c r="AN354" s="11" t="s">
        <v>1393</v>
      </c>
      <c r="AO354" s="11" t="s">
        <v>47</v>
      </c>
      <c r="AP354" s="11" t="s">
        <v>56</v>
      </c>
      <c r="AQ354" s="11" t="s">
        <v>729</v>
      </c>
      <c r="AR354" s="41">
        <f t="shared" si="60"/>
        <v>15</v>
      </c>
      <c r="AS354" s="41">
        <v>0.6</v>
      </c>
      <c r="AT354" s="41">
        <f>7591.271/AU825</f>
        <v>0.535464595065181</v>
      </c>
      <c r="AU354" s="41">
        <f t="shared" ref="AU354:AU356" si="73">AR354</f>
        <v>15</v>
      </c>
      <c r="AV354" s="42">
        <f t="shared" si="66"/>
        <v>8.03196892597772</v>
      </c>
    </row>
    <row r="355" ht="36" spans="1:48">
      <c r="A355" s="28">
        <v>352</v>
      </c>
      <c r="B355" s="11" t="s">
        <v>151</v>
      </c>
      <c r="C355" s="29" t="s">
        <v>1404</v>
      </c>
      <c r="D355" s="11" t="s">
        <v>1405</v>
      </c>
      <c r="E355" s="11" t="s">
        <v>1406</v>
      </c>
      <c r="F355" s="11" t="s">
        <v>1407</v>
      </c>
      <c r="G355" s="11" t="s">
        <v>825</v>
      </c>
      <c r="H355" s="11">
        <v>1</v>
      </c>
      <c r="I355" s="11">
        <v>1</v>
      </c>
      <c r="J355" s="11">
        <v>100</v>
      </c>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v>50</v>
      </c>
      <c r="AH355" s="11"/>
      <c r="AI355" s="11"/>
      <c r="AJ355" s="11"/>
      <c r="AK355" s="11"/>
      <c r="AL355" s="11"/>
      <c r="AM355" s="11"/>
      <c r="AN355" s="11" t="s">
        <v>1393</v>
      </c>
      <c r="AO355" s="11" t="s">
        <v>47</v>
      </c>
      <c r="AP355" s="11" t="s">
        <v>48</v>
      </c>
      <c r="AQ355" s="11" t="s">
        <v>729</v>
      </c>
      <c r="AR355" s="41">
        <f t="shared" si="60"/>
        <v>30</v>
      </c>
      <c r="AS355" s="41">
        <v>0.6</v>
      </c>
      <c r="AT355" s="41">
        <f>7591.271/AU825</f>
        <v>0.535464595065181</v>
      </c>
      <c r="AU355" s="41">
        <f t="shared" si="73"/>
        <v>30</v>
      </c>
      <c r="AV355" s="42">
        <f t="shared" si="66"/>
        <v>16.0639378519554</v>
      </c>
    </row>
    <row r="356" ht="36" spans="1:48">
      <c r="A356" s="28">
        <v>353</v>
      </c>
      <c r="B356" s="11" t="s">
        <v>151</v>
      </c>
      <c r="C356" s="29" t="s">
        <v>1408</v>
      </c>
      <c r="D356" s="11" t="s">
        <v>1409</v>
      </c>
      <c r="E356" s="11" t="s">
        <v>1410</v>
      </c>
      <c r="F356" s="11" t="s">
        <v>1289</v>
      </c>
      <c r="G356" s="11" t="s">
        <v>1048</v>
      </c>
      <c r="H356" s="11">
        <v>5</v>
      </c>
      <c r="I356" s="11">
        <v>5</v>
      </c>
      <c r="J356" s="11">
        <v>100</v>
      </c>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v>25</v>
      </c>
      <c r="AH356" s="11"/>
      <c r="AI356" s="11"/>
      <c r="AJ356" s="11"/>
      <c r="AK356" s="11"/>
      <c r="AL356" s="11"/>
      <c r="AM356" s="11"/>
      <c r="AN356" s="11" t="s">
        <v>1393</v>
      </c>
      <c r="AO356" s="11" t="s">
        <v>47</v>
      </c>
      <c r="AP356" s="11" t="s">
        <v>56</v>
      </c>
      <c r="AQ356" s="11" t="s">
        <v>729</v>
      </c>
      <c r="AR356" s="41">
        <f t="shared" si="60"/>
        <v>15</v>
      </c>
      <c r="AS356" s="41">
        <v>0.6</v>
      </c>
      <c r="AT356" s="41">
        <f>7591.271/AU825</f>
        <v>0.535464595065181</v>
      </c>
      <c r="AU356" s="41">
        <f t="shared" si="73"/>
        <v>15</v>
      </c>
      <c r="AV356" s="42">
        <f t="shared" si="66"/>
        <v>8.03196892597772</v>
      </c>
    </row>
    <row r="357" ht="48" spans="1:48">
      <c r="A357" s="28">
        <v>354</v>
      </c>
      <c r="B357" s="11" t="s">
        <v>151</v>
      </c>
      <c r="C357" s="29" t="s">
        <v>1411</v>
      </c>
      <c r="D357" s="11" t="s">
        <v>1412</v>
      </c>
      <c r="E357" s="11" t="s">
        <v>1413</v>
      </c>
      <c r="F357" s="11" t="s">
        <v>1407</v>
      </c>
      <c r="G357" s="11" t="s">
        <v>825</v>
      </c>
      <c r="H357" s="11">
        <v>5</v>
      </c>
      <c r="I357" s="11">
        <v>5</v>
      </c>
      <c r="J357" s="11">
        <v>100</v>
      </c>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v>25</v>
      </c>
      <c r="AH357" s="11" t="s">
        <v>1400</v>
      </c>
      <c r="AI357" s="11">
        <v>13</v>
      </c>
      <c r="AJ357" s="11"/>
      <c r="AK357" s="11"/>
      <c r="AL357" s="11"/>
      <c r="AM357" s="11"/>
      <c r="AN357" s="11" t="s">
        <v>1393</v>
      </c>
      <c r="AO357" s="11" t="s">
        <v>47</v>
      </c>
      <c r="AP357" s="11" t="s">
        <v>56</v>
      </c>
      <c r="AQ357" s="11" t="s">
        <v>729</v>
      </c>
      <c r="AR357" s="41">
        <f t="shared" si="60"/>
        <v>15</v>
      </c>
      <c r="AS357" s="41">
        <v>0.6</v>
      </c>
      <c r="AT357" s="41">
        <f>7591.271/AU825</f>
        <v>0.535464595065181</v>
      </c>
      <c r="AU357" s="42">
        <f>AR357/AI357</f>
        <v>1.15384615384615</v>
      </c>
      <c r="AV357" s="42">
        <f t="shared" si="66"/>
        <v>0.617843763536748</v>
      </c>
    </row>
    <row r="358" ht="24" spans="1:48">
      <c r="A358" s="28">
        <v>355</v>
      </c>
      <c r="B358" s="11" t="s">
        <v>151</v>
      </c>
      <c r="C358" s="29" t="s">
        <v>1414</v>
      </c>
      <c r="D358" s="11" t="s">
        <v>1415</v>
      </c>
      <c r="E358" s="11" t="s">
        <v>1416</v>
      </c>
      <c r="F358" s="11" t="s">
        <v>196</v>
      </c>
      <c r="G358" s="11" t="s">
        <v>339</v>
      </c>
      <c r="H358" s="11">
        <v>6</v>
      </c>
      <c r="I358" s="11">
        <v>6</v>
      </c>
      <c r="J358" s="11">
        <v>100</v>
      </c>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v>25</v>
      </c>
      <c r="AH358" s="11"/>
      <c r="AI358" s="11"/>
      <c r="AJ358" s="11"/>
      <c r="AK358" s="11"/>
      <c r="AL358" s="11"/>
      <c r="AM358" s="11"/>
      <c r="AN358" s="11" t="s">
        <v>1417</v>
      </c>
      <c r="AO358" s="11" t="s">
        <v>47</v>
      </c>
      <c r="AP358" s="11" t="s">
        <v>56</v>
      </c>
      <c r="AQ358" s="11" t="s">
        <v>729</v>
      </c>
      <c r="AR358" s="41">
        <f t="shared" ref="AR358:AR421" si="74">AG358*AS358</f>
        <v>15</v>
      </c>
      <c r="AS358" s="41">
        <v>0.6</v>
      </c>
      <c r="AT358" s="41">
        <f>7591.271/AU825</f>
        <v>0.535464595065181</v>
      </c>
      <c r="AU358" s="41">
        <f t="shared" ref="AU358:AU365" si="75">AR358</f>
        <v>15</v>
      </c>
      <c r="AV358" s="42">
        <f t="shared" si="66"/>
        <v>8.03196892597772</v>
      </c>
    </row>
    <row r="359" ht="36" spans="1:48">
      <c r="A359" s="28">
        <v>356</v>
      </c>
      <c r="B359" s="11" t="s">
        <v>151</v>
      </c>
      <c r="C359" s="29" t="s">
        <v>1418</v>
      </c>
      <c r="D359" s="11" t="s">
        <v>1419</v>
      </c>
      <c r="E359" s="11" t="s">
        <v>1420</v>
      </c>
      <c r="F359" s="11" t="s">
        <v>196</v>
      </c>
      <c r="G359" s="11" t="s">
        <v>1421</v>
      </c>
      <c r="H359" s="11">
        <v>1</v>
      </c>
      <c r="I359" s="11">
        <v>1</v>
      </c>
      <c r="J359" s="11">
        <v>100</v>
      </c>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v>20</v>
      </c>
      <c r="AH359" s="11"/>
      <c r="AI359" s="11"/>
      <c r="AJ359" s="11"/>
      <c r="AK359" s="11"/>
      <c r="AL359" s="11"/>
      <c r="AM359" s="11"/>
      <c r="AN359" s="11" t="s">
        <v>1417</v>
      </c>
      <c r="AO359" s="11" t="s">
        <v>105</v>
      </c>
      <c r="AP359" s="11" t="s">
        <v>48</v>
      </c>
      <c r="AQ359" s="11" t="s">
        <v>729</v>
      </c>
      <c r="AR359" s="41">
        <f t="shared" si="74"/>
        <v>12</v>
      </c>
      <c r="AS359" s="41">
        <v>0.6</v>
      </c>
      <c r="AT359" s="41">
        <f>7591.271/AU825</f>
        <v>0.535464595065181</v>
      </c>
      <c r="AU359" s="41">
        <f t="shared" si="75"/>
        <v>12</v>
      </c>
      <c r="AV359" s="42">
        <f t="shared" si="66"/>
        <v>6.42557514078218</v>
      </c>
    </row>
    <row r="360" ht="72" spans="1:48">
      <c r="A360" s="28">
        <v>357</v>
      </c>
      <c r="B360" s="11" t="s">
        <v>151</v>
      </c>
      <c r="C360" s="29" t="s">
        <v>1422</v>
      </c>
      <c r="D360" s="11" t="s">
        <v>1423</v>
      </c>
      <c r="E360" s="11" t="s">
        <v>1424</v>
      </c>
      <c r="F360" s="11" t="s">
        <v>250</v>
      </c>
      <c r="G360" s="11" t="s">
        <v>380</v>
      </c>
      <c r="H360" s="11">
        <v>3</v>
      </c>
      <c r="I360" s="11">
        <v>1</v>
      </c>
      <c r="J360" s="11">
        <v>100</v>
      </c>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v>20</v>
      </c>
      <c r="AH360" s="11" t="s">
        <v>1400</v>
      </c>
      <c r="AI360" s="11">
        <v>3</v>
      </c>
      <c r="AJ360" s="11"/>
      <c r="AK360" s="11"/>
      <c r="AL360" s="11"/>
      <c r="AM360" s="11"/>
      <c r="AN360" s="11" t="s">
        <v>1417</v>
      </c>
      <c r="AO360" s="11" t="s">
        <v>105</v>
      </c>
      <c r="AP360" s="11" t="s">
        <v>48</v>
      </c>
      <c r="AQ360" s="11" t="s">
        <v>729</v>
      </c>
      <c r="AR360" s="41">
        <f t="shared" si="74"/>
        <v>12</v>
      </c>
      <c r="AS360" s="41">
        <v>0.6</v>
      </c>
      <c r="AT360" s="41">
        <f>7591.271/AU825</f>
        <v>0.535464595065181</v>
      </c>
      <c r="AU360" s="42">
        <f>AR360/AI360</f>
        <v>4</v>
      </c>
      <c r="AV360" s="42">
        <f t="shared" si="66"/>
        <v>2.14185838026073</v>
      </c>
    </row>
    <row r="361" ht="36" spans="1:48">
      <c r="A361" s="28">
        <v>358</v>
      </c>
      <c r="B361" s="11" t="s">
        <v>151</v>
      </c>
      <c r="C361" s="29" t="s">
        <v>1425</v>
      </c>
      <c r="D361" s="11" t="s">
        <v>1426</v>
      </c>
      <c r="E361" s="11" t="s">
        <v>1427</v>
      </c>
      <c r="F361" s="11" t="s">
        <v>172</v>
      </c>
      <c r="G361" s="11" t="s">
        <v>1152</v>
      </c>
      <c r="H361" s="11">
        <v>3</v>
      </c>
      <c r="I361" s="11">
        <v>3</v>
      </c>
      <c r="J361" s="11">
        <v>100</v>
      </c>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v>50</v>
      </c>
      <c r="AH361" s="11"/>
      <c r="AI361" s="11"/>
      <c r="AJ361" s="11"/>
      <c r="AK361" s="11"/>
      <c r="AL361" s="11"/>
      <c r="AM361" s="11"/>
      <c r="AN361" s="11" t="s">
        <v>1417</v>
      </c>
      <c r="AO361" s="11" t="s">
        <v>47</v>
      </c>
      <c r="AP361" s="11" t="s">
        <v>48</v>
      </c>
      <c r="AQ361" s="11" t="s">
        <v>729</v>
      </c>
      <c r="AR361" s="41">
        <f t="shared" si="74"/>
        <v>30</v>
      </c>
      <c r="AS361" s="41">
        <v>0.6</v>
      </c>
      <c r="AT361" s="41">
        <f>7591.271/AU825</f>
        <v>0.535464595065181</v>
      </c>
      <c r="AU361" s="41">
        <f t="shared" si="75"/>
        <v>30</v>
      </c>
      <c r="AV361" s="42">
        <f t="shared" si="66"/>
        <v>16.0639378519554</v>
      </c>
    </row>
    <row r="362" ht="24" spans="1:48">
      <c r="A362" s="28">
        <v>359</v>
      </c>
      <c r="B362" s="11" t="s">
        <v>151</v>
      </c>
      <c r="C362" s="29" t="s">
        <v>1428</v>
      </c>
      <c r="D362" s="11" t="s">
        <v>1429</v>
      </c>
      <c r="E362" s="11" t="s">
        <v>1430</v>
      </c>
      <c r="F362" s="11" t="s">
        <v>402</v>
      </c>
      <c r="G362" s="11" t="s">
        <v>403</v>
      </c>
      <c r="H362" s="11">
        <v>5</v>
      </c>
      <c r="I362" s="11">
        <v>5</v>
      </c>
      <c r="J362" s="11">
        <v>100</v>
      </c>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v>25</v>
      </c>
      <c r="AH362" s="11"/>
      <c r="AI362" s="11"/>
      <c r="AJ362" s="11"/>
      <c r="AK362" s="11"/>
      <c r="AL362" s="11"/>
      <c r="AM362" s="11"/>
      <c r="AN362" s="11" t="s">
        <v>1417</v>
      </c>
      <c r="AO362" s="11" t="s">
        <v>47</v>
      </c>
      <c r="AP362" s="11" t="s">
        <v>56</v>
      </c>
      <c r="AQ362" s="11" t="s">
        <v>729</v>
      </c>
      <c r="AR362" s="41">
        <f t="shared" si="74"/>
        <v>15</v>
      </c>
      <c r="AS362" s="41">
        <v>0.6</v>
      </c>
      <c r="AT362" s="41">
        <f>7591.271/AU825</f>
        <v>0.535464595065181</v>
      </c>
      <c r="AU362" s="41">
        <f t="shared" si="75"/>
        <v>15</v>
      </c>
      <c r="AV362" s="42">
        <f t="shared" si="66"/>
        <v>8.03196892597772</v>
      </c>
    </row>
    <row r="363" ht="36" spans="1:48">
      <c r="A363" s="28">
        <v>360</v>
      </c>
      <c r="B363" s="11" t="s">
        <v>151</v>
      </c>
      <c r="C363" s="29" t="s">
        <v>1431</v>
      </c>
      <c r="D363" s="11" t="s">
        <v>1432</v>
      </c>
      <c r="E363" s="11" t="s">
        <v>1433</v>
      </c>
      <c r="F363" s="11" t="s">
        <v>228</v>
      </c>
      <c r="G363" s="11" t="s">
        <v>815</v>
      </c>
      <c r="H363" s="11">
        <v>5</v>
      </c>
      <c r="I363" s="11">
        <v>5</v>
      </c>
      <c r="J363" s="11">
        <v>100</v>
      </c>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v>25</v>
      </c>
      <c r="AH363" s="11"/>
      <c r="AI363" s="11"/>
      <c r="AJ363" s="11"/>
      <c r="AK363" s="11"/>
      <c r="AL363" s="11"/>
      <c r="AM363" s="11"/>
      <c r="AN363" s="11" t="s">
        <v>1417</v>
      </c>
      <c r="AO363" s="11" t="s">
        <v>47</v>
      </c>
      <c r="AP363" s="11" t="s">
        <v>56</v>
      </c>
      <c r="AQ363" s="11" t="s">
        <v>729</v>
      </c>
      <c r="AR363" s="41">
        <f t="shared" si="74"/>
        <v>15</v>
      </c>
      <c r="AS363" s="41">
        <v>0.6</v>
      </c>
      <c r="AT363" s="41">
        <f>7591.271/AU825</f>
        <v>0.535464595065181</v>
      </c>
      <c r="AU363" s="41">
        <f t="shared" si="75"/>
        <v>15</v>
      </c>
      <c r="AV363" s="42">
        <f t="shared" si="66"/>
        <v>8.03196892597772</v>
      </c>
    </row>
    <row r="364" ht="36" spans="1:48">
      <c r="A364" s="28">
        <v>361</v>
      </c>
      <c r="B364" s="11" t="s">
        <v>151</v>
      </c>
      <c r="C364" s="29" t="s">
        <v>1434</v>
      </c>
      <c r="D364" s="11" t="s">
        <v>1435</v>
      </c>
      <c r="E364" s="11" t="s">
        <v>1436</v>
      </c>
      <c r="F364" s="11" t="s">
        <v>428</v>
      </c>
      <c r="G364" s="11" t="s">
        <v>1437</v>
      </c>
      <c r="H364" s="11">
        <v>7</v>
      </c>
      <c r="I364" s="11">
        <v>6</v>
      </c>
      <c r="J364" s="11">
        <v>53.33</v>
      </c>
      <c r="K364" s="11" t="s">
        <v>3422</v>
      </c>
      <c r="L364" s="11">
        <v>7</v>
      </c>
      <c r="M364" s="11">
        <v>46.66</v>
      </c>
      <c r="N364" s="11" t="s">
        <v>1437</v>
      </c>
      <c r="O364" s="11">
        <v>0</v>
      </c>
      <c r="P364" s="11">
        <v>0</v>
      </c>
      <c r="Q364" s="11">
        <v>0</v>
      </c>
      <c r="R364" s="11">
        <v>0</v>
      </c>
      <c r="S364" s="11">
        <v>0</v>
      </c>
      <c r="T364" s="11">
        <v>0</v>
      </c>
      <c r="U364" s="11">
        <v>0</v>
      </c>
      <c r="V364" s="11">
        <v>0</v>
      </c>
      <c r="W364" s="11">
        <v>0</v>
      </c>
      <c r="X364" s="11">
        <v>0</v>
      </c>
      <c r="Y364" s="11">
        <v>0</v>
      </c>
      <c r="Z364" s="11">
        <v>0</v>
      </c>
      <c r="AA364" s="11">
        <v>0</v>
      </c>
      <c r="AB364" s="11">
        <v>0</v>
      </c>
      <c r="AC364" s="11">
        <v>0</v>
      </c>
      <c r="AD364" s="11">
        <v>0</v>
      </c>
      <c r="AE364" s="11">
        <v>0</v>
      </c>
      <c r="AF364" s="11">
        <v>0</v>
      </c>
      <c r="AG364" s="11">
        <v>25</v>
      </c>
      <c r="AH364" s="11"/>
      <c r="AI364" s="11"/>
      <c r="AJ364" s="11" t="s">
        <v>3329</v>
      </c>
      <c r="AK364" s="11"/>
      <c r="AL364" s="11"/>
      <c r="AM364" s="11"/>
      <c r="AN364" s="11" t="s">
        <v>1417</v>
      </c>
      <c r="AO364" s="11" t="s">
        <v>47</v>
      </c>
      <c r="AP364" s="11" t="s">
        <v>56</v>
      </c>
      <c r="AQ364" s="11" t="s">
        <v>729</v>
      </c>
      <c r="AR364" s="41">
        <f t="shared" si="74"/>
        <v>15</v>
      </c>
      <c r="AS364" s="41">
        <v>0.6</v>
      </c>
      <c r="AT364" s="41">
        <f>7591.271/AU825</f>
        <v>0.535464595065181</v>
      </c>
      <c r="AU364" s="41">
        <f t="shared" si="75"/>
        <v>15</v>
      </c>
      <c r="AV364" s="42">
        <f t="shared" si="66"/>
        <v>8.03196892597772</v>
      </c>
    </row>
    <row r="365" ht="24" spans="1:48">
      <c r="A365" s="28">
        <v>362</v>
      </c>
      <c r="B365" s="11" t="s">
        <v>151</v>
      </c>
      <c r="C365" s="29" t="s">
        <v>1438</v>
      </c>
      <c r="D365" s="11" t="s">
        <v>1439</v>
      </c>
      <c r="E365" s="11" t="s">
        <v>1440</v>
      </c>
      <c r="F365" s="11" t="s">
        <v>155</v>
      </c>
      <c r="G365" s="11" t="s">
        <v>128</v>
      </c>
      <c r="H365" s="11">
        <v>5</v>
      </c>
      <c r="I365" s="11">
        <v>5</v>
      </c>
      <c r="J365" s="11">
        <v>100</v>
      </c>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v>25</v>
      </c>
      <c r="AH365" s="11"/>
      <c r="AI365" s="11"/>
      <c r="AJ365" s="11"/>
      <c r="AK365" s="11"/>
      <c r="AL365" s="11"/>
      <c r="AM365" s="11"/>
      <c r="AN365" s="11" t="s">
        <v>1441</v>
      </c>
      <c r="AO365" s="11" t="s">
        <v>47</v>
      </c>
      <c r="AP365" s="11" t="s">
        <v>56</v>
      </c>
      <c r="AQ365" s="11" t="s">
        <v>729</v>
      </c>
      <c r="AR365" s="41">
        <f t="shared" si="74"/>
        <v>15</v>
      </c>
      <c r="AS365" s="41">
        <v>0.6</v>
      </c>
      <c r="AT365" s="41">
        <f>7591.271/AU825</f>
        <v>0.535464595065181</v>
      </c>
      <c r="AU365" s="41">
        <f t="shared" si="75"/>
        <v>15</v>
      </c>
      <c r="AV365" s="42">
        <f t="shared" si="66"/>
        <v>8.03196892597772</v>
      </c>
    </row>
    <row r="366" ht="48" spans="1:48">
      <c r="A366" s="28">
        <v>363</v>
      </c>
      <c r="B366" s="11" t="s">
        <v>151</v>
      </c>
      <c r="C366" s="29" t="s">
        <v>1442</v>
      </c>
      <c r="D366" s="11" t="s">
        <v>1443</v>
      </c>
      <c r="E366" s="11" t="s">
        <v>1444</v>
      </c>
      <c r="F366" s="11" t="s">
        <v>155</v>
      </c>
      <c r="G366" s="11" t="s">
        <v>1445</v>
      </c>
      <c r="H366" s="11">
        <v>4</v>
      </c>
      <c r="I366" s="11">
        <v>4</v>
      </c>
      <c r="J366" s="11">
        <v>100</v>
      </c>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v>25</v>
      </c>
      <c r="AH366" s="11" t="s">
        <v>1400</v>
      </c>
      <c r="AI366" s="11">
        <v>4</v>
      </c>
      <c r="AJ366" s="11"/>
      <c r="AK366" s="11"/>
      <c r="AL366" s="11"/>
      <c r="AM366" s="11"/>
      <c r="AN366" s="11" t="s">
        <v>1441</v>
      </c>
      <c r="AO366" s="11" t="s">
        <v>47</v>
      </c>
      <c r="AP366" s="11" t="s">
        <v>56</v>
      </c>
      <c r="AQ366" s="11" t="s">
        <v>729</v>
      </c>
      <c r="AR366" s="41">
        <f t="shared" si="74"/>
        <v>15</v>
      </c>
      <c r="AS366" s="41">
        <v>0.6</v>
      </c>
      <c r="AT366" s="41">
        <f>7591.271/AU825</f>
        <v>0.535464595065181</v>
      </c>
      <c r="AU366" s="42">
        <f t="shared" ref="AU366:AU369" si="76">AR366/AI366</f>
        <v>3.75</v>
      </c>
      <c r="AV366" s="42">
        <f t="shared" si="66"/>
        <v>2.00799223149443</v>
      </c>
    </row>
    <row r="367" ht="36" spans="1:48">
      <c r="A367" s="28">
        <v>364</v>
      </c>
      <c r="B367" s="11" t="s">
        <v>151</v>
      </c>
      <c r="C367" s="29" t="s">
        <v>1446</v>
      </c>
      <c r="D367" s="11" t="s">
        <v>1447</v>
      </c>
      <c r="E367" s="11" t="s">
        <v>1448</v>
      </c>
      <c r="F367" s="11" t="s">
        <v>1407</v>
      </c>
      <c r="G367" s="11" t="s">
        <v>825</v>
      </c>
      <c r="H367" s="11">
        <v>5</v>
      </c>
      <c r="I367" s="11">
        <v>5</v>
      </c>
      <c r="J367" s="11">
        <v>100</v>
      </c>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v>25</v>
      </c>
      <c r="AH367" s="11" t="s">
        <v>1400</v>
      </c>
      <c r="AI367" s="11">
        <v>13</v>
      </c>
      <c r="AJ367" s="11"/>
      <c r="AK367" s="11"/>
      <c r="AL367" s="11"/>
      <c r="AM367" s="11"/>
      <c r="AN367" s="11" t="s">
        <v>1441</v>
      </c>
      <c r="AO367" s="11" t="s">
        <v>47</v>
      </c>
      <c r="AP367" s="11" t="s">
        <v>56</v>
      </c>
      <c r="AQ367" s="11" t="s">
        <v>729</v>
      </c>
      <c r="AR367" s="41">
        <f t="shared" si="74"/>
        <v>15</v>
      </c>
      <c r="AS367" s="41">
        <v>0.6</v>
      </c>
      <c r="AT367" s="41">
        <f>7591.271/AU825</f>
        <v>0.535464595065181</v>
      </c>
      <c r="AU367" s="42">
        <f t="shared" si="76"/>
        <v>1.15384615384615</v>
      </c>
      <c r="AV367" s="42">
        <f t="shared" si="66"/>
        <v>0.617843763536748</v>
      </c>
    </row>
    <row r="368" ht="48" spans="1:48">
      <c r="A368" s="28">
        <v>365</v>
      </c>
      <c r="B368" s="11" t="s">
        <v>151</v>
      </c>
      <c r="C368" s="29" t="s">
        <v>1449</v>
      </c>
      <c r="D368" s="11" t="s">
        <v>1450</v>
      </c>
      <c r="E368" s="11" t="s">
        <v>1451</v>
      </c>
      <c r="F368" s="11" t="s">
        <v>172</v>
      </c>
      <c r="G368" s="11" t="s">
        <v>1452</v>
      </c>
      <c r="H368" s="11">
        <v>8</v>
      </c>
      <c r="I368" s="11">
        <v>8</v>
      </c>
      <c r="J368" s="11">
        <v>100</v>
      </c>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v>10</v>
      </c>
      <c r="AH368" s="11"/>
      <c r="AI368" s="11"/>
      <c r="AJ368" s="11"/>
      <c r="AK368" s="11"/>
      <c r="AL368" s="11"/>
      <c r="AM368" s="11"/>
      <c r="AN368" s="11" t="s">
        <v>1453</v>
      </c>
      <c r="AO368" s="11" t="s">
        <v>105</v>
      </c>
      <c r="AP368" s="11" t="s">
        <v>56</v>
      </c>
      <c r="AQ368" s="11" t="s">
        <v>729</v>
      </c>
      <c r="AR368" s="41">
        <f t="shared" si="74"/>
        <v>6</v>
      </c>
      <c r="AS368" s="41">
        <v>0.6</v>
      </c>
      <c r="AT368" s="41">
        <f>7591.271/AU825</f>
        <v>0.535464595065181</v>
      </c>
      <c r="AU368" s="41">
        <f t="shared" ref="AU368:AU372" si="77">AR368</f>
        <v>6</v>
      </c>
      <c r="AV368" s="42">
        <f t="shared" si="66"/>
        <v>3.21278757039109</v>
      </c>
    </row>
    <row r="369" ht="48" spans="1:48">
      <c r="A369" s="28">
        <v>366</v>
      </c>
      <c r="B369" s="11" t="s">
        <v>151</v>
      </c>
      <c r="C369" s="29" t="s">
        <v>1454</v>
      </c>
      <c r="D369" s="11" t="s">
        <v>1455</v>
      </c>
      <c r="E369" s="11" t="s">
        <v>1456</v>
      </c>
      <c r="F369" s="11" t="s">
        <v>207</v>
      </c>
      <c r="G369" s="11" t="s">
        <v>1178</v>
      </c>
      <c r="H369" s="11">
        <v>4</v>
      </c>
      <c r="I369" s="11">
        <v>4</v>
      </c>
      <c r="J369" s="11">
        <v>100</v>
      </c>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v>10</v>
      </c>
      <c r="AH369" s="11" t="s">
        <v>1400</v>
      </c>
      <c r="AI369" s="11">
        <v>4</v>
      </c>
      <c r="AJ369" s="11"/>
      <c r="AK369" s="11"/>
      <c r="AL369" s="11"/>
      <c r="AM369" s="11"/>
      <c r="AN369" s="11" t="s">
        <v>1453</v>
      </c>
      <c r="AO369" s="11" t="s">
        <v>105</v>
      </c>
      <c r="AP369" s="11" t="s">
        <v>56</v>
      </c>
      <c r="AQ369" s="11" t="s">
        <v>729</v>
      </c>
      <c r="AR369" s="41">
        <f t="shared" si="74"/>
        <v>6</v>
      </c>
      <c r="AS369" s="41">
        <v>0.6</v>
      </c>
      <c r="AT369" s="41">
        <f>7591.271/AU825</f>
        <v>0.535464595065181</v>
      </c>
      <c r="AU369" s="42">
        <f t="shared" si="76"/>
        <v>1.5</v>
      </c>
      <c r="AV369" s="42">
        <f t="shared" si="66"/>
        <v>0.803196892597772</v>
      </c>
    </row>
    <row r="370" ht="24" spans="1:48">
      <c r="A370" s="28">
        <v>367</v>
      </c>
      <c r="B370" s="11" t="s">
        <v>151</v>
      </c>
      <c r="C370" s="29" t="s">
        <v>1457</v>
      </c>
      <c r="D370" s="11" t="s">
        <v>1458</v>
      </c>
      <c r="E370" s="11" t="s">
        <v>1459</v>
      </c>
      <c r="F370" s="11" t="s">
        <v>167</v>
      </c>
      <c r="G370" s="11" t="s">
        <v>651</v>
      </c>
      <c r="H370" s="11">
        <v>4</v>
      </c>
      <c r="I370" s="11">
        <v>4</v>
      </c>
      <c r="J370" s="11">
        <v>100</v>
      </c>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v>25</v>
      </c>
      <c r="AH370" s="11"/>
      <c r="AI370" s="11"/>
      <c r="AJ370" s="11"/>
      <c r="AK370" s="11"/>
      <c r="AL370" s="11"/>
      <c r="AM370" s="11"/>
      <c r="AN370" s="11" t="s">
        <v>1453</v>
      </c>
      <c r="AO370" s="11" t="s">
        <v>47</v>
      </c>
      <c r="AP370" s="11" t="s">
        <v>56</v>
      </c>
      <c r="AQ370" s="11" t="s">
        <v>729</v>
      </c>
      <c r="AR370" s="41">
        <f t="shared" si="74"/>
        <v>15</v>
      </c>
      <c r="AS370" s="41">
        <v>0.6</v>
      </c>
      <c r="AT370" s="41">
        <f>7591.271/AU825</f>
        <v>0.535464595065181</v>
      </c>
      <c r="AU370" s="41">
        <f t="shared" si="77"/>
        <v>15</v>
      </c>
      <c r="AV370" s="42">
        <f t="shared" si="66"/>
        <v>8.03196892597772</v>
      </c>
    </row>
    <row r="371" ht="48" spans="1:48">
      <c r="A371" s="28">
        <v>368</v>
      </c>
      <c r="B371" s="11" t="s">
        <v>151</v>
      </c>
      <c r="C371" s="29" t="s">
        <v>1460</v>
      </c>
      <c r="D371" s="11" t="s">
        <v>1461</v>
      </c>
      <c r="E371" s="11" t="s">
        <v>1462</v>
      </c>
      <c r="F371" s="11" t="s">
        <v>155</v>
      </c>
      <c r="G371" s="11" t="s">
        <v>554</v>
      </c>
      <c r="H371" s="11">
        <v>6</v>
      </c>
      <c r="I371" s="11">
        <v>6</v>
      </c>
      <c r="J371" s="11">
        <v>100</v>
      </c>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v>10</v>
      </c>
      <c r="AH371" s="11" t="s">
        <v>1400</v>
      </c>
      <c r="AI371" s="11">
        <v>3</v>
      </c>
      <c r="AJ371" s="11"/>
      <c r="AK371" s="11"/>
      <c r="AL371" s="11"/>
      <c r="AM371" s="11"/>
      <c r="AN371" s="11" t="s">
        <v>1463</v>
      </c>
      <c r="AO371" s="11" t="s">
        <v>105</v>
      </c>
      <c r="AP371" s="11" t="s">
        <v>56</v>
      </c>
      <c r="AQ371" s="11" t="s">
        <v>729</v>
      </c>
      <c r="AR371" s="41">
        <f t="shared" si="74"/>
        <v>6</v>
      </c>
      <c r="AS371" s="41">
        <v>0.6</v>
      </c>
      <c r="AT371" s="41">
        <f>7591.271/AU825</f>
        <v>0.535464595065181</v>
      </c>
      <c r="AU371" s="42">
        <f t="shared" ref="AU371:AU376" si="78">AR371/AI371</f>
        <v>2</v>
      </c>
      <c r="AV371" s="42">
        <f t="shared" si="66"/>
        <v>1.07092919013036</v>
      </c>
    </row>
    <row r="372" ht="36" spans="1:48">
      <c r="A372" s="28">
        <v>369</v>
      </c>
      <c r="B372" s="11" t="s">
        <v>151</v>
      </c>
      <c r="C372" s="29" t="s">
        <v>1464</v>
      </c>
      <c r="D372" s="11" t="s">
        <v>1465</v>
      </c>
      <c r="E372" s="11" t="s">
        <v>1466</v>
      </c>
      <c r="F372" s="11" t="s">
        <v>172</v>
      </c>
      <c r="G372" s="11" t="s">
        <v>1152</v>
      </c>
      <c r="H372" s="11">
        <v>2</v>
      </c>
      <c r="I372" s="11">
        <v>2</v>
      </c>
      <c r="J372" s="11">
        <v>100</v>
      </c>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v>20</v>
      </c>
      <c r="AH372" s="11"/>
      <c r="AI372" s="11"/>
      <c r="AJ372" s="11"/>
      <c r="AK372" s="11"/>
      <c r="AL372" s="11"/>
      <c r="AM372" s="11"/>
      <c r="AN372" s="11" t="s">
        <v>1463</v>
      </c>
      <c r="AO372" s="11" t="s">
        <v>105</v>
      </c>
      <c r="AP372" s="11" t="s">
        <v>48</v>
      </c>
      <c r="AQ372" s="11" t="s">
        <v>729</v>
      </c>
      <c r="AR372" s="41">
        <f t="shared" si="74"/>
        <v>12</v>
      </c>
      <c r="AS372" s="41">
        <v>0.6</v>
      </c>
      <c r="AT372" s="41">
        <f>7591.271/AU825</f>
        <v>0.535464595065181</v>
      </c>
      <c r="AU372" s="41">
        <f t="shared" si="77"/>
        <v>12</v>
      </c>
      <c r="AV372" s="42">
        <f t="shared" si="66"/>
        <v>6.42557514078218</v>
      </c>
    </row>
    <row r="373" ht="48" spans="1:48">
      <c r="A373" s="28">
        <v>370</v>
      </c>
      <c r="B373" s="11" t="s">
        <v>151</v>
      </c>
      <c r="C373" s="29" t="s">
        <v>1467</v>
      </c>
      <c r="D373" s="11" t="s">
        <v>1468</v>
      </c>
      <c r="E373" s="11" t="s">
        <v>1469</v>
      </c>
      <c r="F373" s="11" t="s">
        <v>228</v>
      </c>
      <c r="G373" s="11" t="s">
        <v>829</v>
      </c>
      <c r="H373" s="11">
        <v>4</v>
      </c>
      <c r="I373" s="11">
        <v>4</v>
      </c>
      <c r="J373" s="11">
        <v>55.55</v>
      </c>
      <c r="K373" s="11" t="s">
        <v>829</v>
      </c>
      <c r="L373" s="11">
        <v>6</v>
      </c>
      <c r="M373" s="11">
        <v>44.44</v>
      </c>
      <c r="N373" s="11" t="s">
        <v>429</v>
      </c>
      <c r="O373" s="11">
        <v>0</v>
      </c>
      <c r="P373" s="11">
        <v>0</v>
      </c>
      <c r="Q373" s="11">
        <v>0</v>
      </c>
      <c r="R373" s="11">
        <v>0</v>
      </c>
      <c r="S373" s="11">
        <v>0</v>
      </c>
      <c r="T373" s="11">
        <v>0</v>
      </c>
      <c r="U373" s="11">
        <v>0</v>
      </c>
      <c r="V373" s="11">
        <v>0</v>
      </c>
      <c r="W373" s="11">
        <v>0</v>
      </c>
      <c r="X373" s="11">
        <v>0</v>
      </c>
      <c r="Y373" s="11">
        <v>0</v>
      </c>
      <c r="Z373" s="11">
        <v>0</v>
      </c>
      <c r="AA373" s="11">
        <v>0</v>
      </c>
      <c r="AB373" s="11">
        <v>0</v>
      </c>
      <c r="AC373" s="11">
        <v>0</v>
      </c>
      <c r="AD373" s="11">
        <v>0</v>
      </c>
      <c r="AE373" s="11">
        <v>0</v>
      </c>
      <c r="AF373" s="11">
        <v>0</v>
      </c>
      <c r="AG373" s="11">
        <v>10</v>
      </c>
      <c r="AH373" s="11" t="s">
        <v>1400</v>
      </c>
      <c r="AI373" s="11">
        <v>12</v>
      </c>
      <c r="AJ373" s="11" t="s">
        <v>3329</v>
      </c>
      <c r="AK373" s="11"/>
      <c r="AL373" s="11"/>
      <c r="AM373" s="11"/>
      <c r="AN373" s="11" t="s">
        <v>1463</v>
      </c>
      <c r="AO373" s="11" t="s">
        <v>105</v>
      </c>
      <c r="AP373" s="11" t="s">
        <v>56</v>
      </c>
      <c r="AQ373" s="11" t="s">
        <v>729</v>
      </c>
      <c r="AR373" s="41">
        <f t="shared" si="74"/>
        <v>6</v>
      </c>
      <c r="AS373" s="41">
        <v>0.6</v>
      </c>
      <c r="AT373" s="41">
        <f>7591.271/AU825</f>
        <v>0.535464595065181</v>
      </c>
      <c r="AU373" s="42">
        <f t="shared" si="78"/>
        <v>0.5</v>
      </c>
      <c r="AV373" s="42">
        <f t="shared" si="66"/>
        <v>0.267732297532591</v>
      </c>
    </row>
    <row r="374" ht="48" spans="1:48">
      <c r="A374" s="28">
        <v>371</v>
      </c>
      <c r="B374" s="11" t="s">
        <v>151</v>
      </c>
      <c r="C374" s="29" t="s">
        <v>1470</v>
      </c>
      <c r="D374" s="11" t="s">
        <v>1471</v>
      </c>
      <c r="E374" s="11" t="s">
        <v>1472</v>
      </c>
      <c r="F374" s="11" t="s">
        <v>202</v>
      </c>
      <c r="G374" s="11" t="s">
        <v>554</v>
      </c>
      <c r="H374" s="11">
        <v>8</v>
      </c>
      <c r="I374" s="11">
        <v>8</v>
      </c>
      <c r="J374" s="11">
        <v>100</v>
      </c>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v>25</v>
      </c>
      <c r="AH374" s="11"/>
      <c r="AI374" s="11"/>
      <c r="AJ374" s="11"/>
      <c r="AK374" s="11"/>
      <c r="AL374" s="11"/>
      <c r="AM374" s="11"/>
      <c r="AN374" s="11" t="s">
        <v>1463</v>
      </c>
      <c r="AO374" s="11" t="s">
        <v>47</v>
      </c>
      <c r="AP374" s="11" t="s">
        <v>56</v>
      </c>
      <c r="AQ374" s="11" t="s">
        <v>729</v>
      </c>
      <c r="AR374" s="41">
        <f t="shared" si="74"/>
        <v>15</v>
      </c>
      <c r="AS374" s="41">
        <v>0.6</v>
      </c>
      <c r="AT374" s="41">
        <f>7591.271/AU825</f>
        <v>0.535464595065181</v>
      </c>
      <c r="AU374" s="41">
        <f t="shared" ref="AU374:AU381" si="79">AR374</f>
        <v>15</v>
      </c>
      <c r="AV374" s="42">
        <f t="shared" si="66"/>
        <v>8.03196892597772</v>
      </c>
    </row>
    <row r="375" ht="24" spans="1:48">
      <c r="A375" s="28">
        <v>372</v>
      </c>
      <c r="B375" s="11" t="s">
        <v>151</v>
      </c>
      <c r="C375" s="29" t="s">
        <v>1473</v>
      </c>
      <c r="D375" s="11" t="s">
        <v>1474</v>
      </c>
      <c r="E375" s="11" t="s">
        <v>1475</v>
      </c>
      <c r="F375" s="11" t="s">
        <v>228</v>
      </c>
      <c r="G375" s="11" t="s">
        <v>1339</v>
      </c>
      <c r="H375" s="11">
        <v>3</v>
      </c>
      <c r="I375" s="11">
        <v>3</v>
      </c>
      <c r="J375" s="11">
        <v>100</v>
      </c>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v>20</v>
      </c>
      <c r="AH375" s="11"/>
      <c r="AI375" s="11"/>
      <c r="AJ375" s="11"/>
      <c r="AK375" s="11"/>
      <c r="AL375" s="11"/>
      <c r="AM375" s="11"/>
      <c r="AN375" s="11" t="s">
        <v>1463</v>
      </c>
      <c r="AO375" s="11" t="s">
        <v>105</v>
      </c>
      <c r="AP375" s="11" t="s">
        <v>48</v>
      </c>
      <c r="AQ375" s="11" t="s">
        <v>729</v>
      </c>
      <c r="AR375" s="41">
        <f t="shared" si="74"/>
        <v>12</v>
      </c>
      <c r="AS375" s="41">
        <v>0.6</v>
      </c>
      <c r="AT375" s="41">
        <f>7591.271/AU825</f>
        <v>0.535464595065181</v>
      </c>
      <c r="AU375" s="41">
        <f t="shared" si="79"/>
        <v>12</v>
      </c>
      <c r="AV375" s="42">
        <f t="shared" si="66"/>
        <v>6.42557514078218</v>
      </c>
    </row>
    <row r="376" ht="24" spans="1:48">
      <c r="A376" s="28">
        <v>373</v>
      </c>
      <c r="B376" s="11" t="s">
        <v>151</v>
      </c>
      <c r="C376" s="29" t="s">
        <v>1476</v>
      </c>
      <c r="D376" s="11" t="s">
        <v>1477</v>
      </c>
      <c r="E376" s="11" t="s">
        <v>1478</v>
      </c>
      <c r="F376" s="11" t="s">
        <v>228</v>
      </c>
      <c r="G376" s="11" t="s">
        <v>833</v>
      </c>
      <c r="H376" s="11">
        <v>7</v>
      </c>
      <c r="I376" s="11">
        <v>7</v>
      </c>
      <c r="J376" s="11">
        <v>100</v>
      </c>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v>10</v>
      </c>
      <c r="AH376" s="11" t="s">
        <v>1400</v>
      </c>
      <c r="AI376" s="11">
        <v>6</v>
      </c>
      <c r="AJ376" s="11"/>
      <c r="AK376" s="11"/>
      <c r="AL376" s="11"/>
      <c r="AM376" s="11"/>
      <c r="AN376" s="11" t="s">
        <v>1463</v>
      </c>
      <c r="AO376" s="11" t="s">
        <v>105</v>
      </c>
      <c r="AP376" s="11" t="s">
        <v>56</v>
      </c>
      <c r="AQ376" s="11" t="s">
        <v>729</v>
      </c>
      <c r="AR376" s="41">
        <f t="shared" si="74"/>
        <v>6</v>
      </c>
      <c r="AS376" s="41">
        <v>0.6</v>
      </c>
      <c r="AT376" s="41">
        <f>7591.271/AU825</f>
        <v>0.535464595065181</v>
      </c>
      <c r="AU376" s="42">
        <f t="shared" si="78"/>
        <v>1</v>
      </c>
      <c r="AV376" s="42">
        <f t="shared" si="66"/>
        <v>0.535464595065181</v>
      </c>
    </row>
    <row r="377" ht="36" spans="1:48">
      <c r="A377" s="28">
        <v>374</v>
      </c>
      <c r="B377" s="11" t="s">
        <v>151</v>
      </c>
      <c r="C377" s="29" t="s">
        <v>1479</v>
      </c>
      <c r="D377" s="11" t="s">
        <v>1480</v>
      </c>
      <c r="E377" s="11" t="s">
        <v>1481</v>
      </c>
      <c r="F377" s="11" t="s">
        <v>228</v>
      </c>
      <c r="G377" s="11" t="s">
        <v>1482</v>
      </c>
      <c r="H377" s="11">
        <v>6</v>
      </c>
      <c r="I377" s="11">
        <v>6</v>
      </c>
      <c r="J377" s="11">
        <v>100</v>
      </c>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v>25</v>
      </c>
      <c r="AH377" s="11"/>
      <c r="AI377" s="11"/>
      <c r="AJ377" s="11"/>
      <c r="AK377" s="11"/>
      <c r="AL377" s="11"/>
      <c r="AM377" s="11"/>
      <c r="AN377" s="11" t="s">
        <v>1463</v>
      </c>
      <c r="AO377" s="11" t="s">
        <v>47</v>
      </c>
      <c r="AP377" s="11" t="s">
        <v>56</v>
      </c>
      <c r="AQ377" s="11" t="s">
        <v>729</v>
      </c>
      <c r="AR377" s="41">
        <f t="shared" si="74"/>
        <v>15</v>
      </c>
      <c r="AS377" s="41">
        <v>0.6</v>
      </c>
      <c r="AT377" s="41">
        <f>7591.271/AU825</f>
        <v>0.535464595065181</v>
      </c>
      <c r="AU377" s="41">
        <f t="shared" si="79"/>
        <v>15</v>
      </c>
      <c r="AV377" s="42">
        <f t="shared" si="66"/>
        <v>8.03196892597772</v>
      </c>
    </row>
    <row r="378" ht="48" spans="1:48">
      <c r="A378" s="28">
        <v>375</v>
      </c>
      <c r="B378" s="11" t="s">
        <v>151</v>
      </c>
      <c r="C378" s="29" t="s">
        <v>1483</v>
      </c>
      <c r="D378" s="11" t="s">
        <v>1484</v>
      </c>
      <c r="E378" s="11" t="s">
        <v>1485</v>
      </c>
      <c r="F378" s="11" t="s">
        <v>196</v>
      </c>
      <c r="G378" s="11" t="s">
        <v>104</v>
      </c>
      <c r="H378" s="11">
        <v>5</v>
      </c>
      <c r="I378" s="11">
        <v>5</v>
      </c>
      <c r="J378" s="11">
        <v>50</v>
      </c>
      <c r="K378" s="11" t="s">
        <v>104</v>
      </c>
      <c r="L378" s="11">
        <v>7</v>
      </c>
      <c r="M378" s="11">
        <v>30</v>
      </c>
      <c r="N378" s="11" t="s">
        <v>3398</v>
      </c>
      <c r="O378" s="11">
        <v>8</v>
      </c>
      <c r="P378" s="11">
        <v>20</v>
      </c>
      <c r="Q378" s="11" t="s">
        <v>802</v>
      </c>
      <c r="R378" s="11">
        <v>0</v>
      </c>
      <c r="S378" s="11">
        <v>0</v>
      </c>
      <c r="T378" s="11">
        <v>0</v>
      </c>
      <c r="U378" s="11">
        <v>0</v>
      </c>
      <c r="V378" s="11">
        <v>0</v>
      </c>
      <c r="W378" s="11">
        <v>0</v>
      </c>
      <c r="X378" s="11">
        <v>0</v>
      </c>
      <c r="Y378" s="11">
        <v>0</v>
      </c>
      <c r="Z378" s="11">
        <v>0</v>
      </c>
      <c r="AA378" s="11">
        <v>0</v>
      </c>
      <c r="AB378" s="11">
        <v>0</v>
      </c>
      <c r="AC378" s="11">
        <v>0</v>
      </c>
      <c r="AD378" s="11">
        <v>0</v>
      </c>
      <c r="AE378" s="11">
        <v>0</v>
      </c>
      <c r="AF378" s="11">
        <v>0</v>
      </c>
      <c r="AG378" s="11">
        <v>25</v>
      </c>
      <c r="AH378" s="11"/>
      <c r="AI378" s="11"/>
      <c r="AJ378" s="11" t="s">
        <v>3329</v>
      </c>
      <c r="AK378" s="11"/>
      <c r="AL378" s="11"/>
      <c r="AM378" s="11"/>
      <c r="AN378" s="11" t="s">
        <v>1463</v>
      </c>
      <c r="AO378" s="11" t="s">
        <v>47</v>
      </c>
      <c r="AP378" s="11" t="s">
        <v>56</v>
      </c>
      <c r="AQ378" s="11" t="s">
        <v>729</v>
      </c>
      <c r="AR378" s="41">
        <f t="shared" si="74"/>
        <v>15</v>
      </c>
      <c r="AS378" s="41">
        <v>0.6</v>
      </c>
      <c r="AT378" s="41">
        <f>7591.271/AU825</f>
        <v>0.535464595065181</v>
      </c>
      <c r="AU378" s="41">
        <f t="shared" si="79"/>
        <v>15</v>
      </c>
      <c r="AV378" s="42">
        <f t="shared" si="66"/>
        <v>8.03196892597772</v>
      </c>
    </row>
    <row r="379" ht="24" spans="1:48">
      <c r="A379" s="28">
        <v>376</v>
      </c>
      <c r="B379" s="11" t="s">
        <v>151</v>
      </c>
      <c r="C379" s="29" t="s">
        <v>1486</v>
      </c>
      <c r="D379" s="11" t="s">
        <v>1487</v>
      </c>
      <c r="E379" s="11" t="s">
        <v>1488</v>
      </c>
      <c r="F379" s="11" t="s">
        <v>172</v>
      </c>
      <c r="G379" s="11" t="s">
        <v>128</v>
      </c>
      <c r="H379" s="11">
        <v>4</v>
      </c>
      <c r="I379" s="11">
        <v>1</v>
      </c>
      <c r="J379" s="11">
        <v>100</v>
      </c>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v>25</v>
      </c>
      <c r="AH379" s="11"/>
      <c r="AI379" s="11"/>
      <c r="AJ379" s="11"/>
      <c r="AK379" s="11"/>
      <c r="AL379" s="11"/>
      <c r="AM379" s="11"/>
      <c r="AN379" s="11" t="s">
        <v>1489</v>
      </c>
      <c r="AO379" s="11" t="s">
        <v>47</v>
      </c>
      <c r="AP379" s="11" t="s">
        <v>56</v>
      </c>
      <c r="AQ379" s="11" t="s">
        <v>729</v>
      </c>
      <c r="AR379" s="41">
        <f t="shared" si="74"/>
        <v>15</v>
      </c>
      <c r="AS379" s="41">
        <v>0.6</v>
      </c>
      <c r="AT379" s="41">
        <f>7591.271/AU825</f>
        <v>0.535464595065181</v>
      </c>
      <c r="AU379" s="41">
        <f t="shared" si="79"/>
        <v>15</v>
      </c>
      <c r="AV379" s="42">
        <f t="shared" si="66"/>
        <v>8.03196892597772</v>
      </c>
    </row>
    <row r="380" ht="36" spans="1:48">
      <c r="A380" s="28">
        <v>377</v>
      </c>
      <c r="B380" s="11" t="s">
        <v>151</v>
      </c>
      <c r="C380" s="29" t="s">
        <v>1490</v>
      </c>
      <c r="D380" s="11" t="s">
        <v>1491</v>
      </c>
      <c r="E380" s="11" t="s">
        <v>1492</v>
      </c>
      <c r="F380" s="11" t="s">
        <v>196</v>
      </c>
      <c r="G380" s="11" t="s">
        <v>1421</v>
      </c>
      <c r="H380" s="11">
        <v>1</v>
      </c>
      <c r="I380" s="11">
        <v>1</v>
      </c>
      <c r="J380" s="11">
        <v>100</v>
      </c>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v>20</v>
      </c>
      <c r="AH380" s="11"/>
      <c r="AI380" s="11"/>
      <c r="AJ380" s="11"/>
      <c r="AK380" s="11"/>
      <c r="AL380" s="11"/>
      <c r="AM380" s="11"/>
      <c r="AN380" s="11" t="s">
        <v>1489</v>
      </c>
      <c r="AO380" s="11" t="s">
        <v>105</v>
      </c>
      <c r="AP380" s="11" t="s">
        <v>48</v>
      </c>
      <c r="AQ380" s="11" t="s">
        <v>729</v>
      </c>
      <c r="AR380" s="41">
        <f t="shared" si="74"/>
        <v>12</v>
      </c>
      <c r="AS380" s="41">
        <v>0.6</v>
      </c>
      <c r="AT380" s="41">
        <f>7591.271/AU825</f>
        <v>0.535464595065181</v>
      </c>
      <c r="AU380" s="41">
        <f t="shared" si="79"/>
        <v>12</v>
      </c>
      <c r="AV380" s="42">
        <f t="shared" si="66"/>
        <v>6.42557514078218</v>
      </c>
    </row>
    <row r="381" ht="36" spans="1:48">
      <c r="A381" s="28">
        <v>378</v>
      </c>
      <c r="B381" s="11" t="s">
        <v>151</v>
      </c>
      <c r="C381" s="29" t="s">
        <v>1493</v>
      </c>
      <c r="D381" s="11" t="s">
        <v>1494</v>
      </c>
      <c r="E381" s="11" t="s">
        <v>1495</v>
      </c>
      <c r="F381" s="11" t="s">
        <v>155</v>
      </c>
      <c r="G381" s="11" t="s">
        <v>987</v>
      </c>
      <c r="H381" s="11">
        <v>4</v>
      </c>
      <c r="I381" s="11">
        <v>4</v>
      </c>
      <c r="J381" s="11">
        <v>100</v>
      </c>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v>25</v>
      </c>
      <c r="AH381" s="11"/>
      <c r="AI381" s="11"/>
      <c r="AJ381" s="11"/>
      <c r="AK381" s="11"/>
      <c r="AL381" s="11"/>
      <c r="AM381" s="11"/>
      <c r="AN381" s="11" t="s">
        <v>1489</v>
      </c>
      <c r="AO381" s="11" t="s">
        <v>47</v>
      </c>
      <c r="AP381" s="11" t="s">
        <v>56</v>
      </c>
      <c r="AQ381" s="11" t="s">
        <v>729</v>
      </c>
      <c r="AR381" s="41">
        <f t="shared" si="74"/>
        <v>15</v>
      </c>
      <c r="AS381" s="41">
        <v>0.6</v>
      </c>
      <c r="AT381" s="41">
        <f>7591.271/AU825</f>
        <v>0.535464595065181</v>
      </c>
      <c r="AU381" s="41">
        <f t="shared" si="79"/>
        <v>15</v>
      </c>
      <c r="AV381" s="42">
        <f t="shared" si="66"/>
        <v>8.03196892597772</v>
      </c>
    </row>
    <row r="382" ht="48" spans="1:48">
      <c r="A382" s="28">
        <v>379</v>
      </c>
      <c r="B382" s="11" t="s">
        <v>151</v>
      </c>
      <c r="C382" s="29" t="s">
        <v>1496</v>
      </c>
      <c r="D382" s="11" t="s">
        <v>1497</v>
      </c>
      <c r="E382" s="11" t="s">
        <v>1498</v>
      </c>
      <c r="F382" s="11" t="s">
        <v>957</v>
      </c>
      <c r="G382" s="11" t="s">
        <v>825</v>
      </c>
      <c r="H382" s="11">
        <v>3</v>
      </c>
      <c r="I382" s="11">
        <v>3</v>
      </c>
      <c r="J382" s="11">
        <v>100</v>
      </c>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v>20</v>
      </c>
      <c r="AH382" s="11" t="s">
        <v>1400</v>
      </c>
      <c r="AI382" s="11">
        <v>6</v>
      </c>
      <c r="AJ382" s="11"/>
      <c r="AK382" s="11"/>
      <c r="AL382" s="11"/>
      <c r="AM382" s="11"/>
      <c r="AN382" s="11" t="s">
        <v>1489</v>
      </c>
      <c r="AO382" s="11" t="s">
        <v>105</v>
      </c>
      <c r="AP382" s="11" t="s">
        <v>48</v>
      </c>
      <c r="AQ382" s="11" t="s">
        <v>729</v>
      </c>
      <c r="AR382" s="41">
        <f t="shared" si="74"/>
        <v>12</v>
      </c>
      <c r="AS382" s="41">
        <v>0.6</v>
      </c>
      <c r="AT382" s="41">
        <f>7591.271/AU825</f>
        <v>0.535464595065181</v>
      </c>
      <c r="AU382" s="42">
        <f>AR382/AI382</f>
        <v>2</v>
      </c>
      <c r="AV382" s="42">
        <f t="shared" si="66"/>
        <v>1.07092919013036</v>
      </c>
    </row>
    <row r="383" ht="24" spans="1:48">
      <c r="A383" s="28">
        <v>380</v>
      </c>
      <c r="B383" s="11" t="s">
        <v>151</v>
      </c>
      <c r="C383" s="29" t="s">
        <v>1499</v>
      </c>
      <c r="D383" s="11" t="s">
        <v>1500</v>
      </c>
      <c r="E383" s="11" t="s">
        <v>1501</v>
      </c>
      <c r="F383" s="11" t="s">
        <v>172</v>
      </c>
      <c r="G383" s="11" t="s">
        <v>922</v>
      </c>
      <c r="H383" s="11">
        <v>5</v>
      </c>
      <c r="I383" s="11">
        <v>5</v>
      </c>
      <c r="J383" s="11">
        <v>100</v>
      </c>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v>25</v>
      </c>
      <c r="AH383" s="11"/>
      <c r="AI383" s="11"/>
      <c r="AJ383" s="11"/>
      <c r="AK383" s="11"/>
      <c r="AL383" s="11"/>
      <c r="AM383" s="11"/>
      <c r="AN383" s="11" t="s">
        <v>1489</v>
      </c>
      <c r="AO383" s="11" t="s">
        <v>47</v>
      </c>
      <c r="AP383" s="11" t="s">
        <v>56</v>
      </c>
      <c r="AQ383" s="11" t="s">
        <v>729</v>
      </c>
      <c r="AR383" s="41">
        <f t="shared" si="74"/>
        <v>15</v>
      </c>
      <c r="AS383" s="41">
        <v>0.6</v>
      </c>
      <c r="AT383" s="41">
        <f>7591.271/AU825</f>
        <v>0.535464595065181</v>
      </c>
      <c r="AU383" s="41">
        <f t="shared" ref="AU383:AU387" si="80">AR383</f>
        <v>15</v>
      </c>
      <c r="AV383" s="42">
        <f t="shared" si="66"/>
        <v>8.03196892597772</v>
      </c>
    </row>
    <row r="384" ht="36" spans="1:48">
      <c r="A384" s="28">
        <v>381</v>
      </c>
      <c r="B384" s="11" t="s">
        <v>151</v>
      </c>
      <c r="C384" s="29" t="s">
        <v>1502</v>
      </c>
      <c r="D384" s="11" t="s">
        <v>1503</v>
      </c>
      <c r="E384" s="11" t="s">
        <v>1504</v>
      </c>
      <c r="F384" s="11" t="s">
        <v>402</v>
      </c>
      <c r="G384" s="11" t="s">
        <v>1343</v>
      </c>
      <c r="H384" s="11">
        <v>3</v>
      </c>
      <c r="I384" s="11">
        <v>3</v>
      </c>
      <c r="J384" s="11">
        <v>70</v>
      </c>
      <c r="K384" s="11" t="s">
        <v>1343</v>
      </c>
      <c r="L384" s="11">
        <v>8</v>
      </c>
      <c r="M384" s="11">
        <v>30</v>
      </c>
      <c r="N384" s="11" t="s">
        <v>3418</v>
      </c>
      <c r="O384" s="11">
        <v>0</v>
      </c>
      <c r="P384" s="11">
        <v>0</v>
      </c>
      <c r="Q384" s="11">
        <v>0</v>
      </c>
      <c r="R384" s="11">
        <v>0</v>
      </c>
      <c r="S384" s="11">
        <v>0</v>
      </c>
      <c r="T384" s="11">
        <v>0</v>
      </c>
      <c r="U384" s="11">
        <v>0</v>
      </c>
      <c r="V384" s="11">
        <v>0</v>
      </c>
      <c r="W384" s="11">
        <v>0</v>
      </c>
      <c r="X384" s="11">
        <v>0</v>
      </c>
      <c r="Y384" s="11">
        <v>0</v>
      </c>
      <c r="Z384" s="11">
        <v>0</v>
      </c>
      <c r="AA384" s="11">
        <v>0</v>
      </c>
      <c r="AB384" s="11">
        <v>0</v>
      </c>
      <c r="AC384" s="11">
        <v>0</v>
      </c>
      <c r="AD384" s="11">
        <v>0</v>
      </c>
      <c r="AE384" s="11">
        <v>0</v>
      </c>
      <c r="AF384" s="11">
        <v>0</v>
      </c>
      <c r="AG384" s="11">
        <v>50</v>
      </c>
      <c r="AH384" s="11"/>
      <c r="AI384" s="11"/>
      <c r="AJ384" s="11" t="s">
        <v>3329</v>
      </c>
      <c r="AK384" s="11"/>
      <c r="AL384" s="11"/>
      <c r="AM384" s="11"/>
      <c r="AN384" s="11" t="s">
        <v>1489</v>
      </c>
      <c r="AO384" s="11" t="s">
        <v>47</v>
      </c>
      <c r="AP384" s="11" t="s">
        <v>48</v>
      </c>
      <c r="AQ384" s="11" t="s">
        <v>729</v>
      </c>
      <c r="AR384" s="41">
        <f t="shared" si="74"/>
        <v>30</v>
      </c>
      <c r="AS384" s="41">
        <v>0.6</v>
      </c>
      <c r="AT384" s="41">
        <f>7591.271/AU825</f>
        <v>0.535464595065181</v>
      </c>
      <c r="AU384" s="41">
        <f t="shared" si="80"/>
        <v>30</v>
      </c>
      <c r="AV384" s="42">
        <f t="shared" si="66"/>
        <v>16.0639378519554</v>
      </c>
    </row>
    <row r="385" ht="60" spans="1:48">
      <c r="A385" s="28">
        <v>382</v>
      </c>
      <c r="B385" s="11" t="s">
        <v>151</v>
      </c>
      <c r="C385" s="29" t="s">
        <v>1505</v>
      </c>
      <c r="D385" s="11" t="s">
        <v>1506</v>
      </c>
      <c r="E385" s="11" t="s">
        <v>1507</v>
      </c>
      <c r="F385" s="11" t="s">
        <v>167</v>
      </c>
      <c r="G385" s="11" t="s">
        <v>1324</v>
      </c>
      <c r="H385" s="11">
        <v>5</v>
      </c>
      <c r="I385" s="11">
        <v>5</v>
      </c>
      <c r="J385" s="11">
        <v>100</v>
      </c>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v>25</v>
      </c>
      <c r="AH385" s="11" t="s">
        <v>1400</v>
      </c>
      <c r="AI385" s="11">
        <v>21</v>
      </c>
      <c r="AJ385" s="11"/>
      <c r="AK385" s="11"/>
      <c r="AL385" s="11"/>
      <c r="AM385" s="11"/>
      <c r="AN385" s="11" t="s">
        <v>1489</v>
      </c>
      <c r="AO385" s="11" t="s">
        <v>47</v>
      </c>
      <c r="AP385" s="11" t="s">
        <v>56</v>
      </c>
      <c r="AQ385" s="11" t="s">
        <v>729</v>
      </c>
      <c r="AR385" s="41">
        <f t="shared" si="74"/>
        <v>15</v>
      </c>
      <c r="AS385" s="41">
        <v>0.6</v>
      </c>
      <c r="AT385" s="41">
        <f>7591.271/AU825</f>
        <v>0.535464595065181</v>
      </c>
      <c r="AU385" s="42">
        <f>AR385/AI385</f>
        <v>0.714285714285714</v>
      </c>
      <c r="AV385" s="42">
        <f t="shared" si="66"/>
        <v>0.382474710760844</v>
      </c>
    </row>
    <row r="386" ht="36" spans="1:48">
      <c r="A386" s="28">
        <v>383</v>
      </c>
      <c r="B386" s="11" t="s">
        <v>151</v>
      </c>
      <c r="C386" s="29" t="s">
        <v>1508</v>
      </c>
      <c r="D386" s="11" t="s">
        <v>1509</v>
      </c>
      <c r="E386" s="11" t="s">
        <v>1510</v>
      </c>
      <c r="F386" s="11" t="s">
        <v>196</v>
      </c>
      <c r="G386" s="11" t="s">
        <v>417</v>
      </c>
      <c r="H386" s="11">
        <v>4</v>
      </c>
      <c r="I386" s="11">
        <v>4</v>
      </c>
      <c r="J386" s="11">
        <v>100</v>
      </c>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v>25</v>
      </c>
      <c r="AH386" s="11"/>
      <c r="AI386" s="11"/>
      <c r="AJ386" s="11"/>
      <c r="AK386" s="11"/>
      <c r="AL386" s="11"/>
      <c r="AM386" s="11"/>
      <c r="AN386" s="11" t="s">
        <v>1511</v>
      </c>
      <c r="AO386" s="11" t="s">
        <v>47</v>
      </c>
      <c r="AP386" s="11" t="s">
        <v>56</v>
      </c>
      <c r="AQ386" s="11" t="s">
        <v>729</v>
      </c>
      <c r="AR386" s="41">
        <f t="shared" si="74"/>
        <v>15</v>
      </c>
      <c r="AS386" s="41">
        <v>0.6</v>
      </c>
      <c r="AT386" s="41">
        <f>7591.271/AU825</f>
        <v>0.535464595065181</v>
      </c>
      <c r="AU386" s="41">
        <f t="shared" si="80"/>
        <v>15</v>
      </c>
      <c r="AV386" s="42">
        <f t="shared" si="66"/>
        <v>8.03196892597772</v>
      </c>
    </row>
    <row r="387" ht="36" spans="1:48">
      <c r="A387" s="28">
        <v>384</v>
      </c>
      <c r="B387" s="11" t="s">
        <v>151</v>
      </c>
      <c r="C387" s="29" t="s">
        <v>1512</v>
      </c>
      <c r="D387" s="11" t="s">
        <v>1513</v>
      </c>
      <c r="E387" s="11" t="s">
        <v>1514</v>
      </c>
      <c r="F387" s="11" t="s">
        <v>196</v>
      </c>
      <c r="G387" s="11" t="s">
        <v>384</v>
      </c>
      <c r="H387" s="11">
        <v>4</v>
      </c>
      <c r="I387" s="11">
        <v>4</v>
      </c>
      <c r="J387" s="11">
        <v>100</v>
      </c>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v>25</v>
      </c>
      <c r="AH387" s="11"/>
      <c r="AI387" s="11"/>
      <c r="AJ387" s="11"/>
      <c r="AK387" s="11"/>
      <c r="AL387" s="11"/>
      <c r="AM387" s="11"/>
      <c r="AN387" s="11" t="s">
        <v>1511</v>
      </c>
      <c r="AO387" s="11" t="s">
        <v>47</v>
      </c>
      <c r="AP387" s="11" t="s">
        <v>56</v>
      </c>
      <c r="AQ387" s="11" t="s">
        <v>729</v>
      </c>
      <c r="AR387" s="41">
        <f t="shared" si="74"/>
        <v>15</v>
      </c>
      <c r="AS387" s="41">
        <v>0.6</v>
      </c>
      <c r="AT387" s="41">
        <f>7591.271/AU825</f>
        <v>0.535464595065181</v>
      </c>
      <c r="AU387" s="41">
        <f t="shared" si="80"/>
        <v>15</v>
      </c>
      <c r="AV387" s="42">
        <f t="shared" ref="AV387:AV450" si="81">AU387*AT387</f>
        <v>8.03196892597772</v>
      </c>
    </row>
    <row r="388" ht="48" spans="1:48">
      <c r="A388" s="28">
        <v>385</v>
      </c>
      <c r="B388" s="11" t="s">
        <v>151</v>
      </c>
      <c r="C388" s="29" t="s">
        <v>1515</v>
      </c>
      <c r="D388" s="11" t="s">
        <v>1516</v>
      </c>
      <c r="E388" s="11" t="s">
        <v>1517</v>
      </c>
      <c r="F388" s="11" t="s">
        <v>202</v>
      </c>
      <c r="G388" s="11" t="s">
        <v>1152</v>
      </c>
      <c r="H388" s="11">
        <v>2</v>
      </c>
      <c r="I388" s="11">
        <v>2</v>
      </c>
      <c r="J388" s="11">
        <v>100</v>
      </c>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v>20</v>
      </c>
      <c r="AH388" s="11" t="s">
        <v>1400</v>
      </c>
      <c r="AI388" s="11">
        <v>4</v>
      </c>
      <c r="AJ388" s="11"/>
      <c r="AK388" s="11"/>
      <c r="AL388" s="11"/>
      <c r="AM388" s="11"/>
      <c r="AN388" s="11" t="s">
        <v>1511</v>
      </c>
      <c r="AO388" s="11" t="s">
        <v>105</v>
      </c>
      <c r="AP388" s="11" t="s">
        <v>48</v>
      </c>
      <c r="AQ388" s="11" t="s">
        <v>729</v>
      </c>
      <c r="AR388" s="41">
        <f t="shared" si="74"/>
        <v>12</v>
      </c>
      <c r="AS388" s="41">
        <v>0.6</v>
      </c>
      <c r="AT388" s="41">
        <f>7591.271/AU825</f>
        <v>0.535464595065181</v>
      </c>
      <c r="AU388" s="42">
        <f>AR388/AI388</f>
        <v>3</v>
      </c>
      <c r="AV388" s="42">
        <f t="shared" si="81"/>
        <v>1.60639378519554</v>
      </c>
    </row>
    <row r="389" ht="36" spans="1:48">
      <c r="A389" s="28">
        <v>386</v>
      </c>
      <c r="B389" s="11" t="s">
        <v>151</v>
      </c>
      <c r="C389" s="29" t="s">
        <v>1518</v>
      </c>
      <c r="D389" s="11" t="s">
        <v>1519</v>
      </c>
      <c r="E389" s="11" t="s">
        <v>1520</v>
      </c>
      <c r="F389" s="11" t="s">
        <v>317</v>
      </c>
      <c r="G389" s="11" t="s">
        <v>651</v>
      </c>
      <c r="H389" s="11">
        <v>5</v>
      </c>
      <c r="I389" s="11">
        <v>5</v>
      </c>
      <c r="J389" s="11">
        <v>100</v>
      </c>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v>25</v>
      </c>
      <c r="AH389" s="11"/>
      <c r="AI389" s="11"/>
      <c r="AJ389" s="11"/>
      <c r="AK389" s="11"/>
      <c r="AL389" s="11"/>
      <c r="AM389" s="11"/>
      <c r="AN389" s="11" t="s">
        <v>1511</v>
      </c>
      <c r="AO389" s="11" t="s">
        <v>47</v>
      </c>
      <c r="AP389" s="11" t="s">
        <v>56</v>
      </c>
      <c r="AQ389" s="11" t="s">
        <v>729</v>
      </c>
      <c r="AR389" s="41">
        <f t="shared" si="74"/>
        <v>15</v>
      </c>
      <c r="AS389" s="41">
        <v>0.6</v>
      </c>
      <c r="AT389" s="41">
        <f>7591.271/AU825</f>
        <v>0.535464595065181</v>
      </c>
      <c r="AU389" s="41">
        <f t="shared" ref="AU389:AU391" si="82">AR389</f>
        <v>15</v>
      </c>
      <c r="AV389" s="42">
        <f t="shared" si="81"/>
        <v>8.03196892597772</v>
      </c>
    </row>
    <row r="390" ht="36" spans="1:48">
      <c r="A390" s="28">
        <v>387</v>
      </c>
      <c r="B390" s="11" t="s">
        <v>151</v>
      </c>
      <c r="C390" s="29" t="s">
        <v>1521</v>
      </c>
      <c r="D390" s="11" t="s">
        <v>1522</v>
      </c>
      <c r="E390" s="11" t="s">
        <v>1523</v>
      </c>
      <c r="F390" s="11" t="s">
        <v>172</v>
      </c>
      <c r="G390" s="11" t="s">
        <v>1381</v>
      </c>
      <c r="H390" s="11">
        <v>3</v>
      </c>
      <c r="I390" s="11">
        <v>3</v>
      </c>
      <c r="J390" s="11">
        <v>100</v>
      </c>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v>50</v>
      </c>
      <c r="AH390" s="11"/>
      <c r="AI390" s="11"/>
      <c r="AJ390" s="11"/>
      <c r="AK390" s="11"/>
      <c r="AL390" s="11"/>
      <c r="AM390" s="11"/>
      <c r="AN390" s="11" t="s">
        <v>1511</v>
      </c>
      <c r="AO390" s="11" t="s">
        <v>47</v>
      </c>
      <c r="AP390" s="11" t="s">
        <v>48</v>
      </c>
      <c r="AQ390" s="11" t="s">
        <v>729</v>
      </c>
      <c r="AR390" s="41">
        <f t="shared" si="74"/>
        <v>30</v>
      </c>
      <c r="AS390" s="41">
        <v>0.6</v>
      </c>
      <c r="AT390" s="41">
        <f>7591.271/AU825</f>
        <v>0.535464595065181</v>
      </c>
      <c r="AU390" s="41">
        <f t="shared" si="82"/>
        <v>30</v>
      </c>
      <c r="AV390" s="42">
        <f t="shared" si="81"/>
        <v>16.0639378519554</v>
      </c>
    </row>
    <row r="391" ht="24" spans="1:48">
      <c r="A391" s="28">
        <v>388</v>
      </c>
      <c r="B391" s="11" t="s">
        <v>151</v>
      </c>
      <c r="C391" s="29" t="s">
        <v>1524</v>
      </c>
      <c r="D391" s="11" t="s">
        <v>1525</v>
      </c>
      <c r="E391" s="11" t="s">
        <v>1526</v>
      </c>
      <c r="F391" s="11" t="s">
        <v>167</v>
      </c>
      <c r="G391" s="11" t="s">
        <v>291</v>
      </c>
      <c r="H391" s="11">
        <v>5</v>
      </c>
      <c r="I391" s="11">
        <v>1</v>
      </c>
      <c r="J391" s="11">
        <v>100</v>
      </c>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v>25</v>
      </c>
      <c r="AH391" s="11"/>
      <c r="AI391" s="11"/>
      <c r="AJ391" s="11"/>
      <c r="AK391" s="11"/>
      <c r="AL391" s="11"/>
      <c r="AM391" s="11"/>
      <c r="AN391" s="11" t="s">
        <v>1511</v>
      </c>
      <c r="AO391" s="11" t="s">
        <v>47</v>
      </c>
      <c r="AP391" s="11" t="s">
        <v>56</v>
      </c>
      <c r="AQ391" s="11" t="s">
        <v>729</v>
      </c>
      <c r="AR391" s="41">
        <f t="shared" si="74"/>
        <v>15</v>
      </c>
      <c r="AS391" s="41">
        <v>0.6</v>
      </c>
      <c r="AT391" s="41">
        <f>7591.271/AU825</f>
        <v>0.535464595065181</v>
      </c>
      <c r="AU391" s="41">
        <f t="shared" si="82"/>
        <v>15</v>
      </c>
      <c r="AV391" s="42">
        <f t="shared" si="81"/>
        <v>8.03196892597772</v>
      </c>
    </row>
    <row r="392" ht="36" spans="1:48">
      <c r="A392" s="28">
        <v>389</v>
      </c>
      <c r="B392" s="11" t="s">
        <v>151</v>
      </c>
      <c r="C392" s="29" t="s">
        <v>1527</v>
      </c>
      <c r="D392" s="11" t="s">
        <v>1528</v>
      </c>
      <c r="E392" s="11" t="s">
        <v>1529</v>
      </c>
      <c r="F392" s="11" t="s">
        <v>202</v>
      </c>
      <c r="G392" s="11" t="s">
        <v>554</v>
      </c>
      <c r="H392" s="11">
        <v>8</v>
      </c>
      <c r="I392" s="11">
        <v>8</v>
      </c>
      <c r="J392" s="11">
        <v>100</v>
      </c>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v>25</v>
      </c>
      <c r="AH392" s="11" t="s">
        <v>1400</v>
      </c>
      <c r="AI392" s="11">
        <v>2</v>
      </c>
      <c r="AJ392" s="11"/>
      <c r="AK392" s="11"/>
      <c r="AL392" s="11"/>
      <c r="AM392" s="11"/>
      <c r="AN392" s="11" t="s">
        <v>1530</v>
      </c>
      <c r="AO392" s="11" t="s">
        <v>47</v>
      </c>
      <c r="AP392" s="11" t="s">
        <v>56</v>
      </c>
      <c r="AQ392" s="11" t="s">
        <v>729</v>
      </c>
      <c r="AR392" s="41">
        <f t="shared" si="74"/>
        <v>15</v>
      </c>
      <c r="AS392" s="41">
        <v>0.6</v>
      </c>
      <c r="AT392" s="41">
        <f>7591.271/AU825</f>
        <v>0.535464595065181</v>
      </c>
      <c r="AU392" s="42">
        <f t="shared" ref="AU392:AU397" si="83">AR392/AI392</f>
        <v>7.5</v>
      </c>
      <c r="AV392" s="42">
        <f t="shared" si="81"/>
        <v>4.01598446298886</v>
      </c>
    </row>
    <row r="393" ht="36" spans="1:48">
      <c r="A393" s="28">
        <v>390</v>
      </c>
      <c r="B393" s="11" t="s">
        <v>151</v>
      </c>
      <c r="C393" s="29" t="s">
        <v>1531</v>
      </c>
      <c r="D393" s="11" t="s">
        <v>1532</v>
      </c>
      <c r="E393" s="11" t="s">
        <v>1533</v>
      </c>
      <c r="F393" s="11" t="s">
        <v>202</v>
      </c>
      <c r="G393" s="11" t="s">
        <v>1152</v>
      </c>
      <c r="H393" s="11">
        <v>3</v>
      </c>
      <c r="I393" s="11">
        <v>3</v>
      </c>
      <c r="J393" s="11">
        <v>100</v>
      </c>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v>20</v>
      </c>
      <c r="AH393" s="11"/>
      <c r="AI393" s="11"/>
      <c r="AJ393" s="11"/>
      <c r="AK393" s="11"/>
      <c r="AL393" s="11"/>
      <c r="AM393" s="11"/>
      <c r="AN393" s="11" t="s">
        <v>1530</v>
      </c>
      <c r="AO393" s="11" t="s">
        <v>105</v>
      </c>
      <c r="AP393" s="11" t="s">
        <v>48</v>
      </c>
      <c r="AQ393" s="11" t="s">
        <v>729</v>
      </c>
      <c r="AR393" s="41">
        <f t="shared" si="74"/>
        <v>12</v>
      </c>
      <c r="AS393" s="41">
        <v>0.6</v>
      </c>
      <c r="AT393" s="41">
        <f>7591.271/AU825</f>
        <v>0.535464595065181</v>
      </c>
      <c r="AU393" s="41">
        <f t="shared" ref="AU393:AU395" si="84">AR393</f>
        <v>12</v>
      </c>
      <c r="AV393" s="42">
        <f t="shared" si="81"/>
        <v>6.42557514078218</v>
      </c>
    </row>
    <row r="394" ht="24" spans="1:48">
      <c r="A394" s="28">
        <v>391</v>
      </c>
      <c r="B394" s="11" t="s">
        <v>151</v>
      </c>
      <c r="C394" s="29" t="s">
        <v>1534</v>
      </c>
      <c r="D394" s="11" t="s">
        <v>1535</v>
      </c>
      <c r="E394" s="11" t="s">
        <v>1536</v>
      </c>
      <c r="F394" s="11" t="s">
        <v>155</v>
      </c>
      <c r="G394" s="11" t="s">
        <v>128</v>
      </c>
      <c r="H394" s="11">
        <v>7</v>
      </c>
      <c r="I394" s="11">
        <v>7</v>
      </c>
      <c r="J394" s="11">
        <v>100</v>
      </c>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v>25</v>
      </c>
      <c r="AH394" s="11"/>
      <c r="AI394" s="11"/>
      <c r="AJ394" s="11"/>
      <c r="AK394" s="11"/>
      <c r="AL394" s="11"/>
      <c r="AM394" s="11"/>
      <c r="AN394" s="11" t="s">
        <v>1530</v>
      </c>
      <c r="AO394" s="11" t="s">
        <v>47</v>
      </c>
      <c r="AP394" s="11" t="s">
        <v>56</v>
      </c>
      <c r="AQ394" s="11" t="s">
        <v>729</v>
      </c>
      <c r="AR394" s="41">
        <f t="shared" si="74"/>
        <v>15</v>
      </c>
      <c r="AS394" s="41">
        <v>0.6</v>
      </c>
      <c r="AT394" s="41">
        <f>7591.271/AU825</f>
        <v>0.535464595065181</v>
      </c>
      <c r="AU394" s="41">
        <f t="shared" si="84"/>
        <v>15</v>
      </c>
      <c r="AV394" s="42">
        <f t="shared" si="81"/>
        <v>8.03196892597772</v>
      </c>
    </row>
    <row r="395" ht="24" spans="1:48">
      <c r="A395" s="28">
        <v>392</v>
      </c>
      <c r="B395" s="11" t="s">
        <v>151</v>
      </c>
      <c r="C395" s="29" t="s">
        <v>1537</v>
      </c>
      <c r="D395" s="11" t="s">
        <v>1538</v>
      </c>
      <c r="E395" s="11" t="s">
        <v>1539</v>
      </c>
      <c r="F395" s="11" t="s">
        <v>155</v>
      </c>
      <c r="G395" s="11" t="s">
        <v>128</v>
      </c>
      <c r="H395" s="11">
        <v>7</v>
      </c>
      <c r="I395" s="11">
        <v>7</v>
      </c>
      <c r="J395" s="11">
        <v>100</v>
      </c>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v>25</v>
      </c>
      <c r="AH395" s="11"/>
      <c r="AI395" s="11"/>
      <c r="AJ395" s="11"/>
      <c r="AK395" s="11"/>
      <c r="AL395" s="11"/>
      <c r="AM395" s="11"/>
      <c r="AN395" s="11" t="s">
        <v>1530</v>
      </c>
      <c r="AO395" s="11" t="s">
        <v>47</v>
      </c>
      <c r="AP395" s="11" t="s">
        <v>56</v>
      </c>
      <c r="AQ395" s="11" t="s">
        <v>729</v>
      </c>
      <c r="AR395" s="41">
        <f t="shared" si="74"/>
        <v>15</v>
      </c>
      <c r="AS395" s="41">
        <v>0.6</v>
      </c>
      <c r="AT395" s="41">
        <f>7591.271/AU825</f>
        <v>0.535464595065181</v>
      </c>
      <c r="AU395" s="41">
        <f t="shared" si="84"/>
        <v>15</v>
      </c>
      <c r="AV395" s="42">
        <f t="shared" si="81"/>
        <v>8.03196892597772</v>
      </c>
    </row>
    <row r="396" ht="48" spans="1:48">
      <c r="A396" s="28">
        <v>393</v>
      </c>
      <c r="B396" s="11" t="s">
        <v>151</v>
      </c>
      <c r="C396" s="29" t="s">
        <v>1540</v>
      </c>
      <c r="D396" s="11" t="s">
        <v>1541</v>
      </c>
      <c r="E396" s="11" t="s">
        <v>1542</v>
      </c>
      <c r="F396" s="11" t="s">
        <v>202</v>
      </c>
      <c r="G396" s="11" t="s">
        <v>1152</v>
      </c>
      <c r="H396" s="11">
        <v>2</v>
      </c>
      <c r="I396" s="11">
        <v>2</v>
      </c>
      <c r="J396" s="11">
        <v>100</v>
      </c>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v>20</v>
      </c>
      <c r="AH396" s="11" t="s">
        <v>1400</v>
      </c>
      <c r="AI396" s="11">
        <v>4</v>
      </c>
      <c r="AJ396" s="11"/>
      <c r="AK396" s="11"/>
      <c r="AL396" s="11"/>
      <c r="AM396" s="11"/>
      <c r="AN396" s="11" t="s">
        <v>1530</v>
      </c>
      <c r="AO396" s="11" t="s">
        <v>105</v>
      </c>
      <c r="AP396" s="11" t="s">
        <v>48</v>
      </c>
      <c r="AQ396" s="11" t="s">
        <v>729</v>
      </c>
      <c r="AR396" s="41">
        <f t="shared" si="74"/>
        <v>12</v>
      </c>
      <c r="AS396" s="41">
        <v>0.6</v>
      </c>
      <c r="AT396" s="41">
        <f>7591.271/AU825</f>
        <v>0.535464595065181</v>
      </c>
      <c r="AU396" s="42">
        <f t="shared" si="83"/>
        <v>3</v>
      </c>
      <c r="AV396" s="42">
        <f t="shared" si="81"/>
        <v>1.60639378519554</v>
      </c>
    </row>
    <row r="397" ht="48" spans="1:48">
      <c r="A397" s="28">
        <v>394</v>
      </c>
      <c r="B397" s="11" t="s">
        <v>151</v>
      </c>
      <c r="C397" s="29" t="s">
        <v>1543</v>
      </c>
      <c r="D397" s="11" t="s">
        <v>1544</v>
      </c>
      <c r="E397" s="11" t="s">
        <v>1545</v>
      </c>
      <c r="F397" s="11" t="s">
        <v>196</v>
      </c>
      <c r="G397" s="11" t="s">
        <v>384</v>
      </c>
      <c r="H397" s="11">
        <v>8</v>
      </c>
      <c r="I397" s="11">
        <v>4</v>
      </c>
      <c r="J397" s="11">
        <v>0</v>
      </c>
      <c r="K397" s="11" t="s">
        <v>3330</v>
      </c>
      <c r="L397" s="11">
        <v>7</v>
      </c>
      <c r="M397" s="11">
        <v>15</v>
      </c>
      <c r="N397" s="11" t="s">
        <v>3423</v>
      </c>
      <c r="O397" s="11">
        <v>8</v>
      </c>
      <c r="P397" s="11">
        <v>85</v>
      </c>
      <c r="Q397" s="11" t="s">
        <v>384</v>
      </c>
      <c r="R397" s="11">
        <v>0</v>
      </c>
      <c r="S397" s="11">
        <v>0</v>
      </c>
      <c r="T397" s="11">
        <v>0</v>
      </c>
      <c r="U397" s="11">
        <v>0</v>
      </c>
      <c r="V397" s="11">
        <v>0</v>
      </c>
      <c r="W397" s="11">
        <v>0</v>
      </c>
      <c r="X397" s="11">
        <v>0</v>
      </c>
      <c r="Y397" s="11">
        <v>0</v>
      </c>
      <c r="Z397" s="11">
        <v>0</v>
      </c>
      <c r="AA397" s="11">
        <v>0</v>
      </c>
      <c r="AB397" s="11">
        <v>0</v>
      </c>
      <c r="AC397" s="11">
        <v>0</v>
      </c>
      <c r="AD397" s="11">
        <v>0</v>
      </c>
      <c r="AE397" s="11">
        <v>0</v>
      </c>
      <c r="AF397" s="11">
        <v>0</v>
      </c>
      <c r="AG397" s="11">
        <v>25</v>
      </c>
      <c r="AH397" s="11" t="s">
        <v>1400</v>
      </c>
      <c r="AI397" s="11">
        <v>6</v>
      </c>
      <c r="AJ397" s="11" t="s">
        <v>3329</v>
      </c>
      <c r="AK397" s="11"/>
      <c r="AL397" s="11"/>
      <c r="AM397" s="11"/>
      <c r="AN397" s="11" t="s">
        <v>1530</v>
      </c>
      <c r="AO397" s="11" t="s">
        <v>47</v>
      </c>
      <c r="AP397" s="11" t="s">
        <v>56</v>
      </c>
      <c r="AQ397" s="11" t="s">
        <v>729</v>
      </c>
      <c r="AR397" s="41">
        <f t="shared" si="74"/>
        <v>15</v>
      </c>
      <c r="AS397" s="41">
        <v>0.6</v>
      </c>
      <c r="AT397" s="41">
        <f>7591.271/AU825</f>
        <v>0.535464595065181</v>
      </c>
      <c r="AU397" s="42">
        <f t="shared" si="83"/>
        <v>2.5</v>
      </c>
      <c r="AV397" s="42">
        <f t="shared" si="81"/>
        <v>1.33866148766295</v>
      </c>
    </row>
    <row r="398" ht="36" spans="1:48">
      <c r="A398" s="28">
        <v>395</v>
      </c>
      <c r="B398" s="11" t="s">
        <v>151</v>
      </c>
      <c r="C398" s="29" t="s">
        <v>1546</v>
      </c>
      <c r="D398" s="11" t="s">
        <v>1547</v>
      </c>
      <c r="E398" s="11" t="s">
        <v>1548</v>
      </c>
      <c r="F398" s="11" t="s">
        <v>228</v>
      </c>
      <c r="G398" s="11" t="s">
        <v>883</v>
      </c>
      <c r="H398" s="11">
        <v>4</v>
      </c>
      <c r="I398" s="11">
        <v>4</v>
      </c>
      <c r="J398" s="11">
        <v>100</v>
      </c>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v>25</v>
      </c>
      <c r="AH398" s="11"/>
      <c r="AI398" s="11"/>
      <c r="AJ398" s="11"/>
      <c r="AK398" s="11"/>
      <c r="AL398" s="11"/>
      <c r="AM398" s="11"/>
      <c r="AN398" s="11" t="s">
        <v>1530</v>
      </c>
      <c r="AO398" s="11" t="s">
        <v>47</v>
      </c>
      <c r="AP398" s="11" t="s">
        <v>56</v>
      </c>
      <c r="AQ398" s="11" t="s">
        <v>729</v>
      </c>
      <c r="AR398" s="41">
        <f t="shared" si="74"/>
        <v>15</v>
      </c>
      <c r="AS398" s="41">
        <v>0.6</v>
      </c>
      <c r="AT398" s="41">
        <f>7591.271/AU825</f>
        <v>0.535464595065181</v>
      </c>
      <c r="AU398" s="41">
        <f t="shared" ref="AU398:AU402" si="85">AR398</f>
        <v>15</v>
      </c>
      <c r="AV398" s="42">
        <f t="shared" si="81"/>
        <v>8.03196892597772</v>
      </c>
    </row>
    <row r="399" ht="36" spans="1:48">
      <c r="A399" s="28">
        <v>396</v>
      </c>
      <c r="B399" s="11" t="s">
        <v>151</v>
      </c>
      <c r="C399" s="29" t="s">
        <v>1549</v>
      </c>
      <c r="D399" s="11" t="s">
        <v>1550</v>
      </c>
      <c r="E399" s="11" t="s">
        <v>1551</v>
      </c>
      <c r="F399" s="11" t="s">
        <v>486</v>
      </c>
      <c r="G399" s="11" t="s">
        <v>1152</v>
      </c>
      <c r="H399" s="11">
        <v>2</v>
      </c>
      <c r="I399" s="11">
        <v>2</v>
      </c>
      <c r="J399" s="11">
        <v>100</v>
      </c>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v>20</v>
      </c>
      <c r="AH399" s="11"/>
      <c r="AI399" s="11"/>
      <c r="AJ399" s="11"/>
      <c r="AK399" s="11"/>
      <c r="AL399" s="11"/>
      <c r="AM399" s="11"/>
      <c r="AN399" s="11" t="s">
        <v>1530</v>
      </c>
      <c r="AO399" s="11" t="s">
        <v>105</v>
      </c>
      <c r="AP399" s="11" t="s">
        <v>48</v>
      </c>
      <c r="AQ399" s="11" t="s">
        <v>729</v>
      </c>
      <c r="AR399" s="41">
        <f t="shared" si="74"/>
        <v>12</v>
      </c>
      <c r="AS399" s="41">
        <v>0.6</v>
      </c>
      <c r="AT399" s="41">
        <f>7591.271/AU825</f>
        <v>0.535464595065181</v>
      </c>
      <c r="AU399" s="41">
        <f t="shared" si="85"/>
        <v>12</v>
      </c>
      <c r="AV399" s="42">
        <f t="shared" si="81"/>
        <v>6.42557514078218</v>
      </c>
    </row>
    <row r="400" ht="72" spans="1:48">
      <c r="A400" s="28">
        <v>397</v>
      </c>
      <c r="B400" s="11" t="s">
        <v>151</v>
      </c>
      <c r="C400" s="29" t="s">
        <v>1552</v>
      </c>
      <c r="D400" s="11" t="s">
        <v>1553</v>
      </c>
      <c r="E400" s="11" t="s">
        <v>1554</v>
      </c>
      <c r="F400" s="11" t="s">
        <v>402</v>
      </c>
      <c r="G400" s="11" t="s">
        <v>1555</v>
      </c>
      <c r="H400" s="11">
        <v>5</v>
      </c>
      <c r="I400" s="11">
        <v>5</v>
      </c>
      <c r="J400" s="11">
        <v>100</v>
      </c>
      <c r="K400" s="11" t="s">
        <v>1555</v>
      </c>
      <c r="L400" s="11">
        <v>0</v>
      </c>
      <c r="M400" s="11">
        <v>0</v>
      </c>
      <c r="N400" s="11">
        <v>0</v>
      </c>
      <c r="O400" s="11">
        <v>0</v>
      </c>
      <c r="P400" s="11">
        <v>0</v>
      </c>
      <c r="Q400" s="11">
        <v>0</v>
      </c>
      <c r="R400" s="11">
        <v>0</v>
      </c>
      <c r="S400" s="11">
        <v>0</v>
      </c>
      <c r="T400" s="11">
        <v>0</v>
      </c>
      <c r="U400" s="11">
        <v>0</v>
      </c>
      <c r="V400" s="11">
        <v>0</v>
      </c>
      <c r="W400" s="11">
        <v>0</v>
      </c>
      <c r="X400" s="11">
        <v>0</v>
      </c>
      <c r="Y400" s="11">
        <v>0</v>
      </c>
      <c r="Z400" s="11">
        <v>0</v>
      </c>
      <c r="AA400" s="11">
        <v>0</v>
      </c>
      <c r="AB400" s="11">
        <v>0</v>
      </c>
      <c r="AC400" s="11">
        <v>0</v>
      </c>
      <c r="AD400" s="11">
        <v>0</v>
      </c>
      <c r="AE400" s="11">
        <v>0</v>
      </c>
      <c r="AF400" s="11">
        <v>0</v>
      </c>
      <c r="AG400" s="11">
        <v>25</v>
      </c>
      <c r="AH400" s="11" t="s">
        <v>1400</v>
      </c>
      <c r="AI400" s="11">
        <v>10</v>
      </c>
      <c r="AJ400" s="11" t="s">
        <v>3329</v>
      </c>
      <c r="AK400" s="11"/>
      <c r="AL400" s="11"/>
      <c r="AM400" s="11"/>
      <c r="AN400" s="11" t="s">
        <v>1530</v>
      </c>
      <c r="AO400" s="11" t="s">
        <v>47</v>
      </c>
      <c r="AP400" s="11" t="s">
        <v>56</v>
      </c>
      <c r="AQ400" s="11" t="s">
        <v>729</v>
      </c>
      <c r="AR400" s="41">
        <f t="shared" si="74"/>
        <v>15</v>
      </c>
      <c r="AS400" s="41">
        <v>0.6</v>
      </c>
      <c r="AT400" s="41">
        <f>7591.271/AU825</f>
        <v>0.535464595065181</v>
      </c>
      <c r="AU400" s="42">
        <f>AR400/AI400</f>
        <v>1.5</v>
      </c>
      <c r="AV400" s="42">
        <f t="shared" si="81"/>
        <v>0.803196892597772</v>
      </c>
    </row>
    <row r="401" ht="48" spans="1:48">
      <c r="A401" s="28">
        <v>398</v>
      </c>
      <c r="B401" s="11" t="s">
        <v>151</v>
      </c>
      <c r="C401" s="29" t="s">
        <v>1556</v>
      </c>
      <c r="D401" s="11" t="s">
        <v>1557</v>
      </c>
      <c r="E401" s="11" t="s">
        <v>1558</v>
      </c>
      <c r="F401" s="11" t="s">
        <v>228</v>
      </c>
      <c r="G401" s="11" t="s">
        <v>590</v>
      </c>
      <c r="H401" s="11">
        <v>6</v>
      </c>
      <c r="I401" s="11">
        <v>6</v>
      </c>
      <c r="J401" s="11">
        <v>60</v>
      </c>
      <c r="K401" s="11" t="s">
        <v>590</v>
      </c>
      <c r="L401" s="11">
        <v>7</v>
      </c>
      <c r="M401" s="11">
        <v>40</v>
      </c>
      <c r="N401" s="11" t="s">
        <v>3367</v>
      </c>
      <c r="O401" s="11">
        <v>0</v>
      </c>
      <c r="P401" s="11">
        <v>0</v>
      </c>
      <c r="Q401" s="11">
        <v>0</v>
      </c>
      <c r="R401" s="11">
        <v>0</v>
      </c>
      <c r="S401" s="11">
        <v>0</v>
      </c>
      <c r="T401" s="11">
        <v>0</v>
      </c>
      <c r="U401" s="11">
        <v>0</v>
      </c>
      <c r="V401" s="11">
        <v>0</v>
      </c>
      <c r="W401" s="11">
        <v>0</v>
      </c>
      <c r="X401" s="11">
        <v>0</v>
      </c>
      <c r="Y401" s="11">
        <v>0</v>
      </c>
      <c r="Z401" s="11">
        <v>0</v>
      </c>
      <c r="AA401" s="11">
        <v>0</v>
      </c>
      <c r="AB401" s="11">
        <v>0</v>
      </c>
      <c r="AC401" s="11">
        <v>0</v>
      </c>
      <c r="AD401" s="11">
        <v>0</v>
      </c>
      <c r="AE401" s="11">
        <v>0</v>
      </c>
      <c r="AF401" s="11">
        <v>0</v>
      </c>
      <c r="AG401" s="11">
        <v>25</v>
      </c>
      <c r="AH401" s="11"/>
      <c r="AI401" s="11"/>
      <c r="AJ401" s="11" t="s">
        <v>3329</v>
      </c>
      <c r="AK401" s="11"/>
      <c r="AL401" s="11"/>
      <c r="AM401" s="11"/>
      <c r="AN401" s="11" t="s">
        <v>1530</v>
      </c>
      <c r="AO401" s="11" t="s">
        <v>47</v>
      </c>
      <c r="AP401" s="11" t="s">
        <v>56</v>
      </c>
      <c r="AQ401" s="11" t="s">
        <v>729</v>
      </c>
      <c r="AR401" s="41">
        <f t="shared" si="74"/>
        <v>15</v>
      </c>
      <c r="AS401" s="41">
        <v>0.6</v>
      </c>
      <c r="AT401" s="41">
        <f>7591.271/AU825</f>
        <v>0.535464595065181</v>
      </c>
      <c r="AU401" s="41">
        <f t="shared" si="85"/>
        <v>15</v>
      </c>
      <c r="AV401" s="42">
        <f t="shared" si="81"/>
        <v>8.03196892597772</v>
      </c>
    </row>
    <row r="402" ht="36" spans="1:48">
      <c r="A402" s="28">
        <v>399</v>
      </c>
      <c r="B402" s="11" t="s">
        <v>151</v>
      </c>
      <c r="C402" s="29" t="s">
        <v>1559</v>
      </c>
      <c r="D402" s="11" t="s">
        <v>1560</v>
      </c>
      <c r="E402" s="11" t="s">
        <v>1561</v>
      </c>
      <c r="F402" s="11" t="s">
        <v>250</v>
      </c>
      <c r="G402" s="11" t="s">
        <v>269</v>
      </c>
      <c r="H402" s="11">
        <v>7</v>
      </c>
      <c r="I402" s="11">
        <v>1</v>
      </c>
      <c r="J402" s="11">
        <v>100</v>
      </c>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v>25</v>
      </c>
      <c r="AH402" s="11"/>
      <c r="AI402" s="11"/>
      <c r="AJ402" s="11"/>
      <c r="AK402" s="11"/>
      <c r="AL402" s="11"/>
      <c r="AM402" s="11"/>
      <c r="AN402" s="11" t="s">
        <v>1530</v>
      </c>
      <c r="AO402" s="11" t="s">
        <v>47</v>
      </c>
      <c r="AP402" s="11" t="s">
        <v>56</v>
      </c>
      <c r="AQ402" s="11" t="s">
        <v>729</v>
      </c>
      <c r="AR402" s="41">
        <f t="shared" si="74"/>
        <v>15</v>
      </c>
      <c r="AS402" s="41">
        <v>0.6</v>
      </c>
      <c r="AT402" s="41">
        <f>7591.271/AU825</f>
        <v>0.535464595065181</v>
      </c>
      <c r="AU402" s="41">
        <f t="shared" si="85"/>
        <v>15</v>
      </c>
      <c r="AV402" s="42">
        <f t="shared" si="81"/>
        <v>8.03196892597772</v>
      </c>
    </row>
    <row r="403" ht="48" spans="1:48">
      <c r="A403" s="28">
        <v>400</v>
      </c>
      <c r="B403" s="11" t="s">
        <v>151</v>
      </c>
      <c r="C403" s="29" t="s">
        <v>1562</v>
      </c>
      <c r="D403" s="11" t="s">
        <v>1563</v>
      </c>
      <c r="E403" s="11" t="s">
        <v>1564</v>
      </c>
      <c r="F403" s="11" t="s">
        <v>207</v>
      </c>
      <c r="G403" s="11" t="s">
        <v>1178</v>
      </c>
      <c r="H403" s="11">
        <v>3</v>
      </c>
      <c r="I403" s="11">
        <v>3</v>
      </c>
      <c r="J403" s="11">
        <v>100</v>
      </c>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v>20</v>
      </c>
      <c r="AH403" s="11" t="s">
        <v>1400</v>
      </c>
      <c r="AI403" s="11">
        <v>4</v>
      </c>
      <c r="AJ403" s="11"/>
      <c r="AK403" s="11"/>
      <c r="AL403" s="11"/>
      <c r="AM403" s="11"/>
      <c r="AN403" s="11" t="s">
        <v>1530</v>
      </c>
      <c r="AO403" s="11" t="s">
        <v>105</v>
      </c>
      <c r="AP403" s="11" t="s">
        <v>48</v>
      </c>
      <c r="AQ403" s="11" t="s">
        <v>729</v>
      </c>
      <c r="AR403" s="41">
        <f t="shared" si="74"/>
        <v>12</v>
      </c>
      <c r="AS403" s="41">
        <v>0.6</v>
      </c>
      <c r="AT403" s="41">
        <f>7591.271/AU825</f>
        <v>0.535464595065181</v>
      </c>
      <c r="AU403" s="42">
        <f>AR403/AI403</f>
        <v>3</v>
      </c>
      <c r="AV403" s="42">
        <f t="shared" si="81"/>
        <v>1.60639378519554</v>
      </c>
    </row>
    <row r="404" ht="36" spans="1:48">
      <c r="A404" s="28">
        <v>401</v>
      </c>
      <c r="B404" s="11" t="s">
        <v>151</v>
      </c>
      <c r="C404" s="29" t="s">
        <v>1565</v>
      </c>
      <c r="D404" s="11" t="s">
        <v>1566</v>
      </c>
      <c r="E404" s="11" t="s">
        <v>1567</v>
      </c>
      <c r="F404" s="11" t="s">
        <v>286</v>
      </c>
      <c r="G404" s="11" t="s">
        <v>947</v>
      </c>
      <c r="H404" s="11">
        <v>4</v>
      </c>
      <c r="I404" s="11">
        <v>4</v>
      </c>
      <c r="J404" s="11">
        <v>52.63</v>
      </c>
      <c r="K404" s="11" t="s">
        <v>947</v>
      </c>
      <c r="L404" s="11">
        <v>5</v>
      </c>
      <c r="M404" s="11">
        <v>47.36</v>
      </c>
      <c r="N404" s="11" t="s">
        <v>2129</v>
      </c>
      <c r="O404" s="11">
        <v>0</v>
      </c>
      <c r="P404" s="11">
        <v>0</v>
      </c>
      <c r="Q404" s="11">
        <v>0</v>
      </c>
      <c r="R404" s="11">
        <v>0</v>
      </c>
      <c r="S404" s="11">
        <v>0</v>
      </c>
      <c r="T404" s="11">
        <v>0</v>
      </c>
      <c r="U404" s="11">
        <v>0</v>
      </c>
      <c r="V404" s="11">
        <v>0</v>
      </c>
      <c r="W404" s="11">
        <v>0</v>
      </c>
      <c r="X404" s="11">
        <v>0</v>
      </c>
      <c r="Y404" s="11">
        <v>0</v>
      </c>
      <c r="Z404" s="11">
        <v>0</v>
      </c>
      <c r="AA404" s="11">
        <v>0</v>
      </c>
      <c r="AB404" s="11">
        <v>0</v>
      </c>
      <c r="AC404" s="11">
        <v>0</v>
      </c>
      <c r="AD404" s="11">
        <v>0</v>
      </c>
      <c r="AE404" s="11">
        <v>0</v>
      </c>
      <c r="AF404" s="11">
        <v>0</v>
      </c>
      <c r="AG404" s="11">
        <v>25</v>
      </c>
      <c r="AH404" s="11"/>
      <c r="AI404" s="11"/>
      <c r="AJ404" s="11" t="s">
        <v>3329</v>
      </c>
      <c r="AK404" s="11"/>
      <c r="AL404" s="11"/>
      <c r="AM404" s="11"/>
      <c r="AN404" s="11" t="s">
        <v>1530</v>
      </c>
      <c r="AO404" s="11" t="s">
        <v>47</v>
      </c>
      <c r="AP404" s="11" t="s">
        <v>56</v>
      </c>
      <c r="AQ404" s="11" t="s">
        <v>729</v>
      </c>
      <c r="AR404" s="41">
        <f t="shared" si="74"/>
        <v>15</v>
      </c>
      <c r="AS404" s="41">
        <v>0.6</v>
      </c>
      <c r="AT404" s="41">
        <f>7591.271/AU825</f>
        <v>0.535464595065181</v>
      </c>
      <c r="AU404" s="41">
        <f t="shared" ref="AU404:AU416" si="86">AR404</f>
        <v>15</v>
      </c>
      <c r="AV404" s="42">
        <f t="shared" si="81"/>
        <v>8.03196892597772</v>
      </c>
    </row>
    <row r="405" ht="24" spans="1:48">
      <c r="A405" s="28">
        <v>402</v>
      </c>
      <c r="B405" s="11" t="s">
        <v>151</v>
      </c>
      <c r="C405" s="29" t="s">
        <v>1568</v>
      </c>
      <c r="D405" s="11" t="s">
        <v>1569</v>
      </c>
      <c r="E405" s="11" t="s">
        <v>1570</v>
      </c>
      <c r="F405" s="11" t="s">
        <v>322</v>
      </c>
      <c r="G405" s="11" t="s">
        <v>1324</v>
      </c>
      <c r="H405" s="11">
        <v>6</v>
      </c>
      <c r="I405" s="11">
        <v>1</v>
      </c>
      <c r="J405" s="11">
        <v>100</v>
      </c>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v>25</v>
      </c>
      <c r="AH405" s="11"/>
      <c r="AI405" s="11"/>
      <c r="AJ405" s="11"/>
      <c r="AK405" s="11"/>
      <c r="AL405" s="11"/>
      <c r="AM405" s="11"/>
      <c r="AN405" s="11" t="s">
        <v>1530</v>
      </c>
      <c r="AO405" s="11" t="s">
        <v>47</v>
      </c>
      <c r="AP405" s="11" t="s">
        <v>56</v>
      </c>
      <c r="AQ405" s="11" t="s">
        <v>729</v>
      </c>
      <c r="AR405" s="41">
        <f t="shared" si="74"/>
        <v>15</v>
      </c>
      <c r="AS405" s="41">
        <v>0.6</v>
      </c>
      <c r="AT405" s="41">
        <f>7591.271/AU825</f>
        <v>0.535464595065181</v>
      </c>
      <c r="AU405" s="41">
        <f t="shared" si="86"/>
        <v>15</v>
      </c>
      <c r="AV405" s="42">
        <f t="shared" si="81"/>
        <v>8.03196892597772</v>
      </c>
    </row>
    <row r="406" ht="36" spans="1:48">
      <c r="A406" s="28">
        <v>403</v>
      </c>
      <c r="B406" s="11" t="s">
        <v>151</v>
      </c>
      <c r="C406" s="29" t="s">
        <v>1571</v>
      </c>
      <c r="D406" s="11" t="s">
        <v>1572</v>
      </c>
      <c r="E406" s="11" t="s">
        <v>1573</v>
      </c>
      <c r="F406" s="11" t="s">
        <v>228</v>
      </c>
      <c r="G406" s="11" t="s">
        <v>1058</v>
      </c>
      <c r="H406" s="11">
        <v>4</v>
      </c>
      <c r="I406" s="11">
        <v>4</v>
      </c>
      <c r="J406" s="11">
        <v>100</v>
      </c>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v>10</v>
      </c>
      <c r="AH406" s="11"/>
      <c r="AI406" s="11"/>
      <c r="AJ406" s="11"/>
      <c r="AK406" s="11"/>
      <c r="AL406" s="11"/>
      <c r="AM406" s="11"/>
      <c r="AN406" s="11" t="s">
        <v>1574</v>
      </c>
      <c r="AO406" s="11" t="s">
        <v>105</v>
      </c>
      <c r="AP406" s="11" t="s">
        <v>56</v>
      </c>
      <c r="AQ406" s="11" t="s">
        <v>729</v>
      </c>
      <c r="AR406" s="41">
        <f t="shared" si="74"/>
        <v>6</v>
      </c>
      <c r="AS406" s="41">
        <v>0.6</v>
      </c>
      <c r="AT406" s="41">
        <f>7591.271/AU825</f>
        <v>0.535464595065181</v>
      </c>
      <c r="AU406" s="41">
        <f t="shared" si="86"/>
        <v>6</v>
      </c>
      <c r="AV406" s="42">
        <f t="shared" si="81"/>
        <v>3.21278757039109</v>
      </c>
    </row>
    <row r="407" ht="48" spans="1:48">
      <c r="A407" s="28">
        <v>404</v>
      </c>
      <c r="B407" s="11" t="s">
        <v>151</v>
      </c>
      <c r="C407" s="29" t="s">
        <v>1575</v>
      </c>
      <c r="D407" s="11" t="s">
        <v>1576</v>
      </c>
      <c r="E407" s="11" t="s">
        <v>1577</v>
      </c>
      <c r="F407" s="11" t="s">
        <v>814</v>
      </c>
      <c r="G407" s="11" t="s">
        <v>1271</v>
      </c>
      <c r="H407" s="11">
        <v>7</v>
      </c>
      <c r="I407" s="11">
        <v>4</v>
      </c>
      <c r="J407" s="11">
        <v>58.82</v>
      </c>
      <c r="K407" s="11" t="s">
        <v>3424</v>
      </c>
      <c r="L407" s="11">
        <v>7</v>
      </c>
      <c r="M407" s="11">
        <v>41.17</v>
      </c>
      <c r="N407" s="11" t="s">
        <v>1271</v>
      </c>
      <c r="O407" s="11">
        <v>0</v>
      </c>
      <c r="P407" s="11">
        <v>0</v>
      </c>
      <c r="Q407" s="11">
        <v>0</v>
      </c>
      <c r="R407" s="11">
        <v>0</v>
      </c>
      <c r="S407" s="11">
        <v>0</v>
      </c>
      <c r="T407" s="11">
        <v>0</v>
      </c>
      <c r="U407" s="11">
        <v>0</v>
      </c>
      <c r="V407" s="11">
        <v>0</v>
      </c>
      <c r="W407" s="11">
        <v>0</v>
      </c>
      <c r="X407" s="11">
        <v>0</v>
      </c>
      <c r="Y407" s="11">
        <v>0</v>
      </c>
      <c r="Z407" s="11">
        <v>0</v>
      </c>
      <c r="AA407" s="11">
        <v>0</v>
      </c>
      <c r="AB407" s="11">
        <v>0</v>
      </c>
      <c r="AC407" s="11">
        <v>0</v>
      </c>
      <c r="AD407" s="11">
        <v>0</v>
      </c>
      <c r="AE407" s="11">
        <v>0</v>
      </c>
      <c r="AF407" s="11">
        <v>0</v>
      </c>
      <c r="AG407" s="11">
        <v>10</v>
      </c>
      <c r="AH407" s="11"/>
      <c r="AI407" s="11"/>
      <c r="AJ407" s="11" t="s">
        <v>3329</v>
      </c>
      <c r="AK407" s="11"/>
      <c r="AL407" s="11"/>
      <c r="AM407" s="11"/>
      <c r="AN407" s="11" t="s">
        <v>1574</v>
      </c>
      <c r="AO407" s="11" t="s">
        <v>105</v>
      </c>
      <c r="AP407" s="11" t="s">
        <v>56</v>
      </c>
      <c r="AQ407" s="11" t="s">
        <v>729</v>
      </c>
      <c r="AR407" s="41">
        <f t="shared" si="74"/>
        <v>6</v>
      </c>
      <c r="AS407" s="41">
        <v>0.6</v>
      </c>
      <c r="AT407" s="41">
        <f>7591.271/AU825</f>
        <v>0.535464595065181</v>
      </c>
      <c r="AU407" s="41">
        <f t="shared" si="86"/>
        <v>6</v>
      </c>
      <c r="AV407" s="42">
        <f t="shared" si="81"/>
        <v>3.21278757039109</v>
      </c>
    </row>
    <row r="408" ht="36" spans="1:48">
      <c r="A408" s="28">
        <v>405</v>
      </c>
      <c r="B408" s="11" t="s">
        <v>151</v>
      </c>
      <c r="C408" s="29" t="s">
        <v>1578</v>
      </c>
      <c r="D408" s="11" t="s">
        <v>1579</v>
      </c>
      <c r="E408" s="11" t="s">
        <v>1580</v>
      </c>
      <c r="F408" s="11" t="s">
        <v>202</v>
      </c>
      <c r="G408" s="11" t="s">
        <v>1152</v>
      </c>
      <c r="H408" s="11">
        <v>3</v>
      </c>
      <c r="I408" s="11">
        <v>3</v>
      </c>
      <c r="J408" s="11">
        <v>100</v>
      </c>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v>20</v>
      </c>
      <c r="AH408" s="11"/>
      <c r="AI408" s="11"/>
      <c r="AJ408" s="11"/>
      <c r="AK408" s="11"/>
      <c r="AL408" s="11"/>
      <c r="AM408" s="11"/>
      <c r="AN408" s="11" t="s">
        <v>1574</v>
      </c>
      <c r="AO408" s="11" t="s">
        <v>105</v>
      </c>
      <c r="AP408" s="11" t="s">
        <v>48</v>
      </c>
      <c r="AQ408" s="11" t="s">
        <v>729</v>
      </c>
      <c r="AR408" s="41">
        <f t="shared" si="74"/>
        <v>12</v>
      </c>
      <c r="AS408" s="41">
        <v>0.6</v>
      </c>
      <c r="AT408" s="41">
        <f>7591.271/AU825</f>
        <v>0.535464595065181</v>
      </c>
      <c r="AU408" s="41">
        <f t="shared" si="86"/>
        <v>12</v>
      </c>
      <c r="AV408" s="42">
        <f t="shared" si="81"/>
        <v>6.42557514078218</v>
      </c>
    </row>
    <row r="409" ht="24" spans="1:48">
      <c r="A409" s="28">
        <v>406</v>
      </c>
      <c r="B409" s="11" t="s">
        <v>151</v>
      </c>
      <c r="C409" s="29" t="s">
        <v>1581</v>
      </c>
      <c r="D409" s="11" t="s">
        <v>1582</v>
      </c>
      <c r="E409" s="11" t="s">
        <v>1583</v>
      </c>
      <c r="F409" s="11" t="s">
        <v>402</v>
      </c>
      <c r="G409" s="11" t="s">
        <v>403</v>
      </c>
      <c r="H409" s="11">
        <v>6</v>
      </c>
      <c r="I409" s="11">
        <v>1</v>
      </c>
      <c r="J409" s="11">
        <v>100</v>
      </c>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v>25</v>
      </c>
      <c r="AH409" s="11"/>
      <c r="AI409" s="11"/>
      <c r="AJ409" s="11"/>
      <c r="AK409" s="11"/>
      <c r="AL409" s="11"/>
      <c r="AM409" s="11"/>
      <c r="AN409" s="11" t="s">
        <v>1574</v>
      </c>
      <c r="AO409" s="11" t="s">
        <v>47</v>
      </c>
      <c r="AP409" s="11" t="s">
        <v>56</v>
      </c>
      <c r="AQ409" s="11" t="s">
        <v>729</v>
      </c>
      <c r="AR409" s="41">
        <f t="shared" si="74"/>
        <v>15</v>
      </c>
      <c r="AS409" s="41">
        <v>0.6</v>
      </c>
      <c r="AT409" s="41">
        <f>7591.271/AU825</f>
        <v>0.535464595065181</v>
      </c>
      <c r="AU409" s="41">
        <f t="shared" si="86"/>
        <v>15</v>
      </c>
      <c r="AV409" s="42">
        <f t="shared" si="81"/>
        <v>8.03196892597772</v>
      </c>
    </row>
    <row r="410" ht="36" spans="1:48">
      <c r="A410" s="28">
        <v>407</v>
      </c>
      <c r="B410" s="11" t="s">
        <v>151</v>
      </c>
      <c r="C410" s="29" t="s">
        <v>1584</v>
      </c>
      <c r="D410" s="11" t="s">
        <v>1585</v>
      </c>
      <c r="E410" s="11" t="s">
        <v>1586</v>
      </c>
      <c r="F410" s="11" t="s">
        <v>228</v>
      </c>
      <c r="G410" s="11" t="s">
        <v>1357</v>
      </c>
      <c r="H410" s="11">
        <v>5</v>
      </c>
      <c r="I410" s="11">
        <v>5</v>
      </c>
      <c r="J410" s="11">
        <v>100</v>
      </c>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v>25</v>
      </c>
      <c r="AH410" s="11"/>
      <c r="AI410" s="11"/>
      <c r="AJ410" s="11"/>
      <c r="AK410" s="11"/>
      <c r="AL410" s="11"/>
      <c r="AM410" s="11"/>
      <c r="AN410" s="11" t="s">
        <v>1574</v>
      </c>
      <c r="AO410" s="11" t="s">
        <v>47</v>
      </c>
      <c r="AP410" s="11" t="s">
        <v>56</v>
      </c>
      <c r="AQ410" s="11" t="s">
        <v>729</v>
      </c>
      <c r="AR410" s="41">
        <f t="shared" si="74"/>
        <v>15</v>
      </c>
      <c r="AS410" s="41">
        <v>0.6</v>
      </c>
      <c r="AT410" s="41">
        <f>7591.271/AU825</f>
        <v>0.535464595065181</v>
      </c>
      <c r="AU410" s="41">
        <f t="shared" si="86"/>
        <v>15</v>
      </c>
      <c r="AV410" s="42">
        <f t="shared" si="81"/>
        <v>8.03196892597772</v>
      </c>
    </row>
    <row r="411" ht="24" spans="1:48">
      <c r="A411" s="28">
        <v>408</v>
      </c>
      <c r="B411" s="11" t="s">
        <v>151</v>
      </c>
      <c r="C411" s="29" t="s">
        <v>1587</v>
      </c>
      <c r="D411" s="11" t="s">
        <v>1588</v>
      </c>
      <c r="E411" s="11" t="s">
        <v>1589</v>
      </c>
      <c r="F411" s="11" t="s">
        <v>1234</v>
      </c>
      <c r="G411" s="11" t="s">
        <v>1235</v>
      </c>
      <c r="H411" s="11">
        <v>5</v>
      </c>
      <c r="I411" s="11">
        <v>5</v>
      </c>
      <c r="J411" s="11">
        <v>100</v>
      </c>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v>10</v>
      </c>
      <c r="AH411" s="11"/>
      <c r="AI411" s="11"/>
      <c r="AJ411" s="11"/>
      <c r="AK411" s="11"/>
      <c r="AL411" s="11"/>
      <c r="AM411" s="11"/>
      <c r="AN411" s="11" t="s">
        <v>1574</v>
      </c>
      <c r="AO411" s="11" t="s">
        <v>105</v>
      </c>
      <c r="AP411" s="11" t="s">
        <v>56</v>
      </c>
      <c r="AQ411" s="11" t="s">
        <v>729</v>
      </c>
      <c r="AR411" s="41">
        <f t="shared" si="74"/>
        <v>6</v>
      </c>
      <c r="AS411" s="41">
        <v>0.6</v>
      </c>
      <c r="AT411" s="41">
        <f>7591.271/AU825</f>
        <v>0.535464595065181</v>
      </c>
      <c r="AU411" s="41">
        <f t="shared" si="86"/>
        <v>6</v>
      </c>
      <c r="AV411" s="42">
        <f t="shared" si="81"/>
        <v>3.21278757039109</v>
      </c>
    </row>
    <row r="412" ht="36" spans="1:48">
      <c r="A412" s="28">
        <v>409</v>
      </c>
      <c r="B412" s="11" t="s">
        <v>151</v>
      </c>
      <c r="C412" s="29" t="s">
        <v>1590</v>
      </c>
      <c r="D412" s="11" t="s">
        <v>1591</v>
      </c>
      <c r="E412" s="11" t="s">
        <v>1592</v>
      </c>
      <c r="F412" s="11" t="s">
        <v>286</v>
      </c>
      <c r="G412" s="11" t="s">
        <v>1593</v>
      </c>
      <c r="H412" s="11">
        <v>5</v>
      </c>
      <c r="I412" s="11">
        <v>5</v>
      </c>
      <c r="J412" s="11">
        <v>100</v>
      </c>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v>25</v>
      </c>
      <c r="AH412" s="11"/>
      <c r="AI412" s="11"/>
      <c r="AJ412" s="11"/>
      <c r="AK412" s="11"/>
      <c r="AL412" s="11"/>
      <c r="AM412" s="11"/>
      <c r="AN412" s="11" t="s">
        <v>1574</v>
      </c>
      <c r="AO412" s="11" t="s">
        <v>47</v>
      </c>
      <c r="AP412" s="11" t="s">
        <v>56</v>
      </c>
      <c r="AQ412" s="11" t="s">
        <v>729</v>
      </c>
      <c r="AR412" s="41">
        <f t="shared" si="74"/>
        <v>15</v>
      </c>
      <c r="AS412" s="41">
        <v>0.6</v>
      </c>
      <c r="AT412" s="41">
        <f>7591.271/AU825</f>
        <v>0.535464595065181</v>
      </c>
      <c r="AU412" s="41">
        <f t="shared" si="86"/>
        <v>15</v>
      </c>
      <c r="AV412" s="42">
        <f t="shared" si="81"/>
        <v>8.03196892597772</v>
      </c>
    </row>
    <row r="413" ht="24" spans="1:48">
      <c r="A413" s="28">
        <v>410</v>
      </c>
      <c r="B413" s="11" t="s">
        <v>151</v>
      </c>
      <c r="C413" s="29" t="s">
        <v>1594</v>
      </c>
      <c r="D413" s="11" t="s">
        <v>1595</v>
      </c>
      <c r="E413" s="11" t="s">
        <v>1596</v>
      </c>
      <c r="F413" s="11" t="s">
        <v>424</v>
      </c>
      <c r="G413" s="11" t="s">
        <v>403</v>
      </c>
      <c r="H413" s="11">
        <v>5</v>
      </c>
      <c r="I413" s="11">
        <v>1</v>
      </c>
      <c r="J413" s="11">
        <v>100</v>
      </c>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v>25</v>
      </c>
      <c r="AH413" s="11"/>
      <c r="AI413" s="11"/>
      <c r="AJ413" s="11"/>
      <c r="AK413" s="11"/>
      <c r="AL413" s="11"/>
      <c r="AM413" s="11"/>
      <c r="AN413" s="11" t="s">
        <v>1597</v>
      </c>
      <c r="AO413" s="11" t="s">
        <v>47</v>
      </c>
      <c r="AP413" s="11" t="s">
        <v>56</v>
      </c>
      <c r="AQ413" s="11" t="s">
        <v>729</v>
      </c>
      <c r="AR413" s="41">
        <f t="shared" si="74"/>
        <v>15</v>
      </c>
      <c r="AS413" s="41">
        <v>0.6</v>
      </c>
      <c r="AT413" s="41">
        <f>7591.271/AU825</f>
        <v>0.535464595065181</v>
      </c>
      <c r="AU413" s="41">
        <f t="shared" si="86"/>
        <v>15</v>
      </c>
      <c r="AV413" s="42">
        <f t="shared" si="81"/>
        <v>8.03196892597772</v>
      </c>
    </row>
    <row r="414" ht="48" spans="1:48">
      <c r="A414" s="28">
        <v>411</v>
      </c>
      <c r="B414" s="11" t="s">
        <v>151</v>
      </c>
      <c r="C414" s="29" t="s">
        <v>1598</v>
      </c>
      <c r="D414" s="11" t="s">
        <v>1599</v>
      </c>
      <c r="E414" s="11" t="s">
        <v>1600</v>
      </c>
      <c r="F414" s="11" t="s">
        <v>155</v>
      </c>
      <c r="G414" s="11" t="s">
        <v>1271</v>
      </c>
      <c r="H414" s="11">
        <v>8</v>
      </c>
      <c r="I414" s="11">
        <v>4</v>
      </c>
      <c r="J414" s="11">
        <v>62.5</v>
      </c>
      <c r="K414" s="11" t="s">
        <v>3425</v>
      </c>
      <c r="L414" s="11">
        <v>8</v>
      </c>
      <c r="M414" s="11">
        <v>37.5</v>
      </c>
      <c r="N414" s="11" t="s">
        <v>1271</v>
      </c>
      <c r="O414" s="11">
        <v>0</v>
      </c>
      <c r="P414" s="11">
        <v>0</v>
      </c>
      <c r="Q414" s="11">
        <v>0</v>
      </c>
      <c r="R414" s="11">
        <v>0</v>
      </c>
      <c r="S414" s="11">
        <v>0</v>
      </c>
      <c r="T414" s="11">
        <v>0</v>
      </c>
      <c r="U414" s="11">
        <v>0</v>
      </c>
      <c r="V414" s="11">
        <v>0</v>
      </c>
      <c r="W414" s="11">
        <v>0</v>
      </c>
      <c r="X414" s="11">
        <v>0</v>
      </c>
      <c r="Y414" s="11">
        <v>0</v>
      </c>
      <c r="Z414" s="11">
        <v>0</v>
      </c>
      <c r="AA414" s="11">
        <v>0</v>
      </c>
      <c r="AB414" s="11">
        <v>0</v>
      </c>
      <c r="AC414" s="11">
        <v>0</v>
      </c>
      <c r="AD414" s="11">
        <v>0</v>
      </c>
      <c r="AE414" s="11">
        <v>0</v>
      </c>
      <c r="AF414" s="11">
        <v>0</v>
      </c>
      <c r="AG414" s="11">
        <v>10</v>
      </c>
      <c r="AH414" s="11"/>
      <c r="AI414" s="11"/>
      <c r="AJ414" s="11" t="s">
        <v>3329</v>
      </c>
      <c r="AK414" s="11"/>
      <c r="AL414" s="11"/>
      <c r="AM414" s="11"/>
      <c r="AN414" s="11" t="s">
        <v>1597</v>
      </c>
      <c r="AO414" s="11" t="s">
        <v>105</v>
      </c>
      <c r="AP414" s="11" t="s">
        <v>56</v>
      </c>
      <c r="AQ414" s="11" t="s">
        <v>729</v>
      </c>
      <c r="AR414" s="41">
        <f t="shared" si="74"/>
        <v>6</v>
      </c>
      <c r="AS414" s="41">
        <v>0.6</v>
      </c>
      <c r="AT414" s="41">
        <f>7591.271/AU825</f>
        <v>0.535464595065181</v>
      </c>
      <c r="AU414" s="41">
        <f t="shared" si="86"/>
        <v>6</v>
      </c>
      <c r="AV414" s="42">
        <f t="shared" si="81"/>
        <v>3.21278757039109</v>
      </c>
    </row>
    <row r="415" ht="36" spans="1:48">
      <c r="A415" s="28">
        <v>412</v>
      </c>
      <c r="B415" s="11" t="s">
        <v>151</v>
      </c>
      <c r="C415" s="29" t="s">
        <v>1601</v>
      </c>
      <c r="D415" s="11" t="s">
        <v>231</v>
      </c>
      <c r="E415" s="11" t="s">
        <v>232</v>
      </c>
      <c r="F415" s="11" t="s">
        <v>233</v>
      </c>
      <c r="G415" s="11" t="s">
        <v>1602</v>
      </c>
      <c r="H415" s="11">
        <v>6</v>
      </c>
      <c r="I415" s="11">
        <v>2</v>
      </c>
      <c r="J415" s="11">
        <v>71.42</v>
      </c>
      <c r="K415" s="11" t="s">
        <v>234</v>
      </c>
      <c r="L415" s="11">
        <v>6</v>
      </c>
      <c r="M415" s="11">
        <v>28.57</v>
      </c>
      <c r="N415" s="11" t="s">
        <v>1602</v>
      </c>
      <c r="O415" s="11">
        <v>0</v>
      </c>
      <c r="P415" s="11">
        <v>0</v>
      </c>
      <c r="Q415" s="11">
        <v>0</v>
      </c>
      <c r="R415" s="11">
        <v>0</v>
      </c>
      <c r="S415" s="11">
        <v>0</v>
      </c>
      <c r="T415" s="11">
        <v>0</v>
      </c>
      <c r="U415" s="11">
        <v>0</v>
      </c>
      <c r="V415" s="11">
        <v>0</v>
      </c>
      <c r="W415" s="11">
        <v>0</v>
      </c>
      <c r="X415" s="11">
        <v>0</v>
      </c>
      <c r="Y415" s="11">
        <v>0</v>
      </c>
      <c r="Z415" s="11">
        <v>0</v>
      </c>
      <c r="AA415" s="11">
        <v>0</v>
      </c>
      <c r="AB415" s="11">
        <v>0</v>
      </c>
      <c r="AC415" s="11">
        <v>0</v>
      </c>
      <c r="AD415" s="11">
        <v>0</v>
      </c>
      <c r="AE415" s="11">
        <v>0</v>
      </c>
      <c r="AF415" s="11">
        <v>0</v>
      </c>
      <c r="AG415" s="11">
        <v>25</v>
      </c>
      <c r="AH415" s="11"/>
      <c r="AI415" s="11"/>
      <c r="AJ415" s="11" t="s">
        <v>3329</v>
      </c>
      <c r="AK415" s="11"/>
      <c r="AL415" s="11"/>
      <c r="AM415" s="11"/>
      <c r="AN415" s="11" t="s">
        <v>1597</v>
      </c>
      <c r="AO415" s="11" t="s">
        <v>47</v>
      </c>
      <c r="AP415" s="11" t="s">
        <v>56</v>
      </c>
      <c r="AQ415" s="11" t="s">
        <v>729</v>
      </c>
      <c r="AR415" s="41">
        <f t="shared" si="74"/>
        <v>15</v>
      </c>
      <c r="AS415" s="41">
        <v>0.6</v>
      </c>
      <c r="AT415" s="41">
        <f>7591.271/AU825</f>
        <v>0.535464595065181</v>
      </c>
      <c r="AU415" s="41">
        <f t="shared" si="86"/>
        <v>15</v>
      </c>
      <c r="AV415" s="42">
        <f t="shared" si="81"/>
        <v>8.03196892597772</v>
      </c>
    </row>
    <row r="416" ht="36" spans="1:48">
      <c r="A416" s="28">
        <v>413</v>
      </c>
      <c r="B416" s="11" t="s">
        <v>151</v>
      </c>
      <c r="C416" s="29" t="s">
        <v>1603</v>
      </c>
      <c r="D416" s="11" t="s">
        <v>1604</v>
      </c>
      <c r="E416" s="11" t="s">
        <v>1605</v>
      </c>
      <c r="F416" s="11" t="s">
        <v>228</v>
      </c>
      <c r="G416" s="11" t="s">
        <v>987</v>
      </c>
      <c r="H416" s="11">
        <v>4</v>
      </c>
      <c r="I416" s="11">
        <v>4</v>
      </c>
      <c r="J416" s="11">
        <v>100</v>
      </c>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v>10</v>
      </c>
      <c r="AH416" s="11"/>
      <c r="AI416" s="11"/>
      <c r="AJ416" s="11"/>
      <c r="AK416" s="11"/>
      <c r="AL416" s="11"/>
      <c r="AM416" s="11"/>
      <c r="AN416" s="11" t="s">
        <v>1597</v>
      </c>
      <c r="AO416" s="11" t="s">
        <v>105</v>
      </c>
      <c r="AP416" s="11" t="s">
        <v>56</v>
      </c>
      <c r="AQ416" s="11" t="s">
        <v>729</v>
      </c>
      <c r="AR416" s="41">
        <f t="shared" si="74"/>
        <v>6</v>
      </c>
      <c r="AS416" s="41">
        <v>0.6</v>
      </c>
      <c r="AT416" s="41">
        <f>7591.271/AU825</f>
        <v>0.535464595065181</v>
      </c>
      <c r="AU416" s="41">
        <f t="shared" si="86"/>
        <v>6</v>
      </c>
      <c r="AV416" s="42">
        <f t="shared" si="81"/>
        <v>3.21278757039109</v>
      </c>
    </row>
    <row r="417" ht="36" spans="1:48">
      <c r="A417" s="28">
        <v>414</v>
      </c>
      <c r="B417" s="11" t="s">
        <v>151</v>
      </c>
      <c r="C417" s="29" t="s">
        <v>1606</v>
      </c>
      <c r="D417" s="11" t="s">
        <v>1607</v>
      </c>
      <c r="E417" s="11" t="s">
        <v>1608</v>
      </c>
      <c r="F417" s="11" t="s">
        <v>196</v>
      </c>
      <c r="G417" s="11" t="s">
        <v>825</v>
      </c>
      <c r="H417" s="11">
        <v>3</v>
      </c>
      <c r="I417" s="11">
        <v>3</v>
      </c>
      <c r="J417" s="11">
        <v>100</v>
      </c>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v>50</v>
      </c>
      <c r="AH417" s="11" t="s">
        <v>1400</v>
      </c>
      <c r="AI417" s="11">
        <v>3</v>
      </c>
      <c r="AJ417" s="11"/>
      <c r="AK417" s="11"/>
      <c r="AL417" s="11"/>
      <c r="AM417" s="11"/>
      <c r="AN417" s="11" t="s">
        <v>1597</v>
      </c>
      <c r="AO417" s="11" t="s">
        <v>47</v>
      </c>
      <c r="AP417" s="11" t="s">
        <v>48</v>
      </c>
      <c r="AQ417" s="11" t="s">
        <v>729</v>
      </c>
      <c r="AR417" s="41">
        <f t="shared" si="74"/>
        <v>30</v>
      </c>
      <c r="AS417" s="41">
        <v>0.6</v>
      </c>
      <c r="AT417" s="41">
        <f>7591.271/AU825</f>
        <v>0.535464595065181</v>
      </c>
      <c r="AU417" s="42">
        <f t="shared" ref="AU417:AU421" si="87">AR417/AI417</f>
        <v>10</v>
      </c>
      <c r="AV417" s="42">
        <f t="shared" si="81"/>
        <v>5.35464595065181</v>
      </c>
    </row>
    <row r="418" ht="36" spans="1:48">
      <c r="A418" s="28">
        <v>415</v>
      </c>
      <c r="B418" s="11" t="s">
        <v>151</v>
      </c>
      <c r="C418" s="29" t="s">
        <v>1609</v>
      </c>
      <c r="D418" s="11" t="s">
        <v>1610</v>
      </c>
      <c r="E418" s="11" t="s">
        <v>1611</v>
      </c>
      <c r="F418" s="11" t="s">
        <v>191</v>
      </c>
      <c r="G418" s="11" t="s">
        <v>347</v>
      </c>
      <c r="H418" s="11">
        <v>5</v>
      </c>
      <c r="I418" s="11">
        <v>5</v>
      </c>
      <c r="J418" s="11">
        <v>100</v>
      </c>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v>25</v>
      </c>
      <c r="AH418" s="11"/>
      <c r="AI418" s="11"/>
      <c r="AJ418" s="11"/>
      <c r="AK418" s="11"/>
      <c r="AL418" s="11"/>
      <c r="AM418" s="11"/>
      <c r="AN418" s="11" t="s">
        <v>1597</v>
      </c>
      <c r="AO418" s="11" t="s">
        <v>47</v>
      </c>
      <c r="AP418" s="11" t="s">
        <v>56</v>
      </c>
      <c r="AQ418" s="11" t="s">
        <v>729</v>
      </c>
      <c r="AR418" s="41">
        <f t="shared" si="74"/>
        <v>15</v>
      </c>
      <c r="AS418" s="41">
        <v>0.6</v>
      </c>
      <c r="AT418" s="41">
        <f>7591.271/AU825</f>
        <v>0.535464595065181</v>
      </c>
      <c r="AU418" s="41">
        <f t="shared" ref="AU418:AU426" si="88">AR418</f>
        <v>15</v>
      </c>
      <c r="AV418" s="42">
        <f t="shared" si="81"/>
        <v>8.03196892597772</v>
      </c>
    </row>
    <row r="419" ht="48" spans="1:48">
      <c r="A419" s="28">
        <v>416</v>
      </c>
      <c r="B419" s="11" t="s">
        <v>151</v>
      </c>
      <c r="C419" s="29" t="s">
        <v>1612</v>
      </c>
      <c r="D419" s="11" t="s">
        <v>1613</v>
      </c>
      <c r="E419" s="11" t="s">
        <v>1614</v>
      </c>
      <c r="F419" s="11" t="s">
        <v>167</v>
      </c>
      <c r="G419" s="11" t="s">
        <v>1615</v>
      </c>
      <c r="H419" s="11">
        <v>4</v>
      </c>
      <c r="I419" s="11">
        <v>1</v>
      </c>
      <c r="J419" s="11">
        <v>45.45</v>
      </c>
      <c r="K419" s="11" t="s">
        <v>3426</v>
      </c>
      <c r="L419" s="11">
        <v>2</v>
      </c>
      <c r="M419" s="11">
        <v>36.36</v>
      </c>
      <c r="N419" s="11" t="s">
        <v>3427</v>
      </c>
      <c r="O419" s="11">
        <v>4</v>
      </c>
      <c r="P419" s="11">
        <v>18.18</v>
      </c>
      <c r="Q419" s="11" t="s">
        <v>1615</v>
      </c>
      <c r="R419" s="11">
        <v>0</v>
      </c>
      <c r="S419" s="11">
        <v>0</v>
      </c>
      <c r="T419" s="11">
        <v>0</v>
      </c>
      <c r="U419" s="11">
        <v>0</v>
      </c>
      <c r="V419" s="11">
        <v>0</v>
      </c>
      <c r="W419" s="11">
        <v>0</v>
      </c>
      <c r="X419" s="11">
        <v>0</v>
      </c>
      <c r="Y419" s="11">
        <v>0</v>
      </c>
      <c r="Z419" s="11">
        <v>0</v>
      </c>
      <c r="AA419" s="11">
        <v>0</v>
      </c>
      <c r="AB419" s="11">
        <v>0</v>
      </c>
      <c r="AC419" s="11">
        <v>0</v>
      </c>
      <c r="AD419" s="11">
        <v>0</v>
      </c>
      <c r="AE419" s="11">
        <v>0</v>
      </c>
      <c r="AF419" s="11">
        <v>0</v>
      </c>
      <c r="AG419" s="11">
        <v>25</v>
      </c>
      <c r="AH419" s="11"/>
      <c r="AI419" s="11"/>
      <c r="AJ419" s="11" t="s">
        <v>3329</v>
      </c>
      <c r="AK419" s="11"/>
      <c r="AL419" s="11"/>
      <c r="AM419" s="11"/>
      <c r="AN419" s="11" t="s">
        <v>1597</v>
      </c>
      <c r="AO419" s="11" t="s">
        <v>47</v>
      </c>
      <c r="AP419" s="11" t="s">
        <v>56</v>
      </c>
      <c r="AQ419" s="11" t="s">
        <v>729</v>
      </c>
      <c r="AR419" s="41">
        <f t="shared" si="74"/>
        <v>15</v>
      </c>
      <c r="AS419" s="41">
        <v>0.6</v>
      </c>
      <c r="AT419" s="41">
        <f>7591.271/AU825</f>
        <v>0.535464595065181</v>
      </c>
      <c r="AU419" s="41">
        <f t="shared" si="88"/>
        <v>15</v>
      </c>
      <c r="AV419" s="42">
        <f t="shared" si="81"/>
        <v>8.03196892597772</v>
      </c>
    </row>
    <row r="420" ht="60" spans="1:48">
      <c r="A420" s="28">
        <v>417</v>
      </c>
      <c r="B420" s="11" t="s">
        <v>151</v>
      </c>
      <c r="C420" s="29" t="s">
        <v>1616</v>
      </c>
      <c r="D420" s="11" t="s">
        <v>1064</v>
      </c>
      <c r="E420" s="11" t="s">
        <v>1065</v>
      </c>
      <c r="F420" s="11" t="s">
        <v>228</v>
      </c>
      <c r="G420" s="11" t="s">
        <v>429</v>
      </c>
      <c r="H420" s="11">
        <v>5</v>
      </c>
      <c r="I420" s="11">
        <v>2</v>
      </c>
      <c r="J420" s="11">
        <v>68.96</v>
      </c>
      <c r="K420" s="11" t="s">
        <v>829</v>
      </c>
      <c r="L420" s="11">
        <v>5</v>
      </c>
      <c r="M420" s="11">
        <v>31.03</v>
      </c>
      <c r="N420" s="11" t="s">
        <v>429</v>
      </c>
      <c r="O420" s="11">
        <v>0</v>
      </c>
      <c r="P420" s="11">
        <v>0</v>
      </c>
      <c r="Q420" s="11">
        <v>0</v>
      </c>
      <c r="R420" s="11">
        <v>0</v>
      </c>
      <c r="S420" s="11">
        <v>0</v>
      </c>
      <c r="T420" s="11">
        <v>0</v>
      </c>
      <c r="U420" s="11">
        <v>0</v>
      </c>
      <c r="V420" s="11">
        <v>0</v>
      </c>
      <c r="W420" s="11">
        <v>0</v>
      </c>
      <c r="X420" s="11">
        <v>0</v>
      </c>
      <c r="Y420" s="11">
        <v>0</v>
      </c>
      <c r="Z420" s="11">
        <v>0</v>
      </c>
      <c r="AA420" s="11">
        <v>0</v>
      </c>
      <c r="AB420" s="11">
        <v>0</v>
      </c>
      <c r="AC420" s="11">
        <v>0</v>
      </c>
      <c r="AD420" s="11">
        <v>0</v>
      </c>
      <c r="AE420" s="11">
        <v>0</v>
      </c>
      <c r="AF420" s="11">
        <v>0</v>
      </c>
      <c r="AG420" s="11">
        <v>25</v>
      </c>
      <c r="AH420" s="11" t="s">
        <v>1400</v>
      </c>
      <c r="AI420" s="11">
        <v>12</v>
      </c>
      <c r="AJ420" s="11" t="s">
        <v>3329</v>
      </c>
      <c r="AK420" s="11"/>
      <c r="AL420" s="11"/>
      <c r="AM420" s="11"/>
      <c r="AN420" s="11" t="s">
        <v>1617</v>
      </c>
      <c r="AO420" s="11" t="s">
        <v>47</v>
      </c>
      <c r="AP420" s="11" t="s">
        <v>56</v>
      </c>
      <c r="AQ420" s="11" t="s">
        <v>729</v>
      </c>
      <c r="AR420" s="41">
        <f t="shared" si="74"/>
        <v>15</v>
      </c>
      <c r="AS420" s="41">
        <v>0.6</v>
      </c>
      <c r="AT420" s="41">
        <f>7591.271/AU825</f>
        <v>0.535464595065181</v>
      </c>
      <c r="AU420" s="42">
        <f t="shared" si="87"/>
        <v>1.25</v>
      </c>
      <c r="AV420" s="42">
        <f t="shared" si="81"/>
        <v>0.669330743831477</v>
      </c>
    </row>
    <row r="421" ht="60" spans="1:48">
      <c r="A421" s="28">
        <v>418</v>
      </c>
      <c r="B421" s="11" t="s">
        <v>151</v>
      </c>
      <c r="C421" s="29" t="s">
        <v>1618</v>
      </c>
      <c r="D421" s="11" t="s">
        <v>1619</v>
      </c>
      <c r="E421" s="11" t="s">
        <v>1620</v>
      </c>
      <c r="F421" s="11" t="s">
        <v>228</v>
      </c>
      <c r="G421" s="11" t="s">
        <v>829</v>
      </c>
      <c r="H421" s="11">
        <v>8</v>
      </c>
      <c r="I421" s="11">
        <v>4</v>
      </c>
      <c r="J421" s="11">
        <v>41.66</v>
      </c>
      <c r="K421" s="11" t="s">
        <v>1271</v>
      </c>
      <c r="L421" s="11">
        <v>6</v>
      </c>
      <c r="M421" s="11">
        <v>33.33</v>
      </c>
      <c r="N421" s="11" t="s">
        <v>429</v>
      </c>
      <c r="O421" s="11">
        <v>8</v>
      </c>
      <c r="P421" s="11">
        <v>25</v>
      </c>
      <c r="Q421" s="11" t="s">
        <v>829</v>
      </c>
      <c r="R421" s="11">
        <v>0</v>
      </c>
      <c r="S421" s="11">
        <v>0</v>
      </c>
      <c r="T421" s="11">
        <v>0</v>
      </c>
      <c r="U421" s="11">
        <v>0</v>
      </c>
      <c r="V421" s="11">
        <v>0</v>
      </c>
      <c r="W421" s="11">
        <v>0</v>
      </c>
      <c r="X421" s="11">
        <v>0</v>
      </c>
      <c r="Y421" s="11">
        <v>0</v>
      </c>
      <c r="Z421" s="11">
        <v>0</v>
      </c>
      <c r="AA421" s="11">
        <v>0</v>
      </c>
      <c r="AB421" s="11">
        <v>0</v>
      </c>
      <c r="AC421" s="11">
        <v>0</v>
      </c>
      <c r="AD421" s="11">
        <v>0</v>
      </c>
      <c r="AE421" s="11">
        <v>0</v>
      </c>
      <c r="AF421" s="11">
        <v>0</v>
      </c>
      <c r="AG421" s="11">
        <v>10</v>
      </c>
      <c r="AH421" s="11" t="s">
        <v>1400</v>
      </c>
      <c r="AI421" s="11">
        <v>12</v>
      </c>
      <c r="AJ421" s="11" t="s">
        <v>3329</v>
      </c>
      <c r="AK421" s="11"/>
      <c r="AL421" s="11"/>
      <c r="AM421" s="11"/>
      <c r="AN421" s="11" t="s">
        <v>1617</v>
      </c>
      <c r="AO421" s="11" t="s">
        <v>105</v>
      </c>
      <c r="AP421" s="11" t="s">
        <v>56</v>
      </c>
      <c r="AQ421" s="11" t="s">
        <v>729</v>
      </c>
      <c r="AR421" s="41">
        <f t="shared" si="74"/>
        <v>6</v>
      </c>
      <c r="AS421" s="41">
        <v>0.6</v>
      </c>
      <c r="AT421" s="41">
        <f>7591.271/AU825</f>
        <v>0.535464595065181</v>
      </c>
      <c r="AU421" s="42">
        <f t="shared" si="87"/>
        <v>0.5</v>
      </c>
      <c r="AV421" s="42">
        <f t="shared" si="81"/>
        <v>0.267732297532591</v>
      </c>
    </row>
    <row r="422" ht="24" spans="1:48">
      <c r="A422" s="28">
        <v>419</v>
      </c>
      <c r="B422" s="11" t="s">
        <v>151</v>
      </c>
      <c r="C422" s="29" t="s">
        <v>1621</v>
      </c>
      <c r="D422" s="11" t="s">
        <v>1622</v>
      </c>
      <c r="E422" s="11" t="s">
        <v>1623</v>
      </c>
      <c r="F422" s="11" t="s">
        <v>250</v>
      </c>
      <c r="G422" s="11" t="s">
        <v>1624</v>
      </c>
      <c r="H422" s="11">
        <v>6</v>
      </c>
      <c r="I422" s="11">
        <v>6</v>
      </c>
      <c r="J422" s="11">
        <v>100</v>
      </c>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v>25</v>
      </c>
      <c r="AH422" s="11"/>
      <c r="AI422" s="11"/>
      <c r="AJ422" s="11"/>
      <c r="AK422" s="11"/>
      <c r="AL422" s="11"/>
      <c r="AM422" s="11"/>
      <c r="AN422" s="11" t="s">
        <v>1617</v>
      </c>
      <c r="AO422" s="11" t="s">
        <v>47</v>
      </c>
      <c r="AP422" s="11" t="s">
        <v>56</v>
      </c>
      <c r="AQ422" s="11" t="s">
        <v>729</v>
      </c>
      <c r="AR422" s="41">
        <f t="shared" ref="AR422:AR485" si="89">AG422*AS422</f>
        <v>15</v>
      </c>
      <c r="AS422" s="41">
        <v>0.6</v>
      </c>
      <c r="AT422" s="41">
        <f>7591.271/AU825</f>
        <v>0.535464595065181</v>
      </c>
      <c r="AU422" s="41">
        <f t="shared" si="88"/>
        <v>15</v>
      </c>
      <c r="AV422" s="42">
        <f t="shared" si="81"/>
        <v>8.03196892597772</v>
      </c>
    </row>
    <row r="423" ht="36" spans="1:48">
      <c r="A423" s="28">
        <v>420</v>
      </c>
      <c r="B423" s="11" t="s">
        <v>151</v>
      </c>
      <c r="C423" s="29" t="s">
        <v>1625</v>
      </c>
      <c r="D423" s="11" t="s">
        <v>1626</v>
      </c>
      <c r="E423" s="11" t="s">
        <v>1627</v>
      </c>
      <c r="F423" s="11" t="s">
        <v>155</v>
      </c>
      <c r="G423" s="11" t="s">
        <v>269</v>
      </c>
      <c r="H423" s="11">
        <v>6</v>
      </c>
      <c r="I423" s="11">
        <v>6</v>
      </c>
      <c r="J423" s="11">
        <v>100</v>
      </c>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v>25</v>
      </c>
      <c r="AH423" s="11"/>
      <c r="AI423" s="11"/>
      <c r="AJ423" s="11"/>
      <c r="AK423" s="11"/>
      <c r="AL423" s="11"/>
      <c r="AM423" s="11"/>
      <c r="AN423" s="11" t="s">
        <v>1617</v>
      </c>
      <c r="AO423" s="11" t="s">
        <v>47</v>
      </c>
      <c r="AP423" s="11" t="s">
        <v>56</v>
      </c>
      <c r="AQ423" s="11" t="s">
        <v>729</v>
      </c>
      <c r="AR423" s="41">
        <f t="shared" si="89"/>
        <v>15</v>
      </c>
      <c r="AS423" s="41">
        <v>0.6</v>
      </c>
      <c r="AT423" s="41">
        <f>7591.271/AU825</f>
        <v>0.535464595065181</v>
      </c>
      <c r="AU423" s="41">
        <f t="shared" si="88"/>
        <v>15</v>
      </c>
      <c r="AV423" s="42">
        <f t="shared" si="81"/>
        <v>8.03196892597772</v>
      </c>
    </row>
    <row r="424" ht="24" spans="1:48">
      <c r="A424" s="28">
        <v>421</v>
      </c>
      <c r="B424" s="11" t="s">
        <v>151</v>
      </c>
      <c r="C424" s="29" t="s">
        <v>1628</v>
      </c>
      <c r="D424" s="11" t="s">
        <v>1629</v>
      </c>
      <c r="E424" s="11" t="s">
        <v>1630</v>
      </c>
      <c r="F424" s="11" t="s">
        <v>1631</v>
      </c>
      <c r="G424" s="11" t="s">
        <v>1632</v>
      </c>
      <c r="H424" s="11">
        <v>7</v>
      </c>
      <c r="I424" s="11">
        <v>7</v>
      </c>
      <c r="J424" s="11">
        <v>100</v>
      </c>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v>25</v>
      </c>
      <c r="AH424" s="11"/>
      <c r="AI424" s="11"/>
      <c r="AJ424" s="11"/>
      <c r="AK424" s="11"/>
      <c r="AL424" s="11"/>
      <c r="AM424" s="11"/>
      <c r="AN424" s="11" t="s">
        <v>1617</v>
      </c>
      <c r="AO424" s="11" t="s">
        <v>47</v>
      </c>
      <c r="AP424" s="11" t="s">
        <v>56</v>
      </c>
      <c r="AQ424" s="11" t="s">
        <v>729</v>
      </c>
      <c r="AR424" s="41">
        <f t="shared" si="89"/>
        <v>15</v>
      </c>
      <c r="AS424" s="41">
        <v>0.6</v>
      </c>
      <c r="AT424" s="41">
        <f>7591.271/AU825</f>
        <v>0.535464595065181</v>
      </c>
      <c r="AU424" s="41">
        <f t="shared" si="88"/>
        <v>15</v>
      </c>
      <c r="AV424" s="42">
        <f t="shared" si="81"/>
        <v>8.03196892597772</v>
      </c>
    </row>
    <row r="425" ht="48" spans="1:48">
      <c r="A425" s="28">
        <v>422</v>
      </c>
      <c r="B425" s="11" t="s">
        <v>151</v>
      </c>
      <c r="C425" s="29" t="s">
        <v>1633</v>
      </c>
      <c r="D425" s="11" t="s">
        <v>1634</v>
      </c>
      <c r="E425" s="11" t="s">
        <v>1635</v>
      </c>
      <c r="F425" s="11" t="s">
        <v>155</v>
      </c>
      <c r="G425" s="11" t="s">
        <v>1636</v>
      </c>
      <c r="H425" s="11">
        <v>6</v>
      </c>
      <c r="I425" s="11">
        <v>4</v>
      </c>
      <c r="J425" s="11">
        <v>37.04</v>
      </c>
      <c r="K425" s="11" t="s">
        <v>3428</v>
      </c>
      <c r="L425" s="11">
        <v>5</v>
      </c>
      <c r="M425" s="11">
        <v>33.33</v>
      </c>
      <c r="N425" s="11" t="s">
        <v>3429</v>
      </c>
      <c r="O425" s="11">
        <v>6</v>
      </c>
      <c r="P425" s="11">
        <v>29.63</v>
      </c>
      <c r="Q425" s="11" t="s">
        <v>3430</v>
      </c>
      <c r="R425" s="11">
        <v>0</v>
      </c>
      <c r="S425" s="11">
        <v>0</v>
      </c>
      <c r="T425" s="11">
        <v>0</v>
      </c>
      <c r="U425" s="11">
        <v>0</v>
      </c>
      <c r="V425" s="11">
        <v>0</v>
      </c>
      <c r="W425" s="11">
        <v>0</v>
      </c>
      <c r="X425" s="11">
        <v>0</v>
      </c>
      <c r="Y425" s="11">
        <v>0</v>
      </c>
      <c r="Z425" s="11">
        <v>0</v>
      </c>
      <c r="AA425" s="11">
        <v>0</v>
      </c>
      <c r="AB425" s="11">
        <v>0</v>
      </c>
      <c r="AC425" s="11">
        <v>0</v>
      </c>
      <c r="AD425" s="11">
        <v>0</v>
      </c>
      <c r="AE425" s="11">
        <v>0</v>
      </c>
      <c r="AF425" s="11">
        <v>0</v>
      </c>
      <c r="AG425" s="11">
        <v>10</v>
      </c>
      <c r="AH425" s="11"/>
      <c r="AI425" s="11"/>
      <c r="AJ425" s="11" t="s">
        <v>3329</v>
      </c>
      <c r="AK425" s="11"/>
      <c r="AL425" s="11"/>
      <c r="AM425" s="11"/>
      <c r="AN425" s="11" t="s">
        <v>1617</v>
      </c>
      <c r="AO425" s="11" t="s">
        <v>105</v>
      </c>
      <c r="AP425" s="11" t="s">
        <v>56</v>
      </c>
      <c r="AQ425" s="11" t="s">
        <v>729</v>
      </c>
      <c r="AR425" s="41">
        <f t="shared" si="89"/>
        <v>6</v>
      </c>
      <c r="AS425" s="41">
        <v>0.6</v>
      </c>
      <c r="AT425" s="41">
        <f>7591.271/AU825</f>
        <v>0.535464595065181</v>
      </c>
      <c r="AU425" s="41">
        <f t="shared" si="88"/>
        <v>6</v>
      </c>
      <c r="AV425" s="42">
        <f t="shared" si="81"/>
        <v>3.21278757039109</v>
      </c>
    </row>
    <row r="426" ht="48" spans="1:48">
      <c r="A426" s="28">
        <v>423</v>
      </c>
      <c r="B426" s="11" t="s">
        <v>151</v>
      </c>
      <c r="C426" s="29" t="s">
        <v>1637</v>
      </c>
      <c r="D426" s="11" t="s">
        <v>1638</v>
      </c>
      <c r="E426" s="11" t="s">
        <v>1639</v>
      </c>
      <c r="F426" s="11" t="s">
        <v>155</v>
      </c>
      <c r="G426" s="11" t="s">
        <v>1271</v>
      </c>
      <c r="H426" s="11">
        <v>8</v>
      </c>
      <c r="I426" s="11">
        <v>4</v>
      </c>
      <c r="J426" s="11">
        <v>62.5</v>
      </c>
      <c r="K426" s="11" t="s">
        <v>3425</v>
      </c>
      <c r="L426" s="11">
        <v>8</v>
      </c>
      <c r="M426" s="11">
        <v>37.5</v>
      </c>
      <c r="N426" s="11" t="s">
        <v>1271</v>
      </c>
      <c r="O426" s="11">
        <v>0</v>
      </c>
      <c r="P426" s="11">
        <v>0</v>
      </c>
      <c r="Q426" s="11">
        <v>0</v>
      </c>
      <c r="R426" s="11">
        <v>0</v>
      </c>
      <c r="S426" s="11">
        <v>0</v>
      </c>
      <c r="T426" s="11">
        <v>0</v>
      </c>
      <c r="U426" s="11">
        <v>0</v>
      </c>
      <c r="V426" s="11">
        <v>0</v>
      </c>
      <c r="W426" s="11">
        <v>0</v>
      </c>
      <c r="X426" s="11">
        <v>0</v>
      </c>
      <c r="Y426" s="11">
        <v>0</v>
      </c>
      <c r="Z426" s="11">
        <v>0</v>
      </c>
      <c r="AA426" s="11">
        <v>0</v>
      </c>
      <c r="AB426" s="11">
        <v>0</v>
      </c>
      <c r="AC426" s="11">
        <v>0</v>
      </c>
      <c r="AD426" s="11">
        <v>0</v>
      </c>
      <c r="AE426" s="11">
        <v>0</v>
      </c>
      <c r="AF426" s="11">
        <v>0</v>
      </c>
      <c r="AG426" s="11">
        <v>10</v>
      </c>
      <c r="AH426" s="11"/>
      <c r="AI426" s="11"/>
      <c r="AJ426" s="11" t="s">
        <v>3329</v>
      </c>
      <c r="AK426" s="11"/>
      <c r="AL426" s="11"/>
      <c r="AM426" s="11"/>
      <c r="AN426" s="11" t="s">
        <v>1640</v>
      </c>
      <c r="AO426" s="11" t="s">
        <v>105</v>
      </c>
      <c r="AP426" s="11" t="s">
        <v>56</v>
      </c>
      <c r="AQ426" s="11" t="s">
        <v>729</v>
      </c>
      <c r="AR426" s="41">
        <f t="shared" si="89"/>
        <v>6</v>
      </c>
      <c r="AS426" s="41">
        <v>0.6</v>
      </c>
      <c r="AT426" s="41">
        <f>7591.271/AU825</f>
        <v>0.535464595065181</v>
      </c>
      <c r="AU426" s="41">
        <f t="shared" si="88"/>
        <v>6</v>
      </c>
      <c r="AV426" s="42">
        <f t="shared" si="81"/>
        <v>3.21278757039109</v>
      </c>
    </row>
    <row r="427" ht="60" spans="1:48">
      <c r="A427" s="28">
        <v>424</v>
      </c>
      <c r="B427" s="11" t="s">
        <v>151</v>
      </c>
      <c r="C427" s="29" t="s">
        <v>1641</v>
      </c>
      <c r="D427" s="11" t="s">
        <v>1095</v>
      </c>
      <c r="E427" s="11" t="s">
        <v>1642</v>
      </c>
      <c r="F427" s="11" t="s">
        <v>228</v>
      </c>
      <c r="G427" s="11" t="s">
        <v>429</v>
      </c>
      <c r="H427" s="11">
        <v>5</v>
      </c>
      <c r="I427" s="11">
        <v>3</v>
      </c>
      <c r="J427" s="11">
        <v>62.5</v>
      </c>
      <c r="K427" s="11" t="s">
        <v>829</v>
      </c>
      <c r="L427" s="11">
        <v>5</v>
      </c>
      <c r="M427" s="11">
        <v>37.5</v>
      </c>
      <c r="N427" s="11" t="s">
        <v>429</v>
      </c>
      <c r="O427" s="11">
        <v>0</v>
      </c>
      <c r="P427" s="11">
        <v>0</v>
      </c>
      <c r="Q427" s="11">
        <v>0</v>
      </c>
      <c r="R427" s="11">
        <v>0</v>
      </c>
      <c r="S427" s="11">
        <v>0</v>
      </c>
      <c r="T427" s="11">
        <v>0</v>
      </c>
      <c r="U427" s="11">
        <v>0</v>
      </c>
      <c r="V427" s="11">
        <v>0</v>
      </c>
      <c r="W427" s="11">
        <v>0</v>
      </c>
      <c r="X427" s="11">
        <v>0</v>
      </c>
      <c r="Y427" s="11">
        <v>0</v>
      </c>
      <c r="Z427" s="11">
        <v>0</v>
      </c>
      <c r="AA427" s="11">
        <v>0</v>
      </c>
      <c r="AB427" s="11">
        <v>0</v>
      </c>
      <c r="AC427" s="11">
        <v>0</v>
      </c>
      <c r="AD427" s="11">
        <v>0</v>
      </c>
      <c r="AE427" s="11">
        <v>0</v>
      </c>
      <c r="AF427" s="11">
        <v>0</v>
      </c>
      <c r="AG427" s="11">
        <v>25</v>
      </c>
      <c r="AH427" s="11" t="s">
        <v>1400</v>
      </c>
      <c r="AI427" s="11">
        <v>12</v>
      </c>
      <c r="AJ427" s="11" t="s">
        <v>3329</v>
      </c>
      <c r="AK427" s="11"/>
      <c r="AL427" s="11"/>
      <c r="AM427" s="11"/>
      <c r="AN427" s="11" t="s">
        <v>1640</v>
      </c>
      <c r="AO427" s="11" t="s">
        <v>47</v>
      </c>
      <c r="AP427" s="11" t="s">
        <v>56</v>
      </c>
      <c r="AQ427" s="11" t="s">
        <v>729</v>
      </c>
      <c r="AR427" s="41">
        <f t="shared" si="89"/>
        <v>15</v>
      </c>
      <c r="AS427" s="41">
        <v>0.6</v>
      </c>
      <c r="AT427" s="41">
        <f>7591.271/AU825</f>
        <v>0.535464595065181</v>
      </c>
      <c r="AU427" s="42">
        <f t="shared" ref="AU427:AU430" si="90">AR427/AI427</f>
        <v>1.25</v>
      </c>
      <c r="AV427" s="42">
        <f t="shared" si="81"/>
        <v>0.669330743831477</v>
      </c>
    </row>
    <row r="428" ht="36" spans="1:48">
      <c r="A428" s="28">
        <v>425</v>
      </c>
      <c r="B428" s="11" t="s">
        <v>151</v>
      </c>
      <c r="C428" s="29" t="s">
        <v>1643</v>
      </c>
      <c r="D428" s="11" t="s">
        <v>1644</v>
      </c>
      <c r="E428" s="11" t="s">
        <v>1645</v>
      </c>
      <c r="F428" s="11" t="s">
        <v>486</v>
      </c>
      <c r="G428" s="11" t="s">
        <v>1218</v>
      </c>
      <c r="H428" s="11">
        <v>6</v>
      </c>
      <c r="I428" s="11">
        <v>6</v>
      </c>
      <c r="J428" s="11">
        <v>100</v>
      </c>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v>10</v>
      </c>
      <c r="AH428" s="11" t="s">
        <v>1400</v>
      </c>
      <c r="AI428" s="11">
        <v>19</v>
      </c>
      <c r="AJ428" s="11"/>
      <c r="AK428" s="11"/>
      <c r="AL428" s="11"/>
      <c r="AM428" s="11"/>
      <c r="AN428" s="11" t="s">
        <v>1640</v>
      </c>
      <c r="AO428" s="11" t="s">
        <v>105</v>
      </c>
      <c r="AP428" s="11" t="s">
        <v>56</v>
      </c>
      <c r="AQ428" s="11" t="s">
        <v>729</v>
      </c>
      <c r="AR428" s="41">
        <f t="shared" si="89"/>
        <v>6</v>
      </c>
      <c r="AS428" s="41">
        <v>0.6</v>
      </c>
      <c r="AT428" s="41">
        <f>7591.271/AU825</f>
        <v>0.535464595065181</v>
      </c>
      <c r="AU428" s="42">
        <f t="shared" si="90"/>
        <v>0.315789473684211</v>
      </c>
      <c r="AV428" s="42">
        <f t="shared" si="81"/>
        <v>0.169094082652162</v>
      </c>
    </row>
    <row r="429" ht="48" spans="1:48">
      <c r="A429" s="28">
        <v>426</v>
      </c>
      <c r="B429" s="11" t="s">
        <v>151</v>
      </c>
      <c r="C429" s="29" t="s">
        <v>1646</v>
      </c>
      <c r="D429" s="11" t="s">
        <v>1647</v>
      </c>
      <c r="E429" s="11" t="s">
        <v>1648</v>
      </c>
      <c r="F429" s="11" t="s">
        <v>228</v>
      </c>
      <c r="G429" s="11" t="s">
        <v>829</v>
      </c>
      <c r="H429" s="11">
        <v>5</v>
      </c>
      <c r="I429" s="11">
        <v>5</v>
      </c>
      <c r="J429" s="11">
        <v>56.25</v>
      </c>
      <c r="K429" s="11" t="s">
        <v>829</v>
      </c>
      <c r="L429" s="11">
        <v>7</v>
      </c>
      <c r="M429" s="11">
        <v>43.75</v>
      </c>
      <c r="N429" s="11" t="s">
        <v>429</v>
      </c>
      <c r="O429" s="11">
        <v>0</v>
      </c>
      <c r="P429" s="11">
        <v>0</v>
      </c>
      <c r="Q429" s="11">
        <v>0</v>
      </c>
      <c r="R429" s="11">
        <v>0</v>
      </c>
      <c r="S429" s="11">
        <v>0</v>
      </c>
      <c r="T429" s="11">
        <v>0</v>
      </c>
      <c r="U429" s="11">
        <v>0</v>
      </c>
      <c r="V429" s="11">
        <v>0</v>
      </c>
      <c r="W429" s="11">
        <v>0</v>
      </c>
      <c r="X429" s="11">
        <v>0</v>
      </c>
      <c r="Y429" s="11">
        <v>0</v>
      </c>
      <c r="Z429" s="11">
        <v>0</v>
      </c>
      <c r="AA429" s="11">
        <v>0</v>
      </c>
      <c r="AB429" s="11">
        <v>0</v>
      </c>
      <c r="AC429" s="11">
        <v>0</v>
      </c>
      <c r="AD429" s="11">
        <v>0</v>
      </c>
      <c r="AE429" s="11">
        <v>0</v>
      </c>
      <c r="AF429" s="11">
        <v>0</v>
      </c>
      <c r="AG429" s="11">
        <v>10</v>
      </c>
      <c r="AH429" s="11" t="s">
        <v>1400</v>
      </c>
      <c r="AI429" s="11">
        <v>12</v>
      </c>
      <c r="AJ429" s="11" t="s">
        <v>3329</v>
      </c>
      <c r="AK429" s="11"/>
      <c r="AL429" s="11"/>
      <c r="AM429" s="11"/>
      <c r="AN429" s="11" t="s">
        <v>1640</v>
      </c>
      <c r="AO429" s="11" t="s">
        <v>105</v>
      </c>
      <c r="AP429" s="11" t="s">
        <v>56</v>
      </c>
      <c r="AQ429" s="11" t="s">
        <v>729</v>
      </c>
      <c r="AR429" s="41">
        <f t="shared" si="89"/>
        <v>6</v>
      </c>
      <c r="AS429" s="41">
        <v>0.6</v>
      </c>
      <c r="AT429" s="41">
        <f>7591.271/AU825</f>
        <v>0.535464595065181</v>
      </c>
      <c r="AU429" s="42">
        <f t="shared" si="90"/>
        <v>0.5</v>
      </c>
      <c r="AV429" s="42">
        <f t="shared" si="81"/>
        <v>0.267732297532591</v>
      </c>
    </row>
    <row r="430" ht="48" spans="1:48">
      <c r="A430" s="28">
        <v>427</v>
      </c>
      <c r="B430" s="11" t="s">
        <v>151</v>
      </c>
      <c r="C430" s="29" t="s">
        <v>1649</v>
      </c>
      <c r="D430" s="11" t="s">
        <v>1650</v>
      </c>
      <c r="E430" s="11" t="s">
        <v>1651</v>
      </c>
      <c r="F430" s="11" t="s">
        <v>1407</v>
      </c>
      <c r="G430" s="11" t="s">
        <v>825</v>
      </c>
      <c r="H430" s="11">
        <v>5</v>
      </c>
      <c r="I430" s="11">
        <v>5</v>
      </c>
      <c r="J430" s="11">
        <v>100</v>
      </c>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v>25</v>
      </c>
      <c r="AH430" s="11" t="s">
        <v>1400</v>
      </c>
      <c r="AI430" s="11">
        <v>13</v>
      </c>
      <c r="AJ430" s="11"/>
      <c r="AK430" s="11"/>
      <c r="AL430" s="11"/>
      <c r="AM430" s="11"/>
      <c r="AN430" s="11" t="s">
        <v>1640</v>
      </c>
      <c r="AO430" s="11" t="s">
        <v>47</v>
      </c>
      <c r="AP430" s="11" t="s">
        <v>56</v>
      </c>
      <c r="AQ430" s="11" t="s">
        <v>729</v>
      </c>
      <c r="AR430" s="41">
        <f t="shared" si="89"/>
        <v>15</v>
      </c>
      <c r="AS430" s="41">
        <v>0.6</v>
      </c>
      <c r="AT430" s="41">
        <f>7591.271/AU825</f>
        <v>0.535464595065181</v>
      </c>
      <c r="AU430" s="42">
        <f t="shared" si="90"/>
        <v>1.15384615384615</v>
      </c>
      <c r="AV430" s="42">
        <f t="shared" si="81"/>
        <v>0.617843763536748</v>
      </c>
    </row>
    <row r="431" ht="48" spans="1:48">
      <c r="A431" s="28">
        <v>428</v>
      </c>
      <c r="B431" s="11" t="s">
        <v>151</v>
      </c>
      <c r="C431" s="29" t="s">
        <v>1652</v>
      </c>
      <c r="D431" s="11" t="s">
        <v>1653</v>
      </c>
      <c r="E431" s="11" t="s">
        <v>1654</v>
      </c>
      <c r="F431" s="11" t="s">
        <v>172</v>
      </c>
      <c r="G431" s="11" t="s">
        <v>1655</v>
      </c>
      <c r="H431" s="11">
        <v>5</v>
      </c>
      <c r="I431" s="11">
        <v>5</v>
      </c>
      <c r="J431" s="11">
        <v>60</v>
      </c>
      <c r="K431" s="11" t="s">
        <v>1655</v>
      </c>
      <c r="L431" s="11">
        <v>7</v>
      </c>
      <c r="M431" s="11">
        <v>40</v>
      </c>
      <c r="N431" s="11" t="s">
        <v>3431</v>
      </c>
      <c r="O431" s="11">
        <v>0</v>
      </c>
      <c r="P431" s="11">
        <v>0</v>
      </c>
      <c r="Q431" s="11">
        <v>0</v>
      </c>
      <c r="R431" s="11">
        <v>0</v>
      </c>
      <c r="S431" s="11">
        <v>0</v>
      </c>
      <c r="T431" s="11">
        <v>0</v>
      </c>
      <c r="U431" s="11">
        <v>0</v>
      </c>
      <c r="V431" s="11">
        <v>0</v>
      </c>
      <c r="W431" s="11">
        <v>0</v>
      </c>
      <c r="X431" s="11">
        <v>0</v>
      </c>
      <c r="Y431" s="11">
        <v>0</v>
      </c>
      <c r="Z431" s="11">
        <v>0</v>
      </c>
      <c r="AA431" s="11">
        <v>0</v>
      </c>
      <c r="AB431" s="11">
        <v>0</v>
      </c>
      <c r="AC431" s="11">
        <v>0</v>
      </c>
      <c r="AD431" s="11">
        <v>0</v>
      </c>
      <c r="AE431" s="11">
        <v>0</v>
      </c>
      <c r="AF431" s="11">
        <v>0</v>
      </c>
      <c r="AG431" s="11">
        <v>25</v>
      </c>
      <c r="AH431" s="11"/>
      <c r="AI431" s="11"/>
      <c r="AJ431" s="11" t="s">
        <v>3329</v>
      </c>
      <c r="AK431" s="11"/>
      <c r="AL431" s="11"/>
      <c r="AM431" s="11"/>
      <c r="AN431" s="11" t="s">
        <v>1640</v>
      </c>
      <c r="AO431" s="11" t="s">
        <v>47</v>
      </c>
      <c r="AP431" s="11" t="s">
        <v>56</v>
      </c>
      <c r="AQ431" s="11" t="s">
        <v>729</v>
      </c>
      <c r="AR431" s="41">
        <f t="shared" si="89"/>
        <v>15</v>
      </c>
      <c r="AS431" s="41">
        <v>0.6</v>
      </c>
      <c r="AT431" s="41">
        <f>7591.271/AU825</f>
        <v>0.535464595065181</v>
      </c>
      <c r="AU431" s="41">
        <f t="shared" ref="AU431:AU436" si="91">AR431</f>
        <v>15</v>
      </c>
      <c r="AV431" s="42">
        <f t="shared" si="81"/>
        <v>8.03196892597772</v>
      </c>
    </row>
    <row r="432" ht="36" spans="1:48">
      <c r="A432" s="28">
        <v>429</v>
      </c>
      <c r="B432" s="11" t="s">
        <v>151</v>
      </c>
      <c r="C432" s="29" t="s">
        <v>1656</v>
      </c>
      <c r="D432" s="11" t="s">
        <v>1657</v>
      </c>
      <c r="E432" s="11" t="s">
        <v>1658</v>
      </c>
      <c r="F432" s="11" t="s">
        <v>1407</v>
      </c>
      <c r="G432" s="11" t="s">
        <v>825</v>
      </c>
      <c r="H432" s="11">
        <v>5</v>
      </c>
      <c r="I432" s="11">
        <v>5</v>
      </c>
      <c r="J432" s="11">
        <v>100</v>
      </c>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v>25</v>
      </c>
      <c r="AH432" s="11" t="s">
        <v>1400</v>
      </c>
      <c r="AI432" s="11">
        <v>13</v>
      </c>
      <c r="AJ432" s="11"/>
      <c r="AK432" s="11"/>
      <c r="AL432" s="11"/>
      <c r="AM432" s="11"/>
      <c r="AN432" s="11" t="s">
        <v>1640</v>
      </c>
      <c r="AO432" s="11" t="s">
        <v>47</v>
      </c>
      <c r="AP432" s="11" t="s">
        <v>56</v>
      </c>
      <c r="AQ432" s="11" t="s">
        <v>729</v>
      </c>
      <c r="AR432" s="41">
        <f t="shared" si="89"/>
        <v>15</v>
      </c>
      <c r="AS432" s="41">
        <v>0.6</v>
      </c>
      <c r="AT432" s="41">
        <f>7591.271/AU825</f>
        <v>0.535464595065181</v>
      </c>
      <c r="AU432" s="42">
        <f t="shared" ref="AU432:AU437" si="92">AR432/AI432</f>
        <v>1.15384615384615</v>
      </c>
      <c r="AV432" s="42">
        <f t="shared" si="81"/>
        <v>0.617843763536748</v>
      </c>
    </row>
    <row r="433" ht="24" spans="1:48">
      <c r="A433" s="28">
        <v>430</v>
      </c>
      <c r="B433" s="11" t="s">
        <v>151</v>
      </c>
      <c r="C433" s="29" t="s">
        <v>1659</v>
      </c>
      <c r="D433" s="11" t="s">
        <v>1660</v>
      </c>
      <c r="E433" s="11" t="s">
        <v>1661</v>
      </c>
      <c r="F433" s="11" t="s">
        <v>428</v>
      </c>
      <c r="G433" s="11" t="s">
        <v>403</v>
      </c>
      <c r="H433" s="11">
        <v>5</v>
      </c>
      <c r="I433" s="11">
        <v>1</v>
      </c>
      <c r="J433" s="11">
        <v>100</v>
      </c>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v>25</v>
      </c>
      <c r="AH433" s="11"/>
      <c r="AI433" s="11"/>
      <c r="AJ433" s="11"/>
      <c r="AK433" s="11"/>
      <c r="AL433" s="11"/>
      <c r="AM433" s="11"/>
      <c r="AN433" s="11" t="s">
        <v>1662</v>
      </c>
      <c r="AO433" s="11" t="s">
        <v>47</v>
      </c>
      <c r="AP433" s="11" t="s">
        <v>56</v>
      </c>
      <c r="AQ433" s="11" t="s">
        <v>729</v>
      </c>
      <c r="AR433" s="41">
        <f t="shared" si="89"/>
        <v>15</v>
      </c>
      <c r="AS433" s="41">
        <v>0.6</v>
      </c>
      <c r="AT433" s="41">
        <f>7591.271/AU825</f>
        <v>0.535464595065181</v>
      </c>
      <c r="AU433" s="41">
        <f t="shared" si="91"/>
        <v>15</v>
      </c>
      <c r="AV433" s="42">
        <f t="shared" si="81"/>
        <v>8.03196892597772</v>
      </c>
    </row>
    <row r="434" ht="36" spans="1:48">
      <c r="A434" s="28">
        <v>431</v>
      </c>
      <c r="B434" s="11" t="s">
        <v>151</v>
      </c>
      <c r="C434" s="29" t="s">
        <v>1663</v>
      </c>
      <c r="D434" s="11" t="s">
        <v>1664</v>
      </c>
      <c r="E434" s="11" t="s">
        <v>1665</v>
      </c>
      <c r="F434" s="11" t="s">
        <v>486</v>
      </c>
      <c r="G434" s="11" t="s">
        <v>1218</v>
      </c>
      <c r="H434" s="11">
        <v>5</v>
      </c>
      <c r="I434" s="11">
        <v>5</v>
      </c>
      <c r="J434" s="11">
        <v>100</v>
      </c>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v>25</v>
      </c>
      <c r="AH434" s="11" t="s">
        <v>1400</v>
      </c>
      <c r="AI434" s="11">
        <v>19</v>
      </c>
      <c r="AJ434" s="11"/>
      <c r="AK434" s="11"/>
      <c r="AL434" s="11"/>
      <c r="AM434" s="11"/>
      <c r="AN434" s="11" t="s">
        <v>1662</v>
      </c>
      <c r="AO434" s="11" t="s">
        <v>47</v>
      </c>
      <c r="AP434" s="11" t="s">
        <v>56</v>
      </c>
      <c r="AQ434" s="11" t="s">
        <v>729</v>
      </c>
      <c r="AR434" s="41">
        <f t="shared" si="89"/>
        <v>15</v>
      </c>
      <c r="AS434" s="41">
        <v>0.6</v>
      </c>
      <c r="AT434" s="41">
        <f>7591.271/AU825</f>
        <v>0.535464595065181</v>
      </c>
      <c r="AU434" s="42">
        <f t="shared" si="92"/>
        <v>0.789473684210526</v>
      </c>
      <c r="AV434" s="42">
        <f t="shared" si="81"/>
        <v>0.422735206630406</v>
      </c>
    </row>
    <row r="435" ht="36" spans="1:48">
      <c r="A435" s="28">
        <v>432</v>
      </c>
      <c r="B435" s="11" t="s">
        <v>151</v>
      </c>
      <c r="C435" s="29" t="s">
        <v>1666</v>
      </c>
      <c r="D435" s="11" t="s">
        <v>1667</v>
      </c>
      <c r="E435" s="11" t="s">
        <v>1668</v>
      </c>
      <c r="F435" s="11" t="s">
        <v>486</v>
      </c>
      <c r="G435" s="11" t="s">
        <v>1152</v>
      </c>
      <c r="H435" s="11">
        <v>3</v>
      </c>
      <c r="I435" s="11">
        <v>3</v>
      </c>
      <c r="J435" s="11">
        <v>100</v>
      </c>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v>20</v>
      </c>
      <c r="AH435" s="11"/>
      <c r="AI435" s="11"/>
      <c r="AJ435" s="11"/>
      <c r="AK435" s="11"/>
      <c r="AL435" s="11"/>
      <c r="AM435" s="11"/>
      <c r="AN435" s="11" t="s">
        <v>1662</v>
      </c>
      <c r="AO435" s="11" t="s">
        <v>105</v>
      </c>
      <c r="AP435" s="11" t="s">
        <v>48</v>
      </c>
      <c r="AQ435" s="11" t="s">
        <v>729</v>
      </c>
      <c r="AR435" s="41">
        <f t="shared" si="89"/>
        <v>12</v>
      </c>
      <c r="AS435" s="41">
        <v>0.6</v>
      </c>
      <c r="AT435" s="41">
        <f>7591.271/AU825</f>
        <v>0.535464595065181</v>
      </c>
      <c r="AU435" s="41">
        <f t="shared" si="91"/>
        <v>12</v>
      </c>
      <c r="AV435" s="42">
        <f t="shared" si="81"/>
        <v>6.42557514078218</v>
      </c>
    </row>
    <row r="436" ht="36" spans="1:48">
      <c r="A436" s="28">
        <v>433</v>
      </c>
      <c r="B436" s="11" t="s">
        <v>151</v>
      </c>
      <c r="C436" s="29" t="s">
        <v>1669</v>
      </c>
      <c r="D436" s="11" t="s">
        <v>1670</v>
      </c>
      <c r="E436" s="11" t="s">
        <v>1671</v>
      </c>
      <c r="F436" s="11" t="s">
        <v>155</v>
      </c>
      <c r="G436" s="11" t="s">
        <v>407</v>
      </c>
      <c r="H436" s="11">
        <v>5</v>
      </c>
      <c r="I436" s="11">
        <v>5</v>
      </c>
      <c r="J436" s="11">
        <v>100</v>
      </c>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v>25</v>
      </c>
      <c r="AH436" s="11"/>
      <c r="AI436" s="11"/>
      <c r="AJ436" s="11"/>
      <c r="AK436" s="11"/>
      <c r="AL436" s="11"/>
      <c r="AM436" s="11"/>
      <c r="AN436" s="11" t="s">
        <v>1662</v>
      </c>
      <c r="AO436" s="11" t="s">
        <v>47</v>
      </c>
      <c r="AP436" s="11" t="s">
        <v>56</v>
      </c>
      <c r="AQ436" s="11" t="s">
        <v>729</v>
      </c>
      <c r="AR436" s="41">
        <f t="shared" si="89"/>
        <v>15</v>
      </c>
      <c r="AS436" s="41">
        <v>0.6</v>
      </c>
      <c r="AT436" s="41">
        <f>7591.271/AU825</f>
        <v>0.535464595065181</v>
      </c>
      <c r="AU436" s="41">
        <f t="shared" si="91"/>
        <v>15</v>
      </c>
      <c r="AV436" s="42">
        <f t="shared" si="81"/>
        <v>8.03196892597772</v>
      </c>
    </row>
    <row r="437" ht="60" spans="1:48">
      <c r="A437" s="28">
        <v>434</v>
      </c>
      <c r="B437" s="11" t="s">
        <v>151</v>
      </c>
      <c r="C437" s="29" t="s">
        <v>1672</v>
      </c>
      <c r="D437" s="11" t="s">
        <v>1070</v>
      </c>
      <c r="E437" s="11" t="s">
        <v>1673</v>
      </c>
      <c r="F437" s="11" t="s">
        <v>228</v>
      </c>
      <c r="G437" s="11" t="s">
        <v>829</v>
      </c>
      <c r="H437" s="11">
        <v>6</v>
      </c>
      <c r="I437" s="11">
        <v>3</v>
      </c>
      <c r="J437" s="11">
        <v>65.21</v>
      </c>
      <c r="K437" s="11" t="s">
        <v>429</v>
      </c>
      <c r="L437" s="11">
        <v>6</v>
      </c>
      <c r="M437" s="11">
        <v>34.78</v>
      </c>
      <c r="N437" s="11" t="s">
        <v>829</v>
      </c>
      <c r="O437" s="11">
        <v>0</v>
      </c>
      <c r="P437" s="11">
        <v>0</v>
      </c>
      <c r="Q437" s="11">
        <v>0</v>
      </c>
      <c r="R437" s="11">
        <v>0</v>
      </c>
      <c r="S437" s="11">
        <v>0</v>
      </c>
      <c r="T437" s="11">
        <v>0</v>
      </c>
      <c r="U437" s="11">
        <v>0</v>
      </c>
      <c r="V437" s="11">
        <v>0</v>
      </c>
      <c r="W437" s="11">
        <v>0</v>
      </c>
      <c r="X437" s="11">
        <v>0</v>
      </c>
      <c r="Y437" s="11">
        <v>0</v>
      </c>
      <c r="Z437" s="11">
        <v>0</v>
      </c>
      <c r="AA437" s="11">
        <v>0</v>
      </c>
      <c r="AB437" s="11">
        <v>0</v>
      </c>
      <c r="AC437" s="11">
        <v>0</v>
      </c>
      <c r="AD437" s="11">
        <v>0</v>
      </c>
      <c r="AE437" s="11">
        <v>0</v>
      </c>
      <c r="AF437" s="11">
        <v>0</v>
      </c>
      <c r="AG437" s="11">
        <v>10</v>
      </c>
      <c r="AH437" s="11" t="s">
        <v>1400</v>
      </c>
      <c r="AI437" s="11">
        <v>12</v>
      </c>
      <c r="AJ437" s="11" t="s">
        <v>3329</v>
      </c>
      <c r="AK437" s="11"/>
      <c r="AL437" s="11"/>
      <c r="AM437" s="11"/>
      <c r="AN437" s="11" t="s">
        <v>1662</v>
      </c>
      <c r="AO437" s="11" t="s">
        <v>105</v>
      </c>
      <c r="AP437" s="11" t="s">
        <v>56</v>
      </c>
      <c r="AQ437" s="11" t="s">
        <v>729</v>
      </c>
      <c r="AR437" s="41">
        <f t="shared" si="89"/>
        <v>6</v>
      </c>
      <c r="AS437" s="41">
        <v>0.6</v>
      </c>
      <c r="AT437" s="41">
        <f>7591.271/AU825</f>
        <v>0.535464595065181</v>
      </c>
      <c r="AU437" s="42">
        <f t="shared" si="92"/>
        <v>0.5</v>
      </c>
      <c r="AV437" s="42">
        <f t="shared" si="81"/>
        <v>0.267732297532591</v>
      </c>
    </row>
    <row r="438" ht="36" spans="1:48">
      <c r="A438" s="28">
        <v>435</v>
      </c>
      <c r="B438" s="11" t="s">
        <v>151</v>
      </c>
      <c r="C438" s="29" t="s">
        <v>1674</v>
      </c>
      <c r="D438" s="11" t="s">
        <v>1675</v>
      </c>
      <c r="E438" s="11" t="s">
        <v>1676</v>
      </c>
      <c r="F438" s="11" t="s">
        <v>277</v>
      </c>
      <c r="G438" s="11" t="s">
        <v>1339</v>
      </c>
      <c r="H438" s="11">
        <v>4</v>
      </c>
      <c r="I438" s="11">
        <v>4</v>
      </c>
      <c r="J438" s="11">
        <v>100</v>
      </c>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v>25</v>
      </c>
      <c r="AH438" s="11"/>
      <c r="AI438" s="11"/>
      <c r="AJ438" s="11"/>
      <c r="AK438" s="11"/>
      <c r="AL438" s="11"/>
      <c r="AM438" s="11"/>
      <c r="AN438" s="11" t="s">
        <v>1662</v>
      </c>
      <c r="AO438" s="11" t="s">
        <v>47</v>
      </c>
      <c r="AP438" s="11" t="s">
        <v>56</v>
      </c>
      <c r="AQ438" s="11" t="s">
        <v>729</v>
      </c>
      <c r="AR438" s="41">
        <f t="shared" si="89"/>
        <v>15</v>
      </c>
      <c r="AS438" s="41">
        <v>0.6</v>
      </c>
      <c r="AT438" s="41">
        <f>7591.271/AU825</f>
        <v>0.535464595065181</v>
      </c>
      <c r="AU438" s="41">
        <f t="shared" ref="AU438:AU442" si="93">AR438</f>
        <v>15</v>
      </c>
      <c r="AV438" s="42">
        <f t="shared" si="81"/>
        <v>8.03196892597772</v>
      </c>
    </row>
    <row r="439" ht="36" spans="1:48">
      <c r="A439" s="28">
        <v>436</v>
      </c>
      <c r="B439" s="11" t="s">
        <v>151</v>
      </c>
      <c r="C439" s="29" t="s">
        <v>1677</v>
      </c>
      <c r="D439" s="11" t="s">
        <v>1678</v>
      </c>
      <c r="E439" s="11" t="s">
        <v>1679</v>
      </c>
      <c r="F439" s="11" t="s">
        <v>317</v>
      </c>
      <c r="G439" s="11" t="s">
        <v>376</v>
      </c>
      <c r="H439" s="11">
        <v>8</v>
      </c>
      <c r="I439" s="11">
        <v>8</v>
      </c>
      <c r="J439" s="11">
        <v>100</v>
      </c>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v>25</v>
      </c>
      <c r="AH439" s="11"/>
      <c r="AI439" s="11"/>
      <c r="AJ439" s="11"/>
      <c r="AK439" s="11"/>
      <c r="AL439" s="11"/>
      <c r="AM439" s="11"/>
      <c r="AN439" s="11" t="s">
        <v>1662</v>
      </c>
      <c r="AO439" s="11" t="s">
        <v>47</v>
      </c>
      <c r="AP439" s="11" t="s">
        <v>56</v>
      </c>
      <c r="AQ439" s="11" t="s">
        <v>729</v>
      </c>
      <c r="AR439" s="41">
        <f t="shared" si="89"/>
        <v>15</v>
      </c>
      <c r="AS439" s="41">
        <v>0.6</v>
      </c>
      <c r="AT439" s="41">
        <f>7591.271/AU825</f>
        <v>0.535464595065181</v>
      </c>
      <c r="AU439" s="41">
        <f t="shared" si="93"/>
        <v>15</v>
      </c>
      <c r="AV439" s="42">
        <f t="shared" si="81"/>
        <v>8.03196892597772</v>
      </c>
    </row>
    <row r="440" ht="72" spans="1:48">
      <c r="A440" s="28">
        <v>437</v>
      </c>
      <c r="B440" s="11" t="s">
        <v>151</v>
      </c>
      <c r="C440" s="29" t="s">
        <v>1680</v>
      </c>
      <c r="D440" s="11" t="s">
        <v>1681</v>
      </c>
      <c r="E440" s="11" t="s">
        <v>1682</v>
      </c>
      <c r="F440" s="11" t="s">
        <v>207</v>
      </c>
      <c r="G440" s="11" t="s">
        <v>234</v>
      </c>
      <c r="H440" s="11">
        <v>6</v>
      </c>
      <c r="I440" s="11">
        <v>6</v>
      </c>
      <c r="J440" s="11">
        <v>100</v>
      </c>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v>25</v>
      </c>
      <c r="AH440" s="11" t="s">
        <v>1400</v>
      </c>
      <c r="AI440" s="11">
        <v>4</v>
      </c>
      <c r="AJ440" s="11"/>
      <c r="AK440" s="11"/>
      <c r="AL440" s="11"/>
      <c r="AM440" s="11"/>
      <c r="AN440" s="11" t="s">
        <v>1662</v>
      </c>
      <c r="AO440" s="11" t="s">
        <v>47</v>
      </c>
      <c r="AP440" s="11" t="s">
        <v>56</v>
      </c>
      <c r="AQ440" s="11" t="s">
        <v>729</v>
      </c>
      <c r="AR440" s="41">
        <f t="shared" si="89"/>
        <v>15</v>
      </c>
      <c r="AS440" s="41">
        <v>0.6</v>
      </c>
      <c r="AT440" s="41">
        <f>7591.271/AU825</f>
        <v>0.535464595065181</v>
      </c>
      <c r="AU440" s="42">
        <f t="shared" ref="AU440:AU448" si="94">AR440/AI440</f>
        <v>3.75</v>
      </c>
      <c r="AV440" s="42">
        <f t="shared" si="81"/>
        <v>2.00799223149443</v>
      </c>
    </row>
    <row r="441" ht="48" spans="1:48">
      <c r="A441" s="28">
        <v>438</v>
      </c>
      <c r="B441" s="11" t="s">
        <v>151</v>
      </c>
      <c r="C441" s="29" t="s">
        <v>1683</v>
      </c>
      <c r="D441" s="11" t="s">
        <v>1684</v>
      </c>
      <c r="E441" s="11" t="s">
        <v>1685</v>
      </c>
      <c r="F441" s="11" t="s">
        <v>260</v>
      </c>
      <c r="G441" s="11" t="s">
        <v>1686</v>
      </c>
      <c r="H441" s="11">
        <v>5</v>
      </c>
      <c r="I441" s="11">
        <v>5</v>
      </c>
      <c r="J441" s="11">
        <v>100</v>
      </c>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v>25</v>
      </c>
      <c r="AH441" s="11"/>
      <c r="AI441" s="11"/>
      <c r="AJ441" s="11"/>
      <c r="AK441" s="11"/>
      <c r="AL441" s="11"/>
      <c r="AM441" s="11"/>
      <c r="AN441" s="11" t="s">
        <v>1687</v>
      </c>
      <c r="AO441" s="11" t="s">
        <v>47</v>
      </c>
      <c r="AP441" s="11" t="s">
        <v>56</v>
      </c>
      <c r="AQ441" s="11" t="s">
        <v>729</v>
      </c>
      <c r="AR441" s="41">
        <f t="shared" si="89"/>
        <v>15</v>
      </c>
      <c r="AS441" s="41">
        <v>0.6</v>
      </c>
      <c r="AT441" s="41">
        <f>7591.271/AU825</f>
        <v>0.535464595065181</v>
      </c>
      <c r="AU441" s="41">
        <f t="shared" si="93"/>
        <v>15</v>
      </c>
      <c r="AV441" s="42">
        <f t="shared" si="81"/>
        <v>8.03196892597772</v>
      </c>
    </row>
    <row r="442" ht="36" spans="1:48">
      <c r="A442" s="28">
        <v>439</v>
      </c>
      <c r="B442" s="11" t="s">
        <v>151</v>
      </c>
      <c r="C442" s="29" t="s">
        <v>1688</v>
      </c>
      <c r="D442" s="11" t="s">
        <v>1689</v>
      </c>
      <c r="E442" s="11" t="s">
        <v>1690</v>
      </c>
      <c r="F442" s="11" t="s">
        <v>317</v>
      </c>
      <c r="G442" s="11" t="s">
        <v>1691</v>
      </c>
      <c r="H442" s="11">
        <v>5</v>
      </c>
      <c r="I442" s="11">
        <v>5</v>
      </c>
      <c r="J442" s="11">
        <v>100</v>
      </c>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v>25</v>
      </c>
      <c r="AH442" s="11"/>
      <c r="AI442" s="11"/>
      <c r="AJ442" s="11"/>
      <c r="AK442" s="11"/>
      <c r="AL442" s="11"/>
      <c r="AM442" s="11"/>
      <c r="AN442" s="11" t="s">
        <v>1687</v>
      </c>
      <c r="AO442" s="11" t="s">
        <v>47</v>
      </c>
      <c r="AP442" s="11" t="s">
        <v>56</v>
      </c>
      <c r="AQ442" s="11" t="s">
        <v>729</v>
      </c>
      <c r="AR442" s="41">
        <f t="shared" si="89"/>
        <v>15</v>
      </c>
      <c r="AS442" s="41">
        <v>0.6</v>
      </c>
      <c r="AT442" s="41">
        <f>7591.271/AU825</f>
        <v>0.535464595065181</v>
      </c>
      <c r="AU442" s="41">
        <f t="shared" si="93"/>
        <v>15</v>
      </c>
      <c r="AV442" s="42">
        <f t="shared" si="81"/>
        <v>8.03196892597772</v>
      </c>
    </row>
    <row r="443" ht="24" spans="1:48">
      <c r="A443" s="28">
        <v>440</v>
      </c>
      <c r="B443" s="11" t="s">
        <v>151</v>
      </c>
      <c r="C443" s="29" t="s">
        <v>1692</v>
      </c>
      <c r="D443" s="11" t="s">
        <v>1693</v>
      </c>
      <c r="E443" s="11" t="s">
        <v>1694</v>
      </c>
      <c r="F443" s="11" t="s">
        <v>172</v>
      </c>
      <c r="G443" s="11" t="s">
        <v>1695</v>
      </c>
      <c r="H443" s="11">
        <v>5</v>
      </c>
      <c r="I443" s="11">
        <v>1</v>
      </c>
      <c r="J443" s="11">
        <v>100</v>
      </c>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v>25</v>
      </c>
      <c r="AH443" s="11" t="s">
        <v>1400</v>
      </c>
      <c r="AI443" s="11">
        <v>2</v>
      </c>
      <c r="AJ443" s="11"/>
      <c r="AK443" s="11"/>
      <c r="AL443" s="11"/>
      <c r="AM443" s="11"/>
      <c r="AN443" s="11" t="s">
        <v>1687</v>
      </c>
      <c r="AO443" s="11" t="s">
        <v>47</v>
      </c>
      <c r="AP443" s="11" t="s">
        <v>56</v>
      </c>
      <c r="AQ443" s="11" t="s">
        <v>729</v>
      </c>
      <c r="AR443" s="41">
        <f t="shared" si="89"/>
        <v>15</v>
      </c>
      <c r="AS443" s="41">
        <v>0.6</v>
      </c>
      <c r="AT443" s="41">
        <f>7591.271/AU825</f>
        <v>0.535464595065181</v>
      </c>
      <c r="AU443" s="42">
        <f t="shared" si="94"/>
        <v>7.5</v>
      </c>
      <c r="AV443" s="42">
        <f t="shared" si="81"/>
        <v>4.01598446298886</v>
      </c>
    </row>
    <row r="444" ht="36" spans="1:48">
      <c r="A444" s="28">
        <v>441</v>
      </c>
      <c r="B444" s="11" t="s">
        <v>151</v>
      </c>
      <c r="C444" s="29" t="s">
        <v>1696</v>
      </c>
      <c r="D444" s="11" t="s">
        <v>1697</v>
      </c>
      <c r="E444" s="11" t="s">
        <v>1698</v>
      </c>
      <c r="F444" s="11" t="s">
        <v>228</v>
      </c>
      <c r="G444" s="11" t="s">
        <v>962</v>
      </c>
      <c r="H444" s="11">
        <v>8</v>
      </c>
      <c r="I444" s="11">
        <v>8</v>
      </c>
      <c r="J444" s="11">
        <v>100</v>
      </c>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v>25</v>
      </c>
      <c r="AH444" s="11"/>
      <c r="AI444" s="11"/>
      <c r="AJ444" s="11"/>
      <c r="AK444" s="11"/>
      <c r="AL444" s="11"/>
      <c r="AM444" s="11"/>
      <c r="AN444" s="11" t="s">
        <v>1699</v>
      </c>
      <c r="AO444" s="11" t="s">
        <v>47</v>
      </c>
      <c r="AP444" s="11" t="s">
        <v>56</v>
      </c>
      <c r="AQ444" s="11" t="s">
        <v>729</v>
      </c>
      <c r="AR444" s="41">
        <f t="shared" si="89"/>
        <v>15</v>
      </c>
      <c r="AS444" s="41">
        <v>0.6</v>
      </c>
      <c r="AT444" s="41">
        <f>7591.271/AU825</f>
        <v>0.535464595065181</v>
      </c>
      <c r="AU444" s="41">
        <f>AR444</f>
        <v>15</v>
      </c>
      <c r="AV444" s="42">
        <f t="shared" si="81"/>
        <v>8.03196892597772</v>
      </c>
    </row>
    <row r="445" ht="60" spans="1:48">
      <c r="A445" s="28">
        <v>442</v>
      </c>
      <c r="B445" s="11" t="s">
        <v>151</v>
      </c>
      <c r="C445" s="29" t="s">
        <v>1700</v>
      </c>
      <c r="D445" s="11" t="s">
        <v>1619</v>
      </c>
      <c r="E445" s="11" t="s">
        <v>1701</v>
      </c>
      <c r="F445" s="11" t="s">
        <v>228</v>
      </c>
      <c r="G445" s="11" t="s">
        <v>429</v>
      </c>
      <c r="H445" s="11">
        <v>6</v>
      </c>
      <c r="I445" s="11">
        <v>4</v>
      </c>
      <c r="J445" s="11">
        <v>41.66</v>
      </c>
      <c r="K445" s="11" t="s">
        <v>1271</v>
      </c>
      <c r="L445" s="11">
        <v>6</v>
      </c>
      <c r="M445" s="11">
        <v>33.33</v>
      </c>
      <c r="N445" s="11" t="s">
        <v>429</v>
      </c>
      <c r="O445" s="11">
        <v>8</v>
      </c>
      <c r="P445" s="11">
        <v>25</v>
      </c>
      <c r="Q445" s="11" t="s">
        <v>829</v>
      </c>
      <c r="R445" s="11">
        <v>0</v>
      </c>
      <c r="S445" s="11">
        <v>0</v>
      </c>
      <c r="T445" s="11">
        <v>0</v>
      </c>
      <c r="U445" s="11">
        <v>0</v>
      </c>
      <c r="V445" s="11">
        <v>0</v>
      </c>
      <c r="W445" s="11">
        <v>0</v>
      </c>
      <c r="X445" s="11">
        <v>0</v>
      </c>
      <c r="Y445" s="11">
        <v>0</v>
      </c>
      <c r="Z445" s="11">
        <v>0</v>
      </c>
      <c r="AA445" s="11">
        <v>0</v>
      </c>
      <c r="AB445" s="11">
        <v>0</v>
      </c>
      <c r="AC445" s="11">
        <v>0</v>
      </c>
      <c r="AD445" s="11">
        <v>0</v>
      </c>
      <c r="AE445" s="11">
        <v>0</v>
      </c>
      <c r="AF445" s="11">
        <v>0</v>
      </c>
      <c r="AG445" s="11">
        <v>10</v>
      </c>
      <c r="AH445" s="11" t="s">
        <v>1400</v>
      </c>
      <c r="AI445" s="11">
        <v>12</v>
      </c>
      <c r="AJ445" s="11" t="s">
        <v>3329</v>
      </c>
      <c r="AK445" s="11"/>
      <c r="AL445" s="11"/>
      <c r="AM445" s="11"/>
      <c r="AN445" s="11" t="s">
        <v>1699</v>
      </c>
      <c r="AO445" s="11" t="s">
        <v>105</v>
      </c>
      <c r="AP445" s="11" t="s">
        <v>56</v>
      </c>
      <c r="AQ445" s="11" t="s">
        <v>729</v>
      </c>
      <c r="AR445" s="41">
        <f t="shared" si="89"/>
        <v>6</v>
      </c>
      <c r="AS445" s="41">
        <v>0.6</v>
      </c>
      <c r="AT445" s="41">
        <f>7591.271/AU825</f>
        <v>0.535464595065181</v>
      </c>
      <c r="AU445" s="42">
        <f t="shared" si="94"/>
        <v>0.5</v>
      </c>
      <c r="AV445" s="42">
        <f t="shared" si="81"/>
        <v>0.267732297532591</v>
      </c>
    </row>
    <row r="446" ht="60" spans="1:48">
      <c r="A446" s="28">
        <v>443</v>
      </c>
      <c r="B446" s="11" t="s">
        <v>151</v>
      </c>
      <c r="C446" s="29" t="s">
        <v>1702</v>
      </c>
      <c r="D446" s="11" t="s">
        <v>1703</v>
      </c>
      <c r="E446" s="11" t="s">
        <v>1704</v>
      </c>
      <c r="F446" s="11" t="s">
        <v>172</v>
      </c>
      <c r="G446" s="11" t="s">
        <v>203</v>
      </c>
      <c r="H446" s="11">
        <v>8</v>
      </c>
      <c r="I446" s="11">
        <v>8</v>
      </c>
      <c r="J446" s="11">
        <v>100</v>
      </c>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v>25</v>
      </c>
      <c r="AH446" s="11" t="s">
        <v>1400</v>
      </c>
      <c r="AI446" s="11">
        <v>17</v>
      </c>
      <c r="AJ446" s="11"/>
      <c r="AK446" s="11"/>
      <c r="AL446" s="11"/>
      <c r="AM446" s="11"/>
      <c r="AN446" s="11" t="s">
        <v>1699</v>
      </c>
      <c r="AO446" s="11" t="s">
        <v>47</v>
      </c>
      <c r="AP446" s="11" t="s">
        <v>56</v>
      </c>
      <c r="AQ446" s="11" t="s">
        <v>729</v>
      </c>
      <c r="AR446" s="41">
        <f t="shared" si="89"/>
        <v>15</v>
      </c>
      <c r="AS446" s="41">
        <v>0.6</v>
      </c>
      <c r="AT446" s="41">
        <f>7591.271/AU825</f>
        <v>0.535464595065181</v>
      </c>
      <c r="AU446" s="42">
        <f t="shared" si="94"/>
        <v>0.882352941176471</v>
      </c>
      <c r="AV446" s="42">
        <f t="shared" si="81"/>
        <v>0.472468760351631</v>
      </c>
    </row>
    <row r="447" ht="60" spans="1:48">
      <c r="A447" s="28">
        <v>444</v>
      </c>
      <c r="B447" s="11" t="s">
        <v>151</v>
      </c>
      <c r="C447" s="29" t="s">
        <v>1705</v>
      </c>
      <c r="D447" s="11" t="s">
        <v>1706</v>
      </c>
      <c r="E447" s="11" t="s">
        <v>1707</v>
      </c>
      <c r="F447" s="11" t="s">
        <v>1407</v>
      </c>
      <c r="G447" s="11" t="s">
        <v>825</v>
      </c>
      <c r="H447" s="11">
        <v>5</v>
      </c>
      <c r="I447" s="11">
        <v>5</v>
      </c>
      <c r="J447" s="11">
        <v>100</v>
      </c>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v>25</v>
      </c>
      <c r="AH447" s="11" t="s">
        <v>1400</v>
      </c>
      <c r="AI447" s="11">
        <v>13</v>
      </c>
      <c r="AJ447" s="11"/>
      <c r="AK447" s="11"/>
      <c r="AL447" s="11"/>
      <c r="AM447" s="11"/>
      <c r="AN447" s="11" t="s">
        <v>1699</v>
      </c>
      <c r="AO447" s="11" t="s">
        <v>47</v>
      </c>
      <c r="AP447" s="11" t="s">
        <v>56</v>
      </c>
      <c r="AQ447" s="11" t="s">
        <v>729</v>
      </c>
      <c r="AR447" s="41">
        <f t="shared" si="89"/>
        <v>15</v>
      </c>
      <c r="AS447" s="41">
        <v>0.6</v>
      </c>
      <c r="AT447" s="41">
        <f>7591.271/AU825</f>
        <v>0.535464595065181</v>
      </c>
      <c r="AU447" s="42">
        <f t="shared" si="94"/>
        <v>1.15384615384615</v>
      </c>
      <c r="AV447" s="42">
        <f t="shared" si="81"/>
        <v>0.617843763536748</v>
      </c>
    </row>
    <row r="448" ht="36" spans="1:48">
      <c r="A448" s="28">
        <v>445</v>
      </c>
      <c r="B448" s="11" t="s">
        <v>151</v>
      </c>
      <c r="C448" s="29" t="s">
        <v>1708</v>
      </c>
      <c r="D448" s="11" t="s">
        <v>1709</v>
      </c>
      <c r="E448" s="11" t="s">
        <v>1710</v>
      </c>
      <c r="F448" s="11" t="s">
        <v>196</v>
      </c>
      <c r="G448" s="11" t="s">
        <v>825</v>
      </c>
      <c r="H448" s="11">
        <v>4</v>
      </c>
      <c r="I448" s="11">
        <v>4</v>
      </c>
      <c r="J448" s="11">
        <v>100</v>
      </c>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v>25</v>
      </c>
      <c r="AH448" s="11" t="s">
        <v>1400</v>
      </c>
      <c r="AI448" s="11">
        <v>3</v>
      </c>
      <c r="AJ448" s="11"/>
      <c r="AK448" s="11"/>
      <c r="AL448" s="11"/>
      <c r="AM448" s="11"/>
      <c r="AN448" s="11" t="s">
        <v>1699</v>
      </c>
      <c r="AO448" s="11" t="s">
        <v>47</v>
      </c>
      <c r="AP448" s="11" t="s">
        <v>56</v>
      </c>
      <c r="AQ448" s="11" t="s">
        <v>729</v>
      </c>
      <c r="AR448" s="41">
        <f t="shared" si="89"/>
        <v>15</v>
      </c>
      <c r="AS448" s="41">
        <v>0.6</v>
      </c>
      <c r="AT448" s="41">
        <f>7591.271/AU825</f>
        <v>0.535464595065181</v>
      </c>
      <c r="AU448" s="42">
        <f t="shared" si="94"/>
        <v>5</v>
      </c>
      <c r="AV448" s="42">
        <f t="shared" si="81"/>
        <v>2.67732297532591</v>
      </c>
    </row>
    <row r="449" ht="36" spans="1:48">
      <c r="A449" s="28">
        <v>446</v>
      </c>
      <c r="B449" s="11" t="s">
        <v>151</v>
      </c>
      <c r="C449" s="29" t="s">
        <v>1711</v>
      </c>
      <c r="D449" s="11" t="s">
        <v>181</v>
      </c>
      <c r="E449" s="11" t="s">
        <v>182</v>
      </c>
      <c r="F449" s="11" t="s">
        <v>167</v>
      </c>
      <c r="G449" s="11" t="s">
        <v>1615</v>
      </c>
      <c r="H449" s="11">
        <v>6</v>
      </c>
      <c r="I449" s="11">
        <v>1</v>
      </c>
      <c r="J449" s="11">
        <v>75.75</v>
      </c>
      <c r="K449" s="11" t="s">
        <v>3432</v>
      </c>
      <c r="L449" s="11">
        <v>6</v>
      </c>
      <c r="M449" s="11">
        <v>24.24</v>
      </c>
      <c r="N449" s="11" t="s">
        <v>1615</v>
      </c>
      <c r="O449" s="11">
        <v>0</v>
      </c>
      <c r="P449" s="11">
        <v>0</v>
      </c>
      <c r="Q449" s="11">
        <v>0</v>
      </c>
      <c r="R449" s="11">
        <v>0</v>
      </c>
      <c r="S449" s="11">
        <v>0</v>
      </c>
      <c r="T449" s="11">
        <v>0</v>
      </c>
      <c r="U449" s="11">
        <v>0</v>
      </c>
      <c r="V449" s="11">
        <v>0</v>
      </c>
      <c r="W449" s="11">
        <v>0</v>
      </c>
      <c r="X449" s="11">
        <v>0</v>
      </c>
      <c r="Y449" s="11">
        <v>0</v>
      </c>
      <c r="Z449" s="11">
        <v>0</v>
      </c>
      <c r="AA449" s="11">
        <v>0</v>
      </c>
      <c r="AB449" s="11">
        <v>0</v>
      </c>
      <c r="AC449" s="11">
        <v>0</v>
      </c>
      <c r="AD449" s="11">
        <v>0</v>
      </c>
      <c r="AE449" s="11">
        <v>0</v>
      </c>
      <c r="AF449" s="11">
        <v>0</v>
      </c>
      <c r="AG449" s="11">
        <v>25</v>
      </c>
      <c r="AH449" s="11"/>
      <c r="AI449" s="11"/>
      <c r="AJ449" s="11" t="s">
        <v>3329</v>
      </c>
      <c r="AK449" s="11"/>
      <c r="AL449" s="11"/>
      <c r="AM449" s="11"/>
      <c r="AN449" s="11" t="s">
        <v>1699</v>
      </c>
      <c r="AO449" s="11" t="s">
        <v>47</v>
      </c>
      <c r="AP449" s="11" t="s">
        <v>56</v>
      </c>
      <c r="AQ449" s="11" t="s">
        <v>729</v>
      </c>
      <c r="AR449" s="41">
        <f t="shared" si="89"/>
        <v>15</v>
      </c>
      <c r="AS449" s="41">
        <v>0.6</v>
      </c>
      <c r="AT449" s="41">
        <f>7591.271/AU825</f>
        <v>0.535464595065181</v>
      </c>
      <c r="AU449" s="41">
        <f t="shared" ref="AU449:AU452" si="95">AR449</f>
        <v>15</v>
      </c>
      <c r="AV449" s="42">
        <f t="shared" si="81"/>
        <v>8.03196892597772</v>
      </c>
    </row>
    <row r="450" ht="72" spans="1:48">
      <c r="A450" s="28">
        <v>447</v>
      </c>
      <c r="B450" s="11" t="s">
        <v>151</v>
      </c>
      <c r="C450" s="29" t="s">
        <v>1712</v>
      </c>
      <c r="D450" s="39" t="s">
        <v>1713</v>
      </c>
      <c r="E450" s="11" t="s">
        <v>1714</v>
      </c>
      <c r="F450" s="11" t="s">
        <v>322</v>
      </c>
      <c r="G450" s="11" t="s">
        <v>1339</v>
      </c>
      <c r="H450" s="11">
        <v>4</v>
      </c>
      <c r="I450" s="11">
        <v>1</v>
      </c>
      <c r="J450" s="11">
        <v>100</v>
      </c>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v>10</v>
      </c>
      <c r="AH450" s="39" t="s">
        <v>1400</v>
      </c>
      <c r="AI450" s="38">
        <v>3</v>
      </c>
      <c r="AJ450" s="11"/>
      <c r="AK450" s="11"/>
      <c r="AL450" s="11"/>
      <c r="AM450" s="11"/>
      <c r="AN450" s="11" t="s">
        <v>1699</v>
      </c>
      <c r="AO450" s="11" t="s">
        <v>105</v>
      </c>
      <c r="AP450" s="11" t="s">
        <v>56</v>
      </c>
      <c r="AQ450" s="11" t="s">
        <v>729</v>
      </c>
      <c r="AR450" s="41">
        <f t="shared" si="89"/>
        <v>6</v>
      </c>
      <c r="AS450" s="41">
        <v>0.6</v>
      </c>
      <c r="AT450" s="41">
        <f>7591.271/AU825</f>
        <v>0.535464595065181</v>
      </c>
      <c r="AU450" s="43">
        <f>AR450/AI450*2</f>
        <v>4</v>
      </c>
      <c r="AV450" s="42">
        <f t="shared" si="81"/>
        <v>2.14185838026073</v>
      </c>
    </row>
    <row r="451" ht="24" spans="1:48">
      <c r="A451" s="28">
        <v>448</v>
      </c>
      <c r="B451" s="11" t="s">
        <v>151</v>
      </c>
      <c r="C451" s="29" t="s">
        <v>1715</v>
      </c>
      <c r="D451" s="11" t="s">
        <v>1716</v>
      </c>
      <c r="E451" s="11" t="s">
        <v>1717</v>
      </c>
      <c r="F451" s="11" t="s">
        <v>957</v>
      </c>
      <c r="G451" s="11" t="s">
        <v>1624</v>
      </c>
      <c r="H451" s="11">
        <v>7</v>
      </c>
      <c r="I451" s="11">
        <v>7</v>
      </c>
      <c r="J451" s="11">
        <v>100</v>
      </c>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v>25</v>
      </c>
      <c r="AH451" s="11"/>
      <c r="AI451" s="11"/>
      <c r="AJ451" s="11"/>
      <c r="AK451" s="11"/>
      <c r="AL451" s="11"/>
      <c r="AM451" s="11"/>
      <c r="AN451" s="11" t="s">
        <v>1718</v>
      </c>
      <c r="AO451" s="11" t="s">
        <v>47</v>
      </c>
      <c r="AP451" s="11" t="s">
        <v>56</v>
      </c>
      <c r="AQ451" s="11" t="s">
        <v>729</v>
      </c>
      <c r="AR451" s="41">
        <f t="shared" si="89"/>
        <v>15</v>
      </c>
      <c r="AS451" s="41">
        <v>0.6</v>
      </c>
      <c r="AT451" s="41">
        <f>7591.271/AU825</f>
        <v>0.535464595065181</v>
      </c>
      <c r="AU451" s="41">
        <f t="shared" si="95"/>
        <v>15</v>
      </c>
      <c r="AV451" s="42">
        <f t="shared" ref="AV451:AV514" si="96">AU451*AT451</f>
        <v>8.03196892597772</v>
      </c>
    </row>
    <row r="452" ht="48" spans="1:48">
      <c r="A452" s="28">
        <v>449</v>
      </c>
      <c r="B452" s="11" t="s">
        <v>151</v>
      </c>
      <c r="C452" s="29" t="s">
        <v>1719</v>
      </c>
      <c r="D452" s="11" t="s">
        <v>1720</v>
      </c>
      <c r="E452" s="11" t="s">
        <v>1721</v>
      </c>
      <c r="F452" s="11" t="s">
        <v>228</v>
      </c>
      <c r="G452" s="11" t="s">
        <v>1058</v>
      </c>
      <c r="H452" s="11">
        <v>5</v>
      </c>
      <c r="I452" s="11">
        <v>5</v>
      </c>
      <c r="J452" s="11">
        <v>100</v>
      </c>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v>10</v>
      </c>
      <c r="AH452" s="11"/>
      <c r="AI452" s="11"/>
      <c r="AJ452" s="11"/>
      <c r="AK452" s="11"/>
      <c r="AL452" s="11"/>
      <c r="AM452" s="11"/>
      <c r="AN452" s="11" t="s">
        <v>1718</v>
      </c>
      <c r="AO452" s="11" t="s">
        <v>105</v>
      </c>
      <c r="AP452" s="11" t="s">
        <v>56</v>
      </c>
      <c r="AQ452" s="11" t="s">
        <v>729</v>
      </c>
      <c r="AR452" s="41">
        <f t="shared" si="89"/>
        <v>6</v>
      </c>
      <c r="AS452" s="41">
        <v>0.6</v>
      </c>
      <c r="AT452" s="41">
        <f>7591.271/AU825</f>
        <v>0.535464595065181</v>
      </c>
      <c r="AU452" s="41">
        <f t="shared" si="95"/>
        <v>6</v>
      </c>
      <c r="AV452" s="42">
        <f t="shared" si="96"/>
        <v>3.21278757039109</v>
      </c>
    </row>
    <row r="453" ht="36" spans="1:48">
      <c r="A453" s="28">
        <v>450</v>
      </c>
      <c r="B453" s="11" t="s">
        <v>151</v>
      </c>
      <c r="C453" s="29" t="s">
        <v>1722</v>
      </c>
      <c r="D453" s="11" t="s">
        <v>1723</v>
      </c>
      <c r="E453" s="11" t="s">
        <v>1724</v>
      </c>
      <c r="F453" s="11" t="s">
        <v>486</v>
      </c>
      <c r="G453" s="11" t="s">
        <v>1218</v>
      </c>
      <c r="H453" s="11">
        <v>5</v>
      </c>
      <c r="I453" s="11">
        <v>1</v>
      </c>
      <c r="J453" s="11">
        <v>100</v>
      </c>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v>10</v>
      </c>
      <c r="AH453" s="11" t="s">
        <v>1400</v>
      </c>
      <c r="AI453" s="11">
        <v>19</v>
      </c>
      <c r="AJ453" s="11"/>
      <c r="AK453" s="11"/>
      <c r="AL453" s="11"/>
      <c r="AM453" s="11"/>
      <c r="AN453" s="11" t="s">
        <v>1718</v>
      </c>
      <c r="AO453" s="11" t="s">
        <v>105</v>
      </c>
      <c r="AP453" s="11" t="s">
        <v>56</v>
      </c>
      <c r="AQ453" s="11" t="s">
        <v>729</v>
      </c>
      <c r="AR453" s="41">
        <f t="shared" si="89"/>
        <v>6</v>
      </c>
      <c r="AS453" s="41">
        <v>0.6</v>
      </c>
      <c r="AT453" s="41">
        <f>7591.271/AU825</f>
        <v>0.535464595065181</v>
      </c>
      <c r="AU453" s="42">
        <f>AR453/AI453</f>
        <v>0.315789473684211</v>
      </c>
      <c r="AV453" s="42">
        <f t="shared" si="96"/>
        <v>0.169094082652162</v>
      </c>
    </row>
    <row r="454" ht="36" spans="1:48">
      <c r="A454" s="28">
        <v>451</v>
      </c>
      <c r="B454" s="11" t="s">
        <v>151</v>
      </c>
      <c r="C454" s="29" t="s">
        <v>1725</v>
      </c>
      <c r="D454" s="11" t="s">
        <v>1726</v>
      </c>
      <c r="E454" s="11" t="s">
        <v>1727</v>
      </c>
      <c r="F454" s="11" t="s">
        <v>228</v>
      </c>
      <c r="G454" s="11" t="s">
        <v>1728</v>
      </c>
      <c r="H454" s="11">
        <v>5</v>
      </c>
      <c r="I454" s="11">
        <v>5</v>
      </c>
      <c r="J454" s="11">
        <v>100</v>
      </c>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v>10</v>
      </c>
      <c r="AH454" s="11"/>
      <c r="AI454" s="11"/>
      <c r="AJ454" s="11"/>
      <c r="AK454" s="11"/>
      <c r="AL454" s="11"/>
      <c r="AM454" s="11"/>
      <c r="AN454" s="11" t="s">
        <v>1718</v>
      </c>
      <c r="AO454" s="11" t="s">
        <v>105</v>
      </c>
      <c r="AP454" s="11" t="s">
        <v>56</v>
      </c>
      <c r="AQ454" s="11" t="s">
        <v>729</v>
      </c>
      <c r="AR454" s="41">
        <f t="shared" si="89"/>
        <v>6</v>
      </c>
      <c r="AS454" s="41">
        <v>0.6</v>
      </c>
      <c r="AT454" s="41">
        <f>7591.271/AU825</f>
        <v>0.535464595065181</v>
      </c>
      <c r="AU454" s="41">
        <f t="shared" ref="AU454:AU465" si="97">AR454</f>
        <v>6</v>
      </c>
      <c r="AV454" s="42">
        <f t="shared" si="96"/>
        <v>3.21278757039109</v>
      </c>
    </row>
    <row r="455" ht="36" spans="1:48">
      <c r="A455" s="28">
        <v>452</v>
      </c>
      <c r="B455" s="11" t="s">
        <v>151</v>
      </c>
      <c r="C455" s="29" t="s">
        <v>1729</v>
      </c>
      <c r="D455" s="11" t="s">
        <v>1730</v>
      </c>
      <c r="E455" s="11" t="s">
        <v>1731</v>
      </c>
      <c r="F455" s="11" t="s">
        <v>172</v>
      </c>
      <c r="G455" s="11" t="s">
        <v>1732</v>
      </c>
      <c r="H455" s="11">
        <v>7</v>
      </c>
      <c r="I455" s="11">
        <v>1</v>
      </c>
      <c r="J455" s="11">
        <v>100</v>
      </c>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v>25</v>
      </c>
      <c r="AH455" s="11"/>
      <c r="AI455" s="11"/>
      <c r="AJ455" s="11"/>
      <c r="AK455" s="11"/>
      <c r="AL455" s="11"/>
      <c r="AM455" s="11"/>
      <c r="AN455" s="11" t="s">
        <v>1718</v>
      </c>
      <c r="AO455" s="11" t="s">
        <v>47</v>
      </c>
      <c r="AP455" s="11" t="s">
        <v>56</v>
      </c>
      <c r="AQ455" s="11" t="s">
        <v>729</v>
      </c>
      <c r="AR455" s="41">
        <f t="shared" si="89"/>
        <v>15</v>
      </c>
      <c r="AS455" s="41">
        <v>0.6</v>
      </c>
      <c r="AT455" s="41">
        <f>7591.271/AU825</f>
        <v>0.535464595065181</v>
      </c>
      <c r="AU455" s="41">
        <f t="shared" si="97"/>
        <v>15</v>
      </c>
      <c r="AV455" s="42">
        <f t="shared" si="96"/>
        <v>8.03196892597772</v>
      </c>
    </row>
    <row r="456" ht="36" spans="1:48">
      <c r="A456" s="28">
        <v>453</v>
      </c>
      <c r="B456" s="11" t="s">
        <v>151</v>
      </c>
      <c r="C456" s="29" t="s">
        <v>1733</v>
      </c>
      <c r="D456" s="11" t="s">
        <v>1734</v>
      </c>
      <c r="E456" s="11" t="s">
        <v>1735</v>
      </c>
      <c r="F456" s="11" t="s">
        <v>167</v>
      </c>
      <c r="G456" s="11" t="s">
        <v>1615</v>
      </c>
      <c r="H456" s="11">
        <v>8</v>
      </c>
      <c r="I456" s="11">
        <v>1</v>
      </c>
      <c r="J456" s="11">
        <v>100</v>
      </c>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v>25</v>
      </c>
      <c r="AH456" s="11"/>
      <c r="AI456" s="11"/>
      <c r="AJ456" s="11"/>
      <c r="AK456" s="11"/>
      <c r="AL456" s="11"/>
      <c r="AM456" s="11"/>
      <c r="AN456" s="11" t="s">
        <v>1718</v>
      </c>
      <c r="AO456" s="11" t="s">
        <v>47</v>
      </c>
      <c r="AP456" s="11" t="s">
        <v>56</v>
      </c>
      <c r="AQ456" s="11" t="s">
        <v>729</v>
      </c>
      <c r="AR456" s="41">
        <f t="shared" si="89"/>
        <v>15</v>
      </c>
      <c r="AS456" s="41">
        <v>0.6</v>
      </c>
      <c r="AT456" s="41">
        <f>7591.271/AU825</f>
        <v>0.535464595065181</v>
      </c>
      <c r="AU456" s="41">
        <f t="shared" si="97"/>
        <v>15</v>
      </c>
      <c r="AV456" s="42">
        <f t="shared" si="96"/>
        <v>8.03196892597772</v>
      </c>
    </row>
    <row r="457" ht="36" spans="1:48">
      <c r="A457" s="28">
        <v>454</v>
      </c>
      <c r="B457" s="11" t="s">
        <v>151</v>
      </c>
      <c r="C457" s="29" t="s">
        <v>1736</v>
      </c>
      <c r="D457" s="11" t="s">
        <v>1737</v>
      </c>
      <c r="E457" s="11" t="s">
        <v>1738</v>
      </c>
      <c r="F457" s="11" t="s">
        <v>178</v>
      </c>
      <c r="G457" s="11" t="s">
        <v>1133</v>
      </c>
      <c r="H457" s="11">
        <v>5</v>
      </c>
      <c r="I457" s="11">
        <v>5</v>
      </c>
      <c r="J457" s="11">
        <v>100</v>
      </c>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v>25</v>
      </c>
      <c r="AH457" s="11"/>
      <c r="AI457" s="11"/>
      <c r="AJ457" s="11"/>
      <c r="AK457" s="11"/>
      <c r="AL457" s="11"/>
      <c r="AM457" s="11"/>
      <c r="AN457" s="11" t="s">
        <v>1718</v>
      </c>
      <c r="AO457" s="11" t="s">
        <v>47</v>
      </c>
      <c r="AP457" s="11" t="s">
        <v>56</v>
      </c>
      <c r="AQ457" s="11" t="s">
        <v>729</v>
      </c>
      <c r="AR457" s="41">
        <f t="shared" si="89"/>
        <v>15</v>
      </c>
      <c r="AS457" s="41">
        <v>0.6</v>
      </c>
      <c r="AT457" s="41">
        <f>7591.271/AU825</f>
        <v>0.535464595065181</v>
      </c>
      <c r="AU457" s="41">
        <f t="shared" si="97"/>
        <v>15</v>
      </c>
      <c r="AV457" s="42">
        <f t="shared" si="96"/>
        <v>8.03196892597772</v>
      </c>
    </row>
    <row r="458" ht="36" spans="1:48">
      <c r="A458" s="28">
        <v>455</v>
      </c>
      <c r="B458" s="11" t="s">
        <v>151</v>
      </c>
      <c r="C458" s="29" t="s">
        <v>1739</v>
      </c>
      <c r="D458" s="11" t="s">
        <v>1740</v>
      </c>
      <c r="E458" s="11" t="s">
        <v>1741</v>
      </c>
      <c r="F458" s="11" t="s">
        <v>196</v>
      </c>
      <c r="G458" s="11" t="s">
        <v>1421</v>
      </c>
      <c r="H458" s="11">
        <v>2</v>
      </c>
      <c r="I458" s="11">
        <v>2</v>
      </c>
      <c r="J458" s="11">
        <v>69</v>
      </c>
      <c r="K458" s="11" t="s">
        <v>1421</v>
      </c>
      <c r="L458" s="11">
        <v>5</v>
      </c>
      <c r="M458" s="11">
        <v>31</v>
      </c>
      <c r="N458" s="11" t="s">
        <v>504</v>
      </c>
      <c r="O458" s="11">
        <v>0</v>
      </c>
      <c r="P458" s="11">
        <v>0</v>
      </c>
      <c r="Q458" s="11">
        <v>0</v>
      </c>
      <c r="R458" s="11">
        <v>0</v>
      </c>
      <c r="S458" s="11">
        <v>0</v>
      </c>
      <c r="T458" s="11">
        <v>0</v>
      </c>
      <c r="U458" s="11">
        <v>0</v>
      </c>
      <c r="V458" s="11">
        <v>0</v>
      </c>
      <c r="W458" s="11">
        <v>0</v>
      </c>
      <c r="X458" s="11">
        <v>0</v>
      </c>
      <c r="Y458" s="11">
        <v>0</v>
      </c>
      <c r="Z458" s="11">
        <v>0</v>
      </c>
      <c r="AA458" s="11">
        <v>0</v>
      </c>
      <c r="AB458" s="11">
        <v>0</v>
      </c>
      <c r="AC458" s="11">
        <v>0</v>
      </c>
      <c r="AD458" s="11">
        <v>0</v>
      </c>
      <c r="AE458" s="11">
        <v>0</v>
      </c>
      <c r="AF458" s="11">
        <v>0</v>
      </c>
      <c r="AG458" s="11">
        <v>20</v>
      </c>
      <c r="AH458" s="11"/>
      <c r="AI458" s="11"/>
      <c r="AJ458" s="11" t="s">
        <v>3329</v>
      </c>
      <c r="AK458" s="11"/>
      <c r="AL458" s="11"/>
      <c r="AM458" s="11"/>
      <c r="AN458" s="11" t="s">
        <v>1742</v>
      </c>
      <c r="AO458" s="11" t="s">
        <v>105</v>
      </c>
      <c r="AP458" s="11" t="s">
        <v>48</v>
      </c>
      <c r="AQ458" s="11" t="s">
        <v>729</v>
      </c>
      <c r="AR458" s="41">
        <f t="shared" si="89"/>
        <v>12</v>
      </c>
      <c r="AS458" s="41">
        <v>0.6</v>
      </c>
      <c r="AT458" s="41">
        <f>7591.271/AU825</f>
        <v>0.535464595065181</v>
      </c>
      <c r="AU458" s="41">
        <f t="shared" si="97"/>
        <v>12</v>
      </c>
      <c r="AV458" s="42">
        <f t="shared" si="96"/>
        <v>6.42557514078218</v>
      </c>
    </row>
    <row r="459" ht="24" spans="1:48">
      <c r="A459" s="28">
        <v>456</v>
      </c>
      <c r="B459" s="11" t="s">
        <v>151</v>
      </c>
      <c r="C459" s="29" t="s">
        <v>1743</v>
      </c>
      <c r="D459" s="11" t="s">
        <v>1744</v>
      </c>
      <c r="E459" s="11" t="s">
        <v>1745</v>
      </c>
      <c r="F459" s="11" t="s">
        <v>317</v>
      </c>
      <c r="G459" s="11" t="s">
        <v>436</v>
      </c>
      <c r="H459" s="11">
        <v>6</v>
      </c>
      <c r="I459" s="11">
        <v>6</v>
      </c>
      <c r="J459" s="11">
        <v>100</v>
      </c>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v>25</v>
      </c>
      <c r="AH459" s="11"/>
      <c r="AI459" s="11"/>
      <c r="AJ459" s="11"/>
      <c r="AK459" s="11"/>
      <c r="AL459" s="11"/>
      <c r="AM459" s="11"/>
      <c r="AN459" s="11" t="s">
        <v>1742</v>
      </c>
      <c r="AO459" s="11" t="s">
        <v>47</v>
      </c>
      <c r="AP459" s="11" t="s">
        <v>56</v>
      </c>
      <c r="AQ459" s="11" t="s">
        <v>729</v>
      </c>
      <c r="AR459" s="41">
        <f t="shared" si="89"/>
        <v>15</v>
      </c>
      <c r="AS459" s="41">
        <v>0.6</v>
      </c>
      <c r="AT459" s="41">
        <f>7591.271/AU825</f>
        <v>0.535464595065181</v>
      </c>
      <c r="AU459" s="41">
        <f t="shared" si="97"/>
        <v>15</v>
      </c>
      <c r="AV459" s="42">
        <f t="shared" si="96"/>
        <v>8.03196892597772</v>
      </c>
    </row>
    <row r="460" ht="36" spans="1:48">
      <c r="A460" s="28">
        <v>457</v>
      </c>
      <c r="B460" s="11" t="s">
        <v>151</v>
      </c>
      <c r="C460" s="29" t="s">
        <v>1746</v>
      </c>
      <c r="D460" s="11" t="s">
        <v>1747</v>
      </c>
      <c r="E460" s="11" t="s">
        <v>1748</v>
      </c>
      <c r="F460" s="11" t="s">
        <v>428</v>
      </c>
      <c r="G460" s="11" t="s">
        <v>128</v>
      </c>
      <c r="H460" s="11">
        <v>8</v>
      </c>
      <c r="I460" s="11">
        <v>8</v>
      </c>
      <c r="J460" s="11">
        <v>100</v>
      </c>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v>25</v>
      </c>
      <c r="AH460" s="11"/>
      <c r="AI460" s="11"/>
      <c r="AJ460" s="11"/>
      <c r="AK460" s="11"/>
      <c r="AL460" s="11"/>
      <c r="AM460" s="11"/>
      <c r="AN460" s="11" t="s">
        <v>1742</v>
      </c>
      <c r="AO460" s="11" t="s">
        <v>47</v>
      </c>
      <c r="AP460" s="11" t="s">
        <v>56</v>
      </c>
      <c r="AQ460" s="11" t="s">
        <v>729</v>
      </c>
      <c r="AR460" s="41">
        <f t="shared" si="89"/>
        <v>15</v>
      </c>
      <c r="AS460" s="41">
        <v>0.6</v>
      </c>
      <c r="AT460" s="41">
        <f>7591.271/AU825</f>
        <v>0.535464595065181</v>
      </c>
      <c r="AU460" s="41">
        <f t="shared" si="97"/>
        <v>15</v>
      </c>
      <c r="AV460" s="42">
        <f t="shared" si="96"/>
        <v>8.03196892597772</v>
      </c>
    </row>
    <row r="461" ht="24.75" spans="1:48">
      <c r="A461" s="28">
        <v>458</v>
      </c>
      <c r="B461" s="11" t="s">
        <v>151</v>
      </c>
      <c r="C461" s="29" t="s">
        <v>1749</v>
      </c>
      <c r="D461" s="11" t="s">
        <v>1750</v>
      </c>
      <c r="E461" s="11" t="s">
        <v>1751</v>
      </c>
      <c r="F461" s="11" t="s">
        <v>167</v>
      </c>
      <c r="G461" s="11" t="s">
        <v>242</v>
      </c>
      <c r="H461" s="11">
        <v>8</v>
      </c>
      <c r="I461" s="11">
        <v>8</v>
      </c>
      <c r="J461" s="11">
        <v>100</v>
      </c>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v>25</v>
      </c>
      <c r="AH461" s="11"/>
      <c r="AI461" s="11"/>
      <c r="AJ461" s="11"/>
      <c r="AK461" s="11"/>
      <c r="AL461" s="11"/>
      <c r="AM461" s="11"/>
      <c r="AN461" s="11" t="s">
        <v>1742</v>
      </c>
      <c r="AO461" s="11" t="s">
        <v>47</v>
      </c>
      <c r="AP461" s="11" t="s">
        <v>56</v>
      </c>
      <c r="AQ461" s="11" t="s">
        <v>729</v>
      </c>
      <c r="AR461" s="41">
        <f t="shared" si="89"/>
        <v>15</v>
      </c>
      <c r="AS461" s="41">
        <v>0.6</v>
      </c>
      <c r="AT461" s="41">
        <f>7591.271/AU825</f>
        <v>0.535464595065181</v>
      </c>
      <c r="AU461" s="41">
        <f t="shared" si="97"/>
        <v>15</v>
      </c>
      <c r="AV461" s="42">
        <f t="shared" si="96"/>
        <v>8.03196892597772</v>
      </c>
    </row>
    <row r="462" ht="24" spans="1:48">
      <c r="A462" s="28">
        <v>459</v>
      </c>
      <c r="B462" s="11" t="s">
        <v>151</v>
      </c>
      <c r="C462" s="29" t="s">
        <v>1752</v>
      </c>
      <c r="D462" s="11" t="s">
        <v>1753</v>
      </c>
      <c r="E462" s="11" t="s">
        <v>1754</v>
      </c>
      <c r="F462" s="11" t="s">
        <v>167</v>
      </c>
      <c r="G462" s="11" t="s">
        <v>1755</v>
      </c>
      <c r="H462" s="11">
        <v>4</v>
      </c>
      <c r="I462" s="11">
        <v>4</v>
      </c>
      <c r="J462" s="11">
        <v>100</v>
      </c>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v>25</v>
      </c>
      <c r="AH462" s="11"/>
      <c r="AI462" s="11"/>
      <c r="AJ462" s="11"/>
      <c r="AK462" s="11"/>
      <c r="AL462" s="11"/>
      <c r="AM462" s="11"/>
      <c r="AN462" s="11" t="s">
        <v>1742</v>
      </c>
      <c r="AO462" s="11" t="s">
        <v>47</v>
      </c>
      <c r="AP462" s="11" t="s">
        <v>56</v>
      </c>
      <c r="AQ462" s="11" t="s">
        <v>729</v>
      </c>
      <c r="AR462" s="41">
        <f t="shared" si="89"/>
        <v>15</v>
      </c>
      <c r="AS462" s="41">
        <v>0.6</v>
      </c>
      <c r="AT462" s="41">
        <f>7591.271/AU825</f>
        <v>0.535464595065181</v>
      </c>
      <c r="AU462" s="41">
        <f t="shared" si="97"/>
        <v>15</v>
      </c>
      <c r="AV462" s="42">
        <f t="shared" si="96"/>
        <v>8.03196892597772</v>
      </c>
    </row>
    <row r="463" ht="24" spans="1:48">
      <c r="A463" s="28">
        <v>460</v>
      </c>
      <c r="B463" s="11" t="s">
        <v>151</v>
      </c>
      <c r="C463" s="29" t="s">
        <v>1756</v>
      </c>
      <c r="D463" s="11" t="s">
        <v>1757</v>
      </c>
      <c r="E463" s="11" t="s">
        <v>1758</v>
      </c>
      <c r="F463" s="11" t="s">
        <v>322</v>
      </c>
      <c r="G463" s="11" t="s">
        <v>1759</v>
      </c>
      <c r="H463" s="11">
        <v>8</v>
      </c>
      <c r="I463" s="11">
        <v>8</v>
      </c>
      <c r="J463" s="11">
        <v>100</v>
      </c>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v>25</v>
      </c>
      <c r="AH463" s="11"/>
      <c r="AI463" s="11"/>
      <c r="AJ463" s="11"/>
      <c r="AK463" s="11"/>
      <c r="AL463" s="11"/>
      <c r="AM463" s="11"/>
      <c r="AN463" s="11" t="s">
        <v>1742</v>
      </c>
      <c r="AO463" s="11" t="s">
        <v>47</v>
      </c>
      <c r="AP463" s="11" t="s">
        <v>56</v>
      </c>
      <c r="AQ463" s="11" t="s">
        <v>729</v>
      </c>
      <c r="AR463" s="41">
        <f t="shared" si="89"/>
        <v>15</v>
      </c>
      <c r="AS463" s="41">
        <v>0.6</v>
      </c>
      <c r="AT463" s="41">
        <f>7591.271/AU825</f>
        <v>0.535464595065181</v>
      </c>
      <c r="AU463" s="41">
        <f t="shared" si="97"/>
        <v>15</v>
      </c>
      <c r="AV463" s="42">
        <f t="shared" si="96"/>
        <v>8.03196892597772</v>
      </c>
    </row>
    <row r="464" ht="24" spans="1:48">
      <c r="A464" s="28">
        <v>461</v>
      </c>
      <c r="B464" s="11" t="s">
        <v>151</v>
      </c>
      <c r="C464" s="29" t="s">
        <v>1760</v>
      </c>
      <c r="D464" s="11" t="s">
        <v>1761</v>
      </c>
      <c r="E464" s="11" t="s">
        <v>1762</v>
      </c>
      <c r="F464" s="11" t="s">
        <v>317</v>
      </c>
      <c r="G464" s="11" t="s">
        <v>436</v>
      </c>
      <c r="H464" s="11">
        <v>4</v>
      </c>
      <c r="I464" s="11">
        <v>4</v>
      </c>
      <c r="J464" s="11">
        <v>100</v>
      </c>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v>25</v>
      </c>
      <c r="AH464" s="11"/>
      <c r="AI464" s="11"/>
      <c r="AJ464" s="11"/>
      <c r="AK464" s="11"/>
      <c r="AL464" s="11"/>
      <c r="AM464" s="11"/>
      <c r="AN464" s="11" t="s">
        <v>1763</v>
      </c>
      <c r="AO464" s="11" t="s">
        <v>47</v>
      </c>
      <c r="AP464" s="11" t="s">
        <v>56</v>
      </c>
      <c r="AQ464" s="11" t="s">
        <v>729</v>
      </c>
      <c r="AR464" s="41">
        <f t="shared" si="89"/>
        <v>15</v>
      </c>
      <c r="AS464" s="41">
        <v>0.6</v>
      </c>
      <c r="AT464" s="41">
        <f>7591.271/AU825</f>
        <v>0.535464595065181</v>
      </c>
      <c r="AU464" s="41">
        <f t="shared" si="97"/>
        <v>15</v>
      </c>
      <c r="AV464" s="42">
        <f t="shared" si="96"/>
        <v>8.03196892597772</v>
      </c>
    </row>
    <row r="465" ht="36" spans="1:48">
      <c r="A465" s="28">
        <v>462</v>
      </c>
      <c r="B465" s="11" t="s">
        <v>151</v>
      </c>
      <c r="C465" s="29" t="s">
        <v>1764</v>
      </c>
      <c r="D465" s="11" t="s">
        <v>1765</v>
      </c>
      <c r="E465" s="11" t="s">
        <v>1766</v>
      </c>
      <c r="F465" s="11" t="s">
        <v>196</v>
      </c>
      <c r="G465" s="11" t="s">
        <v>296</v>
      </c>
      <c r="H465" s="11">
        <v>5</v>
      </c>
      <c r="I465" s="11">
        <v>5</v>
      </c>
      <c r="J465" s="11">
        <v>100</v>
      </c>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v>25</v>
      </c>
      <c r="AH465" s="11"/>
      <c r="AI465" s="11"/>
      <c r="AJ465" s="11"/>
      <c r="AK465" s="11"/>
      <c r="AL465" s="11"/>
      <c r="AM465" s="11"/>
      <c r="AN465" s="11" t="s">
        <v>1763</v>
      </c>
      <c r="AO465" s="11" t="s">
        <v>47</v>
      </c>
      <c r="AP465" s="11" t="s">
        <v>56</v>
      </c>
      <c r="AQ465" s="11" t="s">
        <v>729</v>
      </c>
      <c r="AR465" s="41">
        <f t="shared" si="89"/>
        <v>15</v>
      </c>
      <c r="AS465" s="41">
        <v>0.6</v>
      </c>
      <c r="AT465" s="41">
        <f>7591.271/AU825</f>
        <v>0.535464595065181</v>
      </c>
      <c r="AU465" s="41">
        <f t="shared" si="97"/>
        <v>15</v>
      </c>
      <c r="AV465" s="42">
        <f t="shared" si="96"/>
        <v>8.03196892597772</v>
      </c>
    </row>
    <row r="466" ht="60" spans="1:48">
      <c r="A466" s="28">
        <v>463</v>
      </c>
      <c r="B466" s="11" t="s">
        <v>151</v>
      </c>
      <c r="C466" s="29" t="s">
        <v>1767</v>
      </c>
      <c r="D466" s="11" t="s">
        <v>1768</v>
      </c>
      <c r="E466" s="11" t="s">
        <v>1769</v>
      </c>
      <c r="F466" s="11" t="s">
        <v>402</v>
      </c>
      <c r="G466" s="11" t="s">
        <v>1555</v>
      </c>
      <c r="H466" s="11">
        <v>8</v>
      </c>
      <c r="I466" s="11">
        <v>8</v>
      </c>
      <c r="J466" s="11">
        <v>100</v>
      </c>
      <c r="K466" s="11" t="s">
        <v>1555</v>
      </c>
      <c r="L466" s="11">
        <v>0</v>
      </c>
      <c r="M466" s="11">
        <v>0</v>
      </c>
      <c r="N466" s="11">
        <v>0</v>
      </c>
      <c r="O466" s="11">
        <v>0</v>
      </c>
      <c r="P466" s="11">
        <v>0</v>
      </c>
      <c r="Q466" s="11">
        <v>0</v>
      </c>
      <c r="R466" s="11">
        <v>0</v>
      </c>
      <c r="S466" s="11">
        <v>0</v>
      </c>
      <c r="T466" s="11">
        <v>0</v>
      </c>
      <c r="U466" s="11">
        <v>0</v>
      </c>
      <c r="V466" s="11">
        <v>0</v>
      </c>
      <c r="W466" s="11">
        <v>0</v>
      </c>
      <c r="X466" s="11">
        <v>0</v>
      </c>
      <c r="Y466" s="11">
        <v>0</v>
      </c>
      <c r="Z466" s="11">
        <v>0</v>
      </c>
      <c r="AA466" s="11">
        <v>0</v>
      </c>
      <c r="AB466" s="11">
        <v>0</v>
      </c>
      <c r="AC466" s="11">
        <v>0</v>
      </c>
      <c r="AD466" s="11">
        <v>0</v>
      </c>
      <c r="AE466" s="11">
        <v>0</v>
      </c>
      <c r="AF466" s="11">
        <v>0</v>
      </c>
      <c r="AG466" s="11">
        <v>25</v>
      </c>
      <c r="AH466" s="11" t="s">
        <v>1400</v>
      </c>
      <c r="AI466" s="11">
        <v>11</v>
      </c>
      <c r="AJ466" s="11" t="s">
        <v>3329</v>
      </c>
      <c r="AK466" s="11"/>
      <c r="AL466" s="11"/>
      <c r="AM466" s="11"/>
      <c r="AN466" s="11" t="s">
        <v>1763</v>
      </c>
      <c r="AO466" s="11" t="s">
        <v>47</v>
      </c>
      <c r="AP466" s="11" t="s">
        <v>56</v>
      </c>
      <c r="AQ466" s="11" t="s">
        <v>729</v>
      </c>
      <c r="AR466" s="41">
        <f t="shared" si="89"/>
        <v>15</v>
      </c>
      <c r="AS466" s="41">
        <v>0.6</v>
      </c>
      <c r="AT466" s="41">
        <f>7591.271/AU825</f>
        <v>0.535464595065181</v>
      </c>
      <c r="AU466" s="42">
        <f>AR466/AI466</f>
        <v>1.36363636363636</v>
      </c>
      <c r="AV466" s="42">
        <f t="shared" si="96"/>
        <v>0.730178993270702</v>
      </c>
    </row>
    <row r="467" ht="72" spans="1:48">
      <c r="A467" s="28">
        <v>464</v>
      </c>
      <c r="B467" s="11" t="s">
        <v>151</v>
      </c>
      <c r="C467" s="29" t="s">
        <v>1770</v>
      </c>
      <c r="D467" s="39" t="s">
        <v>1771</v>
      </c>
      <c r="E467" s="11" t="s">
        <v>1772</v>
      </c>
      <c r="F467" s="11" t="s">
        <v>178</v>
      </c>
      <c r="G467" s="11" t="s">
        <v>1773</v>
      </c>
      <c r="H467" s="11">
        <v>6</v>
      </c>
      <c r="I467" s="11">
        <v>1</v>
      </c>
      <c r="J467" s="11">
        <v>55.55</v>
      </c>
      <c r="K467" s="11" t="s">
        <v>331</v>
      </c>
      <c r="L467" s="11">
        <v>2</v>
      </c>
      <c r="M467" s="11">
        <v>44.44</v>
      </c>
      <c r="N467" s="11" t="s">
        <v>1773</v>
      </c>
      <c r="O467" s="11">
        <v>0</v>
      </c>
      <c r="P467" s="11">
        <v>0</v>
      </c>
      <c r="Q467" s="11">
        <v>0</v>
      </c>
      <c r="R467" s="11">
        <v>0</v>
      </c>
      <c r="S467" s="11">
        <v>0</v>
      </c>
      <c r="T467" s="11">
        <v>0</v>
      </c>
      <c r="U467" s="11">
        <v>0</v>
      </c>
      <c r="V467" s="11">
        <v>0</v>
      </c>
      <c r="W467" s="11">
        <v>0</v>
      </c>
      <c r="X467" s="11">
        <v>0</v>
      </c>
      <c r="Y467" s="11">
        <v>0</v>
      </c>
      <c r="Z467" s="11">
        <v>0</v>
      </c>
      <c r="AA467" s="11">
        <v>0</v>
      </c>
      <c r="AB467" s="11">
        <v>0</v>
      </c>
      <c r="AC467" s="11">
        <v>0</v>
      </c>
      <c r="AD467" s="11">
        <v>0</v>
      </c>
      <c r="AE467" s="11">
        <v>0</v>
      </c>
      <c r="AF467" s="11">
        <v>0</v>
      </c>
      <c r="AG467" s="11">
        <v>25</v>
      </c>
      <c r="AH467" s="39" t="s">
        <v>1400</v>
      </c>
      <c r="AI467" s="39">
        <v>3</v>
      </c>
      <c r="AJ467" s="11" t="s">
        <v>3329</v>
      </c>
      <c r="AK467" s="11"/>
      <c r="AL467" s="11"/>
      <c r="AM467" s="11"/>
      <c r="AN467" s="11" t="s">
        <v>1763</v>
      </c>
      <c r="AO467" s="11" t="s">
        <v>47</v>
      </c>
      <c r="AP467" s="11" t="s">
        <v>56</v>
      </c>
      <c r="AQ467" s="11" t="s">
        <v>729</v>
      </c>
      <c r="AR467" s="41">
        <f t="shared" si="89"/>
        <v>15</v>
      </c>
      <c r="AS467" s="41">
        <v>0.6</v>
      </c>
      <c r="AT467" s="41">
        <f>7591.271/AU825</f>
        <v>0.535464595065181</v>
      </c>
      <c r="AU467" s="43">
        <f>AR467/AI467*3</f>
        <v>15</v>
      </c>
      <c r="AV467" s="42">
        <f t="shared" si="96"/>
        <v>8.03196892597772</v>
      </c>
    </row>
    <row r="468" ht="48" spans="1:48">
      <c r="A468" s="28">
        <v>465</v>
      </c>
      <c r="B468" s="11" t="s">
        <v>151</v>
      </c>
      <c r="C468" s="29" t="s">
        <v>1774</v>
      </c>
      <c r="D468" s="11" t="s">
        <v>1468</v>
      </c>
      <c r="E468" s="11" t="s">
        <v>1469</v>
      </c>
      <c r="F468" s="11" t="s">
        <v>228</v>
      </c>
      <c r="G468" s="11" t="s">
        <v>429</v>
      </c>
      <c r="H468" s="11">
        <v>6</v>
      </c>
      <c r="I468" s="11">
        <v>4</v>
      </c>
      <c r="J468" s="11">
        <v>55.55</v>
      </c>
      <c r="K468" s="11" t="s">
        <v>829</v>
      </c>
      <c r="L468" s="11">
        <v>6</v>
      </c>
      <c r="M468" s="11">
        <v>44.44</v>
      </c>
      <c r="N468" s="11" t="s">
        <v>429</v>
      </c>
      <c r="O468" s="11">
        <v>0</v>
      </c>
      <c r="P468" s="11">
        <v>0</v>
      </c>
      <c r="Q468" s="11">
        <v>0</v>
      </c>
      <c r="R468" s="11">
        <v>0</v>
      </c>
      <c r="S468" s="11">
        <v>0</v>
      </c>
      <c r="T468" s="11">
        <v>0</v>
      </c>
      <c r="U468" s="11">
        <v>0</v>
      </c>
      <c r="V468" s="11">
        <v>0</v>
      </c>
      <c r="W468" s="11">
        <v>0</v>
      </c>
      <c r="X468" s="11">
        <v>0</v>
      </c>
      <c r="Y468" s="11">
        <v>0</v>
      </c>
      <c r="Z468" s="11">
        <v>0</v>
      </c>
      <c r="AA468" s="11">
        <v>0</v>
      </c>
      <c r="AB468" s="11">
        <v>0</v>
      </c>
      <c r="AC468" s="11">
        <v>0</v>
      </c>
      <c r="AD468" s="11">
        <v>0</v>
      </c>
      <c r="AE468" s="11">
        <v>0</v>
      </c>
      <c r="AF468" s="11">
        <v>0</v>
      </c>
      <c r="AG468" s="11">
        <v>10</v>
      </c>
      <c r="AH468" s="11" t="s">
        <v>1400</v>
      </c>
      <c r="AI468" s="11">
        <v>12</v>
      </c>
      <c r="AJ468" s="11" t="s">
        <v>3329</v>
      </c>
      <c r="AK468" s="11"/>
      <c r="AL468" s="11"/>
      <c r="AM468" s="11"/>
      <c r="AN468" s="11" t="s">
        <v>1775</v>
      </c>
      <c r="AO468" s="11" t="s">
        <v>105</v>
      </c>
      <c r="AP468" s="11" t="s">
        <v>56</v>
      </c>
      <c r="AQ468" s="11" t="s">
        <v>729</v>
      </c>
      <c r="AR468" s="41">
        <f t="shared" si="89"/>
        <v>6</v>
      </c>
      <c r="AS468" s="41">
        <v>0.6</v>
      </c>
      <c r="AT468" s="41">
        <f>7591.271/AU825</f>
        <v>0.535464595065181</v>
      </c>
      <c r="AU468" s="42">
        <f>AR468/AI468</f>
        <v>0.5</v>
      </c>
      <c r="AV468" s="42">
        <f t="shared" si="96"/>
        <v>0.267732297532591</v>
      </c>
    </row>
    <row r="469" ht="36" spans="1:48">
      <c r="A469" s="28">
        <v>466</v>
      </c>
      <c r="B469" s="11" t="s">
        <v>151</v>
      </c>
      <c r="C469" s="29" t="s">
        <v>1776</v>
      </c>
      <c r="D469" s="11" t="s">
        <v>1777</v>
      </c>
      <c r="E469" s="11" t="s">
        <v>1778</v>
      </c>
      <c r="F469" s="11" t="s">
        <v>202</v>
      </c>
      <c r="G469" s="11" t="s">
        <v>1152</v>
      </c>
      <c r="H469" s="11">
        <v>4</v>
      </c>
      <c r="I469" s="11">
        <v>4</v>
      </c>
      <c r="J469" s="11">
        <v>100</v>
      </c>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v>10</v>
      </c>
      <c r="AH469" s="11"/>
      <c r="AI469" s="11"/>
      <c r="AJ469" s="11"/>
      <c r="AK469" s="11"/>
      <c r="AL469" s="11"/>
      <c r="AM469" s="11"/>
      <c r="AN469" s="11" t="s">
        <v>1775</v>
      </c>
      <c r="AO469" s="11" t="s">
        <v>105</v>
      </c>
      <c r="AP469" s="11" t="s">
        <v>56</v>
      </c>
      <c r="AQ469" s="11" t="s">
        <v>729</v>
      </c>
      <c r="AR469" s="41">
        <f t="shared" si="89"/>
        <v>6</v>
      </c>
      <c r="AS469" s="41">
        <v>0.6</v>
      </c>
      <c r="AT469" s="41">
        <f>7591.271/AU825</f>
        <v>0.535464595065181</v>
      </c>
      <c r="AU469" s="41">
        <f t="shared" ref="AU469:AU474" si="98">AR469</f>
        <v>6</v>
      </c>
      <c r="AV469" s="42">
        <f t="shared" si="96"/>
        <v>3.21278757039109</v>
      </c>
    </row>
    <row r="470" ht="36" spans="1:48">
      <c r="A470" s="28">
        <v>467</v>
      </c>
      <c r="B470" s="11" t="s">
        <v>151</v>
      </c>
      <c r="C470" s="29" t="s">
        <v>1779</v>
      </c>
      <c r="D470" s="11" t="s">
        <v>1780</v>
      </c>
      <c r="E470" s="11" t="s">
        <v>1781</v>
      </c>
      <c r="F470" s="11" t="s">
        <v>286</v>
      </c>
      <c r="G470" s="11" t="s">
        <v>947</v>
      </c>
      <c r="H470" s="11">
        <v>5</v>
      </c>
      <c r="I470" s="11">
        <v>5</v>
      </c>
      <c r="J470" s="11">
        <v>100</v>
      </c>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v>25</v>
      </c>
      <c r="AH470" s="11"/>
      <c r="AI470" s="11"/>
      <c r="AJ470" s="11"/>
      <c r="AK470" s="11"/>
      <c r="AL470" s="11"/>
      <c r="AM470" s="11"/>
      <c r="AN470" s="11" t="s">
        <v>1775</v>
      </c>
      <c r="AO470" s="11" t="s">
        <v>47</v>
      </c>
      <c r="AP470" s="11" t="s">
        <v>56</v>
      </c>
      <c r="AQ470" s="11" t="s">
        <v>729</v>
      </c>
      <c r="AR470" s="41">
        <f t="shared" si="89"/>
        <v>15</v>
      </c>
      <c r="AS470" s="41">
        <v>0.6</v>
      </c>
      <c r="AT470" s="41">
        <f>7591.271/AU825</f>
        <v>0.535464595065181</v>
      </c>
      <c r="AU470" s="41">
        <f t="shared" si="98"/>
        <v>15</v>
      </c>
      <c r="AV470" s="42">
        <f t="shared" si="96"/>
        <v>8.03196892597772</v>
      </c>
    </row>
    <row r="471" ht="96" spans="1:48">
      <c r="A471" s="28">
        <v>468</v>
      </c>
      <c r="B471" s="11" t="s">
        <v>151</v>
      </c>
      <c r="C471" s="29" t="s">
        <v>1782</v>
      </c>
      <c r="D471" s="39" t="s">
        <v>1783</v>
      </c>
      <c r="E471" s="11" t="s">
        <v>1784</v>
      </c>
      <c r="F471" s="11" t="s">
        <v>207</v>
      </c>
      <c r="G471" s="11" t="s">
        <v>1339</v>
      </c>
      <c r="H471" s="11">
        <v>5</v>
      </c>
      <c r="I471" s="11">
        <v>5</v>
      </c>
      <c r="J471" s="11">
        <v>100</v>
      </c>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v>25</v>
      </c>
      <c r="AH471" s="39" t="s">
        <v>1400</v>
      </c>
      <c r="AI471" s="39">
        <v>2</v>
      </c>
      <c r="AJ471" s="11"/>
      <c r="AK471" s="11"/>
      <c r="AL471" s="11"/>
      <c r="AM471" s="11"/>
      <c r="AN471" s="11" t="s">
        <v>1775</v>
      </c>
      <c r="AO471" s="11" t="s">
        <v>47</v>
      </c>
      <c r="AP471" s="11" t="s">
        <v>56</v>
      </c>
      <c r="AQ471" s="11" t="s">
        <v>729</v>
      </c>
      <c r="AR471" s="41">
        <f t="shared" si="89"/>
        <v>15</v>
      </c>
      <c r="AS471" s="41">
        <v>0.6</v>
      </c>
      <c r="AT471" s="41">
        <f>7591.271/AU825</f>
        <v>0.535464595065181</v>
      </c>
      <c r="AU471" s="43">
        <f>AR471/AI471*2</f>
        <v>15</v>
      </c>
      <c r="AV471" s="42">
        <f t="shared" si="96"/>
        <v>8.03196892597772</v>
      </c>
    </row>
    <row r="472" ht="36" spans="1:48">
      <c r="A472" s="28">
        <v>469</v>
      </c>
      <c r="B472" s="11" t="s">
        <v>151</v>
      </c>
      <c r="C472" s="29" t="s">
        <v>1785</v>
      </c>
      <c r="D472" s="11" t="s">
        <v>1786</v>
      </c>
      <c r="E472" s="11" t="s">
        <v>1787</v>
      </c>
      <c r="F472" s="11" t="s">
        <v>228</v>
      </c>
      <c r="G472" s="11" t="s">
        <v>962</v>
      </c>
      <c r="H472" s="11">
        <v>8</v>
      </c>
      <c r="I472" s="11">
        <v>8</v>
      </c>
      <c r="J472" s="11">
        <v>100</v>
      </c>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v>25</v>
      </c>
      <c r="AH472" s="11"/>
      <c r="AI472" s="11"/>
      <c r="AJ472" s="11"/>
      <c r="AK472" s="11"/>
      <c r="AL472" s="11"/>
      <c r="AM472" s="11"/>
      <c r="AN472" s="11" t="s">
        <v>1788</v>
      </c>
      <c r="AO472" s="11" t="s">
        <v>47</v>
      </c>
      <c r="AP472" s="11" t="s">
        <v>56</v>
      </c>
      <c r="AQ472" s="11" t="s">
        <v>729</v>
      </c>
      <c r="AR472" s="41">
        <f t="shared" si="89"/>
        <v>15</v>
      </c>
      <c r="AS472" s="41">
        <v>0.6</v>
      </c>
      <c r="AT472" s="41">
        <f>7591.271/AU825</f>
        <v>0.535464595065181</v>
      </c>
      <c r="AU472" s="41">
        <f t="shared" si="98"/>
        <v>15</v>
      </c>
      <c r="AV472" s="42">
        <f t="shared" si="96"/>
        <v>8.03196892597772</v>
      </c>
    </row>
    <row r="473" ht="36" spans="1:48">
      <c r="A473" s="28">
        <v>470</v>
      </c>
      <c r="B473" s="11" t="s">
        <v>151</v>
      </c>
      <c r="C473" s="29" t="s">
        <v>1789</v>
      </c>
      <c r="D473" s="11" t="s">
        <v>1790</v>
      </c>
      <c r="E473" s="11" t="s">
        <v>1791</v>
      </c>
      <c r="F473" s="11" t="s">
        <v>172</v>
      </c>
      <c r="G473" s="11" t="s">
        <v>1152</v>
      </c>
      <c r="H473" s="11">
        <v>4</v>
      </c>
      <c r="I473" s="11">
        <v>4</v>
      </c>
      <c r="J473" s="11">
        <v>100</v>
      </c>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v>10</v>
      </c>
      <c r="AH473" s="11"/>
      <c r="AI473" s="11"/>
      <c r="AJ473" s="11"/>
      <c r="AK473" s="11"/>
      <c r="AL473" s="11"/>
      <c r="AM473" s="11"/>
      <c r="AN473" s="11" t="s">
        <v>1788</v>
      </c>
      <c r="AO473" s="11" t="s">
        <v>105</v>
      </c>
      <c r="AP473" s="11" t="s">
        <v>56</v>
      </c>
      <c r="AQ473" s="11" t="s">
        <v>729</v>
      </c>
      <c r="AR473" s="41">
        <f t="shared" si="89"/>
        <v>6</v>
      </c>
      <c r="AS473" s="41">
        <v>0.6</v>
      </c>
      <c r="AT473" s="41">
        <f>7591.271/AU825</f>
        <v>0.535464595065181</v>
      </c>
      <c r="AU473" s="41">
        <f t="shared" si="98"/>
        <v>6</v>
      </c>
      <c r="AV473" s="42">
        <f t="shared" si="96"/>
        <v>3.21278757039109</v>
      </c>
    </row>
    <row r="474" ht="36" spans="1:48">
      <c r="A474" s="28">
        <v>471</v>
      </c>
      <c r="B474" s="11" t="s">
        <v>151</v>
      </c>
      <c r="C474" s="29" t="s">
        <v>1792</v>
      </c>
      <c r="D474" s="11" t="s">
        <v>1793</v>
      </c>
      <c r="E474" s="11" t="s">
        <v>1794</v>
      </c>
      <c r="F474" s="11" t="s">
        <v>317</v>
      </c>
      <c r="G474" s="11" t="s">
        <v>708</v>
      </c>
      <c r="H474" s="11">
        <v>7</v>
      </c>
      <c r="I474" s="11">
        <v>7</v>
      </c>
      <c r="J474" s="11">
        <v>100</v>
      </c>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v>10</v>
      </c>
      <c r="AH474" s="11"/>
      <c r="AI474" s="11"/>
      <c r="AJ474" s="11"/>
      <c r="AK474" s="11"/>
      <c r="AL474" s="11"/>
      <c r="AM474" s="11"/>
      <c r="AN474" s="11" t="s">
        <v>1788</v>
      </c>
      <c r="AO474" s="11" t="s">
        <v>105</v>
      </c>
      <c r="AP474" s="11" t="s">
        <v>56</v>
      </c>
      <c r="AQ474" s="11" t="s">
        <v>729</v>
      </c>
      <c r="AR474" s="41">
        <f t="shared" si="89"/>
        <v>6</v>
      </c>
      <c r="AS474" s="41">
        <v>0.6</v>
      </c>
      <c r="AT474" s="41">
        <f>7591.271/AU825</f>
        <v>0.535464595065181</v>
      </c>
      <c r="AU474" s="41">
        <f t="shared" si="98"/>
        <v>6</v>
      </c>
      <c r="AV474" s="42">
        <f t="shared" si="96"/>
        <v>3.21278757039109</v>
      </c>
    </row>
    <row r="475" ht="72" spans="1:48">
      <c r="A475" s="28">
        <v>472</v>
      </c>
      <c r="B475" s="11" t="s">
        <v>151</v>
      </c>
      <c r="C475" s="29" t="s">
        <v>1795</v>
      </c>
      <c r="D475" s="11" t="s">
        <v>1796</v>
      </c>
      <c r="E475" s="11" t="s">
        <v>1797</v>
      </c>
      <c r="F475" s="11" t="s">
        <v>178</v>
      </c>
      <c r="G475" s="11" t="s">
        <v>841</v>
      </c>
      <c r="H475" s="11">
        <v>8</v>
      </c>
      <c r="I475" s="11">
        <v>1</v>
      </c>
      <c r="J475" s="11">
        <v>100</v>
      </c>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v>25</v>
      </c>
      <c r="AH475" s="11" t="s">
        <v>1400</v>
      </c>
      <c r="AI475" s="11">
        <v>14</v>
      </c>
      <c r="AJ475" s="11"/>
      <c r="AK475" s="11"/>
      <c r="AL475" s="11"/>
      <c r="AM475" s="11"/>
      <c r="AN475" s="11" t="s">
        <v>1788</v>
      </c>
      <c r="AO475" s="11" t="s">
        <v>47</v>
      </c>
      <c r="AP475" s="11" t="s">
        <v>56</v>
      </c>
      <c r="AQ475" s="11" t="s">
        <v>729</v>
      </c>
      <c r="AR475" s="41">
        <f t="shared" si="89"/>
        <v>15</v>
      </c>
      <c r="AS475" s="41">
        <v>0.6</v>
      </c>
      <c r="AT475" s="41">
        <f>7591.271/AU825</f>
        <v>0.535464595065181</v>
      </c>
      <c r="AU475" s="42">
        <f t="shared" ref="AU475:AU480" si="99">AR475/AI475</f>
        <v>1.07142857142857</v>
      </c>
      <c r="AV475" s="42">
        <f t="shared" si="96"/>
        <v>0.573712066141266</v>
      </c>
    </row>
    <row r="476" ht="36" spans="1:48">
      <c r="A476" s="28">
        <v>473</v>
      </c>
      <c r="B476" s="11" t="s">
        <v>151</v>
      </c>
      <c r="C476" s="29" t="s">
        <v>1798</v>
      </c>
      <c r="D476" s="11" t="s">
        <v>1799</v>
      </c>
      <c r="E476" s="11" t="s">
        <v>1800</v>
      </c>
      <c r="F476" s="11" t="s">
        <v>207</v>
      </c>
      <c r="G476" s="11" t="s">
        <v>376</v>
      </c>
      <c r="H476" s="11">
        <v>6</v>
      </c>
      <c r="I476" s="11">
        <v>6</v>
      </c>
      <c r="J476" s="11">
        <v>100</v>
      </c>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v>25</v>
      </c>
      <c r="AH476" s="11"/>
      <c r="AI476" s="11"/>
      <c r="AJ476" s="11"/>
      <c r="AK476" s="11"/>
      <c r="AL476" s="11"/>
      <c r="AM476" s="11"/>
      <c r="AN476" s="11" t="s">
        <v>1788</v>
      </c>
      <c r="AO476" s="11" t="s">
        <v>47</v>
      </c>
      <c r="AP476" s="11" t="s">
        <v>56</v>
      </c>
      <c r="AQ476" s="11" t="s">
        <v>729</v>
      </c>
      <c r="AR476" s="41">
        <f t="shared" si="89"/>
        <v>15</v>
      </c>
      <c r="AS476" s="41">
        <v>0.6</v>
      </c>
      <c r="AT476" s="41">
        <f>7591.271/AU825</f>
        <v>0.535464595065181</v>
      </c>
      <c r="AU476" s="41">
        <f t="shared" ref="AU476:AU478" si="100">AR476</f>
        <v>15</v>
      </c>
      <c r="AV476" s="42">
        <f t="shared" si="96"/>
        <v>8.03196892597772</v>
      </c>
    </row>
    <row r="477" ht="36" spans="1:48">
      <c r="A477" s="28">
        <v>474</v>
      </c>
      <c r="B477" s="11" t="s">
        <v>151</v>
      </c>
      <c r="C477" s="29" t="s">
        <v>1801</v>
      </c>
      <c r="D477" s="11" t="s">
        <v>1802</v>
      </c>
      <c r="E477" s="11" t="s">
        <v>1803</v>
      </c>
      <c r="F477" s="11" t="s">
        <v>196</v>
      </c>
      <c r="G477" s="11" t="s">
        <v>1421</v>
      </c>
      <c r="H477" s="11">
        <v>6</v>
      </c>
      <c r="I477" s="11">
        <v>6</v>
      </c>
      <c r="J477" s="11">
        <v>100</v>
      </c>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v>25</v>
      </c>
      <c r="AH477" s="11"/>
      <c r="AI477" s="11"/>
      <c r="AJ477" s="11"/>
      <c r="AK477" s="11"/>
      <c r="AL477" s="11"/>
      <c r="AM477" s="11"/>
      <c r="AN477" s="11" t="s">
        <v>1804</v>
      </c>
      <c r="AO477" s="11" t="s">
        <v>47</v>
      </c>
      <c r="AP477" s="11" t="s">
        <v>56</v>
      </c>
      <c r="AQ477" s="11" t="s">
        <v>729</v>
      </c>
      <c r="AR477" s="41">
        <f t="shared" si="89"/>
        <v>15</v>
      </c>
      <c r="AS477" s="41">
        <v>0.6</v>
      </c>
      <c r="AT477" s="41">
        <f>7591.271/AU825</f>
        <v>0.535464595065181</v>
      </c>
      <c r="AU477" s="41">
        <f t="shared" si="100"/>
        <v>15</v>
      </c>
      <c r="AV477" s="42">
        <f t="shared" si="96"/>
        <v>8.03196892597772</v>
      </c>
    </row>
    <row r="478" ht="36" spans="1:48">
      <c r="A478" s="28">
        <v>475</v>
      </c>
      <c r="B478" s="11" t="s">
        <v>151</v>
      </c>
      <c r="C478" s="29" t="s">
        <v>1805</v>
      </c>
      <c r="D478" s="11" t="s">
        <v>1806</v>
      </c>
      <c r="E478" s="11" t="s">
        <v>1807</v>
      </c>
      <c r="F478" s="11" t="s">
        <v>250</v>
      </c>
      <c r="G478" s="11" t="s">
        <v>1624</v>
      </c>
      <c r="H478" s="11">
        <v>8</v>
      </c>
      <c r="I478" s="11">
        <v>8</v>
      </c>
      <c r="J478" s="11">
        <v>100</v>
      </c>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v>25</v>
      </c>
      <c r="AH478" s="11"/>
      <c r="AI478" s="11"/>
      <c r="AJ478" s="11"/>
      <c r="AK478" s="11"/>
      <c r="AL478" s="11"/>
      <c r="AM478" s="11"/>
      <c r="AN478" s="11" t="s">
        <v>1804</v>
      </c>
      <c r="AO478" s="11" t="s">
        <v>47</v>
      </c>
      <c r="AP478" s="11" t="s">
        <v>56</v>
      </c>
      <c r="AQ478" s="11" t="s">
        <v>729</v>
      </c>
      <c r="AR478" s="41">
        <f t="shared" si="89"/>
        <v>15</v>
      </c>
      <c r="AS478" s="41">
        <v>0.6</v>
      </c>
      <c r="AT478" s="41">
        <f>7591.271/AU825</f>
        <v>0.535464595065181</v>
      </c>
      <c r="AU478" s="41">
        <f t="shared" si="100"/>
        <v>15</v>
      </c>
      <c r="AV478" s="42">
        <f t="shared" si="96"/>
        <v>8.03196892597772</v>
      </c>
    </row>
    <row r="479" ht="60" spans="1:48">
      <c r="A479" s="28">
        <v>476</v>
      </c>
      <c r="B479" s="11" t="s">
        <v>151</v>
      </c>
      <c r="C479" s="29" t="s">
        <v>1808</v>
      </c>
      <c r="D479" s="11" t="s">
        <v>1809</v>
      </c>
      <c r="E479" s="11" t="s">
        <v>1810</v>
      </c>
      <c r="F479" s="11" t="s">
        <v>486</v>
      </c>
      <c r="G479" s="11" t="s">
        <v>1313</v>
      </c>
      <c r="H479" s="11">
        <v>7</v>
      </c>
      <c r="I479" s="11">
        <v>7</v>
      </c>
      <c r="J479" s="11">
        <v>100</v>
      </c>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v>25</v>
      </c>
      <c r="AH479" s="11" t="s">
        <v>1400</v>
      </c>
      <c r="AI479" s="11">
        <v>2</v>
      </c>
      <c r="AJ479" s="11"/>
      <c r="AK479" s="11"/>
      <c r="AL479" s="11"/>
      <c r="AM479" s="11"/>
      <c r="AN479" s="11" t="s">
        <v>1804</v>
      </c>
      <c r="AO479" s="11" t="s">
        <v>47</v>
      </c>
      <c r="AP479" s="11" t="s">
        <v>56</v>
      </c>
      <c r="AQ479" s="11" t="s">
        <v>729</v>
      </c>
      <c r="AR479" s="41">
        <f t="shared" si="89"/>
        <v>15</v>
      </c>
      <c r="AS479" s="41">
        <v>0.6</v>
      </c>
      <c r="AT479" s="41">
        <f>7591.271/AU825</f>
        <v>0.535464595065181</v>
      </c>
      <c r="AU479" s="42">
        <f t="shared" si="99"/>
        <v>7.5</v>
      </c>
      <c r="AV479" s="42">
        <f t="shared" si="96"/>
        <v>4.01598446298886</v>
      </c>
    </row>
    <row r="480" ht="48" spans="1:48">
      <c r="A480" s="28">
        <v>477</v>
      </c>
      <c r="B480" s="11" t="s">
        <v>151</v>
      </c>
      <c r="C480" s="29" t="s">
        <v>1811</v>
      </c>
      <c r="D480" s="11" t="s">
        <v>1812</v>
      </c>
      <c r="E480" s="11" t="s">
        <v>1813</v>
      </c>
      <c r="F480" s="11" t="s">
        <v>155</v>
      </c>
      <c r="G480" s="11" t="s">
        <v>1445</v>
      </c>
      <c r="H480" s="11">
        <v>6</v>
      </c>
      <c r="I480" s="11">
        <v>4</v>
      </c>
      <c r="J480" s="11">
        <v>55.55</v>
      </c>
      <c r="K480" s="11" t="s">
        <v>3433</v>
      </c>
      <c r="L480" s="11">
        <v>6</v>
      </c>
      <c r="M480" s="11">
        <v>44.44</v>
      </c>
      <c r="N480" s="11" t="s">
        <v>1445</v>
      </c>
      <c r="O480" s="11">
        <v>0</v>
      </c>
      <c r="P480" s="11">
        <v>0</v>
      </c>
      <c r="Q480" s="11">
        <v>0</v>
      </c>
      <c r="R480" s="11">
        <v>0</v>
      </c>
      <c r="S480" s="11">
        <v>0</v>
      </c>
      <c r="T480" s="11">
        <v>0</v>
      </c>
      <c r="U480" s="11">
        <v>0</v>
      </c>
      <c r="V480" s="11">
        <v>0</v>
      </c>
      <c r="W480" s="11">
        <v>0</v>
      </c>
      <c r="X480" s="11">
        <v>0</v>
      </c>
      <c r="Y480" s="11">
        <v>0</v>
      </c>
      <c r="Z480" s="11">
        <v>0</v>
      </c>
      <c r="AA480" s="11">
        <v>0</v>
      </c>
      <c r="AB480" s="11">
        <v>0</v>
      </c>
      <c r="AC480" s="11">
        <v>0</v>
      </c>
      <c r="AD480" s="11">
        <v>0</v>
      </c>
      <c r="AE480" s="11">
        <v>0</v>
      </c>
      <c r="AF480" s="11">
        <v>0</v>
      </c>
      <c r="AG480" s="11">
        <v>10</v>
      </c>
      <c r="AH480" s="11" t="s">
        <v>1400</v>
      </c>
      <c r="AI480" s="11">
        <v>4</v>
      </c>
      <c r="AJ480" s="11" t="s">
        <v>3329</v>
      </c>
      <c r="AK480" s="11"/>
      <c r="AL480" s="11"/>
      <c r="AM480" s="11"/>
      <c r="AN480" s="11" t="s">
        <v>1804</v>
      </c>
      <c r="AO480" s="11" t="s">
        <v>105</v>
      </c>
      <c r="AP480" s="11" t="s">
        <v>56</v>
      </c>
      <c r="AQ480" s="11" t="s">
        <v>729</v>
      </c>
      <c r="AR480" s="41">
        <f t="shared" si="89"/>
        <v>6</v>
      </c>
      <c r="AS480" s="41">
        <v>0.6</v>
      </c>
      <c r="AT480" s="41">
        <f>7591.271/AU825</f>
        <v>0.535464595065181</v>
      </c>
      <c r="AU480" s="42">
        <f t="shared" si="99"/>
        <v>1.5</v>
      </c>
      <c r="AV480" s="42">
        <f t="shared" si="96"/>
        <v>0.803196892597772</v>
      </c>
    </row>
    <row r="481" ht="36" spans="1:48">
      <c r="A481" s="28">
        <v>478</v>
      </c>
      <c r="B481" s="11" t="s">
        <v>151</v>
      </c>
      <c r="C481" s="29" t="s">
        <v>1814</v>
      </c>
      <c r="D481" s="11" t="s">
        <v>1815</v>
      </c>
      <c r="E481" s="11" t="s">
        <v>1816</v>
      </c>
      <c r="F481" s="11" t="s">
        <v>202</v>
      </c>
      <c r="G481" s="11" t="s">
        <v>1152</v>
      </c>
      <c r="H481" s="11">
        <v>3</v>
      </c>
      <c r="I481" s="11">
        <v>3</v>
      </c>
      <c r="J481" s="11">
        <v>100</v>
      </c>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v>20</v>
      </c>
      <c r="AH481" s="11"/>
      <c r="AI481" s="11"/>
      <c r="AJ481" s="11"/>
      <c r="AK481" s="11"/>
      <c r="AL481" s="11"/>
      <c r="AM481" s="11"/>
      <c r="AN481" s="11" t="s">
        <v>1817</v>
      </c>
      <c r="AO481" s="11" t="s">
        <v>105</v>
      </c>
      <c r="AP481" s="11" t="s">
        <v>48</v>
      </c>
      <c r="AQ481" s="11" t="s">
        <v>729</v>
      </c>
      <c r="AR481" s="41">
        <f t="shared" si="89"/>
        <v>12</v>
      </c>
      <c r="AS481" s="41">
        <v>0.6</v>
      </c>
      <c r="AT481" s="41">
        <f>7591.271/AU825</f>
        <v>0.535464595065181</v>
      </c>
      <c r="AU481" s="41">
        <f t="shared" ref="AU481:AU486" si="101">AR481</f>
        <v>12</v>
      </c>
      <c r="AV481" s="42">
        <f t="shared" si="96"/>
        <v>6.42557514078218</v>
      </c>
    </row>
    <row r="482" ht="36" spans="1:48">
      <c r="A482" s="28">
        <v>479</v>
      </c>
      <c r="B482" s="11" t="s">
        <v>151</v>
      </c>
      <c r="C482" s="29" t="s">
        <v>1818</v>
      </c>
      <c r="D482" s="11" t="s">
        <v>1819</v>
      </c>
      <c r="E482" s="11" t="s">
        <v>1820</v>
      </c>
      <c r="F482" s="11" t="s">
        <v>155</v>
      </c>
      <c r="G482" s="11" t="s">
        <v>1686</v>
      </c>
      <c r="H482" s="11">
        <v>5</v>
      </c>
      <c r="I482" s="11">
        <v>5</v>
      </c>
      <c r="J482" s="11">
        <v>100</v>
      </c>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v>25</v>
      </c>
      <c r="AH482" s="11"/>
      <c r="AI482" s="11"/>
      <c r="AJ482" s="11"/>
      <c r="AK482" s="11"/>
      <c r="AL482" s="11"/>
      <c r="AM482" s="11"/>
      <c r="AN482" s="11" t="s">
        <v>1817</v>
      </c>
      <c r="AO482" s="11" t="s">
        <v>47</v>
      </c>
      <c r="AP482" s="11" t="s">
        <v>56</v>
      </c>
      <c r="AQ482" s="11" t="s">
        <v>729</v>
      </c>
      <c r="AR482" s="41">
        <f t="shared" si="89"/>
        <v>15</v>
      </c>
      <c r="AS482" s="41">
        <v>0.6</v>
      </c>
      <c r="AT482" s="41">
        <f>7591.271/AU825</f>
        <v>0.535464595065181</v>
      </c>
      <c r="AU482" s="41">
        <f t="shared" si="101"/>
        <v>15</v>
      </c>
      <c r="AV482" s="42">
        <f t="shared" si="96"/>
        <v>8.03196892597772</v>
      </c>
    </row>
    <row r="483" ht="24" spans="1:48">
      <c r="A483" s="28">
        <v>480</v>
      </c>
      <c r="B483" s="11" t="s">
        <v>151</v>
      </c>
      <c r="C483" s="29" t="s">
        <v>1821</v>
      </c>
      <c r="D483" s="11" t="s">
        <v>1822</v>
      </c>
      <c r="E483" s="11" t="s">
        <v>1823</v>
      </c>
      <c r="F483" s="11" t="s">
        <v>228</v>
      </c>
      <c r="G483" s="11" t="s">
        <v>1824</v>
      </c>
      <c r="H483" s="11">
        <v>6</v>
      </c>
      <c r="I483" s="11">
        <v>6</v>
      </c>
      <c r="J483" s="11">
        <v>100</v>
      </c>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v>25</v>
      </c>
      <c r="AH483" s="11"/>
      <c r="AI483" s="11"/>
      <c r="AJ483" s="11"/>
      <c r="AK483" s="11"/>
      <c r="AL483" s="11"/>
      <c r="AM483" s="11"/>
      <c r="AN483" s="11" t="s">
        <v>1817</v>
      </c>
      <c r="AO483" s="11" t="s">
        <v>47</v>
      </c>
      <c r="AP483" s="11" t="s">
        <v>56</v>
      </c>
      <c r="AQ483" s="11" t="s">
        <v>729</v>
      </c>
      <c r="AR483" s="41">
        <f t="shared" si="89"/>
        <v>15</v>
      </c>
      <c r="AS483" s="41">
        <v>0.6</v>
      </c>
      <c r="AT483" s="41">
        <f>7591.271/AU825</f>
        <v>0.535464595065181</v>
      </c>
      <c r="AU483" s="41">
        <f t="shared" si="101"/>
        <v>15</v>
      </c>
      <c r="AV483" s="42">
        <f t="shared" si="96"/>
        <v>8.03196892597772</v>
      </c>
    </row>
    <row r="484" ht="36" spans="1:48">
      <c r="A484" s="28">
        <v>481</v>
      </c>
      <c r="B484" s="11" t="s">
        <v>151</v>
      </c>
      <c r="C484" s="29" t="s">
        <v>1825</v>
      </c>
      <c r="D484" s="11" t="s">
        <v>1826</v>
      </c>
      <c r="E484" s="11" t="s">
        <v>1827</v>
      </c>
      <c r="F484" s="11" t="s">
        <v>178</v>
      </c>
      <c r="G484" s="11" t="s">
        <v>1373</v>
      </c>
      <c r="H484" s="11">
        <v>6</v>
      </c>
      <c r="I484" s="11">
        <v>6</v>
      </c>
      <c r="J484" s="11">
        <v>100</v>
      </c>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v>25</v>
      </c>
      <c r="AH484" s="11"/>
      <c r="AI484" s="11"/>
      <c r="AJ484" s="11"/>
      <c r="AK484" s="11"/>
      <c r="AL484" s="11"/>
      <c r="AM484" s="11"/>
      <c r="AN484" s="11" t="s">
        <v>1817</v>
      </c>
      <c r="AO484" s="11" t="s">
        <v>47</v>
      </c>
      <c r="AP484" s="11" t="s">
        <v>56</v>
      </c>
      <c r="AQ484" s="11" t="s">
        <v>729</v>
      </c>
      <c r="AR484" s="41">
        <f t="shared" si="89"/>
        <v>15</v>
      </c>
      <c r="AS484" s="41">
        <v>0.6</v>
      </c>
      <c r="AT484" s="41">
        <f>7591.271/AU825</f>
        <v>0.535464595065181</v>
      </c>
      <c r="AU484" s="41">
        <f t="shared" si="101"/>
        <v>15</v>
      </c>
      <c r="AV484" s="42">
        <f t="shared" si="96"/>
        <v>8.03196892597772</v>
      </c>
    </row>
    <row r="485" ht="24" spans="1:48">
      <c r="A485" s="28">
        <v>482</v>
      </c>
      <c r="B485" s="11" t="s">
        <v>151</v>
      </c>
      <c r="C485" s="29" t="s">
        <v>1828</v>
      </c>
      <c r="D485" s="11" t="s">
        <v>1829</v>
      </c>
      <c r="E485" s="11" t="s">
        <v>1830</v>
      </c>
      <c r="F485" s="11" t="s">
        <v>167</v>
      </c>
      <c r="G485" s="11" t="s">
        <v>1759</v>
      </c>
      <c r="H485" s="11">
        <v>7</v>
      </c>
      <c r="I485" s="11">
        <v>7</v>
      </c>
      <c r="J485" s="11">
        <v>100</v>
      </c>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v>25</v>
      </c>
      <c r="AH485" s="11"/>
      <c r="AI485" s="11"/>
      <c r="AJ485" s="11"/>
      <c r="AK485" s="11"/>
      <c r="AL485" s="11"/>
      <c r="AM485" s="11"/>
      <c r="AN485" s="11" t="s">
        <v>1817</v>
      </c>
      <c r="AO485" s="11" t="s">
        <v>47</v>
      </c>
      <c r="AP485" s="11" t="s">
        <v>56</v>
      </c>
      <c r="AQ485" s="11" t="s">
        <v>729</v>
      </c>
      <c r="AR485" s="41">
        <f t="shared" si="89"/>
        <v>15</v>
      </c>
      <c r="AS485" s="41">
        <v>0.6</v>
      </c>
      <c r="AT485" s="41">
        <f>7591.271/AU825</f>
        <v>0.535464595065181</v>
      </c>
      <c r="AU485" s="41">
        <f t="shared" si="101"/>
        <v>15</v>
      </c>
      <c r="AV485" s="42">
        <f t="shared" si="96"/>
        <v>8.03196892597772</v>
      </c>
    </row>
    <row r="486" ht="36" spans="1:48">
      <c r="A486" s="28">
        <v>483</v>
      </c>
      <c r="B486" s="11" t="s">
        <v>151</v>
      </c>
      <c r="C486" s="29" t="s">
        <v>1831</v>
      </c>
      <c r="D486" s="11" t="s">
        <v>1832</v>
      </c>
      <c r="E486" s="11" t="s">
        <v>1833</v>
      </c>
      <c r="F486" s="11" t="s">
        <v>155</v>
      </c>
      <c r="G486" s="11" t="s">
        <v>1194</v>
      </c>
      <c r="H486" s="11">
        <v>5</v>
      </c>
      <c r="I486" s="11">
        <v>5</v>
      </c>
      <c r="J486" s="11">
        <v>53</v>
      </c>
      <c r="K486" s="11" t="s">
        <v>1194</v>
      </c>
      <c r="L486" s="11">
        <v>6</v>
      </c>
      <c r="M486" s="11">
        <v>47</v>
      </c>
      <c r="N486" s="11" t="s">
        <v>1023</v>
      </c>
      <c r="O486" s="11">
        <v>0</v>
      </c>
      <c r="P486" s="11">
        <v>0</v>
      </c>
      <c r="Q486" s="11">
        <v>0</v>
      </c>
      <c r="R486" s="11">
        <v>0</v>
      </c>
      <c r="S486" s="11">
        <v>0</v>
      </c>
      <c r="T486" s="11">
        <v>0</v>
      </c>
      <c r="U486" s="11">
        <v>0</v>
      </c>
      <c r="V486" s="11">
        <v>0</v>
      </c>
      <c r="W486" s="11">
        <v>0</v>
      </c>
      <c r="X486" s="11">
        <v>0</v>
      </c>
      <c r="Y486" s="11">
        <v>0</v>
      </c>
      <c r="Z486" s="11">
        <v>0</v>
      </c>
      <c r="AA486" s="11">
        <v>0</v>
      </c>
      <c r="AB486" s="11">
        <v>0</v>
      </c>
      <c r="AC486" s="11">
        <v>0</v>
      </c>
      <c r="AD486" s="11">
        <v>0</v>
      </c>
      <c r="AE486" s="11">
        <v>0</v>
      </c>
      <c r="AF486" s="11">
        <v>0</v>
      </c>
      <c r="AG486" s="11">
        <v>25</v>
      </c>
      <c r="AH486" s="11"/>
      <c r="AI486" s="11"/>
      <c r="AJ486" s="11" t="s">
        <v>3329</v>
      </c>
      <c r="AK486" s="11"/>
      <c r="AL486" s="11"/>
      <c r="AM486" s="11"/>
      <c r="AN486" s="11" t="s">
        <v>1834</v>
      </c>
      <c r="AO486" s="11" t="s">
        <v>47</v>
      </c>
      <c r="AP486" s="11" t="s">
        <v>56</v>
      </c>
      <c r="AQ486" s="11" t="s">
        <v>729</v>
      </c>
      <c r="AR486" s="41">
        <f t="shared" ref="AR486:AR549" si="102">AG486*AS486</f>
        <v>15</v>
      </c>
      <c r="AS486" s="41">
        <v>0.6</v>
      </c>
      <c r="AT486" s="41">
        <f>7591.271/AU825</f>
        <v>0.535464595065181</v>
      </c>
      <c r="AU486" s="41">
        <f t="shared" si="101"/>
        <v>15</v>
      </c>
      <c r="AV486" s="42">
        <f t="shared" si="96"/>
        <v>8.03196892597772</v>
      </c>
    </row>
    <row r="487" ht="36" spans="1:48">
      <c r="A487" s="28">
        <v>484</v>
      </c>
      <c r="B487" s="11" t="s">
        <v>151</v>
      </c>
      <c r="C487" s="29" t="s">
        <v>1835</v>
      </c>
      <c r="D487" s="11" t="s">
        <v>1836</v>
      </c>
      <c r="E487" s="11" t="s">
        <v>1837</v>
      </c>
      <c r="F487" s="11" t="s">
        <v>1838</v>
      </c>
      <c r="G487" s="11" t="s">
        <v>407</v>
      </c>
      <c r="H487" s="11">
        <v>7</v>
      </c>
      <c r="I487" s="11">
        <v>7</v>
      </c>
      <c r="J487" s="11">
        <v>100</v>
      </c>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v>25</v>
      </c>
      <c r="AH487" s="11" t="s">
        <v>1400</v>
      </c>
      <c r="AI487" s="11">
        <v>6</v>
      </c>
      <c r="AJ487" s="11"/>
      <c r="AK487" s="11"/>
      <c r="AL487" s="11"/>
      <c r="AM487" s="11"/>
      <c r="AN487" s="11" t="s">
        <v>1839</v>
      </c>
      <c r="AO487" s="11" t="s">
        <v>47</v>
      </c>
      <c r="AP487" s="11" t="s">
        <v>56</v>
      </c>
      <c r="AQ487" s="11" t="s">
        <v>729</v>
      </c>
      <c r="AR487" s="41">
        <f t="shared" si="102"/>
        <v>15</v>
      </c>
      <c r="AS487" s="41">
        <v>0.6</v>
      </c>
      <c r="AT487" s="41">
        <f>7591.271/AU825</f>
        <v>0.535464595065181</v>
      </c>
      <c r="AU487" s="42">
        <f t="shared" ref="AU487:AU491" si="103">AR487/AI487</f>
        <v>2.5</v>
      </c>
      <c r="AV487" s="42">
        <f t="shared" si="96"/>
        <v>1.33866148766295</v>
      </c>
    </row>
    <row r="488" ht="36" spans="1:48">
      <c r="A488" s="28">
        <v>485</v>
      </c>
      <c r="B488" s="11" t="s">
        <v>151</v>
      </c>
      <c r="C488" s="29" t="s">
        <v>1840</v>
      </c>
      <c r="D488" s="11" t="s">
        <v>1841</v>
      </c>
      <c r="E488" s="11" t="s">
        <v>1842</v>
      </c>
      <c r="F488" s="11" t="s">
        <v>191</v>
      </c>
      <c r="G488" s="11" t="s">
        <v>1058</v>
      </c>
      <c r="H488" s="11">
        <v>8</v>
      </c>
      <c r="I488" s="11">
        <v>8</v>
      </c>
      <c r="J488" s="11">
        <v>100</v>
      </c>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v>25</v>
      </c>
      <c r="AH488" s="11"/>
      <c r="AI488" s="11"/>
      <c r="AJ488" s="11"/>
      <c r="AK488" s="11"/>
      <c r="AL488" s="11"/>
      <c r="AM488" s="11"/>
      <c r="AN488" s="11" t="s">
        <v>1839</v>
      </c>
      <c r="AO488" s="11" t="s">
        <v>47</v>
      </c>
      <c r="AP488" s="11" t="s">
        <v>56</v>
      </c>
      <c r="AQ488" s="11" t="s">
        <v>729</v>
      </c>
      <c r="AR488" s="41">
        <f t="shared" si="102"/>
        <v>15</v>
      </c>
      <c r="AS488" s="41">
        <v>0.6</v>
      </c>
      <c r="AT488" s="41">
        <f>7591.271/AU825</f>
        <v>0.535464595065181</v>
      </c>
      <c r="AU488" s="41">
        <f t="shared" ref="AU488:AU498" si="104">AR488</f>
        <v>15</v>
      </c>
      <c r="AV488" s="42">
        <f t="shared" si="96"/>
        <v>8.03196892597772</v>
      </c>
    </row>
    <row r="489" ht="36" spans="1:48">
      <c r="A489" s="28">
        <v>486</v>
      </c>
      <c r="B489" s="11" t="s">
        <v>151</v>
      </c>
      <c r="C489" s="29" t="s">
        <v>1843</v>
      </c>
      <c r="D489" s="11" t="s">
        <v>1844</v>
      </c>
      <c r="E489" s="11" t="s">
        <v>1845</v>
      </c>
      <c r="F489" s="11" t="s">
        <v>277</v>
      </c>
      <c r="G489" s="11" t="s">
        <v>1846</v>
      </c>
      <c r="H489" s="11">
        <v>7</v>
      </c>
      <c r="I489" s="11">
        <v>7</v>
      </c>
      <c r="J489" s="11">
        <v>100</v>
      </c>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v>25</v>
      </c>
      <c r="AH489" s="11" t="s">
        <v>1400</v>
      </c>
      <c r="AI489" s="11">
        <v>16</v>
      </c>
      <c r="AJ489" s="11"/>
      <c r="AK489" s="11"/>
      <c r="AL489" s="11"/>
      <c r="AM489" s="11"/>
      <c r="AN489" s="11" t="s">
        <v>1839</v>
      </c>
      <c r="AO489" s="11" t="s">
        <v>47</v>
      </c>
      <c r="AP489" s="11" t="s">
        <v>56</v>
      </c>
      <c r="AQ489" s="11" t="s">
        <v>729</v>
      </c>
      <c r="AR489" s="41">
        <f t="shared" si="102"/>
        <v>15</v>
      </c>
      <c r="AS489" s="41">
        <v>0.6</v>
      </c>
      <c r="AT489" s="41">
        <f>7591.271/AU825</f>
        <v>0.535464595065181</v>
      </c>
      <c r="AU489" s="42">
        <f t="shared" si="103"/>
        <v>0.9375</v>
      </c>
      <c r="AV489" s="42">
        <f t="shared" si="96"/>
        <v>0.501998057873607</v>
      </c>
    </row>
    <row r="490" ht="36" spans="1:48">
      <c r="A490" s="28">
        <v>487</v>
      </c>
      <c r="B490" s="11" t="s">
        <v>151</v>
      </c>
      <c r="C490" s="29" t="s">
        <v>1847</v>
      </c>
      <c r="D490" s="11" t="s">
        <v>1848</v>
      </c>
      <c r="E490" s="11" t="s">
        <v>1849</v>
      </c>
      <c r="F490" s="11" t="s">
        <v>196</v>
      </c>
      <c r="G490" s="11" t="s">
        <v>809</v>
      </c>
      <c r="H490" s="11">
        <v>8</v>
      </c>
      <c r="I490" s="11">
        <v>1</v>
      </c>
      <c r="J490" s="11">
        <v>100</v>
      </c>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v>25</v>
      </c>
      <c r="AH490" s="11"/>
      <c r="AI490" s="11"/>
      <c r="AJ490" s="11"/>
      <c r="AK490" s="11"/>
      <c r="AL490" s="11"/>
      <c r="AM490" s="11"/>
      <c r="AN490" s="11" t="s">
        <v>1839</v>
      </c>
      <c r="AO490" s="11" t="s">
        <v>47</v>
      </c>
      <c r="AP490" s="11" t="s">
        <v>56</v>
      </c>
      <c r="AQ490" s="11" t="s">
        <v>729</v>
      </c>
      <c r="AR490" s="41">
        <f t="shared" si="102"/>
        <v>15</v>
      </c>
      <c r="AS490" s="41">
        <v>0.6</v>
      </c>
      <c r="AT490" s="41">
        <f>7591.271/AU825</f>
        <v>0.535464595065181</v>
      </c>
      <c r="AU490" s="41">
        <f t="shared" si="104"/>
        <v>15</v>
      </c>
      <c r="AV490" s="42">
        <f t="shared" si="96"/>
        <v>8.03196892597772</v>
      </c>
    </row>
    <row r="491" ht="36" spans="1:48">
      <c r="A491" s="28">
        <v>488</v>
      </c>
      <c r="B491" s="11" t="s">
        <v>151</v>
      </c>
      <c r="C491" s="29" t="s">
        <v>1850</v>
      </c>
      <c r="D491" s="11" t="s">
        <v>1851</v>
      </c>
      <c r="E491" s="11" t="s">
        <v>1852</v>
      </c>
      <c r="F491" s="11" t="s">
        <v>486</v>
      </c>
      <c r="G491" s="11" t="s">
        <v>1218</v>
      </c>
      <c r="H491" s="11">
        <v>5</v>
      </c>
      <c r="I491" s="11">
        <v>5</v>
      </c>
      <c r="J491" s="11">
        <v>100</v>
      </c>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v>10</v>
      </c>
      <c r="AH491" s="11" t="s">
        <v>1400</v>
      </c>
      <c r="AI491" s="11">
        <v>19</v>
      </c>
      <c r="AJ491" s="11"/>
      <c r="AK491" s="11"/>
      <c r="AL491" s="11"/>
      <c r="AM491" s="11"/>
      <c r="AN491" s="11" t="s">
        <v>1853</v>
      </c>
      <c r="AO491" s="11" t="s">
        <v>105</v>
      </c>
      <c r="AP491" s="11" t="s">
        <v>56</v>
      </c>
      <c r="AQ491" s="11" t="s">
        <v>729</v>
      </c>
      <c r="AR491" s="41">
        <f t="shared" si="102"/>
        <v>6</v>
      </c>
      <c r="AS491" s="41">
        <v>0.6</v>
      </c>
      <c r="AT491" s="41">
        <f>7591.271/AU825</f>
        <v>0.535464595065181</v>
      </c>
      <c r="AU491" s="42">
        <f t="shared" si="103"/>
        <v>0.315789473684211</v>
      </c>
      <c r="AV491" s="42">
        <f t="shared" si="96"/>
        <v>0.169094082652162</v>
      </c>
    </row>
    <row r="492" ht="24" spans="1:48">
      <c r="A492" s="28">
        <v>489</v>
      </c>
      <c r="B492" s="11" t="s">
        <v>151</v>
      </c>
      <c r="C492" s="29" t="s">
        <v>1854</v>
      </c>
      <c r="D492" s="11" t="s">
        <v>1855</v>
      </c>
      <c r="E492" s="11" t="s">
        <v>1856</v>
      </c>
      <c r="F492" s="11" t="s">
        <v>957</v>
      </c>
      <c r="G492" s="11" t="s">
        <v>394</v>
      </c>
      <c r="H492" s="11">
        <v>6</v>
      </c>
      <c r="I492" s="11">
        <v>6</v>
      </c>
      <c r="J492" s="11">
        <v>100</v>
      </c>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v>10</v>
      </c>
      <c r="AH492" s="11"/>
      <c r="AI492" s="11"/>
      <c r="AJ492" s="11"/>
      <c r="AK492" s="11"/>
      <c r="AL492" s="11"/>
      <c r="AM492" s="11"/>
      <c r="AN492" s="11" t="s">
        <v>1853</v>
      </c>
      <c r="AO492" s="11" t="s">
        <v>105</v>
      </c>
      <c r="AP492" s="11" t="s">
        <v>56</v>
      </c>
      <c r="AQ492" s="11" t="s">
        <v>729</v>
      </c>
      <c r="AR492" s="41">
        <f t="shared" si="102"/>
        <v>6</v>
      </c>
      <c r="AS492" s="41">
        <v>0.6</v>
      </c>
      <c r="AT492" s="41">
        <f>7591.271/AU825</f>
        <v>0.535464595065181</v>
      </c>
      <c r="AU492" s="41">
        <f t="shared" si="104"/>
        <v>6</v>
      </c>
      <c r="AV492" s="42">
        <f t="shared" si="96"/>
        <v>3.21278757039109</v>
      </c>
    </row>
    <row r="493" ht="24" spans="1:48">
      <c r="A493" s="28">
        <v>490</v>
      </c>
      <c r="B493" s="11" t="s">
        <v>151</v>
      </c>
      <c r="C493" s="29" t="s">
        <v>1857</v>
      </c>
      <c r="D493" s="11" t="s">
        <v>1858</v>
      </c>
      <c r="E493" s="11" t="s">
        <v>1859</v>
      </c>
      <c r="F493" s="11" t="s">
        <v>196</v>
      </c>
      <c r="G493" s="11" t="s">
        <v>1421</v>
      </c>
      <c r="H493" s="11">
        <v>5</v>
      </c>
      <c r="I493" s="11">
        <v>5</v>
      </c>
      <c r="J493" s="11">
        <v>100</v>
      </c>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v>10</v>
      </c>
      <c r="AH493" s="11"/>
      <c r="AI493" s="11"/>
      <c r="AJ493" s="11"/>
      <c r="AK493" s="11"/>
      <c r="AL493" s="11"/>
      <c r="AM493" s="11"/>
      <c r="AN493" s="11" t="s">
        <v>1860</v>
      </c>
      <c r="AO493" s="11" t="s">
        <v>105</v>
      </c>
      <c r="AP493" s="11" t="s">
        <v>56</v>
      </c>
      <c r="AQ493" s="11" t="s">
        <v>729</v>
      </c>
      <c r="AR493" s="41">
        <f t="shared" si="102"/>
        <v>6</v>
      </c>
      <c r="AS493" s="41">
        <v>0.6</v>
      </c>
      <c r="AT493" s="41">
        <f>7591.271/AU825</f>
        <v>0.535464595065181</v>
      </c>
      <c r="AU493" s="41">
        <f t="shared" si="104"/>
        <v>6</v>
      </c>
      <c r="AV493" s="42">
        <f t="shared" si="96"/>
        <v>3.21278757039109</v>
      </c>
    </row>
    <row r="494" ht="36" spans="1:48">
      <c r="A494" s="28">
        <v>491</v>
      </c>
      <c r="B494" s="11" t="s">
        <v>151</v>
      </c>
      <c r="C494" s="29" t="s">
        <v>1861</v>
      </c>
      <c r="D494" s="11" t="s">
        <v>1862</v>
      </c>
      <c r="E494" s="11" t="s">
        <v>1863</v>
      </c>
      <c r="F494" s="11" t="s">
        <v>228</v>
      </c>
      <c r="G494" s="11" t="s">
        <v>1686</v>
      </c>
      <c r="H494" s="11">
        <v>7</v>
      </c>
      <c r="I494" s="11">
        <v>7</v>
      </c>
      <c r="J494" s="11">
        <v>100</v>
      </c>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v>25</v>
      </c>
      <c r="AH494" s="11"/>
      <c r="AI494" s="11"/>
      <c r="AJ494" s="11"/>
      <c r="AK494" s="11"/>
      <c r="AL494" s="11"/>
      <c r="AM494" s="11"/>
      <c r="AN494" s="11" t="s">
        <v>1860</v>
      </c>
      <c r="AO494" s="11" t="s">
        <v>47</v>
      </c>
      <c r="AP494" s="11" t="s">
        <v>56</v>
      </c>
      <c r="AQ494" s="11" t="s">
        <v>729</v>
      </c>
      <c r="AR494" s="41">
        <f t="shared" si="102"/>
        <v>15</v>
      </c>
      <c r="AS494" s="41">
        <v>0.6</v>
      </c>
      <c r="AT494" s="41">
        <f>7591.271/AU825</f>
        <v>0.535464595065181</v>
      </c>
      <c r="AU494" s="41">
        <f t="shared" si="104"/>
        <v>15</v>
      </c>
      <c r="AV494" s="42">
        <f t="shared" si="96"/>
        <v>8.03196892597772</v>
      </c>
    </row>
    <row r="495" ht="36" spans="1:48">
      <c r="A495" s="28">
        <v>492</v>
      </c>
      <c r="B495" s="11" t="s">
        <v>151</v>
      </c>
      <c r="C495" s="29" t="s">
        <v>1864</v>
      </c>
      <c r="D495" s="11" t="s">
        <v>1865</v>
      </c>
      <c r="E495" s="11" t="s">
        <v>1866</v>
      </c>
      <c r="F495" s="11" t="s">
        <v>277</v>
      </c>
      <c r="G495" s="11" t="s">
        <v>825</v>
      </c>
      <c r="H495" s="11">
        <v>8</v>
      </c>
      <c r="I495" s="11">
        <v>8</v>
      </c>
      <c r="J495" s="11">
        <v>100</v>
      </c>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v>25</v>
      </c>
      <c r="AH495" s="11"/>
      <c r="AI495" s="11"/>
      <c r="AJ495" s="11"/>
      <c r="AK495" s="11"/>
      <c r="AL495" s="11"/>
      <c r="AM495" s="11"/>
      <c r="AN495" s="11" t="s">
        <v>1860</v>
      </c>
      <c r="AO495" s="11" t="s">
        <v>47</v>
      </c>
      <c r="AP495" s="11" t="s">
        <v>56</v>
      </c>
      <c r="AQ495" s="11" t="s">
        <v>729</v>
      </c>
      <c r="AR495" s="41">
        <f t="shared" si="102"/>
        <v>15</v>
      </c>
      <c r="AS495" s="41">
        <v>0.6</v>
      </c>
      <c r="AT495" s="41">
        <f>7591.271/AU825</f>
        <v>0.535464595065181</v>
      </c>
      <c r="AU495" s="41">
        <f t="shared" si="104"/>
        <v>15</v>
      </c>
      <c r="AV495" s="42">
        <f t="shared" si="96"/>
        <v>8.03196892597772</v>
      </c>
    </row>
    <row r="496" ht="36" spans="1:48">
      <c r="A496" s="28">
        <v>493</v>
      </c>
      <c r="B496" s="11" t="s">
        <v>151</v>
      </c>
      <c r="C496" s="29" t="s">
        <v>1867</v>
      </c>
      <c r="D496" s="11" t="s">
        <v>1868</v>
      </c>
      <c r="E496" s="11" t="s">
        <v>1869</v>
      </c>
      <c r="F496" s="11" t="s">
        <v>178</v>
      </c>
      <c r="G496" s="11" t="s">
        <v>1133</v>
      </c>
      <c r="H496" s="11">
        <v>7</v>
      </c>
      <c r="I496" s="11">
        <v>7</v>
      </c>
      <c r="J496" s="11">
        <v>100</v>
      </c>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v>25</v>
      </c>
      <c r="AH496" s="11"/>
      <c r="AI496" s="11"/>
      <c r="AJ496" s="11"/>
      <c r="AK496" s="11"/>
      <c r="AL496" s="11"/>
      <c r="AM496" s="11"/>
      <c r="AN496" s="11" t="s">
        <v>1860</v>
      </c>
      <c r="AO496" s="11" t="s">
        <v>47</v>
      </c>
      <c r="AP496" s="11" t="s">
        <v>56</v>
      </c>
      <c r="AQ496" s="11" t="s">
        <v>729</v>
      </c>
      <c r="AR496" s="41">
        <f t="shared" si="102"/>
        <v>15</v>
      </c>
      <c r="AS496" s="41">
        <v>0.6</v>
      </c>
      <c r="AT496" s="41">
        <f>7591.271/AU825</f>
        <v>0.535464595065181</v>
      </c>
      <c r="AU496" s="41">
        <f t="shared" si="104"/>
        <v>15</v>
      </c>
      <c r="AV496" s="42">
        <f t="shared" si="96"/>
        <v>8.03196892597772</v>
      </c>
    </row>
    <row r="497" ht="24" spans="1:48">
      <c r="A497" s="28">
        <v>494</v>
      </c>
      <c r="B497" s="11" t="s">
        <v>151</v>
      </c>
      <c r="C497" s="29" t="s">
        <v>1870</v>
      </c>
      <c r="D497" s="11" t="s">
        <v>1871</v>
      </c>
      <c r="E497" s="11" t="s">
        <v>1872</v>
      </c>
      <c r="F497" s="11" t="s">
        <v>957</v>
      </c>
      <c r="G497" s="11" t="s">
        <v>394</v>
      </c>
      <c r="H497" s="11">
        <v>7</v>
      </c>
      <c r="I497" s="11">
        <v>7</v>
      </c>
      <c r="J497" s="11">
        <v>100</v>
      </c>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v>10</v>
      </c>
      <c r="AH497" s="11"/>
      <c r="AI497" s="11"/>
      <c r="AJ497" s="11"/>
      <c r="AK497" s="11"/>
      <c r="AL497" s="11"/>
      <c r="AM497" s="11"/>
      <c r="AN497" s="11" t="s">
        <v>1873</v>
      </c>
      <c r="AO497" s="11" t="s">
        <v>105</v>
      </c>
      <c r="AP497" s="11" t="s">
        <v>56</v>
      </c>
      <c r="AQ497" s="11" t="s">
        <v>729</v>
      </c>
      <c r="AR497" s="41">
        <f t="shared" si="102"/>
        <v>6</v>
      </c>
      <c r="AS497" s="41">
        <v>0.6</v>
      </c>
      <c r="AT497" s="41">
        <f>7591.271/AU825</f>
        <v>0.535464595065181</v>
      </c>
      <c r="AU497" s="41">
        <f t="shared" si="104"/>
        <v>6</v>
      </c>
      <c r="AV497" s="42">
        <f t="shared" si="96"/>
        <v>3.21278757039109</v>
      </c>
    </row>
    <row r="498" ht="48" spans="1:48">
      <c r="A498" s="28">
        <v>495</v>
      </c>
      <c r="B498" s="11" t="s">
        <v>151</v>
      </c>
      <c r="C498" s="29" t="s">
        <v>1874</v>
      </c>
      <c r="D498" s="11" t="s">
        <v>1875</v>
      </c>
      <c r="E498" s="11" t="s">
        <v>1876</v>
      </c>
      <c r="F498" s="11" t="s">
        <v>250</v>
      </c>
      <c r="G498" s="11" t="s">
        <v>1877</v>
      </c>
      <c r="H498" s="11">
        <v>7</v>
      </c>
      <c r="I498" s="11">
        <v>7</v>
      </c>
      <c r="J498" s="11">
        <v>100</v>
      </c>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v>10</v>
      </c>
      <c r="AH498" s="11"/>
      <c r="AI498" s="11"/>
      <c r="AJ498" s="11"/>
      <c r="AK498" s="11"/>
      <c r="AL498" s="11"/>
      <c r="AM498" s="11"/>
      <c r="AN498" s="11" t="s">
        <v>1873</v>
      </c>
      <c r="AO498" s="11" t="s">
        <v>105</v>
      </c>
      <c r="AP498" s="11" t="s">
        <v>56</v>
      </c>
      <c r="AQ498" s="11" t="s">
        <v>729</v>
      </c>
      <c r="AR498" s="41">
        <f t="shared" si="102"/>
        <v>6</v>
      </c>
      <c r="AS498" s="41">
        <v>0.6</v>
      </c>
      <c r="AT498" s="41">
        <f>7591.271/AU825</f>
        <v>0.535464595065181</v>
      </c>
      <c r="AU498" s="41">
        <f t="shared" si="104"/>
        <v>6</v>
      </c>
      <c r="AV498" s="42">
        <f t="shared" si="96"/>
        <v>3.21278757039109</v>
      </c>
    </row>
    <row r="499" ht="72" spans="1:48">
      <c r="A499" s="28">
        <v>496</v>
      </c>
      <c r="B499" s="11" t="s">
        <v>151</v>
      </c>
      <c r="C499" s="29" t="s">
        <v>1878</v>
      </c>
      <c r="D499" s="11" t="s">
        <v>1029</v>
      </c>
      <c r="E499" s="11" t="s">
        <v>1879</v>
      </c>
      <c r="F499" s="11" t="s">
        <v>424</v>
      </c>
      <c r="G499" s="11" t="s">
        <v>429</v>
      </c>
      <c r="H499" s="11">
        <v>7</v>
      </c>
      <c r="I499" s="11">
        <v>3</v>
      </c>
      <c r="J499" s="11">
        <v>68.18</v>
      </c>
      <c r="K499" s="11" t="s">
        <v>829</v>
      </c>
      <c r="L499" s="11">
        <v>7</v>
      </c>
      <c r="M499" s="11">
        <v>31.81</v>
      </c>
      <c r="N499" s="11" t="s">
        <v>429</v>
      </c>
      <c r="O499" s="11">
        <v>0</v>
      </c>
      <c r="P499" s="11">
        <v>0</v>
      </c>
      <c r="Q499" s="11">
        <v>0</v>
      </c>
      <c r="R499" s="11">
        <v>0</v>
      </c>
      <c r="S499" s="11">
        <v>0</v>
      </c>
      <c r="T499" s="11">
        <v>0</v>
      </c>
      <c r="U499" s="11">
        <v>0</v>
      </c>
      <c r="V499" s="11">
        <v>0</v>
      </c>
      <c r="W499" s="11">
        <v>0</v>
      </c>
      <c r="X499" s="11">
        <v>0</v>
      </c>
      <c r="Y499" s="11">
        <v>0</v>
      </c>
      <c r="Z499" s="11">
        <v>0</v>
      </c>
      <c r="AA499" s="11">
        <v>0</v>
      </c>
      <c r="AB499" s="11">
        <v>0</v>
      </c>
      <c r="AC499" s="11">
        <v>0</v>
      </c>
      <c r="AD499" s="11">
        <v>0</v>
      </c>
      <c r="AE499" s="11">
        <v>0</v>
      </c>
      <c r="AF499" s="11">
        <v>0</v>
      </c>
      <c r="AG499" s="11">
        <v>25</v>
      </c>
      <c r="AH499" s="11" t="s">
        <v>1400</v>
      </c>
      <c r="AI499" s="11">
        <v>10</v>
      </c>
      <c r="AJ499" s="11" t="s">
        <v>3329</v>
      </c>
      <c r="AK499" s="11"/>
      <c r="AL499" s="11"/>
      <c r="AM499" s="11"/>
      <c r="AN499" s="11" t="s">
        <v>1880</v>
      </c>
      <c r="AO499" s="11" t="s">
        <v>47</v>
      </c>
      <c r="AP499" s="11" t="s">
        <v>56</v>
      </c>
      <c r="AQ499" s="11" t="s">
        <v>729</v>
      </c>
      <c r="AR499" s="41">
        <f t="shared" si="102"/>
        <v>15</v>
      </c>
      <c r="AS499" s="41">
        <v>0.6</v>
      </c>
      <c r="AT499" s="41">
        <f>7591.271/AU825</f>
        <v>0.535464595065181</v>
      </c>
      <c r="AU499" s="42">
        <f>AR499/AI499</f>
        <v>1.5</v>
      </c>
      <c r="AV499" s="42">
        <f t="shared" si="96"/>
        <v>0.803196892597772</v>
      </c>
    </row>
    <row r="500" ht="48" spans="1:48">
      <c r="A500" s="28">
        <v>497</v>
      </c>
      <c r="B500" s="11" t="s">
        <v>151</v>
      </c>
      <c r="C500" s="29" t="s">
        <v>1881</v>
      </c>
      <c r="D500" s="11" t="s">
        <v>1882</v>
      </c>
      <c r="E500" s="11" t="s">
        <v>1883</v>
      </c>
      <c r="F500" s="11" t="s">
        <v>228</v>
      </c>
      <c r="G500" s="11" t="s">
        <v>429</v>
      </c>
      <c r="H500" s="11">
        <v>7</v>
      </c>
      <c r="I500" s="11">
        <v>5</v>
      </c>
      <c r="J500" s="11">
        <v>56.25</v>
      </c>
      <c r="K500" s="11" t="s">
        <v>829</v>
      </c>
      <c r="L500" s="11">
        <v>7</v>
      </c>
      <c r="M500" s="11">
        <v>43.75</v>
      </c>
      <c r="N500" s="11" t="s">
        <v>429</v>
      </c>
      <c r="O500" s="11">
        <v>0</v>
      </c>
      <c r="P500" s="11">
        <v>0</v>
      </c>
      <c r="Q500" s="11">
        <v>0</v>
      </c>
      <c r="R500" s="11">
        <v>0</v>
      </c>
      <c r="S500" s="11">
        <v>0</v>
      </c>
      <c r="T500" s="11">
        <v>0</v>
      </c>
      <c r="U500" s="11">
        <v>0</v>
      </c>
      <c r="V500" s="11">
        <v>0</v>
      </c>
      <c r="W500" s="11">
        <v>0</v>
      </c>
      <c r="X500" s="11">
        <v>0</v>
      </c>
      <c r="Y500" s="11">
        <v>0</v>
      </c>
      <c r="Z500" s="11">
        <v>0</v>
      </c>
      <c r="AA500" s="11">
        <v>0</v>
      </c>
      <c r="AB500" s="11">
        <v>0</v>
      </c>
      <c r="AC500" s="11">
        <v>0</v>
      </c>
      <c r="AD500" s="11">
        <v>0</v>
      </c>
      <c r="AE500" s="11">
        <v>0</v>
      </c>
      <c r="AF500" s="11">
        <v>0</v>
      </c>
      <c r="AG500" s="11">
        <v>10</v>
      </c>
      <c r="AH500" s="11" t="s">
        <v>1400</v>
      </c>
      <c r="AI500" s="11">
        <v>12</v>
      </c>
      <c r="AJ500" s="11" t="s">
        <v>3329</v>
      </c>
      <c r="AK500" s="11"/>
      <c r="AL500" s="11"/>
      <c r="AM500" s="11"/>
      <c r="AN500" s="11" t="s">
        <v>1884</v>
      </c>
      <c r="AO500" s="11" t="s">
        <v>105</v>
      </c>
      <c r="AP500" s="11" t="s">
        <v>56</v>
      </c>
      <c r="AQ500" s="11" t="s">
        <v>729</v>
      </c>
      <c r="AR500" s="41">
        <f t="shared" si="102"/>
        <v>6</v>
      </c>
      <c r="AS500" s="41">
        <v>0.6</v>
      </c>
      <c r="AT500" s="41">
        <f>7591.271/AU825</f>
        <v>0.535464595065181</v>
      </c>
      <c r="AU500" s="42">
        <f>AR500/AI500</f>
        <v>0.5</v>
      </c>
      <c r="AV500" s="42">
        <f t="shared" si="96"/>
        <v>0.267732297532591</v>
      </c>
    </row>
    <row r="501" ht="36" spans="1:48">
      <c r="A501" s="28">
        <v>498</v>
      </c>
      <c r="B501" s="11" t="s">
        <v>151</v>
      </c>
      <c r="C501" s="29" t="s">
        <v>1885</v>
      </c>
      <c r="D501" s="11" t="s">
        <v>1886</v>
      </c>
      <c r="E501" s="11" t="s">
        <v>1887</v>
      </c>
      <c r="F501" s="11" t="s">
        <v>178</v>
      </c>
      <c r="G501" s="11" t="s">
        <v>1373</v>
      </c>
      <c r="H501" s="11">
        <v>6</v>
      </c>
      <c r="I501" s="11">
        <v>1</v>
      </c>
      <c r="J501" s="11">
        <v>100</v>
      </c>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v>25</v>
      </c>
      <c r="AH501" s="11"/>
      <c r="AI501" s="11"/>
      <c r="AJ501" s="11"/>
      <c r="AK501" s="11"/>
      <c r="AL501" s="11"/>
      <c r="AM501" s="11"/>
      <c r="AN501" s="11" t="s">
        <v>1884</v>
      </c>
      <c r="AO501" s="11" t="s">
        <v>47</v>
      </c>
      <c r="AP501" s="11" t="s">
        <v>56</v>
      </c>
      <c r="AQ501" s="11" t="s">
        <v>729</v>
      </c>
      <c r="AR501" s="41">
        <f t="shared" si="102"/>
        <v>15</v>
      </c>
      <c r="AS501" s="41">
        <v>0.6</v>
      </c>
      <c r="AT501" s="41">
        <f>7591.271/AU825</f>
        <v>0.535464595065181</v>
      </c>
      <c r="AU501" s="41">
        <f t="shared" ref="AU501:AU505" si="105">AR501</f>
        <v>15</v>
      </c>
      <c r="AV501" s="42">
        <f t="shared" si="96"/>
        <v>8.03196892597772</v>
      </c>
    </row>
    <row r="502" ht="36" spans="1:48">
      <c r="A502" s="28">
        <v>499</v>
      </c>
      <c r="B502" s="11" t="s">
        <v>151</v>
      </c>
      <c r="C502" s="29" t="s">
        <v>1888</v>
      </c>
      <c r="D502" s="11" t="s">
        <v>1889</v>
      </c>
      <c r="E502" s="11" t="s">
        <v>1890</v>
      </c>
      <c r="F502" s="11" t="s">
        <v>178</v>
      </c>
      <c r="G502" s="11" t="s">
        <v>1133</v>
      </c>
      <c r="H502" s="11">
        <v>8</v>
      </c>
      <c r="I502" s="11">
        <v>8</v>
      </c>
      <c r="J502" s="11">
        <v>100</v>
      </c>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v>25</v>
      </c>
      <c r="AH502" s="11"/>
      <c r="AI502" s="11"/>
      <c r="AJ502" s="11"/>
      <c r="AK502" s="11"/>
      <c r="AL502" s="11"/>
      <c r="AM502" s="11"/>
      <c r="AN502" s="11" t="s">
        <v>1891</v>
      </c>
      <c r="AO502" s="11" t="s">
        <v>47</v>
      </c>
      <c r="AP502" s="11" t="s">
        <v>56</v>
      </c>
      <c r="AQ502" s="11" t="s">
        <v>729</v>
      </c>
      <c r="AR502" s="41">
        <f t="shared" si="102"/>
        <v>15</v>
      </c>
      <c r="AS502" s="41">
        <v>0.6</v>
      </c>
      <c r="AT502" s="41">
        <f>7591.271/AU825</f>
        <v>0.535464595065181</v>
      </c>
      <c r="AU502" s="41">
        <f t="shared" si="105"/>
        <v>15</v>
      </c>
      <c r="AV502" s="42">
        <f t="shared" si="96"/>
        <v>8.03196892597772</v>
      </c>
    </row>
    <row r="503" ht="36" spans="1:48">
      <c r="A503" s="28">
        <v>500</v>
      </c>
      <c r="B503" s="11" t="s">
        <v>151</v>
      </c>
      <c r="C503" s="29" t="s">
        <v>1892</v>
      </c>
      <c r="D503" s="11" t="s">
        <v>1893</v>
      </c>
      <c r="E503" s="11" t="s">
        <v>1894</v>
      </c>
      <c r="F503" s="11" t="s">
        <v>196</v>
      </c>
      <c r="G503" s="11" t="s">
        <v>1421</v>
      </c>
      <c r="H503" s="11">
        <v>5</v>
      </c>
      <c r="I503" s="11">
        <v>5</v>
      </c>
      <c r="J503" s="11">
        <v>100</v>
      </c>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v>10</v>
      </c>
      <c r="AH503" s="11"/>
      <c r="AI503" s="11"/>
      <c r="AJ503" s="11"/>
      <c r="AK503" s="11"/>
      <c r="AL503" s="11"/>
      <c r="AM503" s="11"/>
      <c r="AN503" s="11" t="s">
        <v>1895</v>
      </c>
      <c r="AO503" s="11" t="s">
        <v>105</v>
      </c>
      <c r="AP503" s="11" t="s">
        <v>56</v>
      </c>
      <c r="AQ503" s="11" t="s">
        <v>729</v>
      </c>
      <c r="AR503" s="41">
        <f t="shared" si="102"/>
        <v>6</v>
      </c>
      <c r="AS503" s="41">
        <v>0.6</v>
      </c>
      <c r="AT503" s="41">
        <f>7591.271/AU825</f>
        <v>0.535464595065181</v>
      </c>
      <c r="AU503" s="41">
        <f t="shared" si="105"/>
        <v>6</v>
      </c>
      <c r="AV503" s="42">
        <f t="shared" si="96"/>
        <v>3.21278757039109</v>
      </c>
    </row>
    <row r="504" ht="36" spans="1:48">
      <c r="A504" s="28">
        <v>501</v>
      </c>
      <c r="B504" s="11" t="s">
        <v>151</v>
      </c>
      <c r="C504" s="29" t="s">
        <v>1896</v>
      </c>
      <c r="D504" s="11" t="s">
        <v>1897</v>
      </c>
      <c r="E504" s="11" t="s">
        <v>1898</v>
      </c>
      <c r="F504" s="11" t="s">
        <v>202</v>
      </c>
      <c r="G504" s="11" t="s">
        <v>339</v>
      </c>
      <c r="H504" s="11">
        <v>8</v>
      </c>
      <c r="I504" s="11">
        <v>1</v>
      </c>
      <c r="J504" s="11">
        <v>100</v>
      </c>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v>25</v>
      </c>
      <c r="AH504" s="11"/>
      <c r="AI504" s="11"/>
      <c r="AJ504" s="11"/>
      <c r="AK504" s="11"/>
      <c r="AL504" s="11"/>
      <c r="AM504" s="11"/>
      <c r="AN504" s="11" t="s">
        <v>1899</v>
      </c>
      <c r="AO504" s="11" t="s">
        <v>47</v>
      </c>
      <c r="AP504" s="11" t="s">
        <v>56</v>
      </c>
      <c r="AQ504" s="11" t="s">
        <v>729</v>
      </c>
      <c r="AR504" s="41">
        <f t="shared" si="102"/>
        <v>15</v>
      </c>
      <c r="AS504" s="41">
        <v>0.6</v>
      </c>
      <c r="AT504" s="41">
        <f>7591.271/AU825</f>
        <v>0.535464595065181</v>
      </c>
      <c r="AU504" s="41">
        <f t="shared" si="105"/>
        <v>15</v>
      </c>
      <c r="AV504" s="42">
        <f t="shared" si="96"/>
        <v>8.03196892597772</v>
      </c>
    </row>
    <row r="505" ht="36" spans="1:48">
      <c r="A505" s="28">
        <v>502</v>
      </c>
      <c r="B505" s="11" t="s">
        <v>151</v>
      </c>
      <c r="C505" s="29" t="s">
        <v>1900</v>
      </c>
      <c r="D505" s="11" t="s">
        <v>1010</v>
      </c>
      <c r="E505" s="11" t="s">
        <v>1011</v>
      </c>
      <c r="F505" s="11" t="s">
        <v>402</v>
      </c>
      <c r="G505" s="11" t="s">
        <v>403</v>
      </c>
      <c r="H505" s="11">
        <v>4</v>
      </c>
      <c r="I505" s="11">
        <v>4</v>
      </c>
      <c r="J505" s="11">
        <v>55.55</v>
      </c>
      <c r="K505" s="11" t="s">
        <v>403</v>
      </c>
      <c r="L505" s="11">
        <v>6</v>
      </c>
      <c r="M505" s="11">
        <v>44.44</v>
      </c>
      <c r="N505" s="11" t="s">
        <v>1012</v>
      </c>
      <c r="O505" s="11">
        <v>0</v>
      </c>
      <c r="P505" s="11">
        <v>0</v>
      </c>
      <c r="Q505" s="11">
        <v>0</v>
      </c>
      <c r="R505" s="11">
        <v>0</v>
      </c>
      <c r="S505" s="11">
        <v>0</v>
      </c>
      <c r="T505" s="11">
        <v>0</v>
      </c>
      <c r="U505" s="11">
        <v>0</v>
      </c>
      <c r="V505" s="11">
        <v>0</v>
      </c>
      <c r="W505" s="11">
        <v>0</v>
      </c>
      <c r="X505" s="11">
        <v>0</v>
      </c>
      <c r="Y505" s="11">
        <v>0</v>
      </c>
      <c r="Z505" s="11">
        <v>0</v>
      </c>
      <c r="AA505" s="11">
        <v>0</v>
      </c>
      <c r="AB505" s="11">
        <v>0</v>
      </c>
      <c r="AC505" s="11">
        <v>0</v>
      </c>
      <c r="AD505" s="11">
        <v>0</v>
      </c>
      <c r="AE505" s="11">
        <v>0</v>
      </c>
      <c r="AF505" s="11">
        <v>0</v>
      </c>
      <c r="AG505" s="11">
        <v>25</v>
      </c>
      <c r="AH505" s="11"/>
      <c r="AI505" s="11"/>
      <c r="AJ505" s="11" t="s">
        <v>3329</v>
      </c>
      <c r="AK505" s="11"/>
      <c r="AL505" s="11"/>
      <c r="AM505" s="11"/>
      <c r="AN505" s="11" t="s">
        <v>1901</v>
      </c>
      <c r="AO505" s="11" t="s">
        <v>47</v>
      </c>
      <c r="AP505" s="11" t="s">
        <v>56</v>
      </c>
      <c r="AQ505" s="11" t="s">
        <v>729</v>
      </c>
      <c r="AR505" s="41">
        <f t="shared" si="102"/>
        <v>15</v>
      </c>
      <c r="AS505" s="41">
        <v>0.6</v>
      </c>
      <c r="AT505" s="41">
        <f>7591.271/AU825</f>
        <v>0.535464595065181</v>
      </c>
      <c r="AU505" s="41">
        <f t="shared" si="105"/>
        <v>15</v>
      </c>
      <c r="AV505" s="42">
        <f t="shared" si="96"/>
        <v>8.03196892597772</v>
      </c>
    </row>
    <row r="506" ht="60" spans="1:48">
      <c r="A506" s="28">
        <v>503</v>
      </c>
      <c r="B506" s="11" t="s">
        <v>494</v>
      </c>
      <c r="C506" s="29" t="s">
        <v>1902</v>
      </c>
      <c r="D506" s="39" t="s">
        <v>1903</v>
      </c>
      <c r="E506" s="11" t="s">
        <v>1904</v>
      </c>
      <c r="F506" s="30" t="s">
        <v>1905</v>
      </c>
      <c r="G506" s="11" t="s">
        <v>1906</v>
      </c>
      <c r="H506" s="11">
        <v>2</v>
      </c>
      <c r="I506" s="11">
        <v>2</v>
      </c>
      <c r="J506" s="11">
        <v>100</v>
      </c>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v>30</v>
      </c>
      <c r="AH506" s="39" t="s">
        <v>1400</v>
      </c>
      <c r="AI506" s="39">
        <v>4</v>
      </c>
      <c r="AJ506" s="11"/>
      <c r="AK506" s="11"/>
      <c r="AL506" s="11"/>
      <c r="AM506" s="11"/>
      <c r="AN506" s="11" t="s">
        <v>1907</v>
      </c>
      <c r="AO506" s="11" t="s">
        <v>47</v>
      </c>
      <c r="AP506" s="11" t="s">
        <v>48</v>
      </c>
      <c r="AQ506" s="11" t="s">
        <v>729</v>
      </c>
      <c r="AR506" s="41">
        <f t="shared" si="102"/>
        <v>18</v>
      </c>
      <c r="AS506" s="41">
        <v>0.6</v>
      </c>
      <c r="AT506" s="41">
        <f>7591.271/AU825</f>
        <v>0.535464595065181</v>
      </c>
      <c r="AU506" s="43">
        <f>AR506/AI506*2</f>
        <v>9</v>
      </c>
      <c r="AV506" s="42">
        <f t="shared" si="96"/>
        <v>4.81918135558663</v>
      </c>
    </row>
    <row r="507" ht="36" spans="1:48">
      <c r="A507" s="28">
        <v>504</v>
      </c>
      <c r="B507" s="11" t="s">
        <v>494</v>
      </c>
      <c r="C507" s="29" t="s">
        <v>1908</v>
      </c>
      <c r="D507" s="11" t="s">
        <v>1909</v>
      </c>
      <c r="E507" s="11" t="s">
        <v>1910</v>
      </c>
      <c r="F507" s="11" t="s">
        <v>1911</v>
      </c>
      <c r="G507" s="11" t="s">
        <v>1912</v>
      </c>
      <c r="H507" s="11">
        <v>3</v>
      </c>
      <c r="I507" s="11">
        <v>3</v>
      </c>
      <c r="J507" s="11">
        <v>100</v>
      </c>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v>30</v>
      </c>
      <c r="AH507" s="11"/>
      <c r="AI507" s="11"/>
      <c r="AJ507" s="11"/>
      <c r="AK507" s="11"/>
      <c r="AL507" s="11"/>
      <c r="AM507" s="11"/>
      <c r="AN507" s="11" t="s">
        <v>728</v>
      </c>
      <c r="AO507" s="11" t="s">
        <v>47</v>
      </c>
      <c r="AP507" s="11" t="s">
        <v>48</v>
      </c>
      <c r="AQ507" s="11" t="s">
        <v>729</v>
      </c>
      <c r="AR507" s="41">
        <f t="shared" si="102"/>
        <v>18</v>
      </c>
      <c r="AS507" s="41">
        <v>0.6</v>
      </c>
      <c r="AT507" s="41">
        <f>7591.271/AU825</f>
        <v>0.535464595065181</v>
      </c>
      <c r="AU507" s="41">
        <f t="shared" ref="AU507:AU512" si="106">AR507</f>
        <v>18</v>
      </c>
      <c r="AV507" s="42">
        <f t="shared" si="96"/>
        <v>9.63836271117326</v>
      </c>
    </row>
    <row r="508" ht="24" spans="1:48">
      <c r="A508" s="28">
        <v>505</v>
      </c>
      <c r="B508" s="11" t="s">
        <v>494</v>
      </c>
      <c r="C508" s="29" t="s">
        <v>1913</v>
      </c>
      <c r="D508" s="11" t="s">
        <v>1914</v>
      </c>
      <c r="E508" s="11" t="s">
        <v>1915</v>
      </c>
      <c r="F508" s="11" t="s">
        <v>1916</v>
      </c>
      <c r="G508" s="11" t="s">
        <v>339</v>
      </c>
      <c r="H508" s="11">
        <v>2</v>
      </c>
      <c r="I508" s="11">
        <v>2</v>
      </c>
      <c r="J508" s="11">
        <v>100</v>
      </c>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v>10</v>
      </c>
      <c r="AH508" s="11"/>
      <c r="AI508" s="11"/>
      <c r="AJ508" s="11"/>
      <c r="AK508" s="11"/>
      <c r="AL508" s="11"/>
      <c r="AM508" s="11"/>
      <c r="AN508" s="11" t="s">
        <v>728</v>
      </c>
      <c r="AO508" s="11" t="s">
        <v>105</v>
      </c>
      <c r="AP508" s="11" t="s">
        <v>48</v>
      </c>
      <c r="AQ508" s="11" t="s">
        <v>729</v>
      </c>
      <c r="AR508" s="41">
        <f t="shared" si="102"/>
        <v>6</v>
      </c>
      <c r="AS508" s="41">
        <v>0.6</v>
      </c>
      <c r="AT508" s="41">
        <f>7591.271/AU825</f>
        <v>0.535464595065181</v>
      </c>
      <c r="AU508" s="41">
        <f t="shared" si="106"/>
        <v>6</v>
      </c>
      <c r="AV508" s="42">
        <f t="shared" si="96"/>
        <v>3.21278757039109</v>
      </c>
    </row>
    <row r="509" ht="24" spans="1:48">
      <c r="A509" s="28">
        <v>506</v>
      </c>
      <c r="B509" s="11" t="s">
        <v>494</v>
      </c>
      <c r="C509" s="29" t="s">
        <v>1917</v>
      </c>
      <c r="D509" s="11" t="s">
        <v>1918</v>
      </c>
      <c r="E509" s="11" t="s">
        <v>1919</v>
      </c>
      <c r="F509" s="11" t="s">
        <v>1916</v>
      </c>
      <c r="G509" s="11" t="s">
        <v>339</v>
      </c>
      <c r="H509" s="11">
        <v>2</v>
      </c>
      <c r="I509" s="11">
        <v>1</v>
      </c>
      <c r="J509" s="11">
        <v>100</v>
      </c>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v>30</v>
      </c>
      <c r="AH509" s="11"/>
      <c r="AI509" s="11"/>
      <c r="AJ509" s="11"/>
      <c r="AK509" s="11"/>
      <c r="AL509" s="11"/>
      <c r="AM509" s="11"/>
      <c r="AN509" s="11" t="s">
        <v>728</v>
      </c>
      <c r="AO509" s="11" t="s">
        <v>47</v>
      </c>
      <c r="AP509" s="11" t="s">
        <v>48</v>
      </c>
      <c r="AQ509" s="11" t="s">
        <v>729</v>
      </c>
      <c r="AR509" s="41">
        <f t="shared" si="102"/>
        <v>18</v>
      </c>
      <c r="AS509" s="41">
        <v>0.6</v>
      </c>
      <c r="AT509" s="41">
        <f>7591.271/AU825</f>
        <v>0.535464595065181</v>
      </c>
      <c r="AU509" s="41">
        <f t="shared" si="106"/>
        <v>18</v>
      </c>
      <c r="AV509" s="42">
        <f t="shared" si="96"/>
        <v>9.63836271117326</v>
      </c>
    </row>
    <row r="510" ht="24" spans="1:48">
      <c r="A510" s="28">
        <v>507</v>
      </c>
      <c r="B510" s="11" t="s">
        <v>494</v>
      </c>
      <c r="C510" s="29" t="s">
        <v>1920</v>
      </c>
      <c r="D510" s="11" t="s">
        <v>1921</v>
      </c>
      <c r="E510" s="11" t="s">
        <v>1922</v>
      </c>
      <c r="F510" s="30" t="s">
        <v>1905</v>
      </c>
      <c r="G510" s="11" t="s">
        <v>1923</v>
      </c>
      <c r="H510" s="11">
        <v>2</v>
      </c>
      <c r="I510" s="11">
        <v>2</v>
      </c>
      <c r="J510" s="11">
        <v>100</v>
      </c>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v>30</v>
      </c>
      <c r="AH510" s="11"/>
      <c r="AI510" s="11"/>
      <c r="AJ510" s="11"/>
      <c r="AK510" s="11"/>
      <c r="AL510" s="11"/>
      <c r="AM510" s="11"/>
      <c r="AN510" s="11" t="s">
        <v>733</v>
      </c>
      <c r="AO510" s="11" t="s">
        <v>47</v>
      </c>
      <c r="AP510" s="11" t="s">
        <v>48</v>
      </c>
      <c r="AQ510" s="11" t="s">
        <v>729</v>
      </c>
      <c r="AR510" s="41">
        <f t="shared" si="102"/>
        <v>18</v>
      </c>
      <c r="AS510" s="41">
        <v>0.6</v>
      </c>
      <c r="AT510" s="41">
        <f>7591.271/AU825</f>
        <v>0.535464595065181</v>
      </c>
      <c r="AU510" s="41">
        <f t="shared" si="106"/>
        <v>18</v>
      </c>
      <c r="AV510" s="42">
        <f t="shared" si="96"/>
        <v>9.63836271117326</v>
      </c>
    </row>
    <row r="511" ht="24" spans="1:48">
      <c r="A511" s="28">
        <v>508</v>
      </c>
      <c r="B511" s="11" t="s">
        <v>494</v>
      </c>
      <c r="C511" s="29" t="s">
        <v>1924</v>
      </c>
      <c r="D511" s="11" t="s">
        <v>1925</v>
      </c>
      <c r="E511" s="11" t="s">
        <v>1926</v>
      </c>
      <c r="F511" s="30" t="s">
        <v>1927</v>
      </c>
      <c r="G511" s="11" t="s">
        <v>545</v>
      </c>
      <c r="H511" s="11">
        <v>1</v>
      </c>
      <c r="I511" s="11">
        <v>1</v>
      </c>
      <c r="J511" s="11">
        <v>100</v>
      </c>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v>30</v>
      </c>
      <c r="AH511" s="11"/>
      <c r="AI511" s="11"/>
      <c r="AJ511" s="11"/>
      <c r="AK511" s="11"/>
      <c r="AL511" s="11"/>
      <c r="AM511" s="11"/>
      <c r="AN511" s="11" t="s">
        <v>733</v>
      </c>
      <c r="AO511" s="11" t="s">
        <v>47</v>
      </c>
      <c r="AP511" s="11" t="s">
        <v>48</v>
      </c>
      <c r="AQ511" s="11" t="s">
        <v>729</v>
      </c>
      <c r="AR511" s="41">
        <f t="shared" si="102"/>
        <v>18</v>
      </c>
      <c r="AS511" s="41">
        <v>0.6</v>
      </c>
      <c r="AT511" s="41">
        <f>7591.271/AU825</f>
        <v>0.535464595065181</v>
      </c>
      <c r="AU511" s="41">
        <f t="shared" si="106"/>
        <v>18</v>
      </c>
      <c r="AV511" s="42">
        <f t="shared" si="96"/>
        <v>9.63836271117326</v>
      </c>
    </row>
    <row r="512" ht="24" spans="1:48">
      <c r="A512" s="28">
        <v>509</v>
      </c>
      <c r="B512" s="11" t="s">
        <v>494</v>
      </c>
      <c r="C512" s="29" t="s">
        <v>1928</v>
      </c>
      <c r="D512" s="11" t="s">
        <v>1929</v>
      </c>
      <c r="E512" s="11" t="s">
        <v>1930</v>
      </c>
      <c r="F512" s="11" t="s">
        <v>503</v>
      </c>
      <c r="G512" s="11" t="s">
        <v>504</v>
      </c>
      <c r="H512" s="11">
        <v>2</v>
      </c>
      <c r="I512" s="11">
        <v>2</v>
      </c>
      <c r="J512" s="11">
        <v>100</v>
      </c>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v>30</v>
      </c>
      <c r="AH512" s="11"/>
      <c r="AI512" s="11"/>
      <c r="AJ512" s="11"/>
      <c r="AK512" s="11"/>
      <c r="AL512" s="11"/>
      <c r="AM512" s="11"/>
      <c r="AN512" s="11" t="s">
        <v>733</v>
      </c>
      <c r="AO512" s="11" t="s">
        <v>47</v>
      </c>
      <c r="AP512" s="11" t="s">
        <v>48</v>
      </c>
      <c r="AQ512" s="11" t="s">
        <v>729</v>
      </c>
      <c r="AR512" s="41">
        <f t="shared" si="102"/>
        <v>18</v>
      </c>
      <c r="AS512" s="41">
        <v>0.6</v>
      </c>
      <c r="AT512" s="41">
        <f>7591.271/AU825</f>
        <v>0.535464595065181</v>
      </c>
      <c r="AU512" s="41">
        <f t="shared" si="106"/>
        <v>18</v>
      </c>
      <c r="AV512" s="42">
        <f t="shared" si="96"/>
        <v>9.63836271117326</v>
      </c>
    </row>
    <row r="513" ht="48" spans="1:48">
      <c r="A513" s="28">
        <v>510</v>
      </c>
      <c r="B513" s="11" t="s">
        <v>494</v>
      </c>
      <c r="C513" s="29" t="s">
        <v>1931</v>
      </c>
      <c r="D513" s="11" t="s">
        <v>1932</v>
      </c>
      <c r="E513" s="11" t="s">
        <v>1933</v>
      </c>
      <c r="F513" s="11" t="s">
        <v>1934</v>
      </c>
      <c r="G513" s="11" t="s">
        <v>1935</v>
      </c>
      <c r="H513" s="11">
        <v>2</v>
      </c>
      <c r="I513" s="11">
        <v>2</v>
      </c>
      <c r="J513" s="11">
        <v>100</v>
      </c>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v>30</v>
      </c>
      <c r="AH513" s="11" t="s">
        <v>1400</v>
      </c>
      <c r="AI513" s="11">
        <v>2</v>
      </c>
      <c r="AJ513" s="11"/>
      <c r="AK513" s="11"/>
      <c r="AL513" s="11"/>
      <c r="AM513" s="11"/>
      <c r="AN513" s="11" t="s">
        <v>733</v>
      </c>
      <c r="AO513" s="11" t="s">
        <v>47</v>
      </c>
      <c r="AP513" s="11" t="s">
        <v>48</v>
      </c>
      <c r="AQ513" s="11" t="s">
        <v>729</v>
      </c>
      <c r="AR513" s="41">
        <f t="shared" si="102"/>
        <v>18</v>
      </c>
      <c r="AS513" s="41">
        <v>0.6</v>
      </c>
      <c r="AT513" s="41">
        <f>7591.271/AU825</f>
        <v>0.535464595065181</v>
      </c>
      <c r="AU513" s="42">
        <f>AR513/AI513</f>
        <v>9</v>
      </c>
      <c r="AV513" s="42">
        <f t="shared" si="96"/>
        <v>4.81918135558663</v>
      </c>
    </row>
    <row r="514" ht="36" spans="1:48">
      <c r="A514" s="28">
        <v>511</v>
      </c>
      <c r="B514" s="11" t="s">
        <v>494</v>
      </c>
      <c r="C514" s="29" t="s">
        <v>1936</v>
      </c>
      <c r="D514" s="11" t="s">
        <v>1937</v>
      </c>
      <c r="E514" s="11" t="s">
        <v>1938</v>
      </c>
      <c r="F514" s="11" t="s">
        <v>594</v>
      </c>
      <c r="G514" s="11" t="s">
        <v>1939</v>
      </c>
      <c r="H514" s="11">
        <v>6</v>
      </c>
      <c r="I514" s="11">
        <v>4</v>
      </c>
      <c r="J514" s="11">
        <v>41.66</v>
      </c>
      <c r="K514" s="11" t="s">
        <v>3434</v>
      </c>
      <c r="L514" s="11">
        <v>6</v>
      </c>
      <c r="M514" s="11">
        <v>33.33</v>
      </c>
      <c r="N514" s="11" t="s">
        <v>1939</v>
      </c>
      <c r="O514" s="11">
        <v>8</v>
      </c>
      <c r="P514" s="11">
        <v>25</v>
      </c>
      <c r="Q514" s="11" t="s">
        <v>3370</v>
      </c>
      <c r="R514" s="11">
        <v>0</v>
      </c>
      <c r="S514" s="11">
        <v>0</v>
      </c>
      <c r="T514" s="11">
        <v>0</v>
      </c>
      <c r="U514" s="11">
        <v>0</v>
      </c>
      <c r="V514" s="11">
        <v>0</v>
      </c>
      <c r="W514" s="11">
        <v>0</v>
      </c>
      <c r="X514" s="11">
        <v>0</v>
      </c>
      <c r="Y514" s="11">
        <v>0</v>
      </c>
      <c r="Z514" s="11">
        <v>0</v>
      </c>
      <c r="AA514" s="11">
        <v>0</v>
      </c>
      <c r="AB514" s="11">
        <v>0</v>
      </c>
      <c r="AC514" s="11">
        <v>0</v>
      </c>
      <c r="AD514" s="11">
        <v>0</v>
      </c>
      <c r="AE514" s="11">
        <v>0</v>
      </c>
      <c r="AF514" s="11">
        <v>0</v>
      </c>
      <c r="AG514" s="11">
        <v>15</v>
      </c>
      <c r="AH514" s="11"/>
      <c r="AI514" s="11"/>
      <c r="AJ514" s="11" t="s">
        <v>3329</v>
      </c>
      <c r="AK514" s="11"/>
      <c r="AL514" s="11"/>
      <c r="AM514" s="11"/>
      <c r="AN514" s="11" t="s">
        <v>733</v>
      </c>
      <c r="AO514" s="11" t="s">
        <v>47</v>
      </c>
      <c r="AP514" s="11" t="s">
        <v>56</v>
      </c>
      <c r="AQ514" s="11" t="s">
        <v>729</v>
      </c>
      <c r="AR514" s="41">
        <f t="shared" si="102"/>
        <v>9</v>
      </c>
      <c r="AS514" s="41">
        <v>0.6</v>
      </c>
      <c r="AT514" s="41">
        <f>7591.271/AU825</f>
        <v>0.535464595065181</v>
      </c>
      <c r="AU514" s="41">
        <f t="shared" ref="AU514:AU518" si="107">AR514</f>
        <v>9</v>
      </c>
      <c r="AV514" s="42">
        <f t="shared" si="96"/>
        <v>4.81918135558663</v>
      </c>
    </row>
    <row r="515" ht="36" spans="1:48">
      <c r="A515" s="28">
        <v>512</v>
      </c>
      <c r="B515" s="11" t="s">
        <v>494</v>
      </c>
      <c r="C515" s="29" t="s">
        <v>1940</v>
      </c>
      <c r="D515" s="11" t="s">
        <v>1941</v>
      </c>
      <c r="E515" s="11" t="s">
        <v>1942</v>
      </c>
      <c r="F515" s="30" t="s">
        <v>599</v>
      </c>
      <c r="G515" s="11" t="s">
        <v>499</v>
      </c>
      <c r="H515" s="11">
        <v>1</v>
      </c>
      <c r="I515" s="11">
        <v>1</v>
      </c>
      <c r="J515" s="11">
        <v>100</v>
      </c>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v>30</v>
      </c>
      <c r="AH515" s="11"/>
      <c r="AI515" s="11"/>
      <c r="AJ515" s="11"/>
      <c r="AK515" s="11"/>
      <c r="AL515" s="11"/>
      <c r="AM515" s="11"/>
      <c r="AN515" s="11" t="s">
        <v>810</v>
      </c>
      <c r="AO515" s="11" t="s">
        <v>47</v>
      </c>
      <c r="AP515" s="11" t="s">
        <v>48</v>
      </c>
      <c r="AQ515" s="11" t="s">
        <v>729</v>
      </c>
      <c r="AR515" s="41">
        <f t="shared" si="102"/>
        <v>18</v>
      </c>
      <c r="AS515" s="41">
        <v>0.6</v>
      </c>
      <c r="AT515" s="41">
        <f>7591.271/AU825</f>
        <v>0.535464595065181</v>
      </c>
      <c r="AU515" s="41">
        <f t="shared" si="107"/>
        <v>18</v>
      </c>
      <c r="AV515" s="42">
        <f t="shared" ref="AV515:AV578" si="108">AU515*AT515</f>
        <v>9.63836271117326</v>
      </c>
    </row>
    <row r="516" ht="48" spans="1:48">
      <c r="A516" s="28">
        <v>513</v>
      </c>
      <c r="B516" s="11" t="s">
        <v>494</v>
      </c>
      <c r="C516" s="29" t="s">
        <v>1943</v>
      </c>
      <c r="D516" s="11" t="s">
        <v>1944</v>
      </c>
      <c r="E516" s="11" t="s">
        <v>1945</v>
      </c>
      <c r="F516" s="11" t="s">
        <v>1934</v>
      </c>
      <c r="G516" s="11" t="s">
        <v>1935</v>
      </c>
      <c r="H516" s="11">
        <v>2</v>
      </c>
      <c r="I516" s="11">
        <v>2</v>
      </c>
      <c r="J516" s="11">
        <v>100</v>
      </c>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v>30</v>
      </c>
      <c r="AH516" s="11" t="s">
        <v>1400</v>
      </c>
      <c r="AI516" s="11">
        <v>2</v>
      </c>
      <c r="AJ516" s="11"/>
      <c r="AK516" s="11"/>
      <c r="AL516" s="11"/>
      <c r="AM516" s="11"/>
      <c r="AN516" s="11" t="s">
        <v>810</v>
      </c>
      <c r="AO516" s="11" t="s">
        <v>47</v>
      </c>
      <c r="AP516" s="11" t="s">
        <v>48</v>
      </c>
      <c r="AQ516" s="11" t="s">
        <v>729</v>
      </c>
      <c r="AR516" s="41">
        <f t="shared" si="102"/>
        <v>18</v>
      </c>
      <c r="AS516" s="41">
        <v>0.6</v>
      </c>
      <c r="AT516" s="41">
        <f>7591.271/AU825</f>
        <v>0.535464595065181</v>
      </c>
      <c r="AU516" s="42">
        <f>AR516/AI516</f>
        <v>9</v>
      </c>
      <c r="AV516" s="42">
        <f t="shared" si="108"/>
        <v>4.81918135558663</v>
      </c>
    </row>
    <row r="517" ht="48" spans="1:48">
      <c r="A517" s="28">
        <v>514</v>
      </c>
      <c r="B517" s="11" t="s">
        <v>494</v>
      </c>
      <c r="C517" s="29" t="s">
        <v>1946</v>
      </c>
      <c r="D517" s="11" t="s">
        <v>1947</v>
      </c>
      <c r="E517" s="11" t="s">
        <v>1948</v>
      </c>
      <c r="F517" s="11" t="s">
        <v>540</v>
      </c>
      <c r="G517" s="11" t="s">
        <v>504</v>
      </c>
      <c r="H517" s="11">
        <v>1</v>
      </c>
      <c r="I517" s="11">
        <v>1</v>
      </c>
      <c r="J517" s="11">
        <v>60</v>
      </c>
      <c r="K517" s="11" t="s">
        <v>504</v>
      </c>
      <c r="L517" s="11">
        <v>7</v>
      </c>
      <c r="M517" s="11">
        <v>40</v>
      </c>
      <c r="N517" s="11" t="s">
        <v>3435</v>
      </c>
      <c r="O517" s="11">
        <v>0</v>
      </c>
      <c r="P517" s="11">
        <v>0</v>
      </c>
      <c r="Q517" s="11">
        <v>0</v>
      </c>
      <c r="R517" s="11">
        <v>0</v>
      </c>
      <c r="S517" s="11">
        <v>0</v>
      </c>
      <c r="T517" s="11">
        <v>0</v>
      </c>
      <c r="U517" s="11">
        <v>0</v>
      </c>
      <c r="V517" s="11">
        <v>0</v>
      </c>
      <c r="W517" s="11">
        <v>0</v>
      </c>
      <c r="X517" s="11">
        <v>0</v>
      </c>
      <c r="Y517" s="11">
        <v>0</v>
      </c>
      <c r="Z517" s="11">
        <v>0</v>
      </c>
      <c r="AA517" s="11">
        <v>0</v>
      </c>
      <c r="AB517" s="11">
        <v>0</v>
      </c>
      <c r="AC517" s="11">
        <v>0</v>
      </c>
      <c r="AD517" s="11">
        <v>0</v>
      </c>
      <c r="AE517" s="11">
        <v>0</v>
      </c>
      <c r="AF517" s="11">
        <v>0</v>
      </c>
      <c r="AG517" s="11">
        <v>30</v>
      </c>
      <c r="AH517" s="11"/>
      <c r="AI517" s="11"/>
      <c r="AJ517" s="11" t="s">
        <v>3329</v>
      </c>
      <c r="AK517" s="11"/>
      <c r="AL517" s="11"/>
      <c r="AM517" s="11"/>
      <c r="AN517" s="11" t="s">
        <v>810</v>
      </c>
      <c r="AO517" s="11" t="s">
        <v>47</v>
      </c>
      <c r="AP517" s="11" t="s">
        <v>48</v>
      </c>
      <c r="AQ517" s="11" t="s">
        <v>729</v>
      </c>
      <c r="AR517" s="41">
        <f t="shared" si="102"/>
        <v>18</v>
      </c>
      <c r="AS517" s="41">
        <v>0.6</v>
      </c>
      <c r="AT517" s="41">
        <f>7591.271/AU825</f>
        <v>0.535464595065181</v>
      </c>
      <c r="AU517" s="41">
        <f t="shared" si="107"/>
        <v>18</v>
      </c>
      <c r="AV517" s="42">
        <f t="shared" si="108"/>
        <v>9.63836271117326</v>
      </c>
    </row>
    <row r="518" ht="24" spans="1:48">
      <c r="A518" s="28">
        <v>515</v>
      </c>
      <c r="B518" s="11" t="s">
        <v>494</v>
      </c>
      <c r="C518" s="29" t="s">
        <v>1949</v>
      </c>
      <c r="D518" s="11" t="s">
        <v>1950</v>
      </c>
      <c r="E518" s="11" t="s">
        <v>1951</v>
      </c>
      <c r="F518" s="30" t="s">
        <v>1927</v>
      </c>
      <c r="G518" s="11" t="s">
        <v>545</v>
      </c>
      <c r="H518" s="11">
        <v>6</v>
      </c>
      <c r="I518" s="11">
        <v>1</v>
      </c>
      <c r="J518" s="11">
        <v>100</v>
      </c>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v>15</v>
      </c>
      <c r="AH518" s="11"/>
      <c r="AI518" s="11"/>
      <c r="AJ518" s="11"/>
      <c r="AK518" s="11"/>
      <c r="AL518" s="11"/>
      <c r="AM518" s="11"/>
      <c r="AN518" s="11" t="s">
        <v>737</v>
      </c>
      <c r="AO518" s="11" t="s">
        <v>47</v>
      </c>
      <c r="AP518" s="11" t="s">
        <v>56</v>
      </c>
      <c r="AQ518" s="11" t="s">
        <v>729</v>
      </c>
      <c r="AR518" s="41">
        <f t="shared" si="102"/>
        <v>9</v>
      </c>
      <c r="AS518" s="41">
        <v>0.6</v>
      </c>
      <c r="AT518" s="41">
        <f>7591.271/AU825</f>
        <v>0.535464595065181</v>
      </c>
      <c r="AU518" s="41">
        <f t="shared" si="107"/>
        <v>9</v>
      </c>
      <c r="AV518" s="42">
        <f t="shared" si="108"/>
        <v>4.81918135558663</v>
      </c>
    </row>
    <row r="519" ht="48" spans="1:48">
      <c r="A519" s="28">
        <v>516</v>
      </c>
      <c r="B519" s="11" t="s">
        <v>494</v>
      </c>
      <c r="C519" s="29" t="s">
        <v>1952</v>
      </c>
      <c r="D519" s="11" t="s">
        <v>1953</v>
      </c>
      <c r="E519" s="11" t="s">
        <v>1954</v>
      </c>
      <c r="F519" s="30" t="s">
        <v>528</v>
      </c>
      <c r="G519" s="11" t="s">
        <v>636</v>
      </c>
      <c r="H519" s="11">
        <v>1</v>
      </c>
      <c r="I519" s="11">
        <v>1</v>
      </c>
      <c r="J519" s="11">
        <v>50</v>
      </c>
      <c r="K519" s="11" t="s">
        <v>636</v>
      </c>
      <c r="L519" s="11">
        <v>2</v>
      </c>
      <c r="M519" s="11">
        <v>50</v>
      </c>
      <c r="N519" s="11" t="s">
        <v>45</v>
      </c>
      <c r="O519" s="11">
        <v>0</v>
      </c>
      <c r="P519" s="11">
        <v>0</v>
      </c>
      <c r="Q519" s="11">
        <v>0</v>
      </c>
      <c r="R519" s="11">
        <v>0</v>
      </c>
      <c r="S519" s="11">
        <v>0</v>
      </c>
      <c r="T519" s="11">
        <v>0</v>
      </c>
      <c r="U519" s="11">
        <v>0</v>
      </c>
      <c r="V519" s="11">
        <v>0</v>
      </c>
      <c r="W519" s="11">
        <v>0</v>
      </c>
      <c r="X519" s="11">
        <v>0</v>
      </c>
      <c r="Y519" s="11">
        <v>0</v>
      </c>
      <c r="Z519" s="11">
        <v>0</v>
      </c>
      <c r="AA519" s="11">
        <v>0</v>
      </c>
      <c r="AB519" s="11">
        <v>0</v>
      </c>
      <c r="AC519" s="11">
        <v>0</v>
      </c>
      <c r="AD519" s="11">
        <v>0</v>
      </c>
      <c r="AE519" s="11">
        <v>0</v>
      </c>
      <c r="AF519" s="11">
        <v>0</v>
      </c>
      <c r="AG519" s="11">
        <v>30</v>
      </c>
      <c r="AH519" s="11" t="s">
        <v>1400</v>
      </c>
      <c r="AI519" s="11">
        <v>4</v>
      </c>
      <c r="AJ519" s="11" t="s">
        <v>3329</v>
      </c>
      <c r="AK519" s="11"/>
      <c r="AL519" s="11"/>
      <c r="AM519" s="11"/>
      <c r="AN519" s="11" t="s">
        <v>737</v>
      </c>
      <c r="AO519" s="11" t="s">
        <v>47</v>
      </c>
      <c r="AP519" s="11" t="s">
        <v>48</v>
      </c>
      <c r="AQ519" s="11" t="s">
        <v>729</v>
      </c>
      <c r="AR519" s="41">
        <f t="shared" si="102"/>
        <v>18</v>
      </c>
      <c r="AS519" s="41">
        <v>0.6</v>
      </c>
      <c r="AT519" s="41">
        <f>7591.271/AU825</f>
        <v>0.535464595065181</v>
      </c>
      <c r="AU519" s="42">
        <f>AR519/AI519</f>
        <v>4.5</v>
      </c>
      <c r="AV519" s="42">
        <f t="shared" si="108"/>
        <v>2.40959067779332</v>
      </c>
    </row>
    <row r="520" ht="36" spans="1:48">
      <c r="A520" s="28">
        <v>517</v>
      </c>
      <c r="B520" s="11" t="s">
        <v>494</v>
      </c>
      <c r="C520" s="29" t="s">
        <v>1955</v>
      </c>
      <c r="D520" s="11" t="s">
        <v>1956</v>
      </c>
      <c r="E520" s="11" t="s">
        <v>1957</v>
      </c>
      <c r="F520" s="11" t="s">
        <v>519</v>
      </c>
      <c r="G520" s="11" t="s">
        <v>578</v>
      </c>
      <c r="H520" s="11">
        <v>1</v>
      </c>
      <c r="I520" s="11">
        <v>1</v>
      </c>
      <c r="J520" s="11">
        <v>100</v>
      </c>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v>30</v>
      </c>
      <c r="AH520" s="11"/>
      <c r="AI520" s="11"/>
      <c r="AJ520" s="11"/>
      <c r="AK520" s="11"/>
      <c r="AL520" s="11"/>
      <c r="AM520" s="11"/>
      <c r="AN520" s="11" t="s">
        <v>737</v>
      </c>
      <c r="AO520" s="11" t="s">
        <v>47</v>
      </c>
      <c r="AP520" s="11" t="s">
        <v>48</v>
      </c>
      <c r="AQ520" s="11" t="s">
        <v>729</v>
      </c>
      <c r="AR520" s="41">
        <f t="shared" si="102"/>
        <v>18</v>
      </c>
      <c r="AS520" s="41">
        <v>0.6</v>
      </c>
      <c r="AT520" s="41">
        <f>7591.271/AU825</f>
        <v>0.535464595065181</v>
      </c>
      <c r="AU520" s="41">
        <f t="shared" ref="AU520:AU524" si="109">AR520</f>
        <v>18</v>
      </c>
      <c r="AV520" s="42">
        <f t="shared" si="108"/>
        <v>9.63836271117326</v>
      </c>
    </row>
    <row r="521" ht="24" spans="1:48">
      <c r="A521" s="28">
        <v>518</v>
      </c>
      <c r="B521" s="11" t="s">
        <v>494</v>
      </c>
      <c r="C521" s="29" t="s">
        <v>1958</v>
      </c>
      <c r="D521" s="11" t="s">
        <v>1959</v>
      </c>
      <c r="E521" s="11" t="s">
        <v>1960</v>
      </c>
      <c r="F521" s="30" t="s">
        <v>508</v>
      </c>
      <c r="G521" s="11" t="s">
        <v>394</v>
      </c>
      <c r="H521" s="11">
        <v>3</v>
      </c>
      <c r="I521" s="11">
        <v>3</v>
      </c>
      <c r="J521" s="11">
        <v>100</v>
      </c>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v>30</v>
      </c>
      <c r="AH521" s="11"/>
      <c r="AI521" s="11"/>
      <c r="AJ521" s="11"/>
      <c r="AK521" s="11"/>
      <c r="AL521" s="11"/>
      <c r="AM521" s="11"/>
      <c r="AN521" s="11" t="s">
        <v>741</v>
      </c>
      <c r="AO521" s="11" t="s">
        <v>47</v>
      </c>
      <c r="AP521" s="11" t="s">
        <v>48</v>
      </c>
      <c r="AQ521" s="11" t="s">
        <v>729</v>
      </c>
      <c r="AR521" s="41">
        <f t="shared" si="102"/>
        <v>18</v>
      </c>
      <c r="AS521" s="41">
        <v>0.6</v>
      </c>
      <c r="AT521" s="41">
        <f>7591.271/AU825</f>
        <v>0.535464595065181</v>
      </c>
      <c r="AU521" s="41">
        <f t="shared" si="109"/>
        <v>18</v>
      </c>
      <c r="AV521" s="42">
        <f t="shared" si="108"/>
        <v>9.63836271117326</v>
      </c>
    </row>
    <row r="522" ht="36" spans="1:48">
      <c r="A522" s="28">
        <v>519</v>
      </c>
      <c r="B522" s="11" t="s">
        <v>494</v>
      </c>
      <c r="C522" s="29" t="s">
        <v>1961</v>
      </c>
      <c r="D522" s="11" t="s">
        <v>1962</v>
      </c>
      <c r="E522" s="11" t="s">
        <v>1963</v>
      </c>
      <c r="F522" s="11" t="s">
        <v>503</v>
      </c>
      <c r="G522" s="11" t="s">
        <v>504</v>
      </c>
      <c r="H522" s="11">
        <v>1</v>
      </c>
      <c r="I522" s="11">
        <v>1</v>
      </c>
      <c r="J522" s="11">
        <v>100</v>
      </c>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v>30</v>
      </c>
      <c r="AH522" s="11"/>
      <c r="AI522" s="11"/>
      <c r="AJ522" s="11"/>
      <c r="AK522" s="11"/>
      <c r="AL522" s="11"/>
      <c r="AM522" s="11"/>
      <c r="AN522" s="11" t="s">
        <v>741</v>
      </c>
      <c r="AO522" s="11" t="s">
        <v>47</v>
      </c>
      <c r="AP522" s="11" t="s">
        <v>48</v>
      </c>
      <c r="AQ522" s="11" t="s">
        <v>729</v>
      </c>
      <c r="AR522" s="41">
        <f t="shared" si="102"/>
        <v>18</v>
      </c>
      <c r="AS522" s="41">
        <v>0.6</v>
      </c>
      <c r="AT522" s="41">
        <f>7591.271/AU825</f>
        <v>0.535464595065181</v>
      </c>
      <c r="AU522" s="41">
        <f t="shared" si="109"/>
        <v>18</v>
      </c>
      <c r="AV522" s="42">
        <f t="shared" si="108"/>
        <v>9.63836271117326</v>
      </c>
    </row>
    <row r="523" ht="24" spans="1:48">
      <c r="A523" s="28">
        <v>520</v>
      </c>
      <c r="B523" s="11" t="s">
        <v>494</v>
      </c>
      <c r="C523" s="29" t="s">
        <v>1964</v>
      </c>
      <c r="D523" s="11" t="s">
        <v>1965</v>
      </c>
      <c r="E523" s="11" t="s">
        <v>1966</v>
      </c>
      <c r="F523" s="11" t="s">
        <v>503</v>
      </c>
      <c r="G523" s="11" t="s">
        <v>504</v>
      </c>
      <c r="H523" s="11">
        <v>1</v>
      </c>
      <c r="I523" s="11">
        <v>1</v>
      </c>
      <c r="J523" s="11">
        <v>100</v>
      </c>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v>30</v>
      </c>
      <c r="AH523" s="11"/>
      <c r="AI523" s="11"/>
      <c r="AJ523" s="11"/>
      <c r="AK523" s="11"/>
      <c r="AL523" s="11"/>
      <c r="AM523" s="11"/>
      <c r="AN523" s="11" t="s">
        <v>741</v>
      </c>
      <c r="AO523" s="11" t="s">
        <v>47</v>
      </c>
      <c r="AP523" s="11" t="s">
        <v>48</v>
      </c>
      <c r="AQ523" s="11" t="s">
        <v>729</v>
      </c>
      <c r="AR523" s="41">
        <f t="shared" si="102"/>
        <v>18</v>
      </c>
      <c r="AS523" s="41">
        <v>0.6</v>
      </c>
      <c r="AT523" s="41">
        <f>7591.271/AU825</f>
        <v>0.535464595065181</v>
      </c>
      <c r="AU523" s="41">
        <f t="shared" si="109"/>
        <v>18</v>
      </c>
      <c r="AV523" s="42">
        <f t="shared" si="108"/>
        <v>9.63836271117326</v>
      </c>
    </row>
    <row r="524" ht="36" spans="1:48">
      <c r="A524" s="28">
        <v>521</v>
      </c>
      <c r="B524" s="11" t="s">
        <v>494</v>
      </c>
      <c r="C524" s="29" t="s">
        <v>1967</v>
      </c>
      <c r="D524" s="11" t="s">
        <v>1968</v>
      </c>
      <c r="E524" s="11" t="s">
        <v>1969</v>
      </c>
      <c r="F524" s="30" t="s">
        <v>528</v>
      </c>
      <c r="G524" s="11" t="s">
        <v>636</v>
      </c>
      <c r="H524" s="11">
        <v>2</v>
      </c>
      <c r="I524" s="11">
        <v>2</v>
      </c>
      <c r="J524" s="11">
        <v>100</v>
      </c>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v>10</v>
      </c>
      <c r="AH524" s="11"/>
      <c r="AI524" s="11"/>
      <c r="AJ524" s="11"/>
      <c r="AK524" s="11"/>
      <c r="AL524" s="11"/>
      <c r="AM524" s="11"/>
      <c r="AN524" s="11" t="s">
        <v>746</v>
      </c>
      <c r="AO524" s="11" t="s">
        <v>105</v>
      </c>
      <c r="AP524" s="11" t="s">
        <v>48</v>
      </c>
      <c r="AQ524" s="11" t="s">
        <v>729</v>
      </c>
      <c r="AR524" s="41">
        <f t="shared" si="102"/>
        <v>6</v>
      </c>
      <c r="AS524" s="41">
        <v>0.6</v>
      </c>
      <c r="AT524" s="41">
        <f>7591.271/AU825</f>
        <v>0.535464595065181</v>
      </c>
      <c r="AU524" s="41">
        <f t="shared" si="109"/>
        <v>6</v>
      </c>
      <c r="AV524" s="42">
        <f t="shared" si="108"/>
        <v>3.21278757039109</v>
      </c>
    </row>
    <row r="525" ht="48" spans="1:48">
      <c r="A525" s="28">
        <v>522</v>
      </c>
      <c r="B525" s="11" t="s">
        <v>494</v>
      </c>
      <c r="C525" s="29" t="s">
        <v>1970</v>
      </c>
      <c r="D525" s="11" t="s">
        <v>1971</v>
      </c>
      <c r="E525" s="11" t="s">
        <v>1972</v>
      </c>
      <c r="F525" s="11" t="s">
        <v>519</v>
      </c>
      <c r="G525" s="11" t="s">
        <v>636</v>
      </c>
      <c r="H525" s="11">
        <v>1</v>
      </c>
      <c r="I525" s="11">
        <v>1</v>
      </c>
      <c r="J525" s="11">
        <v>50</v>
      </c>
      <c r="K525" s="11" t="s">
        <v>636</v>
      </c>
      <c r="L525" s="11">
        <v>3</v>
      </c>
      <c r="M525" s="11">
        <v>50</v>
      </c>
      <c r="N525" s="11" t="s">
        <v>45</v>
      </c>
      <c r="O525" s="11">
        <v>0</v>
      </c>
      <c r="P525" s="11">
        <v>0</v>
      </c>
      <c r="Q525" s="11">
        <v>0</v>
      </c>
      <c r="R525" s="11">
        <v>0</v>
      </c>
      <c r="S525" s="11">
        <v>0</v>
      </c>
      <c r="T525" s="11">
        <v>0</v>
      </c>
      <c r="U525" s="11">
        <v>0</v>
      </c>
      <c r="V525" s="11">
        <v>0</v>
      </c>
      <c r="W525" s="11">
        <v>0</v>
      </c>
      <c r="X525" s="11">
        <v>0</v>
      </c>
      <c r="Y525" s="11">
        <v>0</v>
      </c>
      <c r="Z525" s="11">
        <v>0</v>
      </c>
      <c r="AA525" s="11">
        <v>0</v>
      </c>
      <c r="AB525" s="11">
        <v>0</v>
      </c>
      <c r="AC525" s="11">
        <v>0</v>
      </c>
      <c r="AD525" s="11">
        <v>0</v>
      </c>
      <c r="AE525" s="11">
        <v>0</v>
      </c>
      <c r="AF525" s="11">
        <v>0</v>
      </c>
      <c r="AG525" s="11">
        <v>30</v>
      </c>
      <c r="AH525" s="11" t="s">
        <v>1400</v>
      </c>
      <c r="AI525" s="11">
        <v>2</v>
      </c>
      <c r="AJ525" s="11" t="s">
        <v>3329</v>
      </c>
      <c r="AK525" s="11"/>
      <c r="AL525" s="11"/>
      <c r="AM525" s="11"/>
      <c r="AN525" s="11" t="s">
        <v>746</v>
      </c>
      <c r="AO525" s="11" t="s">
        <v>47</v>
      </c>
      <c r="AP525" s="11" t="s">
        <v>48</v>
      </c>
      <c r="AQ525" s="11" t="s">
        <v>729</v>
      </c>
      <c r="AR525" s="41">
        <f t="shared" si="102"/>
        <v>18</v>
      </c>
      <c r="AS525" s="41">
        <v>0.6</v>
      </c>
      <c r="AT525" s="41">
        <f>7591.271/AU825</f>
        <v>0.535464595065181</v>
      </c>
      <c r="AU525" s="42">
        <f>AR525/AI525</f>
        <v>9</v>
      </c>
      <c r="AV525" s="42">
        <f t="shared" si="108"/>
        <v>4.81918135558663</v>
      </c>
    </row>
    <row r="526" ht="36" spans="1:48">
      <c r="A526" s="28">
        <v>523</v>
      </c>
      <c r="B526" s="11" t="s">
        <v>494</v>
      </c>
      <c r="C526" s="29" t="s">
        <v>1973</v>
      </c>
      <c r="D526" s="11" t="s">
        <v>1974</v>
      </c>
      <c r="E526" s="11" t="s">
        <v>1975</v>
      </c>
      <c r="F526" s="11" t="s">
        <v>1976</v>
      </c>
      <c r="G526" s="11" t="s">
        <v>1977</v>
      </c>
      <c r="H526" s="11">
        <v>2</v>
      </c>
      <c r="I526" s="11">
        <v>2</v>
      </c>
      <c r="J526" s="11">
        <v>100</v>
      </c>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v>30</v>
      </c>
      <c r="AH526" s="11"/>
      <c r="AI526" s="11"/>
      <c r="AJ526" s="11"/>
      <c r="AK526" s="11"/>
      <c r="AL526" s="11"/>
      <c r="AM526" s="11"/>
      <c r="AN526" s="11" t="s">
        <v>746</v>
      </c>
      <c r="AO526" s="11" t="s">
        <v>47</v>
      </c>
      <c r="AP526" s="11" t="s">
        <v>48</v>
      </c>
      <c r="AQ526" s="11" t="s">
        <v>729</v>
      </c>
      <c r="AR526" s="41">
        <f t="shared" si="102"/>
        <v>18</v>
      </c>
      <c r="AS526" s="41">
        <v>0.6</v>
      </c>
      <c r="AT526" s="41">
        <f>7591.271/AU825</f>
        <v>0.535464595065181</v>
      </c>
      <c r="AU526" s="41">
        <f t="shared" ref="AU526:AU529" si="110">AR526</f>
        <v>18</v>
      </c>
      <c r="AV526" s="42">
        <f t="shared" si="108"/>
        <v>9.63836271117326</v>
      </c>
    </row>
    <row r="527" ht="36" spans="1:48">
      <c r="A527" s="28">
        <v>524</v>
      </c>
      <c r="B527" s="11" t="s">
        <v>494</v>
      </c>
      <c r="C527" s="29" t="s">
        <v>1978</v>
      </c>
      <c r="D527" s="11" t="s">
        <v>1979</v>
      </c>
      <c r="E527" s="11" t="s">
        <v>1980</v>
      </c>
      <c r="F527" s="11" t="s">
        <v>624</v>
      </c>
      <c r="G527" s="11" t="s">
        <v>625</v>
      </c>
      <c r="H527" s="11">
        <v>5</v>
      </c>
      <c r="I527" s="11">
        <v>5</v>
      </c>
      <c r="J527" s="11">
        <v>100</v>
      </c>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v>5</v>
      </c>
      <c r="AH527" s="11"/>
      <c r="AI527" s="11"/>
      <c r="AJ527" s="11"/>
      <c r="AK527" s="11"/>
      <c r="AL527" s="11"/>
      <c r="AM527" s="11"/>
      <c r="AN527" s="11" t="s">
        <v>746</v>
      </c>
      <c r="AO527" s="11" t="s">
        <v>105</v>
      </c>
      <c r="AP527" s="11" t="s">
        <v>56</v>
      </c>
      <c r="AQ527" s="11" t="s">
        <v>729</v>
      </c>
      <c r="AR527" s="41">
        <f t="shared" si="102"/>
        <v>3</v>
      </c>
      <c r="AS527" s="41">
        <v>0.6</v>
      </c>
      <c r="AT527" s="41">
        <f>7591.271/AU825</f>
        <v>0.535464595065181</v>
      </c>
      <c r="AU527" s="41">
        <f t="shared" si="110"/>
        <v>3</v>
      </c>
      <c r="AV527" s="42">
        <f t="shared" si="108"/>
        <v>1.60639378519554</v>
      </c>
    </row>
    <row r="528" ht="36" spans="1:48">
      <c r="A528" s="28">
        <v>525</v>
      </c>
      <c r="B528" s="11" t="s">
        <v>494</v>
      </c>
      <c r="C528" s="29" t="s">
        <v>1981</v>
      </c>
      <c r="D528" s="11" t="s">
        <v>1982</v>
      </c>
      <c r="E528" s="11" t="s">
        <v>1983</v>
      </c>
      <c r="F528" s="30" t="s">
        <v>508</v>
      </c>
      <c r="G528" s="11" t="s">
        <v>825</v>
      </c>
      <c r="H528" s="11">
        <v>6</v>
      </c>
      <c r="I528" s="11">
        <v>6</v>
      </c>
      <c r="J528" s="11">
        <v>100</v>
      </c>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v>15</v>
      </c>
      <c r="AH528" s="11"/>
      <c r="AI528" s="11"/>
      <c r="AJ528" s="11"/>
      <c r="AK528" s="11"/>
      <c r="AL528" s="11"/>
      <c r="AM528" s="11"/>
      <c r="AN528" s="11" t="s">
        <v>750</v>
      </c>
      <c r="AO528" s="11" t="s">
        <v>47</v>
      </c>
      <c r="AP528" s="11" t="s">
        <v>56</v>
      </c>
      <c r="AQ528" s="11" t="s">
        <v>729</v>
      </c>
      <c r="AR528" s="41">
        <f t="shared" si="102"/>
        <v>9</v>
      </c>
      <c r="AS528" s="41">
        <v>0.6</v>
      </c>
      <c r="AT528" s="41">
        <f>7591.271/AU825</f>
        <v>0.535464595065181</v>
      </c>
      <c r="AU528" s="41">
        <f t="shared" si="110"/>
        <v>9</v>
      </c>
      <c r="AV528" s="42">
        <f t="shared" si="108"/>
        <v>4.81918135558663</v>
      </c>
    </row>
    <row r="529" ht="24" spans="1:48">
      <c r="A529" s="28">
        <v>526</v>
      </c>
      <c r="B529" s="11" t="s">
        <v>494</v>
      </c>
      <c r="C529" s="29" t="s">
        <v>1984</v>
      </c>
      <c r="D529" s="11" t="s">
        <v>1985</v>
      </c>
      <c r="E529" s="11" t="s">
        <v>1986</v>
      </c>
      <c r="F529" s="30" t="s">
        <v>582</v>
      </c>
      <c r="G529" s="11" t="s">
        <v>403</v>
      </c>
      <c r="H529" s="11">
        <v>1</v>
      </c>
      <c r="I529" s="11">
        <v>1</v>
      </c>
      <c r="J529" s="11">
        <v>100</v>
      </c>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v>30</v>
      </c>
      <c r="AH529" s="11"/>
      <c r="AI529" s="11"/>
      <c r="AJ529" s="11"/>
      <c r="AK529" s="11"/>
      <c r="AL529" s="11"/>
      <c r="AM529" s="11"/>
      <c r="AN529" s="11" t="s">
        <v>750</v>
      </c>
      <c r="AO529" s="11" t="s">
        <v>47</v>
      </c>
      <c r="AP529" s="11" t="s">
        <v>48</v>
      </c>
      <c r="AQ529" s="11" t="s">
        <v>729</v>
      </c>
      <c r="AR529" s="41">
        <f t="shared" si="102"/>
        <v>18</v>
      </c>
      <c r="AS529" s="41">
        <v>0.6</v>
      </c>
      <c r="AT529" s="41">
        <f>7591.271/AU825</f>
        <v>0.535464595065181</v>
      </c>
      <c r="AU529" s="41">
        <f t="shared" si="110"/>
        <v>18</v>
      </c>
      <c r="AV529" s="42">
        <f t="shared" si="108"/>
        <v>9.63836271117326</v>
      </c>
    </row>
    <row r="530" ht="36" spans="1:48">
      <c r="A530" s="28">
        <v>527</v>
      </c>
      <c r="B530" s="11" t="s">
        <v>494</v>
      </c>
      <c r="C530" s="29" t="s">
        <v>1987</v>
      </c>
      <c r="D530" s="11" t="s">
        <v>1988</v>
      </c>
      <c r="E530" s="11" t="s">
        <v>1989</v>
      </c>
      <c r="F530" s="30" t="s">
        <v>528</v>
      </c>
      <c r="G530" s="11" t="s">
        <v>636</v>
      </c>
      <c r="H530" s="11">
        <v>1</v>
      </c>
      <c r="I530" s="11">
        <v>1</v>
      </c>
      <c r="J530" s="11">
        <v>50</v>
      </c>
      <c r="K530" s="11" t="s">
        <v>636</v>
      </c>
      <c r="L530" s="11">
        <v>2</v>
      </c>
      <c r="M530" s="11">
        <v>50</v>
      </c>
      <c r="N530" s="11" t="s">
        <v>45</v>
      </c>
      <c r="O530" s="11">
        <v>0</v>
      </c>
      <c r="P530" s="11">
        <v>0</v>
      </c>
      <c r="Q530" s="11">
        <v>0</v>
      </c>
      <c r="R530" s="11">
        <v>0</v>
      </c>
      <c r="S530" s="11">
        <v>0</v>
      </c>
      <c r="T530" s="11">
        <v>0</v>
      </c>
      <c r="U530" s="11">
        <v>0</v>
      </c>
      <c r="V530" s="11">
        <v>0</v>
      </c>
      <c r="W530" s="11">
        <v>0</v>
      </c>
      <c r="X530" s="11">
        <v>0</v>
      </c>
      <c r="Y530" s="11">
        <v>0</v>
      </c>
      <c r="Z530" s="11">
        <v>0</v>
      </c>
      <c r="AA530" s="11">
        <v>0</v>
      </c>
      <c r="AB530" s="11">
        <v>0</v>
      </c>
      <c r="AC530" s="11">
        <v>0</v>
      </c>
      <c r="AD530" s="11">
        <v>0</v>
      </c>
      <c r="AE530" s="11">
        <v>0</v>
      </c>
      <c r="AF530" s="11">
        <v>0</v>
      </c>
      <c r="AG530" s="11">
        <v>30</v>
      </c>
      <c r="AH530" s="11" t="s">
        <v>1400</v>
      </c>
      <c r="AI530" s="11">
        <v>2</v>
      </c>
      <c r="AJ530" s="11" t="s">
        <v>3329</v>
      </c>
      <c r="AK530" s="11"/>
      <c r="AL530" s="11"/>
      <c r="AM530" s="11"/>
      <c r="AN530" s="11" t="s">
        <v>750</v>
      </c>
      <c r="AO530" s="11" t="s">
        <v>47</v>
      </c>
      <c r="AP530" s="11" t="s">
        <v>48</v>
      </c>
      <c r="AQ530" s="11" t="s">
        <v>729</v>
      </c>
      <c r="AR530" s="41">
        <f t="shared" si="102"/>
        <v>18</v>
      </c>
      <c r="AS530" s="41">
        <v>0.6</v>
      </c>
      <c r="AT530" s="41">
        <f>7591.271/AU825</f>
        <v>0.535464595065181</v>
      </c>
      <c r="AU530" s="42">
        <f>AR530/AI530</f>
        <v>9</v>
      </c>
      <c r="AV530" s="42">
        <f t="shared" si="108"/>
        <v>4.81918135558663</v>
      </c>
    </row>
    <row r="531" ht="36" spans="1:48">
      <c r="A531" s="28">
        <v>528</v>
      </c>
      <c r="B531" s="11" t="s">
        <v>494</v>
      </c>
      <c r="C531" s="29" t="s">
        <v>1990</v>
      </c>
      <c r="D531" s="11" t="s">
        <v>1991</v>
      </c>
      <c r="E531" s="11" t="s">
        <v>1992</v>
      </c>
      <c r="F531" s="30" t="s">
        <v>1916</v>
      </c>
      <c r="G531" s="11" t="s">
        <v>339</v>
      </c>
      <c r="H531" s="11">
        <v>1</v>
      </c>
      <c r="I531" s="11">
        <v>1</v>
      </c>
      <c r="J531" s="11">
        <v>100</v>
      </c>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v>30</v>
      </c>
      <c r="AH531" s="11"/>
      <c r="AI531" s="11"/>
      <c r="AJ531" s="11"/>
      <c r="AK531" s="11"/>
      <c r="AL531" s="11"/>
      <c r="AM531" s="11"/>
      <c r="AN531" s="11" t="s">
        <v>750</v>
      </c>
      <c r="AO531" s="11" t="s">
        <v>47</v>
      </c>
      <c r="AP531" s="11" t="s">
        <v>48</v>
      </c>
      <c r="AQ531" s="11" t="s">
        <v>729</v>
      </c>
      <c r="AR531" s="41">
        <f t="shared" si="102"/>
        <v>18</v>
      </c>
      <c r="AS531" s="41">
        <v>0.6</v>
      </c>
      <c r="AT531" s="41">
        <f>7591.271/AU825</f>
        <v>0.535464595065181</v>
      </c>
      <c r="AU531" s="41">
        <f t="shared" ref="AU531:AU533" si="111">AR531</f>
        <v>18</v>
      </c>
      <c r="AV531" s="42">
        <f t="shared" si="108"/>
        <v>9.63836271117326</v>
      </c>
    </row>
    <row r="532" ht="36" spans="1:48">
      <c r="A532" s="28">
        <v>529</v>
      </c>
      <c r="B532" s="11" t="s">
        <v>494</v>
      </c>
      <c r="C532" s="29" t="s">
        <v>1993</v>
      </c>
      <c r="D532" s="11" t="s">
        <v>1994</v>
      </c>
      <c r="E532" s="11" t="s">
        <v>1995</v>
      </c>
      <c r="F532" s="11" t="s">
        <v>624</v>
      </c>
      <c r="G532" s="11" t="s">
        <v>1939</v>
      </c>
      <c r="H532" s="11">
        <v>6</v>
      </c>
      <c r="I532" s="11">
        <v>5</v>
      </c>
      <c r="J532" s="11">
        <v>40</v>
      </c>
      <c r="K532" s="11" t="s">
        <v>3436</v>
      </c>
      <c r="L532" s="11">
        <v>6</v>
      </c>
      <c r="M532" s="11">
        <v>60</v>
      </c>
      <c r="N532" s="11" t="s">
        <v>1939</v>
      </c>
      <c r="O532" s="11">
        <v>0</v>
      </c>
      <c r="P532" s="11">
        <v>0</v>
      </c>
      <c r="Q532" s="11">
        <v>0</v>
      </c>
      <c r="R532" s="11">
        <v>0</v>
      </c>
      <c r="S532" s="11">
        <v>0</v>
      </c>
      <c r="T532" s="11">
        <v>0</v>
      </c>
      <c r="U532" s="11">
        <v>0</v>
      </c>
      <c r="V532" s="11">
        <v>0</v>
      </c>
      <c r="W532" s="11">
        <v>0</v>
      </c>
      <c r="X532" s="11">
        <v>0</v>
      </c>
      <c r="Y532" s="11">
        <v>0</v>
      </c>
      <c r="Z532" s="11">
        <v>0</v>
      </c>
      <c r="AA532" s="11">
        <v>0</v>
      </c>
      <c r="AB532" s="11">
        <v>0</v>
      </c>
      <c r="AC532" s="11">
        <v>0</v>
      </c>
      <c r="AD532" s="11">
        <v>0</v>
      </c>
      <c r="AE532" s="11">
        <v>0</v>
      </c>
      <c r="AF532" s="11">
        <v>0</v>
      </c>
      <c r="AG532" s="11">
        <v>15</v>
      </c>
      <c r="AH532" s="11"/>
      <c r="AI532" s="11"/>
      <c r="AJ532" s="11" t="s">
        <v>3329</v>
      </c>
      <c r="AK532" s="11"/>
      <c r="AL532" s="11"/>
      <c r="AM532" s="11"/>
      <c r="AN532" s="11" t="s">
        <v>750</v>
      </c>
      <c r="AO532" s="11" t="s">
        <v>47</v>
      </c>
      <c r="AP532" s="11" t="s">
        <v>56</v>
      </c>
      <c r="AQ532" s="11" t="s">
        <v>729</v>
      </c>
      <c r="AR532" s="41">
        <f t="shared" si="102"/>
        <v>9</v>
      </c>
      <c r="AS532" s="41">
        <v>0.6</v>
      </c>
      <c r="AT532" s="41">
        <f>7591.271/AU825</f>
        <v>0.535464595065181</v>
      </c>
      <c r="AU532" s="41">
        <f t="shared" si="111"/>
        <v>9</v>
      </c>
      <c r="AV532" s="42">
        <f t="shared" si="108"/>
        <v>4.81918135558663</v>
      </c>
    </row>
    <row r="533" ht="60" spans="1:48">
      <c r="A533" s="28">
        <v>530</v>
      </c>
      <c r="B533" s="11" t="s">
        <v>494</v>
      </c>
      <c r="C533" s="29" t="s">
        <v>1996</v>
      </c>
      <c r="D533" s="11" t="s">
        <v>1997</v>
      </c>
      <c r="E533" s="11" t="s">
        <v>1998</v>
      </c>
      <c r="F533" s="11" t="s">
        <v>519</v>
      </c>
      <c r="G533" s="11" t="s">
        <v>1275</v>
      </c>
      <c r="H533" s="11">
        <v>1</v>
      </c>
      <c r="I533" s="11">
        <v>1</v>
      </c>
      <c r="J533" s="11">
        <v>34</v>
      </c>
      <c r="K533" s="11" t="s">
        <v>1275</v>
      </c>
      <c r="L533" s="11">
        <v>3</v>
      </c>
      <c r="M533" s="11">
        <v>33</v>
      </c>
      <c r="N533" s="11" t="s">
        <v>3143</v>
      </c>
      <c r="O533" s="11">
        <v>6</v>
      </c>
      <c r="P533" s="11">
        <v>33</v>
      </c>
      <c r="Q533" s="11" t="s">
        <v>3437</v>
      </c>
      <c r="R533" s="11">
        <v>0</v>
      </c>
      <c r="S533" s="11">
        <v>0</v>
      </c>
      <c r="T533" s="11">
        <v>0</v>
      </c>
      <c r="U533" s="11">
        <v>0</v>
      </c>
      <c r="V533" s="11">
        <v>0</v>
      </c>
      <c r="W533" s="11">
        <v>0</v>
      </c>
      <c r="X533" s="11">
        <v>0</v>
      </c>
      <c r="Y533" s="11">
        <v>0</v>
      </c>
      <c r="Z533" s="11">
        <v>0</v>
      </c>
      <c r="AA533" s="11">
        <v>0</v>
      </c>
      <c r="AB533" s="11">
        <v>0</v>
      </c>
      <c r="AC533" s="11">
        <v>0</v>
      </c>
      <c r="AD533" s="11">
        <v>0</v>
      </c>
      <c r="AE533" s="11">
        <v>0</v>
      </c>
      <c r="AF533" s="11">
        <v>0</v>
      </c>
      <c r="AG533" s="11">
        <v>10</v>
      </c>
      <c r="AH533" s="11"/>
      <c r="AI533" s="11"/>
      <c r="AJ533" s="11" t="s">
        <v>3329</v>
      </c>
      <c r="AK533" s="11"/>
      <c r="AL533" s="11"/>
      <c r="AM533" s="11"/>
      <c r="AN533" s="11" t="s">
        <v>750</v>
      </c>
      <c r="AO533" s="11" t="s">
        <v>105</v>
      </c>
      <c r="AP533" s="11" t="s">
        <v>48</v>
      </c>
      <c r="AQ533" s="11" t="s">
        <v>729</v>
      </c>
      <c r="AR533" s="41">
        <f t="shared" si="102"/>
        <v>6</v>
      </c>
      <c r="AS533" s="41">
        <v>0.6</v>
      </c>
      <c r="AT533" s="41">
        <f>7591.271/AU825</f>
        <v>0.535464595065181</v>
      </c>
      <c r="AU533" s="41">
        <f t="shared" si="111"/>
        <v>6</v>
      </c>
      <c r="AV533" s="42">
        <f t="shared" si="108"/>
        <v>3.21278757039109</v>
      </c>
    </row>
    <row r="534" ht="24" spans="1:48">
      <c r="A534" s="28">
        <v>531</v>
      </c>
      <c r="B534" s="11" t="s">
        <v>494</v>
      </c>
      <c r="C534" s="29" t="s">
        <v>1999</v>
      </c>
      <c r="D534" s="11" t="s">
        <v>2000</v>
      </c>
      <c r="E534" s="11" t="s">
        <v>2001</v>
      </c>
      <c r="F534" s="30" t="s">
        <v>2002</v>
      </c>
      <c r="G534" s="11" t="s">
        <v>354</v>
      </c>
      <c r="H534" s="11">
        <v>3</v>
      </c>
      <c r="I534" s="11">
        <v>3</v>
      </c>
      <c r="J534" s="11">
        <v>100</v>
      </c>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v>30</v>
      </c>
      <c r="AH534" s="11" t="s">
        <v>1400</v>
      </c>
      <c r="AI534" s="11">
        <v>2</v>
      </c>
      <c r="AJ534" s="11"/>
      <c r="AK534" s="11"/>
      <c r="AL534" s="11"/>
      <c r="AM534" s="11"/>
      <c r="AN534" s="11" t="s">
        <v>869</v>
      </c>
      <c r="AO534" s="11" t="s">
        <v>47</v>
      </c>
      <c r="AP534" s="11" t="s">
        <v>48</v>
      </c>
      <c r="AQ534" s="11" t="s">
        <v>729</v>
      </c>
      <c r="AR534" s="41">
        <f t="shared" si="102"/>
        <v>18</v>
      </c>
      <c r="AS534" s="41">
        <v>0.6</v>
      </c>
      <c r="AT534" s="41">
        <f>7591.271/AU825</f>
        <v>0.535464595065181</v>
      </c>
      <c r="AU534" s="42">
        <f>AR534/AI534</f>
        <v>9</v>
      </c>
      <c r="AV534" s="42">
        <f t="shared" si="108"/>
        <v>4.81918135558663</v>
      </c>
    </row>
    <row r="535" ht="36" spans="1:48">
      <c r="A535" s="28">
        <v>532</v>
      </c>
      <c r="B535" s="11" t="s">
        <v>494</v>
      </c>
      <c r="C535" s="29" t="s">
        <v>2003</v>
      </c>
      <c r="D535" s="11" t="s">
        <v>2004</v>
      </c>
      <c r="E535" s="11" t="s">
        <v>2005</v>
      </c>
      <c r="F535" s="11" t="s">
        <v>594</v>
      </c>
      <c r="G535" s="11" t="s">
        <v>1939</v>
      </c>
      <c r="H535" s="11">
        <v>6</v>
      </c>
      <c r="I535" s="11">
        <v>4</v>
      </c>
      <c r="J535" s="11">
        <v>41.66</v>
      </c>
      <c r="K535" s="11" t="s">
        <v>3434</v>
      </c>
      <c r="L535" s="11">
        <v>6</v>
      </c>
      <c r="M535" s="11">
        <v>33.33</v>
      </c>
      <c r="N535" s="11" t="s">
        <v>1939</v>
      </c>
      <c r="O535" s="11">
        <v>8</v>
      </c>
      <c r="P535" s="11">
        <v>25</v>
      </c>
      <c r="Q535" s="11" t="s">
        <v>3370</v>
      </c>
      <c r="R535" s="11">
        <v>0</v>
      </c>
      <c r="S535" s="11">
        <v>0</v>
      </c>
      <c r="T535" s="11">
        <v>0</v>
      </c>
      <c r="U535" s="11">
        <v>0</v>
      </c>
      <c r="V535" s="11">
        <v>0</v>
      </c>
      <c r="W535" s="11">
        <v>0</v>
      </c>
      <c r="X535" s="11">
        <v>0</v>
      </c>
      <c r="Y535" s="11">
        <v>0</v>
      </c>
      <c r="Z535" s="11">
        <v>0</v>
      </c>
      <c r="AA535" s="11">
        <v>0</v>
      </c>
      <c r="AB535" s="11">
        <v>0</v>
      </c>
      <c r="AC535" s="11">
        <v>0</v>
      </c>
      <c r="AD535" s="11">
        <v>0</v>
      </c>
      <c r="AE535" s="11">
        <v>0</v>
      </c>
      <c r="AF535" s="11">
        <v>0</v>
      </c>
      <c r="AG535" s="11">
        <v>15</v>
      </c>
      <c r="AH535" s="11"/>
      <c r="AI535" s="11"/>
      <c r="AJ535" s="11" t="s">
        <v>3329</v>
      </c>
      <c r="AK535" s="11"/>
      <c r="AL535" s="11"/>
      <c r="AM535" s="11"/>
      <c r="AN535" s="11" t="s">
        <v>869</v>
      </c>
      <c r="AO535" s="11" t="s">
        <v>47</v>
      </c>
      <c r="AP535" s="11" t="s">
        <v>56</v>
      </c>
      <c r="AQ535" s="11" t="s">
        <v>729</v>
      </c>
      <c r="AR535" s="41">
        <f t="shared" si="102"/>
        <v>9</v>
      </c>
      <c r="AS535" s="41">
        <v>0.6</v>
      </c>
      <c r="AT535" s="41">
        <f>7591.271/AU825</f>
        <v>0.535464595065181</v>
      </c>
      <c r="AU535" s="41">
        <f t="shared" ref="AU535:AU540" si="112">AR535</f>
        <v>9</v>
      </c>
      <c r="AV535" s="42">
        <f t="shared" si="108"/>
        <v>4.81918135558663</v>
      </c>
    </row>
    <row r="536" ht="36" spans="1:48">
      <c r="A536" s="28">
        <v>533</v>
      </c>
      <c r="B536" s="11" t="s">
        <v>494</v>
      </c>
      <c r="C536" s="29" t="s">
        <v>2006</v>
      </c>
      <c r="D536" s="11" t="s">
        <v>2007</v>
      </c>
      <c r="E536" s="11" t="s">
        <v>2008</v>
      </c>
      <c r="F536" s="11" t="s">
        <v>540</v>
      </c>
      <c r="G536" s="11" t="s">
        <v>504</v>
      </c>
      <c r="H536" s="11">
        <v>1</v>
      </c>
      <c r="I536" s="11">
        <v>1</v>
      </c>
      <c r="J536" s="11">
        <v>100</v>
      </c>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v>30</v>
      </c>
      <c r="AH536" s="11"/>
      <c r="AI536" s="11"/>
      <c r="AJ536" s="11"/>
      <c r="AK536" s="11"/>
      <c r="AL536" s="11"/>
      <c r="AM536" s="11"/>
      <c r="AN536" s="11" t="s">
        <v>869</v>
      </c>
      <c r="AO536" s="11" t="s">
        <v>47</v>
      </c>
      <c r="AP536" s="11" t="s">
        <v>48</v>
      </c>
      <c r="AQ536" s="11" t="s">
        <v>729</v>
      </c>
      <c r="AR536" s="41">
        <f t="shared" si="102"/>
        <v>18</v>
      </c>
      <c r="AS536" s="41">
        <v>0.6</v>
      </c>
      <c r="AT536" s="41">
        <f>7591.271/AU825</f>
        <v>0.535464595065181</v>
      </c>
      <c r="AU536" s="41">
        <f t="shared" si="112"/>
        <v>18</v>
      </c>
      <c r="AV536" s="42">
        <f t="shared" si="108"/>
        <v>9.63836271117326</v>
      </c>
    </row>
    <row r="537" ht="60" spans="1:48">
      <c r="A537" s="28">
        <v>534</v>
      </c>
      <c r="B537" s="11" t="s">
        <v>494</v>
      </c>
      <c r="C537" s="29" t="s">
        <v>2009</v>
      </c>
      <c r="D537" s="11" t="s">
        <v>2010</v>
      </c>
      <c r="E537" s="11" t="s">
        <v>2011</v>
      </c>
      <c r="F537" s="11" t="s">
        <v>655</v>
      </c>
      <c r="G537" s="11" t="s">
        <v>1275</v>
      </c>
      <c r="H537" s="11">
        <v>1</v>
      </c>
      <c r="I537" s="11">
        <v>1</v>
      </c>
      <c r="J537" s="11">
        <v>50</v>
      </c>
      <c r="K537" s="11" t="s">
        <v>1275</v>
      </c>
      <c r="L537" s="11">
        <v>5</v>
      </c>
      <c r="M537" s="11">
        <v>50</v>
      </c>
      <c r="N537" s="11" t="s">
        <v>3438</v>
      </c>
      <c r="O537" s="11">
        <v>0</v>
      </c>
      <c r="P537" s="11">
        <v>0</v>
      </c>
      <c r="Q537" s="11">
        <v>0</v>
      </c>
      <c r="R537" s="11">
        <v>0</v>
      </c>
      <c r="S537" s="11">
        <v>0</v>
      </c>
      <c r="T537" s="11">
        <v>0</v>
      </c>
      <c r="U537" s="11">
        <v>0</v>
      </c>
      <c r="V537" s="11">
        <v>0</v>
      </c>
      <c r="W537" s="11">
        <v>0</v>
      </c>
      <c r="X537" s="11">
        <v>0</v>
      </c>
      <c r="Y537" s="11">
        <v>0</v>
      </c>
      <c r="Z537" s="11">
        <v>0</v>
      </c>
      <c r="AA537" s="11">
        <v>0</v>
      </c>
      <c r="AB537" s="11">
        <v>0</v>
      </c>
      <c r="AC537" s="11">
        <v>0</v>
      </c>
      <c r="AD537" s="11">
        <v>0</v>
      </c>
      <c r="AE537" s="11">
        <v>0</v>
      </c>
      <c r="AF537" s="11">
        <v>0</v>
      </c>
      <c r="AG537" s="11">
        <v>30</v>
      </c>
      <c r="AH537" s="11"/>
      <c r="AI537" s="11"/>
      <c r="AJ537" s="11" t="s">
        <v>3329</v>
      </c>
      <c r="AK537" s="11"/>
      <c r="AL537" s="11"/>
      <c r="AM537" s="11"/>
      <c r="AN537" s="11" t="s">
        <v>869</v>
      </c>
      <c r="AO537" s="11" t="s">
        <v>47</v>
      </c>
      <c r="AP537" s="11" t="s">
        <v>48</v>
      </c>
      <c r="AQ537" s="11" t="s">
        <v>729</v>
      </c>
      <c r="AR537" s="41">
        <f t="shared" si="102"/>
        <v>18</v>
      </c>
      <c r="AS537" s="41">
        <v>0.6</v>
      </c>
      <c r="AT537" s="41">
        <f>7591.271/AU825</f>
        <v>0.535464595065181</v>
      </c>
      <c r="AU537" s="41">
        <f t="shared" si="112"/>
        <v>18</v>
      </c>
      <c r="AV537" s="42">
        <f t="shared" si="108"/>
        <v>9.63836271117326</v>
      </c>
    </row>
    <row r="538" ht="36" spans="1:48">
      <c r="A538" s="28">
        <v>535</v>
      </c>
      <c r="B538" s="11" t="s">
        <v>494</v>
      </c>
      <c r="C538" s="29" t="s">
        <v>2012</v>
      </c>
      <c r="D538" s="11" t="s">
        <v>2013</v>
      </c>
      <c r="E538" s="11" t="s">
        <v>2014</v>
      </c>
      <c r="F538" s="30" t="s">
        <v>582</v>
      </c>
      <c r="G538" s="11" t="s">
        <v>1152</v>
      </c>
      <c r="H538" s="11">
        <v>3</v>
      </c>
      <c r="I538" s="11">
        <v>3</v>
      </c>
      <c r="J538" s="11">
        <v>100</v>
      </c>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v>30</v>
      </c>
      <c r="AH538" s="11"/>
      <c r="AI538" s="11"/>
      <c r="AJ538" s="11"/>
      <c r="AK538" s="11"/>
      <c r="AL538" s="11"/>
      <c r="AM538" s="11"/>
      <c r="AN538" s="11" t="s">
        <v>898</v>
      </c>
      <c r="AO538" s="11" t="s">
        <v>47</v>
      </c>
      <c r="AP538" s="11" t="s">
        <v>48</v>
      </c>
      <c r="AQ538" s="11" t="s">
        <v>729</v>
      </c>
      <c r="AR538" s="41">
        <f t="shared" si="102"/>
        <v>18</v>
      </c>
      <c r="AS538" s="41">
        <v>0.6</v>
      </c>
      <c r="AT538" s="41">
        <f>7591.271/AU825</f>
        <v>0.535464595065181</v>
      </c>
      <c r="AU538" s="41">
        <f t="shared" si="112"/>
        <v>18</v>
      </c>
      <c r="AV538" s="42">
        <f t="shared" si="108"/>
        <v>9.63836271117326</v>
      </c>
    </row>
    <row r="539" ht="48" spans="1:48">
      <c r="A539" s="28">
        <v>536</v>
      </c>
      <c r="B539" s="11" t="s">
        <v>494</v>
      </c>
      <c r="C539" s="29" t="s">
        <v>2015</v>
      </c>
      <c r="D539" s="11" t="s">
        <v>2016</v>
      </c>
      <c r="E539" s="11" t="s">
        <v>2017</v>
      </c>
      <c r="F539" s="30" t="s">
        <v>2018</v>
      </c>
      <c r="G539" s="11" t="s">
        <v>2019</v>
      </c>
      <c r="H539" s="11">
        <v>1</v>
      </c>
      <c r="I539" s="11">
        <v>1</v>
      </c>
      <c r="J539" s="11">
        <v>90</v>
      </c>
      <c r="K539" s="11" t="s">
        <v>2019</v>
      </c>
      <c r="L539" s="11">
        <v>3</v>
      </c>
      <c r="M539" s="11">
        <v>5</v>
      </c>
      <c r="N539" s="11" t="s">
        <v>3439</v>
      </c>
      <c r="O539" s="11">
        <v>5</v>
      </c>
      <c r="P539" s="11">
        <v>5</v>
      </c>
      <c r="Q539" s="11" t="s">
        <v>128</v>
      </c>
      <c r="R539" s="11">
        <v>0</v>
      </c>
      <c r="S539" s="11">
        <v>0</v>
      </c>
      <c r="T539" s="11">
        <v>0</v>
      </c>
      <c r="U539" s="11">
        <v>0</v>
      </c>
      <c r="V539" s="11">
        <v>0</v>
      </c>
      <c r="W539" s="11">
        <v>0</v>
      </c>
      <c r="X539" s="11">
        <v>0</v>
      </c>
      <c r="Y539" s="11">
        <v>0</v>
      </c>
      <c r="Z539" s="11">
        <v>0</v>
      </c>
      <c r="AA539" s="11">
        <v>0</v>
      </c>
      <c r="AB539" s="11">
        <v>0</v>
      </c>
      <c r="AC539" s="11">
        <v>0</v>
      </c>
      <c r="AD539" s="11">
        <v>0</v>
      </c>
      <c r="AE539" s="11">
        <v>0</v>
      </c>
      <c r="AF539" s="11">
        <v>0</v>
      </c>
      <c r="AG539" s="11">
        <v>10</v>
      </c>
      <c r="AH539" s="11"/>
      <c r="AI539" s="11"/>
      <c r="AJ539" s="11" t="s">
        <v>3329</v>
      </c>
      <c r="AK539" s="11"/>
      <c r="AL539" s="11"/>
      <c r="AM539" s="11"/>
      <c r="AN539" s="11" t="s">
        <v>898</v>
      </c>
      <c r="AO539" s="11" t="s">
        <v>105</v>
      </c>
      <c r="AP539" s="11" t="s">
        <v>48</v>
      </c>
      <c r="AQ539" s="11" t="s">
        <v>729</v>
      </c>
      <c r="AR539" s="41">
        <f t="shared" si="102"/>
        <v>6</v>
      </c>
      <c r="AS539" s="41">
        <v>0.6</v>
      </c>
      <c r="AT539" s="41">
        <f>7591.271/AU825</f>
        <v>0.535464595065181</v>
      </c>
      <c r="AU539" s="41">
        <f t="shared" si="112"/>
        <v>6</v>
      </c>
      <c r="AV539" s="42">
        <f t="shared" si="108"/>
        <v>3.21278757039109</v>
      </c>
    </row>
    <row r="540" ht="36" spans="1:48">
      <c r="A540" s="28">
        <v>537</v>
      </c>
      <c r="B540" s="11" t="s">
        <v>494</v>
      </c>
      <c r="C540" s="29" t="s">
        <v>2020</v>
      </c>
      <c r="D540" s="11" t="s">
        <v>2021</v>
      </c>
      <c r="E540" s="11" t="s">
        <v>2022</v>
      </c>
      <c r="F540" s="11" t="s">
        <v>540</v>
      </c>
      <c r="G540" s="11" t="s">
        <v>504</v>
      </c>
      <c r="H540" s="11">
        <v>1</v>
      </c>
      <c r="I540" s="11">
        <v>1</v>
      </c>
      <c r="J540" s="11">
        <v>100</v>
      </c>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v>30</v>
      </c>
      <c r="AH540" s="11"/>
      <c r="AI540" s="11"/>
      <c r="AJ540" s="11"/>
      <c r="AK540" s="11"/>
      <c r="AL540" s="11"/>
      <c r="AM540" s="11"/>
      <c r="AN540" s="11" t="s">
        <v>898</v>
      </c>
      <c r="AO540" s="11" t="s">
        <v>47</v>
      </c>
      <c r="AP540" s="11" t="s">
        <v>48</v>
      </c>
      <c r="AQ540" s="11" t="s">
        <v>729</v>
      </c>
      <c r="AR540" s="41">
        <f t="shared" si="102"/>
        <v>18</v>
      </c>
      <c r="AS540" s="41">
        <v>0.6</v>
      </c>
      <c r="AT540" s="41">
        <f>7591.271/AU825</f>
        <v>0.535464595065181</v>
      </c>
      <c r="AU540" s="41">
        <f t="shared" si="112"/>
        <v>18</v>
      </c>
      <c r="AV540" s="42">
        <f t="shared" si="108"/>
        <v>9.63836271117326</v>
      </c>
    </row>
    <row r="541" ht="36" spans="1:48">
      <c r="A541" s="28">
        <v>538</v>
      </c>
      <c r="B541" s="11" t="s">
        <v>494</v>
      </c>
      <c r="C541" s="29" t="s">
        <v>2023</v>
      </c>
      <c r="D541" s="11" t="s">
        <v>2024</v>
      </c>
      <c r="E541" s="11" t="s">
        <v>2025</v>
      </c>
      <c r="F541" s="30" t="s">
        <v>2026</v>
      </c>
      <c r="G541" s="11" t="s">
        <v>339</v>
      </c>
      <c r="H541" s="11">
        <v>1</v>
      </c>
      <c r="I541" s="11">
        <v>1</v>
      </c>
      <c r="J541" s="11">
        <v>100</v>
      </c>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v>30</v>
      </c>
      <c r="AH541" s="11" t="s">
        <v>1400</v>
      </c>
      <c r="AI541" s="11">
        <v>3</v>
      </c>
      <c r="AJ541" s="11"/>
      <c r="AK541" s="11"/>
      <c r="AL541" s="11"/>
      <c r="AM541" s="11"/>
      <c r="AN541" s="11" t="s">
        <v>754</v>
      </c>
      <c r="AO541" s="11" t="s">
        <v>47</v>
      </c>
      <c r="AP541" s="11" t="s">
        <v>48</v>
      </c>
      <c r="AQ541" s="11" t="s">
        <v>729</v>
      </c>
      <c r="AR541" s="41">
        <f t="shared" si="102"/>
        <v>18</v>
      </c>
      <c r="AS541" s="41">
        <v>0.6</v>
      </c>
      <c r="AT541" s="41">
        <f>7591.271/AU825</f>
        <v>0.535464595065181</v>
      </c>
      <c r="AU541" s="42">
        <f>AR541/AI541</f>
        <v>6</v>
      </c>
      <c r="AV541" s="42">
        <f t="shared" si="108"/>
        <v>3.21278757039109</v>
      </c>
    </row>
    <row r="542" ht="36" spans="1:48">
      <c r="A542" s="28">
        <v>539</v>
      </c>
      <c r="B542" s="11" t="s">
        <v>494</v>
      </c>
      <c r="C542" s="29" t="s">
        <v>2027</v>
      </c>
      <c r="D542" s="11" t="s">
        <v>2028</v>
      </c>
      <c r="E542" s="11" t="s">
        <v>2029</v>
      </c>
      <c r="F542" s="11" t="s">
        <v>503</v>
      </c>
      <c r="G542" s="11" t="s">
        <v>504</v>
      </c>
      <c r="H542" s="11">
        <v>1</v>
      </c>
      <c r="I542" s="11">
        <v>1</v>
      </c>
      <c r="J542" s="11">
        <v>100</v>
      </c>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v>30</v>
      </c>
      <c r="AH542" s="11"/>
      <c r="AI542" s="11"/>
      <c r="AJ542" s="11"/>
      <c r="AK542" s="11"/>
      <c r="AL542" s="11"/>
      <c r="AM542" s="11"/>
      <c r="AN542" s="11" t="s">
        <v>754</v>
      </c>
      <c r="AO542" s="11" t="s">
        <v>47</v>
      </c>
      <c r="AP542" s="11" t="s">
        <v>48</v>
      </c>
      <c r="AQ542" s="11" t="s">
        <v>729</v>
      </c>
      <c r="AR542" s="41">
        <f t="shared" si="102"/>
        <v>18</v>
      </c>
      <c r="AS542" s="41">
        <v>0.6</v>
      </c>
      <c r="AT542" s="41">
        <f>7591.271/AU825</f>
        <v>0.535464595065181</v>
      </c>
      <c r="AU542" s="41">
        <f t="shared" ref="AU542:AU551" si="113">AR542</f>
        <v>18</v>
      </c>
      <c r="AV542" s="42">
        <f t="shared" si="108"/>
        <v>9.63836271117326</v>
      </c>
    </row>
    <row r="543" ht="48" spans="1:48">
      <c r="A543" s="28">
        <v>540</v>
      </c>
      <c r="B543" s="11" t="s">
        <v>494</v>
      </c>
      <c r="C543" s="29" t="s">
        <v>2030</v>
      </c>
      <c r="D543" s="11" t="s">
        <v>2031</v>
      </c>
      <c r="E543" s="11" t="s">
        <v>2032</v>
      </c>
      <c r="F543" s="11" t="s">
        <v>582</v>
      </c>
      <c r="G543" s="11" t="s">
        <v>407</v>
      </c>
      <c r="H543" s="11">
        <v>1</v>
      </c>
      <c r="I543" s="11">
        <v>1</v>
      </c>
      <c r="J543" s="11">
        <v>100</v>
      </c>
      <c r="K543" s="11" t="s">
        <v>407</v>
      </c>
      <c r="L543" s="11">
        <v>3</v>
      </c>
      <c r="M543" s="11">
        <v>0</v>
      </c>
      <c r="N543" s="11" t="s">
        <v>958</v>
      </c>
      <c r="O543" s="11">
        <v>0</v>
      </c>
      <c r="P543" s="11">
        <v>0</v>
      </c>
      <c r="Q543" s="11">
        <v>0</v>
      </c>
      <c r="R543" s="11">
        <v>0</v>
      </c>
      <c r="S543" s="11">
        <v>0</v>
      </c>
      <c r="T543" s="11">
        <v>0</v>
      </c>
      <c r="U543" s="11">
        <v>0</v>
      </c>
      <c r="V543" s="11">
        <v>0</v>
      </c>
      <c r="W543" s="11">
        <v>0</v>
      </c>
      <c r="X543" s="11">
        <v>0</v>
      </c>
      <c r="Y543" s="11">
        <v>0</v>
      </c>
      <c r="Z543" s="11">
        <v>0</v>
      </c>
      <c r="AA543" s="11">
        <v>0</v>
      </c>
      <c r="AB543" s="11">
        <v>0</v>
      </c>
      <c r="AC543" s="11">
        <v>0</v>
      </c>
      <c r="AD543" s="11">
        <v>0</v>
      </c>
      <c r="AE543" s="11">
        <v>0</v>
      </c>
      <c r="AF543" s="11">
        <v>0</v>
      </c>
      <c r="AG543" s="11">
        <v>30</v>
      </c>
      <c r="AH543" s="11" t="s">
        <v>1400</v>
      </c>
      <c r="AI543" s="11">
        <v>2</v>
      </c>
      <c r="AJ543" s="11" t="s">
        <v>3329</v>
      </c>
      <c r="AK543" s="11"/>
      <c r="AL543" s="11"/>
      <c r="AM543" s="11"/>
      <c r="AN543" s="11" t="s">
        <v>754</v>
      </c>
      <c r="AO543" s="11" t="s">
        <v>47</v>
      </c>
      <c r="AP543" s="11" t="s">
        <v>48</v>
      </c>
      <c r="AQ543" s="11" t="s">
        <v>729</v>
      </c>
      <c r="AR543" s="41">
        <f t="shared" si="102"/>
        <v>18</v>
      </c>
      <c r="AS543" s="41">
        <v>0.6</v>
      </c>
      <c r="AT543" s="41">
        <f>7591.271/AU825</f>
        <v>0.535464595065181</v>
      </c>
      <c r="AU543" s="42">
        <f>AR543/AI543</f>
        <v>9</v>
      </c>
      <c r="AV543" s="42">
        <f t="shared" si="108"/>
        <v>4.81918135558663</v>
      </c>
    </row>
    <row r="544" ht="24" spans="1:48">
      <c r="A544" s="28">
        <v>541</v>
      </c>
      <c r="B544" s="11" t="s">
        <v>494</v>
      </c>
      <c r="C544" s="29" t="s">
        <v>2033</v>
      </c>
      <c r="D544" s="11" t="s">
        <v>2034</v>
      </c>
      <c r="E544" s="11" t="s">
        <v>2035</v>
      </c>
      <c r="F544" s="30" t="s">
        <v>524</v>
      </c>
      <c r="G544" s="11" t="s">
        <v>384</v>
      </c>
      <c r="H544" s="11">
        <v>2</v>
      </c>
      <c r="I544" s="11">
        <v>2</v>
      </c>
      <c r="J544" s="11">
        <v>74.07</v>
      </c>
      <c r="K544" s="11" t="s">
        <v>384</v>
      </c>
      <c r="L544" s="11">
        <v>7</v>
      </c>
      <c r="M544" s="11">
        <v>25.92</v>
      </c>
      <c r="N544" s="11" t="s">
        <v>3330</v>
      </c>
      <c r="O544" s="11">
        <v>0</v>
      </c>
      <c r="P544" s="11">
        <v>0</v>
      </c>
      <c r="Q544" s="11">
        <v>0</v>
      </c>
      <c r="R544" s="11">
        <v>0</v>
      </c>
      <c r="S544" s="11">
        <v>0</v>
      </c>
      <c r="T544" s="11">
        <v>0</v>
      </c>
      <c r="U544" s="11">
        <v>0</v>
      </c>
      <c r="V544" s="11">
        <v>0</v>
      </c>
      <c r="W544" s="11">
        <v>0</v>
      </c>
      <c r="X544" s="11">
        <v>0</v>
      </c>
      <c r="Y544" s="11">
        <v>0</v>
      </c>
      <c r="Z544" s="11">
        <v>0</v>
      </c>
      <c r="AA544" s="11">
        <v>0</v>
      </c>
      <c r="AB544" s="11">
        <v>0</v>
      </c>
      <c r="AC544" s="11">
        <v>0</v>
      </c>
      <c r="AD544" s="11">
        <v>0</v>
      </c>
      <c r="AE544" s="11">
        <v>0</v>
      </c>
      <c r="AF544" s="11">
        <v>0</v>
      </c>
      <c r="AG544" s="11">
        <v>30</v>
      </c>
      <c r="AH544" s="11"/>
      <c r="AI544" s="11"/>
      <c r="AJ544" s="11" t="s">
        <v>3329</v>
      </c>
      <c r="AK544" s="11"/>
      <c r="AL544" s="11"/>
      <c r="AM544" s="11"/>
      <c r="AN544" s="11" t="s">
        <v>759</v>
      </c>
      <c r="AO544" s="11" t="s">
        <v>47</v>
      </c>
      <c r="AP544" s="11" t="s">
        <v>48</v>
      </c>
      <c r="AQ544" s="11" t="s">
        <v>729</v>
      </c>
      <c r="AR544" s="41">
        <f t="shared" si="102"/>
        <v>18</v>
      </c>
      <c r="AS544" s="41">
        <v>0.6</v>
      </c>
      <c r="AT544" s="41">
        <f>7591.271/AU825</f>
        <v>0.535464595065181</v>
      </c>
      <c r="AU544" s="41">
        <f t="shared" si="113"/>
        <v>18</v>
      </c>
      <c r="AV544" s="42">
        <f t="shared" si="108"/>
        <v>9.63836271117326</v>
      </c>
    </row>
    <row r="545" ht="36" spans="1:48">
      <c r="A545" s="28">
        <v>542</v>
      </c>
      <c r="B545" s="11" t="s">
        <v>494</v>
      </c>
      <c r="C545" s="29" t="s">
        <v>2036</v>
      </c>
      <c r="D545" s="11" t="s">
        <v>2037</v>
      </c>
      <c r="E545" s="11" t="s">
        <v>2038</v>
      </c>
      <c r="F545" s="11" t="s">
        <v>620</v>
      </c>
      <c r="G545" s="11" t="s">
        <v>554</v>
      </c>
      <c r="H545" s="11">
        <v>4</v>
      </c>
      <c r="I545" s="11">
        <v>4</v>
      </c>
      <c r="J545" s="11">
        <v>100</v>
      </c>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v>5</v>
      </c>
      <c r="AH545" s="11"/>
      <c r="AI545" s="11"/>
      <c r="AJ545" s="11"/>
      <c r="AK545" s="11"/>
      <c r="AL545" s="11"/>
      <c r="AM545" s="11"/>
      <c r="AN545" s="11" t="s">
        <v>759</v>
      </c>
      <c r="AO545" s="11" t="s">
        <v>105</v>
      </c>
      <c r="AP545" s="11" t="s">
        <v>56</v>
      </c>
      <c r="AQ545" s="11" t="s">
        <v>729</v>
      </c>
      <c r="AR545" s="41">
        <f t="shared" si="102"/>
        <v>3</v>
      </c>
      <c r="AS545" s="41">
        <v>0.6</v>
      </c>
      <c r="AT545" s="41">
        <f>7591.271/AU825</f>
        <v>0.535464595065181</v>
      </c>
      <c r="AU545" s="41">
        <f t="shared" si="113"/>
        <v>3</v>
      </c>
      <c r="AV545" s="42">
        <f t="shared" si="108"/>
        <v>1.60639378519554</v>
      </c>
    </row>
    <row r="546" ht="36" spans="1:48">
      <c r="A546" s="28">
        <v>543</v>
      </c>
      <c r="B546" s="11" t="s">
        <v>494</v>
      </c>
      <c r="C546" s="29" t="s">
        <v>2039</v>
      </c>
      <c r="D546" s="11" t="s">
        <v>2040</v>
      </c>
      <c r="E546" s="11" t="s">
        <v>2041</v>
      </c>
      <c r="F546" s="11" t="s">
        <v>2042</v>
      </c>
      <c r="G546" s="11" t="s">
        <v>504</v>
      </c>
      <c r="H546" s="11">
        <v>1</v>
      </c>
      <c r="I546" s="11">
        <v>1</v>
      </c>
      <c r="J546" s="11">
        <v>100</v>
      </c>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v>30</v>
      </c>
      <c r="AH546" s="11"/>
      <c r="AI546" s="11"/>
      <c r="AJ546" s="11"/>
      <c r="AK546" s="11"/>
      <c r="AL546" s="11"/>
      <c r="AM546" s="11"/>
      <c r="AN546" s="11" t="s">
        <v>759</v>
      </c>
      <c r="AO546" s="11" t="s">
        <v>47</v>
      </c>
      <c r="AP546" s="11" t="s">
        <v>48</v>
      </c>
      <c r="AQ546" s="11" t="s">
        <v>729</v>
      </c>
      <c r="AR546" s="41">
        <f t="shared" si="102"/>
        <v>18</v>
      </c>
      <c r="AS546" s="41">
        <v>0.6</v>
      </c>
      <c r="AT546" s="41">
        <f>7591.271/AU825</f>
        <v>0.535464595065181</v>
      </c>
      <c r="AU546" s="41">
        <f t="shared" si="113"/>
        <v>18</v>
      </c>
      <c r="AV546" s="42">
        <f t="shared" si="108"/>
        <v>9.63836271117326</v>
      </c>
    </row>
    <row r="547" ht="24" spans="1:48">
      <c r="A547" s="28">
        <v>544</v>
      </c>
      <c r="B547" s="11" t="s">
        <v>494</v>
      </c>
      <c r="C547" s="29" t="s">
        <v>2043</v>
      </c>
      <c r="D547" s="11" t="s">
        <v>2044</v>
      </c>
      <c r="E547" s="11" t="s">
        <v>2045</v>
      </c>
      <c r="F547" s="11" t="s">
        <v>1128</v>
      </c>
      <c r="G547" s="11" t="s">
        <v>208</v>
      </c>
      <c r="H547" s="11">
        <v>5</v>
      </c>
      <c r="I547" s="11">
        <v>5</v>
      </c>
      <c r="J547" s="11">
        <v>100</v>
      </c>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v>15</v>
      </c>
      <c r="AH547" s="11"/>
      <c r="AI547" s="11"/>
      <c r="AJ547" s="11"/>
      <c r="AK547" s="11"/>
      <c r="AL547" s="11"/>
      <c r="AM547" s="11"/>
      <c r="AN547" s="11" t="s">
        <v>759</v>
      </c>
      <c r="AO547" s="11" t="s">
        <v>47</v>
      </c>
      <c r="AP547" s="11" t="s">
        <v>56</v>
      </c>
      <c r="AQ547" s="11" t="s">
        <v>729</v>
      </c>
      <c r="AR547" s="41">
        <f t="shared" si="102"/>
        <v>9</v>
      </c>
      <c r="AS547" s="41">
        <v>0.6</v>
      </c>
      <c r="AT547" s="41">
        <f>7591.271/AU825</f>
        <v>0.535464595065181</v>
      </c>
      <c r="AU547" s="41">
        <f t="shared" si="113"/>
        <v>9</v>
      </c>
      <c r="AV547" s="42">
        <f t="shared" si="108"/>
        <v>4.81918135558663</v>
      </c>
    </row>
    <row r="548" ht="24" spans="1:48">
      <c r="A548" s="28">
        <v>545</v>
      </c>
      <c r="B548" s="11" t="s">
        <v>494</v>
      </c>
      <c r="C548" s="29" t="s">
        <v>2046</v>
      </c>
      <c r="D548" s="11" t="s">
        <v>2047</v>
      </c>
      <c r="E548" s="11" t="s">
        <v>2048</v>
      </c>
      <c r="F548" s="11" t="s">
        <v>646</v>
      </c>
      <c r="G548" s="11" t="s">
        <v>403</v>
      </c>
      <c r="H548" s="11">
        <v>1</v>
      </c>
      <c r="I548" s="11">
        <v>1</v>
      </c>
      <c r="J548" s="11">
        <v>100</v>
      </c>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v>30</v>
      </c>
      <c r="AH548" s="11"/>
      <c r="AI548" s="11"/>
      <c r="AJ548" s="11"/>
      <c r="AK548" s="11"/>
      <c r="AL548" s="11"/>
      <c r="AM548" s="11"/>
      <c r="AN548" s="11" t="s">
        <v>759</v>
      </c>
      <c r="AO548" s="11" t="s">
        <v>47</v>
      </c>
      <c r="AP548" s="11" t="s">
        <v>48</v>
      </c>
      <c r="AQ548" s="11" t="s">
        <v>729</v>
      </c>
      <c r="AR548" s="41">
        <f t="shared" si="102"/>
        <v>18</v>
      </c>
      <c r="AS548" s="41">
        <v>0.6</v>
      </c>
      <c r="AT548" s="41">
        <f>7591.271/AU825</f>
        <v>0.535464595065181</v>
      </c>
      <c r="AU548" s="41">
        <f t="shared" si="113"/>
        <v>18</v>
      </c>
      <c r="AV548" s="42">
        <f t="shared" si="108"/>
        <v>9.63836271117326</v>
      </c>
    </row>
    <row r="549" ht="24" spans="1:48">
      <c r="A549" s="28">
        <v>546</v>
      </c>
      <c r="B549" s="11" t="s">
        <v>494</v>
      </c>
      <c r="C549" s="29" t="s">
        <v>2049</v>
      </c>
      <c r="D549" s="11" t="s">
        <v>2050</v>
      </c>
      <c r="E549" s="11" t="s">
        <v>2051</v>
      </c>
      <c r="F549" s="30" t="s">
        <v>582</v>
      </c>
      <c r="G549" s="11" t="s">
        <v>1016</v>
      </c>
      <c r="H549" s="11">
        <v>3</v>
      </c>
      <c r="I549" s="11">
        <v>3</v>
      </c>
      <c r="J549" s="11">
        <v>100</v>
      </c>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v>30</v>
      </c>
      <c r="AH549" s="11"/>
      <c r="AI549" s="11"/>
      <c r="AJ549" s="11"/>
      <c r="AK549" s="11"/>
      <c r="AL549" s="11"/>
      <c r="AM549" s="11"/>
      <c r="AN549" s="11" t="s">
        <v>980</v>
      </c>
      <c r="AO549" s="11" t="s">
        <v>47</v>
      </c>
      <c r="AP549" s="11" t="s">
        <v>48</v>
      </c>
      <c r="AQ549" s="11" t="s">
        <v>729</v>
      </c>
      <c r="AR549" s="41">
        <f t="shared" si="102"/>
        <v>18</v>
      </c>
      <c r="AS549" s="41">
        <v>0.6</v>
      </c>
      <c r="AT549" s="41">
        <f>7591.271/AU825</f>
        <v>0.535464595065181</v>
      </c>
      <c r="AU549" s="41">
        <f t="shared" si="113"/>
        <v>18</v>
      </c>
      <c r="AV549" s="42">
        <f t="shared" si="108"/>
        <v>9.63836271117326</v>
      </c>
    </row>
    <row r="550" ht="48" spans="1:48">
      <c r="A550" s="28">
        <v>547</v>
      </c>
      <c r="B550" s="11" t="s">
        <v>494</v>
      </c>
      <c r="C550" s="29" t="s">
        <v>2052</v>
      </c>
      <c r="D550" s="11" t="s">
        <v>2053</v>
      </c>
      <c r="E550" s="11" t="s">
        <v>2054</v>
      </c>
      <c r="F550" s="30" t="s">
        <v>2055</v>
      </c>
      <c r="G550" s="11" t="s">
        <v>2056</v>
      </c>
      <c r="H550" s="11">
        <v>3</v>
      </c>
      <c r="I550" s="11">
        <v>1</v>
      </c>
      <c r="J550" s="11">
        <v>0</v>
      </c>
      <c r="K550" s="11" t="s">
        <v>3365</v>
      </c>
      <c r="L550" s="11">
        <v>3</v>
      </c>
      <c r="M550" s="11">
        <v>100</v>
      </c>
      <c r="N550" s="11" t="s">
        <v>2056</v>
      </c>
      <c r="O550" s="11">
        <v>0</v>
      </c>
      <c r="P550" s="11">
        <v>0</v>
      </c>
      <c r="Q550" s="11">
        <v>0</v>
      </c>
      <c r="R550" s="11">
        <v>0</v>
      </c>
      <c r="S550" s="11">
        <v>0</v>
      </c>
      <c r="T550" s="11">
        <v>0</v>
      </c>
      <c r="U550" s="11">
        <v>0</v>
      </c>
      <c r="V550" s="11">
        <v>0</v>
      </c>
      <c r="W550" s="11">
        <v>0</v>
      </c>
      <c r="X550" s="11">
        <v>0</v>
      </c>
      <c r="Y550" s="11">
        <v>0</v>
      </c>
      <c r="Z550" s="11">
        <v>0</v>
      </c>
      <c r="AA550" s="11">
        <v>0</v>
      </c>
      <c r="AB550" s="11">
        <v>0</v>
      </c>
      <c r="AC550" s="11">
        <v>0</v>
      </c>
      <c r="AD550" s="11">
        <v>0</v>
      </c>
      <c r="AE550" s="11">
        <v>0</v>
      </c>
      <c r="AF550" s="11">
        <v>0</v>
      </c>
      <c r="AG550" s="11">
        <v>30</v>
      </c>
      <c r="AH550" s="11"/>
      <c r="AI550" s="11"/>
      <c r="AJ550" s="11" t="s">
        <v>3329</v>
      </c>
      <c r="AK550" s="11"/>
      <c r="AL550" s="11"/>
      <c r="AM550" s="11"/>
      <c r="AN550" s="11" t="s">
        <v>980</v>
      </c>
      <c r="AO550" s="11" t="s">
        <v>47</v>
      </c>
      <c r="AP550" s="11" t="s">
        <v>48</v>
      </c>
      <c r="AQ550" s="11" t="s">
        <v>729</v>
      </c>
      <c r="AR550" s="41">
        <f t="shared" ref="AR550:AR613" si="114">AG550*AS550</f>
        <v>18</v>
      </c>
      <c r="AS550" s="41">
        <v>0.6</v>
      </c>
      <c r="AT550" s="41">
        <f>7591.271/AU825</f>
        <v>0.535464595065181</v>
      </c>
      <c r="AU550" s="41">
        <f t="shared" si="113"/>
        <v>18</v>
      </c>
      <c r="AV550" s="42">
        <f t="shared" si="108"/>
        <v>9.63836271117326</v>
      </c>
    </row>
    <row r="551" ht="48" spans="1:48">
      <c r="A551" s="28">
        <v>548</v>
      </c>
      <c r="B551" s="11" t="s">
        <v>494</v>
      </c>
      <c r="C551" s="29" t="s">
        <v>2057</v>
      </c>
      <c r="D551" s="11" t="s">
        <v>2058</v>
      </c>
      <c r="E551" s="11" t="s">
        <v>2059</v>
      </c>
      <c r="F551" s="30" t="s">
        <v>519</v>
      </c>
      <c r="G551" s="11" t="s">
        <v>384</v>
      </c>
      <c r="H551" s="11">
        <v>3</v>
      </c>
      <c r="I551" s="11">
        <v>3</v>
      </c>
      <c r="J551" s="11">
        <v>48.38</v>
      </c>
      <c r="K551" s="11" t="s">
        <v>384</v>
      </c>
      <c r="L551" s="11">
        <v>5</v>
      </c>
      <c r="M551" s="11">
        <v>29.03</v>
      </c>
      <c r="N551" s="11" t="s">
        <v>3434</v>
      </c>
      <c r="O551" s="11">
        <v>7</v>
      </c>
      <c r="P551" s="11">
        <v>22.58</v>
      </c>
      <c r="Q551" s="11" t="s">
        <v>1939</v>
      </c>
      <c r="R551" s="11">
        <v>0</v>
      </c>
      <c r="S551" s="11">
        <v>0</v>
      </c>
      <c r="T551" s="11">
        <v>0</v>
      </c>
      <c r="U551" s="11">
        <v>0</v>
      </c>
      <c r="V551" s="11">
        <v>0</v>
      </c>
      <c r="W551" s="11">
        <v>0</v>
      </c>
      <c r="X551" s="11">
        <v>0</v>
      </c>
      <c r="Y551" s="11">
        <v>0</v>
      </c>
      <c r="Z551" s="11">
        <v>0</v>
      </c>
      <c r="AA551" s="11">
        <v>0</v>
      </c>
      <c r="AB551" s="11">
        <v>0</v>
      </c>
      <c r="AC551" s="11">
        <v>0</v>
      </c>
      <c r="AD551" s="11">
        <v>0</v>
      </c>
      <c r="AE551" s="11">
        <v>0</v>
      </c>
      <c r="AF551" s="11">
        <v>0</v>
      </c>
      <c r="AG551" s="11">
        <v>30</v>
      </c>
      <c r="AH551" s="11"/>
      <c r="AI551" s="11"/>
      <c r="AJ551" s="11" t="s">
        <v>3329</v>
      </c>
      <c r="AK551" s="11"/>
      <c r="AL551" s="11"/>
      <c r="AM551" s="11"/>
      <c r="AN551" s="11" t="s">
        <v>980</v>
      </c>
      <c r="AO551" s="11" t="s">
        <v>47</v>
      </c>
      <c r="AP551" s="11" t="s">
        <v>48</v>
      </c>
      <c r="AQ551" s="11" t="s">
        <v>729</v>
      </c>
      <c r="AR551" s="41">
        <f t="shared" si="114"/>
        <v>18</v>
      </c>
      <c r="AS551" s="41">
        <v>0.6</v>
      </c>
      <c r="AT551" s="41">
        <f>7591.271/AU825</f>
        <v>0.535464595065181</v>
      </c>
      <c r="AU551" s="41">
        <f t="shared" si="113"/>
        <v>18</v>
      </c>
      <c r="AV551" s="42">
        <f t="shared" si="108"/>
        <v>9.63836271117326</v>
      </c>
    </row>
    <row r="552" ht="60" spans="1:48">
      <c r="A552" s="28">
        <v>549</v>
      </c>
      <c r="B552" s="11" t="s">
        <v>494</v>
      </c>
      <c r="C552" s="29" t="s">
        <v>2060</v>
      </c>
      <c r="D552" s="11" t="s">
        <v>2061</v>
      </c>
      <c r="E552" s="11" t="s">
        <v>2062</v>
      </c>
      <c r="F552" s="11" t="s">
        <v>519</v>
      </c>
      <c r="G552" s="11" t="s">
        <v>203</v>
      </c>
      <c r="H552" s="11">
        <v>6</v>
      </c>
      <c r="I552" s="11">
        <v>1</v>
      </c>
      <c r="J552" s="11">
        <v>100</v>
      </c>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v>15</v>
      </c>
      <c r="AH552" s="11" t="s">
        <v>1400</v>
      </c>
      <c r="AI552" s="11">
        <v>10</v>
      </c>
      <c r="AJ552" s="11"/>
      <c r="AK552" s="11"/>
      <c r="AL552" s="11"/>
      <c r="AM552" s="11"/>
      <c r="AN552" s="11" t="s">
        <v>980</v>
      </c>
      <c r="AO552" s="11" t="s">
        <v>47</v>
      </c>
      <c r="AP552" s="11" t="s">
        <v>56</v>
      </c>
      <c r="AQ552" s="11" t="s">
        <v>729</v>
      </c>
      <c r="AR552" s="41">
        <f t="shared" si="114"/>
        <v>9</v>
      </c>
      <c r="AS552" s="41">
        <v>0.6</v>
      </c>
      <c r="AT552" s="41">
        <f>7591.271/AU825</f>
        <v>0.535464595065181</v>
      </c>
      <c r="AU552" s="42">
        <f>AR552/AI552</f>
        <v>0.9</v>
      </c>
      <c r="AV552" s="42">
        <f t="shared" si="108"/>
        <v>0.481918135558663</v>
      </c>
    </row>
    <row r="553" ht="36" spans="1:48">
      <c r="A553" s="28">
        <v>550</v>
      </c>
      <c r="B553" s="11" t="s">
        <v>494</v>
      </c>
      <c r="C553" s="29" t="s">
        <v>2063</v>
      </c>
      <c r="D553" s="11" t="s">
        <v>2064</v>
      </c>
      <c r="E553" s="11" t="s">
        <v>2065</v>
      </c>
      <c r="F553" s="11" t="s">
        <v>503</v>
      </c>
      <c r="G553" s="11" t="s">
        <v>504</v>
      </c>
      <c r="H553" s="11">
        <v>1</v>
      </c>
      <c r="I553" s="11">
        <v>1</v>
      </c>
      <c r="J553" s="11">
        <v>100</v>
      </c>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v>30</v>
      </c>
      <c r="AH553" s="11"/>
      <c r="AI553" s="11"/>
      <c r="AJ553" s="11"/>
      <c r="AK553" s="11"/>
      <c r="AL553" s="11"/>
      <c r="AM553" s="11"/>
      <c r="AN553" s="11" t="s">
        <v>980</v>
      </c>
      <c r="AO553" s="11" t="s">
        <v>47</v>
      </c>
      <c r="AP553" s="11" t="s">
        <v>48</v>
      </c>
      <c r="AQ553" s="11" t="s">
        <v>729</v>
      </c>
      <c r="AR553" s="41">
        <f t="shared" si="114"/>
        <v>18</v>
      </c>
      <c r="AS553" s="41">
        <v>0.6</v>
      </c>
      <c r="AT553" s="41">
        <f>7591.271/AU825</f>
        <v>0.535464595065181</v>
      </c>
      <c r="AU553" s="41">
        <f t="shared" ref="AU553:AU557" si="115">AR553</f>
        <v>18</v>
      </c>
      <c r="AV553" s="42">
        <f t="shared" si="108"/>
        <v>9.63836271117326</v>
      </c>
    </row>
    <row r="554" ht="60" spans="1:48">
      <c r="A554" s="28">
        <v>551</v>
      </c>
      <c r="B554" s="11" t="s">
        <v>494</v>
      </c>
      <c r="C554" s="29" t="s">
        <v>2066</v>
      </c>
      <c r="D554" s="11" t="s">
        <v>2067</v>
      </c>
      <c r="E554" s="11" t="s">
        <v>2068</v>
      </c>
      <c r="F554" s="11" t="s">
        <v>519</v>
      </c>
      <c r="G554" s="11" t="s">
        <v>203</v>
      </c>
      <c r="H554" s="11">
        <v>6</v>
      </c>
      <c r="I554" s="11">
        <v>6</v>
      </c>
      <c r="J554" s="11">
        <v>100</v>
      </c>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v>15</v>
      </c>
      <c r="AH554" s="11" t="s">
        <v>1400</v>
      </c>
      <c r="AI554" s="11">
        <v>10</v>
      </c>
      <c r="AJ554" s="11"/>
      <c r="AK554" s="11"/>
      <c r="AL554" s="11"/>
      <c r="AM554" s="11"/>
      <c r="AN554" s="11" t="s">
        <v>980</v>
      </c>
      <c r="AO554" s="11" t="s">
        <v>47</v>
      </c>
      <c r="AP554" s="11" t="s">
        <v>56</v>
      </c>
      <c r="AQ554" s="11" t="s">
        <v>729</v>
      </c>
      <c r="AR554" s="41">
        <f t="shared" si="114"/>
        <v>9</v>
      </c>
      <c r="AS554" s="41">
        <v>0.6</v>
      </c>
      <c r="AT554" s="41">
        <f>7591.271/AU825</f>
        <v>0.535464595065181</v>
      </c>
      <c r="AU554" s="42">
        <f>AR554/AI554</f>
        <v>0.9</v>
      </c>
      <c r="AV554" s="42">
        <f t="shared" si="108"/>
        <v>0.481918135558663</v>
      </c>
    </row>
    <row r="555" ht="36" spans="1:48">
      <c r="A555" s="28">
        <v>552</v>
      </c>
      <c r="B555" s="11" t="s">
        <v>494</v>
      </c>
      <c r="C555" s="29" t="s">
        <v>2069</v>
      </c>
      <c r="D555" s="11" t="s">
        <v>2070</v>
      </c>
      <c r="E555" s="11" t="s">
        <v>2071</v>
      </c>
      <c r="F555" s="11" t="s">
        <v>524</v>
      </c>
      <c r="G555" s="11" t="s">
        <v>987</v>
      </c>
      <c r="H555" s="11">
        <v>2</v>
      </c>
      <c r="I555" s="11">
        <v>2</v>
      </c>
      <c r="J555" s="11">
        <v>100</v>
      </c>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v>30</v>
      </c>
      <c r="AH555" s="11"/>
      <c r="AI555" s="11"/>
      <c r="AJ555" s="11"/>
      <c r="AK555" s="11"/>
      <c r="AL555" s="11"/>
      <c r="AM555" s="11"/>
      <c r="AN555" s="11" t="s">
        <v>980</v>
      </c>
      <c r="AO555" s="11" t="s">
        <v>47</v>
      </c>
      <c r="AP555" s="11" t="s">
        <v>48</v>
      </c>
      <c r="AQ555" s="11" t="s">
        <v>729</v>
      </c>
      <c r="AR555" s="41">
        <f t="shared" si="114"/>
        <v>18</v>
      </c>
      <c r="AS555" s="41">
        <v>0.6</v>
      </c>
      <c r="AT555" s="41">
        <f>7591.271/AU825</f>
        <v>0.535464595065181</v>
      </c>
      <c r="AU555" s="41">
        <f t="shared" si="115"/>
        <v>18</v>
      </c>
      <c r="AV555" s="42">
        <f t="shared" si="108"/>
        <v>9.63836271117326</v>
      </c>
    </row>
    <row r="556" ht="48" spans="1:48">
      <c r="A556" s="28">
        <v>553</v>
      </c>
      <c r="B556" s="11" t="s">
        <v>494</v>
      </c>
      <c r="C556" s="29" t="s">
        <v>2072</v>
      </c>
      <c r="D556" s="11" t="s">
        <v>2073</v>
      </c>
      <c r="E556" s="11" t="s">
        <v>2074</v>
      </c>
      <c r="F556" s="11" t="s">
        <v>2075</v>
      </c>
      <c r="G556" s="11" t="s">
        <v>504</v>
      </c>
      <c r="H556" s="11">
        <v>2</v>
      </c>
      <c r="I556" s="11">
        <v>2</v>
      </c>
      <c r="J556" s="11">
        <v>60</v>
      </c>
      <c r="K556" s="11" t="s">
        <v>504</v>
      </c>
      <c r="L556" s="11">
        <v>3</v>
      </c>
      <c r="M556" s="11">
        <v>40</v>
      </c>
      <c r="N556" s="11" t="s">
        <v>3435</v>
      </c>
      <c r="O556" s="11">
        <v>0</v>
      </c>
      <c r="P556" s="11">
        <v>0</v>
      </c>
      <c r="Q556" s="11">
        <v>0</v>
      </c>
      <c r="R556" s="11">
        <v>0</v>
      </c>
      <c r="S556" s="11">
        <v>0</v>
      </c>
      <c r="T556" s="11">
        <v>0</v>
      </c>
      <c r="U556" s="11">
        <v>0</v>
      </c>
      <c r="V556" s="11">
        <v>0</v>
      </c>
      <c r="W556" s="11">
        <v>0</v>
      </c>
      <c r="X556" s="11">
        <v>0</v>
      </c>
      <c r="Y556" s="11">
        <v>0</v>
      </c>
      <c r="Z556" s="11">
        <v>0</v>
      </c>
      <c r="AA556" s="11">
        <v>0</v>
      </c>
      <c r="AB556" s="11">
        <v>0</v>
      </c>
      <c r="AC556" s="11">
        <v>0</v>
      </c>
      <c r="AD556" s="11">
        <v>0</v>
      </c>
      <c r="AE556" s="11">
        <v>0</v>
      </c>
      <c r="AF556" s="11">
        <v>0</v>
      </c>
      <c r="AG556" s="11">
        <v>30</v>
      </c>
      <c r="AH556" s="11"/>
      <c r="AI556" s="11"/>
      <c r="AJ556" s="11" t="s">
        <v>3329</v>
      </c>
      <c r="AK556" s="11"/>
      <c r="AL556" s="11"/>
      <c r="AM556" s="11"/>
      <c r="AN556" s="11" t="s">
        <v>980</v>
      </c>
      <c r="AO556" s="11" t="s">
        <v>47</v>
      </c>
      <c r="AP556" s="11" t="s">
        <v>48</v>
      </c>
      <c r="AQ556" s="11" t="s">
        <v>729</v>
      </c>
      <c r="AR556" s="41">
        <f t="shared" si="114"/>
        <v>18</v>
      </c>
      <c r="AS556" s="41">
        <v>0.6</v>
      </c>
      <c r="AT556" s="41">
        <f>7591.271/AU825</f>
        <v>0.535464595065181</v>
      </c>
      <c r="AU556" s="41">
        <f t="shared" si="115"/>
        <v>18</v>
      </c>
      <c r="AV556" s="42">
        <f t="shared" si="108"/>
        <v>9.63836271117326</v>
      </c>
    </row>
    <row r="557" ht="36" spans="1:48">
      <c r="A557" s="28">
        <v>554</v>
      </c>
      <c r="B557" s="11" t="s">
        <v>494</v>
      </c>
      <c r="C557" s="29" t="s">
        <v>2076</v>
      </c>
      <c r="D557" s="11" t="s">
        <v>2077</v>
      </c>
      <c r="E557" s="11" t="s">
        <v>2078</v>
      </c>
      <c r="F557" s="11" t="s">
        <v>503</v>
      </c>
      <c r="G557" s="11" t="s">
        <v>504</v>
      </c>
      <c r="H557" s="11">
        <v>1</v>
      </c>
      <c r="I557" s="11">
        <v>1</v>
      </c>
      <c r="J557" s="11">
        <v>100</v>
      </c>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v>30</v>
      </c>
      <c r="AH557" s="11"/>
      <c r="AI557" s="11"/>
      <c r="AJ557" s="11"/>
      <c r="AK557" s="11"/>
      <c r="AL557" s="11"/>
      <c r="AM557" s="11"/>
      <c r="AN557" s="11" t="s">
        <v>980</v>
      </c>
      <c r="AO557" s="11" t="s">
        <v>47</v>
      </c>
      <c r="AP557" s="11" t="s">
        <v>48</v>
      </c>
      <c r="AQ557" s="11" t="s">
        <v>729</v>
      </c>
      <c r="AR557" s="41">
        <f t="shared" si="114"/>
        <v>18</v>
      </c>
      <c r="AS557" s="41">
        <v>0.6</v>
      </c>
      <c r="AT557" s="41">
        <f>7591.271/AU825</f>
        <v>0.535464595065181</v>
      </c>
      <c r="AU557" s="41">
        <f t="shared" si="115"/>
        <v>18</v>
      </c>
      <c r="AV557" s="42">
        <f t="shared" si="108"/>
        <v>9.63836271117326</v>
      </c>
    </row>
    <row r="558" ht="48" spans="1:48">
      <c r="A558" s="28">
        <v>555</v>
      </c>
      <c r="B558" s="11" t="s">
        <v>494</v>
      </c>
      <c r="C558" s="29" t="s">
        <v>2079</v>
      </c>
      <c r="D558" s="11" t="s">
        <v>2080</v>
      </c>
      <c r="E558" s="11" t="s">
        <v>2081</v>
      </c>
      <c r="F558" s="30" t="s">
        <v>528</v>
      </c>
      <c r="G558" s="11" t="s">
        <v>636</v>
      </c>
      <c r="H558" s="11">
        <v>3</v>
      </c>
      <c r="I558" s="11">
        <v>2</v>
      </c>
      <c r="J558" s="11">
        <v>50</v>
      </c>
      <c r="K558" s="11" t="s">
        <v>45</v>
      </c>
      <c r="L558" s="11">
        <v>3</v>
      </c>
      <c r="M558" s="11">
        <v>50</v>
      </c>
      <c r="N558" s="11" t="s">
        <v>636</v>
      </c>
      <c r="O558" s="11">
        <v>0</v>
      </c>
      <c r="P558" s="11">
        <v>0</v>
      </c>
      <c r="Q558" s="11">
        <v>0</v>
      </c>
      <c r="R558" s="11">
        <v>0</v>
      </c>
      <c r="S558" s="11">
        <v>0</v>
      </c>
      <c r="T558" s="11">
        <v>0</v>
      </c>
      <c r="U558" s="11">
        <v>0</v>
      </c>
      <c r="V558" s="11">
        <v>0</v>
      </c>
      <c r="W558" s="11">
        <v>0</v>
      </c>
      <c r="X558" s="11">
        <v>0</v>
      </c>
      <c r="Y558" s="11">
        <v>0</v>
      </c>
      <c r="Z558" s="11">
        <v>0</v>
      </c>
      <c r="AA558" s="11">
        <v>0</v>
      </c>
      <c r="AB558" s="11">
        <v>0</v>
      </c>
      <c r="AC558" s="11">
        <v>0</v>
      </c>
      <c r="AD558" s="11">
        <v>0</v>
      </c>
      <c r="AE558" s="11">
        <v>0</v>
      </c>
      <c r="AF558" s="11">
        <v>0</v>
      </c>
      <c r="AG558" s="11">
        <v>30</v>
      </c>
      <c r="AH558" s="11" t="s">
        <v>1400</v>
      </c>
      <c r="AI558" s="11">
        <v>3</v>
      </c>
      <c r="AJ558" s="11" t="s">
        <v>3329</v>
      </c>
      <c r="AK558" s="11"/>
      <c r="AL558" s="11"/>
      <c r="AM558" s="11"/>
      <c r="AN558" s="11" t="s">
        <v>1005</v>
      </c>
      <c r="AO558" s="11" t="s">
        <v>47</v>
      </c>
      <c r="AP558" s="11" t="s">
        <v>48</v>
      </c>
      <c r="AQ558" s="11" t="s">
        <v>729</v>
      </c>
      <c r="AR558" s="41">
        <f t="shared" si="114"/>
        <v>18</v>
      </c>
      <c r="AS558" s="41">
        <v>0.6</v>
      </c>
      <c r="AT558" s="41">
        <f>7591.271/AU825</f>
        <v>0.535464595065181</v>
      </c>
      <c r="AU558" s="42">
        <f>AR558/AI558</f>
        <v>6</v>
      </c>
      <c r="AV558" s="42">
        <f t="shared" si="108"/>
        <v>3.21278757039109</v>
      </c>
    </row>
    <row r="559" ht="36" spans="1:48">
      <c r="A559" s="28">
        <v>556</v>
      </c>
      <c r="B559" s="11" t="s">
        <v>494</v>
      </c>
      <c r="C559" s="29" t="s">
        <v>2082</v>
      </c>
      <c r="D559" s="11" t="s">
        <v>2083</v>
      </c>
      <c r="E559" s="11" t="s">
        <v>2084</v>
      </c>
      <c r="F559" s="30" t="s">
        <v>524</v>
      </c>
      <c r="G559" s="11" t="s">
        <v>2085</v>
      </c>
      <c r="H559" s="11">
        <v>5</v>
      </c>
      <c r="I559" s="11">
        <v>1</v>
      </c>
      <c r="J559" s="11">
        <v>100</v>
      </c>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v>15</v>
      </c>
      <c r="AH559" s="11"/>
      <c r="AI559" s="11"/>
      <c r="AJ559" s="11"/>
      <c r="AK559" s="11"/>
      <c r="AL559" s="11"/>
      <c r="AM559" s="11"/>
      <c r="AN559" s="11" t="s">
        <v>1005</v>
      </c>
      <c r="AO559" s="11" t="s">
        <v>47</v>
      </c>
      <c r="AP559" s="11" t="s">
        <v>56</v>
      </c>
      <c r="AQ559" s="11" t="s">
        <v>729</v>
      </c>
      <c r="AR559" s="41">
        <f t="shared" si="114"/>
        <v>9</v>
      </c>
      <c r="AS559" s="41">
        <v>0.6</v>
      </c>
      <c r="AT559" s="41">
        <f>7591.271/AU825</f>
        <v>0.535464595065181</v>
      </c>
      <c r="AU559" s="41">
        <f t="shared" ref="AU559:AU573" si="116">AR559</f>
        <v>9</v>
      </c>
      <c r="AV559" s="42">
        <f t="shared" si="108"/>
        <v>4.81918135558663</v>
      </c>
    </row>
    <row r="560" ht="36" spans="1:48">
      <c r="A560" s="28">
        <v>557</v>
      </c>
      <c r="B560" s="11" t="s">
        <v>494</v>
      </c>
      <c r="C560" s="29" t="s">
        <v>2086</v>
      </c>
      <c r="D560" s="11" t="s">
        <v>2087</v>
      </c>
      <c r="E560" s="11" t="s">
        <v>2088</v>
      </c>
      <c r="F560" s="30" t="s">
        <v>519</v>
      </c>
      <c r="G560" s="11" t="s">
        <v>987</v>
      </c>
      <c r="H560" s="11">
        <v>3</v>
      </c>
      <c r="I560" s="11">
        <v>3</v>
      </c>
      <c r="J560" s="11">
        <v>100</v>
      </c>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v>30</v>
      </c>
      <c r="AH560" s="11"/>
      <c r="AI560" s="11"/>
      <c r="AJ560" s="11"/>
      <c r="AK560" s="11"/>
      <c r="AL560" s="11"/>
      <c r="AM560" s="11"/>
      <c r="AN560" s="11" t="s">
        <v>1005</v>
      </c>
      <c r="AO560" s="11" t="s">
        <v>47</v>
      </c>
      <c r="AP560" s="11" t="s">
        <v>48</v>
      </c>
      <c r="AQ560" s="11" t="s">
        <v>729</v>
      </c>
      <c r="AR560" s="41">
        <f t="shared" si="114"/>
        <v>18</v>
      </c>
      <c r="AS560" s="41">
        <v>0.6</v>
      </c>
      <c r="AT560" s="41">
        <f>7591.271/AU825</f>
        <v>0.535464595065181</v>
      </c>
      <c r="AU560" s="41">
        <f t="shared" si="116"/>
        <v>18</v>
      </c>
      <c r="AV560" s="42">
        <f t="shared" si="108"/>
        <v>9.63836271117326</v>
      </c>
    </row>
    <row r="561" ht="36" spans="1:48">
      <c r="A561" s="28">
        <v>558</v>
      </c>
      <c r="B561" s="11" t="s">
        <v>494</v>
      </c>
      <c r="C561" s="29" t="s">
        <v>2089</v>
      </c>
      <c r="D561" s="11" t="s">
        <v>2090</v>
      </c>
      <c r="E561" s="11" t="s">
        <v>2091</v>
      </c>
      <c r="F561" s="30" t="s">
        <v>519</v>
      </c>
      <c r="G561" s="11" t="s">
        <v>687</v>
      </c>
      <c r="H561" s="11">
        <v>2</v>
      </c>
      <c r="I561" s="11">
        <v>2</v>
      </c>
      <c r="J561" s="11">
        <v>100</v>
      </c>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v>30</v>
      </c>
      <c r="AH561" s="11"/>
      <c r="AI561" s="11"/>
      <c r="AJ561" s="11"/>
      <c r="AK561" s="11"/>
      <c r="AL561" s="11"/>
      <c r="AM561" s="11"/>
      <c r="AN561" s="11" t="s">
        <v>1005</v>
      </c>
      <c r="AO561" s="11" t="s">
        <v>47</v>
      </c>
      <c r="AP561" s="11" t="s">
        <v>48</v>
      </c>
      <c r="AQ561" s="11" t="s">
        <v>729</v>
      </c>
      <c r="AR561" s="41">
        <f t="shared" si="114"/>
        <v>18</v>
      </c>
      <c r="AS561" s="41">
        <v>0.6</v>
      </c>
      <c r="AT561" s="41">
        <f>7591.271/AU825</f>
        <v>0.535464595065181</v>
      </c>
      <c r="AU561" s="41">
        <f t="shared" si="116"/>
        <v>18</v>
      </c>
      <c r="AV561" s="42">
        <f t="shared" si="108"/>
        <v>9.63836271117326</v>
      </c>
    </row>
    <row r="562" ht="24" spans="1:48">
      <c r="A562" s="28">
        <v>559</v>
      </c>
      <c r="B562" s="11" t="s">
        <v>494</v>
      </c>
      <c r="C562" s="29" t="s">
        <v>2092</v>
      </c>
      <c r="D562" s="11" t="s">
        <v>2093</v>
      </c>
      <c r="E562" s="11" t="s">
        <v>2094</v>
      </c>
      <c r="F562" s="30" t="s">
        <v>2095</v>
      </c>
      <c r="G562" s="11" t="s">
        <v>1437</v>
      </c>
      <c r="H562" s="11">
        <v>7</v>
      </c>
      <c r="I562" s="11">
        <v>7</v>
      </c>
      <c r="J562" s="11">
        <v>100</v>
      </c>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v>5</v>
      </c>
      <c r="AH562" s="11"/>
      <c r="AI562" s="11"/>
      <c r="AJ562" s="11"/>
      <c r="AK562" s="11"/>
      <c r="AL562" s="11"/>
      <c r="AM562" s="11"/>
      <c r="AN562" s="11" t="s">
        <v>1005</v>
      </c>
      <c r="AO562" s="11" t="s">
        <v>105</v>
      </c>
      <c r="AP562" s="11" t="s">
        <v>56</v>
      </c>
      <c r="AQ562" s="11" t="s">
        <v>729</v>
      </c>
      <c r="AR562" s="41">
        <f t="shared" si="114"/>
        <v>3</v>
      </c>
      <c r="AS562" s="41">
        <v>0.6</v>
      </c>
      <c r="AT562" s="41">
        <f>7591.271/AU825</f>
        <v>0.535464595065181</v>
      </c>
      <c r="AU562" s="41">
        <f t="shared" si="116"/>
        <v>3</v>
      </c>
      <c r="AV562" s="42">
        <f t="shared" si="108"/>
        <v>1.60639378519554</v>
      </c>
    </row>
    <row r="563" ht="36" spans="1:48">
      <c r="A563" s="28">
        <v>560</v>
      </c>
      <c r="B563" s="11" t="s">
        <v>494</v>
      </c>
      <c r="C563" s="29" t="s">
        <v>2096</v>
      </c>
      <c r="D563" s="11" t="s">
        <v>2097</v>
      </c>
      <c r="E563" s="11" t="s">
        <v>2098</v>
      </c>
      <c r="F563" s="11" t="s">
        <v>2099</v>
      </c>
      <c r="G563" s="11" t="s">
        <v>2100</v>
      </c>
      <c r="H563" s="11">
        <v>3</v>
      </c>
      <c r="I563" s="11">
        <v>3</v>
      </c>
      <c r="J563" s="11">
        <v>100</v>
      </c>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v>30</v>
      </c>
      <c r="AH563" s="11"/>
      <c r="AI563" s="11"/>
      <c r="AJ563" s="11"/>
      <c r="AK563" s="11"/>
      <c r="AL563" s="11"/>
      <c r="AM563" s="11"/>
      <c r="AN563" s="11" t="s">
        <v>1005</v>
      </c>
      <c r="AO563" s="11" t="s">
        <v>47</v>
      </c>
      <c r="AP563" s="11" t="s">
        <v>48</v>
      </c>
      <c r="AQ563" s="11" t="s">
        <v>729</v>
      </c>
      <c r="AR563" s="41">
        <f t="shared" si="114"/>
        <v>18</v>
      </c>
      <c r="AS563" s="41">
        <v>0.6</v>
      </c>
      <c r="AT563" s="41">
        <f>7591.271/AU825</f>
        <v>0.535464595065181</v>
      </c>
      <c r="AU563" s="41">
        <f t="shared" si="116"/>
        <v>18</v>
      </c>
      <c r="AV563" s="42">
        <f t="shared" si="108"/>
        <v>9.63836271117326</v>
      </c>
    </row>
    <row r="564" ht="24" spans="1:48">
      <c r="A564" s="28">
        <v>561</v>
      </c>
      <c r="B564" s="11" t="s">
        <v>494</v>
      </c>
      <c r="C564" s="29" t="s">
        <v>2101</v>
      </c>
      <c r="D564" s="11" t="s">
        <v>2102</v>
      </c>
      <c r="E564" s="11" t="s">
        <v>2103</v>
      </c>
      <c r="F564" s="11" t="s">
        <v>508</v>
      </c>
      <c r="G564" s="11" t="s">
        <v>208</v>
      </c>
      <c r="H564" s="11">
        <v>5</v>
      </c>
      <c r="I564" s="11">
        <v>5</v>
      </c>
      <c r="J564" s="11">
        <v>100</v>
      </c>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v>15</v>
      </c>
      <c r="AH564" s="11"/>
      <c r="AI564" s="11"/>
      <c r="AJ564" s="11"/>
      <c r="AK564" s="11"/>
      <c r="AL564" s="11"/>
      <c r="AM564" s="11"/>
      <c r="AN564" s="11" t="s">
        <v>1005</v>
      </c>
      <c r="AO564" s="11" t="s">
        <v>47</v>
      </c>
      <c r="AP564" s="11" t="s">
        <v>56</v>
      </c>
      <c r="AQ564" s="11" t="s">
        <v>729</v>
      </c>
      <c r="AR564" s="41">
        <f t="shared" si="114"/>
        <v>9</v>
      </c>
      <c r="AS564" s="41">
        <v>0.6</v>
      </c>
      <c r="AT564" s="41">
        <f>7591.271/AU825</f>
        <v>0.535464595065181</v>
      </c>
      <c r="AU564" s="41">
        <f t="shared" si="116"/>
        <v>9</v>
      </c>
      <c r="AV564" s="42">
        <f t="shared" si="108"/>
        <v>4.81918135558663</v>
      </c>
    </row>
    <row r="565" ht="36" spans="1:48">
      <c r="A565" s="28">
        <v>562</v>
      </c>
      <c r="B565" s="11" t="s">
        <v>494</v>
      </c>
      <c r="C565" s="29" t="s">
        <v>2104</v>
      </c>
      <c r="D565" s="11" t="s">
        <v>2105</v>
      </c>
      <c r="E565" s="11" t="s">
        <v>2106</v>
      </c>
      <c r="F565" s="30" t="s">
        <v>2107</v>
      </c>
      <c r="G565" s="11" t="s">
        <v>450</v>
      </c>
      <c r="H565" s="11">
        <v>4</v>
      </c>
      <c r="I565" s="11">
        <v>4</v>
      </c>
      <c r="J565" s="11">
        <v>100</v>
      </c>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v>5</v>
      </c>
      <c r="AH565" s="11"/>
      <c r="AI565" s="11"/>
      <c r="AJ565" s="11"/>
      <c r="AK565" s="11"/>
      <c r="AL565" s="11"/>
      <c r="AM565" s="11"/>
      <c r="AN565" s="11" t="s">
        <v>763</v>
      </c>
      <c r="AO565" s="11" t="s">
        <v>105</v>
      </c>
      <c r="AP565" s="11" t="s">
        <v>56</v>
      </c>
      <c r="AQ565" s="11" t="s">
        <v>729</v>
      </c>
      <c r="AR565" s="41">
        <f t="shared" si="114"/>
        <v>3</v>
      </c>
      <c r="AS565" s="41">
        <v>0.6</v>
      </c>
      <c r="AT565" s="41">
        <f>7591.271/AU825</f>
        <v>0.535464595065181</v>
      </c>
      <c r="AU565" s="41">
        <f t="shared" si="116"/>
        <v>3</v>
      </c>
      <c r="AV565" s="42">
        <f t="shared" si="108"/>
        <v>1.60639378519554</v>
      </c>
    </row>
    <row r="566" ht="36" spans="1:48">
      <c r="A566" s="28">
        <v>563</v>
      </c>
      <c r="B566" s="11" t="s">
        <v>494</v>
      </c>
      <c r="C566" s="29" t="s">
        <v>2108</v>
      </c>
      <c r="D566" s="11" t="s">
        <v>2109</v>
      </c>
      <c r="E566" s="11" t="s">
        <v>2110</v>
      </c>
      <c r="F566" s="11" t="s">
        <v>582</v>
      </c>
      <c r="G566" s="11" t="s">
        <v>362</v>
      </c>
      <c r="H566" s="11">
        <v>2</v>
      </c>
      <c r="I566" s="11">
        <v>2</v>
      </c>
      <c r="J566" s="11">
        <v>100</v>
      </c>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v>30</v>
      </c>
      <c r="AH566" s="11"/>
      <c r="AI566" s="11"/>
      <c r="AJ566" s="11"/>
      <c r="AK566" s="11"/>
      <c r="AL566" s="11"/>
      <c r="AM566" s="11"/>
      <c r="AN566" s="11" t="s">
        <v>763</v>
      </c>
      <c r="AO566" s="11" t="s">
        <v>47</v>
      </c>
      <c r="AP566" s="11" t="s">
        <v>48</v>
      </c>
      <c r="AQ566" s="11" t="s">
        <v>729</v>
      </c>
      <c r="AR566" s="41">
        <f t="shared" si="114"/>
        <v>18</v>
      </c>
      <c r="AS566" s="41">
        <v>0.6</v>
      </c>
      <c r="AT566" s="41">
        <f>7591.271/AU825</f>
        <v>0.535464595065181</v>
      </c>
      <c r="AU566" s="41">
        <f t="shared" si="116"/>
        <v>18</v>
      </c>
      <c r="AV566" s="42">
        <f t="shared" si="108"/>
        <v>9.63836271117326</v>
      </c>
    </row>
    <row r="567" ht="36" spans="1:48">
      <c r="A567" s="28">
        <v>564</v>
      </c>
      <c r="B567" s="11" t="s">
        <v>494</v>
      </c>
      <c r="C567" s="29" t="s">
        <v>2111</v>
      </c>
      <c r="D567" s="11" t="s">
        <v>2112</v>
      </c>
      <c r="E567" s="11" t="s">
        <v>2113</v>
      </c>
      <c r="F567" s="11" t="s">
        <v>2114</v>
      </c>
      <c r="G567" s="11" t="s">
        <v>578</v>
      </c>
      <c r="H567" s="11">
        <v>1</v>
      </c>
      <c r="I567" s="11">
        <v>1</v>
      </c>
      <c r="J567" s="11">
        <v>75</v>
      </c>
      <c r="K567" s="11" t="s">
        <v>578</v>
      </c>
      <c r="L567" s="11">
        <v>4</v>
      </c>
      <c r="M567" s="11">
        <v>25</v>
      </c>
      <c r="N567" s="11" t="s">
        <v>1168</v>
      </c>
      <c r="O567" s="11">
        <v>0</v>
      </c>
      <c r="P567" s="11">
        <v>0</v>
      </c>
      <c r="Q567" s="11">
        <v>0</v>
      </c>
      <c r="R567" s="11">
        <v>0</v>
      </c>
      <c r="S567" s="11">
        <v>0</v>
      </c>
      <c r="T567" s="11">
        <v>0</v>
      </c>
      <c r="U567" s="11">
        <v>0</v>
      </c>
      <c r="V567" s="11">
        <v>0</v>
      </c>
      <c r="W567" s="11">
        <v>0</v>
      </c>
      <c r="X567" s="11">
        <v>0</v>
      </c>
      <c r="Y567" s="11">
        <v>0</v>
      </c>
      <c r="Z567" s="11">
        <v>0</v>
      </c>
      <c r="AA567" s="11">
        <v>0</v>
      </c>
      <c r="AB567" s="11">
        <v>0</v>
      </c>
      <c r="AC567" s="11">
        <v>0</v>
      </c>
      <c r="AD567" s="11">
        <v>0</v>
      </c>
      <c r="AE567" s="11">
        <v>0</v>
      </c>
      <c r="AF567" s="11">
        <v>0</v>
      </c>
      <c r="AG567" s="11">
        <v>30</v>
      </c>
      <c r="AH567" s="11"/>
      <c r="AI567" s="11"/>
      <c r="AJ567" s="11" t="s">
        <v>3329</v>
      </c>
      <c r="AK567" s="11"/>
      <c r="AL567" s="11"/>
      <c r="AM567" s="11"/>
      <c r="AN567" s="11" t="s">
        <v>763</v>
      </c>
      <c r="AO567" s="11" t="s">
        <v>47</v>
      </c>
      <c r="AP567" s="11" t="s">
        <v>48</v>
      </c>
      <c r="AQ567" s="11" t="s">
        <v>729</v>
      </c>
      <c r="AR567" s="41">
        <f t="shared" si="114"/>
        <v>18</v>
      </c>
      <c r="AS567" s="41">
        <v>0.6</v>
      </c>
      <c r="AT567" s="41">
        <f>7591.271/AU825</f>
        <v>0.535464595065181</v>
      </c>
      <c r="AU567" s="41">
        <f t="shared" si="116"/>
        <v>18</v>
      </c>
      <c r="AV567" s="42">
        <f t="shared" si="108"/>
        <v>9.63836271117326</v>
      </c>
    </row>
    <row r="568" ht="36" spans="1:48">
      <c r="A568" s="28">
        <v>565</v>
      </c>
      <c r="B568" s="11" t="s">
        <v>494</v>
      </c>
      <c r="C568" s="29" t="s">
        <v>2115</v>
      </c>
      <c r="D568" s="11" t="s">
        <v>2116</v>
      </c>
      <c r="E568" s="11" t="s">
        <v>2117</v>
      </c>
      <c r="F568" s="11" t="s">
        <v>2118</v>
      </c>
      <c r="G568" s="11" t="s">
        <v>1686</v>
      </c>
      <c r="H568" s="11">
        <v>2</v>
      </c>
      <c r="I568" s="11">
        <v>2</v>
      </c>
      <c r="J568" s="11">
        <v>100</v>
      </c>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v>10</v>
      </c>
      <c r="AH568" s="11"/>
      <c r="AI568" s="11"/>
      <c r="AJ568" s="11"/>
      <c r="AK568" s="11"/>
      <c r="AL568" s="11"/>
      <c r="AM568" s="11"/>
      <c r="AN568" s="11" t="s">
        <v>763</v>
      </c>
      <c r="AO568" s="11" t="s">
        <v>105</v>
      </c>
      <c r="AP568" s="11" t="s">
        <v>48</v>
      </c>
      <c r="AQ568" s="11" t="s">
        <v>729</v>
      </c>
      <c r="AR568" s="41">
        <f t="shared" si="114"/>
        <v>6</v>
      </c>
      <c r="AS568" s="41">
        <v>0.6</v>
      </c>
      <c r="AT568" s="41">
        <f>7591.271/AU825</f>
        <v>0.535464595065181</v>
      </c>
      <c r="AU568" s="41">
        <f t="shared" si="116"/>
        <v>6</v>
      </c>
      <c r="AV568" s="42">
        <f t="shared" si="108"/>
        <v>3.21278757039109</v>
      </c>
    </row>
    <row r="569" ht="48" spans="1:48">
      <c r="A569" s="28">
        <v>566</v>
      </c>
      <c r="B569" s="11" t="s">
        <v>494</v>
      </c>
      <c r="C569" s="29" t="s">
        <v>2119</v>
      </c>
      <c r="D569" s="11" t="s">
        <v>2120</v>
      </c>
      <c r="E569" s="11" t="s">
        <v>2121</v>
      </c>
      <c r="F569" s="11" t="s">
        <v>2114</v>
      </c>
      <c r="G569" s="11" t="s">
        <v>173</v>
      </c>
      <c r="H569" s="11">
        <v>1</v>
      </c>
      <c r="I569" s="11">
        <v>1</v>
      </c>
      <c r="J569" s="11">
        <v>46</v>
      </c>
      <c r="K569" s="11" t="s">
        <v>173</v>
      </c>
      <c r="L569" s="11">
        <v>2</v>
      </c>
      <c r="M569" s="11">
        <v>37</v>
      </c>
      <c r="N569" s="11" t="s">
        <v>3440</v>
      </c>
      <c r="O569" s="11">
        <v>5</v>
      </c>
      <c r="P569" s="11">
        <v>17</v>
      </c>
      <c r="Q569" s="11" t="s">
        <v>1421</v>
      </c>
      <c r="R569" s="11">
        <v>0</v>
      </c>
      <c r="S569" s="11">
        <v>0</v>
      </c>
      <c r="T569" s="11">
        <v>0</v>
      </c>
      <c r="U569" s="11">
        <v>0</v>
      </c>
      <c r="V569" s="11">
        <v>0</v>
      </c>
      <c r="W569" s="11">
        <v>0</v>
      </c>
      <c r="X569" s="11">
        <v>0</v>
      </c>
      <c r="Y569" s="11">
        <v>0</v>
      </c>
      <c r="Z569" s="11">
        <v>0</v>
      </c>
      <c r="AA569" s="11">
        <v>0</v>
      </c>
      <c r="AB569" s="11">
        <v>0</v>
      </c>
      <c r="AC569" s="11">
        <v>0</v>
      </c>
      <c r="AD569" s="11">
        <v>0</v>
      </c>
      <c r="AE569" s="11">
        <v>0</v>
      </c>
      <c r="AF569" s="11">
        <v>0</v>
      </c>
      <c r="AG569" s="11">
        <v>30</v>
      </c>
      <c r="AH569" s="11"/>
      <c r="AI569" s="11"/>
      <c r="AJ569" s="11" t="s">
        <v>3329</v>
      </c>
      <c r="AK569" s="11"/>
      <c r="AL569" s="11"/>
      <c r="AM569" s="11"/>
      <c r="AN569" s="11" t="s">
        <v>763</v>
      </c>
      <c r="AO569" s="11" t="s">
        <v>47</v>
      </c>
      <c r="AP569" s="11" t="s">
        <v>48</v>
      </c>
      <c r="AQ569" s="11" t="s">
        <v>729</v>
      </c>
      <c r="AR569" s="41">
        <f t="shared" si="114"/>
        <v>18</v>
      </c>
      <c r="AS569" s="41">
        <v>0.6</v>
      </c>
      <c r="AT569" s="41">
        <f>7591.271/AU825</f>
        <v>0.535464595065181</v>
      </c>
      <c r="AU569" s="41">
        <f t="shared" si="116"/>
        <v>18</v>
      </c>
      <c r="AV569" s="42">
        <f t="shared" si="108"/>
        <v>9.63836271117326</v>
      </c>
    </row>
    <row r="570" ht="36" spans="1:48">
      <c r="A570" s="28">
        <v>567</v>
      </c>
      <c r="B570" s="11" t="s">
        <v>494</v>
      </c>
      <c r="C570" s="29" t="s">
        <v>2122</v>
      </c>
      <c r="D570" s="11" t="s">
        <v>2123</v>
      </c>
      <c r="E570" s="11" t="s">
        <v>2124</v>
      </c>
      <c r="F570" s="11" t="s">
        <v>2125</v>
      </c>
      <c r="G570" s="11" t="s">
        <v>208</v>
      </c>
      <c r="H570" s="11">
        <v>5</v>
      </c>
      <c r="I570" s="11">
        <v>5</v>
      </c>
      <c r="J570" s="11">
        <v>100</v>
      </c>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v>15</v>
      </c>
      <c r="AH570" s="11"/>
      <c r="AI570" s="11"/>
      <c r="AJ570" s="11"/>
      <c r="AK570" s="11"/>
      <c r="AL570" s="11"/>
      <c r="AM570" s="11"/>
      <c r="AN570" s="11" t="s">
        <v>763</v>
      </c>
      <c r="AO570" s="11" t="s">
        <v>47</v>
      </c>
      <c r="AP570" s="11" t="s">
        <v>56</v>
      </c>
      <c r="AQ570" s="11" t="s">
        <v>729</v>
      </c>
      <c r="AR570" s="41">
        <f t="shared" si="114"/>
        <v>9</v>
      </c>
      <c r="AS570" s="41">
        <v>0.6</v>
      </c>
      <c r="AT570" s="41">
        <f>7591.271/AU825</f>
        <v>0.535464595065181</v>
      </c>
      <c r="AU570" s="41">
        <f t="shared" si="116"/>
        <v>9</v>
      </c>
      <c r="AV570" s="42">
        <f t="shared" si="108"/>
        <v>4.81918135558663</v>
      </c>
    </row>
    <row r="571" ht="24" spans="1:48">
      <c r="A571" s="28">
        <v>568</v>
      </c>
      <c r="B571" s="11" t="s">
        <v>494</v>
      </c>
      <c r="C571" s="29" t="s">
        <v>2126</v>
      </c>
      <c r="D571" s="11" t="s">
        <v>2127</v>
      </c>
      <c r="E571" s="11" t="s">
        <v>2128</v>
      </c>
      <c r="F571" s="30" t="s">
        <v>524</v>
      </c>
      <c r="G571" s="11" t="s">
        <v>2129</v>
      </c>
      <c r="H571" s="11">
        <v>4</v>
      </c>
      <c r="I571" s="11">
        <v>4</v>
      </c>
      <c r="J571" s="11">
        <v>100</v>
      </c>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v>5</v>
      </c>
      <c r="AH571" s="11"/>
      <c r="AI571" s="11"/>
      <c r="AJ571" s="11"/>
      <c r="AK571" s="11"/>
      <c r="AL571" s="11"/>
      <c r="AM571" s="11"/>
      <c r="AN571" s="11" t="s">
        <v>1031</v>
      </c>
      <c r="AO571" s="11" t="s">
        <v>105</v>
      </c>
      <c r="AP571" s="11" t="s">
        <v>56</v>
      </c>
      <c r="AQ571" s="11" t="s">
        <v>729</v>
      </c>
      <c r="AR571" s="41">
        <f t="shared" si="114"/>
        <v>3</v>
      </c>
      <c r="AS571" s="41">
        <v>0.6</v>
      </c>
      <c r="AT571" s="41">
        <f>7591.271/AU825</f>
        <v>0.535464595065181</v>
      </c>
      <c r="AU571" s="41">
        <f t="shared" si="116"/>
        <v>3</v>
      </c>
      <c r="AV571" s="42">
        <f t="shared" si="108"/>
        <v>1.60639378519554</v>
      </c>
    </row>
    <row r="572" ht="24" spans="1:48">
      <c r="A572" s="28">
        <v>569</v>
      </c>
      <c r="B572" s="11" t="s">
        <v>494</v>
      </c>
      <c r="C572" s="29" t="s">
        <v>2130</v>
      </c>
      <c r="D572" s="11" t="s">
        <v>2131</v>
      </c>
      <c r="E572" s="11" t="s">
        <v>2132</v>
      </c>
      <c r="F572" s="11" t="s">
        <v>503</v>
      </c>
      <c r="G572" s="11" t="s">
        <v>504</v>
      </c>
      <c r="H572" s="11">
        <v>1</v>
      </c>
      <c r="I572" s="11">
        <v>1</v>
      </c>
      <c r="J572" s="11">
        <v>100</v>
      </c>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v>30</v>
      </c>
      <c r="AH572" s="11"/>
      <c r="AI572" s="11"/>
      <c r="AJ572" s="11"/>
      <c r="AK572" s="11"/>
      <c r="AL572" s="11"/>
      <c r="AM572" s="11"/>
      <c r="AN572" s="11" t="s">
        <v>1031</v>
      </c>
      <c r="AO572" s="11" t="s">
        <v>47</v>
      </c>
      <c r="AP572" s="11" t="s">
        <v>48</v>
      </c>
      <c r="AQ572" s="11" t="s">
        <v>729</v>
      </c>
      <c r="AR572" s="41">
        <f t="shared" si="114"/>
        <v>18</v>
      </c>
      <c r="AS572" s="41">
        <v>0.6</v>
      </c>
      <c r="AT572" s="41">
        <f>7591.271/AU825</f>
        <v>0.535464595065181</v>
      </c>
      <c r="AU572" s="41">
        <f t="shared" si="116"/>
        <v>18</v>
      </c>
      <c r="AV572" s="42">
        <f t="shared" si="108"/>
        <v>9.63836271117326</v>
      </c>
    </row>
    <row r="573" ht="24.75" spans="1:48">
      <c r="A573" s="28">
        <v>570</v>
      </c>
      <c r="B573" s="11" t="s">
        <v>494</v>
      </c>
      <c r="C573" s="29" t="s">
        <v>2133</v>
      </c>
      <c r="D573" s="13" t="s">
        <v>2134</v>
      </c>
      <c r="E573" s="11" t="s">
        <v>2135</v>
      </c>
      <c r="F573" s="11" t="s">
        <v>2136</v>
      </c>
      <c r="G573" s="11" t="s">
        <v>354</v>
      </c>
      <c r="H573" s="11">
        <v>5</v>
      </c>
      <c r="I573" s="11">
        <v>5</v>
      </c>
      <c r="J573" s="11">
        <v>100</v>
      </c>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v>15</v>
      </c>
      <c r="AH573" s="11"/>
      <c r="AI573" s="11"/>
      <c r="AJ573" s="11"/>
      <c r="AK573" s="11"/>
      <c r="AL573" s="11"/>
      <c r="AM573" s="11"/>
      <c r="AN573" s="11" t="s">
        <v>1031</v>
      </c>
      <c r="AO573" s="11" t="s">
        <v>47</v>
      </c>
      <c r="AP573" s="11" t="s">
        <v>56</v>
      </c>
      <c r="AQ573" s="11" t="s">
        <v>729</v>
      </c>
      <c r="AR573" s="41">
        <f t="shared" si="114"/>
        <v>9</v>
      </c>
      <c r="AS573" s="41">
        <v>0.6</v>
      </c>
      <c r="AT573" s="41">
        <f>7591.271/AU825</f>
        <v>0.535464595065181</v>
      </c>
      <c r="AU573" s="41">
        <f t="shared" si="116"/>
        <v>9</v>
      </c>
      <c r="AV573" s="42">
        <f t="shared" si="108"/>
        <v>4.81918135558663</v>
      </c>
    </row>
    <row r="574" ht="96" spans="1:48">
      <c r="A574" s="28">
        <v>571</v>
      </c>
      <c r="B574" s="11" t="s">
        <v>494</v>
      </c>
      <c r="C574" s="29" t="s">
        <v>2137</v>
      </c>
      <c r="D574" s="38" t="s">
        <v>2138</v>
      </c>
      <c r="E574" s="11" t="s">
        <v>2139</v>
      </c>
      <c r="F574" s="30" t="s">
        <v>2140</v>
      </c>
      <c r="G574" s="11" t="s">
        <v>1773</v>
      </c>
      <c r="H574" s="11">
        <v>5</v>
      </c>
      <c r="I574" s="11">
        <v>1</v>
      </c>
      <c r="J574" s="11">
        <v>100</v>
      </c>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v>15</v>
      </c>
      <c r="AH574" s="39" t="s">
        <v>1400</v>
      </c>
      <c r="AI574" s="39">
        <v>4</v>
      </c>
      <c r="AJ574" s="11"/>
      <c r="AK574" s="11"/>
      <c r="AL574" s="11"/>
      <c r="AM574" s="11"/>
      <c r="AN574" s="11" t="s">
        <v>1038</v>
      </c>
      <c r="AO574" s="11" t="s">
        <v>47</v>
      </c>
      <c r="AP574" s="11" t="s">
        <v>56</v>
      </c>
      <c r="AQ574" s="11" t="s">
        <v>729</v>
      </c>
      <c r="AR574" s="41">
        <f t="shared" si="114"/>
        <v>9</v>
      </c>
      <c r="AS574" s="41">
        <v>0.6</v>
      </c>
      <c r="AT574" s="41">
        <f>7591.271/AU825</f>
        <v>0.535464595065181</v>
      </c>
      <c r="AU574" s="43">
        <f>AR574/AI574*4</f>
        <v>9</v>
      </c>
      <c r="AV574" s="42">
        <f t="shared" si="108"/>
        <v>4.81918135558663</v>
      </c>
    </row>
    <row r="575" ht="24" spans="1:48">
      <c r="A575" s="28">
        <v>572</v>
      </c>
      <c r="B575" s="11" t="s">
        <v>494</v>
      </c>
      <c r="C575" s="29" t="s">
        <v>2141</v>
      </c>
      <c r="D575" s="11" t="s">
        <v>2142</v>
      </c>
      <c r="E575" s="11" t="s">
        <v>2143</v>
      </c>
      <c r="F575" s="11" t="s">
        <v>2144</v>
      </c>
      <c r="G575" s="11" t="s">
        <v>1636</v>
      </c>
      <c r="H575" s="11">
        <v>4</v>
      </c>
      <c r="I575" s="11">
        <v>1</v>
      </c>
      <c r="J575" s="11">
        <v>100</v>
      </c>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v>15</v>
      </c>
      <c r="AH575" s="11"/>
      <c r="AI575" s="11"/>
      <c r="AJ575" s="11"/>
      <c r="AK575" s="11"/>
      <c r="AL575" s="11"/>
      <c r="AM575" s="11"/>
      <c r="AN575" s="11" t="s">
        <v>1038</v>
      </c>
      <c r="AO575" s="11" t="s">
        <v>47</v>
      </c>
      <c r="AP575" s="11" t="s">
        <v>56</v>
      </c>
      <c r="AQ575" s="11" t="s">
        <v>729</v>
      </c>
      <c r="AR575" s="41">
        <f t="shared" si="114"/>
        <v>9</v>
      </c>
      <c r="AS575" s="41">
        <v>0.6</v>
      </c>
      <c r="AT575" s="41">
        <f>7591.271/AU825</f>
        <v>0.535464595065181</v>
      </c>
      <c r="AU575" s="41">
        <f t="shared" ref="AU575:AU582" si="117">AR575</f>
        <v>9</v>
      </c>
      <c r="AV575" s="42">
        <f t="shared" si="108"/>
        <v>4.81918135558663</v>
      </c>
    </row>
    <row r="576" ht="48" spans="1:48">
      <c r="A576" s="28">
        <v>573</v>
      </c>
      <c r="B576" s="11" t="s">
        <v>494</v>
      </c>
      <c r="C576" s="29" t="s">
        <v>2145</v>
      </c>
      <c r="D576" s="11" t="s">
        <v>2146</v>
      </c>
      <c r="E576" s="11" t="s">
        <v>2147</v>
      </c>
      <c r="F576" s="11" t="s">
        <v>540</v>
      </c>
      <c r="G576" s="11" t="s">
        <v>504</v>
      </c>
      <c r="H576" s="11">
        <v>1</v>
      </c>
      <c r="I576" s="11">
        <v>1</v>
      </c>
      <c r="J576" s="11">
        <v>100</v>
      </c>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v>30</v>
      </c>
      <c r="AH576" s="11"/>
      <c r="AI576" s="11"/>
      <c r="AJ576" s="11"/>
      <c r="AK576" s="11"/>
      <c r="AL576" s="11"/>
      <c r="AM576" s="11"/>
      <c r="AN576" s="11" t="s">
        <v>1038</v>
      </c>
      <c r="AO576" s="11" t="s">
        <v>47</v>
      </c>
      <c r="AP576" s="11" t="s">
        <v>48</v>
      </c>
      <c r="AQ576" s="11" t="s">
        <v>729</v>
      </c>
      <c r="AR576" s="41">
        <f t="shared" si="114"/>
        <v>18</v>
      </c>
      <c r="AS576" s="41">
        <v>0.6</v>
      </c>
      <c r="AT576" s="41">
        <f>7591.271/AU825</f>
        <v>0.535464595065181</v>
      </c>
      <c r="AU576" s="41">
        <f t="shared" si="117"/>
        <v>18</v>
      </c>
      <c r="AV576" s="42">
        <f t="shared" si="108"/>
        <v>9.63836271117326</v>
      </c>
    </row>
    <row r="577" ht="48" spans="1:48">
      <c r="A577" s="28">
        <v>574</v>
      </c>
      <c r="B577" s="11" t="s">
        <v>494</v>
      </c>
      <c r="C577" s="29" t="s">
        <v>2148</v>
      </c>
      <c r="D577" s="11" t="s">
        <v>2149</v>
      </c>
      <c r="E577" s="11" t="s">
        <v>2150</v>
      </c>
      <c r="F577" s="11" t="s">
        <v>519</v>
      </c>
      <c r="G577" s="11" t="s">
        <v>203</v>
      </c>
      <c r="H577" s="11">
        <v>4</v>
      </c>
      <c r="I577" s="11">
        <v>4</v>
      </c>
      <c r="J577" s="11">
        <v>100</v>
      </c>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v>15</v>
      </c>
      <c r="AH577" s="11" t="s">
        <v>1400</v>
      </c>
      <c r="AI577" s="11">
        <v>10</v>
      </c>
      <c r="AJ577" s="11"/>
      <c r="AK577" s="11"/>
      <c r="AL577" s="11"/>
      <c r="AM577" s="11"/>
      <c r="AN577" s="11" t="s">
        <v>1038</v>
      </c>
      <c r="AO577" s="11" t="s">
        <v>47</v>
      </c>
      <c r="AP577" s="11" t="s">
        <v>56</v>
      </c>
      <c r="AQ577" s="11" t="s">
        <v>729</v>
      </c>
      <c r="AR577" s="41">
        <f t="shared" si="114"/>
        <v>9</v>
      </c>
      <c r="AS577" s="41">
        <v>0.6</v>
      </c>
      <c r="AT577" s="41">
        <f>7591.271/AU825</f>
        <v>0.535464595065181</v>
      </c>
      <c r="AU577" s="42">
        <f>AR577/AI577</f>
        <v>0.9</v>
      </c>
      <c r="AV577" s="42">
        <f t="shared" si="108"/>
        <v>0.481918135558663</v>
      </c>
    </row>
    <row r="578" ht="48" spans="1:48">
      <c r="A578" s="28">
        <v>575</v>
      </c>
      <c r="B578" s="11" t="s">
        <v>494</v>
      </c>
      <c r="C578" s="29" t="s">
        <v>2151</v>
      </c>
      <c r="D578" s="11" t="s">
        <v>2152</v>
      </c>
      <c r="E578" s="11" t="s">
        <v>2153</v>
      </c>
      <c r="F578" s="11" t="s">
        <v>540</v>
      </c>
      <c r="G578" s="11" t="s">
        <v>504</v>
      </c>
      <c r="H578" s="11">
        <v>1</v>
      </c>
      <c r="I578" s="11">
        <v>1</v>
      </c>
      <c r="J578" s="11">
        <v>60</v>
      </c>
      <c r="K578" s="11" t="s">
        <v>504</v>
      </c>
      <c r="L578" s="11">
        <v>5</v>
      </c>
      <c r="M578" s="11">
        <v>40</v>
      </c>
      <c r="N578" s="11" t="s">
        <v>3435</v>
      </c>
      <c r="O578" s="11">
        <v>0</v>
      </c>
      <c r="P578" s="11">
        <v>0</v>
      </c>
      <c r="Q578" s="11">
        <v>0</v>
      </c>
      <c r="R578" s="11">
        <v>0</v>
      </c>
      <c r="S578" s="11">
        <v>0</v>
      </c>
      <c r="T578" s="11">
        <v>0</v>
      </c>
      <c r="U578" s="11">
        <v>0</v>
      </c>
      <c r="V578" s="11">
        <v>0</v>
      </c>
      <c r="W578" s="11">
        <v>0</v>
      </c>
      <c r="X578" s="11">
        <v>0</v>
      </c>
      <c r="Y578" s="11">
        <v>0</v>
      </c>
      <c r="Z578" s="11">
        <v>0</v>
      </c>
      <c r="AA578" s="11">
        <v>0</v>
      </c>
      <c r="AB578" s="11">
        <v>0</v>
      </c>
      <c r="AC578" s="11">
        <v>0</v>
      </c>
      <c r="AD578" s="11">
        <v>0</v>
      </c>
      <c r="AE578" s="11">
        <v>0</v>
      </c>
      <c r="AF578" s="11">
        <v>0</v>
      </c>
      <c r="AG578" s="11">
        <v>30</v>
      </c>
      <c r="AH578" s="11"/>
      <c r="AI578" s="11"/>
      <c r="AJ578" s="11" t="s">
        <v>3329</v>
      </c>
      <c r="AK578" s="11"/>
      <c r="AL578" s="11"/>
      <c r="AM578" s="11"/>
      <c r="AN578" s="11" t="s">
        <v>1038</v>
      </c>
      <c r="AO578" s="11" t="s">
        <v>47</v>
      </c>
      <c r="AP578" s="11" t="s">
        <v>48</v>
      </c>
      <c r="AQ578" s="11" t="s">
        <v>729</v>
      </c>
      <c r="AR578" s="41">
        <f t="shared" si="114"/>
        <v>18</v>
      </c>
      <c r="AS578" s="41">
        <v>0.6</v>
      </c>
      <c r="AT578" s="41">
        <f>7591.271/AU825</f>
        <v>0.535464595065181</v>
      </c>
      <c r="AU578" s="41">
        <f t="shared" si="117"/>
        <v>18</v>
      </c>
      <c r="AV578" s="42">
        <f t="shared" si="108"/>
        <v>9.63836271117326</v>
      </c>
    </row>
    <row r="579" ht="48" spans="1:48">
      <c r="A579" s="28">
        <v>576</v>
      </c>
      <c r="B579" s="11" t="s">
        <v>494</v>
      </c>
      <c r="C579" s="29" t="s">
        <v>2154</v>
      </c>
      <c r="D579" s="11" t="s">
        <v>2155</v>
      </c>
      <c r="E579" s="11" t="s">
        <v>2156</v>
      </c>
      <c r="F579" s="11" t="s">
        <v>528</v>
      </c>
      <c r="G579" s="11" t="s">
        <v>1194</v>
      </c>
      <c r="H579" s="11">
        <v>2</v>
      </c>
      <c r="I579" s="11">
        <v>1</v>
      </c>
      <c r="J579" s="11">
        <v>0</v>
      </c>
      <c r="K579" s="11" t="s">
        <v>3441</v>
      </c>
      <c r="L579" s="11">
        <v>2</v>
      </c>
      <c r="M579" s="11">
        <v>57</v>
      </c>
      <c r="N579" s="11" t="s">
        <v>1194</v>
      </c>
      <c r="O579" s="11">
        <v>3</v>
      </c>
      <c r="P579" s="11">
        <v>43</v>
      </c>
      <c r="Q579" s="11" t="s">
        <v>3442</v>
      </c>
      <c r="R579" s="11">
        <v>0</v>
      </c>
      <c r="S579" s="11">
        <v>0</v>
      </c>
      <c r="T579" s="11">
        <v>0</v>
      </c>
      <c r="U579" s="11">
        <v>0</v>
      </c>
      <c r="V579" s="11">
        <v>0</v>
      </c>
      <c r="W579" s="11">
        <v>0</v>
      </c>
      <c r="X579" s="11">
        <v>0</v>
      </c>
      <c r="Y579" s="11">
        <v>0</v>
      </c>
      <c r="Z579" s="11">
        <v>0</v>
      </c>
      <c r="AA579" s="11">
        <v>0</v>
      </c>
      <c r="AB579" s="11">
        <v>0</v>
      </c>
      <c r="AC579" s="11">
        <v>0</v>
      </c>
      <c r="AD579" s="11">
        <v>0</v>
      </c>
      <c r="AE579" s="11">
        <v>0</v>
      </c>
      <c r="AF579" s="11">
        <v>0</v>
      </c>
      <c r="AG579" s="11">
        <v>30</v>
      </c>
      <c r="AH579" s="11"/>
      <c r="AI579" s="11"/>
      <c r="AJ579" s="11" t="s">
        <v>3329</v>
      </c>
      <c r="AK579" s="11"/>
      <c r="AL579" s="11"/>
      <c r="AM579" s="11"/>
      <c r="AN579" s="11" t="s">
        <v>1038</v>
      </c>
      <c r="AO579" s="11" t="s">
        <v>47</v>
      </c>
      <c r="AP579" s="11" t="s">
        <v>48</v>
      </c>
      <c r="AQ579" s="11" t="s">
        <v>729</v>
      </c>
      <c r="AR579" s="41">
        <f t="shared" si="114"/>
        <v>18</v>
      </c>
      <c r="AS579" s="41">
        <v>0.6</v>
      </c>
      <c r="AT579" s="41">
        <f>7591.271/AU825</f>
        <v>0.535464595065181</v>
      </c>
      <c r="AU579" s="41">
        <f t="shared" si="117"/>
        <v>18</v>
      </c>
      <c r="AV579" s="42">
        <f t="shared" ref="AV579:AV642" si="118">AU579*AT579</f>
        <v>9.63836271117326</v>
      </c>
    </row>
    <row r="580" ht="24" spans="1:48">
      <c r="A580" s="28">
        <v>577</v>
      </c>
      <c r="B580" s="11" t="s">
        <v>494</v>
      </c>
      <c r="C580" s="29" t="s">
        <v>2157</v>
      </c>
      <c r="D580" s="11" t="s">
        <v>2158</v>
      </c>
      <c r="E580" s="11" t="s">
        <v>2159</v>
      </c>
      <c r="F580" s="30" t="s">
        <v>524</v>
      </c>
      <c r="G580" s="11" t="s">
        <v>331</v>
      </c>
      <c r="H580" s="11">
        <v>1</v>
      </c>
      <c r="I580" s="11">
        <v>1</v>
      </c>
      <c r="J580" s="11">
        <v>100</v>
      </c>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v>10</v>
      </c>
      <c r="AH580" s="11"/>
      <c r="AI580" s="11"/>
      <c r="AJ580" s="11"/>
      <c r="AK580" s="11"/>
      <c r="AL580" s="11"/>
      <c r="AM580" s="11"/>
      <c r="AN580" s="11" t="s">
        <v>1059</v>
      </c>
      <c r="AO580" s="11" t="s">
        <v>105</v>
      </c>
      <c r="AP580" s="11" t="s">
        <v>48</v>
      </c>
      <c r="AQ580" s="11" t="s">
        <v>729</v>
      </c>
      <c r="AR580" s="41">
        <f t="shared" si="114"/>
        <v>6</v>
      </c>
      <c r="AS580" s="41">
        <v>0.6</v>
      </c>
      <c r="AT580" s="41">
        <f>7591.271/AU825</f>
        <v>0.535464595065181</v>
      </c>
      <c r="AU580" s="41">
        <f t="shared" si="117"/>
        <v>6</v>
      </c>
      <c r="AV580" s="42">
        <f t="shared" si="118"/>
        <v>3.21278757039109</v>
      </c>
    </row>
    <row r="581" ht="36" spans="1:48">
      <c r="A581" s="28">
        <v>578</v>
      </c>
      <c r="B581" s="11" t="s">
        <v>494</v>
      </c>
      <c r="C581" s="29" t="s">
        <v>2160</v>
      </c>
      <c r="D581" s="11" t="s">
        <v>2161</v>
      </c>
      <c r="E581" s="11" t="s">
        <v>2162</v>
      </c>
      <c r="F581" s="30" t="s">
        <v>508</v>
      </c>
      <c r="G581" s="11" t="s">
        <v>450</v>
      </c>
      <c r="H581" s="11">
        <v>6</v>
      </c>
      <c r="I581" s="11">
        <v>6</v>
      </c>
      <c r="J581" s="11">
        <v>100</v>
      </c>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v>15</v>
      </c>
      <c r="AH581" s="11"/>
      <c r="AI581" s="11"/>
      <c r="AJ581" s="11"/>
      <c r="AK581" s="11"/>
      <c r="AL581" s="11"/>
      <c r="AM581" s="11"/>
      <c r="AN581" s="11" t="s">
        <v>1059</v>
      </c>
      <c r="AO581" s="11" t="s">
        <v>47</v>
      </c>
      <c r="AP581" s="11" t="s">
        <v>56</v>
      </c>
      <c r="AQ581" s="11" t="s">
        <v>729</v>
      </c>
      <c r="AR581" s="41">
        <f t="shared" si="114"/>
        <v>9</v>
      </c>
      <c r="AS581" s="41">
        <v>0.6</v>
      </c>
      <c r="AT581" s="41">
        <f>7591.271/AU825</f>
        <v>0.535464595065181</v>
      </c>
      <c r="AU581" s="41">
        <f t="shared" si="117"/>
        <v>9</v>
      </c>
      <c r="AV581" s="42">
        <f t="shared" si="118"/>
        <v>4.81918135558663</v>
      </c>
    </row>
    <row r="582" ht="24" spans="1:48">
      <c r="A582" s="28">
        <v>579</v>
      </c>
      <c r="B582" s="11" t="s">
        <v>494</v>
      </c>
      <c r="C582" s="29" t="s">
        <v>2163</v>
      </c>
      <c r="D582" s="11" t="s">
        <v>2164</v>
      </c>
      <c r="E582" s="11" t="s">
        <v>2165</v>
      </c>
      <c r="F582" s="11" t="s">
        <v>540</v>
      </c>
      <c r="G582" s="11" t="s">
        <v>504</v>
      </c>
      <c r="H582" s="11">
        <v>3</v>
      </c>
      <c r="I582" s="11">
        <v>3</v>
      </c>
      <c r="J582" s="11">
        <v>100</v>
      </c>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v>30</v>
      </c>
      <c r="AH582" s="11"/>
      <c r="AI582" s="11"/>
      <c r="AJ582" s="11"/>
      <c r="AK582" s="11"/>
      <c r="AL582" s="11"/>
      <c r="AM582" s="11"/>
      <c r="AN582" s="11" t="s">
        <v>1059</v>
      </c>
      <c r="AO582" s="11" t="s">
        <v>47</v>
      </c>
      <c r="AP582" s="11" t="s">
        <v>48</v>
      </c>
      <c r="AQ582" s="11" t="s">
        <v>729</v>
      </c>
      <c r="AR582" s="41">
        <f t="shared" si="114"/>
        <v>18</v>
      </c>
      <c r="AS582" s="41">
        <v>0.6</v>
      </c>
      <c r="AT582" s="41">
        <f>7591.271/AU825</f>
        <v>0.535464595065181</v>
      </c>
      <c r="AU582" s="41">
        <f t="shared" si="117"/>
        <v>18</v>
      </c>
      <c r="AV582" s="42">
        <f t="shared" si="118"/>
        <v>9.63836271117326</v>
      </c>
    </row>
    <row r="583" ht="36" spans="1:48">
      <c r="A583" s="28">
        <v>580</v>
      </c>
      <c r="B583" s="11" t="s">
        <v>494</v>
      </c>
      <c r="C583" s="29" t="s">
        <v>2166</v>
      </c>
      <c r="D583" s="11" t="s">
        <v>2167</v>
      </c>
      <c r="E583" s="11" t="s">
        <v>2168</v>
      </c>
      <c r="F583" s="11" t="s">
        <v>553</v>
      </c>
      <c r="G583" s="11" t="s">
        <v>554</v>
      </c>
      <c r="H583" s="11">
        <v>6</v>
      </c>
      <c r="I583" s="11">
        <v>6</v>
      </c>
      <c r="J583" s="11">
        <v>100</v>
      </c>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v>5</v>
      </c>
      <c r="AH583" s="11" t="s">
        <v>1400</v>
      </c>
      <c r="AI583" s="11">
        <v>2</v>
      </c>
      <c r="AJ583" s="11"/>
      <c r="AK583" s="11"/>
      <c r="AL583" s="11"/>
      <c r="AM583" s="11"/>
      <c r="AN583" s="11" t="s">
        <v>1059</v>
      </c>
      <c r="AO583" s="11" t="s">
        <v>105</v>
      </c>
      <c r="AP583" s="11" t="s">
        <v>56</v>
      </c>
      <c r="AQ583" s="11" t="s">
        <v>729</v>
      </c>
      <c r="AR583" s="41">
        <f t="shared" si="114"/>
        <v>3</v>
      </c>
      <c r="AS583" s="41">
        <v>0.6</v>
      </c>
      <c r="AT583" s="41">
        <f>7591.271/AU825</f>
        <v>0.535464595065181</v>
      </c>
      <c r="AU583" s="42">
        <f>AR583/AI583</f>
        <v>1.5</v>
      </c>
      <c r="AV583" s="42">
        <f t="shared" si="118"/>
        <v>0.803196892597772</v>
      </c>
    </row>
    <row r="584" ht="36" spans="1:48">
      <c r="A584" s="28">
        <v>581</v>
      </c>
      <c r="B584" s="11" t="s">
        <v>494</v>
      </c>
      <c r="C584" s="29" t="s">
        <v>2169</v>
      </c>
      <c r="D584" s="11" t="s">
        <v>2170</v>
      </c>
      <c r="E584" s="11" t="s">
        <v>2171</v>
      </c>
      <c r="F584" s="11" t="s">
        <v>646</v>
      </c>
      <c r="G584" s="11" t="s">
        <v>403</v>
      </c>
      <c r="H584" s="11">
        <v>6</v>
      </c>
      <c r="I584" s="11">
        <v>1</v>
      </c>
      <c r="J584" s="11">
        <v>75.75</v>
      </c>
      <c r="K584" s="11" t="s">
        <v>3443</v>
      </c>
      <c r="L584" s="11">
        <v>6</v>
      </c>
      <c r="M584" s="11">
        <v>24.24</v>
      </c>
      <c r="N584" s="11" t="s">
        <v>403</v>
      </c>
      <c r="O584" s="11">
        <v>0</v>
      </c>
      <c r="P584" s="11">
        <v>0</v>
      </c>
      <c r="Q584" s="11">
        <v>0</v>
      </c>
      <c r="R584" s="11">
        <v>0</v>
      </c>
      <c r="S584" s="11">
        <v>0</v>
      </c>
      <c r="T584" s="11">
        <v>0</v>
      </c>
      <c r="U584" s="11">
        <v>0</v>
      </c>
      <c r="V584" s="11">
        <v>0</v>
      </c>
      <c r="W584" s="11">
        <v>0</v>
      </c>
      <c r="X584" s="11">
        <v>0</v>
      </c>
      <c r="Y584" s="11">
        <v>0</v>
      </c>
      <c r="Z584" s="11">
        <v>0</v>
      </c>
      <c r="AA584" s="11">
        <v>0</v>
      </c>
      <c r="AB584" s="11">
        <v>0</v>
      </c>
      <c r="AC584" s="11">
        <v>0</v>
      </c>
      <c r="AD584" s="11">
        <v>0</v>
      </c>
      <c r="AE584" s="11">
        <v>0</v>
      </c>
      <c r="AF584" s="11">
        <v>0</v>
      </c>
      <c r="AG584" s="11">
        <v>15</v>
      </c>
      <c r="AH584" s="11"/>
      <c r="AI584" s="11"/>
      <c r="AJ584" s="11" t="s">
        <v>3329</v>
      </c>
      <c r="AK584" s="11"/>
      <c r="AL584" s="11"/>
      <c r="AM584" s="11"/>
      <c r="AN584" s="11" t="s">
        <v>1059</v>
      </c>
      <c r="AO584" s="11" t="s">
        <v>47</v>
      </c>
      <c r="AP584" s="11" t="s">
        <v>56</v>
      </c>
      <c r="AQ584" s="11" t="s">
        <v>729</v>
      </c>
      <c r="AR584" s="41">
        <f t="shared" si="114"/>
        <v>9</v>
      </c>
      <c r="AS584" s="41">
        <v>0.6</v>
      </c>
      <c r="AT584" s="41">
        <f>7591.271/AU825</f>
        <v>0.535464595065181</v>
      </c>
      <c r="AU584" s="41">
        <f t="shared" ref="AU584:AU591" si="119">AR584</f>
        <v>9</v>
      </c>
      <c r="AV584" s="42">
        <f t="shared" si="118"/>
        <v>4.81918135558663</v>
      </c>
    </row>
    <row r="585" ht="36" spans="1:48">
      <c r="A585" s="28">
        <v>582</v>
      </c>
      <c r="B585" s="11" t="s">
        <v>494</v>
      </c>
      <c r="C585" s="29" t="s">
        <v>2172</v>
      </c>
      <c r="D585" s="11" t="s">
        <v>2173</v>
      </c>
      <c r="E585" s="11" t="s">
        <v>2174</v>
      </c>
      <c r="F585" s="11" t="s">
        <v>524</v>
      </c>
      <c r="G585" s="11" t="s">
        <v>578</v>
      </c>
      <c r="H585" s="11">
        <v>3</v>
      </c>
      <c r="I585" s="11">
        <v>3</v>
      </c>
      <c r="J585" s="11">
        <v>100</v>
      </c>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v>30</v>
      </c>
      <c r="AH585" s="11"/>
      <c r="AI585" s="11"/>
      <c r="AJ585" s="11"/>
      <c r="AK585" s="11"/>
      <c r="AL585" s="11"/>
      <c r="AM585" s="11"/>
      <c r="AN585" s="11" t="s">
        <v>1059</v>
      </c>
      <c r="AO585" s="11" t="s">
        <v>47</v>
      </c>
      <c r="AP585" s="11" t="s">
        <v>48</v>
      </c>
      <c r="AQ585" s="11" t="s">
        <v>729</v>
      </c>
      <c r="AR585" s="41">
        <f t="shared" si="114"/>
        <v>18</v>
      </c>
      <c r="AS585" s="41">
        <v>0.6</v>
      </c>
      <c r="AT585" s="41">
        <f>7591.271/AU825</f>
        <v>0.535464595065181</v>
      </c>
      <c r="AU585" s="41">
        <f t="shared" si="119"/>
        <v>18</v>
      </c>
      <c r="AV585" s="42">
        <f t="shared" si="118"/>
        <v>9.63836271117326</v>
      </c>
    </row>
    <row r="586" ht="36" spans="1:48">
      <c r="A586" s="28">
        <v>583</v>
      </c>
      <c r="B586" s="11" t="s">
        <v>494</v>
      </c>
      <c r="C586" s="29" t="s">
        <v>2175</v>
      </c>
      <c r="D586" s="11" t="s">
        <v>2176</v>
      </c>
      <c r="E586" s="11" t="s">
        <v>2177</v>
      </c>
      <c r="F586" s="11" t="s">
        <v>2099</v>
      </c>
      <c r="G586" s="11" t="s">
        <v>962</v>
      </c>
      <c r="H586" s="11">
        <v>8</v>
      </c>
      <c r="I586" s="11">
        <v>8</v>
      </c>
      <c r="J586" s="11">
        <v>100</v>
      </c>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v>5</v>
      </c>
      <c r="AH586" s="11"/>
      <c r="AI586" s="11"/>
      <c r="AJ586" s="11"/>
      <c r="AK586" s="11"/>
      <c r="AL586" s="11"/>
      <c r="AM586" s="11"/>
      <c r="AN586" s="11" t="s">
        <v>1059</v>
      </c>
      <c r="AO586" s="11" t="s">
        <v>105</v>
      </c>
      <c r="AP586" s="11" t="s">
        <v>56</v>
      </c>
      <c r="AQ586" s="11" t="s">
        <v>729</v>
      </c>
      <c r="AR586" s="41">
        <f t="shared" si="114"/>
        <v>3</v>
      </c>
      <c r="AS586" s="41">
        <v>0.6</v>
      </c>
      <c r="AT586" s="41">
        <f>7591.271/AU825</f>
        <v>0.535464595065181</v>
      </c>
      <c r="AU586" s="41">
        <f t="shared" si="119"/>
        <v>3</v>
      </c>
      <c r="AV586" s="42">
        <f t="shared" si="118"/>
        <v>1.60639378519554</v>
      </c>
    </row>
    <row r="587" ht="36" spans="1:48">
      <c r="A587" s="28">
        <v>584</v>
      </c>
      <c r="B587" s="11" t="s">
        <v>494</v>
      </c>
      <c r="C587" s="29" t="s">
        <v>2178</v>
      </c>
      <c r="D587" s="11" t="s">
        <v>2179</v>
      </c>
      <c r="E587" s="11" t="s">
        <v>2180</v>
      </c>
      <c r="F587" s="11" t="s">
        <v>2114</v>
      </c>
      <c r="G587" s="11" t="s">
        <v>947</v>
      </c>
      <c r="H587" s="11">
        <v>2</v>
      </c>
      <c r="I587" s="11">
        <v>2</v>
      </c>
      <c r="J587" s="11">
        <v>70</v>
      </c>
      <c r="K587" s="11" t="s">
        <v>947</v>
      </c>
      <c r="L587" s="11">
        <v>5</v>
      </c>
      <c r="M587" s="11">
        <v>30</v>
      </c>
      <c r="N587" s="11" t="s">
        <v>1168</v>
      </c>
      <c r="O587" s="11">
        <v>0</v>
      </c>
      <c r="P587" s="11">
        <v>0</v>
      </c>
      <c r="Q587" s="11">
        <v>0</v>
      </c>
      <c r="R587" s="11">
        <v>0</v>
      </c>
      <c r="S587" s="11">
        <v>0</v>
      </c>
      <c r="T587" s="11">
        <v>0</v>
      </c>
      <c r="U587" s="11">
        <v>0</v>
      </c>
      <c r="V587" s="11">
        <v>0</v>
      </c>
      <c r="W587" s="11">
        <v>0</v>
      </c>
      <c r="X587" s="11">
        <v>0</v>
      </c>
      <c r="Y587" s="11">
        <v>0</v>
      </c>
      <c r="Z587" s="11">
        <v>0</v>
      </c>
      <c r="AA587" s="11">
        <v>0</v>
      </c>
      <c r="AB587" s="11">
        <v>0</v>
      </c>
      <c r="AC587" s="11">
        <v>0</v>
      </c>
      <c r="AD587" s="11">
        <v>0</v>
      </c>
      <c r="AE587" s="11">
        <v>0</v>
      </c>
      <c r="AF587" s="11">
        <v>0</v>
      </c>
      <c r="AG587" s="11">
        <v>30</v>
      </c>
      <c r="AH587" s="11"/>
      <c r="AI587" s="11"/>
      <c r="AJ587" s="11" t="s">
        <v>3329</v>
      </c>
      <c r="AK587" s="11"/>
      <c r="AL587" s="11"/>
      <c r="AM587" s="11"/>
      <c r="AN587" s="11" t="s">
        <v>1059</v>
      </c>
      <c r="AO587" s="11" t="s">
        <v>47</v>
      </c>
      <c r="AP587" s="11" t="s">
        <v>48</v>
      </c>
      <c r="AQ587" s="11" t="s">
        <v>729</v>
      </c>
      <c r="AR587" s="41">
        <f t="shared" si="114"/>
        <v>18</v>
      </c>
      <c r="AS587" s="41">
        <v>0.6</v>
      </c>
      <c r="AT587" s="41">
        <f>7591.271/AU825</f>
        <v>0.535464595065181</v>
      </c>
      <c r="AU587" s="41">
        <f t="shared" si="119"/>
        <v>18</v>
      </c>
      <c r="AV587" s="42">
        <f t="shared" si="118"/>
        <v>9.63836271117326</v>
      </c>
    </row>
    <row r="588" ht="24" spans="1:48">
      <c r="A588" s="28">
        <v>585</v>
      </c>
      <c r="B588" s="11" t="s">
        <v>494</v>
      </c>
      <c r="C588" s="29" t="s">
        <v>2181</v>
      </c>
      <c r="D588" s="11" t="s">
        <v>2182</v>
      </c>
      <c r="E588" s="11" t="s">
        <v>2183</v>
      </c>
      <c r="F588" s="11" t="s">
        <v>2144</v>
      </c>
      <c r="G588" s="11" t="s">
        <v>128</v>
      </c>
      <c r="H588" s="11">
        <v>5</v>
      </c>
      <c r="I588" s="11">
        <v>5</v>
      </c>
      <c r="J588" s="11">
        <v>100</v>
      </c>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v>15</v>
      </c>
      <c r="AH588" s="11"/>
      <c r="AI588" s="11"/>
      <c r="AJ588" s="11"/>
      <c r="AK588" s="11"/>
      <c r="AL588" s="11"/>
      <c r="AM588" s="11"/>
      <c r="AN588" s="11" t="s">
        <v>1059</v>
      </c>
      <c r="AO588" s="11" t="s">
        <v>47</v>
      </c>
      <c r="AP588" s="11" t="s">
        <v>56</v>
      </c>
      <c r="AQ588" s="11" t="s">
        <v>729</v>
      </c>
      <c r="AR588" s="41">
        <f t="shared" si="114"/>
        <v>9</v>
      </c>
      <c r="AS588" s="41">
        <v>0.6</v>
      </c>
      <c r="AT588" s="41">
        <f>7591.271/AU825</f>
        <v>0.535464595065181</v>
      </c>
      <c r="AU588" s="41">
        <f t="shared" si="119"/>
        <v>9</v>
      </c>
      <c r="AV588" s="42">
        <f t="shared" si="118"/>
        <v>4.81918135558663</v>
      </c>
    </row>
    <row r="589" s="22" customFormat="1" ht="60" spans="1:48">
      <c r="A589" s="55">
        <v>586</v>
      </c>
      <c r="B589" s="35" t="s">
        <v>494</v>
      </c>
      <c r="C589" s="56" t="s">
        <v>2184</v>
      </c>
      <c r="D589" s="35" t="s">
        <v>2185</v>
      </c>
      <c r="E589" s="35" t="s">
        <v>2186</v>
      </c>
      <c r="F589" s="35" t="s">
        <v>143</v>
      </c>
      <c r="G589" s="35" t="s">
        <v>2187</v>
      </c>
      <c r="H589" s="35">
        <v>3</v>
      </c>
      <c r="I589" s="35">
        <v>1</v>
      </c>
      <c r="J589" s="35">
        <v>0</v>
      </c>
      <c r="K589" s="35" t="s">
        <v>128</v>
      </c>
      <c r="L589" s="35">
        <v>2</v>
      </c>
      <c r="M589" s="35">
        <v>0</v>
      </c>
      <c r="N589" s="35" t="s">
        <v>3373</v>
      </c>
      <c r="O589" s="35">
        <v>3</v>
      </c>
      <c r="P589" s="35">
        <v>100</v>
      </c>
      <c r="Q589" s="35" t="s">
        <v>3444</v>
      </c>
      <c r="R589" s="35">
        <v>4</v>
      </c>
      <c r="S589" s="35">
        <v>0</v>
      </c>
      <c r="T589" s="35" t="s">
        <v>894</v>
      </c>
      <c r="U589" s="35">
        <v>5</v>
      </c>
      <c r="V589" s="35">
        <v>0</v>
      </c>
      <c r="W589" s="35" t="s">
        <v>3445</v>
      </c>
      <c r="X589" s="35">
        <v>6</v>
      </c>
      <c r="Y589" s="35">
        <v>0</v>
      </c>
      <c r="Z589" s="35" t="s">
        <v>3446</v>
      </c>
      <c r="AA589" s="35">
        <v>0</v>
      </c>
      <c r="AB589" s="35">
        <v>0</v>
      </c>
      <c r="AC589" s="11">
        <v>0</v>
      </c>
      <c r="AD589" s="11">
        <v>0</v>
      </c>
      <c r="AE589" s="11">
        <v>0</v>
      </c>
      <c r="AF589" s="11">
        <v>0</v>
      </c>
      <c r="AG589" s="11">
        <v>30</v>
      </c>
      <c r="AH589" s="35"/>
      <c r="AI589" s="35"/>
      <c r="AJ589" s="35" t="s">
        <v>3329</v>
      </c>
      <c r="AK589" s="35"/>
      <c r="AL589" s="35"/>
      <c r="AM589" s="35"/>
      <c r="AN589" s="35" t="s">
        <v>1059</v>
      </c>
      <c r="AO589" s="35" t="s">
        <v>47</v>
      </c>
      <c r="AP589" s="35" t="s">
        <v>48</v>
      </c>
      <c r="AQ589" s="35" t="s">
        <v>729</v>
      </c>
      <c r="AR589" s="41">
        <f t="shared" si="114"/>
        <v>18</v>
      </c>
      <c r="AS589" s="41">
        <v>0.6</v>
      </c>
      <c r="AT589" s="41">
        <f>7591.271/AU825</f>
        <v>0.535464595065181</v>
      </c>
      <c r="AU589" s="41">
        <f t="shared" si="119"/>
        <v>18</v>
      </c>
      <c r="AV589" s="42">
        <f t="shared" si="118"/>
        <v>9.63836271117326</v>
      </c>
    </row>
    <row r="590" ht="48" spans="1:48">
      <c r="A590" s="28">
        <v>587</v>
      </c>
      <c r="B590" s="11" t="s">
        <v>494</v>
      </c>
      <c r="C590" s="29" t="s">
        <v>2188</v>
      </c>
      <c r="D590" s="11" t="s">
        <v>2189</v>
      </c>
      <c r="E590" s="11" t="s">
        <v>2190</v>
      </c>
      <c r="F590" s="11" t="s">
        <v>2191</v>
      </c>
      <c r="G590" s="11" t="s">
        <v>128</v>
      </c>
      <c r="H590" s="11">
        <v>6</v>
      </c>
      <c r="I590" s="11">
        <v>1</v>
      </c>
      <c r="J590" s="11">
        <v>0</v>
      </c>
      <c r="K590" s="11" t="s">
        <v>3447</v>
      </c>
      <c r="L590" s="11">
        <v>4</v>
      </c>
      <c r="M590" s="11">
        <v>50</v>
      </c>
      <c r="N590" s="11" t="s">
        <v>3448</v>
      </c>
      <c r="O590" s="11">
        <v>6</v>
      </c>
      <c r="P590" s="11">
        <v>50</v>
      </c>
      <c r="Q590" s="11" t="s">
        <v>128</v>
      </c>
      <c r="R590" s="11">
        <v>0</v>
      </c>
      <c r="S590" s="11">
        <v>0</v>
      </c>
      <c r="T590" s="11">
        <v>0</v>
      </c>
      <c r="U590" s="11">
        <v>0</v>
      </c>
      <c r="V590" s="11">
        <v>0</v>
      </c>
      <c r="W590" s="11">
        <v>0</v>
      </c>
      <c r="X590" s="11">
        <v>0</v>
      </c>
      <c r="Y590" s="11">
        <v>0</v>
      </c>
      <c r="Z590" s="11">
        <v>0</v>
      </c>
      <c r="AA590" s="11">
        <v>0</v>
      </c>
      <c r="AB590" s="11">
        <v>0</v>
      </c>
      <c r="AC590" s="11">
        <v>0</v>
      </c>
      <c r="AD590" s="11">
        <v>0</v>
      </c>
      <c r="AE590" s="11">
        <v>0</v>
      </c>
      <c r="AF590" s="11">
        <v>0</v>
      </c>
      <c r="AG590" s="11">
        <v>15</v>
      </c>
      <c r="AH590" s="11"/>
      <c r="AI590" s="11"/>
      <c r="AJ590" s="11" t="s">
        <v>3329</v>
      </c>
      <c r="AK590" s="11"/>
      <c r="AL590" s="11"/>
      <c r="AM590" s="11"/>
      <c r="AN590" s="11" t="s">
        <v>1059</v>
      </c>
      <c r="AO590" s="11" t="s">
        <v>47</v>
      </c>
      <c r="AP590" s="11" t="s">
        <v>56</v>
      </c>
      <c r="AQ590" s="11" t="s">
        <v>729</v>
      </c>
      <c r="AR590" s="41">
        <f t="shared" si="114"/>
        <v>9</v>
      </c>
      <c r="AS590" s="41">
        <v>0.6</v>
      </c>
      <c r="AT590" s="41">
        <f>7591.271/AU825</f>
        <v>0.535464595065181</v>
      </c>
      <c r="AU590" s="41">
        <f t="shared" si="119"/>
        <v>9</v>
      </c>
      <c r="AV590" s="42">
        <f t="shared" si="118"/>
        <v>4.81918135558663</v>
      </c>
    </row>
    <row r="591" ht="24" spans="1:48">
      <c r="A591" s="28">
        <v>588</v>
      </c>
      <c r="B591" s="11" t="s">
        <v>494</v>
      </c>
      <c r="C591" s="29" t="s">
        <v>2192</v>
      </c>
      <c r="D591" s="11" t="s">
        <v>2193</v>
      </c>
      <c r="E591" s="11" t="s">
        <v>2194</v>
      </c>
      <c r="F591" s="11" t="s">
        <v>2195</v>
      </c>
      <c r="G591" s="11" t="s">
        <v>536</v>
      </c>
      <c r="H591" s="11">
        <v>2</v>
      </c>
      <c r="I591" s="11">
        <v>2</v>
      </c>
      <c r="J591" s="11">
        <v>100</v>
      </c>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v>30</v>
      </c>
      <c r="AH591" s="11"/>
      <c r="AI591" s="11"/>
      <c r="AJ591" s="11"/>
      <c r="AK591" s="11"/>
      <c r="AL591" s="11"/>
      <c r="AM591" s="11"/>
      <c r="AN591" s="11" t="s">
        <v>1059</v>
      </c>
      <c r="AO591" s="11" t="s">
        <v>47</v>
      </c>
      <c r="AP591" s="11" t="s">
        <v>48</v>
      </c>
      <c r="AQ591" s="11" t="s">
        <v>729</v>
      </c>
      <c r="AR591" s="41">
        <f t="shared" si="114"/>
        <v>18</v>
      </c>
      <c r="AS591" s="41">
        <v>0.6</v>
      </c>
      <c r="AT591" s="41">
        <f>7591.271/AU825</f>
        <v>0.535464595065181</v>
      </c>
      <c r="AU591" s="41">
        <f t="shared" si="119"/>
        <v>18</v>
      </c>
      <c r="AV591" s="42">
        <f t="shared" si="118"/>
        <v>9.63836271117326</v>
      </c>
    </row>
    <row r="592" ht="48" spans="1:48">
      <c r="A592" s="28">
        <v>589</v>
      </c>
      <c r="B592" s="11" t="s">
        <v>494</v>
      </c>
      <c r="C592" s="29" t="s">
        <v>2196</v>
      </c>
      <c r="D592" s="11" t="s">
        <v>2197</v>
      </c>
      <c r="E592" s="11" t="s">
        <v>2198</v>
      </c>
      <c r="F592" s="30" t="s">
        <v>528</v>
      </c>
      <c r="G592" s="11" t="s">
        <v>636</v>
      </c>
      <c r="H592" s="11">
        <v>4</v>
      </c>
      <c r="I592" s="11">
        <v>4</v>
      </c>
      <c r="J592" s="11">
        <v>100</v>
      </c>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v>15</v>
      </c>
      <c r="AH592" s="11" t="s">
        <v>1400</v>
      </c>
      <c r="AI592" s="11">
        <v>2</v>
      </c>
      <c r="AJ592" s="11"/>
      <c r="AK592" s="11"/>
      <c r="AL592" s="11"/>
      <c r="AM592" s="11"/>
      <c r="AN592" s="11" t="s">
        <v>767</v>
      </c>
      <c r="AO592" s="11" t="s">
        <v>47</v>
      </c>
      <c r="AP592" s="11" t="s">
        <v>56</v>
      </c>
      <c r="AQ592" s="11" t="s">
        <v>729</v>
      </c>
      <c r="AR592" s="41">
        <f t="shared" si="114"/>
        <v>9</v>
      </c>
      <c r="AS592" s="41">
        <v>0.6</v>
      </c>
      <c r="AT592" s="41">
        <f>7591.271/AU825</f>
        <v>0.535464595065181</v>
      </c>
      <c r="AU592" s="42">
        <f t="shared" ref="AU592:AU595" si="120">AR592/AI592</f>
        <v>4.5</v>
      </c>
      <c r="AV592" s="42">
        <f t="shared" si="118"/>
        <v>2.40959067779332</v>
      </c>
    </row>
    <row r="593" ht="36" spans="1:48">
      <c r="A593" s="28">
        <v>590</v>
      </c>
      <c r="B593" s="11" t="s">
        <v>494</v>
      </c>
      <c r="C593" s="29" t="s">
        <v>2199</v>
      </c>
      <c r="D593" s="11" t="s">
        <v>2200</v>
      </c>
      <c r="E593" s="11" t="s">
        <v>2201</v>
      </c>
      <c r="F593" s="30" t="s">
        <v>508</v>
      </c>
      <c r="G593" s="11" t="s">
        <v>825</v>
      </c>
      <c r="H593" s="11">
        <v>4</v>
      </c>
      <c r="I593" s="11">
        <v>4</v>
      </c>
      <c r="J593" s="11">
        <v>100</v>
      </c>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v>5</v>
      </c>
      <c r="AH593" s="11"/>
      <c r="AI593" s="11"/>
      <c r="AJ593" s="11"/>
      <c r="AK593" s="11"/>
      <c r="AL593" s="11"/>
      <c r="AM593" s="11"/>
      <c r="AN593" s="11" t="s">
        <v>767</v>
      </c>
      <c r="AO593" s="11" t="s">
        <v>105</v>
      </c>
      <c r="AP593" s="11" t="s">
        <v>56</v>
      </c>
      <c r="AQ593" s="11" t="s">
        <v>729</v>
      </c>
      <c r="AR593" s="41">
        <f t="shared" si="114"/>
        <v>3</v>
      </c>
      <c r="AS593" s="41">
        <v>0.6</v>
      </c>
      <c r="AT593" s="41">
        <f>7591.271/AU825</f>
        <v>0.535464595065181</v>
      </c>
      <c r="AU593" s="41">
        <f t="shared" ref="AU593:AU607" si="121">AR593</f>
        <v>3</v>
      </c>
      <c r="AV593" s="42">
        <f t="shared" si="118"/>
        <v>1.60639378519554</v>
      </c>
    </row>
    <row r="594" ht="48" spans="1:48">
      <c r="A594" s="28">
        <v>591</v>
      </c>
      <c r="B594" s="11" t="s">
        <v>494</v>
      </c>
      <c r="C594" s="29" t="s">
        <v>2202</v>
      </c>
      <c r="D594" s="11" t="s">
        <v>2203</v>
      </c>
      <c r="E594" s="11" t="s">
        <v>2204</v>
      </c>
      <c r="F594" s="11" t="s">
        <v>519</v>
      </c>
      <c r="G594" s="11" t="s">
        <v>203</v>
      </c>
      <c r="H594" s="11">
        <v>5</v>
      </c>
      <c r="I594" s="11">
        <v>5</v>
      </c>
      <c r="J594" s="11">
        <v>100</v>
      </c>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v>15</v>
      </c>
      <c r="AH594" s="11" t="s">
        <v>1400</v>
      </c>
      <c r="AI594" s="11">
        <v>10</v>
      </c>
      <c r="AJ594" s="11"/>
      <c r="AK594" s="11"/>
      <c r="AL594" s="11"/>
      <c r="AM594" s="11"/>
      <c r="AN594" s="11" t="s">
        <v>767</v>
      </c>
      <c r="AO594" s="11" t="s">
        <v>47</v>
      </c>
      <c r="AP594" s="11" t="s">
        <v>56</v>
      </c>
      <c r="AQ594" s="11" t="s">
        <v>729</v>
      </c>
      <c r="AR594" s="41">
        <f t="shared" si="114"/>
        <v>9</v>
      </c>
      <c r="AS594" s="41">
        <v>0.6</v>
      </c>
      <c r="AT594" s="41">
        <f>7591.271/AU825</f>
        <v>0.535464595065181</v>
      </c>
      <c r="AU594" s="42">
        <f t="shared" si="120"/>
        <v>0.9</v>
      </c>
      <c r="AV594" s="42">
        <f t="shared" si="118"/>
        <v>0.481918135558663</v>
      </c>
    </row>
    <row r="595" ht="48" spans="1:48">
      <c r="A595" s="28">
        <v>592</v>
      </c>
      <c r="B595" s="11" t="s">
        <v>494</v>
      </c>
      <c r="C595" s="29" t="s">
        <v>2205</v>
      </c>
      <c r="D595" s="11" t="s">
        <v>2206</v>
      </c>
      <c r="E595" s="11" t="s">
        <v>2207</v>
      </c>
      <c r="F595" s="11" t="s">
        <v>519</v>
      </c>
      <c r="G595" s="11" t="s">
        <v>203</v>
      </c>
      <c r="H595" s="11">
        <v>4</v>
      </c>
      <c r="I595" s="11">
        <v>4</v>
      </c>
      <c r="J595" s="11">
        <v>100</v>
      </c>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v>15</v>
      </c>
      <c r="AH595" s="11" t="s">
        <v>1400</v>
      </c>
      <c r="AI595" s="11">
        <v>10</v>
      </c>
      <c r="AJ595" s="11"/>
      <c r="AK595" s="11"/>
      <c r="AL595" s="11"/>
      <c r="AM595" s="11"/>
      <c r="AN595" s="11" t="s">
        <v>767</v>
      </c>
      <c r="AO595" s="11" t="s">
        <v>47</v>
      </c>
      <c r="AP595" s="11" t="s">
        <v>56</v>
      </c>
      <c r="AQ595" s="11" t="s">
        <v>729</v>
      </c>
      <c r="AR595" s="41">
        <f t="shared" si="114"/>
        <v>9</v>
      </c>
      <c r="AS595" s="41">
        <v>0.6</v>
      </c>
      <c r="AT595" s="41">
        <f>7591.271/AU825</f>
        <v>0.535464595065181</v>
      </c>
      <c r="AU595" s="42">
        <f t="shared" si="120"/>
        <v>0.9</v>
      </c>
      <c r="AV595" s="42">
        <f t="shared" si="118"/>
        <v>0.481918135558663</v>
      </c>
    </row>
    <row r="596" ht="48" spans="1:48">
      <c r="A596" s="28">
        <v>593</v>
      </c>
      <c r="B596" s="11" t="s">
        <v>494</v>
      </c>
      <c r="C596" s="29" t="s">
        <v>2208</v>
      </c>
      <c r="D596" s="11" t="s">
        <v>2209</v>
      </c>
      <c r="E596" s="11" t="s">
        <v>2210</v>
      </c>
      <c r="F596" s="11" t="s">
        <v>519</v>
      </c>
      <c r="G596" s="11" t="s">
        <v>1016</v>
      </c>
      <c r="H596" s="11">
        <v>3</v>
      </c>
      <c r="I596" s="11">
        <v>3</v>
      </c>
      <c r="J596" s="11">
        <v>100</v>
      </c>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v>30</v>
      </c>
      <c r="AH596" s="11"/>
      <c r="AI596" s="11"/>
      <c r="AJ596" s="11"/>
      <c r="AK596" s="11"/>
      <c r="AL596" s="11"/>
      <c r="AM596" s="11"/>
      <c r="AN596" s="11" t="s">
        <v>767</v>
      </c>
      <c r="AO596" s="11" t="s">
        <v>47</v>
      </c>
      <c r="AP596" s="11" t="s">
        <v>48</v>
      </c>
      <c r="AQ596" s="11" t="s">
        <v>729</v>
      </c>
      <c r="AR596" s="41">
        <f t="shared" si="114"/>
        <v>18</v>
      </c>
      <c r="AS596" s="41">
        <v>0.6</v>
      </c>
      <c r="AT596" s="41">
        <f>7591.271/AU825</f>
        <v>0.535464595065181</v>
      </c>
      <c r="AU596" s="41">
        <f t="shared" si="121"/>
        <v>18</v>
      </c>
      <c r="AV596" s="42">
        <f t="shared" si="118"/>
        <v>9.63836271117326</v>
      </c>
    </row>
    <row r="597" ht="24" spans="1:48">
      <c r="A597" s="28">
        <v>594</v>
      </c>
      <c r="B597" s="11" t="s">
        <v>494</v>
      </c>
      <c r="C597" s="29" t="s">
        <v>2211</v>
      </c>
      <c r="D597" s="11" t="s">
        <v>2212</v>
      </c>
      <c r="E597" s="11" t="s">
        <v>2213</v>
      </c>
      <c r="F597" s="11" t="s">
        <v>503</v>
      </c>
      <c r="G597" s="11" t="s">
        <v>504</v>
      </c>
      <c r="H597" s="11">
        <v>1</v>
      </c>
      <c r="I597" s="11">
        <v>1</v>
      </c>
      <c r="J597" s="11">
        <v>100</v>
      </c>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v>30</v>
      </c>
      <c r="AH597" s="11"/>
      <c r="AI597" s="11"/>
      <c r="AJ597" s="11"/>
      <c r="AK597" s="11"/>
      <c r="AL597" s="11"/>
      <c r="AM597" s="11"/>
      <c r="AN597" s="11" t="s">
        <v>1121</v>
      </c>
      <c r="AO597" s="11" t="s">
        <v>47</v>
      </c>
      <c r="AP597" s="11" t="s">
        <v>48</v>
      </c>
      <c r="AQ597" s="11" t="s">
        <v>729</v>
      </c>
      <c r="AR597" s="41">
        <f t="shared" si="114"/>
        <v>18</v>
      </c>
      <c r="AS597" s="41">
        <v>0.6</v>
      </c>
      <c r="AT597" s="41">
        <f>7591.271/AU825</f>
        <v>0.535464595065181</v>
      </c>
      <c r="AU597" s="41">
        <f t="shared" si="121"/>
        <v>18</v>
      </c>
      <c r="AV597" s="42">
        <f t="shared" si="118"/>
        <v>9.63836271117326</v>
      </c>
    </row>
    <row r="598" ht="48" spans="1:48">
      <c r="A598" s="28">
        <v>595</v>
      </c>
      <c r="B598" s="11" t="s">
        <v>494</v>
      </c>
      <c r="C598" s="29" t="s">
        <v>2214</v>
      </c>
      <c r="D598" s="11" t="s">
        <v>2215</v>
      </c>
      <c r="E598" s="11" t="s">
        <v>2216</v>
      </c>
      <c r="F598" s="11" t="s">
        <v>44</v>
      </c>
      <c r="G598" s="11" t="s">
        <v>394</v>
      </c>
      <c r="H598" s="11">
        <v>1</v>
      </c>
      <c r="I598" s="11">
        <v>1</v>
      </c>
      <c r="J598" s="11">
        <v>90</v>
      </c>
      <c r="K598" s="11" t="s">
        <v>394</v>
      </c>
      <c r="L598" s="11">
        <v>5</v>
      </c>
      <c r="M598" s="11">
        <v>10</v>
      </c>
      <c r="N598" s="11" t="s">
        <v>3449</v>
      </c>
      <c r="O598" s="11">
        <v>0</v>
      </c>
      <c r="P598" s="11">
        <v>0</v>
      </c>
      <c r="Q598" s="11">
        <v>0</v>
      </c>
      <c r="R598" s="11">
        <v>0</v>
      </c>
      <c r="S598" s="11">
        <v>0</v>
      </c>
      <c r="T598" s="11">
        <v>0</v>
      </c>
      <c r="U598" s="11">
        <v>0</v>
      </c>
      <c r="V598" s="11">
        <v>0</v>
      </c>
      <c r="W598" s="11">
        <v>0</v>
      </c>
      <c r="X598" s="11">
        <v>0</v>
      </c>
      <c r="Y598" s="11">
        <v>0</v>
      </c>
      <c r="Z598" s="11">
        <v>0</v>
      </c>
      <c r="AA598" s="11">
        <v>0</v>
      </c>
      <c r="AB598" s="11">
        <v>0</v>
      </c>
      <c r="AC598" s="11">
        <v>0</v>
      </c>
      <c r="AD598" s="11">
        <v>0</v>
      </c>
      <c r="AE598" s="11">
        <v>0</v>
      </c>
      <c r="AF598" s="11">
        <v>0</v>
      </c>
      <c r="AG598" s="11">
        <v>30</v>
      </c>
      <c r="AH598" s="11"/>
      <c r="AI598" s="11"/>
      <c r="AJ598" s="11" t="s">
        <v>3329</v>
      </c>
      <c r="AK598" s="11"/>
      <c r="AL598" s="11"/>
      <c r="AM598" s="11"/>
      <c r="AN598" s="11" t="s">
        <v>1121</v>
      </c>
      <c r="AO598" s="11" t="s">
        <v>47</v>
      </c>
      <c r="AP598" s="11" t="s">
        <v>48</v>
      </c>
      <c r="AQ598" s="11" t="s">
        <v>729</v>
      </c>
      <c r="AR598" s="41">
        <f t="shared" si="114"/>
        <v>18</v>
      </c>
      <c r="AS598" s="41">
        <v>0.6</v>
      </c>
      <c r="AT598" s="41">
        <f>7591.271/AU825</f>
        <v>0.535464595065181</v>
      </c>
      <c r="AU598" s="41">
        <f t="shared" si="121"/>
        <v>18</v>
      </c>
      <c r="AV598" s="42">
        <f t="shared" si="118"/>
        <v>9.63836271117326</v>
      </c>
    </row>
    <row r="599" ht="48" spans="1:48">
      <c r="A599" s="28">
        <v>596</v>
      </c>
      <c r="B599" s="11" t="s">
        <v>494</v>
      </c>
      <c r="C599" s="29" t="s">
        <v>2217</v>
      </c>
      <c r="D599" s="11" t="s">
        <v>2218</v>
      </c>
      <c r="E599" s="11" t="s">
        <v>2219</v>
      </c>
      <c r="F599" s="11" t="s">
        <v>2220</v>
      </c>
      <c r="G599" s="11" t="s">
        <v>339</v>
      </c>
      <c r="H599" s="11">
        <v>2</v>
      </c>
      <c r="I599" s="11">
        <v>2</v>
      </c>
      <c r="J599" s="11">
        <v>100</v>
      </c>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v>30</v>
      </c>
      <c r="AH599" s="11"/>
      <c r="AI599" s="11"/>
      <c r="AJ599" s="11"/>
      <c r="AK599" s="11"/>
      <c r="AL599" s="11"/>
      <c r="AM599" s="11"/>
      <c r="AN599" s="11" t="s">
        <v>1121</v>
      </c>
      <c r="AO599" s="11" t="s">
        <v>47</v>
      </c>
      <c r="AP599" s="11" t="s">
        <v>48</v>
      </c>
      <c r="AQ599" s="11" t="s">
        <v>729</v>
      </c>
      <c r="AR599" s="41">
        <f t="shared" si="114"/>
        <v>18</v>
      </c>
      <c r="AS599" s="41">
        <v>0.6</v>
      </c>
      <c r="AT599" s="41">
        <f>7591.271/AU825</f>
        <v>0.535464595065181</v>
      </c>
      <c r="AU599" s="41">
        <f t="shared" si="121"/>
        <v>18</v>
      </c>
      <c r="AV599" s="42">
        <f t="shared" si="118"/>
        <v>9.63836271117326</v>
      </c>
    </row>
    <row r="600" ht="24" spans="1:48">
      <c r="A600" s="28">
        <v>597</v>
      </c>
      <c r="B600" s="11" t="s">
        <v>494</v>
      </c>
      <c r="C600" s="29" t="s">
        <v>2221</v>
      </c>
      <c r="D600" s="11" t="s">
        <v>2222</v>
      </c>
      <c r="E600" s="11" t="s">
        <v>2223</v>
      </c>
      <c r="F600" s="11" t="s">
        <v>2224</v>
      </c>
      <c r="G600" s="11" t="s">
        <v>354</v>
      </c>
      <c r="H600" s="11">
        <v>4</v>
      </c>
      <c r="I600" s="11">
        <v>4</v>
      </c>
      <c r="J600" s="11">
        <v>100</v>
      </c>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v>15</v>
      </c>
      <c r="AH600" s="11"/>
      <c r="AI600" s="11"/>
      <c r="AJ600" s="11"/>
      <c r="AK600" s="11"/>
      <c r="AL600" s="11"/>
      <c r="AM600" s="11"/>
      <c r="AN600" s="11" t="s">
        <v>1121</v>
      </c>
      <c r="AO600" s="11" t="s">
        <v>47</v>
      </c>
      <c r="AP600" s="11" t="s">
        <v>56</v>
      </c>
      <c r="AQ600" s="11" t="s">
        <v>729</v>
      </c>
      <c r="AR600" s="41">
        <f t="shared" si="114"/>
        <v>9</v>
      </c>
      <c r="AS600" s="41">
        <v>0.6</v>
      </c>
      <c r="AT600" s="41">
        <f>7591.271/AU825</f>
        <v>0.535464595065181</v>
      </c>
      <c r="AU600" s="41">
        <f t="shared" si="121"/>
        <v>9</v>
      </c>
      <c r="AV600" s="42">
        <f t="shared" si="118"/>
        <v>4.81918135558663</v>
      </c>
    </row>
    <row r="601" ht="36" spans="1:48">
      <c r="A601" s="28">
        <v>598</v>
      </c>
      <c r="B601" s="11" t="s">
        <v>494</v>
      </c>
      <c r="C601" s="29" t="s">
        <v>2225</v>
      </c>
      <c r="D601" s="11" t="s">
        <v>2226</v>
      </c>
      <c r="E601" s="11" t="s">
        <v>2227</v>
      </c>
      <c r="F601" s="11" t="s">
        <v>524</v>
      </c>
      <c r="G601" s="11" t="s">
        <v>203</v>
      </c>
      <c r="H601" s="11">
        <v>1</v>
      </c>
      <c r="I601" s="11">
        <v>1</v>
      </c>
      <c r="J601" s="11">
        <v>100</v>
      </c>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v>30</v>
      </c>
      <c r="AH601" s="11"/>
      <c r="AI601" s="11"/>
      <c r="AJ601" s="11"/>
      <c r="AK601" s="11"/>
      <c r="AL601" s="11"/>
      <c r="AM601" s="11"/>
      <c r="AN601" s="11" t="s">
        <v>1121</v>
      </c>
      <c r="AO601" s="11" t="s">
        <v>47</v>
      </c>
      <c r="AP601" s="11" t="s">
        <v>48</v>
      </c>
      <c r="AQ601" s="11" t="s">
        <v>729</v>
      </c>
      <c r="AR601" s="41">
        <f t="shared" si="114"/>
        <v>18</v>
      </c>
      <c r="AS601" s="41">
        <v>0.6</v>
      </c>
      <c r="AT601" s="41">
        <f>7591.271/AU825</f>
        <v>0.535464595065181</v>
      </c>
      <c r="AU601" s="41">
        <f t="shared" si="121"/>
        <v>18</v>
      </c>
      <c r="AV601" s="42">
        <f t="shared" si="118"/>
        <v>9.63836271117326</v>
      </c>
    </row>
    <row r="602" ht="36" spans="1:48">
      <c r="A602" s="28">
        <v>599</v>
      </c>
      <c r="B602" s="11" t="s">
        <v>494</v>
      </c>
      <c r="C602" s="29" t="s">
        <v>2228</v>
      </c>
      <c r="D602" s="11" t="s">
        <v>2229</v>
      </c>
      <c r="E602" s="11" t="s">
        <v>2230</v>
      </c>
      <c r="F602" s="11" t="s">
        <v>503</v>
      </c>
      <c r="G602" s="11" t="s">
        <v>504</v>
      </c>
      <c r="H602" s="11">
        <v>1</v>
      </c>
      <c r="I602" s="11">
        <v>1</v>
      </c>
      <c r="J602" s="11">
        <v>100</v>
      </c>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v>30</v>
      </c>
      <c r="AH602" s="11"/>
      <c r="AI602" s="11"/>
      <c r="AJ602" s="11"/>
      <c r="AK602" s="11"/>
      <c r="AL602" s="11"/>
      <c r="AM602" s="11"/>
      <c r="AN602" s="11" t="s">
        <v>1121</v>
      </c>
      <c r="AO602" s="11" t="s">
        <v>47</v>
      </c>
      <c r="AP602" s="11" t="s">
        <v>48</v>
      </c>
      <c r="AQ602" s="11" t="s">
        <v>729</v>
      </c>
      <c r="AR602" s="41">
        <f t="shared" si="114"/>
        <v>18</v>
      </c>
      <c r="AS602" s="41">
        <v>0.6</v>
      </c>
      <c r="AT602" s="41">
        <f>7591.271/AU825</f>
        <v>0.535464595065181</v>
      </c>
      <c r="AU602" s="41">
        <f t="shared" si="121"/>
        <v>18</v>
      </c>
      <c r="AV602" s="42">
        <f t="shared" si="118"/>
        <v>9.63836271117326</v>
      </c>
    </row>
    <row r="603" ht="24" spans="1:48">
      <c r="A603" s="28">
        <v>600</v>
      </c>
      <c r="B603" s="11" t="s">
        <v>494</v>
      </c>
      <c r="C603" s="29" t="s">
        <v>2231</v>
      </c>
      <c r="D603" s="11" t="s">
        <v>2232</v>
      </c>
      <c r="E603" s="11" t="s">
        <v>2233</v>
      </c>
      <c r="F603" s="30" t="s">
        <v>519</v>
      </c>
      <c r="G603" s="11" t="s">
        <v>436</v>
      </c>
      <c r="H603" s="11">
        <v>2</v>
      </c>
      <c r="I603" s="11">
        <v>2</v>
      </c>
      <c r="J603" s="11">
        <v>100</v>
      </c>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v>30</v>
      </c>
      <c r="AH603" s="11"/>
      <c r="AI603" s="11"/>
      <c r="AJ603" s="11"/>
      <c r="AK603" s="11"/>
      <c r="AL603" s="11"/>
      <c r="AM603" s="11"/>
      <c r="AN603" s="11" t="s">
        <v>1148</v>
      </c>
      <c r="AO603" s="11" t="s">
        <v>47</v>
      </c>
      <c r="AP603" s="11" t="s">
        <v>48</v>
      </c>
      <c r="AQ603" s="11" t="s">
        <v>729</v>
      </c>
      <c r="AR603" s="41">
        <f t="shared" si="114"/>
        <v>18</v>
      </c>
      <c r="AS603" s="41">
        <v>0.6</v>
      </c>
      <c r="AT603" s="41">
        <f>7591.271/AU825</f>
        <v>0.535464595065181</v>
      </c>
      <c r="AU603" s="41">
        <f t="shared" si="121"/>
        <v>18</v>
      </c>
      <c r="AV603" s="42">
        <f t="shared" si="118"/>
        <v>9.63836271117326</v>
      </c>
    </row>
    <row r="604" ht="36" spans="1:48">
      <c r="A604" s="28">
        <v>601</v>
      </c>
      <c r="B604" s="11" t="s">
        <v>494</v>
      </c>
      <c r="C604" s="29" t="s">
        <v>2234</v>
      </c>
      <c r="D604" s="11" t="s">
        <v>2235</v>
      </c>
      <c r="E604" s="11" t="s">
        <v>2236</v>
      </c>
      <c r="F604" s="30" t="s">
        <v>143</v>
      </c>
      <c r="G604" s="11" t="s">
        <v>1389</v>
      </c>
      <c r="H604" s="11">
        <v>2</v>
      </c>
      <c r="I604" s="11">
        <v>2</v>
      </c>
      <c r="J604" s="11">
        <v>100</v>
      </c>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v>30</v>
      </c>
      <c r="AH604" s="11"/>
      <c r="AI604" s="11"/>
      <c r="AJ604" s="11"/>
      <c r="AK604" s="11"/>
      <c r="AL604" s="11"/>
      <c r="AM604" s="11"/>
      <c r="AN604" s="11" t="s">
        <v>1148</v>
      </c>
      <c r="AO604" s="11" t="s">
        <v>47</v>
      </c>
      <c r="AP604" s="11" t="s">
        <v>48</v>
      </c>
      <c r="AQ604" s="11" t="s">
        <v>729</v>
      </c>
      <c r="AR604" s="41">
        <f t="shared" si="114"/>
        <v>18</v>
      </c>
      <c r="AS604" s="41">
        <v>0.6</v>
      </c>
      <c r="AT604" s="41">
        <f>7591.271/AU825</f>
        <v>0.535464595065181</v>
      </c>
      <c r="AU604" s="41">
        <f t="shared" si="121"/>
        <v>18</v>
      </c>
      <c r="AV604" s="42">
        <f t="shared" si="118"/>
        <v>9.63836271117326</v>
      </c>
    </row>
    <row r="605" ht="24" spans="1:48">
      <c r="A605" s="28">
        <v>602</v>
      </c>
      <c r="B605" s="11" t="s">
        <v>494</v>
      </c>
      <c r="C605" s="29" t="s">
        <v>2237</v>
      </c>
      <c r="D605" s="11" t="s">
        <v>2238</v>
      </c>
      <c r="E605" s="11" t="s">
        <v>2239</v>
      </c>
      <c r="F605" s="30" t="s">
        <v>582</v>
      </c>
      <c r="G605" s="11" t="s">
        <v>972</v>
      </c>
      <c r="H605" s="11">
        <v>1</v>
      </c>
      <c r="I605" s="11">
        <v>1</v>
      </c>
      <c r="J605" s="11">
        <v>100</v>
      </c>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v>30</v>
      </c>
      <c r="AH605" s="11"/>
      <c r="AI605" s="11"/>
      <c r="AJ605" s="11"/>
      <c r="AK605" s="11"/>
      <c r="AL605" s="11"/>
      <c r="AM605" s="11"/>
      <c r="AN605" s="11" t="s">
        <v>1148</v>
      </c>
      <c r="AO605" s="11" t="s">
        <v>47</v>
      </c>
      <c r="AP605" s="11" t="s">
        <v>48</v>
      </c>
      <c r="AQ605" s="11" t="s">
        <v>729</v>
      </c>
      <c r="AR605" s="41">
        <f t="shared" si="114"/>
        <v>18</v>
      </c>
      <c r="AS605" s="41">
        <v>0.6</v>
      </c>
      <c r="AT605" s="41">
        <f>7591.271/AU825</f>
        <v>0.535464595065181</v>
      </c>
      <c r="AU605" s="41">
        <f t="shared" si="121"/>
        <v>18</v>
      </c>
      <c r="AV605" s="42">
        <f t="shared" si="118"/>
        <v>9.63836271117326</v>
      </c>
    </row>
    <row r="606" ht="24" spans="1:48">
      <c r="A606" s="28">
        <v>603</v>
      </c>
      <c r="B606" s="11" t="s">
        <v>494</v>
      </c>
      <c r="C606" s="29" t="s">
        <v>2240</v>
      </c>
      <c r="D606" s="11" t="s">
        <v>2241</v>
      </c>
      <c r="E606" s="11" t="s">
        <v>2242</v>
      </c>
      <c r="F606" s="11" t="s">
        <v>540</v>
      </c>
      <c r="G606" s="11" t="s">
        <v>504</v>
      </c>
      <c r="H606" s="11">
        <v>1</v>
      </c>
      <c r="I606" s="11">
        <v>1</v>
      </c>
      <c r="J606" s="11">
        <v>100</v>
      </c>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v>30</v>
      </c>
      <c r="AH606" s="11"/>
      <c r="AI606" s="11"/>
      <c r="AJ606" s="11"/>
      <c r="AK606" s="11"/>
      <c r="AL606" s="11"/>
      <c r="AM606" s="11"/>
      <c r="AN606" s="11" t="s">
        <v>1148</v>
      </c>
      <c r="AO606" s="11" t="s">
        <v>47</v>
      </c>
      <c r="AP606" s="11" t="s">
        <v>48</v>
      </c>
      <c r="AQ606" s="11" t="s">
        <v>729</v>
      </c>
      <c r="AR606" s="41">
        <f t="shared" si="114"/>
        <v>18</v>
      </c>
      <c r="AS606" s="41">
        <v>0.6</v>
      </c>
      <c r="AT606" s="41">
        <f>7591.271/AU825</f>
        <v>0.535464595065181</v>
      </c>
      <c r="AU606" s="41">
        <f t="shared" si="121"/>
        <v>18</v>
      </c>
      <c r="AV606" s="42">
        <f t="shared" si="118"/>
        <v>9.63836271117326</v>
      </c>
    </row>
    <row r="607" ht="36" spans="1:48">
      <c r="A607" s="28">
        <v>604</v>
      </c>
      <c r="B607" s="11" t="s">
        <v>494</v>
      </c>
      <c r="C607" s="29" t="s">
        <v>2243</v>
      </c>
      <c r="D607" s="11" t="s">
        <v>2244</v>
      </c>
      <c r="E607" s="11" t="s">
        <v>2245</v>
      </c>
      <c r="F607" s="11" t="s">
        <v>582</v>
      </c>
      <c r="G607" s="11" t="s">
        <v>2246</v>
      </c>
      <c r="H607" s="11">
        <v>2</v>
      </c>
      <c r="I607" s="11">
        <v>2</v>
      </c>
      <c r="J607" s="11">
        <v>70</v>
      </c>
      <c r="K607" s="11" t="s">
        <v>2246</v>
      </c>
      <c r="L607" s="11">
        <v>5</v>
      </c>
      <c r="M607" s="11">
        <v>30</v>
      </c>
      <c r="N607" s="11" t="s">
        <v>3450</v>
      </c>
      <c r="O607" s="11">
        <v>0</v>
      </c>
      <c r="P607" s="11">
        <v>0</v>
      </c>
      <c r="Q607" s="11">
        <v>0</v>
      </c>
      <c r="R607" s="11">
        <v>0</v>
      </c>
      <c r="S607" s="11">
        <v>0</v>
      </c>
      <c r="T607" s="11">
        <v>0</v>
      </c>
      <c r="U607" s="11">
        <v>0</v>
      </c>
      <c r="V607" s="11">
        <v>0</v>
      </c>
      <c r="W607" s="11">
        <v>0</v>
      </c>
      <c r="X607" s="11">
        <v>0</v>
      </c>
      <c r="Y607" s="11">
        <v>0</v>
      </c>
      <c r="Z607" s="11">
        <v>0</v>
      </c>
      <c r="AA607" s="11">
        <v>0</v>
      </c>
      <c r="AB607" s="11">
        <v>0</v>
      </c>
      <c r="AC607" s="11">
        <v>0</v>
      </c>
      <c r="AD607" s="11">
        <v>0</v>
      </c>
      <c r="AE607" s="11">
        <v>0</v>
      </c>
      <c r="AF607" s="11">
        <v>0</v>
      </c>
      <c r="AG607" s="11">
        <v>30</v>
      </c>
      <c r="AH607" s="11"/>
      <c r="AI607" s="11"/>
      <c r="AJ607" s="11" t="s">
        <v>3329</v>
      </c>
      <c r="AK607" s="11"/>
      <c r="AL607" s="11"/>
      <c r="AM607" s="11"/>
      <c r="AN607" s="11" t="s">
        <v>1148</v>
      </c>
      <c r="AO607" s="11" t="s">
        <v>47</v>
      </c>
      <c r="AP607" s="11" t="s">
        <v>48</v>
      </c>
      <c r="AQ607" s="11" t="s">
        <v>729</v>
      </c>
      <c r="AR607" s="41">
        <f t="shared" si="114"/>
        <v>18</v>
      </c>
      <c r="AS607" s="41">
        <v>0.6</v>
      </c>
      <c r="AT607" s="41">
        <f>7591.271/AU825</f>
        <v>0.535464595065181</v>
      </c>
      <c r="AU607" s="41">
        <f t="shared" si="121"/>
        <v>18</v>
      </c>
      <c r="AV607" s="42">
        <f t="shared" si="118"/>
        <v>9.63836271117326</v>
      </c>
    </row>
    <row r="608" ht="48" spans="1:48">
      <c r="A608" s="28">
        <v>605</v>
      </c>
      <c r="B608" s="11" t="s">
        <v>494</v>
      </c>
      <c r="C608" s="29" t="s">
        <v>2247</v>
      </c>
      <c r="D608" s="11" t="s">
        <v>2248</v>
      </c>
      <c r="E608" s="11" t="s">
        <v>2249</v>
      </c>
      <c r="F608" s="11" t="s">
        <v>646</v>
      </c>
      <c r="G608" s="11" t="s">
        <v>403</v>
      </c>
      <c r="H608" s="11">
        <v>3</v>
      </c>
      <c r="I608" s="11">
        <v>1</v>
      </c>
      <c r="J608" s="11">
        <v>100</v>
      </c>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v>30</v>
      </c>
      <c r="AH608" s="11" t="s">
        <v>1400</v>
      </c>
      <c r="AI608" s="11">
        <v>4</v>
      </c>
      <c r="AJ608" s="11"/>
      <c r="AK608" s="11"/>
      <c r="AL608" s="11"/>
      <c r="AM608" s="11"/>
      <c r="AN608" s="11" t="s">
        <v>1148</v>
      </c>
      <c r="AO608" s="11" t="s">
        <v>47</v>
      </c>
      <c r="AP608" s="11" t="s">
        <v>48</v>
      </c>
      <c r="AQ608" s="11" t="s">
        <v>729</v>
      </c>
      <c r="AR608" s="41">
        <f t="shared" si="114"/>
        <v>18</v>
      </c>
      <c r="AS608" s="41">
        <v>0.6</v>
      </c>
      <c r="AT608" s="41">
        <f>7591.271/AU825</f>
        <v>0.535464595065181</v>
      </c>
      <c r="AU608" s="42">
        <f t="shared" ref="AU608:AU613" si="122">AR608/AI608</f>
        <v>4.5</v>
      </c>
      <c r="AV608" s="42">
        <f t="shared" si="118"/>
        <v>2.40959067779332</v>
      </c>
    </row>
    <row r="609" ht="36" spans="1:48">
      <c r="A609" s="28">
        <v>606</v>
      </c>
      <c r="B609" s="11" t="s">
        <v>494</v>
      </c>
      <c r="C609" s="29" t="s">
        <v>2250</v>
      </c>
      <c r="D609" s="11" t="s">
        <v>2251</v>
      </c>
      <c r="E609" s="11" t="s">
        <v>2252</v>
      </c>
      <c r="F609" s="11" t="s">
        <v>540</v>
      </c>
      <c r="G609" s="11" t="s">
        <v>504</v>
      </c>
      <c r="H609" s="11">
        <v>1</v>
      </c>
      <c r="I609" s="11">
        <v>1</v>
      </c>
      <c r="J609" s="11">
        <v>100</v>
      </c>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v>30</v>
      </c>
      <c r="AH609" s="11"/>
      <c r="AI609" s="11"/>
      <c r="AJ609" s="11"/>
      <c r="AK609" s="11"/>
      <c r="AL609" s="11"/>
      <c r="AM609" s="11"/>
      <c r="AN609" s="11" t="s">
        <v>1148</v>
      </c>
      <c r="AO609" s="11" t="s">
        <v>47</v>
      </c>
      <c r="AP609" s="11" t="s">
        <v>48</v>
      </c>
      <c r="AQ609" s="11" t="s">
        <v>729</v>
      </c>
      <c r="AR609" s="41">
        <f t="shared" si="114"/>
        <v>18</v>
      </c>
      <c r="AS609" s="41">
        <v>0.6</v>
      </c>
      <c r="AT609" s="41">
        <f>7591.271/AU825</f>
        <v>0.535464595065181</v>
      </c>
      <c r="AU609" s="41">
        <f t="shared" ref="AU609:AU612" si="123">AR609</f>
        <v>18</v>
      </c>
      <c r="AV609" s="42">
        <f t="shared" si="118"/>
        <v>9.63836271117326</v>
      </c>
    </row>
    <row r="610" ht="48" spans="1:48">
      <c r="A610" s="28">
        <v>607</v>
      </c>
      <c r="B610" s="11" t="s">
        <v>494</v>
      </c>
      <c r="C610" s="29" t="s">
        <v>2253</v>
      </c>
      <c r="D610" s="11" t="s">
        <v>2254</v>
      </c>
      <c r="E610" s="11" t="s">
        <v>2255</v>
      </c>
      <c r="F610" s="11" t="s">
        <v>620</v>
      </c>
      <c r="G610" s="11" t="s">
        <v>331</v>
      </c>
      <c r="H610" s="11">
        <v>5</v>
      </c>
      <c r="I610" s="11">
        <v>5</v>
      </c>
      <c r="J610" s="11">
        <v>60</v>
      </c>
      <c r="K610" s="11" t="s">
        <v>331</v>
      </c>
      <c r="L610" s="11">
        <v>8</v>
      </c>
      <c r="M610" s="11">
        <v>40</v>
      </c>
      <c r="N610" s="11" t="s">
        <v>962</v>
      </c>
      <c r="O610" s="11">
        <v>0</v>
      </c>
      <c r="P610" s="11">
        <v>0</v>
      </c>
      <c r="Q610" s="11">
        <v>0</v>
      </c>
      <c r="R610" s="11">
        <v>0</v>
      </c>
      <c r="S610" s="11">
        <v>0</v>
      </c>
      <c r="T610" s="11">
        <v>0</v>
      </c>
      <c r="U610" s="11">
        <v>0</v>
      </c>
      <c r="V610" s="11">
        <v>0</v>
      </c>
      <c r="W610" s="11">
        <v>0</v>
      </c>
      <c r="X610" s="11">
        <v>0</v>
      </c>
      <c r="Y610" s="11">
        <v>0</v>
      </c>
      <c r="Z610" s="11">
        <v>0</v>
      </c>
      <c r="AA610" s="11">
        <v>0</v>
      </c>
      <c r="AB610" s="11">
        <v>0</v>
      </c>
      <c r="AC610" s="11">
        <v>0</v>
      </c>
      <c r="AD610" s="11">
        <v>0</v>
      </c>
      <c r="AE610" s="11">
        <v>0</v>
      </c>
      <c r="AF610" s="11">
        <v>0</v>
      </c>
      <c r="AG610" s="11">
        <v>15</v>
      </c>
      <c r="AH610" s="11" t="s">
        <v>1400</v>
      </c>
      <c r="AI610" s="11">
        <v>4</v>
      </c>
      <c r="AJ610" s="11" t="s">
        <v>3329</v>
      </c>
      <c r="AK610" s="11"/>
      <c r="AL610" s="11"/>
      <c r="AM610" s="11"/>
      <c r="AN610" s="11" t="s">
        <v>1148</v>
      </c>
      <c r="AO610" s="11" t="s">
        <v>47</v>
      </c>
      <c r="AP610" s="11" t="s">
        <v>56</v>
      </c>
      <c r="AQ610" s="11" t="s">
        <v>729</v>
      </c>
      <c r="AR610" s="41">
        <f t="shared" si="114"/>
        <v>9</v>
      </c>
      <c r="AS610" s="41">
        <v>0.6</v>
      </c>
      <c r="AT610" s="41">
        <f>7591.271/AU825</f>
        <v>0.535464595065181</v>
      </c>
      <c r="AU610" s="42">
        <f t="shared" si="122"/>
        <v>2.25</v>
      </c>
      <c r="AV610" s="42">
        <f t="shared" si="118"/>
        <v>1.20479533889666</v>
      </c>
    </row>
    <row r="611" ht="36" spans="1:48">
      <c r="A611" s="28">
        <v>608</v>
      </c>
      <c r="B611" s="11" t="s">
        <v>494</v>
      </c>
      <c r="C611" s="29" t="s">
        <v>2256</v>
      </c>
      <c r="D611" s="11" t="s">
        <v>2257</v>
      </c>
      <c r="E611" s="11" t="s">
        <v>2258</v>
      </c>
      <c r="F611" s="11" t="s">
        <v>519</v>
      </c>
      <c r="G611" s="11" t="s">
        <v>403</v>
      </c>
      <c r="H611" s="11">
        <v>3</v>
      </c>
      <c r="I611" s="11">
        <v>2</v>
      </c>
      <c r="J611" s="11">
        <v>57.14</v>
      </c>
      <c r="K611" s="11" t="s">
        <v>3443</v>
      </c>
      <c r="L611" s="11">
        <v>3</v>
      </c>
      <c r="M611" s="11">
        <v>42.85</v>
      </c>
      <c r="N611" s="11" t="s">
        <v>403</v>
      </c>
      <c r="O611" s="11">
        <v>0</v>
      </c>
      <c r="P611" s="11">
        <v>0</v>
      </c>
      <c r="Q611" s="11">
        <v>0</v>
      </c>
      <c r="R611" s="11">
        <v>0</v>
      </c>
      <c r="S611" s="11">
        <v>0</v>
      </c>
      <c r="T611" s="11">
        <v>0</v>
      </c>
      <c r="U611" s="11">
        <v>0</v>
      </c>
      <c r="V611" s="11">
        <v>0</v>
      </c>
      <c r="W611" s="11">
        <v>0</v>
      </c>
      <c r="X611" s="11">
        <v>0</v>
      </c>
      <c r="Y611" s="11">
        <v>0</v>
      </c>
      <c r="Z611" s="11">
        <v>0</v>
      </c>
      <c r="AA611" s="11">
        <v>0</v>
      </c>
      <c r="AB611" s="11">
        <v>0</v>
      </c>
      <c r="AC611" s="11">
        <v>0</v>
      </c>
      <c r="AD611" s="11">
        <v>0</v>
      </c>
      <c r="AE611" s="11">
        <v>0</v>
      </c>
      <c r="AF611" s="11">
        <v>0</v>
      </c>
      <c r="AG611" s="11">
        <v>30</v>
      </c>
      <c r="AH611" s="11"/>
      <c r="AI611" s="11"/>
      <c r="AJ611" s="11" t="s">
        <v>3329</v>
      </c>
      <c r="AK611" s="11"/>
      <c r="AL611" s="11"/>
      <c r="AM611" s="11"/>
      <c r="AN611" s="11" t="s">
        <v>1148</v>
      </c>
      <c r="AO611" s="11" t="s">
        <v>47</v>
      </c>
      <c r="AP611" s="11" t="s">
        <v>48</v>
      </c>
      <c r="AQ611" s="11" t="s">
        <v>729</v>
      </c>
      <c r="AR611" s="41">
        <f t="shared" si="114"/>
        <v>18</v>
      </c>
      <c r="AS611" s="41">
        <v>0.6</v>
      </c>
      <c r="AT611" s="41">
        <f>7591.271/AU825</f>
        <v>0.535464595065181</v>
      </c>
      <c r="AU611" s="41">
        <f t="shared" si="123"/>
        <v>18</v>
      </c>
      <c r="AV611" s="42">
        <f t="shared" si="118"/>
        <v>9.63836271117326</v>
      </c>
    </row>
    <row r="612" ht="36" spans="1:48">
      <c r="A612" s="28">
        <v>609</v>
      </c>
      <c r="B612" s="11" t="s">
        <v>494</v>
      </c>
      <c r="C612" s="29" t="s">
        <v>2259</v>
      </c>
      <c r="D612" s="11" t="s">
        <v>2260</v>
      </c>
      <c r="E612" s="11" t="s">
        <v>2261</v>
      </c>
      <c r="F612" s="30" t="s">
        <v>2262</v>
      </c>
      <c r="G612" s="11" t="s">
        <v>2263</v>
      </c>
      <c r="H612" s="11">
        <v>1</v>
      </c>
      <c r="I612" s="11">
        <v>1</v>
      </c>
      <c r="J612" s="11">
        <v>100</v>
      </c>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v>30</v>
      </c>
      <c r="AH612" s="11"/>
      <c r="AI612" s="11"/>
      <c r="AJ612" s="11"/>
      <c r="AK612" s="11"/>
      <c r="AL612" s="11"/>
      <c r="AM612" s="11"/>
      <c r="AN612" s="11" t="s">
        <v>771</v>
      </c>
      <c r="AO612" s="11" t="s">
        <v>47</v>
      </c>
      <c r="AP612" s="11" t="s">
        <v>48</v>
      </c>
      <c r="AQ612" s="11" t="s">
        <v>729</v>
      </c>
      <c r="AR612" s="41">
        <f t="shared" si="114"/>
        <v>18</v>
      </c>
      <c r="AS612" s="41">
        <v>0.6</v>
      </c>
      <c r="AT612" s="41">
        <f>7591.271/AU825</f>
        <v>0.535464595065181</v>
      </c>
      <c r="AU612" s="41">
        <f t="shared" si="123"/>
        <v>18</v>
      </c>
      <c r="AV612" s="42">
        <f t="shared" si="118"/>
        <v>9.63836271117326</v>
      </c>
    </row>
    <row r="613" ht="48" spans="1:48">
      <c r="A613" s="28">
        <v>610</v>
      </c>
      <c r="B613" s="11" t="s">
        <v>494</v>
      </c>
      <c r="C613" s="29" t="s">
        <v>2264</v>
      </c>
      <c r="D613" s="11" t="s">
        <v>2265</v>
      </c>
      <c r="E613" s="11" t="s">
        <v>2266</v>
      </c>
      <c r="F613" s="30" t="s">
        <v>668</v>
      </c>
      <c r="G613" s="11" t="s">
        <v>460</v>
      </c>
      <c r="H613" s="11">
        <v>2</v>
      </c>
      <c r="I613" s="11">
        <v>2</v>
      </c>
      <c r="J613" s="11">
        <v>69</v>
      </c>
      <c r="K613" s="11" t="s">
        <v>460</v>
      </c>
      <c r="L613" s="11">
        <v>4</v>
      </c>
      <c r="M613" s="11">
        <v>0</v>
      </c>
      <c r="N613" s="11" t="s">
        <v>3365</v>
      </c>
      <c r="O613" s="11">
        <v>5</v>
      </c>
      <c r="P613" s="11">
        <v>31</v>
      </c>
      <c r="Q613" s="11" t="s">
        <v>1023</v>
      </c>
      <c r="R613" s="11">
        <v>0</v>
      </c>
      <c r="S613" s="11">
        <v>0</v>
      </c>
      <c r="T613" s="11">
        <v>0</v>
      </c>
      <c r="U613" s="11">
        <v>0</v>
      </c>
      <c r="V613" s="11">
        <v>0</v>
      </c>
      <c r="W613" s="11">
        <v>0</v>
      </c>
      <c r="X613" s="11">
        <v>0</v>
      </c>
      <c r="Y613" s="11">
        <v>0</v>
      </c>
      <c r="Z613" s="11">
        <v>0</v>
      </c>
      <c r="AA613" s="11">
        <v>0</v>
      </c>
      <c r="AB613" s="11">
        <v>0</v>
      </c>
      <c r="AC613" s="11">
        <v>0</v>
      </c>
      <c r="AD613" s="11">
        <v>0</v>
      </c>
      <c r="AE613" s="11">
        <v>0</v>
      </c>
      <c r="AF613" s="11">
        <v>0</v>
      </c>
      <c r="AG613" s="11">
        <v>30</v>
      </c>
      <c r="AH613" s="11" t="s">
        <v>1400</v>
      </c>
      <c r="AI613" s="11">
        <v>4</v>
      </c>
      <c r="AJ613" s="11" t="s">
        <v>3329</v>
      </c>
      <c r="AK613" s="11"/>
      <c r="AL613" s="11"/>
      <c r="AM613" s="11"/>
      <c r="AN613" s="11" t="s">
        <v>771</v>
      </c>
      <c r="AO613" s="11" t="s">
        <v>47</v>
      </c>
      <c r="AP613" s="11" t="s">
        <v>48</v>
      </c>
      <c r="AQ613" s="11" t="s">
        <v>729</v>
      </c>
      <c r="AR613" s="41">
        <f t="shared" si="114"/>
        <v>18</v>
      </c>
      <c r="AS613" s="41">
        <v>0.6</v>
      </c>
      <c r="AT613" s="41">
        <f>7591.271/AU825</f>
        <v>0.535464595065181</v>
      </c>
      <c r="AU613" s="42">
        <f t="shared" si="122"/>
        <v>4.5</v>
      </c>
      <c r="AV613" s="42">
        <f t="shared" si="118"/>
        <v>2.40959067779332</v>
      </c>
    </row>
    <row r="614" ht="24" spans="1:48">
      <c r="A614" s="28">
        <v>611</v>
      </c>
      <c r="B614" s="11" t="s">
        <v>494</v>
      </c>
      <c r="C614" s="29" t="s">
        <v>2267</v>
      </c>
      <c r="D614" s="11" t="s">
        <v>2268</v>
      </c>
      <c r="E614" s="11" t="s">
        <v>2269</v>
      </c>
      <c r="F614" s="11" t="s">
        <v>2144</v>
      </c>
      <c r="G614" s="11" t="s">
        <v>128</v>
      </c>
      <c r="H614" s="11">
        <v>4</v>
      </c>
      <c r="I614" s="11">
        <v>4</v>
      </c>
      <c r="J614" s="11">
        <v>100</v>
      </c>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v>15</v>
      </c>
      <c r="AH614" s="11"/>
      <c r="AI614" s="11"/>
      <c r="AJ614" s="11"/>
      <c r="AK614" s="11"/>
      <c r="AL614" s="11"/>
      <c r="AM614" s="11"/>
      <c r="AN614" s="11" t="s">
        <v>771</v>
      </c>
      <c r="AO614" s="11" t="s">
        <v>47</v>
      </c>
      <c r="AP614" s="11" t="s">
        <v>56</v>
      </c>
      <c r="AQ614" s="11" t="s">
        <v>729</v>
      </c>
      <c r="AR614" s="41">
        <f t="shared" ref="AR614:AR677" si="124">AG614*AS614</f>
        <v>9</v>
      </c>
      <c r="AS614" s="41">
        <v>0.6</v>
      </c>
      <c r="AT614" s="41">
        <f>7591.271/AU825</f>
        <v>0.535464595065181</v>
      </c>
      <c r="AU614" s="41">
        <f t="shared" ref="AU614:AU621" si="125">AR614</f>
        <v>9</v>
      </c>
      <c r="AV614" s="42">
        <f t="shared" si="118"/>
        <v>4.81918135558663</v>
      </c>
    </row>
    <row r="615" ht="36" spans="1:48">
      <c r="A615" s="28">
        <v>612</v>
      </c>
      <c r="B615" s="11" t="s">
        <v>494</v>
      </c>
      <c r="C615" s="29" t="s">
        <v>2270</v>
      </c>
      <c r="D615" s="11" t="s">
        <v>2271</v>
      </c>
      <c r="E615" s="11" t="s">
        <v>2272</v>
      </c>
      <c r="F615" s="11" t="s">
        <v>646</v>
      </c>
      <c r="G615" s="11" t="s">
        <v>403</v>
      </c>
      <c r="H615" s="11">
        <v>4</v>
      </c>
      <c r="I615" s="11">
        <v>4</v>
      </c>
      <c r="J615" s="11">
        <v>55.55</v>
      </c>
      <c r="K615" s="11" t="s">
        <v>403</v>
      </c>
      <c r="L615" s="11">
        <v>6</v>
      </c>
      <c r="M615" s="11">
        <v>44.44</v>
      </c>
      <c r="N615" s="11" t="s">
        <v>1012</v>
      </c>
      <c r="O615" s="11">
        <v>0</v>
      </c>
      <c r="P615" s="11">
        <v>0</v>
      </c>
      <c r="Q615" s="11">
        <v>0</v>
      </c>
      <c r="R615" s="11">
        <v>0</v>
      </c>
      <c r="S615" s="11">
        <v>0</v>
      </c>
      <c r="T615" s="11">
        <v>0</v>
      </c>
      <c r="U615" s="11">
        <v>0</v>
      </c>
      <c r="V615" s="11">
        <v>0</v>
      </c>
      <c r="W615" s="11">
        <v>0</v>
      </c>
      <c r="X615" s="11">
        <v>0</v>
      </c>
      <c r="Y615" s="11">
        <v>0</v>
      </c>
      <c r="Z615" s="11">
        <v>0</v>
      </c>
      <c r="AA615" s="11">
        <v>0</v>
      </c>
      <c r="AB615" s="11">
        <v>0</v>
      </c>
      <c r="AC615" s="11">
        <v>0</v>
      </c>
      <c r="AD615" s="11">
        <v>0</v>
      </c>
      <c r="AE615" s="11">
        <v>0</v>
      </c>
      <c r="AF615" s="11">
        <v>0</v>
      </c>
      <c r="AG615" s="11">
        <v>15</v>
      </c>
      <c r="AH615" s="11"/>
      <c r="AI615" s="11"/>
      <c r="AJ615" s="11" t="s">
        <v>3329</v>
      </c>
      <c r="AK615" s="11"/>
      <c r="AL615" s="11"/>
      <c r="AM615" s="11"/>
      <c r="AN615" s="11" t="s">
        <v>771</v>
      </c>
      <c r="AO615" s="11" t="s">
        <v>47</v>
      </c>
      <c r="AP615" s="11" t="s">
        <v>56</v>
      </c>
      <c r="AQ615" s="11" t="s">
        <v>729</v>
      </c>
      <c r="AR615" s="41">
        <f t="shared" si="124"/>
        <v>9</v>
      </c>
      <c r="AS615" s="41">
        <v>0.6</v>
      </c>
      <c r="AT615" s="41">
        <f>7591.271/AU825</f>
        <v>0.535464595065181</v>
      </c>
      <c r="AU615" s="41">
        <f t="shared" si="125"/>
        <v>9</v>
      </c>
      <c r="AV615" s="42">
        <f t="shared" si="118"/>
        <v>4.81918135558663</v>
      </c>
    </row>
    <row r="616" ht="36" spans="1:48">
      <c r="A616" s="28">
        <v>613</v>
      </c>
      <c r="B616" s="11" t="s">
        <v>494</v>
      </c>
      <c r="C616" s="29" t="s">
        <v>2273</v>
      </c>
      <c r="D616" s="11" t="s">
        <v>2274</v>
      </c>
      <c r="E616" s="11" t="s">
        <v>2275</v>
      </c>
      <c r="F616" s="11" t="s">
        <v>558</v>
      </c>
      <c r="G616" s="11" t="s">
        <v>229</v>
      </c>
      <c r="H616" s="11">
        <v>2</v>
      </c>
      <c r="I616" s="11">
        <v>2</v>
      </c>
      <c r="J616" s="11">
        <v>100</v>
      </c>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v>30</v>
      </c>
      <c r="AH616" s="11" t="s">
        <v>1400</v>
      </c>
      <c r="AI616" s="11">
        <v>5</v>
      </c>
      <c r="AJ616" s="11"/>
      <c r="AK616" s="11"/>
      <c r="AL616" s="11"/>
      <c r="AM616" s="11"/>
      <c r="AN616" s="11" t="s">
        <v>771</v>
      </c>
      <c r="AO616" s="11" t="s">
        <v>47</v>
      </c>
      <c r="AP616" s="11" t="s">
        <v>48</v>
      </c>
      <c r="AQ616" s="11" t="s">
        <v>729</v>
      </c>
      <c r="AR616" s="41">
        <f t="shared" si="124"/>
        <v>18</v>
      </c>
      <c r="AS616" s="41">
        <v>0.6</v>
      </c>
      <c r="AT616" s="41">
        <f>7591.271/AU825</f>
        <v>0.535464595065181</v>
      </c>
      <c r="AU616" s="42">
        <f>AR616/AI616</f>
        <v>3.6</v>
      </c>
      <c r="AV616" s="42">
        <f t="shared" si="118"/>
        <v>1.92767254223465</v>
      </c>
    </row>
    <row r="617" ht="36" spans="1:48">
      <c r="A617" s="28">
        <v>614</v>
      </c>
      <c r="B617" s="11" t="s">
        <v>494</v>
      </c>
      <c r="C617" s="29" t="s">
        <v>2276</v>
      </c>
      <c r="D617" s="11" t="s">
        <v>2277</v>
      </c>
      <c r="E617" s="11" t="s">
        <v>2278</v>
      </c>
      <c r="F617" s="11" t="s">
        <v>2279</v>
      </c>
      <c r="G617" s="11" t="s">
        <v>450</v>
      </c>
      <c r="H617" s="11">
        <v>7</v>
      </c>
      <c r="I617" s="11">
        <v>7</v>
      </c>
      <c r="J617" s="11">
        <v>100</v>
      </c>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v>15</v>
      </c>
      <c r="AH617" s="11"/>
      <c r="AI617" s="11"/>
      <c r="AJ617" s="11"/>
      <c r="AK617" s="11"/>
      <c r="AL617" s="11"/>
      <c r="AM617" s="11"/>
      <c r="AN617" s="11" t="s">
        <v>771</v>
      </c>
      <c r="AO617" s="11" t="s">
        <v>47</v>
      </c>
      <c r="AP617" s="11" t="s">
        <v>56</v>
      </c>
      <c r="AQ617" s="11" t="s">
        <v>729</v>
      </c>
      <c r="AR617" s="41">
        <f t="shared" si="124"/>
        <v>9</v>
      </c>
      <c r="AS617" s="41">
        <v>0.6</v>
      </c>
      <c r="AT617" s="41">
        <f>7591.271/AU825</f>
        <v>0.535464595065181</v>
      </c>
      <c r="AU617" s="41">
        <f t="shared" si="125"/>
        <v>9</v>
      </c>
      <c r="AV617" s="42">
        <f t="shared" si="118"/>
        <v>4.81918135558663</v>
      </c>
    </row>
    <row r="618" ht="36" spans="1:48">
      <c r="A618" s="28">
        <v>615</v>
      </c>
      <c r="B618" s="11" t="s">
        <v>494</v>
      </c>
      <c r="C618" s="29" t="s">
        <v>2280</v>
      </c>
      <c r="D618" s="11" t="s">
        <v>2281</v>
      </c>
      <c r="E618" s="11" t="s">
        <v>2282</v>
      </c>
      <c r="F618" s="11" t="s">
        <v>519</v>
      </c>
      <c r="G618" s="11" t="s">
        <v>947</v>
      </c>
      <c r="H618" s="11">
        <v>1</v>
      </c>
      <c r="I618" s="11">
        <v>1</v>
      </c>
      <c r="J618" s="11">
        <v>100</v>
      </c>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v>10</v>
      </c>
      <c r="AH618" s="11"/>
      <c r="AI618" s="11"/>
      <c r="AJ618" s="11"/>
      <c r="AK618" s="11"/>
      <c r="AL618" s="11"/>
      <c r="AM618" s="11"/>
      <c r="AN618" s="11" t="s">
        <v>771</v>
      </c>
      <c r="AO618" s="11" t="s">
        <v>105</v>
      </c>
      <c r="AP618" s="11" t="s">
        <v>48</v>
      </c>
      <c r="AQ618" s="11" t="s">
        <v>729</v>
      </c>
      <c r="AR618" s="41">
        <f t="shared" si="124"/>
        <v>6</v>
      </c>
      <c r="AS618" s="41">
        <v>0.6</v>
      </c>
      <c r="AT618" s="41">
        <f>7591.271/AU825</f>
        <v>0.535464595065181</v>
      </c>
      <c r="AU618" s="41">
        <f t="shared" si="125"/>
        <v>6</v>
      </c>
      <c r="AV618" s="42">
        <f t="shared" si="118"/>
        <v>3.21278757039109</v>
      </c>
    </row>
    <row r="619" ht="36" spans="1:48">
      <c r="A619" s="28">
        <v>616</v>
      </c>
      <c r="B619" s="11" t="s">
        <v>494</v>
      </c>
      <c r="C619" s="29" t="s">
        <v>2283</v>
      </c>
      <c r="D619" s="11" t="s">
        <v>2284</v>
      </c>
      <c r="E619" s="11" t="s">
        <v>2285</v>
      </c>
      <c r="F619" s="30" t="s">
        <v>1916</v>
      </c>
      <c r="G619" s="11" t="s">
        <v>339</v>
      </c>
      <c r="H619" s="11">
        <v>1</v>
      </c>
      <c r="I619" s="11">
        <v>1</v>
      </c>
      <c r="J619" s="11">
        <v>100</v>
      </c>
      <c r="K619" s="11" t="s">
        <v>339</v>
      </c>
      <c r="L619" s="11">
        <v>3</v>
      </c>
      <c r="M619" s="11">
        <v>0</v>
      </c>
      <c r="N619" s="11" t="s">
        <v>3365</v>
      </c>
      <c r="O619" s="11">
        <v>0</v>
      </c>
      <c r="P619" s="11">
        <v>0</v>
      </c>
      <c r="Q619" s="11">
        <v>0</v>
      </c>
      <c r="R619" s="11">
        <v>0</v>
      </c>
      <c r="S619" s="11">
        <v>0</v>
      </c>
      <c r="T619" s="11">
        <v>0</v>
      </c>
      <c r="U619" s="11">
        <v>0</v>
      </c>
      <c r="V619" s="11">
        <v>0</v>
      </c>
      <c r="W619" s="11">
        <v>0</v>
      </c>
      <c r="X619" s="11">
        <v>0</v>
      </c>
      <c r="Y619" s="11">
        <v>0</v>
      </c>
      <c r="Z619" s="11">
        <v>0</v>
      </c>
      <c r="AA619" s="11">
        <v>0</v>
      </c>
      <c r="AB619" s="11">
        <v>0</v>
      </c>
      <c r="AC619" s="11">
        <v>0</v>
      </c>
      <c r="AD619" s="11">
        <v>0</v>
      </c>
      <c r="AE619" s="11">
        <v>0</v>
      </c>
      <c r="AF619" s="11">
        <v>0</v>
      </c>
      <c r="AG619" s="11">
        <v>30</v>
      </c>
      <c r="AH619" s="11"/>
      <c r="AI619" s="11"/>
      <c r="AJ619" s="11" t="s">
        <v>3329</v>
      </c>
      <c r="AK619" s="11"/>
      <c r="AL619" s="11"/>
      <c r="AM619" s="11"/>
      <c r="AN619" s="11" t="s">
        <v>1208</v>
      </c>
      <c r="AO619" s="11" t="s">
        <v>47</v>
      </c>
      <c r="AP619" s="11" t="s">
        <v>48</v>
      </c>
      <c r="AQ619" s="11" t="s">
        <v>729</v>
      </c>
      <c r="AR619" s="41">
        <f t="shared" si="124"/>
        <v>18</v>
      </c>
      <c r="AS619" s="41">
        <v>0.6</v>
      </c>
      <c r="AT619" s="41">
        <f>7591.271/AU825</f>
        <v>0.535464595065181</v>
      </c>
      <c r="AU619" s="41">
        <f t="shared" si="125"/>
        <v>18</v>
      </c>
      <c r="AV619" s="42">
        <f t="shared" si="118"/>
        <v>9.63836271117326</v>
      </c>
    </row>
    <row r="620" ht="36" spans="1:48">
      <c r="A620" s="28">
        <v>617</v>
      </c>
      <c r="B620" s="11" t="s">
        <v>494</v>
      </c>
      <c r="C620" s="29" t="s">
        <v>2286</v>
      </c>
      <c r="D620" s="11" t="s">
        <v>2287</v>
      </c>
      <c r="E620" s="11" t="s">
        <v>2288</v>
      </c>
      <c r="F620" s="30" t="s">
        <v>582</v>
      </c>
      <c r="G620" s="11" t="s">
        <v>1275</v>
      </c>
      <c r="H620" s="11">
        <v>3</v>
      </c>
      <c r="I620" s="11">
        <v>3</v>
      </c>
      <c r="J620" s="11">
        <v>100</v>
      </c>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v>30</v>
      </c>
      <c r="AH620" s="11"/>
      <c r="AI620" s="11"/>
      <c r="AJ620" s="11"/>
      <c r="AK620" s="11"/>
      <c r="AL620" s="11"/>
      <c r="AM620" s="11"/>
      <c r="AN620" s="11" t="s">
        <v>1208</v>
      </c>
      <c r="AO620" s="11" t="s">
        <v>47</v>
      </c>
      <c r="AP620" s="11" t="s">
        <v>48</v>
      </c>
      <c r="AQ620" s="11" t="s">
        <v>729</v>
      </c>
      <c r="AR620" s="41">
        <f t="shared" si="124"/>
        <v>18</v>
      </c>
      <c r="AS620" s="41">
        <v>0.6</v>
      </c>
      <c r="AT620" s="41">
        <f>7591.271/AU825</f>
        <v>0.535464595065181</v>
      </c>
      <c r="AU620" s="41">
        <f t="shared" si="125"/>
        <v>18</v>
      </c>
      <c r="AV620" s="42">
        <f t="shared" si="118"/>
        <v>9.63836271117326</v>
      </c>
    </row>
    <row r="621" ht="36" spans="1:48">
      <c r="A621" s="28">
        <v>618</v>
      </c>
      <c r="B621" s="11" t="s">
        <v>494</v>
      </c>
      <c r="C621" s="29" t="s">
        <v>2289</v>
      </c>
      <c r="D621" s="11" t="s">
        <v>2290</v>
      </c>
      <c r="E621" s="11" t="s">
        <v>2291</v>
      </c>
      <c r="F621" s="11" t="s">
        <v>503</v>
      </c>
      <c r="G621" s="11" t="s">
        <v>504</v>
      </c>
      <c r="H621" s="11">
        <v>1</v>
      </c>
      <c r="I621" s="11">
        <v>1</v>
      </c>
      <c r="J621" s="11">
        <v>100</v>
      </c>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v>30</v>
      </c>
      <c r="AH621" s="11"/>
      <c r="AI621" s="11"/>
      <c r="AJ621" s="11"/>
      <c r="AK621" s="11"/>
      <c r="AL621" s="11"/>
      <c r="AM621" s="11"/>
      <c r="AN621" s="11" t="s">
        <v>1208</v>
      </c>
      <c r="AO621" s="11" t="s">
        <v>47</v>
      </c>
      <c r="AP621" s="11" t="s">
        <v>48</v>
      </c>
      <c r="AQ621" s="11" t="s">
        <v>729</v>
      </c>
      <c r="AR621" s="41">
        <f t="shared" si="124"/>
        <v>18</v>
      </c>
      <c r="AS621" s="41">
        <v>0.6</v>
      </c>
      <c r="AT621" s="41">
        <f>7591.271/AU825</f>
        <v>0.535464595065181</v>
      </c>
      <c r="AU621" s="41">
        <f t="shared" si="125"/>
        <v>18</v>
      </c>
      <c r="AV621" s="42">
        <f t="shared" si="118"/>
        <v>9.63836271117326</v>
      </c>
    </row>
    <row r="622" ht="48" spans="1:48">
      <c r="A622" s="28">
        <v>619</v>
      </c>
      <c r="B622" s="11" t="s">
        <v>494</v>
      </c>
      <c r="C622" s="29" t="s">
        <v>2292</v>
      </c>
      <c r="D622" s="11" t="s">
        <v>2293</v>
      </c>
      <c r="E622" s="11" t="s">
        <v>2294</v>
      </c>
      <c r="F622" s="11" t="s">
        <v>519</v>
      </c>
      <c r="G622" s="11" t="s">
        <v>104</v>
      </c>
      <c r="H622" s="11">
        <v>1</v>
      </c>
      <c r="I622" s="11">
        <v>1</v>
      </c>
      <c r="J622" s="11">
        <v>49</v>
      </c>
      <c r="K622" s="11" t="s">
        <v>104</v>
      </c>
      <c r="L622" s="11">
        <v>2</v>
      </c>
      <c r="M622" s="11">
        <v>33</v>
      </c>
      <c r="N622" s="11" t="s">
        <v>687</v>
      </c>
      <c r="O622" s="11">
        <v>5</v>
      </c>
      <c r="P622" s="11">
        <v>10</v>
      </c>
      <c r="Q622" s="11" t="s">
        <v>802</v>
      </c>
      <c r="R622" s="11">
        <v>6</v>
      </c>
      <c r="S622" s="11">
        <v>8</v>
      </c>
      <c r="T622" s="11" t="s">
        <v>3160</v>
      </c>
      <c r="U622" s="11">
        <v>0</v>
      </c>
      <c r="V622" s="11">
        <v>0</v>
      </c>
      <c r="W622" s="11">
        <v>0</v>
      </c>
      <c r="X622" s="11">
        <v>0</v>
      </c>
      <c r="Y622" s="11">
        <v>0</v>
      </c>
      <c r="Z622" s="11">
        <v>0</v>
      </c>
      <c r="AA622" s="11">
        <v>0</v>
      </c>
      <c r="AB622" s="11">
        <v>0</v>
      </c>
      <c r="AC622" s="11">
        <v>0</v>
      </c>
      <c r="AD622" s="11">
        <v>0</v>
      </c>
      <c r="AE622" s="11">
        <v>0</v>
      </c>
      <c r="AF622" s="11">
        <v>0</v>
      </c>
      <c r="AG622" s="11">
        <v>30</v>
      </c>
      <c r="AH622" s="11" t="s">
        <v>1400</v>
      </c>
      <c r="AI622" s="11">
        <v>4</v>
      </c>
      <c r="AJ622" s="11" t="s">
        <v>3329</v>
      </c>
      <c r="AK622" s="11"/>
      <c r="AL622" s="11"/>
      <c r="AM622" s="11"/>
      <c r="AN622" s="11" t="s">
        <v>1208</v>
      </c>
      <c r="AO622" s="11" t="s">
        <v>47</v>
      </c>
      <c r="AP622" s="11" t="s">
        <v>48</v>
      </c>
      <c r="AQ622" s="11" t="s">
        <v>729</v>
      </c>
      <c r="AR622" s="41">
        <f t="shared" si="124"/>
        <v>18</v>
      </c>
      <c r="AS622" s="41">
        <v>0.6</v>
      </c>
      <c r="AT622" s="41">
        <f>7591.271/AU825</f>
        <v>0.535464595065181</v>
      </c>
      <c r="AU622" s="42">
        <f>AR622/AI622</f>
        <v>4.5</v>
      </c>
      <c r="AV622" s="42">
        <f t="shared" si="118"/>
        <v>2.40959067779332</v>
      </c>
    </row>
    <row r="623" ht="48" spans="1:48">
      <c r="A623" s="28">
        <v>620</v>
      </c>
      <c r="B623" s="11" t="s">
        <v>494</v>
      </c>
      <c r="C623" s="29" t="s">
        <v>2295</v>
      </c>
      <c r="D623" s="11" t="s">
        <v>2296</v>
      </c>
      <c r="E623" s="11" t="s">
        <v>2297</v>
      </c>
      <c r="F623" s="11" t="s">
        <v>540</v>
      </c>
      <c r="G623" s="11" t="s">
        <v>504</v>
      </c>
      <c r="H623" s="11">
        <v>1</v>
      </c>
      <c r="I623" s="11">
        <v>1</v>
      </c>
      <c r="J623" s="11">
        <v>100</v>
      </c>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v>30</v>
      </c>
      <c r="AH623" s="11"/>
      <c r="AI623" s="11"/>
      <c r="AJ623" s="11"/>
      <c r="AK623" s="11"/>
      <c r="AL623" s="11"/>
      <c r="AM623" s="11"/>
      <c r="AN623" s="11" t="s">
        <v>1208</v>
      </c>
      <c r="AO623" s="11" t="s">
        <v>47</v>
      </c>
      <c r="AP623" s="11" t="s">
        <v>48</v>
      </c>
      <c r="AQ623" s="11" t="s">
        <v>729</v>
      </c>
      <c r="AR623" s="41">
        <f t="shared" si="124"/>
        <v>18</v>
      </c>
      <c r="AS623" s="41">
        <v>0.6</v>
      </c>
      <c r="AT623" s="41">
        <f>7591.271/AU825</f>
        <v>0.535464595065181</v>
      </c>
      <c r="AU623" s="41">
        <f t="shared" ref="AU623:AU625" si="126">AR623</f>
        <v>18</v>
      </c>
      <c r="AV623" s="42">
        <f t="shared" si="118"/>
        <v>9.63836271117326</v>
      </c>
    </row>
    <row r="624" ht="36" spans="1:48">
      <c r="A624" s="28">
        <v>621</v>
      </c>
      <c r="B624" s="11" t="s">
        <v>494</v>
      </c>
      <c r="C624" s="29" t="s">
        <v>2298</v>
      </c>
      <c r="D624" s="11" t="s">
        <v>2299</v>
      </c>
      <c r="E624" s="11" t="s">
        <v>2300</v>
      </c>
      <c r="F624" s="11" t="s">
        <v>540</v>
      </c>
      <c r="G624" s="11" t="s">
        <v>504</v>
      </c>
      <c r="H624" s="11">
        <v>1</v>
      </c>
      <c r="I624" s="11">
        <v>1</v>
      </c>
      <c r="J624" s="11">
        <v>100</v>
      </c>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v>30</v>
      </c>
      <c r="AH624" s="11"/>
      <c r="AI624" s="11"/>
      <c r="AJ624" s="11"/>
      <c r="AK624" s="11"/>
      <c r="AL624" s="11"/>
      <c r="AM624" s="11"/>
      <c r="AN624" s="11" t="s">
        <v>1208</v>
      </c>
      <c r="AO624" s="11" t="s">
        <v>47</v>
      </c>
      <c r="AP624" s="11" t="s">
        <v>48</v>
      </c>
      <c r="AQ624" s="11" t="s">
        <v>729</v>
      </c>
      <c r="AR624" s="41">
        <f t="shared" si="124"/>
        <v>18</v>
      </c>
      <c r="AS624" s="41">
        <v>0.6</v>
      </c>
      <c r="AT624" s="41">
        <f>7591.271/AU825</f>
        <v>0.535464595065181</v>
      </c>
      <c r="AU624" s="41">
        <f t="shared" si="126"/>
        <v>18</v>
      </c>
      <c r="AV624" s="42">
        <f t="shared" si="118"/>
        <v>9.63836271117326</v>
      </c>
    </row>
    <row r="625" ht="48" spans="1:48">
      <c r="A625" s="28">
        <v>622</v>
      </c>
      <c r="B625" s="11" t="s">
        <v>494</v>
      </c>
      <c r="C625" s="29" t="s">
        <v>2301</v>
      </c>
      <c r="D625" s="11" t="s">
        <v>2302</v>
      </c>
      <c r="E625" s="11" t="s">
        <v>2303</v>
      </c>
      <c r="F625" s="11" t="s">
        <v>2304</v>
      </c>
      <c r="G625" s="11" t="s">
        <v>616</v>
      </c>
      <c r="H625" s="11">
        <v>3</v>
      </c>
      <c r="I625" s="11">
        <v>3</v>
      </c>
      <c r="J625" s="11">
        <v>50</v>
      </c>
      <c r="K625" s="11" t="s">
        <v>616</v>
      </c>
      <c r="L625" s="11">
        <v>5</v>
      </c>
      <c r="M625" s="11">
        <v>30</v>
      </c>
      <c r="N625" s="11" t="s">
        <v>3451</v>
      </c>
      <c r="O625" s="11">
        <v>8</v>
      </c>
      <c r="P625" s="11">
        <v>20</v>
      </c>
      <c r="Q625" s="11" t="s">
        <v>3452</v>
      </c>
      <c r="R625" s="11">
        <v>0</v>
      </c>
      <c r="S625" s="11">
        <v>0</v>
      </c>
      <c r="T625" s="11">
        <v>0</v>
      </c>
      <c r="U625" s="11">
        <v>0</v>
      </c>
      <c r="V625" s="11">
        <v>0</v>
      </c>
      <c r="W625" s="11">
        <v>0</v>
      </c>
      <c r="X625" s="11">
        <v>0</v>
      </c>
      <c r="Y625" s="11">
        <v>0</v>
      </c>
      <c r="Z625" s="11">
        <v>0</v>
      </c>
      <c r="AA625" s="11">
        <v>0</v>
      </c>
      <c r="AB625" s="11">
        <v>0</v>
      </c>
      <c r="AC625" s="11">
        <v>0</v>
      </c>
      <c r="AD625" s="11">
        <v>0</v>
      </c>
      <c r="AE625" s="11">
        <v>0</v>
      </c>
      <c r="AF625" s="11">
        <v>0</v>
      </c>
      <c r="AG625" s="11">
        <v>30</v>
      </c>
      <c r="AH625" s="11"/>
      <c r="AI625" s="11"/>
      <c r="AJ625" s="11" t="s">
        <v>3329</v>
      </c>
      <c r="AK625" s="11"/>
      <c r="AL625" s="11"/>
      <c r="AM625" s="11"/>
      <c r="AN625" s="11" t="s">
        <v>775</v>
      </c>
      <c r="AO625" s="11" t="s">
        <v>47</v>
      </c>
      <c r="AP625" s="11" t="s">
        <v>48</v>
      </c>
      <c r="AQ625" s="11" t="s">
        <v>729</v>
      </c>
      <c r="AR625" s="41">
        <f t="shared" si="124"/>
        <v>18</v>
      </c>
      <c r="AS625" s="41">
        <v>0.6</v>
      </c>
      <c r="AT625" s="41">
        <f>7591.271/AU825</f>
        <v>0.535464595065181</v>
      </c>
      <c r="AU625" s="41">
        <f t="shared" si="126"/>
        <v>18</v>
      </c>
      <c r="AV625" s="42">
        <f t="shared" si="118"/>
        <v>9.63836271117326</v>
      </c>
    </row>
    <row r="626" ht="36" spans="1:48">
      <c r="A626" s="28">
        <v>623</v>
      </c>
      <c r="B626" s="11" t="s">
        <v>494</v>
      </c>
      <c r="C626" s="29" t="s">
        <v>2305</v>
      </c>
      <c r="D626" s="11" t="s">
        <v>2306</v>
      </c>
      <c r="E626" s="11" t="s">
        <v>2307</v>
      </c>
      <c r="F626" s="11" t="s">
        <v>650</v>
      </c>
      <c r="G626" s="11" t="s">
        <v>651</v>
      </c>
      <c r="H626" s="11">
        <v>2</v>
      </c>
      <c r="I626" s="11">
        <v>2</v>
      </c>
      <c r="J626" s="11">
        <v>100</v>
      </c>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v>30</v>
      </c>
      <c r="AH626" s="11" t="s">
        <v>1400</v>
      </c>
      <c r="AI626" s="11">
        <v>3</v>
      </c>
      <c r="AJ626" s="11"/>
      <c r="AK626" s="11"/>
      <c r="AL626" s="11"/>
      <c r="AM626" s="11"/>
      <c r="AN626" s="11" t="s">
        <v>775</v>
      </c>
      <c r="AO626" s="11" t="s">
        <v>47</v>
      </c>
      <c r="AP626" s="11" t="s">
        <v>48</v>
      </c>
      <c r="AQ626" s="11" t="s">
        <v>729</v>
      </c>
      <c r="AR626" s="41">
        <f t="shared" si="124"/>
        <v>18</v>
      </c>
      <c r="AS626" s="41">
        <v>0.6</v>
      </c>
      <c r="AT626" s="41">
        <f>7591.271/AU825</f>
        <v>0.535464595065181</v>
      </c>
      <c r="AU626" s="42">
        <f>AR626/AI626</f>
        <v>6</v>
      </c>
      <c r="AV626" s="42">
        <f t="shared" si="118"/>
        <v>3.21278757039109</v>
      </c>
    </row>
    <row r="627" ht="36" spans="1:48">
      <c r="A627" s="28">
        <v>624</v>
      </c>
      <c r="B627" s="11" t="s">
        <v>494</v>
      </c>
      <c r="C627" s="29" t="s">
        <v>2308</v>
      </c>
      <c r="D627" s="11" t="s">
        <v>2309</v>
      </c>
      <c r="E627" s="11" t="s">
        <v>2310</v>
      </c>
      <c r="F627" s="11" t="s">
        <v>2099</v>
      </c>
      <c r="G627" s="11" t="s">
        <v>2100</v>
      </c>
      <c r="H627" s="11">
        <v>2</v>
      </c>
      <c r="I627" s="11">
        <v>2</v>
      </c>
      <c r="J627" s="11">
        <v>100</v>
      </c>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v>30</v>
      </c>
      <c r="AH627" s="11"/>
      <c r="AI627" s="11"/>
      <c r="AJ627" s="11"/>
      <c r="AK627" s="11"/>
      <c r="AL627" s="11"/>
      <c r="AM627" s="11"/>
      <c r="AN627" s="11" t="s">
        <v>775</v>
      </c>
      <c r="AO627" s="11" t="s">
        <v>47</v>
      </c>
      <c r="AP627" s="11" t="s">
        <v>48</v>
      </c>
      <c r="AQ627" s="11" t="s">
        <v>729</v>
      </c>
      <c r="AR627" s="41">
        <f t="shared" si="124"/>
        <v>18</v>
      </c>
      <c r="AS627" s="41">
        <v>0.6</v>
      </c>
      <c r="AT627" s="41">
        <f>7591.271/AU825</f>
        <v>0.535464595065181</v>
      </c>
      <c r="AU627" s="41">
        <f t="shared" ref="AU627:AU642" si="127">AR627</f>
        <v>18</v>
      </c>
      <c r="AV627" s="42">
        <f t="shared" si="118"/>
        <v>9.63836271117326</v>
      </c>
    </row>
    <row r="628" ht="36" spans="1:48">
      <c r="A628" s="28">
        <v>625</v>
      </c>
      <c r="B628" s="11" t="s">
        <v>494</v>
      </c>
      <c r="C628" s="29" t="s">
        <v>2311</v>
      </c>
      <c r="D628" s="11" t="s">
        <v>2312</v>
      </c>
      <c r="E628" s="11" t="s">
        <v>2313</v>
      </c>
      <c r="F628" s="30" t="s">
        <v>2314</v>
      </c>
      <c r="G628" s="11" t="s">
        <v>1313</v>
      </c>
      <c r="H628" s="11">
        <v>8</v>
      </c>
      <c r="I628" s="11">
        <v>8</v>
      </c>
      <c r="J628" s="11">
        <v>100</v>
      </c>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v>5</v>
      </c>
      <c r="AH628" s="11"/>
      <c r="AI628" s="11"/>
      <c r="AJ628" s="11"/>
      <c r="AK628" s="11"/>
      <c r="AL628" s="11"/>
      <c r="AM628" s="11"/>
      <c r="AN628" s="11" t="s">
        <v>1246</v>
      </c>
      <c r="AO628" s="11" t="s">
        <v>105</v>
      </c>
      <c r="AP628" s="11" t="s">
        <v>56</v>
      </c>
      <c r="AQ628" s="11" t="s">
        <v>729</v>
      </c>
      <c r="AR628" s="41">
        <f t="shared" si="124"/>
        <v>3</v>
      </c>
      <c r="AS628" s="41">
        <v>0.6</v>
      </c>
      <c r="AT628" s="41">
        <f>7591.271/AU825</f>
        <v>0.535464595065181</v>
      </c>
      <c r="AU628" s="41">
        <f t="shared" si="127"/>
        <v>3</v>
      </c>
      <c r="AV628" s="42">
        <f t="shared" si="118"/>
        <v>1.60639378519554</v>
      </c>
    </row>
    <row r="629" ht="36" spans="1:48">
      <c r="A629" s="28">
        <v>626</v>
      </c>
      <c r="B629" s="11" t="s">
        <v>494</v>
      </c>
      <c r="C629" s="29" t="s">
        <v>2315</v>
      </c>
      <c r="D629" s="11" t="s">
        <v>2316</v>
      </c>
      <c r="E629" s="11" t="s">
        <v>2317</v>
      </c>
      <c r="F629" s="11" t="s">
        <v>540</v>
      </c>
      <c r="G629" s="11" t="s">
        <v>504</v>
      </c>
      <c r="H629" s="11">
        <v>3</v>
      </c>
      <c r="I629" s="11">
        <v>3</v>
      </c>
      <c r="J629" s="11">
        <v>100</v>
      </c>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v>30</v>
      </c>
      <c r="AH629" s="11"/>
      <c r="AI629" s="11"/>
      <c r="AJ629" s="11"/>
      <c r="AK629" s="11"/>
      <c r="AL629" s="11"/>
      <c r="AM629" s="11"/>
      <c r="AN629" s="11" t="s">
        <v>1246</v>
      </c>
      <c r="AO629" s="11" t="s">
        <v>47</v>
      </c>
      <c r="AP629" s="11" t="s">
        <v>48</v>
      </c>
      <c r="AQ629" s="11" t="s">
        <v>729</v>
      </c>
      <c r="AR629" s="41">
        <f t="shared" si="124"/>
        <v>18</v>
      </c>
      <c r="AS629" s="41">
        <v>0.6</v>
      </c>
      <c r="AT629" s="41">
        <f>7591.271/AU825</f>
        <v>0.535464595065181</v>
      </c>
      <c r="AU629" s="41">
        <f t="shared" si="127"/>
        <v>18</v>
      </c>
      <c r="AV629" s="42">
        <f t="shared" si="118"/>
        <v>9.63836271117326</v>
      </c>
    </row>
    <row r="630" ht="36" spans="1:48">
      <c r="A630" s="28">
        <v>627</v>
      </c>
      <c r="B630" s="11" t="s">
        <v>494</v>
      </c>
      <c r="C630" s="29" t="s">
        <v>2318</v>
      </c>
      <c r="D630" s="11" t="s">
        <v>2319</v>
      </c>
      <c r="E630" s="11" t="s">
        <v>2320</v>
      </c>
      <c r="F630" s="11" t="s">
        <v>508</v>
      </c>
      <c r="G630" s="11" t="s">
        <v>825</v>
      </c>
      <c r="H630" s="11">
        <v>3</v>
      </c>
      <c r="I630" s="11">
        <v>3</v>
      </c>
      <c r="J630" s="11">
        <v>100</v>
      </c>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v>30</v>
      </c>
      <c r="AH630" s="11"/>
      <c r="AI630" s="11"/>
      <c r="AJ630" s="11"/>
      <c r="AK630" s="11"/>
      <c r="AL630" s="11"/>
      <c r="AM630" s="11"/>
      <c r="AN630" s="11" t="s">
        <v>1246</v>
      </c>
      <c r="AO630" s="11" t="s">
        <v>47</v>
      </c>
      <c r="AP630" s="11" t="s">
        <v>48</v>
      </c>
      <c r="AQ630" s="11" t="s">
        <v>729</v>
      </c>
      <c r="AR630" s="41">
        <f t="shared" si="124"/>
        <v>18</v>
      </c>
      <c r="AS630" s="41">
        <v>0.6</v>
      </c>
      <c r="AT630" s="41">
        <f>7591.271/AU825</f>
        <v>0.535464595065181</v>
      </c>
      <c r="AU630" s="41">
        <f t="shared" si="127"/>
        <v>18</v>
      </c>
      <c r="AV630" s="42">
        <f t="shared" si="118"/>
        <v>9.63836271117326</v>
      </c>
    </row>
    <row r="631" ht="24" spans="1:48">
      <c r="A631" s="28">
        <v>628</v>
      </c>
      <c r="B631" s="11" t="s">
        <v>494</v>
      </c>
      <c r="C631" s="29" t="s">
        <v>2321</v>
      </c>
      <c r="D631" s="11" t="s">
        <v>2322</v>
      </c>
      <c r="E631" s="11" t="s">
        <v>2323</v>
      </c>
      <c r="F631" s="11" t="s">
        <v>2324</v>
      </c>
      <c r="G631" s="11" t="s">
        <v>339</v>
      </c>
      <c r="H631" s="11">
        <v>2</v>
      </c>
      <c r="I631" s="11">
        <v>2</v>
      </c>
      <c r="J631" s="11">
        <v>100</v>
      </c>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v>10</v>
      </c>
      <c r="AH631" s="11"/>
      <c r="AI631" s="11"/>
      <c r="AJ631" s="11"/>
      <c r="AK631" s="11"/>
      <c r="AL631" s="11"/>
      <c r="AM631" s="11"/>
      <c r="AN631" s="11" t="s">
        <v>1246</v>
      </c>
      <c r="AO631" s="11" t="s">
        <v>105</v>
      </c>
      <c r="AP631" s="11" t="s">
        <v>48</v>
      </c>
      <c r="AQ631" s="11" t="s">
        <v>729</v>
      </c>
      <c r="AR631" s="41">
        <f t="shared" si="124"/>
        <v>6</v>
      </c>
      <c r="AS631" s="41">
        <v>0.6</v>
      </c>
      <c r="AT631" s="41">
        <f>7591.271/AU825</f>
        <v>0.535464595065181</v>
      </c>
      <c r="AU631" s="41">
        <f t="shared" si="127"/>
        <v>6</v>
      </c>
      <c r="AV631" s="42">
        <f t="shared" si="118"/>
        <v>3.21278757039109</v>
      </c>
    </row>
    <row r="632" ht="24" spans="1:48">
      <c r="A632" s="28">
        <v>629</v>
      </c>
      <c r="B632" s="11" t="s">
        <v>494</v>
      </c>
      <c r="C632" s="29" t="s">
        <v>2325</v>
      </c>
      <c r="D632" s="11" t="s">
        <v>2326</v>
      </c>
      <c r="E632" s="11" t="s">
        <v>2327</v>
      </c>
      <c r="F632" s="30" t="s">
        <v>508</v>
      </c>
      <c r="G632" s="11" t="s">
        <v>1339</v>
      </c>
      <c r="H632" s="11">
        <v>3</v>
      </c>
      <c r="I632" s="11">
        <v>3</v>
      </c>
      <c r="J632" s="11">
        <v>100</v>
      </c>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v>10</v>
      </c>
      <c r="AH632" s="11"/>
      <c r="AI632" s="11"/>
      <c r="AJ632" s="11"/>
      <c r="AK632" s="11"/>
      <c r="AL632" s="11"/>
      <c r="AM632" s="11"/>
      <c r="AN632" s="11" t="s">
        <v>779</v>
      </c>
      <c r="AO632" s="11" t="s">
        <v>105</v>
      </c>
      <c r="AP632" s="11" t="s">
        <v>48</v>
      </c>
      <c r="AQ632" s="11" t="s">
        <v>729</v>
      </c>
      <c r="AR632" s="41">
        <f t="shared" si="124"/>
        <v>6</v>
      </c>
      <c r="AS632" s="41">
        <v>0.6</v>
      </c>
      <c r="AT632" s="41">
        <f>7591.271/AU825</f>
        <v>0.535464595065181</v>
      </c>
      <c r="AU632" s="41">
        <f t="shared" si="127"/>
        <v>6</v>
      </c>
      <c r="AV632" s="42">
        <f t="shared" si="118"/>
        <v>3.21278757039109</v>
      </c>
    </row>
    <row r="633" ht="24" spans="1:48">
      <c r="A633" s="28">
        <v>630</v>
      </c>
      <c r="B633" s="11" t="s">
        <v>494</v>
      </c>
      <c r="C633" s="29" t="s">
        <v>2328</v>
      </c>
      <c r="D633" s="11" t="s">
        <v>2329</v>
      </c>
      <c r="E633" s="11" t="s">
        <v>2330</v>
      </c>
      <c r="F633" s="30" t="s">
        <v>519</v>
      </c>
      <c r="G633" s="11" t="s">
        <v>436</v>
      </c>
      <c r="H633" s="11">
        <v>3</v>
      </c>
      <c r="I633" s="11">
        <v>3</v>
      </c>
      <c r="J633" s="11">
        <v>100</v>
      </c>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v>30</v>
      </c>
      <c r="AH633" s="11"/>
      <c r="AI633" s="11"/>
      <c r="AJ633" s="11"/>
      <c r="AK633" s="11"/>
      <c r="AL633" s="11"/>
      <c r="AM633" s="11"/>
      <c r="AN633" s="11" t="s">
        <v>779</v>
      </c>
      <c r="AO633" s="11" t="s">
        <v>47</v>
      </c>
      <c r="AP633" s="11" t="s">
        <v>48</v>
      </c>
      <c r="AQ633" s="11" t="s">
        <v>729</v>
      </c>
      <c r="AR633" s="41">
        <f t="shared" si="124"/>
        <v>18</v>
      </c>
      <c r="AS633" s="41">
        <v>0.6</v>
      </c>
      <c r="AT633" s="41">
        <f>7591.271/AU825</f>
        <v>0.535464595065181</v>
      </c>
      <c r="AU633" s="41">
        <f t="shared" si="127"/>
        <v>18</v>
      </c>
      <c r="AV633" s="42">
        <f t="shared" si="118"/>
        <v>9.63836271117326</v>
      </c>
    </row>
    <row r="634" ht="24" spans="1:48">
      <c r="A634" s="28">
        <v>631</v>
      </c>
      <c r="B634" s="11" t="s">
        <v>494</v>
      </c>
      <c r="C634" s="29" t="s">
        <v>2331</v>
      </c>
      <c r="D634" s="11" t="s">
        <v>2332</v>
      </c>
      <c r="E634" s="11" t="s">
        <v>2333</v>
      </c>
      <c r="F634" s="11" t="s">
        <v>540</v>
      </c>
      <c r="G634" s="11" t="s">
        <v>504</v>
      </c>
      <c r="H634" s="11">
        <v>2</v>
      </c>
      <c r="I634" s="11">
        <v>2</v>
      </c>
      <c r="J634" s="11">
        <v>100</v>
      </c>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v>30</v>
      </c>
      <c r="AH634" s="11"/>
      <c r="AI634" s="11"/>
      <c r="AJ634" s="11"/>
      <c r="AK634" s="11"/>
      <c r="AL634" s="11"/>
      <c r="AM634" s="11"/>
      <c r="AN634" s="11" t="s">
        <v>779</v>
      </c>
      <c r="AO634" s="11" t="s">
        <v>47</v>
      </c>
      <c r="AP634" s="11" t="s">
        <v>48</v>
      </c>
      <c r="AQ634" s="11" t="s">
        <v>729</v>
      </c>
      <c r="AR634" s="41">
        <f t="shared" si="124"/>
        <v>18</v>
      </c>
      <c r="AS634" s="41">
        <v>0.6</v>
      </c>
      <c r="AT634" s="41">
        <f>7591.271/AU825</f>
        <v>0.535464595065181</v>
      </c>
      <c r="AU634" s="41">
        <f t="shared" si="127"/>
        <v>18</v>
      </c>
      <c r="AV634" s="42">
        <f t="shared" si="118"/>
        <v>9.63836271117326</v>
      </c>
    </row>
    <row r="635" ht="36" spans="1:48">
      <c r="A635" s="28">
        <v>632</v>
      </c>
      <c r="B635" s="11" t="s">
        <v>494</v>
      </c>
      <c r="C635" s="29" t="s">
        <v>2334</v>
      </c>
      <c r="D635" s="11" t="s">
        <v>2335</v>
      </c>
      <c r="E635" s="11" t="s">
        <v>2336</v>
      </c>
      <c r="F635" s="11" t="s">
        <v>524</v>
      </c>
      <c r="G635" s="11" t="s">
        <v>987</v>
      </c>
      <c r="H635" s="11">
        <v>2</v>
      </c>
      <c r="I635" s="11">
        <v>2</v>
      </c>
      <c r="J635" s="11">
        <v>100</v>
      </c>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v>30</v>
      </c>
      <c r="AH635" s="11"/>
      <c r="AI635" s="11"/>
      <c r="AJ635" s="11"/>
      <c r="AK635" s="11"/>
      <c r="AL635" s="11"/>
      <c r="AM635" s="11"/>
      <c r="AN635" s="11" t="s">
        <v>779</v>
      </c>
      <c r="AO635" s="11" t="s">
        <v>47</v>
      </c>
      <c r="AP635" s="11" t="s">
        <v>48</v>
      </c>
      <c r="AQ635" s="11" t="s">
        <v>729</v>
      </c>
      <c r="AR635" s="41">
        <f t="shared" si="124"/>
        <v>18</v>
      </c>
      <c r="AS635" s="41">
        <v>0.6</v>
      </c>
      <c r="AT635" s="41">
        <f>7591.271/AU825</f>
        <v>0.535464595065181</v>
      </c>
      <c r="AU635" s="41">
        <f t="shared" si="127"/>
        <v>18</v>
      </c>
      <c r="AV635" s="42">
        <f t="shared" si="118"/>
        <v>9.63836271117326</v>
      </c>
    </row>
    <row r="636" ht="24" spans="1:48">
      <c r="A636" s="28">
        <v>633</v>
      </c>
      <c r="B636" s="11" t="s">
        <v>494</v>
      </c>
      <c r="C636" s="29" t="s">
        <v>2337</v>
      </c>
      <c r="D636" s="11" t="s">
        <v>2338</v>
      </c>
      <c r="E636" s="11" t="s">
        <v>2339</v>
      </c>
      <c r="F636" s="11" t="s">
        <v>508</v>
      </c>
      <c r="G636" s="11" t="s">
        <v>394</v>
      </c>
      <c r="H636" s="11">
        <v>3</v>
      </c>
      <c r="I636" s="11">
        <v>3</v>
      </c>
      <c r="J636" s="11">
        <v>100</v>
      </c>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v>30</v>
      </c>
      <c r="AH636" s="11"/>
      <c r="AI636" s="11"/>
      <c r="AJ636" s="11"/>
      <c r="AK636" s="11"/>
      <c r="AL636" s="11"/>
      <c r="AM636" s="11"/>
      <c r="AN636" s="11" t="s">
        <v>779</v>
      </c>
      <c r="AO636" s="11" t="s">
        <v>47</v>
      </c>
      <c r="AP636" s="11" t="s">
        <v>48</v>
      </c>
      <c r="AQ636" s="11" t="s">
        <v>729</v>
      </c>
      <c r="AR636" s="41">
        <f t="shared" si="124"/>
        <v>18</v>
      </c>
      <c r="AS636" s="41">
        <v>0.6</v>
      </c>
      <c r="AT636" s="41">
        <f>7591.271/AU825</f>
        <v>0.535464595065181</v>
      </c>
      <c r="AU636" s="41">
        <f t="shared" si="127"/>
        <v>18</v>
      </c>
      <c r="AV636" s="42">
        <f t="shared" si="118"/>
        <v>9.63836271117326</v>
      </c>
    </row>
    <row r="637" ht="24" spans="1:48">
      <c r="A637" s="28">
        <v>634</v>
      </c>
      <c r="B637" s="11" t="s">
        <v>494</v>
      </c>
      <c r="C637" s="29" t="s">
        <v>2340</v>
      </c>
      <c r="D637" s="11" t="s">
        <v>2341</v>
      </c>
      <c r="E637" s="11" t="s">
        <v>2342</v>
      </c>
      <c r="F637" s="11" t="s">
        <v>503</v>
      </c>
      <c r="G637" s="11" t="s">
        <v>504</v>
      </c>
      <c r="H637" s="11">
        <v>1</v>
      </c>
      <c r="I637" s="11">
        <v>1</v>
      </c>
      <c r="J637" s="11">
        <v>100</v>
      </c>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v>30</v>
      </c>
      <c r="AH637" s="11"/>
      <c r="AI637" s="11"/>
      <c r="AJ637" s="11"/>
      <c r="AK637" s="11"/>
      <c r="AL637" s="11"/>
      <c r="AM637" s="11"/>
      <c r="AN637" s="11" t="s">
        <v>779</v>
      </c>
      <c r="AO637" s="11" t="s">
        <v>47</v>
      </c>
      <c r="AP637" s="11" t="s">
        <v>48</v>
      </c>
      <c r="AQ637" s="11" t="s">
        <v>729</v>
      </c>
      <c r="AR637" s="41">
        <f t="shared" si="124"/>
        <v>18</v>
      </c>
      <c r="AS637" s="41">
        <v>0.6</v>
      </c>
      <c r="AT637" s="41">
        <f>7591.271/AU825</f>
        <v>0.535464595065181</v>
      </c>
      <c r="AU637" s="41">
        <f t="shared" si="127"/>
        <v>18</v>
      </c>
      <c r="AV637" s="42">
        <f t="shared" si="118"/>
        <v>9.63836271117326</v>
      </c>
    </row>
    <row r="638" ht="36" spans="1:48">
      <c r="A638" s="28">
        <v>635</v>
      </c>
      <c r="B638" s="11" t="s">
        <v>494</v>
      </c>
      <c r="C638" s="29" t="s">
        <v>2343</v>
      </c>
      <c r="D638" s="11" t="s">
        <v>2344</v>
      </c>
      <c r="E638" s="11" t="s">
        <v>2345</v>
      </c>
      <c r="F638" s="11" t="s">
        <v>528</v>
      </c>
      <c r="G638" s="11" t="s">
        <v>362</v>
      </c>
      <c r="H638" s="11">
        <v>1</v>
      </c>
      <c r="I638" s="11">
        <v>1</v>
      </c>
      <c r="J638" s="11">
        <v>55.55</v>
      </c>
      <c r="K638" s="11" t="s">
        <v>362</v>
      </c>
      <c r="L638" s="11">
        <v>2</v>
      </c>
      <c r="M638" s="11">
        <v>44.44</v>
      </c>
      <c r="N638" s="11" t="s">
        <v>3453</v>
      </c>
      <c r="O638" s="11">
        <v>0</v>
      </c>
      <c r="P638" s="11">
        <v>0</v>
      </c>
      <c r="Q638" s="11">
        <v>0</v>
      </c>
      <c r="R638" s="11">
        <v>0</v>
      </c>
      <c r="S638" s="11">
        <v>0</v>
      </c>
      <c r="T638" s="11">
        <v>0</v>
      </c>
      <c r="U638" s="11">
        <v>0</v>
      </c>
      <c r="V638" s="11">
        <v>0</v>
      </c>
      <c r="W638" s="11">
        <v>0</v>
      </c>
      <c r="X638" s="11">
        <v>0</v>
      </c>
      <c r="Y638" s="11">
        <v>0</v>
      </c>
      <c r="Z638" s="11">
        <v>0</v>
      </c>
      <c r="AA638" s="11">
        <v>0</v>
      </c>
      <c r="AB638" s="11">
        <v>0</v>
      </c>
      <c r="AC638" s="11">
        <v>0</v>
      </c>
      <c r="AD638" s="11">
        <v>0</v>
      </c>
      <c r="AE638" s="11">
        <v>0</v>
      </c>
      <c r="AF638" s="11">
        <v>0</v>
      </c>
      <c r="AG638" s="11">
        <v>10</v>
      </c>
      <c r="AH638" s="11"/>
      <c r="AI638" s="11"/>
      <c r="AJ638" s="11" t="s">
        <v>3329</v>
      </c>
      <c r="AK638" s="11"/>
      <c r="AL638" s="11"/>
      <c r="AM638" s="11"/>
      <c r="AN638" s="11" t="s">
        <v>779</v>
      </c>
      <c r="AO638" s="11" t="s">
        <v>105</v>
      </c>
      <c r="AP638" s="11" t="s">
        <v>48</v>
      </c>
      <c r="AQ638" s="11" t="s">
        <v>729</v>
      </c>
      <c r="AR638" s="41">
        <f t="shared" si="124"/>
        <v>6</v>
      </c>
      <c r="AS638" s="41">
        <v>0.6</v>
      </c>
      <c r="AT638" s="41">
        <f>7591.271/AU825</f>
        <v>0.535464595065181</v>
      </c>
      <c r="AU638" s="41">
        <f t="shared" si="127"/>
        <v>6</v>
      </c>
      <c r="AV638" s="42">
        <f t="shared" si="118"/>
        <v>3.21278757039109</v>
      </c>
    </row>
    <row r="639" ht="60" spans="1:48">
      <c r="A639" s="28">
        <v>636</v>
      </c>
      <c r="B639" s="11" t="s">
        <v>494</v>
      </c>
      <c r="C639" s="29" t="s">
        <v>2346</v>
      </c>
      <c r="D639" s="11" t="s">
        <v>2347</v>
      </c>
      <c r="E639" s="11" t="s">
        <v>2348</v>
      </c>
      <c r="F639" s="30" t="s">
        <v>2349</v>
      </c>
      <c r="G639" s="11" t="s">
        <v>2350</v>
      </c>
      <c r="H639" s="11">
        <v>2</v>
      </c>
      <c r="I639" s="11">
        <v>2</v>
      </c>
      <c r="J639" s="11">
        <v>50</v>
      </c>
      <c r="K639" s="11" t="s">
        <v>2350</v>
      </c>
      <c r="L639" s="11">
        <v>4</v>
      </c>
      <c r="M639" s="11">
        <v>12.5</v>
      </c>
      <c r="N639" s="11" t="s">
        <v>3454</v>
      </c>
      <c r="O639" s="11">
        <v>5</v>
      </c>
      <c r="P639" s="11">
        <v>12.5</v>
      </c>
      <c r="Q639" s="11" t="s">
        <v>3455</v>
      </c>
      <c r="R639" s="11">
        <v>6</v>
      </c>
      <c r="S639" s="11">
        <v>12.5</v>
      </c>
      <c r="T639" s="11" t="s">
        <v>3456</v>
      </c>
      <c r="U639" s="11">
        <v>8</v>
      </c>
      <c r="V639" s="11">
        <v>12.5</v>
      </c>
      <c r="W639" s="11" t="s">
        <v>3457</v>
      </c>
      <c r="X639" s="11">
        <v>0</v>
      </c>
      <c r="Y639" s="11">
        <v>0</v>
      </c>
      <c r="Z639" s="11">
        <v>0</v>
      </c>
      <c r="AA639" s="11">
        <v>0</v>
      </c>
      <c r="AB639" s="11">
        <v>0</v>
      </c>
      <c r="AC639" s="11">
        <v>0</v>
      </c>
      <c r="AD639" s="11">
        <v>0</v>
      </c>
      <c r="AE639" s="11">
        <v>0</v>
      </c>
      <c r="AF639" s="11">
        <v>0</v>
      </c>
      <c r="AG639" s="11">
        <v>30</v>
      </c>
      <c r="AH639" s="11"/>
      <c r="AI639" s="11"/>
      <c r="AJ639" s="11" t="s">
        <v>3329</v>
      </c>
      <c r="AK639" s="11"/>
      <c r="AL639" s="11"/>
      <c r="AM639" s="11"/>
      <c r="AN639" s="11" t="s">
        <v>783</v>
      </c>
      <c r="AO639" s="11" t="s">
        <v>47</v>
      </c>
      <c r="AP639" s="11" t="s">
        <v>48</v>
      </c>
      <c r="AQ639" s="11" t="s">
        <v>729</v>
      </c>
      <c r="AR639" s="41">
        <f t="shared" si="124"/>
        <v>18</v>
      </c>
      <c r="AS639" s="41">
        <v>0.6</v>
      </c>
      <c r="AT639" s="41">
        <f>7591.271/AU825</f>
        <v>0.535464595065181</v>
      </c>
      <c r="AU639" s="41">
        <f t="shared" si="127"/>
        <v>18</v>
      </c>
      <c r="AV639" s="42">
        <f t="shared" si="118"/>
        <v>9.63836271117326</v>
      </c>
    </row>
    <row r="640" ht="36" spans="1:48">
      <c r="A640" s="28">
        <v>637</v>
      </c>
      <c r="B640" s="11" t="s">
        <v>494</v>
      </c>
      <c r="C640" s="29" t="s">
        <v>2351</v>
      </c>
      <c r="D640" s="11" t="s">
        <v>2352</v>
      </c>
      <c r="E640" s="11" t="s">
        <v>2353</v>
      </c>
      <c r="F640" s="11" t="s">
        <v>524</v>
      </c>
      <c r="G640" s="11" t="s">
        <v>947</v>
      </c>
      <c r="H640" s="11">
        <v>2</v>
      </c>
      <c r="I640" s="11">
        <v>2</v>
      </c>
      <c r="J640" s="11">
        <v>100</v>
      </c>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v>30</v>
      </c>
      <c r="AH640" s="11"/>
      <c r="AI640" s="11"/>
      <c r="AJ640" s="11"/>
      <c r="AK640" s="11"/>
      <c r="AL640" s="11"/>
      <c r="AM640" s="11"/>
      <c r="AN640" s="11" t="s">
        <v>783</v>
      </c>
      <c r="AO640" s="11" t="s">
        <v>47</v>
      </c>
      <c r="AP640" s="11" t="s">
        <v>48</v>
      </c>
      <c r="AQ640" s="11" t="s">
        <v>729</v>
      </c>
      <c r="AR640" s="41">
        <f t="shared" si="124"/>
        <v>18</v>
      </c>
      <c r="AS640" s="41">
        <v>0.6</v>
      </c>
      <c r="AT640" s="41">
        <f>7591.271/AU825</f>
        <v>0.535464595065181</v>
      </c>
      <c r="AU640" s="41">
        <f t="shared" si="127"/>
        <v>18</v>
      </c>
      <c r="AV640" s="42">
        <f t="shared" si="118"/>
        <v>9.63836271117326</v>
      </c>
    </row>
    <row r="641" ht="36" spans="1:48">
      <c r="A641" s="28">
        <v>638</v>
      </c>
      <c r="B641" s="11" t="s">
        <v>494</v>
      </c>
      <c r="C641" s="29" t="s">
        <v>2354</v>
      </c>
      <c r="D641" s="11" t="s">
        <v>2355</v>
      </c>
      <c r="E641" s="11" t="s">
        <v>2272</v>
      </c>
      <c r="F641" s="11" t="s">
        <v>646</v>
      </c>
      <c r="G641" s="11" t="s">
        <v>1012</v>
      </c>
      <c r="H641" s="11">
        <v>6</v>
      </c>
      <c r="I641" s="11">
        <v>4</v>
      </c>
      <c r="J641" s="11">
        <v>55.55</v>
      </c>
      <c r="K641" s="11" t="s">
        <v>403</v>
      </c>
      <c r="L641" s="11">
        <v>6</v>
      </c>
      <c r="M641" s="11">
        <v>44.44</v>
      </c>
      <c r="N641" s="11" t="s">
        <v>1012</v>
      </c>
      <c r="O641" s="11">
        <v>0</v>
      </c>
      <c r="P641" s="11">
        <v>0</v>
      </c>
      <c r="Q641" s="11">
        <v>0</v>
      </c>
      <c r="R641" s="11">
        <v>0</v>
      </c>
      <c r="S641" s="11">
        <v>0</v>
      </c>
      <c r="T641" s="11">
        <v>0</v>
      </c>
      <c r="U641" s="11">
        <v>0</v>
      </c>
      <c r="V641" s="11">
        <v>0</v>
      </c>
      <c r="W641" s="11">
        <v>0</v>
      </c>
      <c r="X641" s="11">
        <v>0</v>
      </c>
      <c r="Y641" s="11">
        <v>0</v>
      </c>
      <c r="Z641" s="11">
        <v>0</v>
      </c>
      <c r="AA641" s="11">
        <v>0</v>
      </c>
      <c r="AB641" s="11">
        <v>0</v>
      </c>
      <c r="AC641" s="11">
        <v>0</v>
      </c>
      <c r="AD641" s="11">
        <v>0</v>
      </c>
      <c r="AE641" s="11">
        <v>0</v>
      </c>
      <c r="AF641" s="11">
        <v>0</v>
      </c>
      <c r="AG641" s="11">
        <v>15</v>
      </c>
      <c r="AH641" s="11"/>
      <c r="AI641" s="11"/>
      <c r="AJ641" s="11" t="s">
        <v>3329</v>
      </c>
      <c r="AK641" s="11"/>
      <c r="AL641" s="11"/>
      <c r="AM641" s="11"/>
      <c r="AN641" s="11" t="s">
        <v>783</v>
      </c>
      <c r="AO641" s="11" t="s">
        <v>47</v>
      </c>
      <c r="AP641" s="11" t="s">
        <v>56</v>
      </c>
      <c r="AQ641" s="11" t="s">
        <v>729</v>
      </c>
      <c r="AR641" s="41">
        <f t="shared" si="124"/>
        <v>9</v>
      </c>
      <c r="AS641" s="41">
        <v>0.6</v>
      </c>
      <c r="AT641" s="41">
        <f>7591.271/AU825</f>
        <v>0.535464595065181</v>
      </c>
      <c r="AU641" s="41">
        <f t="shared" si="127"/>
        <v>9</v>
      </c>
      <c r="AV641" s="42">
        <f t="shared" si="118"/>
        <v>4.81918135558663</v>
      </c>
    </row>
    <row r="642" ht="48" spans="1:48">
      <c r="A642" s="28">
        <v>639</v>
      </c>
      <c r="B642" s="11" t="s">
        <v>494</v>
      </c>
      <c r="C642" s="29" t="s">
        <v>2356</v>
      </c>
      <c r="D642" s="11" t="s">
        <v>2357</v>
      </c>
      <c r="E642" s="11" t="s">
        <v>2358</v>
      </c>
      <c r="F642" s="11" t="s">
        <v>2359</v>
      </c>
      <c r="G642" s="11" t="s">
        <v>339</v>
      </c>
      <c r="H642" s="11">
        <v>1</v>
      </c>
      <c r="I642" s="11">
        <v>1</v>
      </c>
      <c r="J642" s="11">
        <v>100</v>
      </c>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v>30</v>
      </c>
      <c r="AH642" s="11"/>
      <c r="AI642" s="11"/>
      <c r="AJ642" s="11"/>
      <c r="AK642" s="11"/>
      <c r="AL642" s="11"/>
      <c r="AM642" s="11"/>
      <c r="AN642" s="11" t="s">
        <v>783</v>
      </c>
      <c r="AO642" s="11" t="s">
        <v>47</v>
      </c>
      <c r="AP642" s="11" t="s">
        <v>48</v>
      </c>
      <c r="AQ642" s="11" t="s">
        <v>729</v>
      </c>
      <c r="AR642" s="41">
        <f t="shared" si="124"/>
        <v>18</v>
      </c>
      <c r="AS642" s="41">
        <v>0.6</v>
      </c>
      <c r="AT642" s="41">
        <f>7591.271/AU825</f>
        <v>0.535464595065181</v>
      </c>
      <c r="AU642" s="41">
        <f t="shared" si="127"/>
        <v>18</v>
      </c>
      <c r="AV642" s="42">
        <f t="shared" si="118"/>
        <v>9.63836271117326</v>
      </c>
    </row>
    <row r="643" ht="48" spans="1:48">
      <c r="A643" s="28">
        <v>640</v>
      </c>
      <c r="B643" s="11" t="s">
        <v>494</v>
      </c>
      <c r="C643" s="29" t="s">
        <v>2360</v>
      </c>
      <c r="D643" s="11" t="s">
        <v>2361</v>
      </c>
      <c r="E643" s="11" t="s">
        <v>2362</v>
      </c>
      <c r="F643" s="11" t="s">
        <v>650</v>
      </c>
      <c r="G643" s="11" t="s">
        <v>651</v>
      </c>
      <c r="H643" s="11">
        <v>2</v>
      </c>
      <c r="I643" s="11">
        <v>2</v>
      </c>
      <c r="J643" s="11">
        <v>100</v>
      </c>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v>30</v>
      </c>
      <c r="AH643" s="11" t="s">
        <v>1400</v>
      </c>
      <c r="AI643" s="11">
        <v>3</v>
      </c>
      <c r="AJ643" s="11"/>
      <c r="AK643" s="11"/>
      <c r="AL643" s="11"/>
      <c r="AM643" s="11"/>
      <c r="AN643" s="11" t="s">
        <v>783</v>
      </c>
      <c r="AO643" s="11" t="s">
        <v>47</v>
      </c>
      <c r="AP643" s="11" t="s">
        <v>48</v>
      </c>
      <c r="AQ643" s="11" t="s">
        <v>729</v>
      </c>
      <c r="AR643" s="41">
        <f t="shared" si="124"/>
        <v>18</v>
      </c>
      <c r="AS643" s="41">
        <v>0.6</v>
      </c>
      <c r="AT643" s="41">
        <f>7591.271/AU825</f>
        <v>0.535464595065181</v>
      </c>
      <c r="AU643" s="42">
        <f>AR643/AI643</f>
        <v>6</v>
      </c>
      <c r="AV643" s="42">
        <f t="shared" ref="AV643:AV706" si="128">AU643*AT643</f>
        <v>3.21278757039109</v>
      </c>
    </row>
    <row r="644" ht="24" spans="1:48">
      <c r="A644" s="28">
        <v>641</v>
      </c>
      <c r="B644" s="11" t="s">
        <v>494</v>
      </c>
      <c r="C644" s="29" t="s">
        <v>2363</v>
      </c>
      <c r="D644" s="11" t="s">
        <v>2364</v>
      </c>
      <c r="E644" s="11" t="s">
        <v>2365</v>
      </c>
      <c r="F644" s="11" t="s">
        <v>519</v>
      </c>
      <c r="G644" s="11" t="s">
        <v>436</v>
      </c>
      <c r="H644" s="11">
        <v>2</v>
      </c>
      <c r="I644" s="11">
        <v>2</v>
      </c>
      <c r="J644" s="11">
        <v>100</v>
      </c>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v>30</v>
      </c>
      <c r="AH644" s="11"/>
      <c r="AI644" s="11"/>
      <c r="AJ644" s="11"/>
      <c r="AK644" s="11"/>
      <c r="AL644" s="11"/>
      <c r="AM644" s="11"/>
      <c r="AN644" s="11" t="s">
        <v>783</v>
      </c>
      <c r="AO644" s="11" t="s">
        <v>47</v>
      </c>
      <c r="AP644" s="11" t="s">
        <v>48</v>
      </c>
      <c r="AQ644" s="11" t="s">
        <v>729</v>
      </c>
      <c r="AR644" s="41">
        <f t="shared" si="124"/>
        <v>18</v>
      </c>
      <c r="AS644" s="41">
        <v>0.6</v>
      </c>
      <c r="AT644" s="41">
        <f>7591.271/AU825</f>
        <v>0.535464595065181</v>
      </c>
      <c r="AU644" s="41">
        <f t="shared" ref="AU644:AU658" si="129">AR644</f>
        <v>18</v>
      </c>
      <c r="AV644" s="42">
        <f t="shared" si="128"/>
        <v>9.63836271117326</v>
      </c>
    </row>
    <row r="645" ht="24" spans="1:48">
      <c r="A645" s="28">
        <v>642</v>
      </c>
      <c r="B645" s="11" t="s">
        <v>494</v>
      </c>
      <c r="C645" s="29" t="s">
        <v>2366</v>
      </c>
      <c r="D645" s="11" t="s">
        <v>2367</v>
      </c>
      <c r="E645" s="11" t="s">
        <v>2368</v>
      </c>
      <c r="F645" s="11" t="s">
        <v>508</v>
      </c>
      <c r="G645" s="11" t="s">
        <v>394</v>
      </c>
      <c r="H645" s="11">
        <v>3</v>
      </c>
      <c r="I645" s="11">
        <v>3</v>
      </c>
      <c r="J645" s="11">
        <v>100</v>
      </c>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v>30</v>
      </c>
      <c r="AH645" s="11"/>
      <c r="AI645" s="11"/>
      <c r="AJ645" s="11"/>
      <c r="AK645" s="11"/>
      <c r="AL645" s="11"/>
      <c r="AM645" s="11"/>
      <c r="AN645" s="11" t="s">
        <v>783</v>
      </c>
      <c r="AO645" s="11" t="s">
        <v>47</v>
      </c>
      <c r="AP645" s="11" t="s">
        <v>48</v>
      </c>
      <c r="AQ645" s="11" t="s">
        <v>729</v>
      </c>
      <c r="AR645" s="41">
        <f t="shared" si="124"/>
        <v>18</v>
      </c>
      <c r="AS645" s="41">
        <v>0.6</v>
      </c>
      <c r="AT645" s="41">
        <f>7591.271/AU825</f>
        <v>0.535464595065181</v>
      </c>
      <c r="AU645" s="41">
        <f t="shared" si="129"/>
        <v>18</v>
      </c>
      <c r="AV645" s="42">
        <f t="shared" si="128"/>
        <v>9.63836271117326</v>
      </c>
    </row>
    <row r="646" ht="24" spans="1:48">
      <c r="A646" s="28">
        <v>643</v>
      </c>
      <c r="B646" s="11" t="s">
        <v>494</v>
      </c>
      <c r="C646" s="29" t="s">
        <v>2369</v>
      </c>
      <c r="D646" s="11" t="s">
        <v>2370</v>
      </c>
      <c r="E646" s="11" t="s">
        <v>2371</v>
      </c>
      <c r="F646" s="11" t="s">
        <v>650</v>
      </c>
      <c r="G646" s="11" t="s">
        <v>651</v>
      </c>
      <c r="H646" s="11">
        <v>7</v>
      </c>
      <c r="I646" s="11">
        <v>7</v>
      </c>
      <c r="J646" s="11">
        <v>100</v>
      </c>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v>15</v>
      </c>
      <c r="AH646" s="11"/>
      <c r="AI646" s="11"/>
      <c r="AJ646" s="11"/>
      <c r="AK646" s="11"/>
      <c r="AL646" s="11"/>
      <c r="AM646" s="11"/>
      <c r="AN646" s="11" t="s">
        <v>787</v>
      </c>
      <c r="AO646" s="11" t="s">
        <v>47</v>
      </c>
      <c r="AP646" s="11" t="s">
        <v>56</v>
      </c>
      <c r="AQ646" s="11" t="s">
        <v>729</v>
      </c>
      <c r="AR646" s="41">
        <f t="shared" si="124"/>
        <v>9</v>
      </c>
      <c r="AS646" s="41">
        <v>0.6</v>
      </c>
      <c r="AT646" s="41">
        <f>7591.271/AU825</f>
        <v>0.535464595065181</v>
      </c>
      <c r="AU646" s="41">
        <f t="shared" si="129"/>
        <v>9</v>
      </c>
      <c r="AV646" s="42">
        <f t="shared" si="128"/>
        <v>4.81918135558663</v>
      </c>
    </row>
    <row r="647" ht="24" spans="1:48">
      <c r="A647" s="28">
        <v>644</v>
      </c>
      <c r="B647" s="11" t="s">
        <v>494</v>
      </c>
      <c r="C647" s="29" t="s">
        <v>2372</v>
      </c>
      <c r="D647" s="11" t="s">
        <v>2373</v>
      </c>
      <c r="E647" s="11" t="s">
        <v>2374</v>
      </c>
      <c r="F647" s="11" t="s">
        <v>549</v>
      </c>
      <c r="G647" s="11" t="s">
        <v>403</v>
      </c>
      <c r="H647" s="11">
        <v>3</v>
      </c>
      <c r="I647" s="11">
        <v>1</v>
      </c>
      <c r="J647" s="11">
        <v>100</v>
      </c>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v>30</v>
      </c>
      <c r="AH647" s="11"/>
      <c r="AI647" s="11"/>
      <c r="AJ647" s="11"/>
      <c r="AK647" s="11"/>
      <c r="AL647" s="11"/>
      <c r="AM647" s="11"/>
      <c r="AN647" s="11" t="s">
        <v>787</v>
      </c>
      <c r="AO647" s="11" t="s">
        <v>47</v>
      </c>
      <c r="AP647" s="11" t="s">
        <v>48</v>
      </c>
      <c r="AQ647" s="11" t="s">
        <v>729</v>
      </c>
      <c r="AR647" s="41">
        <f t="shared" si="124"/>
        <v>18</v>
      </c>
      <c r="AS647" s="41">
        <v>0.6</v>
      </c>
      <c r="AT647" s="41">
        <f>7591.271/AU825</f>
        <v>0.535464595065181</v>
      </c>
      <c r="AU647" s="41">
        <f t="shared" si="129"/>
        <v>18</v>
      </c>
      <c r="AV647" s="42">
        <f t="shared" si="128"/>
        <v>9.63836271117326</v>
      </c>
    </row>
    <row r="648" ht="36" spans="1:48">
      <c r="A648" s="28">
        <v>645</v>
      </c>
      <c r="B648" s="11" t="s">
        <v>494</v>
      </c>
      <c r="C648" s="29" t="s">
        <v>2375</v>
      </c>
      <c r="D648" s="11" t="s">
        <v>2376</v>
      </c>
      <c r="E648" s="11" t="s">
        <v>2377</v>
      </c>
      <c r="F648" s="11" t="s">
        <v>582</v>
      </c>
      <c r="G648" s="11" t="s">
        <v>2246</v>
      </c>
      <c r="H648" s="11">
        <v>2</v>
      </c>
      <c r="I648" s="11">
        <v>2</v>
      </c>
      <c r="J648" s="11">
        <v>70</v>
      </c>
      <c r="K648" s="11" t="s">
        <v>2246</v>
      </c>
      <c r="L648" s="11">
        <v>4</v>
      </c>
      <c r="M648" s="11">
        <v>30</v>
      </c>
      <c r="N648" s="11" t="s">
        <v>3450</v>
      </c>
      <c r="O648" s="11">
        <v>0</v>
      </c>
      <c r="P648" s="11">
        <v>0</v>
      </c>
      <c r="Q648" s="11">
        <v>0</v>
      </c>
      <c r="R648" s="11">
        <v>0</v>
      </c>
      <c r="S648" s="11">
        <v>0</v>
      </c>
      <c r="T648" s="11">
        <v>0</v>
      </c>
      <c r="U648" s="11">
        <v>0</v>
      </c>
      <c r="V648" s="11">
        <v>0</v>
      </c>
      <c r="W648" s="11">
        <v>0</v>
      </c>
      <c r="X648" s="11">
        <v>0</v>
      </c>
      <c r="Y648" s="11">
        <v>0</v>
      </c>
      <c r="Z648" s="11">
        <v>0</v>
      </c>
      <c r="AA648" s="11">
        <v>0</v>
      </c>
      <c r="AB648" s="11">
        <v>0</v>
      </c>
      <c r="AC648" s="11">
        <v>0</v>
      </c>
      <c r="AD648" s="11">
        <v>0</v>
      </c>
      <c r="AE648" s="11">
        <v>0</v>
      </c>
      <c r="AF648" s="11">
        <v>0</v>
      </c>
      <c r="AG648" s="11">
        <v>30</v>
      </c>
      <c r="AH648" s="11"/>
      <c r="AI648" s="11"/>
      <c r="AJ648" s="11" t="s">
        <v>3329</v>
      </c>
      <c r="AK648" s="11"/>
      <c r="AL648" s="11"/>
      <c r="AM648" s="11"/>
      <c r="AN648" s="11" t="s">
        <v>787</v>
      </c>
      <c r="AO648" s="11" t="s">
        <v>47</v>
      </c>
      <c r="AP648" s="11" t="s">
        <v>48</v>
      </c>
      <c r="AQ648" s="11" t="s">
        <v>729</v>
      </c>
      <c r="AR648" s="41">
        <f t="shared" si="124"/>
        <v>18</v>
      </c>
      <c r="AS648" s="41">
        <v>0.6</v>
      </c>
      <c r="AT648" s="41">
        <f>7591.271/AU825</f>
        <v>0.535464595065181</v>
      </c>
      <c r="AU648" s="41">
        <f t="shared" si="129"/>
        <v>18</v>
      </c>
      <c r="AV648" s="42">
        <f t="shared" si="128"/>
        <v>9.63836271117326</v>
      </c>
    </row>
    <row r="649" ht="24" spans="1:48">
      <c r="A649" s="28">
        <v>646</v>
      </c>
      <c r="B649" s="11" t="s">
        <v>494</v>
      </c>
      <c r="C649" s="29" t="s">
        <v>2378</v>
      </c>
      <c r="D649" s="11" t="s">
        <v>2379</v>
      </c>
      <c r="E649" s="11" t="s">
        <v>2380</v>
      </c>
      <c r="F649" s="30" t="s">
        <v>508</v>
      </c>
      <c r="G649" s="11" t="s">
        <v>1339</v>
      </c>
      <c r="H649" s="11">
        <v>5</v>
      </c>
      <c r="I649" s="11">
        <v>5</v>
      </c>
      <c r="J649" s="11">
        <v>100</v>
      </c>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v>5</v>
      </c>
      <c r="AH649" s="11"/>
      <c r="AI649" s="11"/>
      <c r="AJ649" s="11"/>
      <c r="AK649" s="11"/>
      <c r="AL649" s="11"/>
      <c r="AM649" s="11"/>
      <c r="AN649" s="11" t="s">
        <v>1358</v>
      </c>
      <c r="AO649" s="11" t="s">
        <v>105</v>
      </c>
      <c r="AP649" s="11" t="s">
        <v>56</v>
      </c>
      <c r="AQ649" s="11" t="s">
        <v>729</v>
      </c>
      <c r="AR649" s="41">
        <f t="shared" si="124"/>
        <v>3</v>
      </c>
      <c r="AS649" s="41">
        <v>0.6</v>
      </c>
      <c r="AT649" s="41">
        <f>7591.271/AU825</f>
        <v>0.535464595065181</v>
      </c>
      <c r="AU649" s="41">
        <f t="shared" si="129"/>
        <v>3</v>
      </c>
      <c r="AV649" s="42">
        <f t="shared" si="128"/>
        <v>1.60639378519554</v>
      </c>
    </row>
    <row r="650" ht="24" spans="1:48">
      <c r="A650" s="28">
        <v>647</v>
      </c>
      <c r="B650" s="11" t="s">
        <v>494</v>
      </c>
      <c r="C650" s="29" t="s">
        <v>2381</v>
      </c>
      <c r="D650" s="11" t="s">
        <v>2382</v>
      </c>
      <c r="E650" s="11" t="s">
        <v>2383</v>
      </c>
      <c r="F650" s="11" t="s">
        <v>624</v>
      </c>
      <c r="G650" s="11" t="s">
        <v>2350</v>
      </c>
      <c r="H650" s="11">
        <v>3</v>
      </c>
      <c r="I650" s="11">
        <v>3</v>
      </c>
      <c r="J650" s="11">
        <v>100</v>
      </c>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v>30</v>
      </c>
      <c r="AH650" s="11"/>
      <c r="AI650" s="11"/>
      <c r="AJ650" s="11"/>
      <c r="AK650" s="11"/>
      <c r="AL650" s="11"/>
      <c r="AM650" s="11"/>
      <c r="AN650" s="11" t="s">
        <v>1358</v>
      </c>
      <c r="AO650" s="11" t="s">
        <v>47</v>
      </c>
      <c r="AP650" s="11" t="s">
        <v>48</v>
      </c>
      <c r="AQ650" s="11" t="s">
        <v>729</v>
      </c>
      <c r="AR650" s="41">
        <f t="shared" si="124"/>
        <v>18</v>
      </c>
      <c r="AS650" s="41">
        <v>0.6</v>
      </c>
      <c r="AT650" s="41">
        <f>7591.271/AU825</f>
        <v>0.535464595065181</v>
      </c>
      <c r="AU650" s="41">
        <f t="shared" si="129"/>
        <v>18</v>
      </c>
      <c r="AV650" s="42">
        <f t="shared" si="128"/>
        <v>9.63836271117326</v>
      </c>
    </row>
    <row r="651" ht="48" spans="1:48">
      <c r="A651" s="28">
        <v>648</v>
      </c>
      <c r="B651" s="11" t="s">
        <v>494</v>
      </c>
      <c r="C651" s="29" t="s">
        <v>2384</v>
      </c>
      <c r="D651" s="11" t="s">
        <v>2385</v>
      </c>
      <c r="E651" s="11" t="s">
        <v>2386</v>
      </c>
      <c r="F651" s="11" t="s">
        <v>2002</v>
      </c>
      <c r="G651" s="11" t="s">
        <v>358</v>
      </c>
      <c r="H651" s="11">
        <v>4</v>
      </c>
      <c r="I651" s="11">
        <v>4</v>
      </c>
      <c r="J651" s="11">
        <v>55.55</v>
      </c>
      <c r="K651" s="11" t="s">
        <v>358</v>
      </c>
      <c r="L651" s="11">
        <v>6</v>
      </c>
      <c r="M651" s="11">
        <v>44.44</v>
      </c>
      <c r="N651" s="11" t="s">
        <v>3458</v>
      </c>
      <c r="O651" s="11">
        <v>0</v>
      </c>
      <c r="P651" s="11">
        <v>0</v>
      </c>
      <c r="Q651" s="11">
        <v>0</v>
      </c>
      <c r="R651" s="11">
        <v>0</v>
      </c>
      <c r="S651" s="11">
        <v>0</v>
      </c>
      <c r="T651" s="11">
        <v>0</v>
      </c>
      <c r="U651" s="11">
        <v>0</v>
      </c>
      <c r="V651" s="11">
        <v>0</v>
      </c>
      <c r="W651" s="11">
        <v>0</v>
      </c>
      <c r="X651" s="11">
        <v>0</v>
      </c>
      <c r="Y651" s="11">
        <v>0</v>
      </c>
      <c r="Z651" s="11">
        <v>0</v>
      </c>
      <c r="AA651" s="11">
        <v>0</v>
      </c>
      <c r="AB651" s="11">
        <v>0</v>
      </c>
      <c r="AC651" s="11">
        <v>0</v>
      </c>
      <c r="AD651" s="11">
        <v>0</v>
      </c>
      <c r="AE651" s="11">
        <v>0</v>
      </c>
      <c r="AF651" s="11">
        <v>0</v>
      </c>
      <c r="AG651" s="11">
        <v>15</v>
      </c>
      <c r="AH651" s="11"/>
      <c r="AI651" s="11"/>
      <c r="AJ651" s="11" t="s">
        <v>3329</v>
      </c>
      <c r="AK651" s="11"/>
      <c r="AL651" s="11"/>
      <c r="AM651" s="11"/>
      <c r="AN651" s="11" t="s">
        <v>1358</v>
      </c>
      <c r="AO651" s="11" t="s">
        <v>47</v>
      </c>
      <c r="AP651" s="11" t="s">
        <v>56</v>
      </c>
      <c r="AQ651" s="11" t="s">
        <v>729</v>
      </c>
      <c r="AR651" s="41">
        <f t="shared" si="124"/>
        <v>9</v>
      </c>
      <c r="AS651" s="41">
        <v>0.6</v>
      </c>
      <c r="AT651" s="41">
        <f>7591.271/AU825</f>
        <v>0.535464595065181</v>
      </c>
      <c r="AU651" s="41">
        <f t="shared" si="129"/>
        <v>9</v>
      </c>
      <c r="AV651" s="42">
        <f t="shared" si="128"/>
        <v>4.81918135558663</v>
      </c>
    </row>
    <row r="652" ht="36" spans="1:48">
      <c r="A652" s="28">
        <v>649</v>
      </c>
      <c r="B652" s="11" t="s">
        <v>494</v>
      </c>
      <c r="C652" s="29" t="s">
        <v>2387</v>
      </c>
      <c r="D652" s="11" t="s">
        <v>2388</v>
      </c>
      <c r="E652" s="11" t="s">
        <v>2389</v>
      </c>
      <c r="F652" s="11" t="s">
        <v>2390</v>
      </c>
      <c r="G652" s="11" t="s">
        <v>403</v>
      </c>
      <c r="H652" s="11">
        <v>6</v>
      </c>
      <c r="I652" s="11">
        <v>6</v>
      </c>
      <c r="J652" s="11">
        <v>100</v>
      </c>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v>15</v>
      </c>
      <c r="AH652" s="11"/>
      <c r="AI652" s="11"/>
      <c r="AJ652" s="11"/>
      <c r="AK652" s="11"/>
      <c r="AL652" s="11"/>
      <c r="AM652" s="11"/>
      <c r="AN652" s="11" t="s">
        <v>1358</v>
      </c>
      <c r="AO652" s="11" t="s">
        <v>47</v>
      </c>
      <c r="AP652" s="11" t="s">
        <v>56</v>
      </c>
      <c r="AQ652" s="11" t="s">
        <v>729</v>
      </c>
      <c r="AR652" s="41">
        <f t="shared" si="124"/>
        <v>9</v>
      </c>
      <c r="AS652" s="41">
        <v>0.6</v>
      </c>
      <c r="AT652" s="41">
        <f>7591.271/AU825</f>
        <v>0.535464595065181</v>
      </c>
      <c r="AU652" s="41">
        <f t="shared" si="129"/>
        <v>9</v>
      </c>
      <c r="AV652" s="42">
        <f t="shared" si="128"/>
        <v>4.81918135558663</v>
      </c>
    </row>
    <row r="653" ht="36" spans="1:48">
      <c r="A653" s="28">
        <v>650</v>
      </c>
      <c r="B653" s="11" t="s">
        <v>494</v>
      </c>
      <c r="C653" s="29" t="s">
        <v>2391</v>
      </c>
      <c r="D653" s="11" t="s">
        <v>2392</v>
      </c>
      <c r="E653" s="11" t="s">
        <v>2393</v>
      </c>
      <c r="F653" s="11" t="s">
        <v>646</v>
      </c>
      <c r="G653" s="11" t="s">
        <v>1152</v>
      </c>
      <c r="H653" s="11">
        <v>3</v>
      </c>
      <c r="I653" s="11">
        <v>3</v>
      </c>
      <c r="J653" s="11">
        <v>100</v>
      </c>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v>10</v>
      </c>
      <c r="AH653" s="11"/>
      <c r="AI653" s="11"/>
      <c r="AJ653" s="11"/>
      <c r="AK653" s="11"/>
      <c r="AL653" s="11"/>
      <c r="AM653" s="11"/>
      <c r="AN653" s="11" t="s">
        <v>1358</v>
      </c>
      <c r="AO653" s="11" t="s">
        <v>105</v>
      </c>
      <c r="AP653" s="11" t="s">
        <v>48</v>
      </c>
      <c r="AQ653" s="11" t="s">
        <v>729</v>
      </c>
      <c r="AR653" s="41">
        <f t="shared" si="124"/>
        <v>6</v>
      </c>
      <c r="AS653" s="41">
        <v>0.6</v>
      </c>
      <c r="AT653" s="41">
        <f>7591.271/AU825</f>
        <v>0.535464595065181</v>
      </c>
      <c r="AU653" s="41">
        <f t="shared" si="129"/>
        <v>6</v>
      </c>
      <c r="AV653" s="42">
        <f t="shared" si="128"/>
        <v>3.21278757039109</v>
      </c>
    </row>
    <row r="654" ht="36" spans="1:48">
      <c r="A654" s="28">
        <v>651</v>
      </c>
      <c r="B654" s="11" t="s">
        <v>494</v>
      </c>
      <c r="C654" s="29" t="s">
        <v>2394</v>
      </c>
      <c r="D654" s="11" t="s">
        <v>2395</v>
      </c>
      <c r="E654" s="11" t="s">
        <v>2396</v>
      </c>
      <c r="F654" s="11" t="s">
        <v>2114</v>
      </c>
      <c r="G654" s="11" t="s">
        <v>578</v>
      </c>
      <c r="H654" s="11">
        <v>4</v>
      </c>
      <c r="I654" s="11">
        <v>4</v>
      </c>
      <c r="J654" s="11">
        <v>54</v>
      </c>
      <c r="K654" s="11" t="s">
        <v>578</v>
      </c>
      <c r="L654" s="11">
        <v>5</v>
      </c>
      <c r="M654" s="11">
        <v>46</v>
      </c>
      <c r="N654" s="11" t="s">
        <v>1168</v>
      </c>
      <c r="O654" s="11">
        <v>0</v>
      </c>
      <c r="P654" s="11">
        <v>0</v>
      </c>
      <c r="Q654" s="11">
        <v>0</v>
      </c>
      <c r="R654" s="11">
        <v>0</v>
      </c>
      <c r="S654" s="11">
        <v>0</v>
      </c>
      <c r="T654" s="11">
        <v>0</v>
      </c>
      <c r="U654" s="11">
        <v>0</v>
      </c>
      <c r="V654" s="11">
        <v>0</v>
      </c>
      <c r="W654" s="11">
        <v>0</v>
      </c>
      <c r="X654" s="11">
        <v>0</v>
      </c>
      <c r="Y654" s="11">
        <v>0</v>
      </c>
      <c r="Z654" s="11">
        <v>0</v>
      </c>
      <c r="AA654" s="11">
        <v>0</v>
      </c>
      <c r="AB654" s="11">
        <v>0</v>
      </c>
      <c r="AC654" s="11">
        <v>0</v>
      </c>
      <c r="AD654" s="11">
        <v>0</v>
      </c>
      <c r="AE654" s="11">
        <v>0</v>
      </c>
      <c r="AF654" s="11">
        <v>0</v>
      </c>
      <c r="AG654" s="11">
        <v>15</v>
      </c>
      <c r="AH654" s="11"/>
      <c r="AI654" s="11"/>
      <c r="AJ654" s="11" t="s">
        <v>3329</v>
      </c>
      <c r="AK654" s="11"/>
      <c r="AL654" s="11"/>
      <c r="AM654" s="11"/>
      <c r="AN654" s="11" t="s">
        <v>1358</v>
      </c>
      <c r="AO654" s="11" t="s">
        <v>47</v>
      </c>
      <c r="AP654" s="11" t="s">
        <v>56</v>
      </c>
      <c r="AQ654" s="11" t="s">
        <v>729</v>
      </c>
      <c r="AR654" s="41">
        <f t="shared" si="124"/>
        <v>9</v>
      </c>
      <c r="AS654" s="41">
        <v>0.6</v>
      </c>
      <c r="AT654" s="41">
        <f>7591.271/AU825</f>
        <v>0.535464595065181</v>
      </c>
      <c r="AU654" s="41">
        <f t="shared" si="129"/>
        <v>9</v>
      </c>
      <c r="AV654" s="42">
        <f t="shared" si="128"/>
        <v>4.81918135558663</v>
      </c>
    </row>
    <row r="655" ht="36" spans="1:48">
      <c r="A655" s="28">
        <v>652</v>
      </c>
      <c r="B655" s="11" t="s">
        <v>494</v>
      </c>
      <c r="C655" s="29" t="s">
        <v>2397</v>
      </c>
      <c r="D655" s="11" t="s">
        <v>2398</v>
      </c>
      <c r="E655" s="11" t="s">
        <v>2399</v>
      </c>
      <c r="F655" s="30" t="s">
        <v>2400</v>
      </c>
      <c r="G655" s="11" t="s">
        <v>2401</v>
      </c>
      <c r="H655" s="11">
        <v>6</v>
      </c>
      <c r="I655" s="11">
        <v>6</v>
      </c>
      <c r="J655" s="11">
        <v>100</v>
      </c>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v>15</v>
      </c>
      <c r="AH655" s="11"/>
      <c r="AI655" s="11"/>
      <c r="AJ655" s="11"/>
      <c r="AK655" s="11"/>
      <c r="AL655" s="11"/>
      <c r="AM655" s="11"/>
      <c r="AN655" s="11" t="s">
        <v>1393</v>
      </c>
      <c r="AO655" s="11" t="s">
        <v>47</v>
      </c>
      <c r="AP655" s="11" t="s">
        <v>56</v>
      </c>
      <c r="AQ655" s="11" t="s">
        <v>729</v>
      </c>
      <c r="AR655" s="41">
        <f t="shared" si="124"/>
        <v>9</v>
      </c>
      <c r="AS655" s="41">
        <v>0.6</v>
      </c>
      <c r="AT655" s="41">
        <f>7591.271/AU825</f>
        <v>0.535464595065181</v>
      </c>
      <c r="AU655" s="41">
        <f t="shared" si="129"/>
        <v>9</v>
      </c>
      <c r="AV655" s="42">
        <f t="shared" si="128"/>
        <v>4.81918135558663</v>
      </c>
    </row>
    <row r="656" ht="36" spans="1:48">
      <c r="A656" s="28">
        <v>653</v>
      </c>
      <c r="B656" s="11" t="s">
        <v>494</v>
      </c>
      <c r="C656" s="29" t="s">
        <v>2402</v>
      </c>
      <c r="D656" s="11" t="s">
        <v>2403</v>
      </c>
      <c r="E656" s="11" t="s">
        <v>2404</v>
      </c>
      <c r="F656" s="11" t="s">
        <v>646</v>
      </c>
      <c r="G656" s="11" t="s">
        <v>1152</v>
      </c>
      <c r="H656" s="11">
        <v>3</v>
      </c>
      <c r="I656" s="11">
        <v>3</v>
      </c>
      <c r="J656" s="11">
        <v>100</v>
      </c>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v>30</v>
      </c>
      <c r="AH656" s="11"/>
      <c r="AI656" s="11"/>
      <c r="AJ656" s="11"/>
      <c r="AK656" s="11"/>
      <c r="AL656" s="11"/>
      <c r="AM656" s="11"/>
      <c r="AN656" s="11" t="s">
        <v>1393</v>
      </c>
      <c r="AO656" s="11" t="s">
        <v>47</v>
      </c>
      <c r="AP656" s="11" t="s">
        <v>48</v>
      </c>
      <c r="AQ656" s="11" t="s">
        <v>729</v>
      </c>
      <c r="AR656" s="41">
        <f t="shared" si="124"/>
        <v>18</v>
      </c>
      <c r="AS656" s="41">
        <v>0.6</v>
      </c>
      <c r="AT656" s="41">
        <f>7591.271/AU825</f>
        <v>0.535464595065181</v>
      </c>
      <c r="AU656" s="41">
        <f t="shared" si="129"/>
        <v>18</v>
      </c>
      <c r="AV656" s="42">
        <f t="shared" si="128"/>
        <v>9.63836271117326</v>
      </c>
    </row>
    <row r="657" ht="36" spans="1:48">
      <c r="A657" s="28">
        <v>654</v>
      </c>
      <c r="B657" s="11" t="s">
        <v>494</v>
      </c>
      <c r="C657" s="29" t="s">
        <v>2405</v>
      </c>
      <c r="D657" s="11" t="s">
        <v>2406</v>
      </c>
      <c r="E657" s="11" t="s">
        <v>2407</v>
      </c>
      <c r="F657" s="11" t="s">
        <v>2144</v>
      </c>
      <c r="G657" s="11" t="s">
        <v>128</v>
      </c>
      <c r="H657" s="11">
        <v>5</v>
      </c>
      <c r="I657" s="11">
        <v>5</v>
      </c>
      <c r="J657" s="11">
        <v>100</v>
      </c>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v>15</v>
      </c>
      <c r="AH657" s="11"/>
      <c r="AI657" s="11"/>
      <c r="AJ657" s="11"/>
      <c r="AK657" s="11"/>
      <c r="AL657" s="11"/>
      <c r="AM657" s="11"/>
      <c r="AN657" s="11" t="s">
        <v>1393</v>
      </c>
      <c r="AO657" s="11" t="s">
        <v>47</v>
      </c>
      <c r="AP657" s="11" t="s">
        <v>56</v>
      </c>
      <c r="AQ657" s="11" t="s">
        <v>729</v>
      </c>
      <c r="AR657" s="41">
        <f t="shared" si="124"/>
        <v>9</v>
      </c>
      <c r="AS657" s="41">
        <v>0.6</v>
      </c>
      <c r="AT657" s="41">
        <f>7591.271/AU825</f>
        <v>0.535464595065181</v>
      </c>
      <c r="AU657" s="41">
        <f t="shared" si="129"/>
        <v>9</v>
      </c>
      <c r="AV657" s="42">
        <f t="shared" si="128"/>
        <v>4.81918135558663</v>
      </c>
    </row>
    <row r="658" ht="36" spans="1:48">
      <c r="A658" s="28">
        <v>655</v>
      </c>
      <c r="B658" s="11" t="s">
        <v>494</v>
      </c>
      <c r="C658" s="29" t="s">
        <v>2408</v>
      </c>
      <c r="D658" s="11" t="s">
        <v>2409</v>
      </c>
      <c r="E658" s="11" t="s">
        <v>2410</v>
      </c>
      <c r="F658" s="11" t="s">
        <v>646</v>
      </c>
      <c r="G658" s="11" t="s">
        <v>1152</v>
      </c>
      <c r="H658" s="11">
        <v>2</v>
      </c>
      <c r="I658" s="11">
        <v>2</v>
      </c>
      <c r="J658" s="11">
        <v>100</v>
      </c>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v>30</v>
      </c>
      <c r="AH658" s="11"/>
      <c r="AI658" s="11"/>
      <c r="AJ658" s="11"/>
      <c r="AK658" s="11"/>
      <c r="AL658" s="11"/>
      <c r="AM658" s="11"/>
      <c r="AN658" s="11" t="s">
        <v>1417</v>
      </c>
      <c r="AO658" s="11" t="s">
        <v>47</v>
      </c>
      <c r="AP658" s="11" t="s">
        <v>48</v>
      </c>
      <c r="AQ658" s="11" t="s">
        <v>729</v>
      </c>
      <c r="AR658" s="41">
        <f t="shared" si="124"/>
        <v>18</v>
      </c>
      <c r="AS658" s="41">
        <v>0.6</v>
      </c>
      <c r="AT658" s="41">
        <f>7591.271/AU825</f>
        <v>0.535464595065181</v>
      </c>
      <c r="AU658" s="41">
        <f t="shared" si="129"/>
        <v>18</v>
      </c>
      <c r="AV658" s="42">
        <f t="shared" si="128"/>
        <v>9.63836271117326</v>
      </c>
    </row>
    <row r="659" ht="48" spans="1:48">
      <c r="A659" s="28">
        <v>656</v>
      </c>
      <c r="B659" s="11" t="s">
        <v>494</v>
      </c>
      <c r="C659" s="29" t="s">
        <v>2411</v>
      </c>
      <c r="D659" s="11" t="s">
        <v>2412</v>
      </c>
      <c r="E659" s="11" t="s">
        <v>2413</v>
      </c>
      <c r="F659" s="11" t="s">
        <v>646</v>
      </c>
      <c r="G659" s="11" t="s">
        <v>403</v>
      </c>
      <c r="H659" s="11">
        <v>3</v>
      </c>
      <c r="I659" s="11">
        <v>3</v>
      </c>
      <c r="J659" s="11">
        <v>100</v>
      </c>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v>30</v>
      </c>
      <c r="AH659" s="11" t="s">
        <v>1400</v>
      </c>
      <c r="AI659" s="11">
        <v>4</v>
      </c>
      <c r="AJ659" s="11"/>
      <c r="AK659" s="11"/>
      <c r="AL659" s="11"/>
      <c r="AM659" s="11"/>
      <c r="AN659" s="11" t="s">
        <v>1417</v>
      </c>
      <c r="AO659" s="11" t="s">
        <v>47</v>
      </c>
      <c r="AP659" s="11" t="s">
        <v>48</v>
      </c>
      <c r="AQ659" s="11" t="s">
        <v>729</v>
      </c>
      <c r="AR659" s="41">
        <f t="shared" si="124"/>
        <v>18</v>
      </c>
      <c r="AS659" s="41">
        <v>0.6</v>
      </c>
      <c r="AT659" s="41">
        <f>7591.271/AU825</f>
        <v>0.535464595065181</v>
      </c>
      <c r="AU659" s="42">
        <f>AR659/AI659</f>
        <v>4.5</v>
      </c>
      <c r="AV659" s="42">
        <f t="shared" si="128"/>
        <v>2.40959067779332</v>
      </c>
    </row>
    <row r="660" ht="36" spans="1:48">
      <c r="A660" s="28">
        <v>657</v>
      </c>
      <c r="B660" s="11" t="s">
        <v>494</v>
      </c>
      <c r="C660" s="29" t="s">
        <v>2414</v>
      </c>
      <c r="D660" s="11" t="s">
        <v>2415</v>
      </c>
      <c r="E660" s="11" t="s">
        <v>2416</v>
      </c>
      <c r="F660" s="11" t="s">
        <v>2417</v>
      </c>
      <c r="G660" s="11" t="s">
        <v>318</v>
      </c>
      <c r="H660" s="11">
        <v>6</v>
      </c>
      <c r="I660" s="11">
        <v>6</v>
      </c>
      <c r="J660" s="11">
        <v>100</v>
      </c>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v>15</v>
      </c>
      <c r="AH660" s="11"/>
      <c r="AI660" s="11"/>
      <c r="AJ660" s="11"/>
      <c r="AK660" s="11"/>
      <c r="AL660" s="11"/>
      <c r="AM660" s="11"/>
      <c r="AN660" s="11" t="s">
        <v>1417</v>
      </c>
      <c r="AO660" s="11" t="s">
        <v>47</v>
      </c>
      <c r="AP660" s="11" t="s">
        <v>56</v>
      </c>
      <c r="AQ660" s="11" t="s">
        <v>729</v>
      </c>
      <c r="AR660" s="41">
        <f t="shared" si="124"/>
        <v>9</v>
      </c>
      <c r="AS660" s="41">
        <v>0.6</v>
      </c>
      <c r="AT660" s="41">
        <f>7591.271/AU825</f>
        <v>0.535464595065181</v>
      </c>
      <c r="AU660" s="41">
        <f t="shared" ref="AU660:AU669" si="130">AR660</f>
        <v>9</v>
      </c>
      <c r="AV660" s="42">
        <f t="shared" si="128"/>
        <v>4.81918135558663</v>
      </c>
    </row>
    <row r="661" ht="48" spans="1:48">
      <c r="A661" s="28">
        <v>658</v>
      </c>
      <c r="B661" s="11" t="s">
        <v>494</v>
      </c>
      <c r="C661" s="29" t="s">
        <v>2418</v>
      </c>
      <c r="D661" s="11" t="s">
        <v>2419</v>
      </c>
      <c r="E661" s="11" t="s">
        <v>2420</v>
      </c>
      <c r="F661" s="11" t="s">
        <v>1916</v>
      </c>
      <c r="G661" s="11" t="s">
        <v>339</v>
      </c>
      <c r="H661" s="11">
        <v>1</v>
      </c>
      <c r="I661" s="11">
        <v>1</v>
      </c>
      <c r="J661" s="11">
        <v>71.42</v>
      </c>
      <c r="K661" s="11" t="s">
        <v>3459</v>
      </c>
      <c r="L661" s="11">
        <v>4</v>
      </c>
      <c r="M661" s="11">
        <v>28.57</v>
      </c>
      <c r="N661" s="11" t="s">
        <v>3460</v>
      </c>
      <c r="O661" s="11">
        <v>0</v>
      </c>
      <c r="P661" s="11">
        <v>0</v>
      </c>
      <c r="Q661" s="11">
        <v>0</v>
      </c>
      <c r="R661" s="11">
        <v>0</v>
      </c>
      <c r="S661" s="11">
        <v>0</v>
      </c>
      <c r="T661" s="11">
        <v>0</v>
      </c>
      <c r="U661" s="11">
        <v>0</v>
      </c>
      <c r="V661" s="11">
        <v>0</v>
      </c>
      <c r="W661" s="11">
        <v>0</v>
      </c>
      <c r="X661" s="11">
        <v>0</v>
      </c>
      <c r="Y661" s="11">
        <v>0</v>
      </c>
      <c r="Z661" s="11">
        <v>0</v>
      </c>
      <c r="AA661" s="11">
        <v>0</v>
      </c>
      <c r="AB661" s="11">
        <v>0</v>
      </c>
      <c r="AC661" s="11">
        <v>0</v>
      </c>
      <c r="AD661" s="11">
        <v>0</v>
      </c>
      <c r="AE661" s="11">
        <v>0</v>
      </c>
      <c r="AF661" s="11">
        <v>0</v>
      </c>
      <c r="AG661" s="11">
        <v>30</v>
      </c>
      <c r="AH661" s="11"/>
      <c r="AI661" s="11"/>
      <c r="AJ661" s="11" t="s">
        <v>3329</v>
      </c>
      <c r="AK661" s="11"/>
      <c r="AL661" s="11"/>
      <c r="AM661" s="11"/>
      <c r="AN661" s="11" t="s">
        <v>1417</v>
      </c>
      <c r="AO661" s="11" t="s">
        <v>47</v>
      </c>
      <c r="AP661" s="11" t="s">
        <v>48</v>
      </c>
      <c r="AQ661" s="11" t="s">
        <v>729</v>
      </c>
      <c r="AR661" s="41">
        <f t="shared" si="124"/>
        <v>18</v>
      </c>
      <c r="AS661" s="41">
        <v>0.6</v>
      </c>
      <c r="AT661" s="41">
        <f>7591.271/AU825</f>
        <v>0.535464595065181</v>
      </c>
      <c r="AU661" s="41">
        <f t="shared" si="130"/>
        <v>18</v>
      </c>
      <c r="AV661" s="42">
        <f t="shared" si="128"/>
        <v>9.63836271117326</v>
      </c>
    </row>
    <row r="662" ht="48" spans="1:48">
      <c r="A662" s="28">
        <v>659</v>
      </c>
      <c r="B662" s="11" t="s">
        <v>494</v>
      </c>
      <c r="C662" s="29" t="s">
        <v>2421</v>
      </c>
      <c r="D662" s="11" t="s">
        <v>2422</v>
      </c>
      <c r="E662" s="11" t="s">
        <v>2423</v>
      </c>
      <c r="F662" s="11" t="s">
        <v>519</v>
      </c>
      <c r="G662" s="11" t="s">
        <v>203</v>
      </c>
      <c r="H662" s="11">
        <v>4</v>
      </c>
      <c r="I662" s="11">
        <v>4</v>
      </c>
      <c r="J662" s="11">
        <v>100</v>
      </c>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v>15</v>
      </c>
      <c r="AH662" s="11" t="s">
        <v>1400</v>
      </c>
      <c r="AI662" s="11">
        <v>10</v>
      </c>
      <c r="AJ662" s="11"/>
      <c r="AK662" s="11"/>
      <c r="AL662" s="11"/>
      <c r="AM662" s="11"/>
      <c r="AN662" s="11" t="s">
        <v>1417</v>
      </c>
      <c r="AO662" s="11" t="s">
        <v>47</v>
      </c>
      <c r="AP662" s="11" t="s">
        <v>56</v>
      </c>
      <c r="AQ662" s="11" t="s">
        <v>729</v>
      </c>
      <c r="AR662" s="41">
        <f t="shared" si="124"/>
        <v>9</v>
      </c>
      <c r="AS662" s="41">
        <v>0.6</v>
      </c>
      <c r="AT662" s="41">
        <f>7591.271/AU825</f>
        <v>0.535464595065181</v>
      </c>
      <c r="AU662" s="42">
        <f>AR662/AI662</f>
        <v>0.9</v>
      </c>
      <c r="AV662" s="42">
        <f t="shared" si="128"/>
        <v>0.481918135558663</v>
      </c>
    </row>
    <row r="663" ht="96" spans="1:48">
      <c r="A663" s="28">
        <v>660</v>
      </c>
      <c r="B663" s="11" t="s">
        <v>494</v>
      </c>
      <c r="C663" s="29" t="s">
        <v>2424</v>
      </c>
      <c r="D663" s="39" t="s">
        <v>2425</v>
      </c>
      <c r="E663" s="11" t="s">
        <v>2426</v>
      </c>
      <c r="F663" s="11" t="s">
        <v>2400</v>
      </c>
      <c r="G663" s="11" t="s">
        <v>2401</v>
      </c>
      <c r="H663" s="11">
        <v>6</v>
      </c>
      <c r="I663" s="11">
        <v>6</v>
      </c>
      <c r="J663" s="11">
        <v>100</v>
      </c>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v>15</v>
      </c>
      <c r="AH663" s="39" t="s">
        <v>1400</v>
      </c>
      <c r="AI663" s="39">
        <v>4</v>
      </c>
      <c r="AJ663" s="11"/>
      <c r="AK663" s="11"/>
      <c r="AL663" s="11"/>
      <c r="AM663" s="11"/>
      <c r="AN663" s="11" t="s">
        <v>1441</v>
      </c>
      <c r="AO663" s="11" t="s">
        <v>47</v>
      </c>
      <c r="AP663" s="11" t="s">
        <v>56</v>
      </c>
      <c r="AQ663" s="11" t="s">
        <v>729</v>
      </c>
      <c r="AR663" s="41">
        <f t="shared" si="124"/>
        <v>9</v>
      </c>
      <c r="AS663" s="41">
        <v>0.6</v>
      </c>
      <c r="AT663" s="41">
        <f>7591.271/AU825</f>
        <v>0.535464595065181</v>
      </c>
      <c r="AU663" s="43">
        <f>AR663/AI663*4</f>
        <v>9</v>
      </c>
      <c r="AV663" s="42">
        <f t="shared" si="128"/>
        <v>4.81918135558663</v>
      </c>
    </row>
    <row r="664" ht="36" spans="1:48">
      <c r="A664" s="28">
        <v>661</v>
      </c>
      <c r="B664" s="11" t="s">
        <v>494</v>
      </c>
      <c r="C664" s="29" t="s">
        <v>2427</v>
      </c>
      <c r="D664" s="11" t="s">
        <v>2428</v>
      </c>
      <c r="E664" s="11" t="s">
        <v>2429</v>
      </c>
      <c r="F664" s="11" t="s">
        <v>503</v>
      </c>
      <c r="G664" s="11" t="s">
        <v>504</v>
      </c>
      <c r="H664" s="11">
        <v>1</v>
      </c>
      <c r="I664" s="11">
        <v>1</v>
      </c>
      <c r="J664" s="11">
        <v>100</v>
      </c>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v>30</v>
      </c>
      <c r="AH664" s="11"/>
      <c r="AI664" s="11"/>
      <c r="AJ664" s="11"/>
      <c r="AK664" s="11"/>
      <c r="AL664" s="11"/>
      <c r="AM664" s="11"/>
      <c r="AN664" s="11" t="s">
        <v>1441</v>
      </c>
      <c r="AO664" s="11" t="s">
        <v>47</v>
      </c>
      <c r="AP664" s="11" t="s">
        <v>48</v>
      </c>
      <c r="AQ664" s="11" t="s">
        <v>729</v>
      </c>
      <c r="AR664" s="41">
        <f t="shared" si="124"/>
        <v>18</v>
      </c>
      <c r="AS664" s="41">
        <v>0.6</v>
      </c>
      <c r="AT664" s="41">
        <f>7591.271/AU825</f>
        <v>0.535464595065181</v>
      </c>
      <c r="AU664" s="41">
        <f t="shared" si="130"/>
        <v>18</v>
      </c>
      <c r="AV664" s="42">
        <f t="shared" si="128"/>
        <v>9.63836271117326</v>
      </c>
    </row>
    <row r="665" ht="48" spans="1:48">
      <c r="A665" s="28">
        <v>662</v>
      </c>
      <c r="B665" s="11" t="s">
        <v>494</v>
      </c>
      <c r="C665" s="29" t="s">
        <v>2430</v>
      </c>
      <c r="D665" s="11" t="s">
        <v>2431</v>
      </c>
      <c r="E665" s="11" t="s">
        <v>2432</v>
      </c>
      <c r="F665" s="11" t="s">
        <v>44</v>
      </c>
      <c r="G665" s="11" t="s">
        <v>2433</v>
      </c>
      <c r="H665" s="11">
        <v>2</v>
      </c>
      <c r="I665" s="11">
        <v>2</v>
      </c>
      <c r="J665" s="11">
        <v>90</v>
      </c>
      <c r="K665" s="11" t="s">
        <v>2433</v>
      </c>
      <c r="L665" s="11">
        <v>6</v>
      </c>
      <c r="M665" s="11">
        <v>10</v>
      </c>
      <c r="N665" s="11" t="s">
        <v>3461</v>
      </c>
      <c r="O665" s="11">
        <v>0</v>
      </c>
      <c r="P665" s="11">
        <v>0</v>
      </c>
      <c r="Q665" s="11">
        <v>0</v>
      </c>
      <c r="R665" s="11">
        <v>0</v>
      </c>
      <c r="S665" s="11">
        <v>0</v>
      </c>
      <c r="T665" s="11">
        <v>0</v>
      </c>
      <c r="U665" s="11">
        <v>0</v>
      </c>
      <c r="V665" s="11">
        <v>0</v>
      </c>
      <c r="W665" s="11">
        <v>0</v>
      </c>
      <c r="X665" s="11">
        <v>0</v>
      </c>
      <c r="Y665" s="11">
        <v>0</v>
      </c>
      <c r="Z665" s="11">
        <v>0</v>
      </c>
      <c r="AA665" s="11">
        <v>0</v>
      </c>
      <c r="AB665" s="11">
        <v>0</v>
      </c>
      <c r="AC665" s="11">
        <v>0</v>
      </c>
      <c r="AD665" s="11">
        <v>0</v>
      </c>
      <c r="AE665" s="11">
        <v>0</v>
      </c>
      <c r="AF665" s="11">
        <v>0</v>
      </c>
      <c r="AG665" s="11">
        <v>30</v>
      </c>
      <c r="AH665" s="11"/>
      <c r="AI665" s="11"/>
      <c r="AJ665" s="11" t="s">
        <v>3329</v>
      </c>
      <c r="AK665" s="11"/>
      <c r="AL665" s="11"/>
      <c r="AM665" s="11"/>
      <c r="AN665" s="11" t="s">
        <v>1441</v>
      </c>
      <c r="AO665" s="11" t="s">
        <v>47</v>
      </c>
      <c r="AP665" s="11" t="s">
        <v>48</v>
      </c>
      <c r="AQ665" s="11" t="s">
        <v>729</v>
      </c>
      <c r="AR665" s="41">
        <f t="shared" si="124"/>
        <v>18</v>
      </c>
      <c r="AS665" s="41">
        <v>0.6</v>
      </c>
      <c r="AT665" s="41">
        <f>7591.271/AU825</f>
        <v>0.535464595065181</v>
      </c>
      <c r="AU665" s="41">
        <f t="shared" si="130"/>
        <v>18</v>
      </c>
      <c r="AV665" s="42">
        <f t="shared" si="128"/>
        <v>9.63836271117326</v>
      </c>
    </row>
    <row r="666" s="22" customFormat="1" ht="60" spans="1:48">
      <c r="A666" s="55">
        <v>663</v>
      </c>
      <c r="B666" s="35" t="s">
        <v>494</v>
      </c>
      <c r="C666" s="56" t="s">
        <v>2434</v>
      </c>
      <c r="D666" s="35" t="s">
        <v>2435</v>
      </c>
      <c r="E666" s="35" t="s">
        <v>2436</v>
      </c>
      <c r="F666" s="35" t="s">
        <v>2437</v>
      </c>
      <c r="G666" s="35" t="s">
        <v>2438</v>
      </c>
      <c r="H666" s="35">
        <v>1</v>
      </c>
      <c r="I666" s="35">
        <v>1</v>
      </c>
      <c r="J666" s="35">
        <v>33.78</v>
      </c>
      <c r="K666" s="35" t="s">
        <v>2438</v>
      </c>
      <c r="L666" s="35">
        <v>2</v>
      </c>
      <c r="M666" s="35">
        <v>27.02</v>
      </c>
      <c r="N666" s="35" t="s">
        <v>3462</v>
      </c>
      <c r="O666" s="35">
        <v>3</v>
      </c>
      <c r="P666" s="35">
        <v>20.27</v>
      </c>
      <c r="Q666" s="35" t="s">
        <v>590</v>
      </c>
      <c r="R666" s="35">
        <v>6</v>
      </c>
      <c r="S666" s="35">
        <v>10.81</v>
      </c>
      <c r="T666" s="35" t="s">
        <v>3463</v>
      </c>
      <c r="U666" s="35">
        <v>8</v>
      </c>
      <c r="V666" s="11">
        <v>8.1</v>
      </c>
      <c r="W666" s="11" t="s">
        <v>3464</v>
      </c>
      <c r="X666" s="11">
        <v>0</v>
      </c>
      <c r="Y666" s="11">
        <v>0</v>
      </c>
      <c r="Z666" s="11">
        <v>0</v>
      </c>
      <c r="AA666" s="11">
        <v>0</v>
      </c>
      <c r="AB666" s="11">
        <v>0</v>
      </c>
      <c r="AC666" s="11">
        <v>0</v>
      </c>
      <c r="AD666" s="11">
        <v>0</v>
      </c>
      <c r="AE666" s="11">
        <v>0</v>
      </c>
      <c r="AF666" s="11">
        <v>0</v>
      </c>
      <c r="AG666" s="11">
        <v>30</v>
      </c>
      <c r="AH666" s="35"/>
      <c r="AI666" s="35"/>
      <c r="AJ666" s="35" t="s">
        <v>3329</v>
      </c>
      <c r="AK666" s="35"/>
      <c r="AL666" s="35"/>
      <c r="AM666" s="35"/>
      <c r="AN666" s="35" t="s">
        <v>1441</v>
      </c>
      <c r="AO666" s="35" t="s">
        <v>47</v>
      </c>
      <c r="AP666" s="35" t="s">
        <v>48</v>
      </c>
      <c r="AQ666" s="35" t="s">
        <v>729</v>
      </c>
      <c r="AR666" s="41">
        <f t="shared" si="124"/>
        <v>18</v>
      </c>
      <c r="AS666" s="41">
        <v>0.6</v>
      </c>
      <c r="AT666" s="41">
        <f>7591.271/AU825</f>
        <v>0.535464595065181</v>
      </c>
      <c r="AU666" s="41">
        <f t="shared" si="130"/>
        <v>18</v>
      </c>
      <c r="AV666" s="42">
        <f t="shared" si="128"/>
        <v>9.63836271117326</v>
      </c>
    </row>
    <row r="667" ht="48" spans="1:48">
      <c r="A667" s="28">
        <v>664</v>
      </c>
      <c r="B667" s="11" t="s">
        <v>494</v>
      </c>
      <c r="C667" s="29" t="s">
        <v>2439</v>
      </c>
      <c r="D667" s="11" t="s">
        <v>2440</v>
      </c>
      <c r="E667" s="11" t="s">
        <v>2441</v>
      </c>
      <c r="F667" s="11" t="s">
        <v>2114</v>
      </c>
      <c r="G667" s="11" t="s">
        <v>918</v>
      </c>
      <c r="H667" s="11">
        <v>1</v>
      </c>
      <c r="I667" s="11">
        <v>1</v>
      </c>
      <c r="J667" s="11">
        <v>50</v>
      </c>
      <c r="K667" s="11" t="s">
        <v>918</v>
      </c>
      <c r="L667" s="11">
        <v>4</v>
      </c>
      <c r="M667" s="11">
        <v>25</v>
      </c>
      <c r="N667" s="11" t="s">
        <v>3160</v>
      </c>
      <c r="O667" s="11">
        <v>6</v>
      </c>
      <c r="P667" s="11">
        <v>15</v>
      </c>
      <c r="Q667" s="11" t="s">
        <v>802</v>
      </c>
      <c r="R667" s="11">
        <v>7</v>
      </c>
      <c r="S667" s="11">
        <v>10</v>
      </c>
      <c r="T667" s="11" t="s">
        <v>3465</v>
      </c>
      <c r="U667" s="11">
        <v>0</v>
      </c>
      <c r="V667" s="11">
        <v>0</v>
      </c>
      <c r="W667" s="11">
        <v>0</v>
      </c>
      <c r="X667" s="11">
        <v>0</v>
      </c>
      <c r="Y667" s="11">
        <v>0</v>
      </c>
      <c r="Z667" s="11">
        <v>0</v>
      </c>
      <c r="AA667" s="11">
        <v>0</v>
      </c>
      <c r="AB667" s="11">
        <v>0</v>
      </c>
      <c r="AC667" s="11">
        <v>0</v>
      </c>
      <c r="AD667" s="11">
        <v>0</v>
      </c>
      <c r="AE667" s="11">
        <v>0</v>
      </c>
      <c r="AF667" s="11">
        <v>0</v>
      </c>
      <c r="AG667" s="11">
        <v>10</v>
      </c>
      <c r="AH667" s="11"/>
      <c r="AI667" s="11"/>
      <c r="AJ667" s="11" t="s">
        <v>3329</v>
      </c>
      <c r="AK667" s="11"/>
      <c r="AL667" s="11"/>
      <c r="AM667" s="11"/>
      <c r="AN667" s="11" t="s">
        <v>1441</v>
      </c>
      <c r="AO667" s="11" t="s">
        <v>105</v>
      </c>
      <c r="AP667" s="11" t="s">
        <v>48</v>
      </c>
      <c r="AQ667" s="11" t="s">
        <v>729</v>
      </c>
      <c r="AR667" s="41">
        <f t="shared" si="124"/>
        <v>6</v>
      </c>
      <c r="AS667" s="41">
        <v>0.6</v>
      </c>
      <c r="AT667" s="41">
        <f>7591.271/AU825</f>
        <v>0.535464595065181</v>
      </c>
      <c r="AU667" s="41">
        <f t="shared" si="130"/>
        <v>6</v>
      </c>
      <c r="AV667" s="42">
        <f t="shared" si="128"/>
        <v>3.21278757039109</v>
      </c>
    </row>
    <row r="668" ht="36" spans="1:48">
      <c r="A668" s="28">
        <v>665</v>
      </c>
      <c r="B668" s="11" t="s">
        <v>494</v>
      </c>
      <c r="C668" s="29" t="s">
        <v>2442</v>
      </c>
      <c r="D668" s="11" t="s">
        <v>2443</v>
      </c>
      <c r="E668" s="11" t="s">
        <v>2444</v>
      </c>
      <c r="F668" s="11" t="s">
        <v>1916</v>
      </c>
      <c r="G668" s="11" t="s">
        <v>339</v>
      </c>
      <c r="H668" s="11">
        <v>1</v>
      </c>
      <c r="I668" s="11">
        <v>1</v>
      </c>
      <c r="J668" s="11">
        <v>100</v>
      </c>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v>30</v>
      </c>
      <c r="AH668" s="11"/>
      <c r="AI668" s="11"/>
      <c r="AJ668" s="11"/>
      <c r="AK668" s="11"/>
      <c r="AL668" s="11"/>
      <c r="AM668" s="11"/>
      <c r="AN668" s="11" t="s">
        <v>1441</v>
      </c>
      <c r="AO668" s="11" t="s">
        <v>47</v>
      </c>
      <c r="AP668" s="11" t="s">
        <v>48</v>
      </c>
      <c r="AQ668" s="11" t="s">
        <v>729</v>
      </c>
      <c r="AR668" s="41">
        <f t="shared" si="124"/>
        <v>18</v>
      </c>
      <c r="AS668" s="41">
        <v>0.6</v>
      </c>
      <c r="AT668" s="41">
        <f>7591.271/AU825</f>
        <v>0.535464595065181</v>
      </c>
      <c r="AU668" s="41">
        <f t="shared" si="130"/>
        <v>18</v>
      </c>
      <c r="AV668" s="42">
        <f t="shared" si="128"/>
        <v>9.63836271117326</v>
      </c>
    </row>
    <row r="669" ht="36" spans="1:48">
      <c r="A669" s="28">
        <v>666</v>
      </c>
      <c r="B669" s="11" t="s">
        <v>494</v>
      </c>
      <c r="C669" s="29" t="s">
        <v>2445</v>
      </c>
      <c r="D669" s="11" t="s">
        <v>2446</v>
      </c>
      <c r="E669" s="11" t="s">
        <v>2447</v>
      </c>
      <c r="F669" s="11" t="s">
        <v>582</v>
      </c>
      <c r="G669" s="11" t="s">
        <v>384</v>
      </c>
      <c r="H669" s="11">
        <v>3</v>
      </c>
      <c r="I669" s="11">
        <v>3</v>
      </c>
      <c r="J669" s="11">
        <v>100</v>
      </c>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v>30</v>
      </c>
      <c r="AH669" s="11"/>
      <c r="AI669" s="11"/>
      <c r="AJ669" s="11"/>
      <c r="AK669" s="11"/>
      <c r="AL669" s="11"/>
      <c r="AM669" s="11"/>
      <c r="AN669" s="11" t="s">
        <v>1441</v>
      </c>
      <c r="AO669" s="11" t="s">
        <v>47</v>
      </c>
      <c r="AP669" s="11" t="s">
        <v>48</v>
      </c>
      <c r="AQ669" s="11" t="s">
        <v>729</v>
      </c>
      <c r="AR669" s="41">
        <f t="shared" si="124"/>
        <v>18</v>
      </c>
      <c r="AS669" s="41">
        <v>0.6</v>
      </c>
      <c r="AT669" s="41">
        <f>7591.271/AU825</f>
        <v>0.535464595065181</v>
      </c>
      <c r="AU669" s="41">
        <f t="shared" si="130"/>
        <v>18</v>
      </c>
      <c r="AV669" s="42">
        <f t="shared" si="128"/>
        <v>9.63836271117326</v>
      </c>
    </row>
    <row r="670" ht="48" spans="1:48">
      <c r="A670" s="28">
        <v>667</v>
      </c>
      <c r="B670" s="11" t="s">
        <v>494</v>
      </c>
      <c r="C670" s="29" t="s">
        <v>2448</v>
      </c>
      <c r="D670" s="11" t="s">
        <v>2449</v>
      </c>
      <c r="E670" s="11" t="s">
        <v>2450</v>
      </c>
      <c r="F670" s="11" t="s">
        <v>519</v>
      </c>
      <c r="G670" s="11" t="s">
        <v>918</v>
      </c>
      <c r="H670" s="11">
        <v>1</v>
      </c>
      <c r="I670" s="11">
        <v>1</v>
      </c>
      <c r="J670" s="11">
        <v>49</v>
      </c>
      <c r="K670" s="11" t="s">
        <v>918</v>
      </c>
      <c r="L670" s="11">
        <v>2</v>
      </c>
      <c r="M670" s="11">
        <v>39</v>
      </c>
      <c r="N670" s="11" t="s">
        <v>104</v>
      </c>
      <c r="O670" s="11">
        <v>5</v>
      </c>
      <c r="P670" s="11">
        <v>12</v>
      </c>
      <c r="Q670" s="11" t="s">
        <v>3160</v>
      </c>
      <c r="R670" s="11">
        <v>0</v>
      </c>
      <c r="S670" s="11">
        <v>0</v>
      </c>
      <c r="T670" s="11">
        <v>0</v>
      </c>
      <c r="U670" s="11">
        <v>0</v>
      </c>
      <c r="V670" s="11">
        <v>0</v>
      </c>
      <c r="W670" s="11">
        <v>0</v>
      </c>
      <c r="X670" s="11">
        <v>0</v>
      </c>
      <c r="Y670" s="11">
        <v>0</v>
      </c>
      <c r="Z670" s="11">
        <v>0</v>
      </c>
      <c r="AA670" s="11">
        <v>0</v>
      </c>
      <c r="AB670" s="11">
        <v>0</v>
      </c>
      <c r="AC670" s="11">
        <v>0</v>
      </c>
      <c r="AD670" s="11">
        <v>0</v>
      </c>
      <c r="AE670" s="11">
        <v>0</v>
      </c>
      <c r="AF670" s="11">
        <v>0</v>
      </c>
      <c r="AG670" s="11">
        <v>30</v>
      </c>
      <c r="AH670" s="11" t="s">
        <v>1400</v>
      </c>
      <c r="AI670" s="11">
        <v>4</v>
      </c>
      <c r="AJ670" s="11" t="s">
        <v>3329</v>
      </c>
      <c r="AK670" s="11"/>
      <c r="AL670" s="11"/>
      <c r="AM670" s="11"/>
      <c r="AN670" s="11" t="s">
        <v>1453</v>
      </c>
      <c r="AO670" s="11" t="s">
        <v>47</v>
      </c>
      <c r="AP670" s="11" t="s">
        <v>48</v>
      </c>
      <c r="AQ670" s="11" t="s">
        <v>729</v>
      </c>
      <c r="AR670" s="41">
        <f t="shared" si="124"/>
        <v>18</v>
      </c>
      <c r="AS670" s="41">
        <v>0.6</v>
      </c>
      <c r="AT670" s="41">
        <f>7591.271/AU825</f>
        <v>0.535464595065181</v>
      </c>
      <c r="AU670" s="42">
        <f t="shared" ref="AU670:AU673" si="131">AR670/AI670</f>
        <v>4.5</v>
      </c>
      <c r="AV670" s="42">
        <f t="shared" si="128"/>
        <v>2.40959067779332</v>
      </c>
    </row>
    <row r="671" ht="60" spans="1:48">
      <c r="A671" s="28">
        <v>668</v>
      </c>
      <c r="B671" s="11" t="s">
        <v>494</v>
      </c>
      <c r="C671" s="29" t="s">
        <v>2451</v>
      </c>
      <c r="D671" s="11" t="s">
        <v>2452</v>
      </c>
      <c r="E671" s="11" t="s">
        <v>2453</v>
      </c>
      <c r="F671" s="11" t="s">
        <v>2114</v>
      </c>
      <c r="G671" s="11" t="s">
        <v>687</v>
      </c>
      <c r="H671" s="11">
        <v>1</v>
      </c>
      <c r="I671" s="11">
        <v>1</v>
      </c>
      <c r="J671" s="11">
        <v>35</v>
      </c>
      <c r="K671" s="11" t="s">
        <v>687</v>
      </c>
      <c r="L671" s="11">
        <v>2</v>
      </c>
      <c r="M671" s="11">
        <v>30</v>
      </c>
      <c r="N671" s="11" t="s">
        <v>104</v>
      </c>
      <c r="O671" s="11">
        <v>6</v>
      </c>
      <c r="P671" s="11">
        <v>13</v>
      </c>
      <c r="Q671" s="11" t="s">
        <v>3398</v>
      </c>
      <c r="R671" s="11">
        <v>7</v>
      </c>
      <c r="S671" s="11">
        <v>12</v>
      </c>
      <c r="T671" s="11" t="s">
        <v>802</v>
      </c>
      <c r="U671" s="11">
        <v>8</v>
      </c>
      <c r="V671" s="11">
        <v>10</v>
      </c>
      <c r="W671" s="11" t="s">
        <v>3465</v>
      </c>
      <c r="X671" s="11">
        <v>0</v>
      </c>
      <c r="Y671" s="11">
        <v>0</v>
      </c>
      <c r="Z671" s="11">
        <v>0</v>
      </c>
      <c r="AA671" s="11">
        <v>0</v>
      </c>
      <c r="AB671" s="11">
        <v>0</v>
      </c>
      <c r="AC671" s="11">
        <v>0</v>
      </c>
      <c r="AD671" s="11">
        <v>0</v>
      </c>
      <c r="AE671" s="11">
        <v>0</v>
      </c>
      <c r="AF671" s="11">
        <v>0</v>
      </c>
      <c r="AG671" s="11">
        <v>30</v>
      </c>
      <c r="AH671" s="11" t="s">
        <v>1400</v>
      </c>
      <c r="AI671" s="11">
        <v>4</v>
      </c>
      <c r="AJ671" s="11" t="s">
        <v>3329</v>
      </c>
      <c r="AK671" s="11"/>
      <c r="AL671" s="11"/>
      <c r="AM671" s="11"/>
      <c r="AN671" s="11" t="s">
        <v>1453</v>
      </c>
      <c r="AO671" s="11" t="s">
        <v>47</v>
      </c>
      <c r="AP671" s="11" t="s">
        <v>48</v>
      </c>
      <c r="AQ671" s="11" t="s">
        <v>729</v>
      </c>
      <c r="AR671" s="41">
        <f t="shared" si="124"/>
        <v>18</v>
      </c>
      <c r="AS671" s="41">
        <v>0.6</v>
      </c>
      <c r="AT671" s="41">
        <f>7591.271/AU825</f>
        <v>0.535464595065181</v>
      </c>
      <c r="AU671" s="42">
        <f t="shared" si="131"/>
        <v>4.5</v>
      </c>
      <c r="AV671" s="42">
        <f t="shared" si="128"/>
        <v>2.40959067779332</v>
      </c>
    </row>
    <row r="672" ht="24" spans="1:48">
      <c r="A672" s="28">
        <v>669</v>
      </c>
      <c r="B672" s="11" t="s">
        <v>494</v>
      </c>
      <c r="C672" s="29" t="s">
        <v>2454</v>
      </c>
      <c r="D672" s="11" t="s">
        <v>2455</v>
      </c>
      <c r="E672" s="11" t="s">
        <v>2456</v>
      </c>
      <c r="F672" s="11" t="s">
        <v>524</v>
      </c>
      <c r="G672" s="11" t="s">
        <v>1421</v>
      </c>
      <c r="H672" s="11">
        <v>5</v>
      </c>
      <c r="I672" s="11">
        <v>5</v>
      </c>
      <c r="J672" s="11">
        <v>100</v>
      </c>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v>15</v>
      </c>
      <c r="AH672" s="11"/>
      <c r="AI672" s="11"/>
      <c r="AJ672" s="11"/>
      <c r="AK672" s="11"/>
      <c r="AL672" s="11"/>
      <c r="AM672" s="11"/>
      <c r="AN672" s="11" t="s">
        <v>1453</v>
      </c>
      <c r="AO672" s="11" t="s">
        <v>47</v>
      </c>
      <c r="AP672" s="11" t="s">
        <v>56</v>
      </c>
      <c r="AQ672" s="11" t="s">
        <v>729</v>
      </c>
      <c r="AR672" s="41">
        <f t="shared" si="124"/>
        <v>9</v>
      </c>
      <c r="AS672" s="41">
        <v>0.6</v>
      </c>
      <c r="AT672" s="41">
        <f>7591.271/AU825</f>
        <v>0.535464595065181</v>
      </c>
      <c r="AU672" s="41">
        <f t="shared" ref="AU672:AU682" si="132">AR672</f>
        <v>9</v>
      </c>
      <c r="AV672" s="42">
        <f t="shared" si="128"/>
        <v>4.81918135558663</v>
      </c>
    </row>
    <row r="673" ht="36" spans="1:48">
      <c r="A673" s="28">
        <v>670</v>
      </c>
      <c r="B673" s="11" t="s">
        <v>494</v>
      </c>
      <c r="C673" s="29" t="s">
        <v>2457</v>
      </c>
      <c r="D673" s="11" t="s">
        <v>2458</v>
      </c>
      <c r="E673" s="11" t="s">
        <v>2459</v>
      </c>
      <c r="F673" s="11" t="s">
        <v>582</v>
      </c>
      <c r="G673" s="11" t="s">
        <v>203</v>
      </c>
      <c r="H673" s="11">
        <v>3</v>
      </c>
      <c r="I673" s="11">
        <v>3</v>
      </c>
      <c r="J673" s="11">
        <v>100</v>
      </c>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v>30</v>
      </c>
      <c r="AH673" s="11" t="s">
        <v>1400</v>
      </c>
      <c r="AI673" s="11">
        <v>4</v>
      </c>
      <c r="AJ673" s="11"/>
      <c r="AK673" s="11"/>
      <c r="AL673" s="11"/>
      <c r="AM673" s="11"/>
      <c r="AN673" s="11" t="s">
        <v>1453</v>
      </c>
      <c r="AO673" s="11" t="s">
        <v>47</v>
      </c>
      <c r="AP673" s="11" t="s">
        <v>48</v>
      </c>
      <c r="AQ673" s="11" t="s">
        <v>729</v>
      </c>
      <c r="AR673" s="41">
        <f t="shared" si="124"/>
        <v>18</v>
      </c>
      <c r="AS673" s="41">
        <v>0.6</v>
      </c>
      <c r="AT673" s="41">
        <f>7591.271/AU825</f>
        <v>0.535464595065181</v>
      </c>
      <c r="AU673" s="42">
        <f t="shared" si="131"/>
        <v>4.5</v>
      </c>
      <c r="AV673" s="42">
        <f t="shared" si="128"/>
        <v>2.40959067779332</v>
      </c>
    </row>
    <row r="674" ht="48" spans="1:48">
      <c r="A674" s="28">
        <v>671</v>
      </c>
      <c r="B674" s="11" t="s">
        <v>494</v>
      </c>
      <c r="C674" s="29" t="s">
        <v>2460</v>
      </c>
      <c r="D674" s="11" t="s">
        <v>2461</v>
      </c>
      <c r="E674" s="11" t="s">
        <v>2462</v>
      </c>
      <c r="F674" s="11" t="s">
        <v>2136</v>
      </c>
      <c r="G674" s="11" t="s">
        <v>323</v>
      </c>
      <c r="H674" s="11">
        <v>3</v>
      </c>
      <c r="I674" s="11">
        <v>3</v>
      </c>
      <c r="J674" s="11">
        <v>62.5</v>
      </c>
      <c r="K674" s="11" t="s">
        <v>323</v>
      </c>
      <c r="L674" s="11">
        <v>5</v>
      </c>
      <c r="M674" s="11">
        <v>37.5</v>
      </c>
      <c r="N674" s="11" t="s">
        <v>1357</v>
      </c>
      <c r="O674" s="11">
        <v>0</v>
      </c>
      <c r="P674" s="11">
        <v>0</v>
      </c>
      <c r="Q674" s="11">
        <v>0</v>
      </c>
      <c r="R674" s="11">
        <v>0</v>
      </c>
      <c r="S674" s="11">
        <v>0</v>
      </c>
      <c r="T674" s="11">
        <v>0</v>
      </c>
      <c r="U674" s="11">
        <v>0</v>
      </c>
      <c r="V674" s="11">
        <v>0</v>
      </c>
      <c r="W674" s="11">
        <v>0</v>
      </c>
      <c r="X674" s="11">
        <v>0</v>
      </c>
      <c r="Y674" s="11">
        <v>0</v>
      </c>
      <c r="Z674" s="11">
        <v>0</v>
      </c>
      <c r="AA674" s="11">
        <v>0</v>
      </c>
      <c r="AB674" s="11">
        <v>0</v>
      </c>
      <c r="AC674" s="11">
        <v>0</v>
      </c>
      <c r="AD674" s="11">
        <v>0</v>
      </c>
      <c r="AE674" s="11">
        <v>0</v>
      </c>
      <c r="AF674" s="11">
        <v>0</v>
      </c>
      <c r="AG674" s="11">
        <v>30</v>
      </c>
      <c r="AH674" s="11"/>
      <c r="AI674" s="11"/>
      <c r="AJ674" s="11" t="s">
        <v>3329</v>
      </c>
      <c r="AK674" s="11"/>
      <c r="AL674" s="11"/>
      <c r="AM674" s="11"/>
      <c r="AN674" s="11" t="s">
        <v>1453</v>
      </c>
      <c r="AO674" s="11" t="s">
        <v>47</v>
      </c>
      <c r="AP674" s="11" t="s">
        <v>48</v>
      </c>
      <c r="AQ674" s="11" t="s">
        <v>729</v>
      </c>
      <c r="AR674" s="41">
        <f t="shared" si="124"/>
        <v>18</v>
      </c>
      <c r="AS674" s="41">
        <v>0.6</v>
      </c>
      <c r="AT674" s="41">
        <f>7591.271/AU825</f>
        <v>0.535464595065181</v>
      </c>
      <c r="AU674" s="41">
        <f t="shared" si="132"/>
        <v>18</v>
      </c>
      <c r="AV674" s="42">
        <f t="shared" si="128"/>
        <v>9.63836271117326</v>
      </c>
    </row>
    <row r="675" ht="60" spans="1:48">
      <c r="A675" s="28">
        <v>672</v>
      </c>
      <c r="B675" s="11" t="s">
        <v>494</v>
      </c>
      <c r="C675" s="29" t="s">
        <v>2463</v>
      </c>
      <c r="D675" s="11" t="s">
        <v>2464</v>
      </c>
      <c r="E675" s="11" t="s">
        <v>2465</v>
      </c>
      <c r="F675" s="30" t="s">
        <v>2055</v>
      </c>
      <c r="G675" s="11" t="s">
        <v>2466</v>
      </c>
      <c r="H675" s="11">
        <v>2</v>
      </c>
      <c r="I675" s="11">
        <v>1</v>
      </c>
      <c r="J675" s="11">
        <v>0</v>
      </c>
      <c r="K675" s="11" t="s">
        <v>3365</v>
      </c>
      <c r="L675" s="11">
        <v>2</v>
      </c>
      <c r="M675" s="11">
        <v>100</v>
      </c>
      <c r="N675" s="11" t="s">
        <v>2466</v>
      </c>
      <c r="O675" s="11">
        <v>3</v>
      </c>
      <c r="P675" s="11">
        <v>0</v>
      </c>
      <c r="Q675" s="11" t="s">
        <v>2056</v>
      </c>
      <c r="R675" s="11">
        <v>0</v>
      </c>
      <c r="S675" s="11">
        <v>0</v>
      </c>
      <c r="T675" s="11">
        <v>0</v>
      </c>
      <c r="U675" s="11">
        <v>0</v>
      </c>
      <c r="V675" s="11">
        <v>0</v>
      </c>
      <c r="W675" s="11">
        <v>0</v>
      </c>
      <c r="X675" s="11">
        <v>0</v>
      </c>
      <c r="Y675" s="11">
        <v>0</v>
      </c>
      <c r="Z675" s="11">
        <v>0</v>
      </c>
      <c r="AA675" s="11">
        <v>0</v>
      </c>
      <c r="AB675" s="11">
        <v>0</v>
      </c>
      <c r="AC675" s="11">
        <v>0</v>
      </c>
      <c r="AD675" s="11">
        <v>0</v>
      </c>
      <c r="AE675" s="11">
        <v>0</v>
      </c>
      <c r="AF675" s="11">
        <v>0</v>
      </c>
      <c r="AG675" s="11">
        <v>30</v>
      </c>
      <c r="AH675" s="11"/>
      <c r="AI675" s="11"/>
      <c r="AJ675" s="11" t="s">
        <v>3329</v>
      </c>
      <c r="AK675" s="11"/>
      <c r="AL675" s="11"/>
      <c r="AM675" s="11"/>
      <c r="AN675" s="11" t="s">
        <v>1463</v>
      </c>
      <c r="AO675" s="11" t="s">
        <v>47</v>
      </c>
      <c r="AP675" s="11" t="s">
        <v>48</v>
      </c>
      <c r="AQ675" s="11" t="s">
        <v>729</v>
      </c>
      <c r="AR675" s="41">
        <f t="shared" si="124"/>
        <v>18</v>
      </c>
      <c r="AS675" s="41">
        <v>0.6</v>
      </c>
      <c r="AT675" s="41">
        <f>7591.271/AU825</f>
        <v>0.535464595065181</v>
      </c>
      <c r="AU675" s="41">
        <f t="shared" si="132"/>
        <v>18</v>
      </c>
      <c r="AV675" s="42">
        <f t="shared" si="128"/>
        <v>9.63836271117326</v>
      </c>
    </row>
    <row r="676" ht="36" spans="1:48">
      <c r="A676" s="28">
        <v>673</v>
      </c>
      <c r="B676" s="11" t="s">
        <v>494</v>
      </c>
      <c r="C676" s="29" t="s">
        <v>2467</v>
      </c>
      <c r="D676" s="11" t="s">
        <v>2468</v>
      </c>
      <c r="E676" s="11" t="s">
        <v>2469</v>
      </c>
      <c r="F676" s="11" t="s">
        <v>508</v>
      </c>
      <c r="G676" s="11" t="s">
        <v>394</v>
      </c>
      <c r="H676" s="11">
        <v>1</v>
      </c>
      <c r="I676" s="11">
        <v>1</v>
      </c>
      <c r="J676" s="11">
        <v>60</v>
      </c>
      <c r="K676" s="11" t="s">
        <v>394</v>
      </c>
      <c r="L676" s="11">
        <v>4</v>
      </c>
      <c r="M676" s="11">
        <v>40</v>
      </c>
      <c r="N676" s="11" t="s">
        <v>3466</v>
      </c>
      <c r="O676" s="11">
        <v>0</v>
      </c>
      <c r="P676" s="11">
        <v>0</v>
      </c>
      <c r="Q676" s="11">
        <v>0</v>
      </c>
      <c r="R676" s="11">
        <v>0</v>
      </c>
      <c r="S676" s="11">
        <v>0</v>
      </c>
      <c r="T676" s="11">
        <v>0</v>
      </c>
      <c r="U676" s="11">
        <v>0</v>
      </c>
      <c r="V676" s="11">
        <v>0</v>
      </c>
      <c r="W676" s="11">
        <v>0</v>
      </c>
      <c r="X676" s="11">
        <v>0</v>
      </c>
      <c r="Y676" s="11">
        <v>0</v>
      </c>
      <c r="Z676" s="11">
        <v>0</v>
      </c>
      <c r="AA676" s="11">
        <v>0</v>
      </c>
      <c r="AB676" s="11">
        <v>0</v>
      </c>
      <c r="AC676" s="11">
        <v>0</v>
      </c>
      <c r="AD676" s="11">
        <v>0</v>
      </c>
      <c r="AE676" s="11">
        <v>0</v>
      </c>
      <c r="AF676" s="11">
        <v>0</v>
      </c>
      <c r="AG676" s="11">
        <v>30</v>
      </c>
      <c r="AH676" s="11"/>
      <c r="AI676" s="11"/>
      <c r="AJ676" s="11" t="s">
        <v>3329</v>
      </c>
      <c r="AK676" s="11"/>
      <c r="AL676" s="11"/>
      <c r="AM676" s="11"/>
      <c r="AN676" s="11" t="s">
        <v>1463</v>
      </c>
      <c r="AO676" s="11" t="s">
        <v>47</v>
      </c>
      <c r="AP676" s="11" t="s">
        <v>48</v>
      </c>
      <c r="AQ676" s="11" t="s">
        <v>729</v>
      </c>
      <c r="AR676" s="41">
        <f t="shared" si="124"/>
        <v>18</v>
      </c>
      <c r="AS676" s="41">
        <v>0.6</v>
      </c>
      <c r="AT676" s="41">
        <f>7591.271/AU825</f>
        <v>0.535464595065181</v>
      </c>
      <c r="AU676" s="41">
        <f t="shared" si="132"/>
        <v>18</v>
      </c>
      <c r="AV676" s="42">
        <f t="shared" si="128"/>
        <v>9.63836271117326</v>
      </c>
    </row>
    <row r="677" ht="24" spans="1:48">
      <c r="A677" s="28">
        <v>674</v>
      </c>
      <c r="B677" s="11" t="s">
        <v>494</v>
      </c>
      <c r="C677" s="29" t="s">
        <v>2470</v>
      </c>
      <c r="D677" s="11" t="s">
        <v>2471</v>
      </c>
      <c r="E677" s="11" t="s">
        <v>2472</v>
      </c>
      <c r="F677" s="11" t="s">
        <v>582</v>
      </c>
      <c r="G677" s="11" t="s">
        <v>403</v>
      </c>
      <c r="H677" s="11">
        <v>3</v>
      </c>
      <c r="I677" s="11">
        <v>1</v>
      </c>
      <c r="J677" s="11">
        <v>100</v>
      </c>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v>30</v>
      </c>
      <c r="AH677" s="11"/>
      <c r="AI677" s="11"/>
      <c r="AJ677" s="11"/>
      <c r="AK677" s="11"/>
      <c r="AL677" s="11"/>
      <c r="AM677" s="11"/>
      <c r="AN677" s="11" t="s">
        <v>1463</v>
      </c>
      <c r="AO677" s="11" t="s">
        <v>47</v>
      </c>
      <c r="AP677" s="11" t="s">
        <v>48</v>
      </c>
      <c r="AQ677" s="11" t="s">
        <v>729</v>
      </c>
      <c r="AR677" s="41">
        <f t="shared" si="124"/>
        <v>18</v>
      </c>
      <c r="AS677" s="41">
        <v>0.6</v>
      </c>
      <c r="AT677" s="41">
        <f>7591.271/AU825</f>
        <v>0.535464595065181</v>
      </c>
      <c r="AU677" s="41">
        <f t="shared" si="132"/>
        <v>18</v>
      </c>
      <c r="AV677" s="42">
        <f t="shared" si="128"/>
        <v>9.63836271117326</v>
      </c>
    </row>
    <row r="678" ht="36" spans="1:48">
      <c r="A678" s="28">
        <v>675</v>
      </c>
      <c r="B678" s="11" t="s">
        <v>494</v>
      </c>
      <c r="C678" s="29" t="s">
        <v>2473</v>
      </c>
      <c r="D678" s="11" t="s">
        <v>2474</v>
      </c>
      <c r="E678" s="11" t="s">
        <v>2475</v>
      </c>
      <c r="F678" s="11" t="s">
        <v>524</v>
      </c>
      <c r="G678" s="11" t="s">
        <v>947</v>
      </c>
      <c r="H678" s="11">
        <v>2</v>
      </c>
      <c r="I678" s="11">
        <v>2</v>
      </c>
      <c r="J678" s="11">
        <v>100</v>
      </c>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v>10</v>
      </c>
      <c r="AH678" s="11"/>
      <c r="AI678" s="11"/>
      <c r="AJ678" s="11"/>
      <c r="AK678" s="11"/>
      <c r="AL678" s="11"/>
      <c r="AM678" s="11"/>
      <c r="AN678" s="11" t="s">
        <v>1463</v>
      </c>
      <c r="AO678" s="11" t="s">
        <v>105</v>
      </c>
      <c r="AP678" s="11" t="s">
        <v>48</v>
      </c>
      <c r="AQ678" s="11" t="s">
        <v>729</v>
      </c>
      <c r="AR678" s="41">
        <f t="shared" ref="AR678:AR741" si="133">AG678*AS678</f>
        <v>6</v>
      </c>
      <c r="AS678" s="41">
        <v>0.6</v>
      </c>
      <c r="AT678" s="41">
        <f>7591.271/AU825</f>
        <v>0.535464595065181</v>
      </c>
      <c r="AU678" s="41">
        <f t="shared" si="132"/>
        <v>6</v>
      </c>
      <c r="AV678" s="42">
        <f t="shared" si="128"/>
        <v>3.21278757039109</v>
      </c>
    </row>
    <row r="679" ht="36" spans="1:48">
      <c r="A679" s="28">
        <v>676</v>
      </c>
      <c r="B679" s="11" t="s">
        <v>494</v>
      </c>
      <c r="C679" s="29" t="s">
        <v>2476</v>
      </c>
      <c r="D679" s="11" t="s">
        <v>2477</v>
      </c>
      <c r="E679" s="11" t="s">
        <v>2478</v>
      </c>
      <c r="F679" s="11" t="s">
        <v>2479</v>
      </c>
      <c r="G679" s="11" t="s">
        <v>590</v>
      </c>
      <c r="H679" s="11">
        <v>6</v>
      </c>
      <c r="I679" s="11">
        <v>6</v>
      </c>
      <c r="J679" s="11">
        <v>100</v>
      </c>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v>5</v>
      </c>
      <c r="AH679" s="11"/>
      <c r="AI679" s="11"/>
      <c r="AJ679" s="11"/>
      <c r="AK679" s="11"/>
      <c r="AL679" s="11"/>
      <c r="AM679" s="11"/>
      <c r="AN679" s="11" t="s">
        <v>1463</v>
      </c>
      <c r="AO679" s="11" t="s">
        <v>105</v>
      </c>
      <c r="AP679" s="11" t="s">
        <v>56</v>
      </c>
      <c r="AQ679" s="11" t="s">
        <v>729</v>
      </c>
      <c r="AR679" s="41">
        <f t="shared" si="133"/>
        <v>3</v>
      </c>
      <c r="AS679" s="41">
        <v>0.6</v>
      </c>
      <c r="AT679" s="41">
        <f>7591.271/AU825</f>
        <v>0.535464595065181</v>
      </c>
      <c r="AU679" s="41">
        <f t="shared" si="132"/>
        <v>3</v>
      </c>
      <c r="AV679" s="42">
        <f t="shared" si="128"/>
        <v>1.60639378519554</v>
      </c>
    </row>
    <row r="680" ht="36" spans="1:48">
      <c r="A680" s="28">
        <v>677</v>
      </c>
      <c r="B680" s="11" t="s">
        <v>494</v>
      </c>
      <c r="C680" s="29" t="s">
        <v>2480</v>
      </c>
      <c r="D680" s="11" t="s">
        <v>2481</v>
      </c>
      <c r="E680" s="11" t="s">
        <v>2482</v>
      </c>
      <c r="F680" s="11" t="s">
        <v>519</v>
      </c>
      <c r="G680" s="11" t="s">
        <v>1275</v>
      </c>
      <c r="H680" s="11">
        <v>4</v>
      </c>
      <c r="I680" s="11">
        <v>4</v>
      </c>
      <c r="J680" s="11">
        <v>100</v>
      </c>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v>15</v>
      </c>
      <c r="AH680" s="11"/>
      <c r="AI680" s="11"/>
      <c r="AJ680" s="11"/>
      <c r="AK680" s="11"/>
      <c r="AL680" s="11"/>
      <c r="AM680" s="11"/>
      <c r="AN680" s="11" t="s">
        <v>1463</v>
      </c>
      <c r="AO680" s="11" t="s">
        <v>47</v>
      </c>
      <c r="AP680" s="11" t="s">
        <v>56</v>
      </c>
      <c r="AQ680" s="11" t="s">
        <v>729</v>
      </c>
      <c r="AR680" s="41">
        <f t="shared" si="133"/>
        <v>9</v>
      </c>
      <c r="AS680" s="41">
        <v>0.6</v>
      </c>
      <c r="AT680" s="41">
        <f>7591.271/AU825</f>
        <v>0.535464595065181</v>
      </c>
      <c r="AU680" s="41">
        <f t="shared" si="132"/>
        <v>9</v>
      </c>
      <c r="AV680" s="42">
        <f t="shared" si="128"/>
        <v>4.81918135558663</v>
      </c>
    </row>
    <row r="681" ht="48" spans="1:48">
      <c r="A681" s="28">
        <v>678</v>
      </c>
      <c r="B681" s="11" t="s">
        <v>494</v>
      </c>
      <c r="C681" s="29" t="s">
        <v>2483</v>
      </c>
      <c r="D681" s="11" t="s">
        <v>2484</v>
      </c>
      <c r="E681" s="11" t="s">
        <v>2485</v>
      </c>
      <c r="F681" s="11" t="s">
        <v>519</v>
      </c>
      <c r="G681" s="11" t="s">
        <v>331</v>
      </c>
      <c r="H681" s="11">
        <v>1</v>
      </c>
      <c r="I681" s="11">
        <v>1</v>
      </c>
      <c r="J681" s="11">
        <v>70</v>
      </c>
      <c r="K681" s="11" t="s">
        <v>331</v>
      </c>
      <c r="L681" s="11">
        <v>5</v>
      </c>
      <c r="M681" s="11">
        <v>30</v>
      </c>
      <c r="N681" s="11" t="s">
        <v>3467</v>
      </c>
      <c r="O681" s="11">
        <v>0</v>
      </c>
      <c r="P681" s="11">
        <v>0</v>
      </c>
      <c r="Q681" s="11">
        <v>0</v>
      </c>
      <c r="R681" s="11">
        <v>0</v>
      </c>
      <c r="S681" s="11">
        <v>0</v>
      </c>
      <c r="T681" s="11">
        <v>0</v>
      </c>
      <c r="U681" s="11">
        <v>0</v>
      </c>
      <c r="V681" s="11">
        <v>0</v>
      </c>
      <c r="W681" s="11">
        <v>0</v>
      </c>
      <c r="X681" s="11">
        <v>0</v>
      </c>
      <c r="Y681" s="11">
        <v>0</v>
      </c>
      <c r="Z681" s="11">
        <v>0</v>
      </c>
      <c r="AA681" s="11">
        <v>0</v>
      </c>
      <c r="AB681" s="11">
        <v>0</v>
      </c>
      <c r="AC681" s="11">
        <v>0</v>
      </c>
      <c r="AD681" s="11">
        <v>0</v>
      </c>
      <c r="AE681" s="11">
        <v>0</v>
      </c>
      <c r="AF681" s="11">
        <v>0</v>
      </c>
      <c r="AG681" s="11">
        <v>30</v>
      </c>
      <c r="AH681" s="11"/>
      <c r="AI681" s="11"/>
      <c r="AJ681" s="11" t="s">
        <v>3329</v>
      </c>
      <c r="AK681" s="11"/>
      <c r="AL681" s="11"/>
      <c r="AM681" s="11"/>
      <c r="AN681" s="11" t="s">
        <v>1489</v>
      </c>
      <c r="AO681" s="11" t="s">
        <v>47</v>
      </c>
      <c r="AP681" s="11" t="s">
        <v>48</v>
      </c>
      <c r="AQ681" s="11" t="s">
        <v>729</v>
      </c>
      <c r="AR681" s="41">
        <f t="shared" si="133"/>
        <v>18</v>
      </c>
      <c r="AS681" s="41">
        <v>0.6</v>
      </c>
      <c r="AT681" s="41">
        <f>7591.271/AU825</f>
        <v>0.535464595065181</v>
      </c>
      <c r="AU681" s="41">
        <f t="shared" si="132"/>
        <v>18</v>
      </c>
      <c r="AV681" s="42">
        <f t="shared" si="128"/>
        <v>9.63836271117326</v>
      </c>
    </row>
    <row r="682" ht="36" spans="1:48">
      <c r="A682" s="28">
        <v>679</v>
      </c>
      <c r="B682" s="11" t="s">
        <v>494</v>
      </c>
      <c r="C682" s="29" t="s">
        <v>2486</v>
      </c>
      <c r="D682" s="11" t="s">
        <v>2487</v>
      </c>
      <c r="E682" s="11" t="s">
        <v>2488</v>
      </c>
      <c r="F682" s="11" t="s">
        <v>582</v>
      </c>
      <c r="G682" s="11" t="s">
        <v>2246</v>
      </c>
      <c r="H682" s="11">
        <v>3</v>
      </c>
      <c r="I682" s="11">
        <v>3</v>
      </c>
      <c r="J682" s="11">
        <v>70</v>
      </c>
      <c r="K682" s="11" t="s">
        <v>2246</v>
      </c>
      <c r="L682" s="11">
        <v>4</v>
      </c>
      <c r="M682" s="11">
        <v>30</v>
      </c>
      <c r="N682" s="11" t="s">
        <v>3450</v>
      </c>
      <c r="O682" s="11">
        <v>0</v>
      </c>
      <c r="P682" s="11">
        <v>0</v>
      </c>
      <c r="Q682" s="11">
        <v>0</v>
      </c>
      <c r="R682" s="11">
        <v>0</v>
      </c>
      <c r="S682" s="11">
        <v>0</v>
      </c>
      <c r="T682" s="11">
        <v>0</v>
      </c>
      <c r="U682" s="11">
        <v>0</v>
      </c>
      <c r="V682" s="11">
        <v>0</v>
      </c>
      <c r="W682" s="11">
        <v>0</v>
      </c>
      <c r="X682" s="11">
        <v>0</v>
      </c>
      <c r="Y682" s="11">
        <v>0</v>
      </c>
      <c r="Z682" s="11">
        <v>0</v>
      </c>
      <c r="AA682" s="11">
        <v>0</v>
      </c>
      <c r="AB682" s="11">
        <v>0</v>
      </c>
      <c r="AC682" s="11">
        <v>0</v>
      </c>
      <c r="AD682" s="11">
        <v>0</v>
      </c>
      <c r="AE682" s="11">
        <v>0</v>
      </c>
      <c r="AF682" s="11">
        <v>0</v>
      </c>
      <c r="AG682" s="11">
        <v>30</v>
      </c>
      <c r="AH682" s="11"/>
      <c r="AI682" s="11"/>
      <c r="AJ682" s="11" t="s">
        <v>3329</v>
      </c>
      <c r="AK682" s="11"/>
      <c r="AL682" s="11"/>
      <c r="AM682" s="11"/>
      <c r="AN682" s="11" t="s">
        <v>1489</v>
      </c>
      <c r="AO682" s="11" t="s">
        <v>47</v>
      </c>
      <c r="AP682" s="11" t="s">
        <v>48</v>
      </c>
      <c r="AQ682" s="11" t="s">
        <v>729</v>
      </c>
      <c r="AR682" s="41">
        <f t="shared" si="133"/>
        <v>18</v>
      </c>
      <c r="AS682" s="41">
        <v>0.6</v>
      </c>
      <c r="AT682" s="41">
        <f>7591.271/AU825</f>
        <v>0.535464595065181</v>
      </c>
      <c r="AU682" s="41">
        <f t="shared" si="132"/>
        <v>18</v>
      </c>
      <c r="AV682" s="42">
        <f t="shared" si="128"/>
        <v>9.63836271117326</v>
      </c>
    </row>
    <row r="683" ht="84" spans="1:48">
      <c r="A683" s="28">
        <v>680</v>
      </c>
      <c r="B683" s="11" t="s">
        <v>494</v>
      </c>
      <c r="C683" s="29" t="s">
        <v>2489</v>
      </c>
      <c r="D683" s="11" t="s">
        <v>2490</v>
      </c>
      <c r="E683" s="11" t="s">
        <v>2491</v>
      </c>
      <c r="F683" s="11" t="s">
        <v>524</v>
      </c>
      <c r="G683" s="11" t="s">
        <v>203</v>
      </c>
      <c r="H683" s="11">
        <v>5</v>
      </c>
      <c r="I683" s="11">
        <v>5</v>
      </c>
      <c r="J683" s="11">
        <v>100</v>
      </c>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v>15</v>
      </c>
      <c r="AH683" s="11" t="s">
        <v>1400</v>
      </c>
      <c r="AI683" s="11">
        <v>4</v>
      </c>
      <c r="AJ683" s="11"/>
      <c r="AK683" s="11"/>
      <c r="AL683" s="11"/>
      <c r="AM683" s="11"/>
      <c r="AN683" s="11" t="s">
        <v>1489</v>
      </c>
      <c r="AO683" s="11" t="s">
        <v>47</v>
      </c>
      <c r="AP683" s="11" t="s">
        <v>56</v>
      </c>
      <c r="AQ683" s="11" t="s">
        <v>729</v>
      </c>
      <c r="AR683" s="41">
        <f t="shared" si="133"/>
        <v>9</v>
      </c>
      <c r="AS683" s="41">
        <v>0.6</v>
      </c>
      <c r="AT683" s="41">
        <f>7591.271/AU825</f>
        <v>0.535464595065181</v>
      </c>
      <c r="AU683" s="42">
        <f>AR683/AI683</f>
        <v>2.25</v>
      </c>
      <c r="AV683" s="42">
        <f t="shared" si="128"/>
        <v>1.20479533889666</v>
      </c>
    </row>
    <row r="684" ht="36" spans="1:48">
      <c r="A684" s="28">
        <v>681</v>
      </c>
      <c r="B684" s="11" t="s">
        <v>494</v>
      </c>
      <c r="C684" s="29" t="s">
        <v>2492</v>
      </c>
      <c r="D684" s="11" t="s">
        <v>2493</v>
      </c>
      <c r="E684" s="11" t="s">
        <v>2494</v>
      </c>
      <c r="F684" s="11" t="s">
        <v>519</v>
      </c>
      <c r="G684" s="11" t="s">
        <v>1275</v>
      </c>
      <c r="H684" s="11">
        <v>2</v>
      </c>
      <c r="I684" s="11">
        <v>2</v>
      </c>
      <c r="J684" s="11">
        <v>50</v>
      </c>
      <c r="K684" s="11" t="s">
        <v>1275</v>
      </c>
      <c r="L684" s="11">
        <v>5</v>
      </c>
      <c r="M684" s="11">
        <v>50</v>
      </c>
      <c r="N684" s="11" t="s">
        <v>3143</v>
      </c>
      <c r="O684" s="11">
        <v>0</v>
      </c>
      <c r="P684" s="11">
        <v>0</v>
      </c>
      <c r="Q684" s="11">
        <v>0</v>
      </c>
      <c r="R684" s="11">
        <v>0</v>
      </c>
      <c r="S684" s="11">
        <v>0</v>
      </c>
      <c r="T684" s="11">
        <v>0</v>
      </c>
      <c r="U684" s="11">
        <v>0</v>
      </c>
      <c r="V684" s="11">
        <v>0</v>
      </c>
      <c r="W684" s="11">
        <v>0</v>
      </c>
      <c r="X684" s="11">
        <v>0</v>
      </c>
      <c r="Y684" s="11">
        <v>0</v>
      </c>
      <c r="Z684" s="11">
        <v>0</v>
      </c>
      <c r="AA684" s="11">
        <v>0</v>
      </c>
      <c r="AB684" s="11">
        <v>0</v>
      </c>
      <c r="AC684" s="11">
        <v>0</v>
      </c>
      <c r="AD684" s="11">
        <v>0</v>
      </c>
      <c r="AE684" s="11">
        <v>0</v>
      </c>
      <c r="AF684" s="11">
        <v>0</v>
      </c>
      <c r="AG684" s="11">
        <v>10</v>
      </c>
      <c r="AH684" s="11"/>
      <c r="AI684" s="11"/>
      <c r="AJ684" s="11" t="s">
        <v>3329</v>
      </c>
      <c r="AK684" s="11"/>
      <c r="AL684" s="11"/>
      <c r="AM684" s="11"/>
      <c r="AN684" s="11" t="s">
        <v>1489</v>
      </c>
      <c r="AO684" s="11" t="s">
        <v>105</v>
      </c>
      <c r="AP684" s="11" t="s">
        <v>48</v>
      </c>
      <c r="AQ684" s="11" t="s">
        <v>729</v>
      </c>
      <c r="AR684" s="41">
        <f t="shared" si="133"/>
        <v>6</v>
      </c>
      <c r="AS684" s="41">
        <v>0.6</v>
      </c>
      <c r="AT684" s="41">
        <f>7591.271/AU825</f>
        <v>0.535464595065181</v>
      </c>
      <c r="AU684" s="41">
        <f t="shared" ref="AU684:AU694" si="134">AR684</f>
        <v>6</v>
      </c>
      <c r="AV684" s="42">
        <f t="shared" si="128"/>
        <v>3.21278757039109</v>
      </c>
    </row>
    <row r="685" ht="36" spans="1:48">
      <c r="A685" s="28">
        <v>682</v>
      </c>
      <c r="B685" s="11" t="s">
        <v>494</v>
      </c>
      <c r="C685" s="29" t="s">
        <v>2495</v>
      </c>
      <c r="D685" s="11" t="s">
        <v>2496</v>
      </c>
      <c r="E685" s="11" t="s">
        <v>2497</v>
      </c>
      <c r="F685" s="11" t="s">
        <v>2359</v>
      </c>
      <c r="G685" s="11" t="s">
        <v>339</v>
      </c>
      <c r="H685" s="11">
        <v>2</v>
      </c>
      <c r="I685" s="11">
        <v>2</v>
      </c>
      <c r="J685" s="11">
        <v>100</v>
      </c>
      <c r="K685" s="11" t="s">
        <v>339</v>
      </c>
      <c r="L685" s="11">
        <v>3</v>
      </c>
      <c r="M685" s="11">
        <v>0</v>
      </c>
      <c r="N685" s="11" t="s">
        <v>3365</v>
      </c>
      <c r="O685" s="11">
        <v>0</v>
      </c>
      <c r="P685" s="11">
        <v>0</v>
      </c>
      <c r="Q685" s="11">
        <v>0</v>
      </c>
      <c r="R685" s="11">
        <v>0</v>
      </c>
      <c r="S685" s="11">
        <v>0</v>
      </c>
      <c r="T685" s="11">
        <v>0</v>
      </c>
      <c r="U685" s="11">
        <v>0</v>
      </c>
      <c r="V685" s="11">
        <v>0</v>
      </c>
      <c r="W685" s="11">
        <v>0</v>
      </c>
      <c r="X685" s="11">
        <v>0</v>
      </c>
      <c r="Y685" s="11">
        <v>0</v>
      </c>
      <c r="Z685" s="11">
        <v>0</v>
      </c>
      <c r="AA685" s="11">
        <v>0</v>
      </c>
      <c r="AB685" s="11">
        <v>0</v>
      </c>
      <c r="AC685" s="11">
        <v>0</v>
      </c>
      <c r="AD685" s="11">
        <v>0</v>
      </c>
      <c r="AE685" s="11">
        <v>0</v>
      </c>
      <c r="AF685" s="11">
        <v>0</v>
      </c>
      <c r="AG685" s="11">
        <v>30</v>
      </c>
      <c r="AH685" s="11"/>
      <c r="AI685" s="11"/>
      <c r="AJ685" s="11" t="s">
        <v>3329</v>
      </c>
      <c r="AK685" s="11"/>
      <c r="AL685" s="11"/>
      <c r="AM685" s="11"/>
      <c r="AN685" s="11" t="s">
        <v>1489</v>
      </c>
      <c r="AO685" s="11" t="s">
        <v>47</v>
      </c>
      <c r="AP685" s="11" t="s">
        <v>48</v>
      </c>
      <c r="AQ685" s="11" t="s">
        <v>729</v>
      </c>
      <c r="AR685" s="41">
        <f t="shared" si="133"/>
        <v>18</v>
      </c>
      <c r="AS685" s="41">
        <v>0.6</v>
      </c>
      <c r="AT685" s="41">
        <f>7591.271/AU825</f>
        <v>0.535464595065181</v>
      </c>
      <c r="AU685" s="41">
        <f t="shared" si="134"/>
        <v>18</v>
      </c>
      <c r="AV685" s="42">
        <f t="shared" si="128"/>
        <v>9.63836271117326</v>
      </c>
    </row>
    <row r="686" ht="36" spans="1:48">
      <c r="A686" s="28">
        <v>683</v>
      </c>
      <c r="B686" s="11" t="s">
        <v>494</v>
      </c>
      <c r="C686" s="29" t="s">
        <v>2498</v>
      </c>
      <c r="D686" s="11" t="s">
        <v>2499</v>
      </c>
      <c r="E686" s="11" t="s">
        <v>2500</v>
      </c>
      <c r="F686" s="11" t="s">
        <v>524</v>
      </c>
      <c r="G686" s="11" t="s">
        <v>331</v>
      </c>
      <c r="H686" s="11">
        <v>4</v>
      </c>
      <c r="I686" s="11">
        <v>4</v>
      </c>
      <c r="J686" s="11">
        <v>100</v>
      </c>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v>15</v>
      </c>
      <c r="AH686" s="11"/>
      <c r="AI686" s="11"/>
      <c r="AJ686" s="11"/>
      <c r="AK686" s="11"/>
      <c r="AL686" s="11"/>
      <c r="AM686" s="11"/>
      <c r="AN686" s="11" t="s">
        <v>1489</v>
      </c>
      <c r="AO686" s="11" t="s">
        <v>47</v>
      </c>
      <c r="AP686" s="11" t="s">
        <v>56</v>
      </c>
      <c r="AQ686" s="11" t="s">
        <v>729</v>
      </c>
      <c r="AR686" s="41">
        <f t="shared" si="133"/>
        <v>9</v>
      </c>
      <c r="AS686" s="41">
        <v>0.6</v>
      </c>
      <c r="AT686" s="41">
        <f>7591.271/AU825</f>
        <v>0.535464595065181</v>
      </c>
      <c r="AU686" s="41">
        <f t="shared" si="134"/>
        <v>9</v>
      </c>
      <c r="AV686" s="42">
        <f t="shared" si="128"/>
        <v>4.81918135558663</v>
      </c>
    </row>
    <row r="687" ht="84" spans="1:48">
      <c r="A687" s="28">
        <v>684</v>
      </c>
      <c r="B687" s="11" t="s">
        <v>494</v>
      </c>
      <c r="C687" s="29" t="s">
        <v>2501</v>
      </c>
      <c r="D687" s="11" t="s">
        <v>2502</v>
      </c>
      <c r="E687" s="11" t="s">
        <v>2503</v>
      </c>
      <c r="F687" s="11" t="s">
        <v>524</v>
      </c>
      <c r="G687" s="11" t="s">
        <v>203</v>
      </c>
      <c r="H687" s="11">
        <v>5</v>
      </c>
      <c r="I687" s="11">
        <v>5</v>
      </c>
      <c r="J687" s="11">
        <v>100</v>
      </c>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v>15</v>
      </c>
      <c r="AH687" s="11"/>
      <c r="AI687" s="11"/>
      <c r="AJ687" s="11"/>
      <c r="AK687" s="11"/>
      <c r="AL687" s="11"/>
      <c r="AM687" s="11"/>
      <c r="AN687" s="11" t="s">
        <v>1489</v>
      </c>
      <c r="AO687" s="11" t="s">
        <v>47</v>
      </c>
      <c r="AP687" s="11" t="s">
        <v>56</v>
      </c>
      <c r="AQ687" s="11" t="s">
        <v>729</v>
      </c>
      <c r="AR687" s="41">
        <f t="shared" si="133"/>
        <v>9</v>
      </c>
      <c r="AS687" s="41">
        <v>0.6</v>
      </c>
      <c r="AT687" s="41">
        <f>7591.271/AU825</f>
        <v>0.535464595065181</v>
      </c>
      <c r="AU687" s="41">
        <f t="shared" si="134"/>
        <v>9</v>
      </c>
      <c r="AV687" s="42">
        <f t="shared" si="128"/>
        <v>4.81918135558663</v>
      </c>
    </row>
    <row r="688" ht="36" spans="1:48">
      <c r="A688" s="28">
        <v>685</v>
      </c>
      <c r="B688" s="11" t="s">
        <v>494</v>
      </c>
      <c r="C688" s="29" t="s">
        <v>2504</v>
      </c>
      <c r="D688" s="11" t="s">
        <v>2505</v>
      </c>
      <c r="E688" s="11" t="s">
        <v>2506</v>
      </c>
      <c r="F688" s="11" t="s">
        <v>655</v>
      </c>
      <c r="G688" s="11" t="s">
        <v>1275</v>
      </c>
      <c r="H688" s="11">
        <v>4</v>
      </c>
      <c r="I688" s="11">
        <v>4</v>
      </c>
      <c r="J688" s="11">
        <v>50</v>
      </c>
      <c r="K688" s="11" t="s">
        <v>1275</v>
      </c>
      <c r="L688" s="11">
        <v>7</v>
      </c>
      <c r="M688" s="11">
        <v>50</v>
      </c>
      <c r="N688" s="11" t="s">
        <v>3098</v>
      </c>
      <c r="O688" s="11">
        <v>0</v>
      </c>
      <c r="P688" s="11">
        <v>0</v>
      </c>
      <c r="Q688" s="11">
        <v>0</v>
      </c>
      <c r="R688" s="11">
        <v>0</v>
      </c>
      <c r="S688" s="11">
        <v>0</v>
      </c>
      <c r="T688" s="11">
        <v>0</v>
      </c>
      <c r="U688" s="11">
        <v>0</v>
      </c>
      <c r="V688" s="11">
        <v>0</v>
      </c>
      <c r="W688" s="11">
        <v>0</v>
      </c>
      <c r="X688" s="11">
        <v>0</v>
      </c>
      <c r="Y688" s="11">
        <v>0</v>
      </c>
      <c r="Z688" s="11">
        <v>0</v>
      </c>
      <c r="AA688" s="11">
        <v>0</v>
      </c>
      <c r="AB688" s="11">
        <v>0</v>
      </c>
      <c r="AC688" s="11">
        <v>0</v>
      </c>
      <c r="AD688" s="11">
        <v>0</v>
      </c>
      <c r="AE688" s="11">
        <v>0</v>
      </c>
      <c r="AF688" s="11">
        <v>0</v>
      </c>
      <c r="AG688" s="11">
        <v>15</v>
      </c>
      <c r="AH688" s="11"/>
      <c r="AI688" s="11"/>
      <c r="AJ688" s="11" t="s">
        <v>3329</v>
      </c>
      <c r="AK688" s="11"/>
      <c r="AL688" s="11"/>
      <c r="AM688" s="11"/>
      <c r="AN688" s="11" t="s">
        <v>1489</v>
      </c>
      <c r="AO688" s="11" t="s">
        <v>47</v>
      </c>
      <c r="AP688" s="11" t="s">
        <v>56</v>
      </c>
      <c r="AQ688" s="11" t="s">
        <v>729</v>
      </c>
      <c r="AR688" s="41">
        <f t="shared" si="133"/>
        <v>9</v>
      </c>
      <c r="AS688" s="41">
        <v>0.6</v>
      </c>
      <c r="AT688" s="41">
        <f>7591.271/AU825</f>
        <v>0.535464595065181</v>
      </c>
      <c r="AU688" s="41">
        <f t="shared" si="134"/>
        <v>9</v>
      </c>
      <c r="AV688" s="42">
        <f t="shared" si="128"/>
        <v>4.81918135558663</v>
      </c>
    </row>
    <row r="689" ht="36" spans="1:48">
      <c r="A689" s="28">
        <v>686</v>
      </c>
      <c r="B689" s="11" t="s">
        <v>494</v>
      </c>
      <c r="C689" s="29" t="s">
        <v>2507</v>
      </c>
      <c r="D689" s="11" t="s">
        <v>2508</v>
      </c>
      <c r="E689" s="11" t="s">
        <v>2509</v>
      </c>
      <c r="F689" s="30" t="s">
        <v>2510</v>
      </c>
      <c r="G689" s="11" t="s">
        <v>2511</v>
      </c>
      <c r="H689" s="11">
        <v>5</v>
      </c>
      <c r="I689" s="11">
        <v>5</v>
      </c>
      <c r="J689" s="11">
        <v>100</v>
      </c>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v>15</v>
      </c>
      <c r="AH689" s="11"/>
      <c r="AI689" s="11"/>
      <c r="AJ689" s="11"/>
      <c r="AK689" s="11"/>
      <c r="AL689" s="11"/>
      <c r="AM689" s="11"/>
      <c r="AN689" s="11" t="s">
        <v>1511</v>
      </c>
      <c r="AO689" s="11" t="s">
        <v>47</v>
      </c>
      <c r="AP689" s="11" t="s">
        <v>56</v>
      </c>
      <c r="AQ689" s="11" t="s">
        <v>729</v>
      </c>
      <c r="AR689" s="41">
        <f t="shared" si="133"/>
        <v>9</v>
      </c>
      <c r="AS689" s="41">
        <v>0.6</v>
      </c>
      <c r="AT689" s="41">
        <f>7591.271/AU825</f>
        <v>0.535464595065181</v>
      </c>
      <c r="AU689" s="41">
        <f t="shared" si="134"/>
        <v>9</v>
      </c>
      <c r="AV689" s="42">
        <f t="shared" si="128"/>
        <v>4.81918135558663</v>
      </c>
    </row>
    <row r="690" ht="36" spans="1:48">
      <c r="A690" s="28">
        <v>687</v>
      </c>
      <c r="B690" s="11" t="s">
        <v>494</v>
      </c>
      <c r="C690" s="29" t="s">
        <v>2512</v>
      </c>
      <c r="D690" s="11" t="s">
        <v>2513</v>
      </c>
      <c r="E690" s="11" t="s">
        <v>2514</v>
      </c>
      <c r="F690" s="11" t="s">
        <v>524</v>
      </c>
      <c r="G690" s="11" t="s">
        <v>947</v>
      </c>
      <c r="H690" s="11">
        <v>6</v>
      </c>
      <c r="I690" s="11">
        <v>6</v>
      </c>
      <c r="J690" s="11">
        <v>100</v>
      </c>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v>15</v>
      </c>
      <c r="AH690" s="11"/>
      <c r="AI690" s="11"/>
      <c r="AJ690" s="11"/>
      <c r="AK690" s="11"/>
      <c r="AL690" s="11"/>
      <c r="AM690" s="11"/>
      <c r="AN690" s="11" t="s">
        <v>1511</v>
      </c>
      <c r="AO690" s="11" t="s">
        <v>47</v>
      </c>
      <c r="AP690" s="11" t="s">
        <v>56</v>
      </c>
      <c r="AQ690" s="11" t="s">
        <v>729</v>
      </c>
      <c r="AR690" s="41">
        <f t="shared" si="133"/>
        <v>9</v>
      </c>
      <c r="AS690" s="41">
        <v>0.6</v>
      </c>
      <c r="AT690" s="41">
        <f>7591.271/AU825</f>
        <v>0.535464595065181</v>
      </c>
      <c r="AU690" s="41">
        <f t="shared" si="134"/>
        <v>9</v>
      </c>
      <c r="AV690" s="42">
        <f t="shared" si="128"/>
        <v>4.81918135558663</v>
      </c>
    </row>
    <row r="691" ht="48" spans="1:48">
      <c r="A691" s="28">
        <v>688</v>
      </c>
      <c r="B691" s="11" t="s">
        <v>494</v>
      </c>
      <c r="C691" s="29" t="s">
        <v>2515</v>
      </c>
      <c r="D691" s="11" t="s">
        <v>2516</v>
      </c>
      <c r="E691" s="11" t="s">
        <v>2517</v>
      </c>
      <c r="F691" s="11" t="s">
        <v>528</v>
      </c>
      <c r="G691" s="11" t="s">
        <v>1194</v>
      </c>
      <c r="H691" s="11">
        <v>2</v>
      </c>
      <c r="I691" s="11">
        <v>1</v>
      </c>
      <c r="J691" s="11">
        <v>0</v>
      </c>
      <c r="K691" s="11" t="s">
        <v>3365</v>
      </c>
      <c r="L691" s="11">
        <v>2</v>
      </c>
      <c r="M691" s="11">
        <v>74</v>
      </c>
      <c r="N691" s="11" t="s">
        <v>1194</v>
      </c>
      <c r="O691" s="11">
        <v>6</v>
      </c>
      <c r="P691" s="11">
        <v>0</v>
      </c>
      <c r="Q691" s="11" t="s">
        <v>3468</v>
      </c>
      <c r="R691" s="11">
        <v>7</v>
      </c>
      <c r="S691" s="11">
        <v>26</v>
      </c>
      <c r="T691" s="11" t="s">
        <v>3442</v>
      </c>
      <c r="U691" s="11">
        <v>0</v>
      </c>
      <c r="V691" s="11">
        <v>0</v>
      </c>
      <c r="W691" s="11">
        <v>0</v>
      </c>
      <c r="X691" s="11">
        <v>0</v>
      </c>
      <c r="Y691" s="11">
        <v>0</v>
      </c>
      <c r="Z691" s="11">
        <v>0</v>
      </c>
      <c r="AA691" s="11">
        <v>0</v>
      </c>
      <c r="AB691" s="11">
        <v>0</v>
      </c>
      <c r="AC691" s="11">
        <v>0</v>
      </c>
      <c r="AD691" s="11">
        <v>0</v>
      </c>
      <c r="AE691" s="11">
        <v>0</v>
      </c>
      <c r="AF691" s="11">
        <v>0</v>
      </c>
      <c r="AG691" s="11">
        <v>30</v>
      </c>
      <c r="AH691" s="11"/>
      <c r="AI691" s="11"/>
      <c r="AJ691" s="11" t="s">
        <v>3329</v>
      </c>
      <c r="AK691" s="11"/>
      <c r="AL691" s="11"/>
      <c r="AM691" s="11"/>
      <c r="AN691" s="11" t="s">
        <v>1511</v>
      </c>
      <c r="AO691" s="11" t="s">
        <v>47</v>
      </c>
      <c r="AP691" s="11" t="s">
        <v>48</v>
      </c>
      <c r="AQ691" s="11" t="s">
        <v>729</v>
      </c>
      <c r="AR691" s="41">
        <f t="shared" si="133"/>
        <v>18</v>
      </c>
      <c r="AS691" s="41">
        <v>0.6</v>
      </c>
      <c r="AT691" s="41">
        <f>7591.271/AU825</f>
        <v>0.535464595065181</v>
      </c>
      <c r="AU691" s="41">
        <f t="shared" si="134"/>
        <v>18</v>
      </c>
      <c r="AV691" s="42">
        <f t="shared" si="128"/>
        <v>9.63836271117326</v>
      </c>
    </row>
    <row r="692" ht="48" spans="1:48">
      <c r="A692" s="28">
        <v>689</v>
      </c>
      <c r="B692" s="11" t="s">
        <v>494</v>
      </c>
      <c r="C692" s="29" t="s">
        <v>2518</v>
      </c>
      <c r="D692" s="11" t="s">
        <v>2519</v>
      </c>
      <c r="E692" s="11" t="s">
        <v>2520</v>
      </c>
      <c r="F692" s="11" t="s">
        <v>524</v>
      </c>
      <c r="G692" s="11" t="s">
        <v>1421</v>
      </c>
      <c r="H692" s="11">
        <v>2</v>
      </c>
      <c r="I692" s="11">
        <v>2</v>
      </c>
      <c r="J692" s="11">
        <v>67</v>
      </c>
      <c r="K692" s="11" t="s">
        <v>1421</v>
      </c>
      <c r="L692" s="11">
        <v>4</v>
      </c>
      <c r="M692" s="11">
        <v>33</v>
      </c>
      <c r="N692" s="11" t="s">
        <v>947</v>
      </c>
      <c r="O692" s="11">
        <v>0</v>
      </c>
      <c r="P692" s="11">
        <v>0</v>
      </c>
      <c r="Q692" s="11">
        <v>0</v>
      </c>
      <c r="R692" s="11">
        <v>0</v>
      </c>
      <c r="S692" s="11">
        <v>0</v>
      </c>
      <c r="T692" s="11">
        <v>0</v>
      </c>
      <c r="U692" s="11">
        <v>0</v>
      </c>
      <c r="V692" s="11">
        <v>0</v>
      </c>
      <c r="W692" s="11">
        <v>0</v>
      </c>
      <c r="X692" s="11">
        <v>0</v>
      </c>
      <c r="Y692" s="11">
        <v>0</v>
      </c>
      <c r="Z692" s="11">
        <v>0</v>
      </c>
      <c r="AA692" s="11">
        <v>0</v>
      </c>
      <c r="AB692" s="11">
        <v>0</v>
      </c>
      <c r="AC692" s="11">
        <v>0</v>
      </c>
      <c r="AD692" s="11">
        <v>0</v>
      </c>
      <c r="AE692" s="11">
        <v>0</v>
      </c>
      <c r="AF692" s="11">
        <v>0</v>
      </c>
      <c r="AG692" s="11">
        <v>30</v>
      </c>
      <c r="AH692" s="11"/>
      <c r="AI692" s="11"/>
      <c r="AJ692" s="11" t="s">
        <v>3329</v>
      </c>
      <c r="AK692" s="11"/>
      <c r="AL692" s="11"/>
      <c r="AM692" s="11"/>
      <c r="AN692" s="11" t="s">
        <v>1511</v>
      </c>
      <c r="AO692" s="11" t="s">
        <v>47</v>
      </c>
      <c r="AP692" s="11" t="s">
        <v>48</v>
      </c>
      <c r="AQ692" s="11" t="s">
        <v>729</v>
      </c>
      <c r="AR692" s="41">
        <f t="shared" si="133"/>
        <v>18</v>
      </c>
      <c r="AS692" s="41">
        <v>0.6</v>
      </c>
      <c r="AT692" s="41">
        <f>7591.271/AU825</f>
        <v>0.535464595065181</v>
      </c>
      <c r="AU692" s="41">
        <f t="shared" si="134"/>
        <v>18</v>
      </c>
      <c r="AV692" s="42">
        <f t="shared" si="128"/>
        <v>9.63836271117326</v>
      </c>
    </row>
    <row r="693" ht="36" spans="1:48">
      <c r="A693" s="28">
        <v>690</v>
      </c>
      <c r="B693" s="11" t="s">
        <v>494</v>
      </c>
      <c r="C693" s="29" t="s">
        <v>2521</v>
      </c>
      <c r="D693" s="11" t="s">
        <v>2522</v>
      </c>
      <c r="E693" s="11" t="s">
        <v>2523</v>
      </c>
      <c r="F693" s="11" t="s">
        <v>582</v>
      </c>
      <c r="G693" s="11" t="s">
        <v>1152</v>
      </c>
      <c r="H693" s="11">
        <v>3</v>
      </c>
      <c r="I693" s="11">
        <v>3</v>
      </c>
      <c r="J693" s="11">
        <v>100</v>
      </c>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v>30</v>
      </c>
      <c r="AH693" s="11"/>
      <c r="AI693" s="11"/>
      <c r="AJ693" s="11"/>
      <c r="AK693" s="11"/>
      <c r="AL693" s="11"/>
      <c r="AM693" s="11"/>
      <c r="AN693" s="11" t="s">
        <v>1511</v>
      </c>
      <c r="AO693" s="11" t="s">
        <v>47</v>
      </c>
      <c r="AP693" s="11" t="s">
        <v>48</v>
      </c>
      <c r="AQ693" s="11" t="s">
        <v>729</v>
      </c>
      <c r="AR693" s="41">
        <f t="shared" si="133"/>
        <v>18</v>
      </c>
      <c r="AS693" s="41">
        <v>0.6</v>
      </c>
      <c r="AT693" s="41">
        <f>7591.271/AU825</f>
        <v>0.535464595065181</v>
      </c>
      <c r="AU693" s="41">
        <f t="shared" si="134"/>
        <v>18</v>
      </c>
      <c r="AV693" s="42">
        <f t="shared" si="128"/>
        <v>9.63836271117326</v>
      </c>
    </row>
    <row r="694" ht="36" spans="1:48">
      <c r="A694" s="28">
        <v>691</v>
      </c>
      <c r="B694" s="11" t="s">
        <v>494</v>
      </c>
      <c r="C694" s="29" t="s">
        <v>2524</v>
      </c>
      <c r="D694" s="11" t="s">
        <v>2525</v>
      </c>
      <c r="E694" s="11" t="s">
        <v>2526</v>
      </c>
      <c r="F694" s="11" t="s">
        <v>524</v>
      </c>
      <c r="G694" s="11" t="s">
        <v>947</v>
      </c>
      <c r="H694" s="11">
        <v>4</v>
      </c>
      <c r="I694" s="11">
        <v>4</v>
      </c>
      <c r="J694" s="11">
        <v>100</v>
      </c>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v>5</v>
      </c>
      <c r="AH694" s="11"/>
      <c r="AI694" s="11"/>
      <c r="AJ694" s="11"/>
      <c r="AK694" s="11"/>
      <c r="AL694" s="11"/>
      <c r="AM694" s="11"/>
      <c r="AN694" s="11" t="s">
        <v>1530</v>
      </c>
      <c r="AO694" s="11" t="s">
        <v>105</v>
      </c>
      <c r="AP694" s="11" t="s">
        <v>56</v>
      </c>
      <c r="AQ694" s="11" t="s">
        <v>729</v>
      </c>
      <c r="AR694" s="41">
        <f t="shared" si="133"/>
        <v>3</v>
      </c>
      <c r="AS694" s="41">
        <v>0.6</v>
      </c>
      <c r="AT694" s="41">
        <f>7591.271/AU825</f>
        <v>0.535464595065181</v>
      </c>
      <c r="AU694" s="41">
        <f t="shared" si="134"/>
        <v>3</v>
      </c>
      <c r="AV694" s="42">
        <f t="shared" si="128"/>
        <v>1.60639378519554</v>
      </c>
    </row>
    <row r="695" ht="48" spans="1:48">
      <c r="A695" s="28">
        <v>692</v>
      </c>
      <c r="B695" s="11" t="s">
        <v>494</v>
      </c>
      <c r="C695" s="29" t="s">
        <v>2527</v>
      </c>
      <c r="D695" s="11" t="s">
        <v>2528</v>
      </c>
      <c r="E695" s="11" t="s">
        <v>2529</v>
      </c>
      <c r="F695" s="11" t="s">
        <v>582</v>
      </c>
      <c r="G695" s="11" t="s">
        <v>203</v>
      </c>
      <c r="H695" s="11">
        <v>7</v>
      </c>
      <c r="I695" s="11">
        <v>7</v>
      </c>
      <c r="J695" s="11">
        <v>100</v>
      </c>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v>15</v>
      </c>
      <c r="AH695" s="11" t="s">
        <v>1400</v>
      </c>
      <c r="AI695" s="11">
        <v>4</v>
      </c>
      <c r="AJ695" s="11"/>
      <c r="AK695" s="11"/>
      <c r="AL695" s="11"/>
      <c r="AM695" s="11"/>
      <c r="AN695" s="11" t="s">
        <v>1530</v>
      </c>
      <c r="AO695" s="11" t="s">
        <v>47</v>
      </c>
      <c r="AP695" s="11" t="s">
        <v>56</v>
      </c>
      <c r="AQ695" s="11" t="s">
        <v>729</v>
      </c>
      <c r="AR695" s="41">
        <f t="shared" si="133"/>
        <v>9</v>
      </c>
      <c r="AS695" s="41">
        <v>0.6</v>
      </c>
      <c r="AT695" s="41">
        <f>7591.271/AU825</f>
        <v>0.535464595065181</v>
      </c>
      <c r="AU695" s="42">
        <f t="shared" ref="AU695:AU700" si="135">AR695/AI695</f>
        <v>2.25</v>
      </c>
      <c r="AV695" s="42">
        <f t="shared" si="128"/>
        <v>1.20479533889666</v>
      </c>
    </row>
    <row r="696" ht="48" spans="1:48">
      <c r="A696" s="28">
        <v>693</v>
      </c>
      <c r="B696" s="11" t="s">
        <v>494</v>
      </c>
      <c r="C696" s="29" t="s">
        <v>2530</v>
      </c>
      <c r="D696" s="11" t="s">
        <v>2531</v>
      </c>
      <c r="E696" s="11" t="s">
        <v>2532</v>
      </c>
      <c r="F696" s="11" t="s">
        <v>582</v>
      </c>
      <c r="G696" s="11" t="s">
        <v>203</v>
      </c>
      <c r="H696" s="11">
        <v>8</v>
      </c>
      <c r="I696" s="11">
        <v>8</v>
      </c>
      <c r="J696" s="11">
        <v>100</v>
      </c>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v>15</v>
      </c>
      <c r="AH696" s="11" t="s">
        <v>1400</v>
      </c>
      <c r="AI696" s="11">
        <v>4</v>
      </c>
      <c r="AJ696" s="11"/>
      <c r="AK696" s="11"/>
      <c r="AL696" s="11"/>
      <c r="AM696" s="11"/>
      <c r="AN696" s="11" t="s">
        <v>1530</v>
      </c>
      <c r="AO696" s="11" t="s">
        <v>47</v>
      </c>
      <c r="AP696" s="11" t="s">
        <v>56</v>
      </c>
      <c r="AQ696" s="11" t="s">
        <v>729</v>
      </c>
      <c r="AR696" s="41">
        <f t="shared" si="133"/>
        <v>9</v>
      </c>
      <c r="AS696" s="41">
        <v>0.6</v>
      </c>
      <c r="AT696" s="41">
        <f>7591.271/AU825</f>
        <v>0.535464595065181</v>
      </c>
      <c r="AU696" s="42">
        <f t="shared" si="135"/>
        <v>2.25</v>
      </c>
      <c r="AV696" s="42">
        <f t="shared" si="128"/>
        <v>1.20479533889666</v>
      </c>
    </row>
    <row r="697" ht="48" spans="1:48">
      <c r="A697" s="28">
        <v>694</v>
      </c>
      <c r="B697" s="11" t="s">
        <v>494</v>
      </c>
      <c r="C697" s="29" t="s">
        <v>2533</v>
      </c>
      <c r="D697" s="11" t="s">
        <v>2534</v>
      </c>
      <c r="E697" s="11" t="s">
        <v>2535</v>
      </c>
      <c r="F697" s="11" t="s">
        <v>524</v>
      </c>
      <c r="G697" s="11" t="s">
        <v>2129</v>
      </c>
      <c r="H697" s="11">
        <v>5</v>
      </c>
      <c r="I697" s="11">
        <v>5</v>
      </c>
      <c r="J697" s="11">
        <v>60</v>
      </c>
      <c r="K697" s="11" t="s">
        <v>2129</v>
      </c>
      <c r="L697" s="11">
        <v>8</v>
      </c>
      <c r="M697" s="11">
        <v>40</v>
      </c>
      <c r="N697" s="11" t="s">
        <v>825</v>
      </c>
      <c r="O697" s="11">
        <v>0</v>
      </c>
      <c r="P697" s="11">
        <v>0</v>
      </c>
      <c r="Q697" s="11">
        <v>0</v>
      </c>
      <c r="R697" s="11">
        <v>0</v>
      </c>
      <c r="S697" s="11">
        <v>0</v>
      </c>
      <c r="T697" s="11">
        <v>0</v>
      </c>
      <c r="U697" s="11">
        <v>0</v>
      </c>
      <c r="V697" s="11">
        <v>0</v>
      </c>
      <c r="W697" s="11">
        <v>0</v>
      </c>
      <c r="X697" s="11">
        <v>0</v>
      </c>
      <c r="Y697" s="11">
        <v>0</v>
      </c>
      <c r="Z697" s="11">
        <v>0</v>
      </c>
      <c r="AA697" s="11">
        <v>0</v>
      </c>
      <c r="AB697" s="11">
        <v>0</v>
      </c>
      <c r="AC697" s="11">
        <v>0</v>
      </c>
      <c r="AD697" s="11">
        <v>0</v>
      </c>
      <c r="AE697" s="11">
        <v>0</v>
      </c>
      <c r="AF697" s="11">
        <v>0</v>
      </c>
      <c r="AG697" s="11">
        <v>15</v>
      </c>
      <c r="AH697" s="11"/>
      <c r="AI697" s="11"/>
      <c r="AJ697" s="11" t="s">
        <v>3329</v>
      </c>
      <c r="AK697" s="11"/>
      <c r="AL697" s="11"/>
      <c r="AM697" s="11"/>
      <c r="AN697" s="11" t="s">
        <v>1530</v>
      </c>
      <c r="AO697" s="11" t="s">
        <v>47</v>
      </c>
      <c r="AP697" s="11" t="s">
        <v>56</v>
      </c>
      <c r="AQ697" s="11" t="s">
        <v>729</v>
      </c>
      <c r="AR697" s="41">
        <f t="shared" si="133"/>
        <v>9</v>
      </c>
      <c r="AS697" s="41">
        <v>0.6</v>
      </c>
      <c r="AT697" s="41">
        <f>7591.271/AU825</f>
        <v>0.535464595065181</v>
      </c>
      <c r="AU697" s="41">
        <f t="shared" ref="AU697:AU699" si="136">AR697</f>
        <v>9</v>
      </c>
      <c r="AV697" s="42">
        <f t="shared" si="128"/>
        <v>4.81918135558663</v>
      </c>
    </row>
    <row r="698" ht="36" spans="1:48">
      <c r="A698" s="28">
        <v>695</v>
      </c>
      <c r="B698" s="11" t="s">
        <v>494</v>
      </c>
      <c r="C698" s="29" t="s">
        <v>2536</v>
      </c>
      <c r="D698" s="11" t="s">
        <v>2537</v>
      </c>
      <c r="E698" s="11" t="s">
        <v>2538</v>
      </c>
      <c r="F698" s="11" t="s">
        <v>528</v>
      </c>
      <c r="G698" s="11" t="s">
        <v>362</v>
      </c>
      <c r="H698" s="11">
        <v>1</v>
      </c>
      <c r="I698" s="11">
        <v>1</v>
      </c>
      <c r="J698" s="11">
        <v>55.55</v>
      </c>
      <c r="K698" s="11" t="s">
        <v>362</v>
      </c>
      <c r="L698" s="11">
        <v>2</v>
      </c>
      <c r="M698" s="11">
        <v>44.44</v>
      </c>
      <c r="N698" s="11" t="s">
        <v>3453</v>
      </c>
      <c r="O698" s="11">
        <v>0</v>
      </c>
      <c r="P698" s="11">
        <v>0</v>
      </c>
      <c r="Q698" s="11">
        <v>0</v>
      </c>
      <c r="R698" s="11">
        <v>0</v>
      </c>
      <c r="S698" s="11">
        <v>0</v>
      </c>
      <c r="T698" s="11">
        <v>0</v>
      </c>
      <c r="U698" s="11">
        <v>0</v>
      </c>
      <c r="V698" s="11">
        <v>0</v>
      </c>
      <c r="W698" s="11">
        <v>0</v>
      </c>
      <c r="X698" s="11">
        <v>0</v>
      </c>
      <c r="Y698" s="11">
        <v>0</v>
      </c>
      <c r="Z698" s="11">
        <v>0</v>
      </c>
      <c r="AA698" s="11">
        <v>0</v>
      </c>
      <c r="AB698" s="11">
        <v>0</v>
      </c>
      <c r="AC698" s="11">
        <v>0</v>
      </c>
      <c r="AD698" s="11">
        <v>0</v>
      </c>
      <c r="AE698" s="11">
        <v>0</v>
      </c>
      <c r="AF698" s="11">
        <v>0</v>
      </c>
      <c r="AG698" s="11">
        <v>10</v>
      </c>
      <c r="AH698" s="11"/>
      <c r="AI698" s="11"/>
      <c r="AJ698" s="11" t="s">
        <v>3329</v>
      </c>
      <c r="AK698" s="11"/>
      <c r="AL698" s="11"/>
      <c r="AM698" s="11"/>
      <c r="AN698" s="11" t="s">
        <v>1530</v>
      </c>
      <c r="AO698" s="11" t="s">
        <v>105</v>
      </c>
      <c r="AP698" s="11" t="s">
        <v>48</v>
      </c>
      <c r="AQ698" s="11" t="s">
        <v>729</v>
      </c>
      <c r="AR698" s="41">
        <f t="shared" si="133"/>
        <v>6</v>
      </c>
      <c r="AS698" s="41">
        <v>0.6</v>
      </c>
      <c r="AT698" s="41">
        <f>7591.271/AU825</f>
        <v>0.535464595065181</v>
      </c>
      <c r="AU698" s="41">
        <f t="shared" si="136"/>
        <v>6</v>
      </c>
      <c r="AV698" s="42">
        <f t="shared" si="128"/>
        <v>3.21278757039109</v>
      </c>
    </row>
    <row r="699" ht="48" spans="1:48">
      <c r="A699" s="28">
        <v>696</v>
      </c>
      <c r="B699" s="11" t="s">
        <v>494</v>
      </c>
      <c r="C699" s="29" t="s">
        <v>2539</v>
      </c>
      <c r="D699" s="11" t="s">
        <v>2540</v>
      </c>
      <c r="E699" s="11" t="s">
        <v>2541</v>
      </c>
      <c r="F699" s="11" t="s">
        <v>524</v>
      </c>
      <c r="G699" s="11" t="s">
        <v>1421</v>
      </c>
      <c r="H699" s="11">
        <v>2</v>
      </c>
      <c r="I699" s="11">
        <v>2</v>
      </c>
      <c r="J699" s="11">
        <v>67</v>
      </c>
      <c r="K699" s="11" t="s">
        <v>1421</v>
      </c>
      <c r="L699" s="11">
        <v>4</v>
      </c>
      <c r="M699" s="11">
        <v>33</v>
      </c>
      <c r="N699" s="11" t="s">
        <v>947</v>
      </c>
      <c r="O699" s="11">
        <v>0</v>
      </c>
      <c r="P699" s="11">
        <v>0</v>
      </c>
      <c r="Q699" s="11">
        <v>0</v>
      </c>
      <c r="R699" s="11">
        <v>0</v>
      </c>
      <c r="S699" s="11">
        <v>0</v>
      </c>
      <c r="T699" s="11">
        <v>0</v>
      </c>
      <c r="U699" s="11">
        <v>0</v>
      </c>
      <c r="V699" s="11">
        <v>0</v>
      </c>
      <c r="W699" s="11">
        <v>0</v>
      </c>
      <c r="X699" s="11">
        <v>0</v>
      </c>
      <c r="Y699" s="11">
        <v>0</v>
      </c>
      <c r="Z699" s="11">
        <v>0</v>
      </c>
      <c r="AA699" s="11">
        <v>0</v>
      </c>
      <c r="AB699" s="11">
        <v>0</v>
      </c>
      <c r="AC699" s="11">
        <v>0</v>
      </c>
      <c r="AD699" s="11">
        <v>0</v>
      </c>
      <c r="AE699" s="11">
        <v>0</v>
      </c>
      <c r="AF699" s="11">
        <v>0</v>
      </c>
      <c r="AG699" s="11">
        <v>30</v>
      </c>
      <c r="AH699" s="11"/>
      <c r="AI699" s="11"/>
      <c r="AJ699" s="11" t="s">
        <v>3329</v>
      </c>
      <c r="AK699" s="11"/>
      <c r="AL699" s="11"/>
      <c r="AM699" s="11"/>
      <c r="AN699" s="11" t="s">
        <v>1530</v>
      </c>
      <c r="AO699" s="11" t="s">
        <v>47</v>
      </c>
      <c r="AP699" s="11" t="s">
        <v>48</v>
      </c>
      <c r="AQ699" s="11" t="s">
        <v>729</v>
      </c>
      <c r="AR699" s="41">
        <f t="shared" si="133"/>
        <v>18</v>
      </c>
      <c r="AS699" s="41">
        <v>0.6</v>
      </c>
      <c r="AT699" s="41">
        <f>7591.271/AU825</f>
        <v>0.535464595065181</v>
      </c>
      <c r="AU699" s="41">
        <f t="shared" si="136"/>
        <v>18</v>
      </c>
      <c r="AV699" s="42">
        <f t="shared" si="128"/>
        <v>9.63836271117326</v>
      </c>
    </row>
    <row r="700" ht="84" spans="1:48">
      <c r="A700" s="28">
        <v>697</v>
      </c>
      <c r="B700" s="11" t="s">
        <v>494</v>
      </c>
      <c r="C700" s="29" t="s">
        <v>2542</v>
      </c>
      <c r="D700" s="11" t="s">
        <v>2543</v>
      </c>
      <c r="E700" s="11" t="s">
        <v>2544</v>
      </c>
      <c r="F700" s="11" t="s">
        <v>646</v>
      </c>
      <c r="G700" s="11" t="s">
        <v>403</v>
      </c>
      <c r="H700" s="11">
        <v>8</v>
      </c>
      <c r="I700" s="11">
        <v>1</v>
      </c>
      <c r="J700" s="11">
        <v>100</v>
      </c>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v>15</v>
      </c>
      <c r="AH700" s="11" t="s">
        <v>1400</v>
      </c>
      <c r="AI700" s="11">
        <v>4</v>
      </c>
      <c r="AJ700" s="11"/>
      <c r="AK700" s="11"/>
      <c r="AL700" s="11"/>
      <c r="AM700" s="11"/>
      <c r="AN700" s="11" t="s">
        <v>1574</v>
      </c>
      <c r="AO700" s="11" t="s">
        <v>47</v>
      </c>
      <c r="AP700" s="11" t="s">
        <v>56</v>
      </c>
      <c r="AQ700" s="11" t="s">
        <v>729</v>
      </c>
      <c r="AR700" s="41">
        <f t="shared" si="133"/>
        <v>9</v>
      </c>
      <c r="AS700" s="41">
        <v>0.6</v>
      </c>
      <c r="AT700" s="41">
        <f>7591.271/AU825</f>
        <v>0.535464595065181</v>
      </c>
      <c r="AU700" s="42">
        <f t="shared" si="135"/>
        <v>2.25</v>
      </c>
      <c r="AV700" s="42">
        <f t="shared" si="128"/>
        <v>1.20479533889666</v>
      </c>
    </row>
    <row r="701" ht="36" spans="1:48">
      <c r="A701" s="28">
        <v>698</v>
      </c>
      <c r="B701" s="11" t="s">
        <v>494</v>
      </c>
      <c r="C701" s="29" t="s">
        <v>2545</v>
      </c>
      <c r="D701" s="11" t="s">
        <v>2546</v>
      </c>
      <c r="E701" s="11" t="s">
        <v>2547</v>
      </c>
      <c r="F701" s="11" t="s">
        <v>519</v>
      </c>
      <c r="G701" s="11" t="s">
        <v>362</v>
      </c>
      <c r="H701" s="11">
        <v>2</v>
      </c>
      <c r="I701" s="11">
        <v>2</v>
      </c>
      <c r="J701" s="11">
        <v>100</v>
      </c>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v>10</v>
      </c>
      <c r="AH701" s="11"/>
      <c r="AI701" s="11"/>
      <c r="AJ701" s="11"/>
      <c r="AK701" s="11"/>
      <c r="AL701" s="11"/>
      <c r="AM701" s="11"/>
      <c r="AN701" s="11" t="s">
        <v>1574</v>
      </c>
      <c r="AO701" s="11" t="s">
        <v>105</v>
      </c>
      <c r="AP701" s="11" t="s">
        <v>48</v>
      </c>
      <c r="AQ701" s="11" t="s">
        <v>729</v>
      </c>
      <c r="AR701" s="41">
        <f t="shared" si="133"/>
        <v>6</v>
      </c>
      <c r="AS701" s="41">
        <v>0.6</v>
      </c>
      <c r="AT701" s="41">
        <f>7591.271/AU825</f>
        <v>0.535464595065181</v>
      </c>
      <c r="AU701" s="41">
        <f t="shared" ref="AU701:AU737" si="137">AR701</f>
        <v>6</v>
      </c>
      <c r="AV701" s="42">
        <f t="shared" si="128"/>
        <v>3.21278757039109</v>
      </c>
    </row>
    <row r="702" ht="36" spans="1:48">
      <c r="A702" s="28">
        <v>699</v>
      </c>
      <c r="B702" s="11" t="s">
        <v>494</v>
      </c>
      <c r="C702" s="29" t="s">
        <v>2548</v>
      </c>
      <c r="D702" s="11" t="s">
        <v>2549</v>
      </c>
      <c r="E702" s="11" t="s">
        <v>2550</v>
      </c>
      <c r="F702" s="11" t="s">
        <v>1916</v>
      </c>
      <c r="G702" s="11" t="s">
        <v>2551</v>
      </c>
      <c r="H702" s="11">
        <v>4</v>
      </c>
      <c r="I702" s="11">
        <v>4</v>
      </c>
      <c r="J702" s="11">
        <v>100</v>
      </c>
      <c r="K702" s="11" t="s">
        <v>2551</v>
      </c>
      <c r="L702" s="11">
        <v>6</v>
      </c>
      <c r="M702" s="11">
        <v>0</v>
      </c>
      <c r="N702" s="11" t="s">
        <v>3469</v>
      </c>
      <c r="O702" s="11">
        <v>0</v>
      </c>
      <c r="P702" s="11">
        <v>0</v>
      </c>
      <c r="Q702" s="11">
        <v>0</v>
      </c>
      <c r="R702" s="11">
        <v>0</v>
      </c>
      <c r="S702" s="11">
        <v>0</v>
      </c>
      <c r="T702" s="11">
        <v>0</v>
      </c>
      <c r="U702" s="11">
        <v>0</v>
      </c>
      <c r="V702" s="11">
        <v>0</v>
      </c>
      <c r="W702" s="11">
        <v>0</v>
      </c>
      <c r="X702" s="11">
        <v>0</v>
      </c>
      <c r="Y702" s="11">
        <v>0</v>
      </c>
      <c r="Z702" s="11">
        <v>0</v>
      </c>
      <c r="AA702" s="11">
        <v>0</v>
      </c>
      <c r="AB702" s="11">
        <v>0</v>
      </c>
      <c r="AC702" s="11">
        <v>0</v>
      </c>
      <c r="AD702" s="11">
        <v>0</v>
      </c>
      <c r="AE702" s="11">
        <v>0</v>
      </c>
      <c r="AF702" s="11">
        <v>0</v>
      </c>
      <c r="AG702" s="11">
        <v>15</v>
      </c>
      <c r="AH702" s="11"/>
      <c r="AI702" s="11"/>
      <c r="AJ702" s="11" t="s">
        <v>3329</v>
      </c>
      <c r="AK702" s="11"/>
      <c r="AL702" s="11"/>
      <c r="AM702" s="11"/>
      <c r="AN702" s="11" t="s">
        <v>1574</v>
      </c>
      <c r="AO702" s="11" t="s">
        <v>47</v>
      </c>
      <c r="AP702" s="11" t="s">
        <v>56</v>
      </c>
      <c r="AQ702" s="11" t="s">
        <v>729</v>
      </c>
      <c r="AR702" s="41">
        <f t="shared" si="133"/>
        <v>9</v>
      </c>
      <c r="AS702" s="41">
        <v>0.6</v>
      </c>
      <c r="AT702" s="41">
        <f>7591.271/AU825</f>
        <v>0.535464595065181</v>
      </c>
      <c r="AU702" s="41">
        <f t="shared" si="137"/>
        <v>9</v>
      </c>
      <c r="AV702" s="42">
        <f t="shared" si="128"/>
        <v>4.81918135558663</v>
      </c>
    </row>
    <row r="703" ht="84" spans="1:48">
      <c r="A703" s="28">
        <v>700</v>
      </c>
      <c r="B703" s="11" t="s">
        <v>494</v>
      </c>
      <c r="C703" s="29" t="s">
        <v>2552</v>
      </c>
      <c r="D703" s="11" t="s">
        <v>2553</v>
      </c>
      <c r="E703" s="11" t="s">
        <v>2554</v>
      </c>
      <c r="F703" s="11" t="s">
        <v>646</v>
      </c>
      <c r="G703" s="11" t="s">
        <v>403</v>
      </c>
      <c r="H703" s="11">
        <v>5</v>
      </c>
      <c r="I703" s="11">
        <v>1</v>
      </c>
      <c r="J703" s="11">
        <v>100</v>
      </c>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v>15</v>
      </c>
      <c r="AH703" s="11" t="s">
        <v>1400</v>
      </c>
      <c r="AI703" s="11">
        <v>4</v>
      </c>
      <c r="AJ703" s="11"/>
      <c r="AK703" s="11"/>
      <c r="AL703" s="11"/>
      <c r="AM703" s="11"/>
      <c r="AN703" s="11" t="s">
        <v>1574</v>
      </c>
      <c r="AO703" s="11" t="s">
        <v>47</v>
      </c>
      <c r="AP703" s="11" t="s">
        <v>56</v>
      </c>
      <c r="AQ703" s="11" t="s">
        <v>729</v>
      </c>
      <c r="AR703" s="41">
        <f t="shared" si="133"/>
        <v>9</v>
      </c>
      <c r="AS703" s="41">
        <v>0.6</v>
      </c>
      <c r="AT703" s="41">
        <f>7591.271/AU825</f>
        <v>0.535464595065181</v>
      </c>
      <c r="AU703" s="42">
        <f>AR703/AI703</f>
        <v>2.25</v>
      </c>
      <c r="AV703" s="42">
        <f t="shared" si="128"/>
        <v>1.20479533889666</v>
      </c>
    </row>
    <row r="704" ht="24" spans="1:48">
      <c r="A704" s="28">
        <v>701</v>
      </c>
      <c r="B704" s="11" t="s">
        <v>494</v>
      </c>
      <c r="C704" s="29" t="s">
        <v>2555</v>
      </c>
      <c r="D704" s="11" t="s">
        <v>2556</v>
      </c>
      <c r="E704" s="11" t="s">
        <v>2557</v>
      </c>
      <c r="F704" s="11" t="s">
        <v>2144</v>
      </c>
      <c r="G704" s="11" t="s">
        <v>128</v>
      </c>
      <c r="H704" s="11">
        <v>5</v>
      </c>
      <c r="I704" s="11">
        <v>5</v>
      </c>
      <c r="J704" s="11">
        <v>100</v>
      </c>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v>15</v>
      </c>
      <c r="AH704" s="11"/>
      <c r="AI704" s="11"/>
      <c r="AJ704" s="11"/>
      <c r="AK704" s="11"/>
      <c r="AL704" s="11"/>
      <c r="AM704" s="11"/>
      <c r="AN704" s="11" t="s">
        <v>1574</v>
      </c>
      <c r="AO704" s="11" t="s">
        <v>47</v>
      </c>
      <c r="AP704" s="11" t="s">
        <v>56</v>
      </c>
      <c r="AQ704" s="11" t="s">
        <v>729</v>
      </c>
      <c r="AR704" s="41">
        <f t="shared" si="133"/>
        <v>9</v>
      </c>
      <c r="AS704" s="41">
        <v>0.6</v>
      </c>
      <c r="AT704" s="41">
        <f>7591.271/AU825</f>
        <v>0.535464595065181</v>
      </c>
      <c r="AU704" s="41">
        <f t="shared" si="137"/>
        <v>9</v>
      </c>
      <c r="AV704" s="42">
        <f t="shared" si="128"/>
        <v>4.81918135558663</v>
      </c>
    </row>
    <row r="705" ht="36" spans="1:48">
      <c r="A705" s="28">
        <v>702</v>
      </c>
      <c r="B705" s="11" t="s">
        <v>494</v>
      </c>
      <c r="C705" s="29" t="s">
        <v>2558</v>
      </c>
      <c r="D705" s="11" t="s">
        <v>2559</v>
      </c>
      <c r="E705" s="11" t="s">
        <v>2560</v>
      </c>
      <c r="F705" s="30" t="s">
        <v>2510</v>
      </c>
      <c r="G705" s="11" t="s">
        <v>2511</v>
      </c>
      <c r="H705" s="11">
        <v>3</v>
      </c>
      <c r="I705" s="11">
        <v>3</v>
      </c>
      <c r="J705" s="11">
        <v>100</v>
      </c>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v>30</v>
      </c>
      <c r="AH705" s="11"/>
      <c r="AI705" s="11"/>
      <c r="AJ705" s="11"/>
      <c r="AK705" s="11"/>
      <c r="AL705" s="11"/>
      <c r="AM705" s="11"/>
      <c r="AN705" s="11" t="s">
        <v>1597</v>
      </c>
      <c r="AO705" s="11" t="s">
        <v>47</v>
      </c>
      <c r="AP705" s="11" t="s">
        <v>48</v>
      </c>
      <c r="AQ705" s="11" t="s">
        <v>729</v>
      </c>
      <c r="AR705" s="41">
        <f t="shared" si="133"/>
        <v>18</v>
      </c>
      <c r="AS705" s="41">
        <v>0.6</v>
      </c>
      <c r="AT705" s="41">
        <f>7591.271/AU825</f>
        <v>0.535464595065181</v>
      </c>
      <c r="AU705" s="41">
        <f t="shared" si="137"/>
        <v>18</v>
      </c>
      <c r="AV705" s="42">
        <f t="shared" si="128"/>
        <v>9.63836271117326</v>
      </c>
    </row>
    <row r="706" ht="48" spans="1:48">
      <c r="A706" s="28">
        <v>703</v>
      </c>
      <c r="B706" s="11" t="s">
        <v>494</v>
      </c>
      <c r="C706" s="29" t="s">
        <v>2561</v>
      </c>
      <c r="D706" s="11" t="s">
        <v>2562</v>
      </c>
      <c r="E706" s="11" t="s">
        <v>2563</v>
      </c>
      <c r="F706" s="11" t="s">
        <v>524</v>
      </c>
      <c r="G706" s="11" t="s">
        <v>1421</v>
      </c>
      <c r="H706" s="11">
        <v>3</v>
      </c>
      <c r="I706" s="11">
        <v>3</v>
      </c>
      <c r="J706" s="11">
        <v>60</v>
      </c>
      <c r="K706" s="11" t="s">
        <v>1421</v>
      </c>
      <c r="L706" s="11">
        <v>4</v>
      </c>
      <c r="M706" s="11">
        <v>40</v>
      </c>
      <c r="N706" s="11" t="s">
        <v>947</v>
      </c>
      <c r="O706" s="11">
        <v>0</v>
      </c>
      <c r="P706" s="11">
        <v>0</v>
      </c>
      <c r="Q706" s="11">
        <v>0</v>
      </c>
      <c r="R706" s="11">
        <v>0</v>
      </c>
      <c r="S706" s="11">
        <v>0</v>
      </c>
      <c r="T706" s="11">
        <v>0</v>
      </c>
      <c r="U706" s="11">
        <v>0</v>
      </c>
      <c r="V706" s="11">
        <v>0</v>
      </c>
      <c r="W706" s="11">
        <v>0</v>
      </c>
      <c r="X706" s="11">
        <v>0</v>
      </c>
      <c r="Y706" s="11">
        <v>0</v>
      </c>
      <c r="Z706" s="11">
        <v>0</v>
      </c>
      <c r="AA706" s="11">
        <v>0</v>
      </c>
      <c r="AB706" s="11">
        <v>0</v>
      </c>
      <c r="AC706" s="11">
        <v>0</v>
      </c>
      <c r="AD706" s="11">
        <v>0</v>
      </c>
      <c r="AE706" s="11">
        <v>0</v>
      </c>
      <c r="AF706" s="11">
        <v>0</v>
      </c>
      <c r="AG706" s="11">
        <v>30</v>
      </c>
      <c r="AH706" s="11"/>
      <c r="AI706" s="11"/>
      <c r="AJ706" s="11" t="s">
        <v>3329</v>
      </c>
      <c r="AK706" s="11"/>
      <c r="AL706" s="11"/>
      <c r="AM706" s="11"/>
      <c r="AN706" s="11" t="s">
        <v>1597</v>
      </c>
      <c r="AO706" s="11" t="s">
        <v>47</v>
      </c>
      <c r="AP706" s="11" t="s">
        <v>48</v>
      </c>
      <c r="AQ706" s="11" t="s">
        <v>729</v>
      </c>
      <c r="AR706" s="41">
        <f t="shared" si="133"/>
        <v>18</v>
      </c>
      <c r="AS706" s="41">
        <v>0.6</v>
      </c>
      <c r="AT706" s="41">
        <f>7591.271/AU825</f>
        <v>0.535464595065181</v>
      </c>
      <c r="AU706" s="41">
        <f t="shared" si="137"/>
        <v>18</v>
      </c>
      <c r="AV706" s="42">
        <f t="shared" si="128"/>
        <v>9.63836271117326</v>
      </c>
    </row>
    <row r="707" ht="24" spans="1:48">
      <c r="A707" s="28">
        <v>704</v>
      </c>
      <c r="B707" s="11" t="s">
        <v>494</v>
      </c>
      <c r="C707" s="29" t="s">
        <v>2564</v>
      </c>
      <c r="D707" s="11" t="s">
        <v>2565</v>
      </c>
      <c r="E707" s="11" t="s">
        <v>2566</v>
      </c>
      <c r="F707" s="11" t="s">
        <v>528</v>
      </c>
      <c r="G707" s="11" t="s">
        <v>2567</v>
      </c>
      <c r="H707" s="11">
        <v>2</v>
      </c>
      <c r="I707" s="11">
        <v>2</v>
      </c>
      <c r="J707" s="11">
        <v>100</v>
      </c>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v>30</v>
      </c>
      <c r="AH707" s="11"/>
      <c r="AI707" s="11"/>
      <c r="AJ707" s="11"/>
      <c r="AK707" s="11"/>
      <c r="AL707" s="11"/>
      <c r="AM707" s="11"/>
      <c r="AN707" s="11" t="s">
        <v>1597</v>
      </c>
      <c r="AO707" s="11" t="s">
        <v>47</v>
      </c>
      <c r="AP707" s="11" t="s">
        <v>48</v>
      </c>
      <c r="AQ707" s="11" t="s">
        <v>729</v>
      </c>
      <c r="AR707" s="41">
        <f t="shared" si="133"/>
        <v>18</v>
      </c>
      <c r="AS707" s="41">
        <v>0.6</v>
      </c>
      <c r="AT707" s="41">
        <f>7591.271/AU825</f>
        <v>0.535464595065181</v>
      </c>
      <c r="AU707" s="41">
        <f t="shared" si="137"/>
        <v>18</v>
      </c>
      <c r="AV707" s="42">
        <f t="shared" ref="AV707:AV770" si="138">AU707*AT707</f>
        <v>9.63836271117326</v>
      </c>
    </row>
    <row r="708" ht="24" spans="1:48">
      <c r="A708" s="28">
        <v>705</v>
      </c>
      <c r="B708" s="11" t="s">
        <v>494</v>
      </c>
      <c r="C708" s="29" t="s">
        <v>2568</v>
      </c>
      <c r="D708" s="11" t="s">
        <v>2569</v>
      </c>
      <c r="E708" s="11" t="s">
        <v>2570</v>
      </c>
      <c r="F708" s="11" t="s">
        <v>524</v>
      </c>
      <c r="G708" s="11" t="s">
        <v>2129</v>
      </c>
      <c r="H708" s="11">
        <v>5</v>
      </c>
      <c r="I708" s="11">
        <v>5</v>
      </c>
      <c r="J708" s="11">
        <v>100</v>
      </c>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v>5</v>
      </c>
      <c r="AH708" s="11"/>
      <c r="AI708" s="11"/>
      <c r="AJ708" s="11"/>
      <c r="AK708" s="11"/>
      <c r="AL708" s="11"/>
      <c r="AM708" s="11"/>
      <c r="AN708" s="11" t="s">
        <v>1597</v>
      </c>
      <c r="AO708" s="11" t="s">
        <v>105</v>
      </c>
      <c r="AP708" s="11" t="s">
        <v>56</v>
      </c>
      <c r="AQ708" s="11" t="s">
        <v>729</v>
      </c>
      <c r="AR708" s="41">
        <f t="shared" si="133"/>
        <v>3</v>
      </c>
      <c r="AS708" s="41">
        <v>0.6</v>
      </c>
      <c r="AT708" s="41">
        <f>7591.271/AU825</f>
        <v>0.535464595065181</v>
      </c>
      <c r="AU708" s="41">
        <f t="shared" si="137"/>
        <v>3</v>
      </c>
      <c r="AV708" s="42">
        <f t="shared" si="138"/>
        <v>1.60639378519554</v>
      </c>
    </row>
    <row r="709" ht="60" spans="1:48">
      <c r="A709" s="28">
        <v>706</v>
      </c>
      <c r="B709" s="11" t="s">
        <v>494</v>
      </c>
      <c r="C709" s="29" t="s">
        <v>2571</v>
      </c>
      <c r="D709" s="11" t="s">
        <v>2572</v>
      </c>
      <c r="E709" s="11" t="s">
        <v>2573</v>
      </c>
      <c r="F709" s="11" t="s">
        <v>143</v>
      </c>
      <c r="G709" s="11" t="s">
        <v>2187</v>
      </c>
      <c r="H709" s="11">
        <v>1</v>
      </c>
      <c r="I709" s="11">
        <v>1</v>
      </c>
      <c r="J709" s="11">
        <v>91</v>
      </c>
      <c r="K709" s="11" t="s">
        <v>2187</v>
      </c>
      <c r="L709" s="11">
        <v>2</v>
      </c>
      <c r="M709" s="11">
        <v>0</v>
      </c>
      <c r="N709" s="11" t="s">
        <v>3373</v>
      </c>
      <c r="O709" s="11">
        <v>3</v>
      </c>
      <c r="P709" s="11">
        <v>0</v>
      </c>
      <c r="Q709" s="11" t="s">
        <v>632</v>
      </c>
      <c r="R709" s="11">
        <v>4</v>
      </c>
      <c r="S709" s="11">
        <v>0</v>
      </c>
      <c r="T709" s="11" t="s">
        <v>3376</v>
      </c>
      <c r="U709" s="11">
        <v>5</v>
      </c>
      <c r="V709" s="11">
        <v>9</v>
      </c>
      <c r="W709" s="11" t="s">
        <v>3377</v>
      </c>
      <c r="X709" s="11">
        <v>6</v>
      </c>
      <c r="Y709" s="11">
        <v>0</v>
      </c>
      <c r="Z709" s="11" t="s">
        <v>3378</v>
      </c>
      <c r="AA709" s="11">
        <v>7</v>
      </c>
      <c r="AB709" s="11">
        <v>0</v>
      </c>
      <c r="AC709" s="11" t="s">
        <v>3470</v>
      </c>
      <c r="AD709" s="11">
        <v>8</v>
      </c>
      <c r="AE709" s="11">
        <v>0</v>
      </c>
      <c r="AF709" s="11" t="s">
        <v>3471</v>
      </c>
      <c r="AG709" s="11">
        <v>30</v>
      </c>
      <c r="AH709" s="11"/>
      <c r="AI709" s="11"/>
      <c r="AJ709" s="11" t="s">
        <v>3329</v>
      </c>
      <c r="AK709" s="11"/>
      <c r="AL709" s="11"/>
      <c r="AM709" s="11"/>
      <c r="AN709" s="11" t="s">
        <v>1597</v>
      </c>
      <c r="AO709" s="11" t="s">
        <v>47</v>
      </c>
      <c r="AP709" s="11" t="s">
        <v>48</v>
      </c>
      <c r="AQ709" s="11" t="s">
        <v>729</v>
      </c>
      <c r="AR709" s="41">
        <f t="shared" si="133"/>
        <v>18</v>
      </c>
      <c r="AS709" s="41">
        <v>0.6</v>
      </c>
      <c r="AT709" s="41">
        <f>7591.271/AU825</f>
        <v>0.535464595065181</v>
      </c>
      <c r="AU709" s="41">
        <f t="shared" si="137"/>
        <v>18</v>
      </c>
      <c r="AV709" s="42">
        <f t="shared" si="138"/>
        <v>9.63836271117326</v>
      </c>
    </row>
    <row r="710" ht="24" spans="1:48">
      <c r="A710" s="28">
        <v>707</v>
      </c>
      <c r="B710" s="11" t="s">
        <v>494</v>
      </c>
      <c r="C710" s="29" t="s">
        <v>2574</v>
      </c>
      <c r="D710" s="11" t="s">
        <v>2575</v>
      </c>
      <c r="E710" s="11" t="s">
        <v>2576</v>
      </c>
      <c r="F710" s="11" t="s">
        <v>524</v>
      </c>
      <c r="G710" s="11" t="s">
        <v>1755</v>
      </c>
      <c r="H710" s="11">
        <v>6</v>
      </c>
      <c r="I710" s="11">
        <v>6</v>
      </c>
      <c r="J710" s="11">
        <v>100</v>
      </c>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v>5</v>
      </c>
      <c r="AH710" s="11"/>
      <c r="AI710" s="11"/>
      <c r="AJ710" s="11"/>
      <c r="AK710" s="11"/>
      <c r="AL710" s="11"/>
      <c r="AM710" s="11"/>
      <c r="AN710" s="11" t="s">
        <v>1597</v>
      </c>
      <c r="AO710" s="11" t="s">
        <v>105</v>
      </c>
      <c r="AP710" s="11" t="s">
        <v>56</v>
      </c>
      <c r="AQ710" s="11" t="s">
        <v>729</v>
      </c>
      <c r="AR710" s="41">
        <f t="shared" si="133"/>
        <v>3</v>
      </c>
      <c r="AS710" s="41">
        <v>0.6</v>
      </c>
      <c r="AT710" s="41">
        <f>7591.271/AU825</f>
        <v>0.535464595065181</v>
      </c>
      <c r="AU710" s="41">
        <f t="shared" si="137"/>
        <v>3</v>
      </c>
      <c r="AV710" s="42">
        <f t="shared" si="138"/>
        <v>1.60639378519554</v>
      </c>
    </row>
    <row r="711" ht="36" spans="1:48">
      <c r="A711" s="28">
        <v>708</v>
      </c>
      <c r="B711" s="11" t="s">
        <v>494</v>
      </c>
      <c r="C711" s="29" t="s">
        <v>2577</v>
      </c>
      <c r="D711" s="11" t="s">
        <v>2578</v>
      </c>
      <c r="E711" s="11" t="s">
        <v>2579</v>
      </c>
      <c r="F711" s="11" t="s">
        <v>508</v>
      </c>
      <c r="G711" s="11" t="s">
        <v>2580</v>
      </c>
      <c r="H711" s="11">
        <v>2</v>
      </c>
      <c r="I711" s="11">
        <v>2</v>
      </c>
      <c r="J711" s="11">
        <v>100</v>
      </c>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v>30</v>
      </c>
      <c r="AH711" s="11"/>
      <c r="AI711" s="11"/>
      <c r="AJ711" s="11"/>
      <c r="AK711" s="11"/>
      <c r="AL711" s="11"/>
      <c r="AM711" s="11"/>
      <c r="AN711" s="11" t="s">
        <v>1597</v>
      </c>
      <c r="AO711" s="11" t="s">
        <v>47</v>
      </c>
      <c r="AP711" s="11" t="s">
        <v>48</v>
      </c>
      <c r="AQ711" s="11" t="s">
        <v>729</v>
      </c>
      <c r="AR711" s="41">
        <f t="shared" si="133"/>
        <v>18</v>
      </c>
      <c r="AS711" s="41">
        <v>0.6</v>
      </c>
      <c r="AT711" s="41">
        <f>7591.271/AU825</f>
        <v>0.535464595065181</v>
      </c>
      <c r="AU711" s="41">
        <f t="shared" si="137"/>
        <v>18</v>
      </c>
      <c r="AV711" s="42">
        <f t="shared" si="138"/>
        <v>9.63836271117326</v>
      </c>
    </row>
    <row r="712" ht="36" spans="1:48">
      <c r="A712" s="28">
        <v>709</v>
      </c>
      <c r="B712" s="11" t="s">
        <v>494</v>
      </c>
      <c r="C712" s="29" t="s">
        <v>2581</v>
      </c>
      <c r="D712" s="11" t="s">
        <v>2582</v>
      </c>
      <c r="E712" s="11" t="s">
        <v>2583</v>
      </c>
      <c r="F712" s="11" t="s">
        <v>519</v>
      </c>
      <c r="G712" s="11" t="s">
        <v>2584</v>
      </c>
      <c r="H712" s="11">
        <v>2</v>
      </c>
      <c r="I712" s="11">
        <v>2</v>
      </c>
      <c r="J712" s="11">
        <v>100</v>
      </c>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v>30</v>
      </c>
      <c r="AH712" s="11"/>
      <c r="AI712" s="11"/>
      <c r="AJ712" s="11"/>
      <c r="AK712" s="11"/>
      <c r="AL712" s="11"/>
      <c r="AM712" s="11"/>
      <c r="AN712" s="11" t="s">
        <v>1617</v>
      </c>
      <c r="AO712" s="11" t="s">
        <v>47</v>
      </c>
      <c r="AP712" s="11" t="s">
        <v>48</v>
      </c>
      <c r="AQ712" s="11" t="s">
        <v>729</v>
      </c>
      <c r="AR712" s="41">
        <f t="shared" si="133"/>
        <v>18</v>
      </c>
      <c r="AS712" s="41">
        <v>0.6</v>
      </c>
      <c r="AT712" s="41">
        <f>7591.271/AU825</f>
        <v>0.535464595065181</v>
      </c>
      <c r="AU712" s="41">
        <f t="shared" si="137"/>
        <v>18</v>
      </c>
      <c r="AV712" s="42">
        <f t="shared" si="138"/>
        <v>9.63836271117326</v>
      </c>
    </row>
    <row r="713" ht="48" spans="1:48">
      <c r="A713" s="28">
        <v>710</v>
      </c>
      <c r="B713" s="11" t="s">
        <v>494</v>
      </c>
      <c r="C713" s="29" t="s">
        <v>2585</v>
      </c>
      <c r="D713" s="11" t="s">
        <v>2586</v>
      </c>
      <c r="E713" s="11" t="s">
        <v>2462</v>
      </c>
      <c r="F713" s="11" t="s">
        <v>2136</v>
      </c>
      <c r="G713" s="11" t="s">
        <v>1357</v>
      </c>
      <c r="H713" s="11">
        <v>5</v>
      </c>
      <c r="I713" s="11">
        <v>3</v>
      </c>
      <c r="J713" s="11">
        <v>62.5</v>
      </c>
      <c r="K713" s="11" t="s">
        <v>323</v>
      </c>
      <c r="L713" s="11">
        <v>5</v>
      </c>
      <c r="M713" s="11">
        <v>37.5</v>
      </c>
      <c r="N713" s="11" t="s">
        <v>1357</v>
      </c>
      <c r="O713" s="11">
        <v>0</v>
      </c>
      <c r="P713" s="11">
        <v>0</v>
      </c>
      <c r="Q713" s="11">
        <v>0</v>
      </c>
      <c r="R713" s="11">
        <v>0</v>
      </c>
      <c r="S713" s="11">
        <v>0</v>
      </c>
      <c r="T713" s="11">
        <v>0</v>
      </c>
      <c r="U713" s="11">
        <v>0</v>
      </c>
      <c r="V713" s="11">
        <v>0</v>
      </c>
      <c r="W713" s="11">
        <v>0</v>
      </c>
      <c r="X713" s="11">
        <v>0</v>
      </c>
      <c r="Y713" s="11">
        <v>0</v>
      </c>
      <c r="Z713" s="11">
        <v>0</v>
      </c>
      <c r="AA713" s="11">
        <v>0</v>
      </c>
      <c r="AB713" s="11">
        <v>0</v>
      </c>
      <c r="AC713" s="11">
        <v>0</v>
      </c>
      <c r="AD713" s="11">
        <v>0</v>
      </c>
      <c r="AE713" s="11">
        <v>0</v>
      </c>
      <c r="AF713" s="11">
        <v>0</v>
      </c>
      <c r="AG713" s="11">
        <v>15</v>
      </c>
      <c r="AH713" s="11"/>
      <c r="AI713" s="11"/>
      <c r="AJ713" s="11" t="s">
        <v>3329</v>
      </c>
      <c r="AK713" s="11"/>
      <c r="AL713" s="11"/>
      <c r="AM713" s="11"/>
      <c r="AN713" s="11" t="s">
        <v>1617</v>
      </c>
      <c r="AO713" s="11" t="s">
        <v>47</v>
      </c>
      <c r="AP713" s="11" t="s">
        <v>56</v>
      </c>
      <c r="AQ713" s="11" t="s">
        <v>729</v>
      </c>
      <c r="AR713" s="41">
        <f t="shared" si="133"/>
        <v>9</v>
      </c>
      <c r="AS713" s="41">
        <v>0.6</v>
      </c>
      <c r="AT713" s="41">
        <f>7591.271/AU825</f>
        <v>0.535464595065181</v>
      </c>
      <c r="AU713" s="41">
        <f t="shared" si="137"/>
        <v>9</v>
      </c>
      <c r="AV713" s="42">
        <f t="shared" si="138"/>
        <v>4.81918135558663</v>
      </c>
    </row>
    <row r="714" ht="48" spans="1:48">
      <c r="A714" s="28">
        <v>711</v>
      </c>
      <c r="B714" s="11" t="s">
        <v>494</v>
      </c>
      <c r="C714" s="29" t="s">
        <v>2587</v>
      </c>
      <c r="D714" s="11" t="s">
        <v>2588</v>
      </c>
      <c r="E714" s="11" t="s">
        <v>2345</v>
      </c>
      <c r="F714" s="11" t="s">
        <v>528</v>
      </c>
      <c r="G714" s="11" t="s">
        <v>873</v>
      </c>
      <c r="H714" s="11">
        <v>2</v>
      </c>
      <c r="I714" s="11">
        <v>1</v>
      </c>
      <c r="J714" s="11">
        <v>55.55</v>
      </c>
      <c r="K714" s="11" t="s">
        <v>362</v>
      </c>
      <c r="L714" s="11">
        <v>2</v>
      </c>
      <c r="M714" s="11">
        <v>44.44</v>
      </c>
      <c r="N714" s="11" t="s">
        <v>873</v>
      </c>
      <c r="O714" s="11">
        <v>0</v>
      </c>
      <c r="P714" s="11">
        <v>0</v>
      </c>
      <c r="Q714" s="11">
        <v>0</v>
      </c>
      <c r="R714" s="11">
        <v>0</v>
      </c>
      <c r="S714" s="11">
        <v>0</v>
      </c>
      <c r="T714" s="11">
        <v>0</v>
      </c>
      <c r="U714" s="11">
        <v>0</v>
      </c>
      <c r="V714" s="11">
        <v>0</v>
      </c>
      <c r="W714" s="11">
        <v>0</v>
      </c>
      <c r="X714" s="11">
        <v>0</v>
      </c>
      <c r="Y714" s="11">
        <v>0</v>
      </c>
      <c r="Z714" s="11">
        <v>0</v>
      </c>
      <c r="AA714" s="11">
        <v>0</v>
      </c>
      <c r="AB714" s="11">
        <v>0</v>
      </c>
      <c r="AC714" s="11">
        <v>0</v>
      </c>
      <c r="AD714" s="11">
        <v>0</v>
      </c>
      <c r="AE714" s="11">
        <v>0</v>
      </c>
      <c r="AF714" s="11">
        <v>0</v>
      </c>
      <c r="AG714" s="11">
        <v>10</v>
      </c>
      <c r="AH714" s="11"/>
      <c r="AI714" s="11"/>
      <c r="AJ714" s="11" t="s">
        <v>3329</v>
      </c>
      <c r="AK714" s="11"/>
      <c r="AL714" s="11"/>
      <c r="AM714" s="11"/>
      <c r="AN714" s="11" t="s">
        <v>1640</v>
      </c>
      <c r="AO714" s="11" t="s">
        <v>105</v>
      </c>
      <c r="AP714" s="11" t="s">
        <v>48</v>
      </c>
      <c r="AQ714" s="11" t="s">
        <v>729</v>
      </c>
      <c r="AR714" s="41">
        <f t="shared" si="133"/>
        <v>6</v>
      </c>
      <c r="AS714" s="41">
        <v>0.6</v>
      </c>
      <c r="AT714" s="41">
        <f>7591.271/AU825</f>
        <v>0.535464595065181</v>
      </c>
      <c r="AU714" s="41">
        <f t="shared" si="137"/>
        <v>6</v>
      </c>
      <c r="AV714" s="42">
        <f t="shared" si="138"/>
        <v>3.21278757039109</v>
      </c>
    </row>
    <row r="715" ht="36" spans="1:48">
      <c r="A715" s="28">
        <v>712</v>
      </c>
      <c r="B715" s="11" t="s">
        <v>494</v>
      </c>
      <c r="C715" s="29" t="s">
        <v>2589</v>
      </c>
      <c r="D715" s="11" t="s">
        <v>2590</v>
      </c>
      <c r="E715" s="11" t="s">
        <v>2591</v>
      </c>
      <c r="F715" s="11" t="s">
        <v>519</v>
      </c>
      <c r="G715" s="11" t="s">
        <v>2592</v>
      </c>
      <c r="H715" s="11">
        <v>2</v>
      </c>
      <c r="I715" s="11">
        <v>2</v>
      </c>
      <c r="J715" s="11">
        <v>100</v>
      </c>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v>30</v>
      </c>
      <c r="AH715" s="11"/>
      <c r="AI715" s="11"/>
      <c r="AJ715" s="11"/>
      <c r="AK715" s="11"/>
      <c r="AL715" s="11"/>
      <c r="AM715" s="11"/>
      <c r="AN715" s="11" t="s">
        <v>1640</v>
      </c>
      <c r="AO715" s="11" t="s">
        <v>47</v>
      </c>
      <c r="AP715" s="11" t="s">
        <v>48</v>
      </c>
      <c r="AQ715" s="11" t="s">
        <v>729</v>
      </c>
      <c r="AR715" s="41">
        <f t="shared" si="133"/>
        <v>18</v>
      </c>
      <c r="AS715" s="41">
        <v>0.6</v>
      </c>
      <c r="AT715" s="41">
        <f>7591.271/AU825</f>
        <v>0.535464595065181</v>
      </c>
      <c r="AU715" s="41">
        <f t="shared" si="137"/>
        <v>18</v>
      </c>
      <c r="AV715" s="42">
        <f t="shared" si="138"/>
        <v>9.63836271117326</v>
      </c>
    </row>
    <row r="716" ht="24" spans="1:48">
      <c r="A716" s="28">
        <v>713</v>
      </c>
      <c r="B716" s="11" t="s">
        <v>494</v>
      </c>
      <c r="C716" s="29" t="s">
        <v>2593</v>
      </c>
      <c r="D716" s="11" t="s">
        <v>2594</v>
      </c>
      <c r="E716" s="11" t="s">
        <v>2595</v>
      </c>
      <c r="F716" s="11" t="s">
        <v>528</v>
      </c>
      <c r="G716" s="11" t="s">
        <v>2567</v>
      </c>
      <c r="H716" s="11">
        <v>2</v>
      </c>
      <c r="I716" s="11">
        <v>2</v>
      </c>
      <c r="J716" s="11">
        <v>100</v>
      </c>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v>30</v>
      </c>
      <c r="AH716" s="11"/>
      <c r="AI716" s="11"/>
      <c r="AJ716" s="11"/>
      <c r="AK716" s="11"/>
      <c r="AL716" s="11"/>
      <c r="AM716" s="11"/>
      <c r="AN716" s="11" t="s">
        <v>1640</v>
      </c>
      <c r="AO716" s="11" t="s">
        <v>47</v>
      </c>
      <c r="AP716" s="11" t="s">
        <v>48</v>
      </c>
      <c r="AQ716" s="11" t="s">
        <v>729</v>
      </c>
      <c r="AR716" s="41">
        <f t="shared" si="133"/>
        <v>18</v>
      </c>
      <c r="AS716" s="41">
        <v>0.6</v>
      </c>
      <c r="AT716" s="41">
        <f>7591.271/AU825</f>
        <v>0.535464595065181</v>
      </c>
      <c r="AU716" s="41">
        <f t="shared" si="137"/>
        <v>18</v>
      </c>
      <c r="AV716" s="42">
        <f t="shared" si="138"/>
        <v>9.63836271117326</v>
      </c>
    </row>
    <row r="717" ht="24" spans="1:48">
      <c r="A717" s="28">
        <v>714</v>
      </c>
      <c r="B717" s="11" t="s">
        <v>494</v>
      </c>
      <c r="C717" s="29" t="s">
        <v>2596</v>
      </c>
      <c r="D717" s="11" t="s">
        <v>2597</v>
      </c>
      <c r="E717" s="11" t="s">
        <v>2598</v>
      </c>
      <c r="F717" s="11" t="s">
        <v>524</v>
      </c>
      <c r="G717" s="11" t="s">
        <v>1421</v>
      </c>
      <c r="H717" s="11">
        <v>3</v>
      </c>
      <c r="I717" s="11">
        <v>3</v>
      </c>
      <c r="J717" s="11">
        <v>100</v>
      </c>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v>30</v>
      </c>
      <c r="AH717" s="11"/>
      <c r="AI717" s="11"/>
      <c r="AJ717" s="11"/>
      <c r="AK717" s="11"/>
      <c r="AL717" s="11"/>
      <c r="AM717" s="11"/>
      <c r="AN717" s="11" t="s">
        <v>1640</v>
      </c>
      <c r="AO717" s="11" t="s">
        <v>47</v>
      </c>
      <c r="AP717" s="11" t="s">
        <v>48</v>
      </c>
      <c r="AQ717" s="11" t="s">
        <v>729</v>
      </c>
      <c r="AR717" s="41">
        <f t="shared" si="133"/>
        <v>18</v>
      </c>
      <c r="AS717" s="41">
        <v>0.6</v>
      </c>
      <c r="AT717" s="41">
        <f>7591.271/AU825</f>
        <v>0.535464595065181</v>
      </c>
      <c r="AU717" s="41">
        <f t="shared" si="137"/>
        <v>18</v>
      </c>
      <c r="AV717" s="42">
        <f t="shared" si="138"/>
        <v>9.63836271117326</v>
      </c>
    </row>
    <row r="718" ht="36" spans="1:48">
      <c r="A718" s="28">
        <v>715</v>
      </c>
      <c r="B718" s="11" t="s">
        <v>494</v>
      </c>
      <c r="C718" s="29" t="s">
        <v>2599</v>
      </c>
      <c r="D718" s="11" t="s">
        <v>2600</v>
      </c>
      <c r="E718" s="11" t="s">
        <v>2601</v>
      </c>
      <c r="F718" s="30" t="s">
        <v>2140</v>
      </c>
      <c r="G718" s="11" t="s">
        <v>2602</v>
      </c>
      <c r="H718" s="11">
        <v>3</v>
      </c>
      <c r="I718" s="11">
        <v>1</v>
      </c>
      <c r="J718" s="11">
        <v>100</v>
      </c>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v>30</v>
      </c>
      <c r="AH718" s="11"/>
      <c r="AI718" s="11"/>
      <c r="AJ718" s="11"/>
      <c r="AK718" s="11"/>
      <c r="AL718" s="11"/>
      <c r="AM718" s="11"/>
      <c r="AN718" s="11" t="s">
        <v>1662</v>
      </c>
      <c r="AO718" s="11" t="s">
        <v>47</v>
      </c>
      <c r="AP718" s="11" t="s">
        <v>48</v>
      </c>
      <c r="AQ718" s="11" t="s">
        <v>729</v>
      </c>
      <c r="AR718" s="41">
        <f t="shared" si="133"/>
        <v>18</v>
      </c>
      <c r="AS718" s="41">
        <v>0.6</v>
      </c>
      <c r="AT718" s="41">
        <f>7591.271/AU825</f>
        <v>0.535464595065181</v>
      </c>
      <c r="AU718" s="41">
        <f t="shared" si="137"/>
        <v>18</v>
      </c>
      <c r="AV718" s="42">
        <f t="shared" si="138"/>
        <v>9.63836271117326</v>
      </c>
    </row>
    <row r="719" ht="36" spans="1:48">
      <c r="A719" s="28">
        <v>716</v>
      </c>
      <c r="B719" s="11" t="s">
        <v>494</v>
      </c>
      <c r="C719" s="29" t="s">
        <v>2603</v>
      </c>
      <c r="D719" s="11" t="s">
        <v>2604</v>
      </c>
      <c r="E719" s="11" t="s">
        <v>2605</v>
      </c>
      <c r="F719" s="11" t="s">
        <v>519</v>
      </c>
      <c r="G719" s="11" t="s">
        <v>1275</v>
      </c>
      <c r="H719" s="11">
        <v>2</v>
      </c>
      <c r="I719" s="11">
        <v>2</v>
      </c>
      <c r="J719" s="11">
        <v>100</v>
      </c>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v>30</v>
      </c>
      <c r="AH719" s="11"/>
      <c r="AI719" s="11"/>
      <c r="AJ719" s="11"/>
      <c r="AK719" s="11"/>
      <c r="AL719" s="11"/>
      <c r="AM719" s="11"/>
      <c r="AN719" s="11" t="s">
        <v>1662</v>
      </c>
      <c r="AO719" s="11" t="s">
        <v>47</v>
      </c>
      <c r="AP719" s="11" t="s">
        <v>48</v>
      </c>
      <c r="AQ719" s="11" t="s">
        <v>729</v>
      </c>
      <c r="AR719" s="41">
        <f t="shared" si="133"/>
        <v>18</v>
      </c>
      <c r="AS719" s="41">
        <v>0.6</v>
      </c>
      <c r="AT719" s="41">
        <f>7591.271/AU825</f>
        <v>0.535464595065181</v>
      </c>
      <c r="AU719" s="41">
        <f t="shared" si="137"/>
        <v>18</v>
      </c>
      <c r="AV719" s="42">
        <f t="shared" si="138"/>
        <v>9.63836271117326</v>
      </c>
    </row>
    <row r="720" ht="36" spans="1:48">
      <c r="A720" s="28">
        <v>717</v>
      </c>
      <c r="B720" s="11" t="s">
        <v>494</v>
      </c>
      <c r="C720" s="29" t="s">
        <v>2606</v>
      </c>
      <c r="D720" s="11" t="s">
        <v>2607</v>
      </c>
      <c r="E720" s="11" t="s">
        <v>2608</v>
      </c>
      <c r="F720" s="11" t="s">
        <v>519</v>
      </c>
      <c r="G720" s="11" t="s">
        <v>1275</v>
      </c>
      <c r="H720" s="11">
        <v>1</v>
      </c>
      <c r="I720" s="11">
        <v>1</v>
      </c>
      <c r="J720" s="11">
        <v>100</v>
      </c>
      <c r="K720" s="11" t="s">
        <v>1275</v>
      </c>
      <c r="L720" s="11">
        <v>0</v>
      </c>
      <c r="M720" s="11">
        <v>0</v>
      </c>
      <c r="N720" s="11">
        <v>0</v>
      </c>
      <c r="O720" s="11">
        <v>0</v>
      </c>
      <c r="P720" s="11">
        <v>0</v>
      </c>
      <c r="Q720" s="11">
        <v>0</v>
      </c>
      <c r="R720" s="11">
        <v>0</v>
      </c>
      <c r="S720" s="11">
        <v>0</v>
      </c>
      <c r="T720" s="11">
        <v>0</v>
      </c>
      <c r="U720" s="11">
        <v>0</v>
      </c>
      <c r="V720" s="11">
        <v>0</v>
      </c>
      <c r="W720" s="11">
        <v>0</v>
      </c>
      <c r="X720" s="11">
        <v>0</v>
      </c>
      <c r="Y720" s="11">
        <v>0</v>
      </c>
      <c r="Z720" s="11">
        <v>0</v>
      </c>
      <c r="AA720" s="11">
        <v>0</v>
      </c>
      <c r="AB720" s="11">
        <v>0</v>
      </c>
      <c r="AC720" s="11">
        <v>0</v>
      </c>
      <c r="AD720" s="11">
        <v>0</v>
      </c>
      <c r="AE720" s="11">
        <v>0</v>
      </c>
      <c r="AF720" s="11">
        <v>0</v>
      </c>
      <c r="AG720" s="11">
        <v>30</v>
      </c>
      <c r="AH720" s="11"/>
      <c r="AI720" s="11"/>
      <c r="AJ720" s="11" t="s">
        <v>3329</v>
      </c>
      <c r="AK720" s="11"/>
      <c r="AL720" s="11"/>
      <c r="AM720" s="11"/>
      <c r="AN720" s="11" t="s">
        <v>1662</v>
      </c>
      <c r="AO720" s="11" t="s">
        <v>47</v>
      </c>
      <c r="AP720" s="11" t="s">
        <v>48</v>
      </c>
      <c r="AQ720" s="11" t="s">
        <v>729</v>
      </c>
      <c r="AR720" s="41">
        <f t="shared" si="133"/>
        <v>18</v>
      </c>
      <c r="AS720" s="41">
        <v>0.6</v>
      </c>
      <c r="AT720" s="41">
        <f>7591.271/AU825</f>
        <v>0.535464595065181</v>
      </c>
      <c r="AU720" s="41">
        <f t="shared" si="137"/>
        <v>18</v>
      </c>
      <c r="AV720" s="42">
        <f t="shared" si="138"/>
        <v>9.63836271117326</v>
      </c>
    </row>
    <row r="721" ht="36" spans="1:48">
      <c r="A721" s="28">
        <v>718</v>
      </c>
      <c r="B721" s="11" t="s">
        <v>494</v>
      </c>
      <c r="C721" s="29" t="s">
        <v>2609</v>
      </c>
      <c r="D721" s="11" t="s">
        <v>2610</v>
      </c>
      <c r="E721" s="11" t="s">
        <v>2611</v>
      </c>
      <c r="F721" s="30" t="s">
        <v>2136</v>
      </c>
      <c r="G721" s="11" t="s">
        <v>1357</v>
      </c>
      <c r="H721" s="11">
        <v>5</v>
      </c>
      <c r="I721" s="11">
        <v>5</v>
      </c>
      <c r="J721" s="11">
        <v>100</v>
      </c>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v>15</v>
      </c>
      <c r="AH721" s="11"/>
      <c r="AI721" s="11"/>
      <c r="AJ721" s="11"/>
      <c r="AK721" s="11"/>
      <c r="AL721" s="11"/>
      <c r="AM721" s="11"/>
      <c r="AN721" s="11" t="s">
        <v>1687</v>
      </c>
      <c r="AO721" s="11" t="s">
        <v>47</v>
      </c>
      <c r="AP721" s="11" t="s">
        <v>56</v>
      </c>
      <c r="AQ721" s="11" t="s">
        <v>729</v>
      </c>
      <c r="AR721" s="41">
        <f t="shared" si="133"/>
        <v>9</v>
      </c>
      <c r="AS721" s="41">
        <v>0.6</v>
      </c>
      <c r="AT721" s="41">
        <f>7591.271/AU825</f>
        <v>0.535464595065181</v>
      </c>
      <c r="AU721" s="41">
        <f t="shared" si="137"/>
        <v>9</v>
      </c>
      <c r="AV721" s="42">
        <f t="shared" si="138"/>
        <v>4.81918135558663</v>
      </c>
    </row>
    <row r="722" ht="48" spans="1:48">
      <c r="A722" s="28">
        <v>719</v>
      </c>
      <c r="B722" s="11" t="s">
        <v>494</v>
      </c>
      <c r="C722" s="29" t="s">
        <v>2612</v>
      </c>
      <c r="D722" s="11" t="s">
        <v>2613</v>
      </c>
      <c r="E722" s="11" t="s">
        <v>2614</v>
      </c>
      <c r="F722" s="11" t="s">
        <v>528</v>
      </c>
      <c r="G722" s="11" t="s">
        <v>873</v>
      </c>
      <c r="H722" s="11">
        <v>2</v>
      </c>
      <c r="I722" s="11">
        <v>1</v>
      </c>
      <c r="J722" s="11">
        <v>55.55</v>
      </c>
      <c r="K722" s="11" t="s">
        <v>362</v>
      </c>
      <c r="L722" s="11">
        <v>2</v>
      </c>
      <c r="M722" s="11">
        <v>44.44</v>
      </c>
      <c r="N722" s="11" t="s">
        <v>873</v>
      </c>
      <c r="O722" s="11">
        <v>0</v>
      </c>
      <c r="P722" s="11">
        <v>0</v>
      </c>
      <c r="Q722" s="11">
        <v>0</v>
      </c>
      <c r="R722" s="11">
        <v>0</v>
      </c>
      <c r="S722" s="11">
        <v>0</v>
      </c>
      <c r="T722" s="11">
        <v>0</v>
      </c>
      <c r="U722" s="11">
        <v>0</v>
      </c>
      <c r="V722" s="11">
        <v>0</v>
      </c>
      <c r="W722" s="11">
        <v>0</v>
      </c>
      <c r="X722" s="11">
        <v>0</v>
      </c>
      <c r="Y722" s="11">
        <v>0</v>
      </c>
      <c r="Z722" s="11">
        <v>0</v>
      </c>
      <c r="AA722" s="11">
        <v>0</v>
      </c>
      <c r="AB722" s="11">
        <v>0</v>
      </c>
      <c r="AC722" s="11">
        <v>0</v>
      </c>
      <c r="AD722" s="11">
        <v>0</v>
      </c>
      <c r="AE722" s="11">
        <v>0</v>
      </c>
      <c r="AF722" s="11">
        <v>0</v>
      </c>
      <c r="AG722" s="11">
        <v>10</v>
      </c>
      <c r="AH722" s="11"/>
      <c r="AI722" s="11"/>
      <c r="AJ722" s="11" t="s">
        <v>3329</v>
      </c>
      <c r="AK722" s="11"/>
      <c r="AL722" s="11"/>
      <c r="AM722" s="11"/>
      <c r="AN722" s="11" t="s">
        <v>1687</v>
      </c>
      <c r="AO722" s="11" t="s">
        <v>105</v>
      </c>
      <c r="AP722" s="11" t="s">
        <v>48</v>
      </c>
      <c r="AQ722" s="11" t="s">
        <v>729</v>
      </c>
      <c r="AR722" s="41">
        <f t="shared" si="133"/>
        <v>6</v>
      </c>
      <c r="AS722" s="41">
        <v>0.6</v>
      </c>
      <c r="AT722" s="41">
        <f>7591.271/AU825</f>
        <v>0.535464595065181</v>
      </c>
      <c r="AU722" s="41">
        <f t="shared" si="137"/>
        <v>6</v>
      </c>
      <c r="AV722" s="42">
        <f t="shared" si="138"/>
        <v>3.21278757039109</v>
      </c>
    </row>
    <row r="723" ht="36" spans="1:48">
      <c r="A723" s="28">
        <v>720</v>
      </c>
      <c r="B723" s="11" t="s">
        <v>494</v>
      </c>
      <c r="C723" s="29" t="s">
        <v>2615</v>
      </c>
      <c r="D723" s="11" t="s">
        <v>2616</v>
      </c>
      <c r="E723" s="11" t="s">
        <v>2617</v>
      </c>
      <c r="F723" s="11" t="s">
        <v>519</v>
      </c>
      <c r="G723" s="11" t="s">
        <v>2592</v>
      </c>
      <c r="H723" s="11">
        <v>2</v>
      </c>
      <c r="I723" s="11">
        <v>2</v>
      </c>
      <c r="J723" s="11">
        <v>100</v>
      </c>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v>30</v>
      </c>
      <c r="AH723" s="11"/>
      <c r="AI723" s="11"/>
      <c r="AJ723" s="11"/>
      <c r="AK723" s="11"/>
      <c r="AL723" s="11"/>
      <c r="AM723" s="11"/>
      <c r="AN723" s="11" t="s">
        <v>1687</v>
      </c>
      <c r="AO723" s="11" t="s">
        <v>47</v>
      </c>
      <c r="AP723" s="11" t="s">
        <v>48</v>
      </c>
      <c r="AQ723" s="11" t="s">
        <v>729</v>
      </c>
      <c r="AR723" s="41">
        <f t="shared" si="133"/>
        <v>18</v>
      </c>
      <c r="AS723" s="41">
        <v>0.6</v>
      </c>
      <c r="AT723" s="41">
        <f>7591.271/AU825</f>
        <v>0.535464595065181</v>
      </c>
      <c r="AU723" s="41">
        <f t="shared" si="137"/>
        <v>18</v>
      </c>
      <c r="AV723" s="42">
        <f t="shared" si="138"/>
        <v>9.63836271117326</v>
      </c>
    </row>
    <row r="724" ht="36" spans="1:48">
      <c r="A724" s="28">
        <v>721</v>
      </c>
      <c r="B724" s="11" t="s">
        <v>494</v>
      </c>
      <c r="C724" s="29" t="s">
        <v>2618</v>
      </c>
      <c r="D724" s="11" t="s">
        <v>2619</v>
      </c>
      <c r="E724" s="11" t="s">
        <v>2620</v>
      </c>
      <c r="F724" s="11" t="s">
        <v>582</v>
      </c>
      <c r="G724" s="11" t="s">
        <v>2621</v>
      </c>
      <c r="H724" s="11">
        <v>5</v>
      </c>
      <c r="I724" s="11">
        <v>1</v>
      </c>
      <c r="J724" s="11">
        <v>100</v>
      </c>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v>15</v>
      </c>
      <c r="AH724" s="11"/>
      <c r="AI724" s="11"/>
      <c r="AJ724" s="11"/>
      <c r="AK724" s="11"/>
      <c r="AL724" s="11"/>
      <c r="AM724" s="11"/>
      <c r="AN724" s="11" t="s">
        <v>1687</v>
      </c>
      <c r="AO724" s="11" t="s">
        <v>47</v>
      </c>
      <c r="AP724" s="11" t="s">
        <v>56</v>
      </c>
      <c r="AQ724" s="11" t="s">
        <v>729</v>
      </c>
      <c r="AR724" s="41">
        <f t="shared" si="133"/>
        <v>9</v>
      </c>
      <c r="AS724" s="41">
        <v>0.6</v>
      </c>
      <c r="AT724" s="41">
        <f>7591.271/AU825</f>
        <v>0.535464595065181</v>
      </c>
      <c r="AU724" s="41">
        <f t="shared" si="137"/>
        <v>9</v>
      </c>
      <c r="AV724" s="42">
        <f t="shared" si="138"/>
        <v>4.81918135558663</v>
      </c>
    </row>
    <row r="725" ht="36" spans="1:48">
      <c r="A725" s="28">
        <v>722</v>
      </c>
      <c r="B725" s="11" t="s">
        <v>494</v>
      </c>
      <c r="C725" s="29" t="s">
        <v>2622</v>
      </c>
      <c r="D725" s="11" t="s">
        <v>2623</v>
      </c>
      <c r="E725" s="11" t="s">
        <v>2624</v>
      </c>
      <c r="F725" s="11" t="s">
        <v>528</v>
      </c>
      <c r="G725" s="11" t="s">
        <v>873</v>
      </c>
      <c r="H725" s="11">
        <v>1</v>
      </c>
      <c r="I725" s="11">
        <v>1</v>
      </c>
      <c r="J725" s="11">
        <v>100</v>
      </c>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v>30</v>
      </c>
      <c r="AH725" s="11"/>
      <c r="AI725" s="11"/>
      <c r="AJ725" s="11"/>
      <c r="AK725" s="11"/>
      <c r="AL725" s="11"/>
      <c r="AM725" s="11"/>
      <c r="AN725" s="11" t="s">
        <v>1699</v>
      </c>
      <c r="AO725" s="11" t="s">
        <v>47</v>
      </c>
      <c r="AP725" s="11" t="s">
        <v>48</v>
      </c>
      <c r="AQ725" s="11" t="s">
        <v>729</v>
      </c>
      <c r="AR725" s="41">
        <f t="shared" si="133"/>
        <v>18</v>
      </c>
      <c r="AS725" s="41">
        <v>0.6</v>
      </c>
      <c r="AT725" s="41">
        <f>7591.271/AU825</f>
        <v>0.535464595065181</v>
      </c>
      <c r="AU725" s="41">
        <f t="shared" si="137"/>
        <v>18</v>
      </c>
      <c r="AV725" s="42">
        <f t="shared" si="138"/>
        <v>9.63836271117326</v>
      </c>
    </row>
    <row r="726" ht="36" spans="1:48">
      <c r="A726" s="28">
        <v>723</v>
      </c>
      <c r="B726" s="11" t="s">
        <v>494</v>
      </c>
      <c r="C726" s="29" t="s">
        <v>2625</v>
      </c>
      <c r="D726" s="11" t="s">
        <v>2626</v>
      </c>
      <c r="E726" s="11" t="s">
        <v>2627</v>
      </c>
      <c r="F726" s="30" t="s">
        <v>2136</v>
      </c>
      <c r="G726" s="11" t="s">
        <v>1357</v>
      </c>
      <c r="H726" s="11">
        <v>5</v>
      </c>
      <c r="I726" s="11">
        <v>5</v>
      </c>
      <c r="J726" s="11">
        <v>100</v>
      </c>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v>15</v>
      </c>
      <c r="AH726" s="11"/>
      <c r="AI726" s="11"/>
      <c r="AJ726" s="11"/>
      <c r="AK726" s="11"/>
      <c r="AL726" s="11"/>
      <c r="AM726" s="11"/>
      <c r="AN726" s="11" t="s">
        <v>1718</v>
      </c>
      <c r="AO726" s="11" t="s">
        <v>47</v>
      </c>
      <c r="AP726" s="11" t="s">
        <v>56</v>
      </c>
      <c r="AQ726" s="11" t="s">
        <v>729</v>
      </c>
      <c r="AR726" s="41">
        <f t="shared" si="133"/>
        <v>9</v>
      </c>
      <c r="AS726" s="41">
        <v>0.6</v>
      </c>
      <c r="AT726" s="41">
        <f>7591.271/AU825</f>
        <v>0.535464595065181</v>
      </c>
      <c r="AU726" s="41">
        <f t="shared" si="137"/>
        <v>9</v>
      </c>
      <c r="AV726" s="42">
        <f t="shared" si="138"/>
        <v>4.81918135558663</v>
      </c>
    </row>
    <row r="727" ht="36" spans="1:48">
      <c r="A727" s="28">
        <v>724</v>
      </c>
      <c r="B727" s="11" t="s">
        <v>494</v>
      </c>
      <c r="C727" s="29" t="s">
        <v>2628</v>
      </c>
      <c r="D727" s="11" t="s">
        <v>2629</v>
      </c>
      <c r="E727" s="11" t="s">
        <v>2630</v>
      </c>
      <c r="F727" s="11" t="s">
        <v>2136</v>
      </c>
      <c r="G727" s="11" t="s">
        <v>1357</v>
      </c>
      <c r="H727" s="11">
        <v>5</v>
      </c>
      <c r="I727" s="11">
        <v>1</v>
      </c>
      <c r="J727" s="11">
        <v>100</v>
      </c>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v>15</v>
      </c>
      <c r="AH727" s="11"/>
      <c r="AI727" s="11"/>
      <c r="AJ727" s="11"/>
      <c r="AK727" s="11"/>
      <c r="AL727" s="11"/>
      <c r="AM727" s="11"/>
      <c r="AN727" s="11" t="s">
        <v>1742</v>
      </c>
      <c r="AO727" s="11" t="s">
        <v>47</v>
      </c>
      <c r="AP727" s="11" t="s">
        <v>56</v>
      </c>
      <c r="AQ727" s="11" t="s">
        <v>729</v>
      </c>
      <c r="AR727" s="41">
        <f t="shared" si="133"/>
        <v>9</v>
      </c>
      <c r="AS727" s="41">
        <v>0.6</v>
      </c>
      <c r="AT727" s="41">
        <f>7591.271/AU825</f>
        <v>0.535464595065181</v>
      </c>
      <c r="AU727" s="41">
        <f t="shared" si="137"/>
        <v>9</v>
      </c>
      <c r="AV727" s="42">
        <f t="shared" si="138"/>
        <v>4.81918135558663</v>
      </c>
    </row>
    <row r="728" ht="36" spans="1:48">
      <c r="A728" s="28">
        <v>725</v>
      </c>
      <c r="B728" s="11" t="s">
        <v>494</v>
      </c>
      <c r="C728" s="29" t="s">
        <v>2631</v>
      </c>
      <c r="D728" s="11" t="s">
        <v>2632</v>
      </c>
      <c r="E728" s="11" t="s">
        <v>2633</v>
      </c>
      <c r="F728" s="11" t="s">
        <v>519</v>
      </c>
      <c r="G728" s="11" t="s">
        <v>1275</v>
      </c>
      <c r="H728" s="11">
        <v>8</v>
      </c>
      <c r="I728" s="11">
        <v>8</v>
      </c>
      <c r="J728" s="11">
        <v>100</v>
      </c>
      <c r="K728" s="11" t="s">
        <v>1275</v>
      </c>
      <c r="L728" s="11">
        <v>0</v>
      </c>
      <c r="M728" s="11">
        <v>0</v>
      </c>
      <c r="N728" s="11">
        <v>0</v>
      </c>
      <c r="O728" s="11">
        <v>0</v>
      </c>
      <c r="P728" s="11">
        <v>0</v>
      </c>
      <c r="Q728" s="11">
        <v>0</v>
      </c>
      <c r="R728" s="11">
        <v>0</v>
      </c>
      <c r="S728" s="11">
        <v>0</v>
      </c>
      <c r="T728" s="11">
        <v>0</v>
      </c>
      <c r="U728" s="11">
        <v>0</v>
      </c>
      <c r="V728" s="11">
        <v>0</v>
      </c>
      <c r="W728" s="11">
        <v>0</v>
      </c>
      <c r="X728" s="11">
        <v>0</v>
      </c>
      <c r="Y728" s="11">
        <v>0</v>
      </c>
      <c r="Z728" s="11">
        <v>0</v>
      </c>
      <c r="AA728" s="11">
        <v>0</v>
      </c>
      <c r="AB728" s="11">
        <v>0</v>
      </c>
      <c r="AC728" s="11">
        <v>0</v>
      </c>
      <c r="AD728" s="11">
        <v>0</v>
      </c>
      <c r="AE728" s="11">
        <v>0</v>
      </c>
      <c r="AF728" s="11">
        <v>0</v>
      </c>
      <c r="AG728" s="11">
        <v>15</v>
      </c>
      <c r="AH728" s="11"/>
      <c r="AI728" s="11"/>
      <c r="AJ728" s="11" t="s">
        <v>3329</v>
      </c>
      <c r="AK728" s="11"/>
      <c r="AL728" s="11"/>
      <c r="AM728" s="11"/>
      <c r="AN728" s="11" t="s">
        <v>1775</v>
      </c>
      <c r="AO728" s="11" t="s">
        <v>47</v>
      </c>
      <c r="AP728" s="11" t="s">
        <v>56</v>
      </c>
      <c r="AQ728" s="11" t="s">
        <v>729</v>
      </c>
      <c r="AR728" s="41">
        <f t="shared" si="133"/>
        <v>9</v>
      </c>
      <c r="AS728" s="41">
        <v>0.6</v>
      </c>
      <c r="AT728" s="41">
        <f>7591.271/AU825</f>
        <v>0.535464595065181</v>
      </c>
      <c r="AU728" s="41">
        <f t="shared" si="137"/>
        <v>9</v>
      </c>
      <c r="AV728" s="42">
        <f t="shared" si="138"/>
        <v>4.81918135558663</v>
      </c>
    </row>
    <row r="729" ht="36" spans="1:48">
      <c r="A729" s="28">
        <v>726</v>
      </c>
      <c r="B729" s="11" t="s">
        <v>494</v>
      </c>
      <c r="C729" s="29" t="s">
        <v>2634</v>
      </c>
      <c r="D729" s="11" t="s">
        <v>2635</v>
      </c>
      <c r="E729" s="11" t="s">
        <v>2636</v>
      </c>
      <c r="F729" s="11" t="s">
        <v>524</v>
      </c>
      <c r="G729" s="11" t="s">
        <v>873</v>
      </c>
      <c r="H729" s="11">
        <v>2</v>
      </c>
      <c r="I729" s="11">
        <v>2</v>
      </c>
      <c r="J729" s="11">
        <v>100</v>
      </c>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v>30</v>
      </c>
      <c r="AH729" s="11"/>
      <c r="AI729" s="11"/>
      <c r="AJ729" s="11"/>
      <c r="AK729" s="11"/>
      <c r="AL729" s="11"/>
      <c r="AM729" s="11"/>
      <c r="AN729" s="11" t="s">
        <v>1788</v>
      </c>
      <c r="AO729" s="11" t="s">
        <v>47</v>
      </c>
      <c r="AP729" s="11" t="s">
        <v>48</v>
      </c>
      <c r="AQ729" s="11" t="s">
        <v>729</v>
      </c>
      <c r="AR729" s="41">
        <f t="shared" si="133"/>
        <v>18</v>
      </c>
      <c r="AS729" s="41">
        <v>0.6</v>
      </c>
      <c r="AT729" s="41">
        <f>7591.271/AU825</f>
        <v>0.535464595065181</v>
      </c>
      <c r="AU729" s="41">
        <f t="shared" si="137"/>
        <v>18</v>
      </c>
      <c r="AV729" s="42">
        <f t="shared" si="138"/>
        <v>9.63836271117326</v>
      </c>
    </row>
    <row r="730" ht="36" spans="1:48">
      <c r="A730" s="28">
        <v>727</v>
      </c>
      <c r="B730" s="11" t="s">
        <v>494</v>
      </c>
      <c r="C730" s="29" t="s">
        <v>2637</v>
      </c>
      <c r="D730" s="11" t="s">
        <v>2638</v>
      </c>
      <c r="E730" s="11" t="s">
        <v>2639</v>
      </c>
      <c r="F730" s="11" t="s">
        <v>528</v>
      </c>
      <c r="G730" s="11" t="s">
        <v>873</v>
      </c>
      <c r="H730" s="11">
        <v>2</v>
      </c>
      <c r="I730" s="11">
        <v>2</v>
      </c>
      <c r="J730" s="11">
        <v>100</v>
      </c>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v>30</v>
      </c>
      <c r="AH730" s="11"/>
      <c r="AI730" s="11"/>
      <c r="AJ730" s="11"/>
      <c r="AK730" s="11"/>
      <c r="AL730" s="11"/>
      <c r="AM730" s="11"/>
      <c r="AN730" s="11" t="s">
        <v>1788</v>
      </c>
      <c r="AO730" s="11" t="s">
        <v>47</v>
      </c>
      <c r="AP730" s="11" t="s">
        <v>48</v>
      </c>
      <c r="AQ730" s="11" t="s">
        <v>729</v>
      </c>
      <c r="AR730" s="41">
        <f t="shared" si="133"/>
        <v>18</v>
      </c>
      <c r="AS730" s="41">
        <v>0.6</v>
      </c>
      <c r="AT730" s="41">
        <f>7591.271/AU825</f>
        <v>0.535464595065181</v>
      </c>
      <c r="AU730" s="41">
        <f t="shared" si="137"/>
        <v>18</v>
      </c>
      <c r="AV730" s="42">
        <f t="shared" si="138"/>
        <v>9.63836271117326</v>
      </c>
    </row>
    <row r="731" ht="36" spans="1:48">
      <c r="A731" s="28">
        <v>728</v>
      </c>
      <c r="B731" s="11" t="s">
        <v>494</v>
      </c>
      <c r="C731" s="29" t="s">
        <v>2640</v>
      </c>
      <c r="D731" s="11" t="s">
        <v>2641</v>
      </c>
      <c r="E731" s="11" t="s">
        <v>2642</v>
      </c>
      <c r="F731" s="11" t="s">
        <v>2314</v>
      </c>
      <c r="G731" s="11" t="s">
        <v>1313</v>
      </c>
      <c r="H731" s="11">
        <v>4</v>
      </c>
      <c r="I731" s="11">
        <v>4</v>
      </c>
      <c r="J731" s="11">
        <v>100</v>
      </c>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v>15</v>
      </c>
      <c r="AH731" s="11"/>
      <c r="AI731" s="11"/>
      <c r="AJ731" s="11"/>
      <c r="AK731" s="11"/>
      <c r="AL731" s="11"/>
      <c r="AM731" s="11"/>
      <c r="AN731" s="11" t="s">
        <v>1839</v>
      </c>
      <c r="AO731" s="11" t="s">
        <v>47</v>
      </c>
      <c r="AP731" s="11" t="s">
        <v>56</v>
      </c>
      <c r="AQ731" s="11" t="s">
        <v>729</v>
      </c>
      <c r="AR731" s="41">
        <f t="shared" si="133"/>
        <v>9</v>
      </c>
      <c r="AS731" s="41">
        <v>0.6</v>
      </c>
      <c r="AT731" s="41">
        <f>7591.271/AU825</f>
        <v>0.535464595065181</v>
      </c>
      <c r="AU731" s="41">
        <f t="shared" si="137"/>
        <v>9</v>
      </c>
      <c r="AV731" s="42">
        <f t="shared" si="138"/>
        <v>4.81918135558663</v>
      </c>
    </row>
    <row r="732" ht="24" spans="1:48">
      <c r="A732" s="28">
        <v>729</v>
      </c>
      <c r="B732" s="11" t="s">
        <v>494</v>
      </c>
      <c r="C732" s="29" t="s">
        <v>2643</v>
      </c>
      <c r="D732" s="11" t="s">
        <v>2644</v>
      </c>
      <c r="E732" s="11" t="s">
        <v>2645</v>
      </c>
      <c r="F732" s="11" t="s">
        <v>2314</v>
      </c>
      <c r="G732" s="11" t="s">
        <v>894</v>
      </c>
      <c r="H732" s="11">
        <v>5</v>
      </c>
      <c r="I732" s="11">
        <v>5</v>
      </c>
      <c r="J732" s="11">
        <v>100</v>
      </c>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v>5</v>
      </c>
      <c r="AH732" s="11"/>
      <c r="AI732" s="11"/>
      <c r="AJ732" s="11"/>
      <c r="AK732" s="11"/>
      <c r="AL732" s="11"/>
      <c r="AM732" s="11"/>
      <c r="AN732" s="11" t="s">
        <v>1853</v>
      </c>
      <c r="AO732" s="11" t="s">
        <v>105</v>
      </c>
      <c r="AP732" s="11" t="s">
        <v>56</v>
      </c>
      <c r="AQ732" s="11" t="s">
        <v>729</v>
      </c>
      <c r="AR732" s="41">
        <f t="shared" si="133"/>
        <v>3</v>
      </c>
      <c r="AS732" s="41">
        <v>0.6</v>
      </c>
      <c r="AT732" s="41">
        <f>7591.271/AU825</f>
        <v>0.535464595065181</v>
      </c>
      <c r="AU732" s="41">
        <f t="shared" si="137"/>
        <v>3</v>
      </c>
      <c r="AV732" s="42">
        <f t="shared" si="138"/>
        <v>1.60639378519554</v>
      </c>
    </row>
    <row r="733" ht="36" spans="1:48">
      <c r="A733" s="28">
        <v>730</v>
      </c>
      <c r="B733" s="11" t="s">
        <v>494</v>
      </c>
      <c r="C733" s="29" t="s">
        <v>2646</v>
      </c>
      <c r="D733" s="11" t="s">
        <v>2647</v>
      </c>
      <c r="E733" s="11" t="s">
        <v>2648</v>
      </c>
      <c r="F733" s="11" t="s">
        <v>2314</v>
      </c>
      <c r="G733" s="11" t="s">
        <v>1313</v>
      </c>
      <c r="H733" s="11">
        <v>4</v>
      </c>
      <c r="I733" s="11">
        <v>4</v>
      </c>
      <c r="J733" s="11">
        <v>100</v>
      </c>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v>5</v>
      </c>
      <c r="AH733" s="11"/>
      <c r="AI733" s="11"/>
      <c r="AJ733" s="11"/>
      <c r="AK733" s="11"/>
      <c r="AL733" s="11"/>
      <c r="AM733" s="11"/>
      <c r="AN733" s="11" t="s">
        <v>2649</v>
      </c>
      <c r="AO733" s="11" t="s">
        <v>105</v>
      </c>
      <c r="AP733" s="11" t="s">
        <v>56</v>
      </c>
      <c r="AQ733" s="11" t="s">
        <v>729</v>
      </c>
      <c r="AR733" s="41">
        <f t="shared" si="133"/>
        <v>3</v>
      </c>
      <c r="AS733" s="41">
        <v>0.6</v>
      </c>
      <c r="AT733" s="41">
        <f>7591.271/AU825</f>
        <v>0.535464595065181</v>
      </c>
      <c r="AU733" s="41">
        <f t="shared" si="137"/>
        <v>3</v>
      </c>
      <c r="AV733" s="42">
        <f t="shared" si="138"/>
        <v>1.60639378519554</v>
      </c>
    </row>
    <row r="734" ht="36" spans="1:48">
      <c r="A734" s="28">
        <v>731</v>
      </c>
      <c r="B734" s="11" t="s">
        <v>494</v>
      </c>
      <c r="C734" s="29" t="s">
        <v>2650</v>
      </c>
      <c r="D734" s="11" t="s">
        <v>2651</v>
      </c>
      <c r="E734" s="11" t="s">
        <v>2652</v>
      </c>
      <c r="F734" s="30" t="s">
        <v>2510</v>
      </c>
      <c r="G734" s="11" t="s">
        <v>2511</v>
      </c>
      <c r="H734" s="11">
        <v>3</v>
      </c>
      <c r="I734" s="11">
        <v>3</v>
      </c>
      <c r="J734" s="11">
        <v>100</v>
      </c>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v>30</v>
      </c>
      <c r="AH734" s="11"/>
      <c r="AI734" s="11"/>
      <c r="AJ734" s="11"/>
      <c r="AK734" s="11"/>
      <c r="AL734" s="11"/>
      <c r="AM734" s="11"/>
      <c r="AN734" s="11" t="s">
        <v>2653</v>
      </c>
      <c r="AO734" s="11" t="s">
        <v>47</v>
      </c>
      <c r="AP734" s="11" t="s">
        <v>48</v>
      </c>
      <c r="AQ734" s="11" t="s">
        <v>729</v>
      </c>
      <c r="AR734" s="41">
        <f t="shared" si="133"/>
        <v>18</v>
      </c>
      <c r="AS734" s="41">
        <v>0.6</v>
      </c>
      <c r="AT734" s="41">
        <f>7591.271/AU825</f>
        <v>0.535464595065181</v>
      </c>
      <c r="AU734" s="41">
        <f t="shared" si="137"/>
        <v>18</v>
      </c>
      <c r="AV734" s="42">
        <f t="shared" si="138"/>
        <v>9.63836271117326</v>
      </c>
    </row>
    <row r="735" ht="48" spans="1:48">
      <c r="A735" s="28">
        <v>732</v>
      </c>
      <c r="B735" s="11" t="s">
        <v>656</v>
      </c>
      <c r="C735" s="29" t="s">
        <v>2654</v>
      </c>
      <c r="D735" s="11" t="s">
        <v>2655</v>
      </c>
      <c r="E735" s="11" t="s">
        <v>2656</v>
      </c>
      <c r="F735" s="30" t="s">
        <v>2657</v>
      </c>
      <c r="G735" s="11" t="s">
        <v>2658</v>
      </c>
      <c r="H735" s="11">
        <v>3</v>
      </c>
      <c r="I735" s="11">
        <v>1</v>
      </c>
      <c r="J735" s="11">
        <v>0</v>
      </c>
      <c r="K735" s="11" t="s">
        <v>3472</v>
      </c>
      <c r="L735" s="11">
        <v>2</v>
      </c>
      <c r="M735" s="11">
        <v>0</v>
      </c>
      <c r="N735" s="11" t="s">
        <v>3473</v>
      </c>
      <c r="O735" s="11">
        <v>3</v>
      </c>
      <c r="P735" s="11">
        <v>100</v>
      </c>
      <c r="Q735" s="11" t="s">
        <v>2658</v>
      </c>
      <c r="R735" s="11">
        <v>0</v>
      </c>
      <c r="S735" s="11">
        <v>0</v>
      </c>
      <c r="T735" s="11">
        <v>0</v>
      </c>
      <c r="U735" s="11">
        <v>0</v>
      </c>
      <c r="V735" s="11">
        <v>0</v>
      </c>
      <c r="W735" s="11">
        <v>0</v>
      </c>
      <c r="X735" s="11">
        <v>0</v>
      </c>
      <c r="Y735" s="11">
        <v>0</v>
      </c>
      <c r="Z735" s="11">
        <v>0</v>
      </c>
      <c r="AA735" s="11">
        <v>0</v>
      </c>
      <c r="AB735" s="11">
        <v>0</v>
      </c>
      <c r="AC735" s="11">
        <v>0</v>
      </c>
      <c r="AD735" s="11">
        <v>0</v>
      </c>
      <c r="AE735" s="11">
        <v>0</v>
      </c>
      <c r="AF735" s="11">
        <v>0</v>
      </c>
      <c r="AG735" s="11">
        <v>20</v>
      </c>
      <c r="AH735" s="11"/>
      <c r="AI735" s="11"/>
      <c r="AJ735" s="11" t="s">
        <v>3329</v>
      </c>
      <c r="AK735" s="11"/>
      <c r="AL735" s="11"/>
      <c r="AM735" s="11"/>
      <c r="AN735" s="11" t="s">
        <v>791</v>
      </c>
      <c r="AO735" s="11" t="s">
        <v>47</v>
      </c>
      <c r="AP735" s="11" t="s">
        <v>48</v>
      </c>
      <c r="AQ735" s="11" t="s">
        <v>729</v>
      </c>
      <c r="AR735" s="41">
        <f t="shared" si="133"/>
        <v>12</v>
      </c>
      <c r="AS735" s="41">
        <v>0.6</v>
      </c>
      <c r="AT735" s="41">
        <f>7591.271/AU825</f>
        <v>0.535464595065181</v>
      </c>
      <c r="AU735" s="41">
        <f t="shared" si="137"/>
        <v>12</v>
      </c>
      <c r="AV735" s="42">
        <f t="shared" si="138"/>
        <v>6.42557514078218</v>
      </c>
    </row>
    <row r="736" ht="48" spans="1:48">
      <c r="A736" s="28">
        <v>733</v>
      </c>
      <c r="B736" s="11" t="s">
        <v>656</v>
      </c>
      <c r="C736" s="29" t="s">
        <v>2659</v>
      </c>
      <c r="D736" s="11" t="s">
        <v>2660</v>
      </c>
      <c r="E736" s="11" t="s">
        <v>2661</v>
      </c>
      <c r="F736" s="30" t="s">
        <v>2662</v>
      </c>
      <c r="G736" s="11" t="s">
        <v>156</v>
      </c>
      <c r="H736" s="11">
        <v>1</v>
      </c>
      <c r="I736" s="11">
        <v>1</v>
      </c>
      <c r="J736" s="11">
        <v>100</v>
      </c>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v>20</v>
      </c>
      <c r="AH736" s="11"/>
      <c r="AI736" s="11"/>
      <c r="AJ736" s="11"/>
      <c r="AK736" s="11"/>
      <c r="AL736" s="11"/>
      <c r="AM736" s="11"/>
      <c r="AN736" s="11" t="s">
        <v>791</v>
      </c>
      <c r="AO736" s="11" t="s">
        <v>47</v>
      </c>
      <c r="AP736" s="11" t="s">
        <v>48</v>
      </c>
      <c r="AQ736" s="11" t="s">
        <v>729</v>
      </c>
      <c r="AR736" s="41">
        <f t="shared" si="133"/>
        <v>12</v>
      </c>
      <c r="AS736" s="41">
        <v>0.6</v>
      </c>
      <c r="AT736" s="41">
        <f>7591.271/AU825</f>
        <v>0.535464595065181</v>
      </c>
      <c r="AU736" s="41">
        <f t="shared" si="137"/>
        <v>12</v>
      </c>
      <c r="AV736" s="42">
        <f t="shared" si="138"/>
        <v>6.42557514078218</v>
      </c>
    </row>
    <row r="737" ht="36" spans="1:48">
      <c r="A737" s="28">
        <v>734</v>
      </c>
      <c r="B737" s="11" t="s">
        <v>656</v>
      </c>
      <c r="C737" s="29" t="s">
        <v>2663</v>
      </c>
      <c r="D737" s="11" t="s">
        <v>2664</v>
      </c>
      <c r="E737" s="57" t="s">
        <v>2665</v>
      </c>
      <c r="F737" s="30" t="s">
        <v>1976</v>
      </c>
      <c r="G737" s="11" t="s">
        <v>2666</v>
      </c>
      <c r="H737" s="11">
        <v>2</v>
      </c>
      <c r="I737" s="11">
        <v>1</v>
      </c>
      <c r="J737" s="11">
        <v>0</v>
      </c>
      <c r="K737" s="11" t="s">
        <v>3474</v>
      </c>
      <c r="L737" s="11">
        <v>2</v>
      </c>
      <c r="M737" s="11">
        <v>100</v>
      </c>
      <c r="N737" s="11" t="s">
        <v>2666</v>
      </c>
      <c r="O737" s="11">
        <v>0</v>
      </c>
      <c r="P737" s="11">
        <v>0</v>
      </c>
      <c r="Q737" s="11">
        <v>0</v>
      </c>
      <c r="R737" s="11">
        <v>0</v>
      </c>
      <c r="S737" s="11">
        <v>0</v>
      </c>
      <c r="T737" s="11">
        <v>0</v>
      </c>
      <c r="U737" s="11">
        <v>0</v>
      </c>
      <c r="V737" s="11">
        <v>0</v>
      </c>
      <c r="W737" s="11">
        <v>0</v>
      </c>
      <c r="X737" s="11">
        <v>0</v>
      </c>
      <c r="Y737" s="11">
        <v>0</v>
      </c>
      <c r="Z737" s="11">
        <v>0</v>
      </c>
      <c r="AA737" s="11">
        <v>0</v>
      </c>
      <c r="AB737" s="11">
        <v>0</v>
      </c>
      <c r="AC737" s="11">
        <v>0</v>
      </c>
      <c r="AD737" s="11">
        <v>0</v>
      </c>
      <c r="AE737" s="11">
        <v>0</v>
      </c>
      <c r="AF737" s="11">
        <v>0</v>
      </c>
      <c r="AG737" s="11">
        <v>20</v>
      </c>
      <c r="AH737" s="11"/>
      <c r="AI737" s="11"/>
      <c r="AJ737" s="11" t="s">
        <v>3329</v>
      </c>
      <c r="AK737" s="11"/>
      <c r="AL737" s="11"/>
      <c r="AM737" s="11"/>
      <c r="AN737" s="11" t="s">
        <v>2667</v>
      </c>
      <c r="AO737" s="11" t="s">
        <v>47</v>
      </c>
      <c r="AP737" s="31" t="s">
        <v>48</v>
      </c>
      <c r="AQ737" s="11" t="s">
        <v>729</v>
      </c>
      <c r="AR737" s="41">
        <f t="shared" si="133"/>
        <v>12</v>
      </c>
      <c r="AS737" s="41">
        <v>0.6</v>
      </c>
      <c r="AT737" s="41">
        <f>7591.271/AU825</f>
        <v>0.535464595065181</v>
      </c>
      <c r="AU737" s="41">
        <f t="shared" si="137"/>
        <v>12</v>
      </c>
      <c r="AV737" s="42">
        <f t="shared" si="138"/>
        <v>6.42557514078218</v>
      </c>
    </row>
    <row r="738" ht="48" spans="1:48">
      <c r="A738" s="28">
        <v>735</v>
      </c>
      <c r="B738" s="11" t="s">
        <v>656</v>
      </c>
      <c r="C738" s="29" t="s">
        <v>2668</v>
      </c>
      <c r="D738" s="11" t="s">
        <v>2669</v>
      </c>
      <c r="E738" s="11" t="s">
        <v>2670</v>
      </c>
      <c r="F738" s="30" t="s">
        <v>2671</v>
      </c>
      <c r="G738" s="11" t="s">
        <v>2672</v>
      </c>
      <c r="H738" s="11">
        <v>2</v>
      </c>
      <c r="I738" s="11">
        <v>2</v>
      </c>
      <c r="J738" s="11">
        <v>100</v>
      </c>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v>20</v>
      </c>
      <c r="AH738" s="11" t="s">
        <v>1400</v>
      </c>
      <c r="AI738" s="11">
        <v>7</v>
      </c>
      <c r="AJ738" s="11"/>
      <c r="AK738" s="11"/>
      <c r="AL738" s="11"/>
      <c r="AM738" s="11"/>
      <c r="AN738" s="11" t="s">
        <v>2673</v>
      </c>
      <c r="AO738" s="11" t="s">
        <v>47</v>
      </c>
      <c r="AP738" s="11" t="s">
        <v>48</v>
      </c>
      <c r="AQ738" s="11" t="s">
        <v>729</v>
      </c>
      <c r="AR738" s="41">
        <f t="shared" si="133"/>
        <v>12</v>
      </c>
      <c r="AS738" s="41">
        <v>0.6</v>
      </c>
      <c r="AT738" s="41">
        <f>7591.271/AU825</f>
        <v>0.535464595065181</v>
      </c>
      <c r="AU738" s="42">
        <f>AR738/AI738</f>
        <v>1.71428571428571</v>
      </c>
      <c r="AV738" s="42">
        <f t="shared" si="138"/>
        <v>0.917939305826025</v>
      </c>
    </row>
    <row r="739" ht="24" spans="1:48">
      <c r="A739" s="28">
        <v>736</v>
      </c>
      <c r="B739" s="11" t="s">
        <v>656</v>
      </c>
      <c r="C739" s="29" t="s">
        <v>2674</v>
      </c>
      <c r="D739" s="11" t="s">
        <v>2675</v>
      </c>
      <c r="E739" s="11" t="s">
        <v>2676</v>
      </c>
      <c r="F739" s="30" t="s">
        <v>660</v>
      </c>
      <c r="G739" s="11" t="s">
        <v>156</v>
      </c>
      <c r="H739" s="11">
        <v>1</v>
      </c>
      <c r="I739" s="11">
        <v>1</v>
      </c>
      <c r="J739" s="11">
        <v>100</v>
      </c>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v>20</v>
      </c>
      <c r="AH739" s="11"/>
      <c r="AI739" s="11"/>
      <c r="AJ739" s="11"/>
      <c r="AK739" s="11"/>
      <c r="AL739" s="11"/>
      <c r="AM739" s="11"/>
      <c r="AN739" s="11" t="s">
        <v>728</v>
      </c>
      <c r="AO739" s="11" t="s">
        <v>47</v>
      </c>
      <c r="AP739" s="11" t="s">
        <v>48</v>
      </c>
      <c r="AQ739" s="11" t="s">
        <v>729</v>
      </c>
      <c r="AR739" s="41">
        <f t="shared" si="133"/>
        <v>12</v>
      </c>
      <c r="AS739" s="41">
        <v>0.6</v>
      </c>
      <c r="AT739" s="41">
        <f>7591.271/AU825</f>
        <v>0.535464595065181</v>
      </c>
      <c r="AU739" s="41">
        <f t="shared" ref="AU739:AU742" si="139">AR739</f>
        <v>12</v>
      </c>
      <c r="AV739" s="42">
        <f t="shared" si="138"/>
        <v>6.42557514078218</v>
      </c>
    </row>
    <row r="740" ht="36" spans="1:48">
      <c r="A740" s="28">
        <v>737</v>
      </c>
      <c r="B740" s="11" t="s">
        <v>656</v>
      </c>
      <c r="C740" s="29" t="s">
        <v>2677</v>
      </c>
      <c r="D740" s="11" t="s">
        <v>2678</v>
      </c>
      <c r="E740" s="11" t="s">
        <v>2679</v>
      </c>
      <c r="F740" s="30" t="s">
        <v>2680</v>
      </c>
      <c r="G740" s="11" t="s">
        <v>2681</v>
      </c>
      <c r="H740" s="11">
        <v>1</v>
      </c>
      <c r="I740" s="11">
        <v>1</v>
      </c>
      <c r="J740" s="11">
        <v>100</v>
      </c>
      <c r="K740" s="11" t="s">
        <v>2681</v>
      </c>
      <c r="L740" s="11">
        <v>2</v>
      </c>
      <c r="M740" s="11">
        <v>0</v>
      </c>
      <c r="N740" s="11" t="s">
        <v>3475</v>
      </c>
      <c r="O740" s="11">
        <v>0</v>
      </c>
      <c r="P740" s="11">
        <v>0</v>
      </c>
      <c r="Q740" s="11">
        <v>0</v>
      </c>
      <c r="R740" s="11">
        <v>0</v>
      </c>
      <c r="S740" s="11">
        <v>0</v>
      </c>
      <c r="T740" s="11">
        <v>0</v>
      </c>
      <c r="U740" s="11">
        <v>0</v>
      </c>
      <c r="V740" s="11">
        <v>0</v>
      </c>
      <c r="W740" s="11">
        <v>0</v>
      </c>
      <c r="X740" s="11">
        <v>0</v>
      </c>
      <c r="Y740" s="11">
        <v>0</v>
      </c>
      <c r="Z740" s="11">
        <v>0</v>
      </c>
      <c r="AA740" s="11">
        <v>0</v>
      </c>
      <c r="AB740" s="11">
        <v>0</v>
      </c>
      <c r="AC740" s="11">
        <v>0</v>
      </c>
      <c r="AD740" s="11">
        <v>0</v>
      </c>
      <c r="AE740" s="11">
        <v>0</v>
      </c>
      <c r="AF740" s="11">
        <v>0</v>
      </c>
      <c r="AG740" s="11">
        <v>20</v>
      </c>
      <c r="AH740" s="11"/>
      <c r="AI740" s="11"/>
      <c r="AJ740" s="11" t="s">
        <v>3329</v>
      </c>
      <c r="AK740" s="11"/>
      <c r="AL740" s="11"/>
      <c r="AM740" s="11"/>
      <c r="AN740" s="11" t="s">
        <v>733</v>
      </c>
      <c r="AO740" s="11" t="s">
        <v>47</v>
      </c>
      <c r="AP740" s="11" t="s">
        <v>48</v>
      </c>
      <c r="AQ740" s="11" t="s">
        <v>729</v>
      </c>
      <c r="AR740" s="41">
        <f t="shared" si="133"/>
        <v>12</v>
      </c>
      <c r="AS740" s="41">
        <v>0.6</v>
      </c>
      <c r="AT740" s="41">
        <f>7591.271/AU825</f>
        <v>0.535464595065181</v>
      </c>
      <c r="AU740" s="41">
        <f t="shared" si="139"/>
        <v>12</v>
      </c>
      <c r="AV740" s="42">
        <f t="shared" si="138"/>
        <v>6.42557514078218</v>
      </c>
    </row>
    <row r="741" ht="36" spans="1:48">
      <c r="A741" s="28">
        <v>738</v>
      </c>
      <c r="B741" s="11" t="s">
        <v>656</v>
      </c>
      <c r="C741" s="29" t="s">
        <v>2682</v>
      </c>
      <c r="D741" s="11" t="s">
        <v>2683</v>
      </c>
      <c r="E741" s="11" t="s">
        <v>2684</v>
      </c>
      <c r="F741" s="30" t="s">
        <v>2685</v>
      </c>
      <c r="G741" s="11" t="s">
        <v>2686</v>
      </c>
      <c r="H741" s="11">
        <v>1</v>
      </c>
      <c r="I741" s="11">
        <v>1</v>
      </c>
      <c r="J741" s="11">
        <v>100</v>
      </c>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v>20</v>
      </c>
      <c r="AH741" s="11"/>
      <c r="AI741" s="11"/>
      <c r="AJ741" s="11"/>
      <c r="AK741" s="11"/>
      <c r="AL741" s="11"/>
      <c r="AM741" s="11"/>
      <c r="AN741" s="11" t="s">
        <v>737</v>
      </c>
      <c r="AO741" s="11" t="s">
        <v>47</v>
      </c>
      <c r="AP741" s="11" t="s">
        <v>48</v>
      </c>
      <c r="AQ741" s="11" t="s">
        <v>729</v>
      </c>
      <c r="AR741" s="41">
        <f t="shared" si="133"/>
        <v>12</v>
      </c>
      <c r="AS741" s="41">
        <v>0.6</v>
      </c>
      <c r="AT741" s="41">
        <f>7591.271/AU825</f>
        <v>0.535464595065181</v>
      </c>
      <c r="AU741" s="41">
        <f t="shared" si="139"/>
        <v>12</v>
      </c>
      <c r="AV741" s="42">
        <f t="shared" si="138"/>
        <v>6.42557514078218</v>
      </c>
    </row>
    <row r="742" ht="72" spans="1:48">
      <c r="A742" s="28">
        <v>739</v>
      </c>
      <c r="B742" s="11" t="s">
        <v>656</v>
      </c>
      <c r="C742" s="29" t="s">
        <v>2687</v>
      </c>
      <c r="D742" s="11" t="s">
        <v>2688</v>
      </c>
      <c r="E742" s="11" t="s">
        <v>2689</v>
      </c>
      <c r="F742" s="11" t="s">
        <v>2690</v>
      </c>
      <c r="G742" s="11" t="s">
        <v>2691</v>
      </c>
      <c r="H742" s="11">
        <v>1</v>
      </c>
      <c r="I742" s="11">
        <v>1</v>
      </c>
      <c r="J742" s="11">
        <v>100</v>
      </c>
      <c r="K742" s="11" t="s">
        <v>2691</v>
      </c>
      <c r="L742" s="11">
        <v>2</v>
      </c>
      <c r="M742" s="11">
        <v>0</v>
      </c>
      <c r="N742" s="11" t="s">
        <v>3476</v>
      </c>
      <c r="O742" s="11">
        <v>3</v>
      </c>
      <c r="P742" s="11">
        <v>0</v>
      </c>
      <c r="Q742" s="11" t="s">
        <v>3477</v>
      </c>
      <c r="R742" s="11">
        <v>0</v>
      </c>
      <c r="S742" s="11">
        <v>0</v>
      </c>
      <c r="T742" s="11">
        <v>0</v>
      </c>
      <c r="U742" s="11">
        <v>0</v>
      </c>
      <c r="V742" s="11">
        <v>0</v>
      </c>
      <c r="W742" s="11">
        <v>0</v>
      </c>
      <c r="X742" s="11">
        <v>0</v>
      </c>
      <c r="Y742" s="11">
        <v>0</v>
      </c>
      <c r="Z742" s="11">
        <v>0</v>
      </c>
      <c r="AA742" s="11">
        <v>0</v>
      </c>
      <c r="AB742" s="11">
        <v>0</v>
      </c>
      <c r="AC742" s="11">
        <v>0</v>
      </c>
      <c r="AD742" s="11">
        <v>0</v>
      </c>
      <c r="AE742" s="11">
        <v>0</v>
      </c>
      <c r="AF742" s="11">
        <v>0</v>
      </c>
      <c r="AG742" s="11">
        <v>20</v>
      </c>
      <c r="AH742" s="11"/>
      <c r="AI742" s="11"/>
      <c r="AJ742" s="11" t="s">
        <v>3329</v>
      </c>
      <c r="AK742" s="11"/>
      <c r="AL742" s="11"/>
      <c r="AM742" s="11"/>
      <c r="AN742" s="11" t="s">
        <v>737</v>
      </c>
      <c r="AO742" s="11" t="s">
        <v>47</v>
      </c>
      <c r="AP742" s="11" t="s">
        <v>48</v>
      </c>
      <c r="AQ742" s="11" t="s">
        <v>729</v>
      </c>
      <c r="AR742" s="41">
        <f t="shared" ref="AR742:AR805" si="140">AG742*AS742</f>
        <v>12</v>
      </c>
      <c r="AS742" s="41">
        <v>0.6</v>
      </c>
      <c r="AT742" s="41">
        <f>7591.271/AU825</f>
        <v>0.535464595065181</v>
      </c>
      <c r="AU742" s="41">
        <f t="shared" si="139"/>
        <v>12</v>
      </c>
      <c r="AV742" s="42">
        <f t="shared" si="138"/>
        <v>6.42557514078218</v>
      </c>
    </row>
    <row r="743" ht="48" spans="1:48">
      <c r="A743" s="28">
        <v>740</v>
      </c>
      <c r="B743" s="11" t="s">
        <v>656</v>
      </c>
      <c r="C743" s="29" t="s">
        <v>2692</v>
      </c>
      <c r="D743" s="11" t="s">
        <v>2693</v>
      </c>
      <c r="E743" s="11" t="s">
        <v>2694</v>
      </c>
      <c r="F743" s="11" t="s">
        <v>2690</v>
      </c>
      <c r="G743" s="11" t="s">
        <v>695</v>
      </c>
      <c r="H743" s="11">
        <v>1</v>
      </c>
      <c r="I743" s="11">
        <v>1</v>
      </c>
      <c r="J743" s="11">
        <v>100</v>
      </c>
      <c r="K743" s="11" t="s">
        <v>695</v>
      </c>
      <c r="L743" s="11">
        <v>2</v>
      </c>
      <c r="M743" s="11">
        <v>0</v>
      </c>
      <c r="N743" s="11" t="s">
        <v>3388</v>
      </c>
      <c r="O743" s="11">
        <v>3</v>
      </c>
      <c r="P743" s="11">
        <v>0</v>
      </c>
      <c r="Q743" s="11" t="s">
        <v>3478</v>
      </c>
      <c r="R743" s="11">
        <v>4</v>
      </c>
      <c r="S743" s="11">
        <v>0</v>
      </c>
      <c r="T743" s="11" t="s">
        <v>3479</v>
      </c>
      <c r="U743" s="11">
        <v>5</v>
      </c>
      <c r="V743" s="11">
        <v>0</v>
      </c>
      <c r="W743" s="11" t="s">
        <v>3480</v>
      </c>
      <c r="X743" s="11">
        <v>0</v>
      </c>
      <c r="Y743" s="11">
        <v>0</v>
      </c>
      <c r="Z743" s="11">
        <v>0</v>
      </c>
      <c r="AA743" s="11">
        <v>0</v>
      </c>
      <c r="AB743" s="11">
        <v>0</v>
      </c>
      <c r="AC743" s="11">
        <v>0</v>
      </c>
      <c r="AD743" s="11">
        <v>0</v>
      </c>
      <c r="AE743" s="11">
        <v>0</v>
      </c>
      <c r="AF743" s="11">
        <v>0</v>
      </c>
      <c r="AG743" s="11">
        <v>20</v>
      </c>
      <c r="AH743" s="11" t="s">
        <v>1400</v>
      </c>
      <c r="AI743" s="11">
        <v>14</v>
      </c>
      <c r="AJ743" s="11" t="s">
        <v>3329</v>
      </c>
      <c r="AK743" s="11"/>
      <c r="AL743" s="11"/>
      <c r="AM743" s="11"/>
      <c r="AN743" s="11" t="s">
        <v>737</v>
      </c>
      <c r="AO743" s="11" t="s">
        <v>47</v>
      </c>
      <c r="AP743" s="11" t="s">
        <v>48</v>
      </c>
      <c r="AQ743" s="11" t="s">
        <v>729</v>
      </c>
      <c r="AR743" s="41">
        <f t="shared" si="140"/>
        <v>12</v>
      </c>
      <c r="AS743" s="41">
        <v>0.6</v>
      </c>
      <c r="AT743" s="41">
        <f>7591.271/AU825</f>
        <v>0.535464595065181</v>
      </c>
      <c r="AU743" s="42">
        <f>AR743/AI743</f>
        <v>0.857142857142857</v>
      </c>
      <c r="AV743" s="42">
        <f t="shared" si="138"/>
        <v>0.458969652913013</v>
      </c>
    </row>
    <row r="744" ht="48" spans="1:48">
      <c r="A744" s="28">
        <v>741</v>
      </c>
      <c r="B744" s="11" t="s">
        <v>656</v>
      </c>
      <c r="C744" s="29" t="s">
        <v>2695</v>
      </c>
      <c r="D744" s="11" t="s">
        <v>2696</v>
      </c>
      <c r="E744" s="11" t="s">
        <v>2697</v>
      </c>
      <c r="F744" s="30" t="s">
        <v>2698</v>
      </c>
      <c r="G744" s="11" t="s">
        <v>2699</v>
      </c>
      <c r="H744" s="11">
        <v>1</v>
      </c>
      <c r="I744" s="11">
        <v>1</v>
      </c>
      <c r="J744" s="11">
        <v>100</v>
      </c>
      <c r="K744" s="11" t="s">
        <v>2699</v>
      </c>
      <c r="L744" s="11">
        <v>2</v>
      </c>
      <c r="M744" s="11">
        <v>0</v>
      </c>
      <c r="N744" s="11" t="s">
        <v>972</v>
      </c>
      <c r="O744" s="11">
        <v>3</v>
      </c>
      <c r="P744" s="11">
        <v>0</v>
      </c>
      <c r="Q744" s="11" t="s">
        <v>128</v>
      </c>
      <c r="R744" s="11">
        <v>0</v>
      </c>
      <c r="S744" s="11">
        <v>0</v>
      </c>
      <c r="T744" s="11">
        <v>0</v>
      </c>
      <c r="U744" s="11">
        <v>0</v>
      </c>
      <c r="V744" s="11">
        <v>0</v>
      </c>
      <c r="W744" s="11">
        <v>0</v>
      </c>
      <c r="X744" s="11">
        <v>0</v>
      </c>
      <c r="Y744" s="11">
        <v>0</v>
      </c>
      <c r="Z744" s="11">
        <v>0</v>
      </c>
      <c r="AA744" s="11">
        <v>0</v>
      </c>
      <c r="AB744" s="11">
        <v>0</v>
      </c>
      <c r="AC744" s="11">
        <v>0</v>
      </c>
      <c r="AD744" s="11">
        <v>0</v>
      </c>
      <c r="AE744" s="11">
        <v>0</v>
      </c>
      <c r="AF744" s="11">
        <v>0</v>
      </c>
      <c r="AG744" s="11">
        <v>20</v>
      </c>
      <c r="AH744" s="11"/>
      <c r="AI744" s="11"/>
      <c r="AJ744" s="11" t="s">
        <v>3329</v>
      </c>
      <c r="AK744" s="11"/>
      <c r="AL744" s="11"/>
      <c r="AM744" s="11"/>
      <c r="AN744" s="11" t="s">
        <v>741</v>
      </c>
      <c r="AO744" s="11" t="s">
        <v>47</v>
      </c>
      <c r="AP744" s="11" t="s">
        <v>48</v>
      </c>
      <c r="AQ744" s="11" t="s">
        <v>729</v>
      </c>
      <c r="AR744" s="41">
        <f t="shared" si="140"/>
        <v>12</v>
      </c>
      <c r="AS744" s="41">
        <v>0.6</v>
      </c>
      <c r="AT744" s="41">
        <f>7591.271/AU825</f>
        <v>0.535464595065181</v>
      </c>
      <c r="AU744" s="41">
        <f t="shared" ref="AU744:AU755" si="141">AR744</f>
        <v>12</v>
      </c>
      <c r="AV744" s="42">
        <f t="shared" si="138"/>
        <v>6.42557514078218</v>
      </c>
    </row>
    <row r="745" ht="36" spans="1:48">
      <c r="A745" s="28">
        <v>742</v>
      </c>
      <c r="B745" s="11" t="s">
        <v>656</v>
      </c>
      <c r="C745" s="29" t="s">
        <v>2700</v>
      </c>
      <c r="D745" s="11" t="s">
        <v>2701</v>
      </c>
      <c r="E745" s="11" t="s">
        <v>2702</v>
      </c>
      <c r="F745" s="30" t="s">
        <v>2703</v>
      </c>
      <c r="G745" s="11" t="s">
        <v>128</v>
      </c>
      <c r="H745" s="11">
        <v>1</v>
      </c>
      <c r="I745" s="11">
        <v>1</v>
      </c>
      <c r="J745" s="11">
        <v>100</v>
      </c>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v>20</v>
      </c>
      <c r="AH745" s="11"/>
      <c r="AI745" s="11"/>
      <c r="AJ745" s="11"/>
      <c r="AK745" s="11"/>
      <c r="AL745" s="11"/>
      <c r="AM745" s="11"/>
      <c r="AN745" s="11" t="s">
        <v>746</v>
      </c>
      <c r="AO745" s="11" t="s">
        <v>47</v>
      </c>
      <c r="AP745" s="11" t="s">
        <v>48</v>
      </c>
      <c r="AQ745" s="11" t="s">
        <v>729</v>
      </c>
      <c r="AR745" s="41">
        <f t="shared" si="140"/>
        <v>12</v>
      </c>
      <c r="AS745" s="41">
        <v>0.6</v>
      </c>
      <c r="AT745" s="41">
        <f>7591.271/AU825</f>
        <v>0.535464595065181</v>
      </c>
      <c r="AU745" s="41">
        <f t="shared" si="141"/>
        <v>12</v>
      </c>
      <c r="AV745" s="42">
        <f t="shared" si="138"/>
        <v>6.42557514078218</v>
      </c>
    </row>
    <row r="746" ht="72" spans="1:48">
      <c r="A746" s="28">
        <v>743</v>
      </c>
      <c r="B746" s="11" t="s">
        <v>656</v>
      </c>
      <c r="C746" s="29" t="s">
        <v>2704</v>
      </c>
      <c r="D746" s="11" t="s">
        <v>2705</v>
      </c>
      <c r="E746" s="11" t="s">
        <v>2706</v>
      </c>
      <c r="F746" s="30" t="s">
        <v>2707</v>
      </c>
      <c r="G746" s="11" t="s">
        <v>2708</v>
      </c>
      <c r="H746" s="11">
        <v>3</v>
      </c>
      <c r="I746" s="11">
        <v>1</v>
      </c>
      <c r="J746" s="11">
        <v>0</v>
      </c>
      <c r="K746" s="11" t="s">
        <v>3481</v>
      </c>
      <c r="L746" s="11">
        <v>2</v>
      </c>
      <c r="M746" s="11">
        <v>0</v>
      </c>
      <c r="N746" s="11" t="s">
        <v>128</v>
      </c>
      <c r="O746" s="11">
        <v>3</v>
      </c>
      <c r="P746" s="11">
        <v>100</v>
      </c>
      <c r="Q746" s="11" t="s">
        <v>2708</v>
      </c>
      <c r="R746" s="11">
        <v>4</v>
      </c>
      <c r="S746" s="11">
        <v>0</v>
      </c>
      <c r="T746" s="11" t="s">
        <v>3482</v>
      </c>
      <c r="U746" s="11">
        <v>5</v>
      </c>
      <c r="V746" s="11">
        <v>0</v>
      </c>
      <c r="W746" s="11" t="s">
        <v>3482</v>
      </c>
      <c r="X746" s="11">
        <v>6</v>
      </c>
      <c r="Y746" s="11">
        <v>0</v>
      </c>
      <c r="Z746" s="11" t="s">
        <v>3482</v>
      </c>
      <c r="AA746" s="11">
        <v>7</v>
      </c>
      <c r="AB746" s="11">
        <v>0</v>
      </c>
      <c r="AC746" s="11" t="s">
        <v>3482</v>
      </c>
      <c r="AD746" s="11">
        <v>8</v>
      </c>
      <c r="AE746" s="11">
        <v>0</v>
      </c>
      <c r="AF746" s="11" t="s">
        <v>3482</v>
      </c>
      <c r="AG746" s="11">
        <v>20</v>
      </c>
      <c r="AH746" s="11"/>
      <c r="AI746" s="11"/>
      <c r="AJ746" s="11" t="s">
        <v>3329</v>
      </c>
      <c r="AK746" s="11"/>
      <c r="AL746" s="11"/>
      <c r="AM746" s="11"/>
      <c r="AN746" s="11" t="s">
        <v>750</v>
      </c>
      <c r="AO746" s="11" t="s">
        <v>47</v>
      </c>
      <c r="AP746" s="11" t="s">
        <v>48</v>
      </c>
      <c r="AQ746" s="11" t="s">
        <v>729</v>
      </c>
      <c r="AR746" s="41">
        <f t="shared" si="140"/>
        <v>12</v>
      </c>
      <c r="AS746" s="41">
        <v>0.6</v>
      </c>
      <c r="AT746" s="41">
        <f>7591.271/AU825</f>
        <v>0.535464595065181</v>
      </c>
      <c r="AU746" s="41">
        <f t="shared" si="141"/>
        <v>12</v>
      </c>
      <c r="AV746" s="42">
        <f t="shared" si="138"/>
        <v>6.42557514078218</v>
      </c>
    </row>
    <row r="747" ht="72" spans="1:48">
      <c r="A747" s="28">
        <v>744</v>
      </c>
      <c r="B747" s="11" t="s">
        <v>656</v>
      </c>
      <c r="C747" s="29" t="s">
        <v>2709</v>
      </c>
      <c r="D747" s="11" t="s">
        <v>2710</v>
      </c>
      <c r="E747" s="11" t="s">
        <v>2711</v>
      </c>
      <c r="F747" s="30" t="s">
        <v>2712</v>
      </c>
      <c r="G747" s="11" t="s">
        <v>128</v>
      </c>
      <c r="H747" s="11">
        <v>2</v>
      </c>
      <c r="I747" s="11">
        <v>1</v>
      </c>
      <c r="J747" s="11">
        <v>0</v>
      </c>
      <c r="K747" s="11" t="s">
        <v>3483</v>
      </c>
      <c r="L747" s="11">
        <v>2</v>
      </c>
      <c r="M747" s="11">
        <v>57.14</v>
      </c>
      <c r="N747" s="11" t="s">
        <v>128</v>
      </c>
      <c r="O747" s="11">
        <v>3</v>
      </c>
      <c r="P747" s="11">
        <v>42.86</v>
      </c>
      <c r="Q747" s="11" t="s">
        <v>3484</v>
      </c>
      <c r="R747" s="11">
        <v>0</v>
      </c>
      <c r="S747" s="11">
        <v>0</v>
      </c>
      <c r="T747" s="11">
        <v>0</v>
      </c>
      <c r="U747" s="11">
        <v>0</v>
      </c>
      <c r="V747" s="11">
        <v>0</v>
      </c>
      <c r="W747" s="11">
        <v>0</v>
      </c>
      <c r="X747" s="11">
        <v>0</v>
      </c>
      <c r="Y747" s="11">
        <v>0</v>
      </c>
      <c r="Z747" s="11">
        <v>0</v>
      </c>
      <c r="AA747" s="11">
        <v>0</v>
      </c>
      <c r="AB747" s="11">
        <v>0</v>
      </c>
      <c r="AC747" s="11">
        <v>0</v>
      </c>
      <c r="AD747" s="11">
        <v>0</v>
      </c>
      <c r="AE747" s="11">
        <v>0</v>
      </c>
      <c r="AF747" s="11">
        <v>0</v>
      </c>
      <c r="AG747" s="11">
        <v>20</v>
      </c>
      <c r="AH747" s="11"/>
      <c r="AI747" s="11"/>
      <c r="AJ747" s="11" t="s">
        <v>3329</v>
      </c>
      <c r="AK747" s="11"/>
      <c r="AL747" s="11"/>
      <c r="AM747" s="11"/>
      <c r="AN747" s="11" t="s">
        <v>750</v>
      </c>
      <c r="AO747" s="11" t="s">
        <v>47</v>
      </c>
      <c r="AP747" s="11" t="s">
        <v>48</v>
      </c>
      <c r="AQ747" s="11" t="s">
        <v>729</v>
      </c>
      <c r="AR747" s="41">
        <f t="shared" si="140"/>
        <v>12</v>
      </c>
      <c r="AS747" s="41">
        <v>0.6</v>
      </c>
      <c r="AT747" s="41">
        <f>7591.271/AU825</f>
        <v>0.535464595065181</v>
      </c>
      <c r="AU747" s="41">
        <f t="shared" si="141"/>
        <v>12</v>
      </c>
      <c r="AV747" s="42">
        <f t="shared" si="138"/>
        <v>6.42557514078218</v>
      </c>
    </row>
    <row r="748" ht="60" spans="1:48">
      <c r="A748" s="28">
        <v>745</v>
      </c>
      <c r="B748" s="11" t="s">
        <v>656</v>
      </c>
      <c r="C748" s="29" t="s">
        <v>2713</v>
      </c>
      <c r="D748" s="11" t="s">
        <v>2714</v>
      </c>
      <c r="E748" s="11" t="s">
        <v>2715</v>
      </c>
      <c r="F748" s="30" t="s">
        <v>2716</v>
      </c>
      <c r="G748" s="11" t="s">
        <v>128</v>
      </c>
      <c r="H748" s="11">
        <v>2</v>
      </c>
      <c r="I748" s="11">
        <v>2</v>
      </c>
      <c r="J748" s="11">
        <v>100</v>
      </c>
      <c r="K748" s="11" t="s">
        <v>128</v>
      </c>
      <c r="L748" s="11">
        <v>3</v>
      </c>
      <c r="M748" s="11">
        <v>0</v>
      </c>
      <c r="N748" s="11" t="s">
        <v>3357</v>
      </c>
      <c r="O748" s="11">
        <v>4</v>
      </c>
      <c r="P748" s="11">
        <v>0</v>
      </c>
      <c r="Q748" s="11" t="s">
        <v>3485</v>
      </c>
      <c r="R748" s="11">
        <v>0</v>
      </c>
      <c r="S748" s="11">
        <v>0</v>
      </c>
      <c r="T748" s="11">
        <v>0</v>
      </c>
      <c r="U748" s="11">
        <v>0</v>
      </c>
      <c r="V748" s="11">
        <v>0</v>
      </c>
      <c r="W748" s="11">
        <v>0</v>
      </c>
      <c r="X748" s="11">
        <v>0</v>
      </c>
      <c r="Y748" s="11">
        <v>0</v>
      </c>
      <c r="Z748" s="11">
        <v>0</v>
      </c>
      <c r="AA748" s="11">
        <v>0</v>
      </c>
      <c r="AB748" s="11">
        <v>0</v>
      </c>
      <c r="AC748" s="11">
        <v>0</v>
      </c>
      <c r="AD748" s="11">
        <v>0</v>
      </c>
      <c r="AE748" s="11">
        <v>0</v>
      </c>
      <c r="AF748" s="11">
        <v>0</v>
      </c>
      <c r="AG748" s="11">
        <v>20</v>
      </c>
      <c r="AH748" s="11"/>
      <c r="AI748" s="11"/>
      <c r="AJ748" s="11" t="s">
        <v>3329</v>
      </c>
      <c r="AK748" s="11"/>
      <c r="AL748" s="11"/>
      <c r="AM748" s="11"/>
      <c r="AN748" s="11" t="s">
        <v>869</v>
      </c>
      <c r="AO748" s="11" t="s">
        <v>47</v>
      </c>
      <c r="AP748" s="11" t="s">
        <v>48</v>
      </c>
      <c r="AQ748" s="11" t="s">
        <v>729</v>
      </c>
      <c r="AR748" s="41">
        <f t="shared" si="140"/>
        <v>12</v>
      </c>
      <c r="AS748" s="41">
        <v>0.6</v>
      </c>
      <c r="AT748" s="41">
        <f>7591.271/AU825</f>
        <v>0.535464595065181</v>
      </c>
      <c r="AU748" s="41">
        <f t="shared" si="141"/>
        <v>12</v>
      </c>
      <c r="AV748" s="42">
        <f t="shared" si="138"/>
        <v>6.42557514078218</v>
      </c>
    </row>
    <row r="749" ht="36" spans="1:48">
      <c r="A749" s="28">
        <v>746</v>
      </c>
      <c r="B749" s="11" t="s">
        <v>656</v>
      </c>
      <c r="C749" s="29" t="s">
        <v>2717</v>
      </c>
      <c r="D749" s="11" t="s">
        <v>2718</v>
      </c>
      <c r="E749" s="11" t="s">
        <v>2719</v>
      </c>
      <c r="F749" s="30" t="s">
        <v>2720</v>
      </c>
      <c r="G749" s="11" t="s">
        <v>2666</v>
      </c>
      <c r="H749" s="11">
        <v>2</v>
      </c>
      <c r="I749" s="11">
        <v>1</v>
      </c>
      <c r="J749" s="11">
        <v>0</v>
      </c>
      <c r="K749" s="11" t="s">
        <v>3474</v>
      </c>
      <c r="L749" s="11">
        <v>2</v>
      </c>
      <c r="M749" s="11">
        <v>100</v>
      </c>
      <c r="N749" s="11" t="s">
        <v>2666</v>
      </c>
      <c r="O749" s="11">
        <v>3</v>
      </c>
      <c r="P749" s="11">
        <v>0</v>
      </c>
      <c r="Q749" s="11" t="s">
        <v>3486</v>
      </c>
      <c r="R749" s="11">
        <v>0</v>
      </c>
      <c r="S749" s="11">
        <v>0</v>
      </c>
      <c r="T749" s="11">
        <v>0</v>
      </c>
      <c r="U749" s="11">
        <v>0</v>
      </c>
      <c r="V749" s="11">
        <v>0</v>
      </c>
      <c r="W749" s="11">
        <v>0</v>
      </c>
      <c r="X749" s="11">
        <v>0</v>
      </c>
      <c r="Y749" s="11">
        <v>0</v>
      </c>
      <c r="Z749" s="11">
        <v>0</v>
      </c>
      <c r="AA749" s="11">
        <v>0</v>
      </c>
      <c r="AB749" s="11">
        <v>0</v>
      </c>
      <c r="AC749" s="11">
        <v>0</v>
      </c>
      <c r="AD749" s="11">
        <v>0</v>
      </c>
      <c r="AE749" s="11">
        <v>0</v>
      </c>
      <c r="AF749" s="11">
        <v>0</v>
      </c>
      <c r="AG749" s="11">
        <v>20</v>
      </c>
      <c r="AH749" s="11"/>
      <c r="AI749" s="11"/>
      <c r="AJ749" s="11" t="s">
        <v>3329</v>
      </c>
      <c r="AK749" s="11"/>
      <c r="AL749" s="11"/>
      <c r="AM749" s="11"/>
      <c r="AN749" s="11" t="s">
        <v>869</v>
      </c>
      <c r="AO749" s="11" t="s">
        <v>47</v>
      </c>
      <c r="AP749" s="11" t="s">
        <v>48</v>
      </c>
      <c r="AQ749" s="11" t="s">
        <v>729</v>
      </c>
      <c r="AR749" s="41">
        <f t="shared" si="140"/>
        <v>12</v>
      </c>
      <c r="AS749" s="41">
        <v>0.6</v>
      </c>
      <c r="AT749" s="41">
        <f>7591.271/AU825</f>
        <v>0.535464595065181</v>
      </c>
      <c r="AU749" s="41">
        <f t="shared" si="141"/>
        <v>12</v>
      </c>
      <c r="AV749" s="42">
        <f t="shared" si="138"/>
        <v>6.42557514078218</v>
      </c>
    </row>
    <row r="750" ht="84" spans="1:48">
      <c r="A750" s="28">
        <v>747</v>
      </c>
      <c r="B750" s="11" t="s">
        <v>656</v>
      </c>
      <c r="C750" s="29" t="s">
        <v>2721</v>
      </c>
      <c r="D750" s="11" t="s">
        <v>2722</v>
      </c>
      <c r="E750" s="11" t="s">
        <v>2723</v>
      </c>
      <c r="F750" s="30" t="s">
        <v>672</v>
      </c>
      <c r="G750" s="11" t="s">
        <v>339</v>
      </c>
      <c r="H750" s="11">
        <v>1</v>
      </c>
      <c r="I750" s="11">
        <v>1</v>
      </c>
      <c r="J750" s="11">
        <v>100</v>
      </c>
      <c r="K750" s="11" t="s">
        <v>339</v>
      </c>
      <c r="L750" s="11">
        <v>2</v>
      </c>
      <c r="M750" s="11">
        <v>0</v>
      </c>
      <c r="N750" s="11" t="s">
        <v>3380</v>
      </c>
      <c r="O750" s="11">
        <v>3</v>
      </c>
      <c r="P750" s="11">
        <v>0</v>
      </c>
      <c r="Q750" s="11" t="s">
        <v>3381</v>
      </c>
      <c r="R750" s="11">
        <v>4</v>
      </c>
      <c r="S750" s="11">
        <v>0</v>
      </c>
      <c r="T750" s="11" t="s">
        <v>3383</v>
      </c>
      <c r="U750" s="11">
        <v>5</v>
      </c>
      <c r="V750" s="11">
        <v>0</v>
      </c>
      <c r="W750" s="11" t="s">
        <v>3384</v>
      </c>
      <c r="X750" s="11">
        <v>0</v>
      </c>
      <c r="Y750" s="11">
        <v>0</v>
      </c>
      <c r="Z750" s="11">
        <v>0</v>
      </c>
      <c r="AA750" s="11">
        <v>0</v>
      </c>
      <c r="AB750" s="11">
        <v>0</v>
      </c>
      <c r="AC750" s="11">
        <v>0</v>
      </c>
      <c r="AD750" s="11">
        <v>0</v>
      </c>
      <c r="AE750" s="11">
        <v>0</v>
      </c>
      <c r="AF750" s="11">
        <v>0</v>
      </c>
      <c r="AG750" s="11">
        <v>20</v>
      </c>
      <c r="AH750" s="11"/>
      <c r="AI750" s="11"/>
      <c r="AJ750" s="11" t="s">
        <v>3329</v>
      </c>
      <c r="AK750" s="11"/>
      <c r="AL750" s="11"/>
      <c r="AM750" s="11"/>
      <c r="AN750" s="11" t="s">
        <v>898</v>
      </c>
      <c r="AO750" s="11" t="s">
        <v>47</v>
      </c>
      <c r="AP750" s="11" t="s">
        <v>48</v>
      </c>
      <c r="AQ750" s="11" t="s">
        <v>729</v>
      </c>
      <c r="AR750" s="41">
        <f t="shared" si="140"/>
        <v>12</v>
      </c>
      <c r="AS750" s="41">
        <v>0.6</v>
      </c>
      <c r="AT750" s="41">
        <f>7591.271/AU825</f>
        <v>0.535464595065181</v>
      </c>
      <c r="AU750" s="41">
        <f t="shared" si="141"/>
        <v>12</v>
      </c>
      <c r="AV750" s="42">
        <f t="shared" si="138"/>
        <v>6.42557514078218</v>
      </c>
    </row>
    <row r="751" ht="24" spans="1:48">
      <c r="A751" s="28">
        <v>748</v>
      </c>
      <c r="B751" s="11" t="s">
        <v>656</v>
      </c>
      <c r="C751" s="29" t="s">
        <v>2724</v>
      </c>
      <c r="D751" s="11" t="s">
        <v>2725</v>
      </c>
      <c r="E751" s="11" t="s">
        <v>2726</v>
      </c>
      <c r="F751" s="30" t="s">
        <v>2727</v>
      </c>
      <c r="G751" s="11" t="s">
        <v>331</v>
      </c>
      <c r="H751" s="11">
        <v>1</v>
      </c>
      <c r="I751" s="11">
        <v>1</v>
      </c>
      <c r="J751" s="11">
        <v>100</v>
      </c>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v>20</v>
      </c>
      <c r="AH751" s="11"/>
      <c r="AI751" s="11"/>
      <c r="AJ751" s="11"/>
      <c r="AK751" s="11"/>
      <c r="AL751" s="11"/>
      <c r="AM751" s="11"/>
      <c r="AN751" s="11" t="s">
        <v>754</v>
      </c>
      <c r="AO751" s="11" t="s">
        <v>47</v>
      </c>
      <c r="AP751" s="11" t="s">
        <v>48</v>
      </c>
      <c r="AQ751" s="11" t="s">
        <v>729</v>
      </c>
      <c r="AR751" s="41">
        <f t="shared" si="140"/>
        <v>12</v>
      </c>
      <c r="AS751" s="41">
        <v>0.6</v>
      </c>
      <c r="AT751" s="41">
        <f>7591.271/AU825</f>
        <v>0.535464595065181</v>
      </c>
      <c r="AU751" s="41">
        <f t="shared" si="141"/>
        <v>12</v>
      </c>
      <c r="AV751" s="42">
        <f t="shared" si="138"/>
        <v>6.42557514078218</v>
      </c>
    </row>
    <row r="752" ht="60" spans="1:48">
      <c r="A752" s="28">
        <v>749</v>
      </c>
      <c r="B752" s="11" t="s">
        <v>656</v>
      </c>
      <c r="C752" s="29" t="s">
        <v>2728</v>
      </c>
      <c r="D752" s="11" t="s">
        <v>2729</v>
      </c>
      <c r="E752" s="11" t="s">
        <v>2730</v>
      </c>
      <c r="F752" s="30" t="s">
        <v>2731</v>
      </c>
      <c r="G752" s="11" t="s">
        <v>2732</v>
      </c>
      <c r="H752" s="11">
        <v>1</v>
      </c>
      <c r="I752" s="11">
        <v>1</v>
      </c>
      <c r="J752" s="11">
        <v>41.66</v>
      </c>
      <c r="K752" s="11" t="s">
        <v>2732</v>
      </c>
      <c r="L752" s="11">
        <v>2</v>
      </c>
      <c r="M752" s="11">
        <v>33.33</v>
      </c>
      <c r="N752" s="11" t="s">
        <v>3487</v>
      </c>
      <c r="O752" s="11">
        <v>3</v>
      </c>
      <c r="P752" s="11">
        <v>25</v>
      </c>
      <c r="Q752" s="11" t="s">
        <v>3488</v>
      </c>
      <c r="R752" s="11">
        <v>0</v>
      </c>
      <c r="S752" s="11">
        <v>0</v>
      </c>
      <c r="T752" s="11">
        <v>0</v>
      </c>
      <c r="U752" s="11">
        <v>0</v>
      </c>
      <c r="V752" s="11">
        <v>0</v>
      </c>
      <c r="W752" s="11">
        <v>0</v>
      </c>
      <c r="X752" s="11">
        <v>0</v>
      </c>
      <c r="Y752" s="11">
        <v>0</v>
      </c>
      <c r="Z752" s="11">
        <v>0</v>
      </c>
      <c r="AA752" s="11">
        <v>0</v>
      </c>
      <c r="AB752" s="11">
        <v>0</v>
      </c>
      <c r="AC752" s="11">
        <v>0</v>
      </c>
      <c r="AD752" s="11">
        <v>0</v>
      </c>
      <c r="AE752" s="11">
        <v>0</v>
      </c>
      <c r="AF752" s="11">
        <v>0</v>
      </c>
      <c r="AG752" s="11">
        <v>20</v>
      </c>
      <c r="AH752" s="11"/>
      <c r="AI752" s="11"/>
      <c r="AJ752" s="11" t="s">
        <v>3329</v>
      </c>
      <c r="AK752" s="11"/>
      <c r="AL752" s="11"/>
      <c r="AM752" s="11"/>
      <c r="AN752" s="11" t="s">
        <v>754</v>
      </c>
      <c r="AO752" s="11" t="s">
        <v>47</v>
      </c>
      <c r="AP752" s="11" t="s">
        <v>48</v>
      </c>
      <c r="AQ752" s="11" t="s">
        <v>729</v>
      </c>
      <c r="AR752" s="41">
        <f t="shared" si="140"/>
        <v>12</v>
      </c>
      <c r="AS752" s="41">
        <v>0.6</v>
      </c>
      <c r="AT752" s="41">
        <f>7591.271/AU825</f>
        <v>0.535464595065181</v>
      </c>
      <c r="AU752" s="41">
        <f t="shared" si="141"/>
        <v>12</v>
      </c>
      <c r="AV752" s="42">
        <f t="shared" si="138"/>
        <v>6.42557514078218</v>
      </c>
    </row>
    <row r="753" ht="48" spans="1:48">
      <c r="A753" s="28">
        <v>750</v>
      </c>
      <c r="B753" s="11" t="s">
        <v>656</v>
      </c>
      <c r="C753" s="29" t="s">
        <v>2733</v>
      </c>
      <c r="D753" s="11" t="s">
        <v>2734</v>
      </c>
      <c r="E753" s="11" t="s">
        <v>2735</v>
      </c>
      <c r="F753" s="30" t="s">
        <v>2736</v>
      </c>
      <c r="G753" s="11" t="s">
        <v>1113</v>
      </c>
      <c r="H753" s="11">
        <v>1</v>
      </c>
      <c r="I753" s="11">
        <v>1</v>
      </c>
      <c r="J753" s="11">
        <v>100</v>
      </c>
      <c r="K753" s="11" t="s">
        <v>1113</v>
      </c>
      <c r="L753" s="11">
        <v>2</v>
      </c>
      <c r="M753" s="11">
        <v>0</v>
      </c>
      <c r="N753" s="11" t="s">
        <v>3489</v>
      </c>
      <c r="O753" s="11">
        <v>3</v>
      </c>
      <c r="P753" s="11">
        <v>0</v>
      </c>
      <c r="Q753" s="11" t="s">
        <v>3490</v>
      </c>
      <c r="R753" s="11">
        <v>4</v>
      </c>
      <c r="S753" s="11">
        <v>0</v>
      </c>
      <c r="T753" s="11" t="s">
        <v>3330</v>
      </c>
      <c r="U753" s="11">
        <v>7</v>
      </c>
      <c r="V753" s="11">
        <v>0</v>
      </c>
      <c r="W753" s="11" t="s">
        <v>3491</v>
      </c>
      <c r="X753" s="11">
        <v>0</v>
      </c>
      <c r="Y753" s="11">
        <v>0</v>
      </c>
      <c r="Z753" s="11">
        <v>0</v>
      </c>
      <c r="AA753" s="11">
        <v>0</v>
      </c>
      <c r="AB753" s="11">
        <v>0</v>
      </c>
      <c r="AC753" s="11">
        <v>0</v>
      </c>
      <c r="AD753" s="11">
        <v>0</v>
      </c>
      <c r="AE753" s="11">
        <v>0</v>
      </c>
      <c r="AF753" s="11">
        <v>0</v>
      </c>
      <c r="AG753" s="11">
        <v>20</v>
      </c>
      <c r="AH753" s="11"/>
      <c r="AI753" s="11"/>
      <c r="AJ753" s="11" t="s">
        <v>3329</v>
      </c>
      <c r="AK753" s="11"/>
      <c r="AL753" s="11"/>
      <c r="AM753" s="11"/>
      <c r="AN753" s="11" t="s">
        <v>759</v>
      </c>
      <c r="AO753" s="11" t="s">
        <v>47</v>
      </c>
      <c r="AP753" s="11" t="s">
        <v>48</v>
      </c>
      <c r="AQ753" s="11" t="s">
        <v>729</v>
      </c>
      <c r="AR753" s="41">
        <f t="shared" si="140"/>
        <v>12</v>
      </c>
      <c r="AS753" s="41">
        <v>0.6</v>
      </c>
      <c r="AT753" s="41">
        <f>7591.271/AU825</f>
        <v>0.535464595065181</v>
      </c>
      <c r="AU753" s="41">
        <f t="shared" si="141"/>
        <v>12</v>
      </c>
      <c r="AV753" s="42">
        <f t="shared" si="138"/>
        <v>6.42557514078218</v>
      </c>
    </row>
    <row r="754" ht="48" spans="1:48">
      <c r="A754" s="28">
        <v>751</v>
      </c>
      <c r="B754" s="11" t="s">
        <v>656</v>
      </c>
      <c r="C754" s="29" t="s">
        <v>2737</v>
      </c>
      <c r="D754" s="11" t="s">
        <v>2738</v>
      </c>
      <c r="E754" s="11" t="s">
        <v>2739</v>
      </c>
      <c r="F754" s="11" t="s">
        <v>2740</v>
      </c>
      <c r="G754" s="11" t="s">
        <v>972</v>
      </c>
      <c r="H754" s="11">
        <v>2</v>
      </c>
      <c r="I754" s="11">
        <v>1</v>
      </c>
      <c r="J754" s="11">
        <v>0</v>
      </c>
      <c r="K754" s="11" t="s">
        <v>3492</v>
      </c>
      <c r="L754" s="11">
        <v>2</v>
      </c>
      <c r="M754" s="11">
        <v>100</v>
      </c>
      <c r="N754" s="11" t="s">
        <v>972</v>
      </c>
      <c r="O754" s="11">
        <v>3</v>
      </c>
      <c r="P754" s="11">
        <v>0</v>
      </c>
      <c r="Q754" s="11" t="s">
        <v>128</v>
      </c>
      <c r="R754" s="11">
        <v>0</v>
      </c>
      <c r="S754" s="11">
        <v>0</v>
      </c>
      <c r="T754" s="11">
        <v>0</v>
      </c>
      <c r="U754" s="11">
        <v>0</v>
      </c>
      <c r="V754" s="11">
        <v>0</v>
      </c>
      <c r="W754" s="11">
        <v>0</v>
      </c>
      <c r="X754" s="11">
        <v>0</v>
      </c>
      <c r="Y754" s="11">
        <v>0</v>
      </c>
      <c r="Z754" s="11">
        <v>0</v>
      </c>
      <c r="AA754" s="11">
        <v>0</v>
      </c>
      <c r="AB754" s="11">
        <v>0</v>
      </c>
      <c r="AC754" s="11">
        <v>0</v>
      </c>
      <c r="AD754" s="11">
        <v>0</v>
      </c>
      <c r="AE754" s="11">
        <v>0</v>
      </c>
      <c r="AF754" s="11">
        <v>0</v>
      </c>
      <c r="AG754" s="11">
        <v>20</v>
      </c>
      <c r="AH754" s="11"/>
      <c r="AI754" s="11"/>
      <c r="AJ754" s="11" t="s">
        <v>3329</v>
      </c>
      <c r="AK754" s="11"/>
      <c r="AL754" s="11"/>
      <c r="AM754" s="11"/>
      <c r="AN754" s="11" t="s">
        <v>759</v>
      </c>
      <c r="AO754" s="11" t="s">
        <v>47</v>
      </c>
      <c r="AP754" s="11" t="s">
        <v>48</v>
      </c>
      <c r="AQ754" s="11" t="s">
        <v>729</v>
      </c>
      <c r="AR754" s="41">
        <f t="shared" si="140"/>
        <v>12</v>
      </c>
      <c r="AS754" s="41">
        <v>0.6</v>
      </c>
      <c r="AT754" s="41">
        <f>7591.271/AU825</f>
        <v>0.535464595065181</v>
      </c>
      <c r="AU754" s="41">
        <f t="shared" si="141"/>
        <v>12</v>
      </c>
      <c r="AV754" s="42">
        <f t="shared" si="138"/>
        <v>6.42557514078218</v>
      </c>
    </row>
    <row r="755" ht="24" spans="1:48">
      <c r="A755" s="28">
        <v>752</v>
      </c>
      <c r="B755" s="11" t="s">
        <v>656</v>
      </c>
      <c r="C755" s="29" t="s">
        <v>2741</v>
      </c>
      <c r="D755" s="11" t="s">
        <v>2742</v>
      </c>
      <c r="E755" s="11" t="s">
        <v>2743</v>
      </c>
      <c r="F755" s="11" t="s">
        <v>2744</v>
      </c>
      <c r="G755" s="11" t="s">
        <v>2732</v>
      </c>
      <c r="H755" s="11">
        <v>1</v>
      </c>
      <c r="I755" s="11">
        <v>1</v>
      </c>
      <c r="J755" s="11">
        <v>100</v>
      </c>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v>20</v>
      </c>
      <c r="AH755" s="11"/>
      <c r="AI755" s="11"/>
      <c r="AJ755" s="11"/>
      <c r="AK755" s="11"/>
      <c r="AL755" s="11"/>
      <c r="AM755" s="11"/>
      <c r="AN755" s="11" t="s">
        <v>980</v>
      </c>
      <c r="AO755" s="11" t="s">
        <v>47</v>
      </c>
      <c r="AP755" s="11" t="s">
        <v>48</v>
      </c>
      <c r="AQ755" s="11" t="s">
        <v>729</v>
      </c>
      <c r="AR755" s="41">
        <f t="shared" si="140"/>
        <v>12</v>
      </c>
      <c r="AS755" s="41">
        <v>0.6</v>
      </c>
      <c r="AT755" s="41">
        <f>7591.271/AU825</f>
        <v>0.535464595065181</v>
      </c>
      <c r="AU755" s="41">
        <f t="shared" si="141"/>
        <v>12</v>
      </c>
      <c r="AV755" s="42">
        <f t="shared" si="138"/>
        <v>6.42557514078218</v>
      </c>
    </row>
    <row r="756" ht="48" spans="1:48">
      <c r="A756" s="28">
        <v>753</v>
      </c>
      <c r="B756" s="11" t="s">
        <v>656</v>
      </c>
      <c r="C756" s="29" t="s">
        <v>2745</v>
      </c>
      <c r="D756" s="11" t="s">
        <v>2746</v>
      </c>
      <c r="E756" s="11" t="s">
        <v>2747</v>
      </c>
      <c r="F756" s="30" t="s">
        <v>2671</v>
      </c>
      <c r="G756" s="11" t="s">
        <v>339</v>
      </c>
      <c r="H756" s="11">
        <v>1</v>
      </c>
      <c r="I756" s="11">
        <v>1</v>
      </c>
      <c r="J756" s="11">
        <v>100</v>
      </c>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v>20</v>
      </c>
      <c r="AH756" s="11" t="s">
        <v>1400</v>
      </c>
      <c r="AI756" s="11">
        <v>7</v>
      </c>
      <c r="AJ756" s="11"/>
      <c r="AK756" s="11"/>
      <c r="AL756" s="11"/>
      <c r="AM756" s="11"/>
      <c r="AN756" s="11" t="s">
        <v>1005</v>
      </c>
      <c r="AO756" s="11" t="s">
        <v>47</v>
      </c>
      <c r="AP756" s="11" t="s">
        <v>48</v>
      </c>
      <c r="AQ756" s="11" t="s">
        <v>729</v>
      </c>
      <c r="AR756" s="41">
        <f t="shared" si="140"/>
        <v>12</v>
      </c>
      <c r="AS756" s="41">
        <v>0.6</v>
      </c>
      <c r="AT756" s="41">
        <f>7591.271/AU825</f>
        <v>0.535464595065181</v>
      </c>
      <c r="AU756" s="42">
        <f>AR756/AI756</f>
        <v>1.71428571428571</v>
      </c>
      <c r="AV756" s="42">
        <f t="shared" si="138"/>
        <v>0.917939305826025</v>
      </c>
    </row>
    <row r="757" ht="48" spans="1:48">
      <c r="A757" s="28">
        <v>754</v>
      </c>
      <c r="B757" s="11" t="s">
        <v>656</v>
      </c>
      <c r="C757" s="29" t="s">
        <v>2748</v>
      </c>
      <c r="D757" s="11" t="s">
        <v>2749</v>
      </c>
      <c r="E757" s="11" t="s">
        <v>2750</v>
      </c>
      <c r="F757" s="11" t="s">
        <v>664</v>
      </c>
      <c r="G757" s="11" t="s">
        <v>2056</v>
      </c>
      <c r="H757" s="11">
        <v>2</v>
      </c>
      <c r="I757" s="11">
        <v>1</v>
      </c>
      <c r="J757" s="11">
        <v>0</v>
      </c>
      <c r="K757" s="11" t="s">
        <v>3493</v>
      </c>
      <c r="L757" s="11">
        <v>2</v>
      </c>
      <c r="M757" s="11">
        <v>60</v>
      </c>
      <c r="N757" s="11" t="s">
        <v>2056</v>
      </c>
      <c r="O757" s="11">
        <v>3</v>
      </c>
      <c r="P757" s="11">
        <v>40</v>
      </c>
      <c r="Q757" s="11" t="s">
        <v>3494</v>
      </c>
      <c r="R757" s="11">
        <v>0</v>
      </c>
      <c r="S757" s="11">
        <v>0</v>
      </c>
      <c r="T757" s="11">
        <v>0</v>
      </c>
      <c r="U757" s="11">
        <v>0</v>
      </c>
      <c r="V757" s="11">
        <v>0</v>
      </c>
      <c r="W757" s="11">
        <v>0</v>
      </c>
      <c r="X757" s="11">
        <v>0</v>
      </c>
      <c r="Y757" s="11">
        <v>0</v>
      </c>
      <c r="Z757" s="11">
        <v>0</v>
      </c>
      <c r="AA757" s="11">
        <v>0</v>
      </c>
      <c r="AB757" s="11">
        <v>0</v>
      </c>
      <c r="AC757" s="11">
        <v>0</v>
      </c>
      <c r="AD757" s="11">
        <v>0</v>
      </c>
      <c r="AE757" s="11">
        <v>0</v>
      </c>
      <c r="AF757" s="11">
        <v>0</v>
      </c>
      <c r="AG757" s="11">
        <v>20</v>
      </c>
      <c r="AH757" s="11"/>
      <c r="AI757" s="11"/>
      <c r="AJ757" s="11" t="s">
        <v>3329</v>
      </c>
      <c r="AK757" s="11"/>
      <c r="AL757" s="11"/>
      <c r="AM757" s="11"/>
      <c r="AN757" s="11" t="s">
        <v>1005</v>
      </c>
      <c r="AO757" s="11" t="s">
        <v>47</v>
      </c>
      <c r="AP757" s="11" t="s">
        <v>48</v>
      </c>
      <c r="AQ757" s="11" t="s">
        <v>729</v>
      </c>
      <c r="AR757" s="41">
        <f t="shared" si="140"/>
        <v>12</v>
      </c>
      <c r="AS757" s="41">
        <v>0.6</v>
      </c>
      <c r="AT757" s="41">
        <f>7591.271/AU825</f>
        <v>0.535464595065181</v>
      </c>
      <c r="AU757" s="41">
        <f t="shared" ref="AU757:AU770" si="142">AR757</f>
        <v>12</v>
      </c>
      <c r="AV757" s="42">
        <f t="shared" si="138"/>
        <v>6.42557514078218</v>
      </c>
    </row>
    <row r="758" ht="36" spans="1:48">
      <c r="A758" s="28">
        <v>755</v>
      </c>
      <c r="B758" s="11" t="s">
        <v>656</v>
      </c>
      <c r="C758" s="29" t="s">
        <v>2751</v>
      </c>
      <c r="D758" s="11" t="s">
        <v>2752</v>
      </c>
      <c r="E758" s="11" t="s">
        <v>2753</v>
      </c>
      <c r="F758" s="11" t="s">
        <v>535</v>
      </c>
      <c r="G758" s="11" t="s">
        <v>339</v>
      </c>
      <c r="H758" s="11">
        <v>1</v>
      </c>
      <c r="I758" s="11">
        <v>1</v>
      </c>
      <c r="J758" s="11">
        <v>100</v>
      </c>
      <c r="K758" s="11" t="s">
        <v>339</v>
      </c>
      <c r="L758" s="11">
        <v>4</v>
      </c>
      <c r="M758" s="11">
        <v>0</v>
      </c>
      <c r="N758" s="11" t="s">
        <v>3495</v>
      </c>
      <c r="O758" s="11">
        <v>0</v>
      </c>
      <c r="P758" s="11">
        <v>0</v>
      </c>
      <c r="Q758" s="11">
        <v>0</v>
      </c>
      <c r="R758" s="11">
        <v>0</v>
      </c>
      <c r="S758" s="11">
        <v>0</v>
      </c>
      <c r="T758" s="11">
        <v>0</v>
      </c>
      <c r="U758" s="11">
        <v>0</v>
      </c>
      <c r="V758" s="11">
        <v>0</v>
      </c>
      <c r="W758" s="11">
        <v>0</v>
      </c>
      <c r="X758" s="11">
        <v>0</v>
      </c>
      <c r="Y758" s="11">
        <v>0</v>
      </c>
      <c r="Z758" s="11">
        <v>0</v>
      </c>
      <c r="AA758" s="11">
        <v>0</v>
      </c>
      <c r="AB758" s="11">
        <v>0</v>
      </c>
      <c r="AC758" s="11">
        <v>0</v>
      </c>
      <c r="AD758" s="11">
        <v>0</v>
      </c>
      <c r="AE758" s="11">
        <v>0</v>
      </c>
      <c r="AF758" s="11">
        <v>0</v>
      </c>
      <c r="AG758" s="11">
        <v>20</v>
      </c>
      <c r="AH758" s="11"/>
      <c r="AI758" s="11"/>
      <c r="AJ758" s="11" t="s">
        <v>3329</v>
      </c>
      <c r="AK758" s="11"/>
      <c r="AL758" s="11"/>
      <c r="AM758" s="11"/>
      <c r="AN758" s="11" t="s">
        <v>1005</v>
      </c>
      <c r="AO758" s="11" t="s">
        <v>47</v>
      </c>
      <c r="AP758" s="11" t="s">
        <v>48</v>
      </c>
      <c r="AQ758" s="11" t="s">
        <v>729</v>
      </c>
      <c r="AR758" s="41">
        <f t="shared" si="140"/>
        <v>12</v>
      </c>
      <c r="AS758" s="41">
        <v>0.6</v>
      </c>
      <c r="AT758" s="41">
        <f>7591.271/AU825</f>
        <v>0.535464595065181</v>
      </c>
      <c r="AU758" s="41">
        <f t="shared" si="142"/>
        <v>12</v>
      </c>
      <c r="AV758" s="42">
        <f t="shared" si="138"/>
        <v>6.42557514078218</v>
      </c>
    </row>
    <row r="759" ht="48" spans="1:48">
      <c r="A759" s="28">
        <v>756</v>
      </c>
      <c r="B759" s="11" t="s">
        <v>656</v>
      </c>
      <c r="C759" s="29" t="s">
        <v>2754</v>
      </c>
      <c r="D759" s="11" t="s">
        <v>2755</v>
      </c>
      <c r="E759" s="11" t="s">
        <v>2756</v>
      </c>
      <c r="F759" s="11" t="s">
        <v>2740</v>
      </c>
      <c r="G759" s="11" t="s">
        <v>972</v>
      </c>
      <c r="H759" s="11">
        <v>2</v>
      </c>
      <c r="I759" s="11">
        <v>1</v>
      </c>
      <c r="J759" s="11">
        <v>0</v>
      </c>
      <c r="K759" s="11" t="s">
        <v>3492</v>
      </c>
      <c r="L759" s="11">
        <v>2</v>
      </c>
      <c r="M759" s="11">
        <v>100</v>
      </c>
      <c r="N759" s="11" t="s">
        <v>972</v>
      </c>
      <c r="O759" s="11">
        <v>3</v>
      </c>
      <c r="P759" s="11">
        <v>0</v>
      </c>
      <c r="Q759" s="11" t="s">
        <v>128</v>
      </c>
      <c r="R759" s="11">
        <v>0</v>
      </c>
      <c r="S759" s="11">
        <v>0</v>
      </c>
      <c r="T759" s="11">
        <v>0</v>
      </c>
      <c r="U759" s="11">
        <v>0</v>
      </c>
      <c r="V759" s="11">
        <v>0</v>
      </c>
      <c r="W759" s="11">
        <v>0</v>
      </c>
      <c r="X759" s="11">
        <v>0</v>
      </c>
      <c r="Y759" s="11">
        <v>0</v>
      </c>
      <c r="Z759" s="11">
        <v>0</v>
      </c>
      <c r="AA759" s="11">
        <v>0</v>
      </c>
      <c r="AB759" s="11">
        <v>0</v>
      </c>
      <c r="AC759" s="11">
        <v>0</v>
      </c>
      <c r="AD759" s="11">
        <v>0</v>
      </c>
      <c r="AE759" s="11">
        <v>0</v>
      </c>
      <c r="AF759" s="11">
        <v>0</v>
      </c>
      <c r="AG759" s="11">
        <v>20</v>
      </c>
      <c r="AH759" s="11"/>
      <c r="AI759" s="11"/>
      <c r="AJ759" s="11" t="s">
        <v>3329</v>
      </c>
      <c r="AK759" s="11"/>
      <c r="AL759" s="11"/>
      <c r="AM759" s="11"/>
      <c r="AN759" s="11" t="s">
        <v>1005</v>
      </c>
      <c r="AO759" s="11" t="s">
        <v>47</v>
      </c>
      <c r="AP759" s="11" t="s">
        <v>48</v>
      </c>
      <c r="AQ759" s="11" t="s">
        <v>729</v>
      </c>
      <c r="AR759" s="41">
        <f t="shared" si="140"/>
        <v>12</v>
      </c>
      <c r="AS759" s="41">
        <v>0.6</v>
      </c>
      <c r="AT759" s="41">
        <f>7591.271/AU825</f>
        <v>0.535464595065181</v>
      </c>
      <c r="AU759" s="41">
        <f t="shared" si="142"/>
        <v>12</v>
      </c>
      <c r="AV759" s="42">
        <f t="shared" si="138"/>
        <v>6.42557514078218</v>
      </c>
    </row>
    <row r="760" ht="48" spans="1:48">
      <c r="A760" s="28">
        <v>757</v>
      </c>
      <c r="B760" s="11" t="s">
        <v>656</v>
      </c>
      <c r="C760" s="29" t="s">
        <v>2757</v>
      </c>
      <c r="D760" s="11" t="s">
        <v>2758</v>
      </c>
      <c r="E760" s="11" t="s">
        <v>2759</v>
      </c>
      <c r="F760" s="30" t="s">
        <v>2760</v>
      </c>
      <c r="G760" s="11" t="s">
        <v>2686</v>
      </c>
      <c r="H760" s="11">
        <v>1</v>
      </c>
      <c r="I760" s="11">
        <v>1</v>
      </c>
      <c r="J760" s="11">
        <v>90</v>
      </c>
      <c r="K760" s="11" t="s">
        <v>2686</v>
      </c>
      <c r="L760" s="11">
        <v>3</v>
      </c>
      <c r="M760" s="11">
        <v>10</v>
      </c>
      <c r="N760" s="11" t="s">
        <v>3496</v>
      </c>
      <c r="O760" s="11">
        <v>0</v>
      </c>
      <c r="P760" s="11">
        <v>0</v>
      </c>
      <c r="Q760" s="11">
        <v>0</v>
      </c>
      <c r="R760" s="11">
        <v>0</v>
      </c>
      <c r="S760" s="11">
        <v>0</v>
      </c>
      <c r="T760" s="11">
        <v>0</v>
      </c>
      <c r="U760" s="11">
        <v>0</v>
      </c>
      <c r="V760" s="11">
        <v>0</v>
      </c>
      <c r="W760" s="11">
        <v>0</v>
      </c>
      <c r="X760" s="11">
        <v>0</v>
      </c>
      <c r="Y760" s="11">
        <v>0</v>
      </c>
      <c r="Z760" s="11">
        <v>0</v>
      </c>
      <c r="AA760" s="11">
        <v>0</v>
      </c>
      <c r="AB760" s="11">
        <v>0</v>
      </c>
      <c r="AC760" s="11">
        <v>0</v>
      </c>
      <c r="AD760" s="11">
        <v>0</v>
      </c>
      <c r="AE760" s="11">
        <v>0</v>
      </c>
      <c r="AF760" s="11">
        <v>0</v>
      </c>
      <c r="AG760" s="11">
        <v>20</v>
      </c>
      <c r="AH760" s="11"/>
      <c r="AI760" s="11"/>
      <c r="AJ760" s="11" t="s">
        <v>3329</v>
      </c>
      <c r="AK760" s="11"/>
      <c r="AL760" s="11"/>
      <c r="AM760" s="11"/>
      <c r="AN760" s="11" t="s">
        <v>763</v>
      </c>
      <c r="AO760" s="11" t="s">
        <v>47</v>
      </c>
      <c r="AP760" s="11" t="s">
        <v>48</v>
      </c>
      <c r="AQ760" s="11" t="s">
        <v>729</v>
      </c>
      <c r="AR760" s="41">
        <f t="shared" si="140"/>
        <v>12</v>
      </c>
      <c r="AS760" s="41">
        <v>0.6</v>
      </c>
      <c r="AT760" s="41">
        <f>7591.271/AU825</f>
        <v>0.535464595065181</v>
      </c>
      <c r="AU760" s="41">
        <f t="shared" si="142"/>
        <v>12</v>
      </c>
      <c r="AV760" s="42">
        <f t="shared" si="138"/>
        <v>6.42557514078218</v>
      </c>
    </row>
    <row r="761" ht="48" spans="1:48">
      <c r="A761" s="28">
        <v>758</v>
      </c>
      <c r="B761" s="11" t="s">
        <v>656</v>
      </c>
      <c r="C761" s="29" t="s">
        <v>2761</v>
      </c>
      <c r="D761" s="11" t="s">
        <v>2762</v>
      </c>
      <c r="E761" s="11" t="s">
        <v>2763</v>
      </c>
      <c r="F761" s="30" t="s">
        <v>2698</v>
      </c>
      <c r="G761" s="11" t="s">
        <v>2699</v>
      </c>
      <c r="H761" s="11">
        <v>1</v>
      </c>
      <c r="I761" s="11">
        <v>1</v>
      </c>
      <c r="J761" s="11">
        <v>100</v>
      </c>
      <c r="K761" s="11" t="s">
        <v>2699</v>
      </c>
      <c r="L761" s="11">
        <v>2</v>
      </c>
      <c r="M761" s="11">
        <v>0</v>
      </c>
      <c r="N761" s="11" t="s">
        <v>972</v>
      </c>
      <c r="O761" s="11">
        <v>3</v>
      </c>
      <c r="P761" s="11">
        <v>0</v>
      </c>
      <c r="Q761" s="11" t="s">
        <v>128</v>
      </c>
      <c r="R761" s="11">
        <v>0</v>
      </c>
      <c r="S761" s="11">
        <v>0</v>
      </c>
      <c r="T761" s="11">
        <v>0</v>
      </c>
      <c r="U761" s="11">
        <v>0</v>
      </c>
      <c r="V761" s="11">
        <v>0</v>
      </c>
      <c r="W761" s="11">
        <v>0</v>
      </c>
      <c r="X761" s="11">
        <v>0</v>
      </c>
      <c r="Y761" s="11">
        <v>0</v>
      </c>
      <c r="Z761" s="11">
        <v>0</v>
      </c>
      <c r="AA761" s="11">
        <v>0</v>
      </c>
      <c r="AB761" s="11">
        <v>0</v>
      </c>
      <c r="AC761" s="11">
        <v>0</v>
      </c>
      <c r="AD761" s="11">
        <v>0</v>
      </c>
      <c r="AE761" s="11">
        <v>0</v>
      </c>
      <c r="AF761" s="11">
        <v>0</v>
      </c>
      <c r="AG761" s="11">
        <v>20</v>
      </c>
      <c r="AH761" s="11"/>
      <c r="AI761" s="11"/>
      <c r="AJ761" s="11" t="s">
        <v>3329</v>
      </c>
      <c r="AK761" s="11"/>
      <c r="AL761" s="11"/>
      <c r="AM761" s="11"/>
      <c r="AN761" s="11" t="s">
        <v>763</v>
      </c>
      <c r="AO761" s="11" t="s">
        <v>47</v>
      </c>
      <c r="AP761" s="11" t="s">
        <v>48</v>
      </c>
      <c r="AQ761" s="11" t="s">
        <v>729</v>
      </c>
      <c r="AR761" s="41">
        <f t="shared" si="140"/>
        <v>12</v>
      </c>
      <c r="AS761" s="41">
        <v>0.6</v>
      </c>
      <c r="AT761" s="41">
        <f>7591.271/AU825</f>
        <v>0.535464595065181</v>
      </c>
      <c r="AU761" s="41">
        <f t="shared" si="142"/>
        <v>12</v>
      </c>
      <c r="AV761" s="42">
        <f t="shared" si="138"/>
        <v>6.42557514078218</v>
      </c>
    </row>
    <row r="762" ht="24" spans="1:48">
      <c r="A762" s="28">
        <v>759</v>
      </c>
      <c r="B762" s="11" t="s">
        <v>656</v>
      </c>
      <c r="C762" s="29" t="s">
        <v>2764</v>
      </c>
      <c r="D762" s="11" t="s">
        <v>2765</v>
      </c>
      <c r="E762" s="11" t="s">
        <v>2766</v>
      </c>
      <c r="F762" s="30" t="s">
        <v>161</v>
      </c>
      <c r="G762" s="11" t="s">
        <v>339</v>
      </c>
      <c r="H762" s="11">
        <v>1</v>
      </c>
      <c r="I762" s="11">
        <v>1</v>
      </c>
      <c r="J762" s="11">
        <v>100</v>
      </c>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v>20</v>
      </c>
      <c r="AH762" s="11"/>
      <c r="AI762" s="11"/>
      <c r="AJ762" s="11"/>
      <c r="AK762" s="11"/>
      <c r="AL762" s="11"/>
      <c r="AM762" s="11"/>
      <c r="AN762" s="11" t="s">
        <v>763</v>
      </c>
      <c r="AO762" s="11" t="s">
        <v>47</v>
      </c>
      <c r="AP762" s="11" t="s">
        <v>48</v>
      </c>
      <c r="AQ762" s="11" t="s">
        <v>729</v>
      </c>
      <c r="AR762" s="41">
        <f t="shared" si="140"/>
        <v>12</v>
      </c>
      <c r="AS762" s="41">
        <v>0.6</v>
      </c>
      <c r="AT762" s="41">
        <f>7591.271/AU825</f>
        <v>0.535464595065181</v>
      </c>
      <c r="AU762" s="41">
        <f t="shared" si="142"/>
        <v>12</v>
      </c>
      <c r="AV762" s="42">
        <f t="shared" si="138"/>
        <v>6.42557514078218</v>
      </c>
    </row>
    <row r="763" ht="48" spans="1:48">
      <c r="A763" s="28">
        <v>760</v>
      </c>
      <c r="B763" s="11" t="s">
        <v>656</v>
      </c>
      <c r="C763" s="29" t="s">
        <v>2767</v>
      </c>
      <c r="D763" s="11" t="s">
        <v>2768</v>
      </c>
      <c r="E763" s="11" t="s">
        <v>2769</v>
      </c>
      <c r="F763" s="11" t="s">
        <v>2740</v>
      </c>
      <c r="G763" s="11" t="s">
        <v>972</v>
      </c>
      <c r="H763" s="11">
        <v>2</v>
      </c>
      <c r="I763" s="11">
        <v>1</v>
      </c>
      <c r="J763" s="11">
        <v>0</v>
      </c>
      <c r="K763" s="11" t="s">
        <v>3492</v>
      </c>
      <c r="L763" s="11">
        <v>2</v>
      </c>
      <c r="M763" s="11">
        <v>100</v>
      </c>
      <c r="N763" s="11" t="s">
        <v>972</v>
      </c>
      <c r="O763" s="11">
        <v>3</v>
      </c>
      <c r="P763" s="11">
        <v>0</v>
      </c>
      <c r="Q763" s="11" t="s">
        <v>128</v>
      </c>
      <c r="R763" s="11">
        <v>0</v>
      </c>
      <c r="S763" s="11">
        <v>0</v>
      </c>
      <c r="T763" s="11">
        <v>0</v>
      </c>
      <c r="U763" s="11">
        <v>0</v>
      </c>
      <c r="V763" s="11">
        <v>0</v>
      </c>
      <c r="W763" s="11">
        <v>0</v>
      </c>
      <c r="X763" s="11">
        <v>0</v>
      </c>
      <c r="Y763" s="11">
        <v>0</v>
      </c>
      <c r="Z763" s="11">
        <v>0</v>
      </c>
      <c r="AA763" s="11">
        <v>0</v>
      </c>
      <c r="AB763" s="11">
        <v>0</v>
      </c>
      <c r="AC763" s="11">
        <v>0</v>
      </c>
      <c r="AD763" s="11">
        <v>0</v>
      </c>
      <c r="AE763" s="11">
        <v>0</v>
      </c>
      <c r="AF763" s="11">
        <v>0</v>
      </c>
      <c r="AG763" s="11">
        <v>20</v>
      </c>
      <c r="AH763" s="11"/>
      <c r="AI763" s="11"/>
      <c r="AJ763" s="11" t="s">
        <v>3329</v>
      </c>
      <c r="AK763" s="11"/>
      <c r="AL763" s="11"/>
      <c r="AM763" s="11"/>
      <c r="AN763" s="11" t="s">
        <v>763</v>
      </c>
      <c r="AO763" s="11" t="s">
        <v>47</v>
      </c>
      <c r="AP763" s="11" t="s">
        <v>48</v>
      </c>
      <c r="AQ763" s="11" t="s">
        <v>729</v>
      </c>
      <c r="AR763" s="41">
        <f t="shared" si="140"/>
        <v>12</v>
      </c>
      <c r="AS763" s="41">
        <v>0.6</v>
      </c>
      <c r="AT763" s="41">
        <f>7591.271/AU825</f>
        <v>0.535464595065181</v>
      </c>
      <c r="AU763" s="41">
        <f t="shared" si="142"/>
        <v>12</v>
      </c>
      <c r="AV763" s="42">
        <f t="shared" si="138"/>
        <v>6.42557514078218</v>
      </c>
    </row>
    <row r="764" ht="36" spans="1:48">
      <c r="A764" s="28">
        <v>761</v>
      </c>
      <c r="B764" s="11" t="s">
        <v>656</v>
      </c>
      <c r="C764" s="29" t="s">
        <v>2770</v>
      </c>
      <c r="D764" s="11" t="s">
        <v>2771</v>
      </c>
      <c r="E764" s="11" t="s">
        <v>2772</v>
      </c>
      <c r="F764" s="30" t="s">
        <v>2773</v>
      </c>
      <c r="G764" s="11" t="s">
        <v>2774</v>
      </c>
      <c r="H764" s="11">
        <v>1</v>
      </c>
      <c r="I764" s="11">
        <v>1</v>
      </c>
      <c r="J764" s="11">
        <v>70</v>
      </c>
      <c r="K764" s="11" t="s">
        <v>2774</v>
      </c>
      <c r="L764" s="11">
        <v>2</v>
      </c>
      <c r="M764" s="11">
        <v>30</v>
      </c>
      <c r="N764" s="11" t="s">
        <v>128</v>
      </c>
      <c r="O764" s="11">
        <v>0</v>
      </c>
      <c r="P764" s="11">
        <v>0</v>
      </c>
      <c r="Q764" s="11">
        <v>0</v>
      </c>
      <c r="R764" s="11">
        <v>0</v>
      </c>
      <c r="S764" s="11">
        <v>0</v>
      </c>
      <c r="T764" s="11">
        <v>0</v>
      </c>
      <c r="U764" s="11">
        <v>0</v>
      </c>
      <c r="V764" s="11">
        <v>0</v>
      </c>
      <c r="W764" s="11">
        <v>0</v>
      </c>
      <c r="X764" s="11">
        <v>0</v>
      </c>
      <c r="Y764" s="11">
        <v>0</v>
      </c>
      <c r="Z764" s="11">
        <v>0</v>
      </c>
      <c r="AA764" s="11">
        <v>0</v>
      </c>
      <c r="AB764" s="11">
        <v>0</v>
      </c>
      <c r="AC764" s="11">
        <v>0</v>
      </c>
      <c r="AD764" s="11">
        <v>0</v>
      </c>
      <c r="AE764" s="11">
        <v>0</v>
      </c>
      <c r="AF764" s="11">
        <v>0</v>
      </c>
      <c r="AG764" s="11">
        <v>20</v>
      </c>
      <c r="AH764" s="11"/>
      <c r="AI764" s="11"/>
      <c r="AJ764" s="11" t="s">
        <v>3329</v>
      </c>
      <c r="AK764" s="11"/>
      <c r="AL764" s="11"/>
      <c r="AM764" s="11"/>
      <c r="AN764" s="11" t="s">
        <v>1038</v>
      </c>
      <c r="AO764" s="11" t="s">
        <v>47</v>
      </c>
      <c r="AP764" s="11" t="s">
        <v>48</v>
      </c>
      <c r="AQ764" s="11" t="s">
        <v>729</v>
      </c>
      <c r="AR764" s="41">
        <f t="shared" si="140"/>
        <v>12</v>
      </c>
      <c r="AS764" s="41">
        <v>0.6</v>
      </c>
      <c r="AT764" s="41">
        <f>7591.271/AU825</f>
        <v>0.535464595065181</v>
      </c>
      <c r="AU764" s="41">
        <f t="shared" si="142"/>
        <v>12</v>
      </c>
      <c r="AV764" s="42">
        <f t="shared" si="138"/>
        <v>6.42557514078218</v>
      </c>
    </row>
    <row r="765" ht="60" spans="1:48">
      <c r="A765" s="28">
        <v>762</v>
      </c>
      <c r="B765" s="11" t="s">
        <v>656</v>
      </c>
      <c r="C765" s="29" t="s">
        <v>2775</v>
      </c>
      <c r="D765" s="11" t="s">
        <v>2776</v>
      </c>
      <c r="E765" s="11" t="s">
        <v>2777</v>
      </c>
      <c r="F765" s="30" t="s">
        <v>2778</v>
      </c>
      <c r="G765" s="11" t="s">
        <v>1602</v>
      </c>
      <c r="H765" s="11">
        <v>1</v>
      </c>
      <c r="I765" s="11">
        <v>1</v>
      </c>
      <c r="J765" s="11">
        <v>40</v>
      </c>
      <c r="K765" s="11" t="s">
        <v>1602</v>
      </c>
      <c r="L765" s="11">
        <v>2</v>
      </c>
      <c r="M765" s="11">
        <v>30</v>
      </c>
      <c r="N765" s="11" t="s">
        <v>3497</v>
      </c>
      <c r="O765" s="11">
        <v>3</v>
      </c>
      <c r="P765" s="11">
        <v>30</v>
      </c>
      <c r="Q765" s="11" t="s">
        <v>3498</v>
      </c>
      <c r="R765" s="11">
        <v>0</v>
      </c>
      <c r="S765" s="11">
        <v>0</v>
      </c>
      <c r="T765" s="11">
        <v>0</v>
      </c>
      <c r="U765" s="11">
        <v>0</v>
      </c>
      <c r="V765" s="11">
        <v>0</v>
      </c>
      <c r="W765" s="11">
        <v>0</v>
      </c>
      <c r="X765" s="11">
        <v>0</v>
      </c>
      <c r="Y765" s="11">
        <v>0</v>
      </c>
      <c r="Z765" s="11">
        <v>0</v>
      </c>
      <c r="AA765" s="11">
        <v>0</v>
      </c>
      <c r="AB765" s="11">
        <v>0</v>
      </c>
      <c r="AC765" s="11">
        <v>0</v>
      </c>
      <c r="AD765" s="11">
        <v>0</v>
      </c>
      <c r="AE765" s="11">
        <v>0</v>
      </c>
      <c r="AF765" s="11">
        <v>0</v>
      </c>
      <c r="AG765" s="11">
        <v>20</v>
      </c>
      <c r="AH765" s="11"/>
      <c r="AI765" s="11"/>
      <c r="AJ765" s="11" t="s">
        <v>3329</v>
      </c>
      <c r="AK765" s="11"/>
      <c r="AL765" s="11"/>
      <c r="AM765" s="11"/>
      <c r="AN765" s="11" t="s">
        <v>1038</v>
      </c>
      <c r="AO765" s="11" t="s">
        <v>47</v>
      </c>
      <c r="AP765" s="11" t="s">
        <v>48</v>
      </c>
      <c r="AQ765" s="11" t="s">
        <v>729</v>
      </c>
      <c r="AR765" s="41">
        <f t="shared" si="140"/>
        <v>12</v>
      </c>
      <c r="AS765" s="41">
        <v>0.6</v>
      </c>
      <c r="AT765" s="41">
        <f>7591.271/AU825</f>
        <v>0.535464595065181</v>
      </c>
      <c r="AU765" s="41">
        <f t="shared" si="142"/>
        <v>12</v>
      </c>
      <c r="AV765" s="42">
        <f t="shared" si="138"/>
        <v>6.42557514078218</v>
      </c>
    </row>
    <row r="766" ht="36" spans="1:48">
      <c r="A766" s="28">
        <v>763</v>
      </c>
      <c r="B766" s="11" t="s">
        <v>656</v>
      </c>
      <c r="C766" s="29" t="s">
        <v>2779</v>
      </c>
      <c r="D766" s="11" t="s">
        <v>2780</v>
      </c>
      <c r="E766" s="11" t="s">
        <v>2781</v>
      </c>
      <c r="F766" s="30" t="s">
        <v>553</v>
      </c>
      <c r="G766" s="11" t="s">
        <v>197</v>
      </c>
      <c r="H766" s="11">
        <v>1</v>
      </c>
      <c r="I766" s="11">
        <v>1</v>
      </c>
      <c r="J766" s="11">
        <v>100</v>
      </c>
      <c r="K766" s="11" t="s">
        <v>197</v>
      </c>
      <c r="L766" s="11">
        <v>2</v>
      </c>
      <c r="M766" s="11">
        <v>0</v>
      </c>
      <c r="N766" s="11" t="s">
        <v>128</v>
      </c>
      <c r="O766" s="11">
        <v>0</v>
      </c>
      <c r="P766" s="11">
        <v>0</v>
      </c>
      <c r="Q766" s="11">
        <v>0</v>
      </c>
      <c r="R766" s="11">
        <v>0</v>
      </c>
      <c r="S766" s="11">
        <v>0</v>
      </c>
      <c r="T766" s="11">
        <v>0</v>
      </c>
      <c r="U766" s="11">
        <v>0</v>
      </c>
      <c r="V766" s="11">
        <v>0</v>
      </c>
      <c r="W766" s="11">
        <v>0</v>
      </c>
      <c r="X766" s="11">
        <v>0</v>
      </c>
      <c r="Y766" s="11">
        <v>0</v>
      </c>
      <c r="Z766" s="11">
        <v>0</v>
      </c>
      <c r="AA766" s="11">
        <v>0</v>
      </c>
      <c r="AB766" s="11">
        <v>0</v>
      </c>
      <c r="AC766" s="11">
        <v>0</v>
      </c>
      <c r="AD766" s="11">
        <v>0</v>
      </c>
      <c r="AE766" s="11">
        <v>0</v>
      </c>
      <c r="AF766" s="11">
        <v>0</v>
      </c>
      <c r="AG766" s="11">
        <v>20</v>
      </c>
      <c r="AH766" s="11"/>
      <c r="AI766" s="11"/>
      <c r="AJ766" s="11" t="s">
        <v>3329</v>
      </c>
      <c r="AK766" s="11"/>
      <c r="AL766" s="11"/>
      <c r="AM766" s="11"/>
      <c r="AN766" s="11" t="s">
        <v>1059</v>
      </c>
      <c r="AO766" s="11" t="s">
        <v>47</v>
      </c>
      <c r="AP766" s="11" t="s">
        <v>48</v>
      </c>
      <c r="AQ766" s="11" t="s">
        <v>729</v>
      </c>
      <c r="AR766" s="41">
        <f t="shared" si="140"/>
        <v>12</v>
      </c>
      <c r="AS766" s="41">
        <v>0.6</v>
      </c>
      <c r="AT766" s="41">
        <f>7591.271/AU825</f>
        <v>0.535464595065181</v>
      </c>
      <c r="AU766" s="41">
        <f t="shared" si="142"/>
        <v>12</v>
      </c>
      <c r="AV766" s="42">
        <f t="shared" si="138"/>
        <v>6.42557514078218</v>
      </c>
    </row>
    <row r="767" ht="48" spans="1:48">
      <c r="A767" s="28">
        <v>764</v>
      </c>
      <c r="B767" s="11" t="s">
        <v>656</v>
      </c>
      <c r="C767" s="29" t="s">
        <v>2782</v>
      </c>
      <c r="D767" s="11" t="s">
        <v>2783</v>
      </c>
      <c r="E767" s="11" t="s">
        <v>2784</v>
      </c>
      <c r="F767" s="30" t="s">
        <v>2720</v>
      </c>
      <c r="G767" s="11" t="s">
        <v>2666</v>
      </c>
      <c r="H767" s="11">
        <v>2</v>
      </c>
      <c r="I767" s="11">
        <v>1</v>
      </c>
      <c r="J767" s="11">
        <v>0</v>
      </c>
      <c r="K767" s="11" t="s">
        <v>3474</v>
      </c>
      <c r="L767" s="11">
        <v>2</v>
      </c>
      <c r="M767" s="11">
        <v>100</v>
      </c>
      <c r="N767" s="11" t="s">
        <v>2666</v>
      </c>
      <c r="O767" s="11">
        <v>3</v>
      </c>
      <c r="P767" s="11">
        <v>0</v>
      </c>
      <c r="Q767" s="11" t="s">
        <v>3499</v>
      </c>
      <c r="R767" s="11">
        <v>0</v>
      </c>
      <c r="S767" s="11">
        <v>0</v>
      </c>
      <c r="T767" s="11">
        <v>0</v>
      </c>
      <c r="U767" s="11">
        <v>0</v>
      </c>
      <c r="V767" s="11">
        <v>0</v>
      </c>
      <c r="W767" s="11">
        <v>0</v>
      </c>
      <c r="X767" s="11">
        <v>0</v>
      </c>
      <c r="Y767" s="11">
        <v>0</v>
      </c>
      <c r="Z767" s="11">
        <v>0</v>
      </c>
      <c r="AA767" s="11">
        <v>0</v>
      </c>
      <c r="AB767" s="11">
        <v>0</v>
      </c>
      <c r="AC767" s="11">
        <v>0</v>
      </c>
      <c r="AD767" s="11">
        <v>0</v>
      </c>
      <c r="AE767" s="11">
        <v>0</v>
      </c>
      <c r="AF767" s="11">
        <v>0</v>
      </c>
      <c r="AG767" s="11">
        <v>20</v>
      </c>
      <c r="AH767" s="11"/>
      <c r="AI767" s="11"/>
      <c r="AJ767" s="11" t="s">
        <v>3329</v>
      </c>
      <c r="AK767" s="11"/>
      <c r="AL767" s="11"/>
      <c r="AM767" s="11"/>
      <c r="AN767" s="11" t="s">
        <v>1059</v>
      </c>
      <c r="AO767" s="11" t="s">
        <v>47</v>
      </c>
      <c r="AP767" s="11" t="s">
        <v>48</v>
      </c>
      <c r="AQ767" s="11" t="s">
        <v>729</v>
      </c>
      <c r="AR767" s="41">
        <f t="shared" si="140"/>
        <v>12</v>
      </c>
      <c r="AS767" s="41">
        <v>0.6</v>
      </c>
      <c r="AT767" s="41">
        <f>7591.271/AU825</f>
        <v>0.535464595065181</v>
      </c>
      <c r="AU767" s="41">
        <f t="shared" si="142"/>
        <v>12</v>
      </c>
      <c r="AV767" s="42">
        <f t="shared" si="138"/>
        <v>6.42557514078218</v>
      </c>
    </row>
    <row r="768" ht="60" spans="1:48">
      <c r="A768" s="28">
        <v>765</v>
      </c>
      <c r="B768" s="11" t="s">
        <v>656</v>
      </c>
      <c r="C768" s="29" t="s">
        <v>2785</v>
      </c>
      <c r="D768" s="11" t="s">
        <v>2786</v>
      </c>
      <c r="E768" s="11" t="s">
        <v>2787</v>
      </c>
      <c r="F768" s="30" t="s">
        <v>428</v>
      </c>
      <c r="G768" s="11" t="s">
        <v>1113</v>
      </c>
      <c r="H768" s="11">
        <v>2</v>
      </c>
      <c r="I768" s="11">
        <v>1</v>
      </c>
      <c r="J768" s="11">
        <v>0</v>
      </c>
      <c r="K768" s="11" t="s">
        <v>3500</v>
      </c>
      <c r="L768" s="11">
        <v>2</v>
      </c>
      <c r="M768" s="11">
        <v>100</v>
      </c>
      <c r="N768" s="11" t="s">
        <v>1113</v>
      </c>
      <c r="O768" s="11">
        <v>3</v>
      </c>
      <c r="P768" s="11">
        <v>0</v>
      </c>
      <c r="Q768" s="11" t="s">
        <v>3501</v>
      </c>
      <c r="R768" s="11">
        <v>4</v>
      </c>
      <c r="S768" s="11">
        <v>0</v>
      </c>
      <c r="T768" s="11" t="s">
        <v>3502</v>
      </c>
      <c r="U768" s="11">
        <v>5</v>
      </c>
      <c r="V768" s="11">
        <v>0</v>
      </c>
      <c r="W768" s="11" t="s">
        <v>3503</v>
      </c>
      <c r="X768" s="11">
        <v>8</v>
      </c>
      <c r="Y768" s="11">
        <v>0</v>
      </c>
      <c r="Z768" s="11" t="s">
        <v>3504</v>
      </c>
      <c r="AA768" s="11">
        <v>0</v>
      </c>
      <c r="AB768" s="11">
        <v>0</v>
      </c>
      <c r="AC768" s="11">
        <v>0</v>
      </c>
      <c r="AD768" s="11">
        <v>0</v>
      </c>
      <c r="AE768" s="11">
        <v>0</v>
      </c>
      <c r="AF768" s="11">
        <v>0</v>
      </c>
      <c r="AG768" s="11">
        <v>20</v>
      </c>
      <c r="AH768" s="11"/>
      <c r="AI768" s="11"/>
      <c r="AJ768" s="11" t="s">
        <v>3329</v>
      </c>
      <c r="AK768" s="11"/>
      <c r="AL768" s="11"/>
      <c r="AM768" s="11"/>
      <c r="AN768" s="11" t="s">
        <v>767</v>
      </c>
      <c r="AO768" s="11" t="s">
        <v>47</v>
      </c>
      <c r="AP768" s="11" t="s">
        <v>48</v>
      </c>
      <c r="AQ768" s="11" t="s">
        <v>729</v>
      </c>
      <c r="AR768" s="41">
        <f t="shared" si="140"/>
        <v>12</v>
      </c>
      <c r="AS768" s="41">
        <v>0.6</v>
      </c>
      <c r="AT768" s="41">
        <f>7591.271/AU825</f>
        <v>0.535464595065181</v>
      </c>
      <c r="AU768" s="41">
        <f t="shared" si="142"/>
        <v>12</v>
      </c>
      <c r="AV768" s="42">
        <f t="shared" si="138"/>
        <v>6.42557514078218</v>
      </c>
    </row>
    <row r="769" ht="36" spans="1:48">
      <c r="A769" s="28">
        <v>766</v>
      </c>
      <c r="B769" s="11" t="s">
        <v>656</v>
      </c>
      <c r="C769" s="29" t="s">
        <v>2788</v>
      </c>
      <c r="D769" s="11" t="s">
        <v>2789</v>
      </c>
      <c r="E769" s="11" t="s">
        <v>2790</v>
      </c>
      <c r="F769" s="30" t="s">
        <v>2791</v>
      </c>
      <c r="G769" s="11" t="s">
        <v>2681</v>
      </c>
      <c r="H769" s="11">
        <v>1</v>
      </c>
      <c r="I769" s="11">
        <v>1</v>
      </c>
      <c r="J769" s="11">
        <v>100</v>
      </c>
      <c r="K769" s="11" t="s">
        <v>2681</v>
      </c>
      <c r="L769" s="11">
        <v>2</v>
      </c>
      <c r="M769" s="11">
        <v>0</v>
      </c>
      <c r="N769" s="11" t="s">
        <v>3475</v>
      </c>
      <c r="O769" s="11">
        <v>0</v>
      </c>
      <c r="P769" s="11">
        <v>0</v>
      </c>
      <c r="Q769" s="11">
        <v>0</v>
      </c>
      <c r="R769" s="11">
        <v>0</v>
      </c>
      <c r="S769" s="11">
        <v>0</v>
      </c>
      <c r="T769" s="11">
        <v>0</v>
      </c>
      <c r="U769" s="11">
        <v>0</v>
      </c>
      <c r="V769" s="11">
        <v>0</v>
      </c>
      <c r="W769" s="11">
        <v>0</v>
      </c>
      <c r="X769" s="11">
        <v>0</v>
      </c>
      <c r="Y769" s="11">
        <v>0</v>
      </c>
      <c r="Z769" s="11">
        <v>0</v>
      </c>
      <c r="AA769" s="11">
        <v>0</v>
      </c>
      <c r="AB769" s="11">
        <v>0</v>
      </c>
      <c r="AC769" s="11">
        <v>0</v>
      </c>
      <c r="AD769" s="11">
        <v>0</v>
      </c>
      <c r="AE769" s="11">
        <v>0</v>
      </c>
      <c r="AF769" s="11">
        <v>0</v>
      </c>
      <c r="AG769" s="11">
        <v>20</v>
      </c>
      <c r="AH769" s="11"/>
      <c r="AI769" s="11"/>
      <c r="AJ769" s="11" t="s">
        <v>3329</v>
      </c>
      <c r="AK769" s="11"/>
      <c r="AL769" s="11"/>
      <c r="AM769" s="11"/>
      <c r="AN769" s="11" t="s">
        <v>767</v>
      </c>
      <c r="AO769" s="11" t="s">
        <v>47</v>
      </c>
      <c r="AP769" s="11" t="s">
        <v>48</v>
      </c>
      <c r="AQ769" s="11" t="s">
        <v>729</v>
      </c>
      <c r="AR769" s="41">
        <f t="shared" si="140"/>
        <v>12</v>
      </c>
      <c r="AS769" s="41">
        <v>0.6</v>
      </c>
      <c r="AT769" s="41">
        <f>7591.271/AU825</f>
        <v>0.535464595065181</v>
      </c>
      <c r="AU769" s="41">
        <f t="shared" si="142"/>
        <v>12</v>
      </c>
      <c r="AV769" s="42">
        <f t="shared" si="138"/>
        <v>6.42557514078218</v>
      </c>
    </row>
    <row r="770" ht="48" spans="1:48">
      <c r="A770" s="28">
        <v>767</v>
      </c>
      <c r="B770" s="11" t="s">
        <v>656</v>
      </c>
      <c r="C770" s="29" t="s">
        <v>2792</v>
      </c>
      <c r="D770" s="11" t="s">
        <v>2793</v>
      </c>
      <c r="E770" s="11" t="s">
        <v>2794</v>
      </c>
      <c r="F770" s="30" t="s">
        <v>428</v>
      </c>
      <c r="G770" s="11" t="s">
        <v>2795</v>
      </c>
      <c r="H770" s="11">
        <v>2</v>
      </c>
      <c r="I770" s="11">
        <v>1</v>
      </c>
      <c r="J770" s="11">
        <v>0</v>
      </c>
      <c r="K770" s="11" t="s">
        <v>128</v>
      </c>
      <c r="L770" s="11">
        <v>2</v>
      </c>
      <c r="M770" s="11">
        <v>100</v>
      </c>
      <c r="N770" s="11" t="s">
        <v>2795</v>
      </c>
      <c r="O770" s="11">
        <v>3</v>
      </c>
      <c r="P770" s="11">
        <v>0</v>
      </c>
      <c r="Q770" s="11" t="s">
        <v>3505</v>
      </c>
      <c r="R770" s="11">
        <v>0</v>
      </c>
      <c r="S770" s="11">
        <v>0</v>
      </c>
      <c r="T770" s="11">
        <v>0</v>
      </c>
      <c r="U770" s="11">
        <v>0</v>
      </c>
      <c r="V770" s="11">
        <v>0</v>
      </c>
      <c r="W770" s="11">
        <v>0</v>
      </c>
      <c r="X770" s="11">
        <v>0</v>
      </c>
      <c r="Y770" s="11">
        <v>0</v>
      </c>
      <c r="Z770" s="11">
        <v>0</v>
      </c>
      <c r="AA770" s="11">
        <v>0</v>
      </c>
      <c r="AB770" s="11">
        <v>0</v>
      </c>
      <c r="AC770" s="11">
        <v>0</v>
      </c>
      <c r="AD770" s="11">
        <v>0</v>
      </c>
      <c r="AE770" s="11">
        <v>0</v>
      </c>
      <c r="AF770" s="11">
        <v>0</v>
      </c>
      <c r="AG770" s="11">
        <v>20</v>
      </c>
      <c r="AH770" s="11"/>
      <c r="AI770" s="11"/>
      <c r="AJ770" s="11" t="s">
        <v>3329</v>
      </c>
      <c r="AK770" s="11"/>
      <c r="AL770" s="11"/>
      <c r="AM770" s="11"/>
      <c r="AN770" s="11" t="s">
        <v>1121</v>
      </c>
      <c r="AO770" s="11" t="s">
        <v>47</v>
      </c>
      <c r="AP770" s="11" t="s">
        <v>48</v>
      </c>
      <c r="AQ770" s="11" t="s">
        <v>729</v>
      </c>
      <c r="AR770" s="41">
        <f t="shared" si="140"/>
        <v>12</v>
      </c>
      <c r="AS770" s="41">
        <v>0.6</v>
      </c>
      <c r="AT770" s="41">
        <f>7591.271/AU825</f>
        <v>0.535464595065181</v>
      </c>
      <c r="AU770" s="41">
        <f t="shared" si="142"/>
        <v>12</v>
      </c>
      <c r="AV770" s="42">
        <f t="shared" si="138"/>
        <v>6.42557514078218</v>
      </c>
    </row>
    <row r="771" ht="48" spans="1:48">
      <c r="A771" s="28">
        <v>768</v>
      </c>
      <c r="B771" s="11" t="s">
        <v>656</v>
      </c>
      <c r="C771" s="29" t="s">
        <v>2796</v>
      </c>
      <c r="D771" s="11" t="s">
        <v>2797</v>
      </c>
      <c r="E771" s="11" t="s">
        <v>2798</v>
      </c>
      <c r="F771" s="30" t="s">
        <v>2671</v>
      </c>
      <c r="G771" s="11" t="s">
        <v>2799</v>
      </c>
      <c r="H771" s="11">
        <v>2</v>
      </c>
      <c r="I771" s="11">
        <v>2</v>
      </c>
      <c r="J771" s="11">
        <v>100</v>
      </c>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v>20</v>
      </c>
      <c r="AH771" s="11" t="s">
        <v>1400</v>
      </c>
      <c r="AI771" s="11">
        <v>7</v>
      </c>
      <c r="AJ771" s="11"/>
      <c r="AK771" s="11"/>
      <c r="AL771" s="11"/>
      <c r="AM771" s="11"/>
      <c r="AN771" s="11" t="s">
        <v>1121</v>
      </c>
      <c r="AO771" s="11" t="s">
        <v>47</v>
      </c>
      <c r="AP771" s="11" t="s">
        <v>48</v>
      </c>
      <c r="AQ771" s="11" t="s">
        <v>729</v>
      </c>
      <c r="AR771" s="41">
        <f t="shared" si="140"/>
        <v>12</v>
      </c>
      <c r="AS771" s="41">
        <v>0.6</v>
      </c>
      <c r="AT771" s="41">
        <f>7591.271/AU825</f>
        <v>0.535464595065181</v>
      </c>
      <c r="AU771" s="42">
        <f t="shared" ref="AU771:AU776" si="143">AR771/AI771</f>
        <v>1.71428571428571</v>
      </c>
      <c r="AV771" s="42">
        <f t="shared" ref="AV771:AV823" si="144">AU771*AT771</f>
        <v>0.917939305826025</v>
      </c>
    </row>
    <row r="772" ht="24" spans="1:48">
      <c r="A772" s="28">
        <v>769</v>
      </c>
      <c r="B772" s="11" t="s">
        <v>656</v>
      </c>
      <c r="C772" s="29" t="s">
        <v>2800</v>
      </c>
      <c r="D772" s="11" t="s">
        <v>2801</v>
      </c>
      <c r="E772" s="11" t="s">
        <v>2802</v>
      </c>
      <c r="F772" s="30" t="s">
        <v>2803</v>
      </c>
      <c r="G772" s="11" t="s">
        <v>2804</v>
      </c>
      <c r="H772" s="11">
        <v>1</v>
      </c>
      <c r="I772" s="11">
        <v>1</v>
      </c>
      <c r="J772" s="11">
        <v>100</v>
      </c>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v>20</v>
      </c>
      <c r="AH772" s="11"/>
      <c r="AI772" s="11"/>
      <c r="AJ772" s="11"/>
      <c r="AK772" s="11"/>
      <c r="AL772" s="11"/>
      <c r="AM772" s="11"/>
      <c r="AN772" s="11" t="s">
        <v>1121</v>
      </c>
      <c r="AO772" s="11" t="s">
        <v>47</v>
      </c>
      <c r="AP772" s="11" t="s">
        <v>48</v>
      </c>
      <c r="AQ772" s="11" t="s">
        <v>729</v>
      </c>
      <c r="AR772" s="41">
        <f t="shared" si="140"/>
        <v>12</v>
      </c>
      <c r="AS772" s="41">
        <v>0.6</v>
      </c>
      <c r="AT772" s="41">
        <f>7591.271/AU825</f>
        <v>0.535464595065181</v>
      </c>
      <c r="AU772" s="41">
        <f t="shared" ref="AU772:AU774" si="145">AR772</f>
        <v>12</v>
      </c>
      <c r="AV772" s="42">
        <f t="shared" si="144"/>
        <v>6.42557514078218</v>
      </c>
    </row>
    <row r="773" ht="48" spans="1:48">
      <c r="A773" s="28">
        <v>770</v>
      </c>
      <c r="B773" s="11" t="s">
        <v>656</v>
      </c>
      <c r="C773" s="29" t="s">
        <v>2805</v>
      </c>
      <c r="D773" s="11" t="s">
        <v>2806</v>
      </c>
      <c r="E773" s="11" t="s">
        <v>2807</v>
      </c>
      <c r="F773" s="30" t="s">
        <v>2808</v>
      </c>
      <c r="G773" s="11" t="s">
        <v>128</v>
      </c>
      <c r="H773" s="11">
        <v>2</v>
      </c>
      <c r="I773" s="11">
        <v>1</v>
      </c>
      <c r="J773" s="11">
        <v>0</v>
      </c>
      <c r="K773" s="11" t="s">
        <v>3506</v>
      </c>
      <c r="L773" s="11">
        <v>2</v>
      </c>
      <c r="M773" s="11">
        <v>57.14</v>
      </c>
      <c r="N773" s="11" t="s">
        <v>128</v>
      </c>
      <c r="O773" s="11">
        <v>3</v>
      </c>
      <c r="P773" s="11">
        <v>42.86</v>
      </c>
      <c r="Q773" s="11" t="s">
        <v>331</v>
      </c>
      <c r="R773" s="11">
        <v>0</v>
      </c>
      <c r="S773" s="11">
        <v>0</v>
      </c>
      <c r="T773" s="11">
        <v>0</v>
      </c>
      <c r="U773" s="11">
        <v>0</v>
      </c>
      <c r="V773" s="11">
        <v>0</v>
      </c>
      <c r="W773" s="11">
        <v>0</v>
      </c>
      <c r="X773" s="11">
        <v>0</v>
      </c>
      <c r="Y773" s="11">
        <v>0</v>
      </c>
      <c r="Z773" s="11">
        <v>0</v>
      </c>
      <c r="AA773" s="11">
        <v>0</v>
      </c>
      <c r="AB773" s="11">
        <v>0</v>
      </c>
      <c r="AC773" s="11">
        <v>0</v>
      </c>
      <c r="AD773" s="11">
        <v>0</v>
      </c>
      <c r="AE773" s="11">
        <v>0</v>
      </c>
      <c r="AF773" s="11">
        <v>0</v>
      </c>
      <c r="AG773" s="11">
        <v>20</v>
      </c>
      <c r="AH773" s="11"/>
      <c r="AI773" s="11"/>
      <c r="AJ773" s="11" t="s">
        <v>3329</v>
      </c>
      <c r="AK773" s="11"/>
      <c r="AL773" s="11"/>
      <c r="AM773" s="11"/>
      <c r="AN773" s="11" t="s">
        <v>1121</v>
      </c>
      <c r="AO773" s="11" t="s">
        <v>47</v>
      </c>
      <c r="AP773" s="11" t="s">
        <v>48</v>
      </c>
      <c r="AQ773" s="11" t="s">
        <v>729</v>
      </c>
      <c r="AR773" s="41">
        <f t="shared" si="140"/>
        <v>12</v>
      </c>
      <c r="AS773" s="41">
        <v>0.6</v>
      </c>
      <c r="AT773" s="41">
        <f>7591.271/AU825</f>
        <v>0.535464595065181</v>
      </c>
      <c r="AU773" s="41">
        <f t="shared" si="145"/>
        <v>12</v>
      </c>
      <c r="AV773" s="42">
        <f t="shared" si="144"/>
        <v>6.42557514078218</v>
      </c>
    </row>
    <row r="774" ht="48" spans="1:48">
      <c r="A774" s="28">
        <v>771</v>
      </c>
      <c r="B774" s="11" t="s">
        <v>656</v>
      </c>
      <c r="C774" s="29" t="s">
        <v>2809</v>
      </c>
      <c r="D774" s="11" t="s">
        <v>2810</v>
      </c>
      <c r="E774" s="11" t="s">
        <v>2811</v>
      </c>
      <c r="F774" s="30" t="s">
        <v>2812</v>
      </c>
      <c r="G774" s="11" t="s">
        <v>128</v>
      </c>
      <c r="H774" s="11">
        <v>2</v>
      </c>
      <c r="I774" s="11">
        <v>1</v>
      </c>
      <c r="J774" s="11">
        <v>41.66</v>
      </c>
      <c r="K774" s="11" t="s">
        <v>2845</v>
      </c>
      <c r="L774" s="11">
        <v>2</v>
      </c>
      <c r="M774" s="11">
        <v>33.33</v>
      </c>
      <c r="N774" s="11" t="s">
        <v>128</v>
      </c>
      <c r="O774" s="11">
        <v>3</v>
      </c>
      <c r="P774" s="11">
        <v>25</v>
      </c>
      <c r="Q774" s="11" t="s">
        <v>3507</v>
      </c>
      <c r="R774" s="11">
        <v>0</v>
      </c>
      <c r="S774" s="11">
        <v>0</v>
      </c>
      <c r="T774" s="11">
        <v>0</v>
      </c>
      <c r="U774" s="11">
        <v>0</v>
      </c>
      <c r="V774" s="11">
        <v>0</v>
      </c>
      <c r="W774" s="11">
        <v>0</v>
      </c>
      <c r="X774" s="11">
        <v>0</v>
      </c>
      <c r="Y774" s="11">
        <v>0</v>
      </c>
      <c r="Z774" s="11">
        <v>0</v>
      </c>
      <c r="AA774" s="11">
        <v>0</v>
      </c>
      <c r="AB774" s="11">
        <v>0</v>
      </c>
      <c r="AC774" s="11">
        <v>0</v>
      </c>
      <c r="AD774" s="11">
        <v>0</v>
      </c>
      <c r="AE774" s="11">
        <v>0</v>
      </c>
      <c r="AF774" s="11">
        <v>0</v>
      </c>
      <c r="AG774" s="11">
        <v>20</v>
      </c>
      <c r="AH774" s="11"/>
      <c r="AI774" s="11"/>
      <c r="AJ774" s="11" t="s">
        <v>3329</v>
      </c>
      <c r="AK774" s="11"/>
      <c r="AL774" s="11"/>
      <c r="AM774" s="11"/>
      <c r="AN774" s="11" t="s">
        <v>1148</v>
      </c>
      <c r="AO774" s="11" t="s">
        <v>47</v>
      </c>
      <c r="AP774" s="11" t="s">
        <v>48</v>
      </c>
      <c r="AQ774" s="11" t="s">
        <v>729</v>
      </c>
      <c r="AR774" s="41">
        <f t="shared" si="140"/>
        <v>12</v>
      </c>
      <c r="AS774" s="41">
        <v>0.6</v>
      </c>
      <c r="AT774" s="41">
        <f>7591.271/AU825</f>
        <v>0.535464595065181</v>
      </c>
      <c r="AU774" s="41">
        <f t="shared" si="145"/>
        <v>12</v>
      </c>
      <c r="AV774" s="42">
        <f t="shared" si="144"/>
        <v>6.42557514078218</v>
      </c>
    </row>
    <row r="775" ht="48" spans="1:48">
      <c r="A775" s="28">
        <v>772</v>
      </c>
      <c r="B775" s="11" t="s">
        <v>656</v>
      </c>
      <c r="C775" s="29" t="s">
        <v>2813</v>
      </c>
      <c r="D775" s="11" t="s">
        <v>2814</v>
      </c>
      <c r="E775" s="11" t="s">
        <v>2815</v>
      </c>
      <c r="F775" s="30" t="s">
        <v>2671</v>
      </c>
      <c r="G775" s="11" t="s">
        <v>1602</v>
      </c>
      <c r="H775" s="11">
        <v>2</v>
      </c>
      <c r="I775" s="11">
        <v>2</v>
      </c>
      <c r="J775" s="11">
        <v>100</v>
      </c>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v>20</v>
      </c>
      <c r="AH775" s="11" t="s">
        <v>1400</v>
      </c>
      <c r="AI775" s="11">
        <v>7</v>
      </c>
      <c r="AJ775" s="11"/>
      <c r="AK775" s="11"/>
      <c r="AL775" s="11"/>
      <c r="AM775" s="11"/>
      <c r="AN775" s="11" t="s">
        <v>1148</v>
      </c>
      <c r="AO775" s="11" t="s">
        <v>47</v>
      </c>
      <c r="AP775" s="11" t="s">
        <v>48</v>
      </c>
      <c r="AQ775" s="11" t="s">
        <v>729</v>
      </c>
      <c r="AR775" s="41">
        <f t="shared" si="140"/>
        <v>12</v>
      </c>
      <c r="AS775" s="41">
        <v>0.6</v>
      </c>
      <c r="AT775" s="41">
        <f>7591.271/AU825</f>
        <v>0.535464595065181</v>
      </c>
      <c r="AU775" s="42">
        <f t="shared" si="143"/>
        <v>1.71428571428571</v>
      </c>
      <c r="AV775" s="42">
        <f t="shared" si="144"/>
        <v>0.917939305826025</v>
      </c>
    </row>
    <row r="776" ht="48" spans="1:48">
      <c r="A776" s="28">
        <v>773</v>
      </c>
      <c r="B776" s="11" t="s">
        <v>656</v>
      </c>
      <c r="C776" s="29" t="s">
        <v>2816</v>
      </c>
      <c r="D776" s="11" t="s">
        <v>2817</v>
      </c>
      <c r="E776" s="11" t="s">
        <v>2818</v>
      </c>
      <c r="F776" s="30" t="s">
        <v>2671</v>
      </c>
      <c r="G776" s="11" t="s">
        <v>339</v>
      </c>
      <c r="H776" s="11">
        <v>1</v>
      </c>
      <c r="I776" s="11">
        <v>1</v>
      </c>
      <c r="J776" s="11">
        <v>100</v>
      </c>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v>20</v>
      </c>
      <c r="AH776" s="11" t="s">
        <v>1400</v>
      </c>
      <c r="AI776" s="11">
        <v>7</v>
      </c>
      <c r="AJ776" s="11"/>
      <c r="AK776" s="11"/>
      <c r="AL776" s="11"/>
      <c r="AM776" s="11"/>
      <c r="AN776" s="11" t="s">
        <v>1148</v>
      </c>
      <c r="AO776" s="11" t="s">
        <v>47</v>
      </c>
      <c r="AP776" s="11" t="s">
        <v>48</v>
      </c>
      <c r="AQ776" s="11" t="s">
        <v>729</v>
      </c>
      <c r="AR776" s="41">
        <f t="shared" si="140"/>
        <v>12</v>
      </c>
      <c r="AS776" s="41">
        <v>0.6</v>
      </c>
      <c r="AT776" s="41">
        <f>7591.271/AU825</f>
        <v>0.535464595065181</v>
      </c>
      <c r="AU776" s="42">
        <f t="shared" si="143"/>
        <v>1.71428571428571</v>
      </c>
      <c r="AV776" s="42">
        <f t="shared" si="144"/>
        <v>0.917939305826025</v>
      </c>
    </row>
    <row r="777" ht="36" spans="1:48">
      <c r="A777" s="28">
        <v>774</v>
      </c>
      <c r="B777" s="11" t="s">
        <v>656</v>
      </c>
      <c r="C777" s="29" t="s">
        <v>2819</v>
      </c>
      <c r="D777" s="11" t="s">
        <v>2820</v>
      </c>
      <c r="E777" s="11" t="s">
        <v>2821</v>
      </c>
      <c r="F777" s="30" t="s">
        <v>2822</v>
      </c>
      <c r="G777" s="11" t="s">
        <v>2823</v>
      </c>
      <c r="H777" s="11">
        <v>1</v>
      </c>
      <c r="I777" s="11">
        <v>1</v>
      </c>
      <c r="J777" s="11">
        <v>60</v>
      </c>
      <c r="K777" s="11" t="s">
        <v>2823</v>
      </c>
      <c r="L777" s="11">
        <v>3</v>
      </c>
      <c r="M777" s="11">
        <v>40</v>
      </c>
      <c r="N777" s="11" t="s">
        <v>128</v>
      </c>
      <c r="O777" s="11">
        <v>0</v>
      </c>
      <c r="P777" s="11">
        <v>0</v>
      </c>
      <c r="Q777" s="11">
        <v>0</v>
      </c>
      <c r="R777" s="11">
        <v>0</v>
      </c>
      <c r="S777" s="11">
        <v>0</v>
      </c>
      <c r="T777" s="11">
        <v>0</v>
      </c>
      <c r="U777" s="11">
        <v>0</v>
      </c>
      <c r="V777" s="11">
        <v>0</v>
      </c>
      <c r="W777" s="11">
        <v>0</v>
      </c>
      <c r="X777" s="11">
        <v>0</v>
      </c>
      <c r="Y777" s="11">
        <v>0</v>
      </c>
      <c r="Z777" s="11">
        <v>0</v>
      </c>
      <c r="AA777" s="11">
        <v>0</v>
      </c>
      <c r="AB777" s="11">
        <v>0</v>
      </c>
      <c r="AC777" s="11">
        <v>0</v>
      </c>
      <c r="AD777" s="11">
        <v>0</v>
      </c>
      <c r="AE777" s="11">
        <v>0</v>
      </c>
      <c r="AF777" s="11">
        <v>0</v>
      </c>
      <c r="AG777" s="11">
        <v>20</v>
      </c>
      <c r="AH777" s="11"/>
      <c r="AI777" s="11"/>
      <c r="AJ777" s="11" t="s">
        <v>3329</v>
      </c>
      <c r="AK777" s="11"/>
      <c r="AL777" s="11"/>
      <c r="AM777" s="11"/>
      <c r="AN777" s="11" t="s">
        <v>1148</v>
      </c>
      <c r="AO777" s="11" t="s">
        <v>47</v>
      </c>
      <c r="AP777" s="11" t="s">
        <v>48</v>
      </c>
      <c r="AQ777" s="11" t="s">
        <v>729</v>
      </c>
      <c r="AR777" s="41">
        <f t="shared" si="140"/>
        <v>12</v>
      </c>
      <c r="AS777" s="41">
        <v>0.6</v>
      </c>
      <c r="AT777" s="41">
        <f>7591.271/AU825</f>
        <v>0.535464595065181</v>
      </c>
      <c r="AU777" s="41">
        <f t="shared" ref="AU777:AU784" si="146">AR777</f>
        <v>12</v>
      </c>
      <c r="AV777" s="42">
        <f t="shared" si="144"/>
        <v>6.42557514078218</v>
      </c>
    </row>
    <row r="778" ht="36" spans="1:48">
      <c r="A778" s="28">
        <v>775</v>
      </c>
      <c r="B778" s="11" t="s">
        <v>656</v>
      </c>
      <c r="C778" s="29" t="s">
        <v>2824</v>
      </c>
      <c r="D778" s="11" t="s">
        <v>2825</v>
      </c>
      <c r="E778" s="11" t="s">
        <v>2826</v>
      </c>
      <c r="F778" s="30" t="s">
        <v>553</v>
      </c>
      <c r="G778" s="11" t="s">
        <v>197</v>
      </c>
      <c r="H778" s="11">
        <v>1</v>
      </c>
      <c r="I778" s="11">
        <v>1</v>
      </c>
      <c r="J778" s="11">
        <v>100</v>
      </c>
      <c r="K778" s="11" t="s">
        <v>197</v>
      </c>
      <c r="L778" s="11">
        <v>2</v>
      </c>
      <c r="M778" s="11">
        <v>0</v>
      </c>
      <c r="N778" s="11" t="s">
        <v>128</v>
      </c>
      <c r="O778" s="11">
        <v>0</v>
      </c>
      <c r="P778" s="11">
        <v>0</v>
      </c>
      <c r="Q778" s="11">
        <v>0</v>
      </c>
      <c r="R778" s="11">
        <v>0</v>
      </c>
      <c r="S778" s="11">
        <v>0</v>
      </c>
      <c r="T778" s="11">
        <v>0</v>
      </c>
      <c r="U778" s="11">
        <v>0</v>
      </c>
      <c r="V778" s="11">
        <v>0</v>
      </c>
      <c r="W778" s="11">
        <v>0</v>
      </c>
      <c r="X778" s="11">
        <v>0</v>
      </c>
      <c r="Y778" s="11">
        <v>0</v>
      </c>
      <c r="Z778" s="11">
        <v>0</v>
      </c>
      <c r="AA778" s="11">
        <v>0</v>
      </c>
      <c r="AB778" s="11">
        <v>0</v>
      </c>
      <c r="AC778" s="11">
        <v>0</v>
      </c>
      <c r="AD778" s="11">
        <v>0</v>
      </c>
      <c r="AE778" s="11">
        <v>0</v>
      </c>
      <c r="AF778" s="11">
        <v>0</v>
      </c>
      <c r="AG778" s="11">
        <v>20</v>
      </c>
      <c r="AH778" s="11"/>
      <c r="AI778" s="11"/>
      <c r="AJ778" s="11" t="s">
        <v>3329</v>
      </c>
      <c r="AK778" s="11"/>
      <c r="AL778" s="11"/>
      <c r="AM778" s="11"/>
      <c r="AN778" s="11" t="s">
        <v>1208</v>
      </c>
      <c r="AO778" s="11" t="s">
        <v>47</v>
      </c>
      <c r="AP778" s="11" t="s">
        <v>48</v>
      </c>
      <c r="AQ778" s="11" t="s">
        <v>729</v>
      </c>
      <c r="AR778" s="41">
        <f t="shared" si="140"/>
        <v>12</v>
      </c>
      <c r="AS778" s="41">
        <v>0.6</v>
      </c>
      <c r="AT778" s="41">
        <f>7591.271/AU825</f>
        <v>0.535464595065181</v>
      </c>
      <c r="AU778" s="41">
        <f t="shared" si="146"/>
        <v>12</v>
      </c>
      <c r="AV778" s="42">
        <f t="shared" si="144"/>
        <v>6.42557514078218</v>
      </c>
    </row>
    <row r="779" ht="24" spans="1:48">
      <c r="A779" s="28">
        <v>776</v>
      </c>
      <c r="B779" s="11" t="s">
        <v>656</v>
      </c>
      <c r="C779" s="29" t="s">
        <v>2827</v>
      </c>
      <c r="D779" s="11" t="s">
        <v>2828</v>
      </c>
      <c r="E779" s="11" t="s">
        <v>2829</v>
      </c>
      <c r="F779" s="30" t="s">
        <v>699</v>
      </c>
      <c r="G779" s="11" t="s">
        <v>128</v>
      </c>
      <c r="H779" s="11">
        <v>2</v>
      </c>
      <c r="I779" s="11">
        <v>2</v>
      </c>
      <c r="J779" s="11">
        <v>100</v>
      </c>
      <c r="K779" s="11" t="s">
        <v>128</v>
      </c>
      <c r="L779" s="11">
        <v>0</v>
      </c>
      <c r="M779" s="11">
        <v>0</v>
      </c>
      <c r="N779" s="11">
        <v>0</v>
      </c>
      <c r="O779" s="11">
        <v>0</v>
      </c>
      <c r="P779" s="11">
        <v>0</v>
      </c>
      <c r="Q779" s="11">
        <v>0</v>
      </c>
      <c r="R779" s="11">
        <v>0</v>
      </c>
      <c r="S779" s="11">
        <v>0</v>
      </c>
      <c r="T779" s="11">
        <v>0</v>
      </c>
      <c r="U779" s="11">
        <v>0</v>
      </c>
      <c r="V779" s="11">
        <v>0</v>
      </c>
      <c r="W779" s="11">
        <v>0</v>
      </c>
      <c r="X779" s="11">
        <v>0</v>
      </c>
      <c r="Y779" s="11">
        <v>0</v>
      </c>
      <c r="Z779" s="11">
        <v>0</v>
      </c>
      <c r="AA779" s="11">
        <v>0</v>
      </c>
      <c r="AB779" s="11">
        <v>0</v>
      </c>
      <c r="AC779" s="11">
        <v>0</v>
      </c>
      <c r="AD779" s="11">
        <v>0</v>
      </c>
      <c r="AE779" s="11">
        <v>0</v>
      </c>
      <c r="AF779" s="11">
        <v>0</v>
      </c>
      <c r="AG779" s="11">
        <v>20</v>
      </c>
      <c r="AH779" s="11"/>
      <c r="AI779" s="11"/>
      <c r="AJ779" s="11" t="s">
        <v>3329</v>
      </c>
      <c r="AK779" s="11"/>
      <c r="AL779" s="11"/>
      <c r="AM779" s="11"/>
      <c r="AN779" s="11" t="s">
        <v>1208</v>
      </c>
      <c r="AO779" s="11" t="s">
        <v>47</v>
      </c>
      <c r="AP779" s="11" t="s">
        <v>48</v>
      </c>
      <c r="AQ779" s="11" t="s">
        <v>729</v>
      </c>
      <c r="AR779" s="41">
        <f t="shared" si="140"/>
        <v>12</v>
      </c>
      <c r="AS779" s="41">
        <v>0.6</v>
      </c>
      <c r="AT779" s="41">
        <f>7591.271/AU825</f>
        <v>0.535464595065181</v>
      </c>
      <c r="AU779" s="41">
        <f t="shared" si="146"/>
        <v>12</v>
      </c>
      <c r="AV779" s="42">
        <f t="shared" si="144"/>
        <v>6.42557514078218</v>
      </c>
    </row>
    <row r="780" ht="60" spans="1:48">
      <c r="A780" s="28">
        <v>777</v>
      </c>
      <c r="B780" s="11" t="s">
        <v>656</v>
      </c>
      <c r="C780" s="29" t="s">
        <v>2830</v>
      </c>
      <c r="D780" s="11" t="s">
        <v>2831</v>
      </c>
      <c r="E780" s="11" t="s">
        <v>2832</v>
      </c>
      <c r="F780" s="30" t="s">
        <v>2833</v>
      </c>
      <c r="G780" s="11" t="s">
        <v>2804</v>
      </c>
      <c r="H780" s="11">
        <v>1</v>
      </c>
      <c r="I780" s="11">
        <v>1</v>
      </c>
      <c r="J780" s="11">
        <v>100</v>
      </c>
      <c r="K780" s="11" t="s">
        <v>3508</v>
      </c>
      <c r="L780" s="11">
        <v>2</v>
      </c>
      <c r="M780" s="11">
        <v>0</v>
      </c>
      <c r="N780" s="11" t="s">
        <v>3509</v>
      </c>
      <c r="O780" s="11">
        <v>3</v>
      </c>
      <c r="P780" s="11">
        <v>0</v>
      </c>
      <c r="Q780" s="11" t="s">
        <v>3510</v>
      </c>
      <c r="R780" s="11">
        <v>0</v>
      </c>
      <c r="S780" s="11">
        <v>0</v>
      </c>
      <c r="T780" s="11">
        <v>0</v>
      </c>
      <c r="U780" s="11">
        <v>0</v>
      </c>
      <c r="V780" s="11">
        <v>0</v>
      </c>
      <c r="W780" s="11">
        <v>0</v>
      </c>
      <c r="X780" s="11">
        <v>0</v>
      </c>
      <c r="Y780" s="11">
        <v>0</v>
      </c>
      <c r="Z780" s="11">
        <v>0</v>
      </c>
      <c r="AA780" s="11">
        <v>0</v>
      </c>
      <c r="AB780" s="11">
        <v>0</v>
      </c>
      <c r="AC780" s="11">
        <v>0</v>
      </c>
      <c r="AD780" s="11">
        <v>0</v>
      </c>
      <c r="AE780" s="11">
        <v>0</v>
      </c>
      <c r="AF780" s="11">
        <v>0</v>
      </c>
      <c r="AG780" s="11">
        <v>20</v>
      </c>
      <c r="AH780" s="11"/>
      <c r="AI780" s="11"/>
      <c r="AJ780" s="11" t="s">
        <v>3329</v>
      </c>
      <c r="AK780" s="11"/>
      <c r="AL780" s="11"/>
      <c r="AM780" s="11"/>
      <c r="AN780" s="11" t="s">
        <v>775</v>
      </c>
      <c r="AO780" s="11" t="s">
        <v>47</v>
      </c>
      <c r="AP780" s="11" t="s">
        <v>48</v>
      </c>
      <c r="AQ780" s="11" t="s">
        <v>729</v>
      </c>
      <c r="AR780" s="41">
        <f t="shared" si="140"/>
        <v>12</v>
      </c>
      <c r="AS780" s="41">
        <v>0.6</v>
      </c>
      <c r="AT780" s="41">
        <f>7591.271/AU825</f>
        <v>0.535464595065181</v>
      </c>
      <c r="AU780" s="41">
        <f t="shared" si="146"/>
        <v>12</v>
      </c>
      <c r="AV780" s="42">
        <f t="shared" si="144"/>
        <v>6.42557514078218</v>
      </c>
    </row>
    <row r="781" ht="60" spans="1:48">
      <c r="A781" s="28">
        <v>778</v>
      </c>
      <c r="B781" s="11" t="s">
        <v>656</v>
      </c>
      <c r="C781" s="29" t="s">
        <v>2834</v>
      </c>
      <c r="D781" s="11" t="s">
        <v>2835</v>
      </c>
      <c r="E781" s="11" t="s">
        <v>2836</v>
      </c>
      <c r="F781" s="30" t="s">
        <v>2837</v>
      </c>
      <c r="G781" s="11" t="s">
        <v>1113</v>
      </c>
      <c r="H781" s="11">
        <v>2</v>
      </c>
      <c r="I781" s="11">
        <v>1</v>
      </c>
      <c r="J781" s="11">
        <v>0</v>
      </c>
      <c r="K781" s="11" t="s">
        <v>3503</v>
      </c>
      <c r="L781" s="11">
        <v>2</v>
      </c>
      <c r="M781" s="11">
        <v>100</v>
      </c>
      <c r="N781" s="11" t="s">
        <v>1113</v>
      </c>
      <c r="O781" s="11">
        <v>3</v>
      </c>
      <c r="P781" s="11">
        <v>0</v>
      </c>
      <c r="Q781" s="11" t="s">
        <v>3501</v>
      </c>
      <c r="R781" s="11">
        <v>4</v>
      </c>
      <c r="S781" s="11">
        <v>0</v>
      </c>
      <c r="T781" s="11" t="s">
        <v>3500</v>
      </c>
      <c r="U781" s="11">
        <v>5</v>
      </c>
      <c r="V781" s="11">
        <v>0</v>
      </c>
      <c r="W781" s="11" t="s">
        <v>3502</v>
      </c>
      <c r="X781" s="11">
        <v>6</v>
      </c>
      <c r="Y781" s="11">
        <v>0</v>
      </c>
      <c r="Z781" s="11" t="s">
        <v>3504</v>
      </c>
      <c r="AA781" s="11">
        <v>7</v>
      </c>
      <c r="AB781" s="11">
        <v>0</v>
      </c>
      <c r="AC781" s="11" t="s">
        <v>3233</v>
      </c>
      <c r="AD781" s="11">
        <v>0</v>
      </c>
      <c r="AE781" s="11">
        <v>0</v>
      </c>
      <c r="AF781" s="11">
        <v>0</v>
      </c>
      <c r="AG781" s="11">
        <v>20</v>
      </c>
      <c r="AH781" s="11"/>
      <c r="AI781" s="11"/>
      <c r="AJ781" s="11" t="s">
        <v>3329</v>
      </c>
      <c r="AK781" s="11"/>
      <c r="AL781" s="11"/>
      <c r="AM781" s="11"/>
      <c r="AN781" s="11" t="s">
        <v>775</v>
      </c>
      <c r="AO781" s="11" t="s">
        <v>47</v>
      </c>
      <c r="AP781" s="11" t="s">
        <v>48</v>
      </c>
      <c r="AQ781" s="11" t="s">
        <v>729</v>
      </c>
      <c r="AR781" s="41">
        <f t="shared" si="140"/>
        <v>12</v>
      </c>
      <c r="AS781" s="41">
        <v>0.6</v>
      </c>
      <c r="AT781" s="41">
        <f>7591.271/AU825</f>
        <v>0.535464595065181</v>
      </c>
      <c r="AU781" s="41">
        <f t="shared" si="146"/>
        <v>12</v>
      </c>
      <c r="AV781" s="42">
        <f t="shared" si="144"/>
        <v>6.42557514078218</v>
      </c>
    </row>
    <row r="782" ht="60" spans="1:48">
      <c r="A782" s="28">
        <v>779</v>
      </c>
      <c r="B782" s="11" t="s">
        <v>656</v>
      </c>
      <c r="C782" s="29" t="s">
        <v>2838</v>
      </c>
      <c r="D782" s="11" t="s">
        <v>2839</v>
      </c>
      <c r="E782" s="11" t="s">
        <v>2840</v>
      </c>
      <c r="F782" s="30" t="s">
        <v>161</v>
      </c>
      <c r="G782" s="11" t="s">
        <v>687</v>
      </c>
      <c r="H782" s="11">
        <v>1</v>
      </c>
      <c r="I782" s="11">
        <v>1</v>
      </c>
      <c r="J782" s="11">
        <v>40</v>
      </c>
      <c r="K782" s="11" t="s">
        <v>687</v>
      </c>
      <c r="L782" s="11">
        <v>2</v>
      </c>
      <c r="M782" s="11">
        <v>40</v>
      </c>
      <c r="N782" s="11" t="s">
        <v>104</v>
      </c>
      <c r="O782" s="11">
        <v>3</v>
      </c>
      <c r="P782" s="11">
        <v>20</v>
      </c>
      <c r="Q782" s="11" t="s">
        <v>918</v>
      </c>
      <c r="R782" s="11">
        <v>0</v>
      </c>
      <c r="S782" s="11">
        <v>0</v>
      </c>
      <c r="T782" s="11">
        <v>0</v>
      </c>
      <c r="U782" s="11">
        <v>0</v>
      </c>
      <c r="V782" s="11">
        <v>0</v>
      </c>
      <c r="W782" s="11">
        <v>0</v>
      </c>
      <c r="X782" s="11">
        <v>0</v>
      </c>
      <c r="Y782" s="11">
        <v>0</v>
      </c>
      <c r="Z782" s="11">
        <v>0</v>
      </c>
      <c r="AA782" s="11">
        <v>0</v>
      </c>
      <c r="AB782" s="11">
        <v>0</v>
      </c>
      <c r="AC782" s="11">
        <v>0</v>
      </c>
      <c r="AD782" s="11">
        <v>0</v>
      </c>
      <c r="AE782" s="11">
        <v>0</v>
      </c>
      <c r="AF782" s="11">
        <v>0</v>
      </c>
      <c r="AG782" s="11">
        <v>20</v>
      </c>
      <c r="AH782" s="11"/>
      <c r="AI782" s="11"/>
      <c r="AJ782" s="11" t="s">
        <v>3329</v>
      </c>
      <c r="AK782" s="11"/>
      <c r="AL782" s="11"/>
      <c r="AM782" s="11"/>
      <c r="AN782" s="11" t="s">
        <v>775</v>
      </c>
      <c r="AO782" s="11" t="s">
        <v>47</v>
      </c>
      <c r="AP782" s="11" t="s">
        <v>48</v>
      </c>
      <c r="AQ782" s="11" t="s">
        <v>729</v>
      </c>
      <c r="AR782" s="41">
        <f t="shared" si="140"/>
        <v>12</v>
      </c>
      <c r="AS782" s="41">
        <v>0.6</v>
      </c>
      <c r="AT782" s="41">
        <f>7591.271/AU825</f>
        <v>0.535464595065181</v>
      </c>
      <c r="AU782" s="41">
        <f t="shared" si="146"/>
        <v>12</v>
      </c>
      <c r="AV782" s="42">
        <f t="shared" si="144"/>
        <v>6.42557514078218</v>
      </c>
    </row>
    <row r="783" ht="48" spans="1:48">
      <c r="A783" s="28">
        <v>780</v>
      </c>
      <c r="B783" s="11" t="s">
        <v>656</v>
      </c>
      <c r="C783" s="29" t="s">
        <v>2841</v>
      </c>
      <c r="D783" s="11" t="s">
        <v>2842</v>
      </c>
      <c r="E783" s="11" t="s">
        <v>2843</v>
      </c>
      <c r="F783" s="30" t="s">
        <v>703</v>
      </c>
      <c r="G783" s="11" t="s">
        <v>128</v>
      </c>
      <c r="H783" s="11">
        <v>3</v>
      </c>
      <c r="I783" s="11">
        <v>1</v>
      </c>
      <c r="J783" s="11">
        <v>0</v>
      </c>
      <c r="K783" s="11" t="s">
        <v>3511</v>
      </c>
      <c r="L783" s="11">
        <v>2</v>
      </c>
      <c r="M783" s="11">
        <v>100</v>
      </c>
      <c r="N783" s="11" t="s">
        <v>128</v>
      </c>
      <c r="O783" s="11">
        <v>3</v>
      </c>
      <c r="P783" s="11">
        <v>0</v>
      </c>
      <c r="Q783" s="11" t="s">
        <v>3512</v>
      </c>
      <c r="R783" s="11">
        <v>0</v>
      </c>
      <c r="S783" s="11">
        <v>0</v>
      </c>
      <c r="T783" s="11">
        <v>0</v>
      </c>
      <c r="U783" s="11">
        <v>0</v>
      </c>
      <c r="V783" s="11">
        <v>0</v>
      </c>
      <c r="W783" s="11">
        <v>0</v>
      </c>
      <c r="X783" s="11">
        <v>0</v>
      </c>
      <c r="Y783" s="11">
        <v>0</v>
      </c>
      <c r="Z783" s="11">
        <v>0</v>
      </c>
      <c r="AA783" s="11">
        <v>0</v>
      </c>
      <c r="AB783" s="11">
        <v>0</v>
      </c>
      <c r="AC783" s="11">
        <v>0</v>
      </c>
      <c r="AD783" s="11">
        <v>0</v>
      </c>
      <c r="AE783" s="11">
        <v>0</v>
      </c>
      <c r="AF783" s="11">
        <v>0</v>
      </c>
      <c r="AG783" s="11">
        <v>20</v>
      </c>
      <c r="AH783" s="11"/>
      <c r="AI783" s="11"/>
      <c r="AJ783" s="11" t="s">
        <v>3329</v>
      </c>
      <c r="AK783" s="11"/>
      <c r="AL783" s="11"/>
      <c r="AM783" s="11"/>
      <c r="AN783" s="11" t="s">
        <v>775</v>
      </c>
      <c r="AO783" s="11" t="s">
        <v>47</v>
      </c>
      <c r="AP783" s="11" t="s">
        <v>48</v>
      </c>
      <c r="AQ783" s="11" t="s">
        <v>729</v>
      </c>
      <c r="AR783" s="41">
        <f t="shared" si="140"/>
        <v>12</v>
      </c>
      <c r="AS783" s="41">
        <v>0.6</v>
      </c>
      <c r="AT783" s="41">
        <f>7591.271/AU825</f>
        <v>0.535464595065181</v>
      </c>
      <c r="AU783" s="41">
        <f t="shared" si="146"/>
        <v>12</v>
      </c>
      <c r="AV783" s="42">
        <f t="shared" si="144"/>
        <v>6.42557514078218</v>
      </c>
    </row>
    <row r="784" s="3" customFormat="1" ht="48" spans="1:48">
      <c r="A784" s="28">
        <v>781</v>
      </c>
      <c r="B784" s="11" t="s">
        <v>656</v>
      </c>
      <c r="C784" s="29" t="s">
        <v>2844</v>
      </c>
      <c r="D784" s="11" t="s">
        <v>2810</v>
      </c>
      <c r="E784" s="11" t="s">
        <v>2811</v>
      </c>
      <c r="F784" s="30" t="s">
        <v>2812</v>
      </c>
      <c r="G784" s="11" t="s">
        <v>2845</v>
      </c>
      <c r="H784" s="11">
        <v>1</v>
      </c>
      <c r="I784" s="11">
        <v>1</v>
      </c>
      <c r="J784" s="11">
        <v>75</v>
      </c>
      <c r="K784" s="11" t="s">
        <v>2845</v>
      </c>
      <c r="L784" s="11">
        <v>2</v>
      </c>
      <c r="M784" s="11">
        <v>0</v>
      </c>
      <c r="N784" s="11" t="s">
        <v>128</v>
      </c>
      <c r="O784" s="11">
        <v>3</v>
      </c>
      <c r="P784" s="11">
        <v>25</v>
      </c>
      <c r="Q784" s="11" t="s">
        <v>3513</v>
      </c>
      <c r="R784" s="11">
        <v>4</v>
      </c>
      <c r="S784" s="11">
        <v>0</v>
      </c>
      <c r="T784" s="11" t="s">
        <v>3482</v>
      </c>
      <c r="U784" s="11">
        <v>0</v>
      </c>
      <c r="V784" s="11">
        <v>0</v>
      </c>
      <c r="W784" s="11">
        <v>0</v>
      </c>
      <c r="X784" s="11">
        <v>0</v>
      </c>
      <c r="Y784" s="11">
        <v>0</v>
      </c>
      <c r="Z784" s="11">
        <v>0</v>
      </c>
      <c r="AA784" s="11">
        <v>0</v>
      </c>
      <c r="AB784" s="11">
        <v>0</v>
      </c>
      <c r="AC784" s="11">
        <v>0</v>
      </c>
      <c r="AD784" s="11">
        <v>0</v>
      </c>
      <c r="AE784" s="11">
        <v>0</v>
      </c>
      <c r="AF784" s="11">
        <v>0</v>
      </c>
      <c r="AG784" s="11">
        <v>20</v>
      </c>
      <c r="AH784" s="11"/>
      <c r="AI784" s="11"/>
      <c r="AJ784" s="11" t="s">
        <v>3329</v>
      </c>
      <c r="AK784" s="11"/>
      <c r="AL784" s="11"/>
      <c r="AM784" s="11"/>
      <c r="AN784" s="11" t="s">
        <v>779</v>
      </c>
      <c r="AO784" s="11" t="s">
        <v>47</v>
      </c>
      <c r="AP784" s="11" t="s">
        <v>48</v>
      </c>
      <c r="AQ784" s="11" t="s">
        <v>729</v>
      </c>
      <c r="AR784" s="41">
        <f t="shared" si="140"/>
        <v>12</v>
      </c>
      <c r="AS784" s="41">
        <v>0.6</v>
      </c>
      <c r="AT784" s="41">
        <f>7591.271/AU825</f>
        <v>0.535464595065181</v>
      </c>
      <c r="AU784" s="41">
        <f t="shared" si="146"/>
        <v>12</v>
      </c>
      <c r="AV784" s="42">
        <f t="shared" si="144"/>
        <v>6.42557514078218</v>
      </c>
    </row>
    <row r="785" ht="48" spans="1:48">
      <c r="A785" s="28">
        <v>782</v>
      </c>
      <c r="B785" s="11" t="s">
        <v>656</v>
      </c>
      <c r="C785" s="29" t="s">
        <v>2846</v>
      </c>
      <c r="D785" s="11" t="s">
        <v>2847</v>
      </c>
      <c r="E785" s="11" t="s">
        <v>2848</v>
      </c>
      <c r="F785" s="30" t="s">
        <v>2671</v>
      </c>
      <c r="G785" s="11" t="s">
        <v>2799</v>
      </c>
      <c r="H785" s="11">
        <v>2</v>
      </c>
      <c r="I785" s="11">
        <v>2</v>
      </c>
      <c r="J785" s="11">
        <v>100</v>
      </c>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v>20</v>
      </c>
      <c r="AH785" s="11" t="s">
        <v>1400</v>
      </c>
      <c r="AI785" s="11">
        <v>7</v>
      </c>
      <c r="AJ785" s="11"/>
      <c r="AK785" s="11"/>
      <c r="AL785" s="11"/>
      <c r="AM785" s="11"/>
      <c r="AN785" s="11" t="s">
        <v>783</v>
      </c>
      <c r="AO785" s="11" t="s">
        <v>47</v>
      </c>
      <c r="AP785" s="11" t="s">
        <v>48</v>
      </c>
      <c r="AQ785" s="11" t="s">
        <v>729</v>
      </c>
      <c r="AR785" s="41">
        <f t="shared" si="140"/>
        <v>12</v>
      </c>
      <c r="AS785" s="41">
        <v>0.6</v>
      </c>
      <c r="AT785" s="41">
        <f>7591.271/AU825</f>
        <v>0.535464595065181</v>
      </c>
      <c r="AU785" s="42">
        <f>AR785/AI785</f>
        <v>1.71428571428571</v>
      </c>
      <c r="AV785" s="42">
        <f t="shared" si="144"/>
        <v>0.917939305826025</v>
      </c>
    </row>
    <row r="786" ht="60" spans="1:48">
      <c r="A786" s="28">
        <v>783</v>
      </c>
      <c r="B786" s="11" t="s">
        <v>656</v>
      </c>
      <c r="C786" s="29" t="s">
        <v>2849</v>
      </c>
      <c r="D786" s="11" t="s">
        <v>2850</v>
      </c>
      <c r="E786" s="11" t="s">
        <v>2851</v>
      </c>
      <c r="F786" s="30" t="s">
        <v>2833</v>
      </c>
      <c r="G786" s="11" t="s">
        <v>2804</v>
      </c>
      <c r="H786" s="11">
        <v>1</v>
      </c>
      <c r="I786" s="11">
        <v>1</v>
      </c>
      <c r="J786" s="11">
        <v>100</v>
      </c>
      <c r="K786" s="11" t="s">
        <v>3508</v>
      </c>
      <c r="L786" s="11">
        <v>2</v>
      </c>
      <c r="M786" s="11">
        <v>0</v>
      </c>
      <c r="N786" s="11" t="s">
        <v>3514</v>
      </c>
      <c r="O786" s="11">
        <v>3</v>
      </c>
      <c r="P786" s="11">
        <v>0</v>
      </c>
      <c r="Q786" s="11" t="s">
        <v>3510</v>
      </c>
      <c r="R786" s="11">
        <v>0</v>
      </c>
      <c r="S786" s="11">
        <v>0</v>
      </c>
      <c r="T786" s="11">
        <v>0</v>
      </c>
      <c r="U786" s="11">
        <v>0</v>
      </c>
      <c r="V786" s="11">
        <v>0</v>
      </c>
      <c r="W786" s="11">
        <v>0</v>
      </c>
      <c r="X786" s="11">
        <v>0</v>
      </c>
      <c r="Y786" s="11">
        <v>0</v>
      </c>
      <c r="Z786" s="11">
        <v>0</v>
      </c>
      <c r="AA786" s="11">
        <v>0</v>
      </c>
      <c r="AB786" s="11">
        <v>0</v>
      </c>
      <c r="AC786" s="11">
        <v>0</v>
      </c>
      <c r="AD786" s="11">
        <v>0</v>
      </c>
      <c r="AE786" s="11">
        <v>0</v>
      </c>
      <c r="AF786" s="11">
        <v>0</v>
      </c>
      <c r="AG786" s="11">
        <v>20</v>
      </c>
      <c r="AH786" s="11"/>
      <c r="AI786" s="11"/>
      <c r="AJ786" s="11" t="s">
        <v>3329</v>
      </c>
      <c r="AK786" s="11"/>
      <c r="AL786" s="11"/>
      <c r="AM786" s="11"/>
      <c r="AN786" s="11" t="s">
        <v>787</v>
      </c>
      <c r="AO786" s="11" t="s">
        <v>47</v>
      </c>
      <c r="AP786" s="11" t="s">
        <v>48</v>
      </c>
      <c r="AQ786" s="11" t="s">
        <v>729</v>
      </c>
      <c r="AR786" s="41">
        <f t="shared" si="140"/>
        <v>12</v>
      </c>
      <c r="AS786" s="41">
        <v>0.6</v>
      </c>
      <c r="AT786" s="41">
        <f>7591.271/AU825</f>
        <v>0.535464595065181</v>
      </c>
      <c r="AU786" s="41">
        <f t="shared" ref="AU786:AU790" si="147">AR786</f>
        <v>12</v>
      </c>
      <c r="AV786" s="42">
        <f t="shared" si="144"/>
        <v>6.42557514078218</v>
      </c>
    </row>
    <row r="787" ht="60" spans="1:48">
      <c r="A787" s="28">
        <v>784</v>
      </c>
      <c r="B787" s="11" t="s">
        <v>656</v>
      </c>
      <c r="C787" s="29" t="s">
        <v>2852</v>
      </c>
      <c r="D787" s="11" t="s">
        <v>2853</v>
      </c>
      <c r="E787" s="11" t="s">
        <v>2854</v>
      </c>
      <c r="F787" s="30" t="s">
        <v>2855</v>
      </c>
      <c r="G787" s="11" t="s">
        <v>695</v>
      </c>
      <c r="H787" s="11">
        <v>1</v>
      </c>
      <c r="I787" s="11">
        <v>1</v>
      </c>
      <c r="J787" s="11">
        <v>100</v>
      </c>
      <c r="K787" s="11" t="s">
        <v>695</v>
      </c>
      <c r="L787" s="11">
        <v>2</v>
      </c>
      <c r="M787" s="11">
        <v>0</v>
      </c>
      <c r="N787" s="11" t="s">
        <v>3388</v>
      </c>
      <c r="O787" s="11">
        <v>3</v>
      </c>
      <c r="P787" s="11">
        <v>0</v>
      </c>
      <c r="Q787" s="11" t="s">
        <v>3515</v>
      </c>
      <c r="R787" s="11">
        <v>4</v>
      </c>
      <c r="S787" s="11">
        <v>0</v>
      </c>
      <c r="T787" s="11" t="s">
        <v>3516</v>
      </c>
      <c r="U787" s="11">
        <v>5</v>
      </c>
      <c r="V787" s="11">
        <v>0</v>
      </c>
      <c r="W787" s="11" t="s">
        <v>3517</v>
      </c>
      <c r="X787" s="11">
        <v>0</v>
      </c>
      <c r="Y787" s="11">
        <v>0</v>
      </c>
      <c r="Z787" s="11">
        <v>0</v>
      </c>
      <c r="AA787" s="11">
        <v>0</v>
      </c>
      <c r="AB787" s="11">
        <v>0</v>
      </c>
      <c r="AC787" s="11">
        <v>0</v>
      </c>
      <c r="AD787" s="11">
        <v>0</v>
      </c>
      <c r="AE787" s="11">
        <v>0</v>
      </c>
      <c r="AF787" s="11">
        <v>0</v>
      </c>
      <c r="AG787" s="11">
        <v>20</v>
      </c>
      <c r="AH787" s="11" t="s">
        <v>1400</v>
      </c>
      <c r="AI787" s="11">
        <v>14</v>
      </c>
      <c r="AJ787" s="11" t="s">
        <v>3329</v>
      </c>
      <c r="AK787" s="11"/>
      <c r="AL787" s="11"/>
      <c r="AM787" s="11"/>
      <c r="AN787" s="11" t="s">
        <v>1393</v>
      </c>
      <c r="AO787" s="11" t="s">
        <v>47</v>
      </c>
      <c r="AP787" s="11" t="s">
        <v>48</v>
      </c>
      <c r="AQ787" s="11" t="s">
        <v>729</v>
      </c>
      <c r="AR787" s="41">
        <f t="shared" si="140"/>
        <v>12</v>
      </c>
      <c r="AS787" s="41">
        <v>0.6</v>
      </c>
      <c r="AT787" s="41">
        <f>7591.271/AU825</f>
        <v>0.535464595065181</v>
      </c>
      <c r="AU787" s="42">
        <f>AR787/AI787</f>
        <v>0.857142857142857</v>
      </c>
      <c r="AV787" s="42">
        <f t="shared" si="144"/>
        <v>0.458969652913013</v>
      </c>
    </row>
    <row r="788" ht="36" spans="1:48">
      <c r="A788" s="28">
        <v>785</v>
      </c>
      <c r="B788" s="11" t="s">
        <v>656</v>
      </c>
      <c r="C788" s="29" t="s">
        <v>2856</v>
      </c>
      <c r="D788" s="11" t="s">
        <v>2857</v>
      </c>
      <c r="E788" s="11" t="s">
        <v>2858</v>
      </c>
      <c r="F788" s="30" t="s">
        <v>486</v>
      </c>
      <c r="G788" s="11" t="s">
        <v>339</v>
      </c>
      <c r="H788" s="11">
        <v>1</v>
      </c>
      <c r="I788" s="11">
        <v>1</v>
      </c>
      <c r="J788" s="11">
        <v>100</v>
      </c>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v>20</v>
      </c>
      <c r="AH788" s="11"/>
      <c r="AI788" s="11"/>
      <c r="AJ788" s="11"/>
      <c r="AK788" s="11"/>
      <c r="AL788" s="11"/>
      <c r="AM788" s="11"/>
      <c r="AN788" s="11" t="s">
        <v>1393</v>
      </c>
      <c r="AO788" s="11" t="s">
        <v>47</v>
      </c>
      <c r="AP788" s="11" t="s">
        <v>48</v>
      </c>
      <c r="AQ788" s="11" t="s">
        <v>729</v>
      </c>
      <c r="AR788" s="41">
        <f t="shared" si="140"/>
        <v>12</v>
      </c>
      <c r="AS788" s="41">
        <v>0.6</v>
      </c>
      <c r="AT788" s="41">
        <f>7591.271/AU825</f>
        <v>0.535464595065181</v>
      </c>
      <c r="AU788" s="41">
        <f t="shared" si="147"/>
        <v>12</v>
      </c>
      <c r="AV788" s="42">
        <f t="shared" si="144"/>
        <v>6.42557514078218</v>
      </c>
    </row>
    <row r="789" ht="60" spans="1:48">
      <c r="A789" s="28">
        <v>786</v>
      </c>
      <c r="B789" s="11" t="s">
        <v>656</v>
      </c>
      <c r="C789" s="29" t="s">
        <v>2859</v>
      </c>
      <c r="D789" s="11" t="s">
        <v>2860</v>
      </c>
      <c r="E789" s="11" t="s">
        <v>2861</v>
      </c>
      <c r="F789" s="30" t="s">
        <v>503</v>
      </c>
      <c r="G789" s="11" t="s">
        <v>1113</v>
      </c>
      <c r="H789" s="11">
        <v>3</v>
      </c>
      <c r="I789" s="11">
        <v>1</v>
      </c>
      <c r="J789" s="11">
        <v>20</v>
      </c>
      <c r="K789" s="11" t="s">
        <v>3490</v>
      </c>
      <c r="L789" s="11">
        <v>2</v>
      </c>
      <c r="M789" s="11">
        <v>0</v>
      </c>
      <c r="N789" s="11" t="s">
        <v>695</v>
      </c>
      <c r="O789" s="11">
        <v>3</v>
      </c>
      <c r="P789" s="11">
        <v>80</v>
      </c>
      <c r="Q789" s="11" t="s">
        <v>1113</v>
      </c>
      <c r="R789" s="11">
        <v>5</v>
      </c>
      <c r="S789" s="11">
        <v>0</v>
      </c>
      <c r="T789" s="11" t="s">
        <v>3518</v>
      </c>
      <c r="U789" s="11">
        <v>7</v>
      </c>
      <c r="V789" s="11">
        <v>0</v>
      </c>
      <c r="W789" s="11" t="s">
        <v>3519</v>
      </c>
      <c r="X789" s="11">
        <v>8</v>
      </c>
      <c r="Y789" s="11">
        <v>0</v>
      </c>
      <c r="Z789" s="11" t="s">
        <v>3520</v>
      </c>
      <c r="AA789" s="11">
        <v>0</v>
      </c>
      <c r="AB789" s="11">
        <v>0</v>
      </c>
      <c r="AC789" s="11">
        <v>0</v>
      </c>
      <c r="AD789" s="11">
        <v>0</v>
      </c>
      <c r="AE789" s="11">
        <v>0</v>
      </c>
      <c r="AF789" s="11">
        <v>0</v>
      </c>
      <c r="AG789" s="11">
        <v>20</v>
      </c>
      <c r="AH789" s="11"/>
      <c r="AI789" s="11"/>
      <c r="AJ789" s="11" t="s">
        <v>3329</v>
      </c>
      <c r="AK789" s="11"/>
      <c r="AL789" s="11"/>
      <c r="AM789" s="11"/>
      <c r="AN789" s="11" t="s">
        <v>1417</v>
      </c>
      <c r="AO789" s="11" t="s">
        <v>47</v>
      </c>
      <c r="AP789" s="11" t="s">
        <v>48</v>
      </c>
      <c r="AQ789" s="11" t="s">
        <v>729</v>
      </c>
      <c r="AR789" s="41">
        <f t="shared" si="140"/>
        <v>12</v>
      </c>
      <c r="AS789" s="41">
        <v>0.6</v>
      </c>
      <c r="AT789" s="41">
        <f>7591.271/AU825</f>
        <v>0.535464595065181</v>
      </c>
      <c r="AU789" s="41">
        <f t="shared" si="147"/>
        <v>12</v>
      </c>
      <c r="AV789" s="42">
        <f t="shared" si="144"/>
        <v>6.42557514078218</v>
      </c>
    </row>
    <row r="790" ht="36" spans="1:48">
      <c r="A790" s="28">
        <v>787</v>
      </c>
      <c r="B790" s="11" t="s">
        <v>656</v>
      </c>
      <c r="C790" s="29" t="s">
        <v>2862</v>
      </c>
      <c r="D790" s="11" t="s">
        <v>2863</v>
      </c>
      <c r="E790" s="11" t="s">
        <v>2864</v>
      </c>
      <c r="F790" s="30" t="s">
        <v>2865</v>
      </c>
      <c r="G790" s="11" t="s">
        <v>1113</v>
      </c>
      <c r="H790" s="11">
        <v>1</v>
      </c>
      <c r="I790" s="11">
        <v>1</v>
      </c>
      <c r="J790" s="11">
        <v>100</v>
      </c>
      <c r="K790" s="11" t="s">
        <v>1113</v>
      </c>
      <c r="L790" s="11">
        <v>3</v>
      </c>
      <c r="M790" s="11">
        <v>0</v>
      </c>
      <c r="N790" s="11" t="s">
        <v>3502</v>
      </c>
      <c r="O790" s="11">
        <v>0</v>
      </c>
      <c r="P790" s="11">
        <v>0</v>
      </c>
      <c r="Q790" s="11">
        <v>0</v>
      </c>
      <c r="R790" s="11">
        <v>0</v>
      </c>
      <c r="S790" s="11">
        <v>0</v>
      </c>
      <c r="T790" s="11">
        <v>0</v>
      </c>
      <c r="U790" s="11">
        <v>0</v>
      </c>
      <c r="V790" s="11">
        <v>0</v>
      </c>
      <c r="W790" s="11">
        <v>0</v>
      </c>
      <c r="X790" s="11">
        <v>0</v>
      </c>
      <c r="Y790" s="11">
        <v>0</v>
      </c>
      <c r="Z790" s="11">
        <v>0</v>
      </c>
      <c r="AA790" s="11">
        <v>0</v>
      </c>
      <c r="AB790" s="11">
        <v>0</v>
      </c>
      <c r="AC790" s="11">
        <v>0</v>
      </c>
      <c r="AD790" s="11">
        <v>0</v>
      </c>
      <c r="AE790" s="11">
        <v>0</v>
      </c>
      <c r="AF790" s="11">
        <v>0</v>
      </c>
      <c r="AG790" s="11">
        <v>20</v>
      </c>
      <c r="AH790" s="11"/>
      <c r="AI790" s="11"/>
      <c r="AJ790" s="11" t="s">
        <v>3329</v>
      </c>
      <c r="AK790" s="11"/>
      <c r="AL790" s="11"/>
      <c r="AM790" s="11"/>
      <c r="AN790" s="11" t="s">
        <v>1417</v>
      </c>
      <c r="AO790" s="11" t="s">
        <v>47</v>
      </c>
      <c r="AP790" s="11" t="s">
        <v>48</v>
      </c>
      <c r="AQ790" s="11" t="s">
        <v>729</v>
      </c>
      <c r="AR790" s="41">
        <f t="shared" si="140"/>
        <v>12</v>
      </c>
      <c r="AS790" s="41">
        <v>0.6</v>
      </c>
      <c r="AT790" s="41">
        <f>7591.271/AU825</f>
        <v>0.535464595065181</v>
      </c>
      <c r="AU790" s="41">
        <f t="shared" si="147"/>
        <v>12</v>
      </c>
      <c r="AV790" s="42">
        <f t="shared" si="144"/>
        <v>6.42557514078218</v>
      </c>
    </row>
    <row r="791" ht="48" spans="1:48">
      <c r="A791" s="28">
        <v>788</v>
      </c>
      <c r="B791" s="11" t="s">
        <v>656</v>
      </c>
      <c r="C791" s="29" t="s">
        <v>2866</v>
      </c>
      <c r="D791" s="11" t="s">
        <v>2867</v>
      </c>
      <c r="E791" s="11" t="s">
        <v>2868</v>
      </c>
      <c r="F791" s="30" t="s">
        <v>2671</v>
      </c>
      <c r="G791" s="11" t="s">
        <v>1602</v>
      </c>
      <c r="H791" s="11">
        <v>2</v>
      </c>
      <c r="I791" s="11">
        <v>2</v>
      </c>
      <c r="J791" s="11">
        <v>100</v>
      </c>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v>20</v>
      </c>
      <c r="AH791" s="11" t="s">
        <v>1400</v>
      </c>
      <c r="AI791" s="11">
        <v>7</v>
      </c>
      <c r="AJ791" s="11"/>
      <c r="AK791" s="11"/>
      <c r="AL791" s="11"/>
      <c r="AM791" s="11"/>
      <c r="AN791" s="11" t="s">
        <v>1441</v>
      </c>
      <c r="AO791" s="11" t="s">
        <v>47</v>
      </c>
      <c r="AP791" s="11" t="s">
        <v>48</v>
      </c>
      <c r="AQ791" s="11" t="s">
        <v>729</v>
      </c>
      <c r="AR791" s="41">
        <f t="shared" si="140"/>
        <v>12</v>
      </c>
      <c r="AS791" s="41">
        <v>0.6</v>
      </c>
      <c r="AT791" s="41">
        <f>7591.271/AU825</f>
        <v>0.535464595065181</v>
      </c>
      <c r="AU791" s="42">
        <f>AR791/AI791</f>
        <v>1.71428571428571</v>
      </c>
      <c r="AV791" s="42">
        <f t="shared" si="144"/>
        <v>0.917939305826025</v>
      </c>
    </row>
    <row r="792" ht="60" spans="1:48">
      <c r="A792" s="28">
        <v>789</v>
      </c>
      <c r="B792" s="11" t="s">
        <v>656</v>
      </c>
      <c r="C792" s="29" t="s">
        <v>2869</v>
      </c>
      <c r="D792" s="11" t="s">
        <v>2870</v>
      </c>
      <c r="E792" s="11" t="s">
        <v>2871</v>
      </c>
      <c r="F792" s="30" t="s">
        <v>2833</v>
      </c>
      <c r="G792" s="11" t="s">
        <v>2804</v>
      </c>
      <c r="H792" s="11">
        <v>1</v>
      </c>
      <c r="I792" s="11">
        <v>1</v>
      </c>
      <c r="J792" s="11">
        <v>100</v>
      </c>
      <c r="K792" s="11" t="s">
        <v>2804</v>
      </c>
      <c r="L792" s="11">
        <v>2</v>
      </c>
      <c r="M792" s="11">
        <v>0</v>
      </c>
      <c r="N792" s="11" t="s">
        <v>331</v>
      </c>
      <c r="O792" s="11">
        <v>3</v>
      </c>
      <c r="P792" s="11">
        <v>0</v>
      </c>
      <c r="Q792" s="11" t="s">
        <v>3510</v>
      </c>
      <c r="R792" s="11">
        <v>0</v>
      </c>
      <c r="S792" s="11">
        <v>0</v>
      </c>
      <c r="T792" s="11">
        <v>0</v>
      </c>
      <c r="U792" s="11">
        <v>0</v>
      </c>
      <c r="V792" s="11">
        <v>0</v>
      </c>
      <c r="W792" s="11">
        <v>0</v>
      </c>
      <c r="X792" s="11">
        <v>0</v>
      </c>
      <c r="Y792" s="11">
        <v>0</v>
      </c>
      <c r="Z792" s="11">
        <v>0</v>
      </c>
      <c r="AA792" s="11">
        <v>0</v>
      </c>
      <c r="AB792" s="11">
        <v>0</v>
      </c>
      <c r="AC792" s="11">
        <v>0</v>
      </c>
      <c r="AD792" s="11">
        <v>0</v>
      </c>
      <c r="AE792" s="11">
        <v>0</v>
      </c>
      <c r="AF792" s="11">
        <v>0</v>
      </c>
      <c r="AG792" s="11">
        <v>20</v>
      </c>
      <c r="AH792" s="11"/>
      <c r="AI792" s="11"/>
      <c r="AJ792" s="11" t="s">
        <v>3329</v>
      </c>
      <c r="AK792" s="11"/>
      <c r="AL792" s="11"/>
      <c r="AM792" s="11"/>
      <c r="AN792" s="11" t="s">
        <v>1453</v>
      </c>
      <c r="AO792" s="11" t="s">
        <v>47</v>
      </c>
      <c r="AP792" s="11" t="s">
        <v>48</v>
      </c>
      <c r="AQ792" s="11" t="s">
        <v>729</v>
      </c>
      <c r="AR792" s="41">
        <f t="shared" si="140"/>
        <v>12</v>
      </c>
      <c r="AS792" s="41">
        <v>0.6</v>
      </c>
      <c r="AT792" s="41">
        <f>7591.271/AU825</f>
        <v>0.535464595065181</v>
      </c>
      <c r="AU792" s="41">
        <f t="shared" ref="AU792:AU810" si="148">AR792</f>
        <v>12</v>
      </c>
      <c r="AV792" s="42">
        <f t="shared" si="144"/>
        <v>6.42557514078218</v>
      </c>
    </row>
    <row r="793" ht="48" spans="1:48">
      <c r="A793" s="28">
        <v>790</v>
      </c>
      <c r="B793" s="11" t="s">
        <v>656</v>
      </c>
      <c r="C793" s="29" t="s">
        <v>2872</v>
      </c>
      <c r="D793" s="11" t="s">
        <v>2873</v>
      </c>
      <c r="E793" s="11" t="s">
        <v>2874</v>
      </c>
      <c r="F793" s="30" t="s">
        <v>2875</v>
      </c>
      <c r="G793" s="11" t="s">
        <v>1113</v>
      </c>
      <c r="H793" s="11">
        <v>1</v>
      </c>
      <c r="I793" s="11">
        <v>1</v>
      </c>
      <c r="J793" s="11">
        <v>100</v>
      </c>
      <c r="K793" s="11" t="s">
        <v>1113</v>
      </c>
      <c r="L793" s="11">
        <v>2</v>
      </c>
      <c r="M793" s="11">
        <v>0</v>
      </c>
      <c r="N793" s="11" t="s">
        <v>3521</v>
      </c>
      <c r="O793" s="11">
        <v>3</v>
      </c>
      <c r="P793" s="11">
        <v>0</v>
      </c>
      <c r="Q793" s="11" t="s">
        <v>3490</v>
      </c>
      <c r="R793" s="11">
        <v>4</v>
      </c>
      <c r="S793" s="11">
        <v>0</v>
      </c>
      <c r="T793" s="11" t="s">
        <v>3522</v>
      </c>
      <c r="U793" s="11">
        <v>5</v>
      </c>
      <c r="V793" s="11">
        <v>0</v>
      </c>
      <c r="W793" s="11" t="s">
        <v>3520</v>
      </c>
      <c r="X793" s="11">
        <v>6</v>
      </c>
      <c r="Y793" s="11">
        <v>0</v>
      </c>
      <c r="Z793" s="11" t="s">
        <v>3205</v>
      </c>
      <c r="AA793" s="11">
        <v>7</v>
      </c>
      <c r="AB793" s="11">
        <v>0</v>
      </c>
      <c r="AC793" s="11" t="s">
        <v>3523</v>
      </c>
      <c r="AD793" s="11">
        <v>8</v>
      </c>
      <c r="AE793" s="11">
        <v>0</v>
      </c>
      <c r="AF793" s="11" t="s">
        <v>3524</v>
      </c>
      <c r="AG793" s="11">
        <v>20</v>
      </c>
      <c r="AH793" s="11"/>
      <c r="AI793" s="11"/>
      <c r="AJ793" s="11" t="s">
        <v>3329</v>
      </c>
      <c r="AK793" s="11"/>
      <c r="AL793" s="11"/>
      <c r="AM793" s="11"/>
      <c r="AN793" s="11" t="s">
        <v>1489</v>
      </c>
      <c r="AO793" s="11" t="s">
        <v>47</v>
      </c>
      <c r="AP793" s="11" t="s">
        <v>48</v>
      </c>
      <c r="AQ793" s="11" t="s">
        <v>729</v>
      </c>
      <c r="AR793" s="41">
        <f t="shared" si="140"/>
        <v>12</v>
      </c>
      <c r="AS793" s="41">
        <v>0.6</v>
      </c>
      <c r="AT793" s="41">
        <f>7591.271/AU825</f>
        <v>0.535464595065181</v>
      </c>
      <c r="AU793" s="41">
        <f t="shared" si="148"/>
        <v>12</v>
      </c>
      <c r="AV793" s="42">
        <f t="shared" si="144"/>
        <v>6.42557514078218</v>
      </c>
    </row>
    <row r="794" ht="24" spans="1:48">
      <c r="A794" s="28">
        <v>791</v>
      </c>
      <c r="B794" s="11" t="s">
        <v>656</v>
      </c>
      <c r="C794" s="29" t="s">
        <v>2876</v>
      </c>
      <c r="D794" s="11" t="s">
        <v>2877</v>
      </c>
      <c r="E794" s="11" t="s">
        <v>2878</v>
      </c>
      <c r="F794" s="30" t="s">
        <v>161</v>
      </c>
      <c r="G794" s="11" t="s">
        <v>128</v>
      </c>
      <c r="H794" s="11">
        <v>2</v>
      </c>
      <c r="I794" s="11">
        <v>2</v>
      </c>
      <c r="J794" s="11">
        <v>100</v>
      </c>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v>20</v>
      </c>
      <c r="AH794" s="11"/>
      <c r="AI794" s="11"/>
      <c r="AJ794" s="11"/>
      <c r="AK794" s="11"/>
      <c r="AL794" s="11"/>
      <c r="AM794" s="11"/>
      <c r="AN794" s="11" t="s">
        <v>1489</v>
      </c>
      <c r="AO794" s="11" t="s">
        <v>47</v>
      </c>
      <c r="AP794" s="11" t="s">
        <v>48</v>
      </c>
      <c r="AQ794" s="11" t="s">
        <v>729</v>
      </c>
      <c r="AR794" s="41">
        <f t="shared" si="140"/>
        <v>12</v>
      </c>
      <c r="AS794" s="41">
        <v>0.6</v>
      </c>
      <c r="AT794" s="41">
        <f>7591.271/AU825</f>
        <v>0.535464595065181</v>
      </c>
      <c r="AU794" s="41">
        <f t="shared" si="148"/>
        <v>12</v>
      </c>
      <c r="AV794" s="42">
        <f t="shared" si="144"/>
        <v>6.42557514078218</v>
      </c>
    </row>
    <row r="795" ht="48" spans="1:48">
      <c r="A795" s="28">
        <v>792</v>
      </c>
      <c r="B795" s="11" t="s">
        <v>656</v>
      </c>
      <c r="C795" s="29" t="s">
        <v>2879</v>
      </c>
      <c r="D795" s="11" t="s">
        <v>2880</v>
      </c>
      <c r="E795" s="11" t="s">
        <v>2881</v>
      </c>
      <c r="F795" s="30" t="s">
        <v>2437</v>
      </c>
      <c r="G795" s="11" t="s">
        <v>1313</v>
      </c>
      <c r="H795" s="11">
        <v>2</v>
      </c>
      <c r="I795" s="11">
        <v>1</v>
      </c>
      <c r="J795" s="11">
        <v>0</v>
      </c>
      <c r="K795" s="11" t="s">
        <v>3525</v>
      </c>
      <c r="L795" s="11">
        <v>2</v>
      </c>
      <c r="M795" s="11">
        <v>100</v>
      </c>
      <c r="N795" s="11" t="s">
        <v>1313</v>
      </c>
      <c r="O795" s="11">
        <v>3</v>
      </c>
      <c r="P795" s="11">
        <v>0</v>
      </c>
      <c r="Q795" s="11" t="s">
        <v>128</v>
      </c>
      <c r="R795" s="11">
        <v>0</v>
      </c>
      <c r="S795" s="11">
        <v>0</v>
      </c>
      <c r="T795" s="11">
        <v>0</v>
      </c>
      <c r="U795" s="11">
        <v>0</v>
      </c>
      <c r="V795" s="11">
        <v>0</v>
      </c>
      <c r="W795" s="11">
        <v>0</v>
      </c>
      <c r="X795" s="11">
        <v>0</v>
      </c>
      <c r="Y795" s="11">
        <v>0</v>
      </c>
      <c r="Z795" s="11">
        <v>0</v>
      </c>
      <c r="AA795" s="11">
        <v>0</v>
      </c>
      <c r="AB795" s="11">
        <v>0</v>
      </c>
      <c r="AC795" s="11">
        <v>0</v>
      </c>
      <c r="AD795" s="11">
        <v>0</v>
      </c>
      <c r="AE795" s="11">
        <v>0</v>
      </c>
      <c r="AF795" s="11">
        <v>0</v>
      </c>
      <c r="AG795" s="11">
        <v>20</v>
      </c>
      <c r="AH795" s="11"/>
      <c r="AI795" s="11"/>
      <c r="AJ795" s="11" t="s">
        <v>3329</v>
      </c>
      <c r="AK795" s="11"/>
      <c r="AL795" s="11"/>
      <c r="AM795" s="11"/>
      <c r="AN795" s="11" t="s">
        <v>1511</v>
      </c>
      <c r="AO795" s="11" t="s">
        <v>47</v>
      </c>
      <c r="AP795" s="11" t="s">
        <v>48</v>
      </c>
      <c r="AQ795" s="11" t="s">
        <v>729</v>
      </c>
      <c r="AR795" s="41">
        <f t="shared" si="140"/>
        <v>12</v>
      </c>
      <c r="AS795" s="41">
        <v>0.6</v>
      </c>
      <c r="AT795" s="41">
        <f>7591.271/AU825</f>
        <v>0.535464595065181</v>
      </c>
      <c r="AU795" s="41">
        <f t="shared" si="148"/>
        <v>12</v>
      </c>
      <c r="AV795" s="42">
        <f t="shared" si="144"/>
        <v>6.42557514078218</v>
      </c>
    </row>
    <row r="796" ht="36" spans="1:48">
      <c r="A796" s="28">
        <v>793</v>
      </c>
      <c r="B796" s="11" t="s">
        <v>656</v>
      </c>
      <c r="C796" s="29" t="s">
        <v>2882</v>
      </c>
      <c r="D796" s="11" t="s">
        <v>2883</v>
      </c>
      <c r="E796" s="11" t="s">
        <v>2884</v>
      </c>
      <c r="F796" s="30" t="s">
        <v>2885</v>
      </c>
      <c r="G796" s="11" t="s">
        <v>2672</v>
      </c>
      <c r="H796" s="11">
        <v>2</v>
      </c>
      <c r="I796" s="11">
        <v>2</v>
      </c>
      <c r="J796" s="11">
        <v>100</v>
      </c>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v>20</v>
      </c>
      <c r="AH796" s="11"/>
      <c r="AI796" s="11"/>
      <c r="AJ796" s="11"/>
      <c r="AK796" s="11"/>
      <c r="AL796" s="11"/>
      <c r="AM796" s="11"/>
      <c r="AN796" s="11" t="s">
        <v>1574</v>
      </c>
      <c r="AO796" s="11" t="s">
        <v>47</v>
      </c>
      <c r="AP796" s="11" t="s">
        <v>48</v>
      </c>
      <c r="AQ796" s="11" t="s">
        <v>729</v>
      </c>
      <c r="AR796" s="41">
        <f t="shared" si="140"/>
        <v>12</v>
      </c>
      <c r="AS796" s="41">
        <v>0.6</v>
      </c>
      <c r="AT796" s="41">
        <f>7591.271/AU825</f>
        <v>0.535464595065181</v>
      </c>
      <c r="AU796" s="41">
        <f t="shared" si="148"/>
        <v>12</v>
      </c>
      <c r="AV796" s="42">
        <f t="shared" si="144"/>
        <v>6.42557514078218</v>
      </c>
    </row>
    <row r="797" ht="36" spans="1:48">
      <c r="A797" s="28">
        <v>794</v>
      </c>
      <c r="B797" s="11" t="s">
        <v>656</v>
      </c>
      <c r="C797" s="29" t="s">
        <v>2886</v>
      </c>
      <c r="D797" s="11" t="s">
        <v>2887</v>
      </c>
      <c r="E797" s="11" t="s">
        <v>2888</v>
      </c>
      <c r="F797" s="30" t="s">
        <v>2889</v>
      </c>
      <c r="G797" s="11" t="s">
        <v>339</v>
      </c>
      <c r="H797" s="11">
        <v>1</v>
      </c>
      <c r="I797" s="11">
        <v>1</v>
      </c>
      <c r="J797" s="11">
        <v>100</v>
      </c>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v>20</v>
      </c>
      <c r="AH797" s="11"/>
      <c r="AI797" s="11"/>
      <c r="AJ797" s="11"/>
      <c r="AK797" s="11"/>
      <c r="AL797" s="11"/>
      <c r="AM797" s="11"/>
      <c r="AN797" s="11" t="s">
        <v>1597</v>
      </c>
      <c r="AO797" s="11" t="s">
        <v>47</v>
      </c>
      <c r="AP797" s="11" t="s">
        <v>48</v>
      </c>
      <c r="AQ797" s="11" t="s">
        <v>729</v>
      </c>
      <c r="AR797" s="41">
        <f t="shared" si="140"/>
        <v>12</v>
      </c>
      <c r="AS797" s="41">
        <v>0.6</v>
      </c>
      <c r="AT797" s="41">
        <f>7591.271/AU825</f>
        <v>0.535464595065181</v>
      </c>
      <c r="AU797" s="41">
        <f t="shared" si="148"/>
        <v>12</v>
      </c>
      <c r="AV797" s="42">
        <f t="shared" si="144"/>
        <v>6.42557514078218</v>
      </c>
    </row>
    <row r="798" ht="36" spans="1:48">
      <c r="A798" s="28">
        <v>795</v>
      </c>
      <c r="B798" s="11" t="s">
        <v>656</v>
      </c>
      <c r="C798" s="29" t="s">
        <v>2890</v>
      </c>
      <c r="D798" s="11" t="s">
        <v>2891</v>
      </c>
      <c r="E798" s="11" t="s">
        <v>2892</v>
      </c>
      <c r="F798" s="30" t="s">
        <v>699</v>
      </c>
      <c r="G798" s="11" t="s">
        <v>128</v>
      </c>
      <c r="H798" s="11">
        <v>2</v>
      </c>
      <c r="I798" s="11">
        <v>1</v>
      </c>
      <c r="J798" s="11">
        <v>0</v>
      </c>
      <c r="K798" s="11" t="s">
        <v>3526</v>
      </c>
      <c r="L798" s="11">
        <v>2</v>
      </c>
      <c r="M798" s="11">
        <v>100</v>
      </c>
      <c r="N798" s="11" t="s">
        <v>128</v>
      </c>
      <c r="O798" s="11">
        <v>0</v>
      </c>
      <c r="P798" s="11">
        <v>0</v>
      </c>
      <c r="Q798" s="11">
        <v>0</v>
      </c>
      <c r="R798" s="11">
        <v>0</v>
      </c>
      <c r="S798" s="11">
        <v>0</v>
      </c>
      <c r="T798" s="11">
        <v>0</v>
      </c>
      <c r="U798" s="11">
        <v>0</v>
      </c>
      <c r="V798" s="11">
        <v>0</v>
      </c>
      <c r="W798" s="11">
        <v>0</v>
      </c>
      <c r="X798" s="11">
        <v>0</v>
      </c>
      <c r="Y798" s="11">
        <v>0</v>
      </c>
      <c r="Z798" s="11">
        <v>0</v>
      </c>
      <c r="AA798" s="11">
        <v>0</v>
      </c>
      <c r="AB798" s="11">
        <v>0</v>
      </c>
      <c r="AC798" s="11">
        <v>0</v>
      </c>
      <c r="AD798" s="11">
        <v>0</v>
      </c>
      <c r="AE798" s="11">
        <v>0</v>
      </c>
      <c r="AF798" s="11">
        <v>0</v>
      </c>
      <c r="AG798" s="11">
        <v>20</v>
      </c>
      <c r="AH798" s="11"/>
      <c r="AI798" s="11"/>
      <c r="AJ798" s="11" t="s">
        <v>3329</v>
      </c>
      <c r="AK798" s="11"/>
      <c r="AL798" s="11"/>
      <c r="AM798" s="11"/>
      <c r="AN798" s="11" t="s">
        <v>1640</v>
      </c>
      <c r="AO798" s="11" t="s">
        <v>47</v>
      </c>
      <c r="AP798" s="11" t="s">
        <v>48</v>
      </c>
      <c r="AQ798" s="11" t="s">
        <v>729</v>
      </c>
      <c r="AR798" s="41">
        <f t="shared" si="140"/>
        <v>12</v>
      </c>
      <c r="AS798" s="41">
        <v>0.6</v>
      </c>
      <c r="AT798" s="41">
        <f>7591.271/AU825</f>
        <v>0.535464595065181</v>
      </c>
      <c r="AU798" s="41">
        <f t="shared" si="148"/>
        <v>12</v>
      </c>
      <c r="AV798" s="42">
        <f t="shared" si="144"/>
        <v>6.42557514078218</v>
      </c>
    </row>
    <row r="799" ht="60" spans="1:48">
      <c r="A799" s="28">
        <v>796</v>
      </c>
      <c r="B799" s="11" t="s">
        <v>656</v>
      </c>
      <c r="C799" s="29" t="s">
        <v>2893</v>
      </c>
      <c r="D799" s="11" t="s">
        <v>2894</v>
      </c>
      <c r="E799" s="11" t="s">
        <v>2895</v>
      </c>
      <c r="F799" s="30" t="s">
        <v>2833</v>
      </c>
      <c r="G799" s="11" t="s">
        <v>2804</v>
      </c>
      <c r="H799" s="11">
        <v>1</v>
      </c>
      <c r="I799" s="11">
        <v>1</v>
      </c>
      <c r="J799" s="11">
        <v>100</v>
      </c>
      <c r="K799" s="11" t="s">
        <v>3508</v>
      </c>
      <c r="L799" s="11">
        <v>2</v>
      </c>
      <c r="M799" s="11">
        <v>0</v>
      </c>
      <c r="N799" s="11" t="s">
        <v>331</v>
      </c>
      <c r="O799" s="11">
        <v>3</v>
      </c>
      <c r="P799" s="11">
        <v>0</v>
      </c>
      <c r="Q799" s="11" t="s">
        <v>3510</v>
      </c>
      <c r="R799" s="11">
        <v>0</v>
      </c>
      <c r="S799" s="11">
        <v>0</v>
      </c>
      <c r="T799" s="11">
        <v>0</v>
      </c>
      <c r="U799" s="11">
        <v>0</v>
      </c>
      <c r="V799" s="11">
        <v>0</v>
      </c>
      <c r="W799" s="11">
        <v>0</v>
      </c>
      <c r="X799" s="11">
        <v>0</v>
      </c>
      <c r="Y799" s="11">
        <v>0</v>
      </c>
      <c r="Z799" s="11">
        <v>0</v>
      </c>
      <c r="AA799" s="11">
        <v>0</v>
      </c>
      <c r="AB799" s="11">
        <v>0</v>
      </c>
      <c r="AC799" s="11">
        <v>0</v>
      </c>
      <c r="AD799" s="11">
        <v>0</v>
      </c>
      <c r="AE799" s="11">
        <v>0</v>
      </c>
      <c r="AF799" s="11">
        <v>0</v>
      </c>
      <c r="AG799" s="11">
        <v>20</v>
      </c>
      <c r="AH799" s="11"/>
      <c r="AI799" s="11"/>
      <c r="AJ799" s="11" t="s">
        <v>3329</v>
      </c>
      <c r="AK799" s="11"/>
      <c r="AL799" s="11"/>
      <c r="AM799" s="11"/>
      <c r="AN799" s="11" t="s">
        <v>1640</v>
      </c>
      <c r="AO799" s="11" t="s">
        <v>47</v>
      </c>
      <c r="AP799" s="11" t="s">
        <v>48</v>
      </c>
      <c r="AQ799" s="11" t="s">
        <v>729</v>
      </c>
      <c r="AR799" s="41">
        <f t="shared" si="140"/>
        <v>12</v>
      </c>
      <c r="AS799" s="41">
        <v>0.6</v>
      </c>
      <c r="AT799" s="41">
        <f>7591.271/AU825</f>
        <v>0.535464595065181</v>
      </c>
      <c r="AU799" s="41">
        <f t="shared" si="148"/>
        <v>12</v>
      </c>
      <c r="AV799" s="42">
        <f t="shared" si="144"/>
        <v>6.42557514078218</v>
      </c>
    </row>
    <row r="800" ht="60" spans="1:48">
      <c r="A800" s="28">
        <v>797</v>
      </c>
      <c r="B800" s="11" t="s">
        <v>656</v>
      </c>
      <c r="C800" s="29" t="s">
        <v>2896</v>
      </c>
      <c r="D800" s="11" t="s">
        <v>2897</v>
      </c>
      <c r="E800" s="11" t="s">
        <v>2898</v>
      </c>
      <c r="F800" s="30" t="s">
        <v>2899</v>
      </c>
      <c r="G800" s="11" t="s">
        <v>695</v>
      </c>
      <c r="H800" s="11">
        <v>1</v>
      </c>
      <c r="I800" s="11">
        <v>1</v>
      </c>
      <c r="J800" s="11">
        <v>100</v>
      </c>
      <c r="K800" s="11" t="s">
        <v>695</v>
      </c>
      <c r="L800" s="11">
        <v>2</v>
      </c>
      <c r="M800" s="11">
        <v>0</v>
      </c>
      <c r="N800" s="11" t="s">
        <v>3388</v>
      </c>
      <c r="O800" s="11">
        <v>3</v>
      </c>
      <c r="P800" s="11">
        <v>0</v>
      </c>
      <c r="Q800" s="11" t="s">
        <v>3527</v>
      </c>
      <c r="R800" s="11">
        <v>4</v>
      </c>
      <c r="S800" s="11">
        <v>0</v>
      </c>
      <c r="T800" s="11" t="s">
        <v>3528</v>
      </c>
      <c r="U800" s="11">
        <v>5</v>
      </c>
      <c r="V800" s="11">
        <v>0</v>
      </c>
      <c r="W800" s="11" t="s">
        <v>3516</v>
      </c>
      <c r="X800" s="11">
        <v>6</v>
      </c>
      <c r="Y800" s="11">
        <v>0</v>
      </c>
      <c r="Z800" s="11" t="s">
        <v>3529</v>
      </c>
      <c r="AA800" s="11">
        <v>0</v>
      </c>
      <c r="AB800" s="11">
        <v>0</v>
      </c>
      <c r="AC800" s="11">
        <v>0</v>
      </c>
      <c r="AD800" s="11">
        <v>0</v>
      </c>
      <c r="AE800" s="11">
        <v>0</v>
      </c>
      <c r="AF800" s="11">
        <v>0</v>
      </c>
      <c r="AG800" s="11">
        <v>20</v>
      </c>
      <c r="AH800" s="11"/>
      <c r="AI800" s="11"/>
      <c r="AJ800" s="11" t="s">
        <v>3329</v>
      </c>
      <c r="AK800" s="11"/>
      <c r="AL800" s="11"/>
      <c r="AM800" s="11"/>
      <c r="AN800" s="11" t="s">
        <v>1699</v>
      </c>
      <c r="AO800" s="11" t="s">
        <v>47</v>
      </c>
      <c r="AP800" s="11" t="s">
        <v>48</v>
      </c>
      <c r="AQ800" s="11" t="s">
        <v>729</v>
      </c>
      <c r="AR800" s="41">
        <f t="shared" si="140"/>
        <v>12</v>
      </c>
      <c r="AS800" s="41">
        <v>0.6</v>
      </c>
      <c r="AT800" s="41">
        <f>7591.271/AU825</f>
        <v>0.535464595065181</v>
      </c>
      <c r="AU800" s="41">
        <f t="shared" si="148"/>
        <v>12</v>
      </c>
      <c r="AV800" s="42">
        <f t="shared" si="144"/>
        <v>6.42557514078218</v>
      </c>
    </row>
    <row r="801" ht="48" spans="1:48">
      <c r="A801" s="28">
        <v>798</v>
      </c>
      <c r="B801" s="11" t="s">
        <v>656</v>
      </c>
      <c r="C801" s="29" t="s">
        <v>2900</v>
      </c>
      <c r="D801" s="11" t="s">
        <v>2901</v>
      </c>
      <c r="E801" s="11" t="s">
        <v>2902</v>
      </c>
      <c r="F801" s="30" t="s">
        <v>2903</v>
      </c>
      <c r="G801" s="11" t="s">
        <v>1313</v>
      </c>
      <c r="H801" s="11">
        <v>2</v>
      </c>
      <c r="I801" s="11">
        <v>1</v>
      </c>
      <c r="J801" s="11">
        <v>0</v>
      </c>
      <c r="K801" s="11" t="s">
        <v>3525</v>
      </c>
      <c r="L801" s="11">
        <v>2</v>
      </c>
      <c r="M801" s="11">
        <v>100</v>
      </c>
      <c r="N801" s="11" t="s">
        <v>1313</v>
      </c>
      <c r="O801" s="11">
        <v>3</v>
      </c>
      <c r="P801" s="11">
        <v>0</v>
      </c>
      <c r="Q801" s="11" t="s">
        <v>128</v>
      </c>
      <c r="R801" s="11">
        <v>0</v>
      </c>
      <c r="S801" s="11">
        <v>0</v>
      </c>
      <c r="T801" s="11">
        <v>0</v>
      </c>
      <c r="U801" s="11">
        <v>0</v>
      </c>
      <c r="V801" s="11">
        <v>0</v>
      </c>
      <c r="W801" s="11">
        <v>0</v>
      </c>
      <c r="X801" s="11">
        <v>0</v>
      </c>
      <c r="Y801" s="11">
        <v>0</v>
      </c>
      <c r="Z801" s="11">
        <v>0</v>
      </c>
      <c r="AA801" s="11">
        <v>0</v>
      </c>
      <c r="AB801" s="11">
        <v>0</v>
      </c>
      <c r="AC801" s="11">
        <v>0</v>
      </c>
      <c r="AD801" s="11">
        <v>0</v>
      </c>
      <c r="AE801" s="11">
        <v>0</v>
      </c>
      <c r="AF801" s="11">
        <v>0</v>
      </c>
      <c r="AG801" s="11">
        <v>20</v>
      </c>
      <c r="AH801" s="11"/>
      <c r="AI801" s="11"/>
      <c r="AJ801" s="11" t="s">
        <v>3329</v>
      </c>
      <c r="AK801" s="11"/>
      <c r="AL801" s="11"/>
      <c r="AM801" s="11"/>
      <c r="AN801" s="11" t="s">
        <v>1742</v>
      </c>
      <c r="AO801" s="11" t="s">
        <v>47</v>
      </c>
      <c r="AP801" s="11" t="s">
        <v>48</v>
      </c>
      <c r="AQ801" s="11" t="s">
        <v>729</v>
      </c>
      <c r="AR801" s="41">
        <f t="shared" si="140"/>
        <v>12</v>
      </c>
      <c r="AS801" s="41">
        <v>0.6</v>
      </c>
      <c r="AT801" s="41">
        <f>7591.271/AU825</f>
        <v>0.535464595065181</v>
      </c>
      <c r="AU801" s="41">
        <f t="shared" si="148"/>
        <v>12</v>
      </c>
      <c r="AV801" s="42">
        <f t="shared" si="144"/>
        <v>6.42557514078218</v>
      </c>
    </row>
    <row r="802" ht="24" spans="1:48">
      <c r="A802" s="28">
        <v>799</v>
      </c>
      <c r="B802" s="11" t="s">
        <v>713</v>
      </c>
      <c r="C802" s="29" t="s">
        <v>2904</v>
      </c>
      <c r="D802" s="11" t="s">
        <v>2905</v>
      </c>
      <c r="E802" s="11" t="s">
        <v>2906</v>
      </c>
      <c r="F802" s="30" t="s">
        <v>722</v>
      </c>
      <c r="G802" s="11" t="s">
        <v>723</v>
      </c>
      <c r="H802" s="11">
        <v>1</v>
      </c>
      <c r="I802" s="11">
        <v>1</v>
      </c>
      <c r="J802" s="11">
        <v>100</v>
      </c>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v>10</v>
      </c>
      <c r="AH802" s="11"/>
      <c r="AI802" s="11"/>
      <c r="AJ802" s="11"/>
      <c r="AK802" s="11"/>
      <c r="AL802" s="11"/>
      <c r="AM802" s="11"/>
      <c r="AN802" s="11" t="s">
        <v>728</v>
      </c>
      <c r="AO802" s="11" t="s">
        <v>47</v>
      </c>
      <c r="AP802" s="11" t="s">
        <v>48</v>
      </c>
      <c r="AQ802" s="11" t="s">
        <v>729</v>
      </c>
      <c r="AR802" s="41">
        <f t="shared" si="140"/>
        <v>6</v>
      </c>
      <c r="AS802" s="41">
        <v>0.6</v>
      </c>
      <c r="AT802" s="41">
        <f>7591.271/AU825</f>
        <v>0.535464595065181</v>
      </c>
      <c r="AU802" s="41">
        <f t="shared" si="148"/>
        <v>6</v>
      </c>
      <c r="AV802" s="42">
        <f t="shared" si="144"/>
        <v>3.21278757039109</v>
      </c>
    </row>
    <row r="803" ht="24" spans="1:48">
      <c r="A803" s="28">
        <v>800</v>
      </c>
      <c r="B803" s="11" t="s">
        <v>713</v>
      </c>
      <c r="C803" s="29" t="s">
        <v>2907</v>
      </c>
      <c r="D803" s="11" t="s">
        <v>2908</v>
      </c>
      <c r="E803" s="11" t="s">
        <v>2909</v>
      </c>
      <c r="F803" s="30" t="s">
        <v>722</v>
      </c>
      <c r="G803" s="11" t="s">
        <v>723</v>
      </c>
      <c r="H803" s="11">
        <v>1</v>
      </c>
      <c r="I803" s="11">
        <v>1</v>
      </c>
      <c r="J803" s="11">
        <v>100</v>
      </c>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v>10</v>
      </c>
      <c r="AH803" s="11"/>
      <c r="AI803" s="11"/>
      <c r="AJ803" s="11"/>
      <c r="AK803" s="11"/>
      <c r="AL803" s="11"/>
      <c r="AM803" s="11"/>
      <c r="AN803" s="11" t="s">
        <v>737</v>
      </c>
      <c r="AO803" s="11" t="s">
        <v>47</v>
      </c>
      <c r="AP803" s="11" t="s">
        <v>48</v>
      </c>
      <c r="AQ803" s="11" t="s">
        <v>729</v>
      </c>
      <c r="AR803" s="41">
        <f t="shared" si="140"/>
        <v>6</v>
      </c>
      <c r="AS803" s="41">
        <v>0.6</v>
      </c>
      <c r="AT803" s="41">
        <f>7591.271/AU825</f>
        <v>0.535464595065181</v>
      </c>
      <c r="AU803" s="41">
        <f t="shared" si="148"/>
        <v>6</v>
      </c>
      <c r="AV803" s="42">
        <f t="shared" si="144"/>
        <v>3.21278757039109</v>
      </c>
    </row>
    <row r="804" s="3" customFormat="1" ht="48" spans="1:48">
      <c r="A804" s="28">
        <v>801</v>
      </c>
      <c r="B804" s="11" t="s">
        <v>713</v>
      </c>
      <c r="C804" s="29" t="s">
        <v>2910</v>
      </c>
      <c r="D804" s="11" t="s">
        <v>2911</v>
      </c>
      <c r="E804" s="11" t="s">
        <v>2912</v>
      </c>
      <c r="F804" s="30" t="s">
        <v>2903</v>
      </c>
      <c r="G804" s="11" t="s">
        <v>2913</v>
      </c>
      <c r="H804" s="11">
        <v>4</v>
      </c>
      <c r="I804" s="31">
        <v>1</v>
      </c>
      <c r="J804" s="11">
        <v>100</v>
      </c>
      <c r="K804" s="11" t="s">
        <v>2913</v>
      </c>
      <c r="L804" s="11">
        <v>1</v>
      </c>
      <c r="M804" s="11">
        <v>0</v>
      </c>
      <c r="N804" s="11" t="s">
        <v>2845</v>
      </c>
      <c r="O804" s="11">
        <v>2</v>
      </c>
      <c r="P804" s="11">
        <v>0</v>
      </c>
      <c r="Q804" s="11" t="s">
        <v>128</v>
      </c>
      <c r="R804" s="11">
        <v>3</v>
      </c>
      <c r="S804" s="11">
        <v>0</v>
      </c>
      <c r="T804" s="11" t="s">
        <v>3530</v>
      </c>
      <c r="U804" s="11">
        <v>5</v>
      </c>
      <c r="V804" s="11">
        <v>0</v>
      </c>
      <c r="W804" s="11" t="s">
        <v>3531</v>
      </c>
      <c r="X804" s="11">
        <v>0</v>
      </c>
      <c r="Y804" s="11">
        <v>0</v>
      </c>
      <c r="Z804" s="11">
        <v>0</v>
      </c>
      <c r="AA804" s="11">
        <v>0</v>
      </c>
      <c r="AB804" s="11">
        <v>0</v>
      </c>
      <c r="AC804" s="11">
        <v>0</v>
      </c>
      <c r="AD804" s="11">
        <v>0</v>
      </c>
      <c r="AE804" s="11">
        <v>0</v>
      </c>
      <c r="AF804" s="11">
        <v>0</v>
      </c>
      <c r="AG804" s="11">
        <v>10</v>
      </c>
      <c r="AH804" s="11"/>
      <c r="AI804" s="11"/>
      <c r="AJ804" s="11" t="s">
        <v>3329</v>
      </c>
      <c r="AK804" s="11"/>
      <c r="AL804" s="11"/>
      <c r="AM804" s="11"/>
      <c r="AN804" s="11" t="s">
        <v>750</v>
      </c>
      <c r="AO804" s="11" t="s">
        <v>47</v>
      </c>
      <c r="AP804" s="11" t="s">
        <v>48</v>
      </c>
      <c r="AQ804" s="11" t="s">
        <v>729</v>
      </c>
      <c r="AR804" s="41">
        <f t="shared" si="140"/>
        <v>6</v>
      </c>
      <c r="AS804" s="41">
        <v>0.6</v>
      </c>
      <c r="AT804" s="41">
        <f>7591.271/AU825</f>
        <v>0.535464595065181</v>
      </c>
      <c r="AU804" s="41">
        <f t="shared" si="148"/>
        <v>6</v>
      </c>
      <c r="AV804" s="42">
        <f t="shared" si="144"/>
        <v>3.21278757039109</v>
      </c>
    </row>
    <row r="805" ht="24" spans="1:48">
      <c r="A805" s="28">
        <v>802</v>
      </c>
      <c r="B805" s="11" t="s">
        <v>713</v>
      </c>
      <c r="C805" s="29" t="s">
        <v>2914</v>
      </c>
      <c r="D805" s="11" t="s">
        <v>2915</v>
      </c>
      <c r="E805" s="11" t="s">
        <v>2916</v>
      </c>
      <c r="F805" s="30" t="s">
        <v>2917</v>
      </c>
      <c r="G805" s="11" t="s">
        <v>2918</v>
      </c>
      <c r="H805" s="11">
        <v>1</v>
      </c>
      <c r="I805" s="11">
        <v>1</v>
      </c>
      <c r="J805" s="11">
        <v>100</v>
      </c>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v>10</v>
      </c>
      <c r="AH805" s="11"/>
      <c r="AI805" s="11"/>
      <c r="AJ805" s="11"/>
      <c r="AK805" s="11"/>
      <c r="AL805" s="11"/>
      <c r="AM805" s="11"/>
      <c r="AN805" s="11" t="s">
        <v>898</v>
      </c>
      <c r="AO805" s="11" t="s">
        <v>47</v>
      </c>
      <c r="AP805" s="11" t="s">
        <v>48</v>
      </c>
      <c r="AQ805" s="11" t="s">
        <v>729</v>
      </c>
      <c r="AR805" s="41">
        <f t="shared" si="140"/>
        <v>6</v>
      </c>
      <c r="AS805" s="41">
        <v>0.6</v>
      </c>
      <c r="AT805" s="41">
        <f>7591.271/AU825</f>
        <v>0.535464595065181</v>
      </c>
      <c r="AU805" s="41">
        <f t="shared" si="148"/>
        <v>6</v>
      </c>
      <c r="AV805" s="42">
        <f t="shared" si="144"/>
        <v>3.21278757039109</v>
      </c>
    </row>
    <row r="806" ht="24" spans="1:48">
      <c r="A806" s="28">
        <v>803</v>
      </c>
      <c r="B806" s="11" t="s">
        <v>713</v>
      </c>
      <c r="C806" s="29" t="s">
        <v>2919</v>
      </c>
      <c r="D806" s="11" t="s">
        <v>2920</v>
      </c>
      <c r="E806" s="11" t="s">
        <v>2921</v>
      </c>
      <c r="F806" s="30" t="s">
        <v>660</v>
      </c>
      <c r="G806" s="11" t="s">
        <v>2922</v>
      </c>
      <c r="H806" s="11">
        <v>1</v>
      </c>
      <c r="I806" s="11">
        <v>1</v>
      </c>
      <c r="J806" s="11">
        <v>100</v>
      </c>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v>10</v>
      </c>
      <c r="AH806" s="11"/>
      <c r="AI806" s="11"/>
      <c r="AJ806" s="11"/>
      <c r="AK806" s="11"/>
      <c r="AL806" s="11"/>
      <c r="AM806" s="11"/>
      <c r="AN806" s="11" t="s">
        <v>980</v>
      </c>
      <c r="AO806" s="39" t="s">
        <v>105</v>
      </c>
      <c r="AP806" s="11" t="s">
        <v>48</v>
      </c>
      <c r="AQ806" s="11" t="s">
        <v>729</v>
      </c>
      <c r="AR806" s="41">
        <f t="shared" ref="AR806:AR823" si="149">AG806*AS806</f>
        <v>6</v>
      </c>
      <c r="AS806" s="41">
        <v>0.6</v>
      </c>
      <c r="AT806" s="41">
        <f>7591.271/AU825</f>
        <v>0.535464595065181</v>
      </c>
      <c r="AU806" s="41">
        <f t="shared" si="148"/>
        <v>6</v>
      </c>
      <c r="AV806" s="42">
        <f t="shared" si="144"/>
        <v>3.21278757039109</v>
      </c>
    </row>
    <row r="807" ht="36" spans="1:48">
      <c r="A807" s="28">
        <v>804</v>
      </c>
      <c r="B807" s="11" t="s">
        <v>713</v>
      </c>
      <c r="C807" s="29" t="s">
        <v>2923</v>
      </c>
      <c r="D807" s="11" t="s">
        <v>2924</v>
      </c>
      <c r="E807" s="11" t="s">
        <v>2925</v>
      </c>
      <c r="F807" s="30" t="s">
        <v>2926</v>
      </c>
      <c r="G807" s="11" t="s">
        <v>2823</v>
      </c>
      <c r="H807" s="11">
        <v>1</v>
      </c>
      <c r="I807" s="11">
        <v>1</v>
      </c>
      <c r="J807" s="11">
        <v>100</v>
      </c>
      <c r="K807" s="11" t="s">
        <v>2823</v>
      </c>
      <c r="L807" s="11">
        <v>0</v>
      </c>
      <c r="M807" s="11">
        <v>0</v>
      </c>
      <c r="N807" s="11">
        <v>0</v>
      </c>
      <c r="O807" s="11">
        <v>0</v>
      </c>
      <c r="P807" s="11">
        <v>0</v>
      </c>
      <c r="Q807" s="11">
        <v>0</v>
      </c>
      <c r="R807" s="11">
        <v>0</v>
      </c>
      <c r="S807" s="11">
        <v>0</v>
      </c>
      <c r="T807" s="11">
        <v>0</v>
      </c>
      <c r="U807" s="11">
        <v>0</v>
      </c>
      <c r="V807" s="11">
        <v>0</v>
      </c>
      <c r="W807" s="11">
        <v>0</v>
      </c>
      <c r="X807" s="11">
        <v>0</v>
      </c>
      <c r="Y807" s="11">
        <v>0</v>
      </c>
      <c r="Z807" s="11">
        <v>0</v>
      </c>
      <c r="AA807" s="11">
        <v>0</v>
      </c>
      <c r="AB807" s="11">
        <v>0</v>
      </c>
      <c r="AC807" s="11">
        <v>0</v>
      </c>
      <c r="AD807" s="11">
        <v>0</v>
      </c>
      <c r="AE807" s="11">
        <v>0</v>
      </c>
      <c r="AF807" s="11">
        <v>0</v>
      </c>
      <c r="AG807" s="11">
        <v>10</v>
      </c>
      <c r="AH807" s="11"/>
      <c r="AI807" s="11"/>
      <c r="AJ807" s="11" t="s">
        <v>3329</v>
      </c>
      <c r="AK807" s="11"/>
      <c r="AL807" s="11"/>
      <c r="AM807" s="11"/>
      <c r="AN807" s="11" t="s">
        <v>980</v>
      </c>
      <c r="AO807" s="11" t="s">
        <v>47</v>
      </c>
      <c r="AP807" s="11" t="s">
        <v>48</v>
      </c>
      <c r="AQ807" s="11" t="s">
        <v>729</v>
      </c>
      <c r="AR807" s="41">
        <f t="shared" si="149"/>
        <v>6</v>
      </c>
      <c r="AS807" s="41">
        <v>0.6</v>
      </c>
      <c r="AT807" s="41">
        <f>7591.271/AU825</f>
        <v>0.535464595065181</v>
      </c>
      <c r="AU807" s="41">
        <f t="shared" si="148"/>
        <v>6</v>
      </c>
      <c r="AV807" s="42">
        <f t="shared" si="144"/>
        <v>3.21278757039109</v>
      </c>
    </row>
    <row r="808" ht="24" spans="1:48">
      <c r="A808" s="28">
        <v>805</v>
      </c>
      <c r="B808" s="11" t="s">
        <v>713</v>
      </c>
      <c r="C808" s="29" t="s">
        <v>2927</v>
      </c>
      <c r="D808" s="11" t="s">
        <v>2928</v>
      </c>
      <c r="E808" s="11" t="s">
        <v>2929</v>
      </c>
      <c r="F808" s="30" t="s">
        <v>2930</v>
      </c>
      <c r="G808" s="11" t="s">
        <v>2823</v>
      </c>
      <c r="H808" s="11">
        <v>1</v>
      </c>
      <c r="I808" s="11">
        <v>1</v>
      </c>
      <c r="J808" s="11">
        <v>100</v>
      </c>
      <c r="K808" s="11" t="s">
        <v>2823</v>
      </c>
      <c r="L808" s="11">
        <v>0</v>
      </c>
      <c r="M808" s="11">
        <v>0</v>
      </c>
      <c r="N808" s="11">
        <v>0</v>
      </c>
      <c r="O808" s="11">
        <v>0</v>
      </c>
      <c r="P808" s="11">
        <v>0</v>
      </c>
      <c r="Q808" s="11">
        <v>0</v>
      </c>
      <c r="R808" s="11">
        <v>0</v>
      </c>
      <c r="S808" s="11">
        <v>0</v>
      </c>
      <c r="T808" s="11">
        <v>0</v>
      </c>
      <c r="U808" s="11">
        <v>0</v>
      </c>
      <c r="V808" s="11">
        <v>0</v>
      </c>
      <c r="W808" s="11">
        <v>0</v>
      </c>
      <c r="X808" s="11">
        <v>0</v>
      </c>
      <c r="Y808" s="11">
        <v>0</v>
      </c>
      <c r="Z808" s="11">
        <v>0</v>
      </c>
      <c r="AA808" s="11">
        <v>0</v>
      </c>
      <c r="AB808" s="11">
        <v>0</v>
      </c>
      <c r="AC808" s="11">
        <v>0</v>
      </c>
      <c r="AD808" s="11">
        <v>0</v>
      </c>
      <c r="AE808" s="11">
        <v>0</v>
      </c>
      <c r="AF808" s="11">
        <v>0</v>
      </c>
      <c r="AG808" s="11">
        <v>10</v>
      </c>
      <c r="AH808" s="11"/>
      <c r="AI808" s="11"/>
      <c r="AJ808" s="11" t="s">
        <v>3329</v>
      </c>
      <c r="AK808" s="11"/>
      <c r="AL808" s="11"/>
      <c r="AM808" s="11"/>
      <c r="AN808" s="11" t="s">
        <v>1031</v>
      </c>
      <c r="AO808" s="11" t="s">
        <v>47</v>
      </c>
      <c r="AP808" s="11" t="s">
        <v>48</v>
      </c>
      <c r="AQ808" s="11" t="s">
        <v>729</v>
      </c>
      <c r="AR808" s="41">
        <f t="shared" si="149"/>
        <v>6</v>
      </c>
      <c r="AS808" s="41">
        <v>0.6</v>
      </c>
      <c r="AT808" s="41">
        <f>7591.271/AU825</f>
        <v>0.535464595065181</v>
      </c>
      <c r="AU808" s="41">
        <f t="shared" si="148"/>
        <v>6</v>
      </c>
      <c r="AV808" s="42">
        <f t="shared" si="144"/>
        <v>3.21278757039109</v>
      </c>
    </row>
    <row r="809" ht="24" spans="1:48">
      <c r="A809" s="28">
        <v>806</v>
      </c>
      <c r="B809" s="11" t="s">
        <v>713</v>
      </c>
      <c r="C809" s="29" t="s">
        <v>2931</v>
      </c>
      <c r="D809" s="11" t="s">
        <v>2932</v>
      </c>
      <c r="E809" s="11" t="s">
        <v>2933</v>
      </c>
      <c r="F809" s="30" t="s">
        <v>2930</v>
      </c>
      <c r="G809" s="11" t="s">
        <v>2823</v>
      </c>
      <c r="H809" s="11">
        <v>1</v>
      </c>
      <c r="I809" s="11">
        <v>1</v>
      </c>
      <c r="J809" s="11">
        <v>100</v>
      </c>
      <c r="K809" s="11" t="s">
        <v>2823</v>
      </c>
      <c r="L809" s="11">
        <v>0</v>
      </c>
      <c r="M809" s="11">
        <v>0</v>
      </c>
      <c r="N809" s="11">
        <v>0</v>
      </c>
      <c r="O809" s="11">
        <v>0</v>
      </c>
      <c r="P809" s="11">
        <v>0</v>
      </c>
      <c r="Q809" s="11">
        <v>0</v>
      </c>
      <c r="R809" s="11">
        <v>0</v>
      </c>
      <c r="S809" s="11">
        <v>0</v>
      </c>
      <c r="T809" s="11">
        <v>0</v>
      </c>
      <c r="U809" s="11">
        <v>0</v>
      </c>
      <c r="V809" s="11">
        <v>0</v>
      </c>
      <c r="W809" s="11">
        <v>0</v>
      </c>
      <c r="X809" s="11">
        <v>0</v>
      </c>
      <c r="Y809" s="11">
        <v>0</v>
      </c>
      <c r="Z809" s="11">
        <v>0</v>
      </c>
      <c r="AA809" s="11">
        <v>0</v>
      </c>
      <c r="AB809" s="11">
        <v>0</v>
      </c>
      <c r="AC809" s="11">
        <v>0</v>
      </c>
      <c r="AD809" s="11">
        <v>0</v>
      </c>
      <c r="AE809" s="11">
        <v>0</v>
      </c>
      <c r="AF809" s="11">
        <v>0</v>
      </c>
      <c r="AG809" s="11">
        <v>10</v>
      </c>
      <c r="AH809" s="11"/>
      <c r="AI809" s="11"/>
      <c r="AJ809" s="11" t="s">
        <v>3329</v>
      </c>
      <c r="AK809" s="11"/>
      <c r="AL809" s="11"/>
      <c r="AM809" s="11"/>
      <c r="AN809" s="11" t="s">
        <v>1038</v>
      </c>
      <c r="AO809" s="11" t="s">
        <v>47</v>
      </c>
      <c r="AP809" s="11" t="s">
        <v>48</v>
      </c>
      <c r="AQ809" s="11" t="s">
        <v>729</v>
      </c>
      <c r="AR809" s="41">
        <f t="shared" si="149"/>
        <v>6</v>
      </c>
      <c r="AS809" s="41">
        <v>0.6</v>
      </c>
      <c r="AT809" s="41">
        <f>7591.271/AU825</f>
        <v>0.535464595065181</v>
      </c>
      <c r="AU809" s="41">
        <f t="shared" si="148"/>
        <v>6</v>
      </c>
      <c r="AV809" s="42">
        <f t="shared" si="144"/>
        <v>3.21278757039109</v>
      </c>
    </row>
    <row r="810" ht="48" spans="1:48">
      <c r="A810" s="28">
        <v>807</v>
      </c>
      <c r="B810" s="11" t="s">
        <v>713</v>
      </c>
      <c r="C810" s="29" t="s">
        <v>2934</v>
      </c>
      <c r="D810" s="11" t="s">
        <v>2935</v>
      </c>
      <c r="E810" s="11" t="s">
        <v>2936</v>
      </c>
      <c r="F810" s="30" t="s">
        <v>2937</v>
      </c>
      <c r="G810" s="11" t="s">
        <v>2938</v>
      </c>
      <c r="H810" s="11">
        <v>1</v>
      </c>
      <c r="I810" s="11">
        <v>1</v>
      </c>
      <c r="J810" s="11">
        <v>100</v>
      </c>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v>10</v>
      </c>
      <c r="AH810" s="11"/>
      <c r="AI810" s="11"/>
      <c r="AJ810" s="11"/>
      <c r="AK810" s="11"/>
      <c r="AL810" s="11"/>
      <c r="AM810" s="11"/>
      <c r="AN810" s="11" t="s">
        <v>1038</v>
      </c>
      <c r="AO810" s="11" t="s">
        <v>47</v>
      </c>
      <c r="AP810" s="11" t="s">
        <v>48</v>
      </c>
      <c r="AQ810" s="11" t="s">
        <v>729</v>
      </c>
      <c r="AR810" s="41">
        <f t="shared" si="149"/>
        <v>6</v>
      </c>
      <c r="AS810" s="41">
        <v>0.6</v>
      </c>
      <c r="AT810" s="41">
        <f>7591.271/AU825</f>
        <v>0.535464595065181</v>
      </c>
      <c r="AU810" s="41">
        <f t="shared" si="148"/>
        <v>6</v>
      </c>
      <c r="AV810" s="42">
        <f t="shared" si="144"/>
        <v>3.21278757039109</v>
      </c>
    </row>
    <row r="811" ht="36" spans="1:48">
      <c r="A811" s="28">
        <v>808</v>
      </c>
      <c r="B811" s="11" t="s">
        <v>713</v>
      </c>
      <c r="C811" s="29" t="s">
        <v>2939</v>
      </c>
      <c r="D811" s="11" t="s">
        <v>2940</v>
      </c>
      <c r="E811" s="11" t="s">
        <v>2941</v>
      </c>
      <c r="F811" s="30" t="s">
        <v>2926</v>
      </c>
      <c r="G811" s="11" t="s">
        <v>2823</v>
      </c>
      <c r="H811" s="11">
        <v>1</v>
      </c>
      <c r="I811" s="11">
        <v>1</v>
      </c>
      <c r="J811" s="11">
        <v>100</v>
      </c>
      <c r="K811" s="11" t="s">
        <v>2823</v>
      </c>
      <c r="L811" s="11">
        <v>0</v>
      </c>
      <c r="M811" s="11">
        <v>0</v>
      </c>
      <c r="N811" s="11">
        <v>0</v>
      </c>
      <c r="O811" s="11">
        <v>0</v>
      </c>
      <c r="P811" s="11">
        <v>0</v>
      </c>
      <c r="Q811" s="11">
        <v>0</v>
      </c>
      <c r="R811" s="11">
        <v>0</v>
      </c>
      <c r="S811" s="11">
        <v>0</v>
      </c>
      <c r="T811" s="11">
        <v>0</v>
      </c>
      <c r="U811" s="11">
        <v>0</v>
      </c>
      <c r="V811" s="11">
        <v>0</v>
      </c>
      <c r="W811" s="11">
        <v>0</v>
      </c>
      <c r="X811" s="11">
        <v>0</v>
      </c>
      <c r="Y811" s="11">
        <v>0</v>
      </c>
      <c r="Z811" s="11">
        <v>0</v>
      </c>
      <c r="AA811" s="11">
        <v>0</v>
      </c>
      <c r="AB811" s="11">
        <v>0</v>
      </c>
      <c r="AC811" s="11">
        <v>0</v>
      </c>
      <c r="AD811" s="11">
        <v>0</v>
      </c>
      <c r="AE811" s="11">
        <v>0</v>
      </c>
      <c r="AF811" s="11">
        <v>0</v>
      </c>
      <c r="AG811" s="11">
        <v>10</v>
      </c>
      <c r="AH811" s="11" t="s">
        <v>1400</v>
      </c>
      <c r="AI811" s="11">
        <v>2</v>
      </c>
      <c r="AJ811" s="11" t="s">
        <v>3329</v>
      </c>
      <c r="AK811" s="11"/>
      <c r="AL811" s="11"/>
      <c r="AM811" s="11"/>
      <c r="AN811" s="11" t="s">
        <v>1038</v>
      </c>
      <c r="AO811" s="11" t="s">
        <v>47</v>
      </c>
      <c r="AP811" s="11" t="s">
        <v>48</v>
      </c>
      <c r="AQ811" s="11" t="s">
        <v>729</v>
      </c>
      <c r="AR811" s="41">
        <f t="shared" si="149"/>
        <v>6</v>
      </c>
      <c r="AS811" s="41">
        <v>0.6</v>
      </c>
      <c r="AT811" s="41">
        <f>7591.271/AU825</f>
        <v>0.535464595065181</v>
      </c>
      <c r="AU811" s="42">
        <f>AR811/AI811</f>
        <v>3</v>
      </c>
      <c r="AV811" s="42">
        <f t="shared" si="144"/>
        <v>1.60639378519554</v>
      </c>
    </row>
    <row r="812" ht="24" spans="1:48">
      <c r="A812" s="28">
        <v>809</v>
      </c>
      <c r="B812" s="11" t="s">
        <v>713</v>
      </c>
      <c r="C812" s="29" t="s">
        <v>2942</v>
      </c>
      <c r="D812" s="11" t="s">
        <v>2943</v>
      </c>
      <c r="E812" s="11" t="s">
        <v>2944</v>
      </c>
      <c r="F812" s="30" t="s">
        <v>2945</v>
      </c>
      <c r="G812" s="11" t="s">
        <v>2946</v>
      </c>
      <c r="H812" s="11">
        <v>1</v>
      </c>
      <c r="I812" s="11">
        <v>1</v>
      </c>
      <c r="J812" s="11">
        <v>100</v>
      </c>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v>10</v>
      </c>
      <c r="AH812" s="11"/>
      <c r="AI812" s="11"/>
      <c r="AJ812" s="11"/>
      <c r="AK812" s="11"/>
      <c r="AL812" s="11"/>
      <c r="AM812" s="11"/>
      <c r="AN812" s="11" t="s">
        <v>767</v>
      </c>
      <c r="AO812" s="11" t="s">
        <v>47</v>
      </c>
      <c r="AP812" s="11" t="s">
        <v>48</v>
      </c>
      <c r="AQ812" s="11" t="s">
        <v>729</v>
      </c>
      <c r="AR812" s="41">
        <f t="shared" si="149"/>
        <v>6</v>
      </c>
      <c r="AS812" s="41">
        <v>0.6</v>
      </c>
      <c r="AT812" s="41">
        <f>7591.271/AU825</f>
        <v>0.535464595065181</v>
      </c>
      <c r="AU812" s="41">
        <f t="shared" ref="AU812:AU815" si="150">AR812</f>
        <v>6</v>
      </c>
      <c r="AV812" s="42">
        <f t="shared" si="144"/>
        <v>3.21278757039109</v>
      </c>
    </row>
    <row r="813" ht="48" spans="1:48">
      <c r="A813" s="28">
        <v>810</v>
      </c>
      <c r="B813" s="11" t="s">
        <v>713</v>
      </c>
      <c r="C813" s="29" t="s">
        <v>2947</v>
      </c>
      <c r="D813" s="11" t="s">
        <v>2948</v>
      </c>
      <c r="E813" s="11" t="s">
        <v>2949</v>
      </c>
      <c r="F813" s="30" t="s">
        <v>2950</v>
      </c>
      <c r="G813" s="11" t="s">
        <v>2938</v>
      </c>
      <c r="H813" s="11">
        <v>1</v>
      </c>
      <c r="I813" s="11">
        <v>1</v>
      </c>
      <c r="J813" s="11">
        <v>100</v>
      </c>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v>10</v>
      </c>
      <c r="AH813" s="11"/>
      <c r="AI813" s="11"/>
      <c r="AJ813" s="11"/>
      <c r="AK813" s="11"/>
      <c r="AL813" s="11"/>
      <c r="AM813" s="11"/>
      <c r="AN813" s="11" t="s">
        <v>767</v>
      </c>
      <c r="AO813" s="11" t="s">
        <v>47</v>
      </c>
      <c r="AP813" s="11" t="s">
        <v>48</v>
      </c>
      <c r="AQ813" s="11" t="s">
        <v>729</v>
      </c>
      <c r="AR813" s="41">
        <f t="shared" si="149"/>
        <v>6</v>
      </c>
      <c r="AS813" s="41">
        <v>0.6</v>
      </c>
      <c r="AT813" s="41">
        <f>7591.271/AU825</f>
        <v>0.535464595065181</v>
      </c>
      <c r="AU813" s="41">
        <f t="shared" si="150"/>
        <v>6</v>
      </c>
      <c r="AV813" s="42">
        <f t="shared" si="144"/>
        <v>3.21278757039109</v>
      </c>
    </row>
    <row r="814" s="3" customFormat="1" ht="60" spans="1:48">
      <c r="A814" s="28">
        <v>811</v>
      </c>
      <c r="B814" s="11" t="s">
        <v>713</v>
      </c>
      <c r="C814" s="29" t="s">
        <v>2951</v>
      </c>
      <c r="D814" s="11" t="s">
        <v>2952</v>
      </c>
      <c r="E814" s="11" t="s">
        <v>2953</v>
      </c>
      <c r="F814" s="30" t="s">
        <v>2903</v>
      </c>
      <c r="G814" s="11" t="s">
        <v>2913</v>
      </c>
      <c r="H814" s="11">
        <v>5</v>
      </c>
      <c r="I814" s="31">
        <v>1</v>
      </c>
      <c r="J814" s="11">
        <v>100</v>
      </c>
      <c r="K814" s="11" t="s">
        <v>3532</v>
      </c>
      <c r="L814" s="11">
        <v>1</v>
      </c>
      <c r="M814" s="11">
        <v>0</v>
      </c>
      <c r="N814" s="11" t="s">
        <v>2845</v>
      </c>
      <c r="O814" s="11">
        <v>2</v>
      </c>
      <c r="P814" s="11">
        <v>0</v>
      </c>
      <c r="Q814" s="11" t="s">
        <v>128</v>
      </c>
      <c r="R814" s="11">
        <v>3</v>
      </c>
      <c r="S814" s="11">
        <v>0</v>
      </c>
      <c r="T814" s="11" t="s">
        <v>3533</v>
      </c>
      <c r="U814" s="11">
        <v>4</v>
      </c>
      <c r="V814" s="11">
        <v>0</v>
      </c>
      <c r="W814" s="11" t="s">
        <v>2774</v>
      </c>
      <c r="X814" s="11">
        <v>6</v>
      </c>
      <c r="Y814" s="11">
        <v>0</v>
      </c>
      <c r="Z814" s="11" t="s">
        <v>3531</v>
      </c>
      <c r="AA814" s="11">
        <v>0</v>
      </c>
      <c r="AB814" s="11">
        <v>0</v>
      </c>
      <c r="AC814" s="11">
        <v>0</v>
      </c>
      <c r="AD814" s="11">
        <v>0</v>
      </c>
      <c r="AE814" s="11">
        <v>0</v>
      </c>
      <c r="AF814" s="11">
        <v>0</v>
      </c>
      <c r="AG814" s="11">
        <v>10</v>
      </c>
      <c r="AH814" s="11"/>
      <c r="AI814" s="11"/>
      <c r="AJ814" s="11" t="s">
        <v>3329</v>
      </c>
      <c r="AK814" s="11"/>
      <c r="AL814" s="11"/>
      <c r="AM814" s="11"/>
      <c r="AN814" s="11" t="s">
        <v>1121</v>
      </c>
      <c r="AO814" s="11" t="s">
        <v>47</v>
      </c>
      <c r="AP814" s="11" t="s">
        <v>48</v>
      </c>
      <c r="AQ814" s="11" t="s">
        <v>729</v>
      </c>
      <c r="AR814" s="41">
        <f t="shared" si="149"/>
        <v>6</v>
      </c>
      <c r="AS814" s="41">
        <v>0.6</v>
      </c>
      <c r="AT814" s="41">
        <f>7591.271/AU825</f>
        <v>0.535464595065181</v>
      </c>
      <c r="AU814" s="41">
        <f t="shared" si="150"/>
        <v>6</v>
      </c>
      <c r="AV814" s="42">
        <f t="shared" si="144"/>
        <v>3.21278757039109</v>
      </c>
    </row>
    <row r="815" ht="24" spans="1:48">
      <c r="A815" s="28">
        <v>812</v>
      </c>
      <c r="B815" s="11" t="s">
        <v>713</v>
      </c>
      <c r="C815" s="29" t="s">
        <v>2954</v>
      </c>
      <c r="D815" s="11" t="s">
        <v>2955</v>
      </c>
      <c r="E815" s="11" t="s">
        <v>2956</v>
      </c>
      <c r="F815" s="30" t="s">
        <v>2945</v>
      </c>
      <c r="G815" s="11" t="s">
        <v>2946</v>
      </c>
      <c r="H815" s="11">
        <v>1</v>
      </c>
      <c r="I815" s="11">
        <v>1</v>
      </c>
      <c r="J815" s="11">
        <v>100</v>
      </c>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v>10</v>
      </c>
      <c r="AH815" s="11"/>
      <c r="AI815" s="11"/>
      <c r="AJ815" s="11"/>
      <c r="AK815" s="11"/>
      <c r="AL815" s="11"/>
      <c r="AM815" s="11"/>
      <c r="AN815" s="11" t="s">
        <v>1148</v>
      </c>
      <c r="AO815" s="11" t="s">
        <v>47</v>
      </c>
      <c r="AP815" s="11" t="s">
        <v>48</v>
      </c>
      <c r="AQ815" s="11" t="s">
        <v>729</v>
      </c>
      <c r="AR815" s="41">
        <f t="shared" si="149"/>
        <v>6</v>
      </c>
      <c r="AS815" s="41">
        <v>0.6</v>
      </c>
      <c r="AT815" s="41">
        <f>7591.271/AU825</f>
        <v>0.535464595065181</v>
      </c>
      <c r="AU815" s="41">
        <f t="shared" si="150"/>
        <v>6</v>
      </c>
      <c r="AV815" s="42">
        <f t="shared" si="144"/>
        <v>3.21278757039109</v>
      </c>
    </row>
    <row r="816" ht="48" spans="1:48">
      <c r="A816" s="28">
        <v>813</v>
      </c>
      <c r="B816" s="11" t="s">
        <v>713</v>
      </c>
      <c r="C816" s="29" t="s">
        <v>2957</v>
      </c>
      <c r="D816" s="11" t="s">
        <v>2958</v>
      </c>
      <c r="E816" s="11" t="s">
        <v>2959</v>
      </c>
      <c r="F816" s="30" t="s">
        <v>2926</v>
      </c>
      <c r="G816" s="11" t="s">
        <v>2823</v>
      </c>
      <c r="H816" s="11">
        <v>1</v>
      </c>
      <c r="I816" s="11">
        <v>1</v>
      </c>
      <c r="J816" s="11">
        <v>100</v>
      </c>
      <c r="K816" s="11" t="s">
        <v>2823</v>
      </c>
      <c r="L816" s="11">
        <v>0</v>
      </c>
      <c r="M816" s="11">
        <v>0</v>
      </c>
      <c r="N816" s="11">
        <v>0</v>
      </c>
      <c r="O816" s="11">
        <v>0</v>
      </c>
      <c r="P816" s="11">
        <v>0</v>
      </c>
      <c r="Q816" s="11">
        <v>0</v>
      </c>
      <c r="R816" s="11">
        <v>0</v>
      </c>
      <c r="S816" s="11">
        <v>0</v>
      </c>
      <c r="T816" s="11">
        <v>0</v>
      </c>
      <c r="U816" s="11">
        <v>0</v>
      </c>
      <c r="V816" s="11">
        <v>0</v>
      </c>
      <c r="W816" s="11">
        <v>0</v>
      </c>
      <c r="X816" s="11">
        <v>0</v>
      </c>
      <c r="Y816" s="11">
        <v>0</v>
      </c>
      <c r="Z816" s="11">
        <v>0</v>
      </c>
      <c r="AA816" s="11">
        <v>0</v>
      </c>
      <c r="AB816" s="11">
        <v>0</v>
      </c>
      <c r="AC816" s="11">
        <v>0</v>
      </c>
      <c r="AD816" s="11">
        <v>0</v>
      </c>
      <c r="AE816" s="11">
        <v>0</v>
      </c>
      <c r="AF816" s="11">
        <v>0</v>
      </c>
      <c r="AG816" s="11">
        <v>10</v>
      </c>
      <c r="AH816" s="11" t="s">
        <v>1400</v>
      </c>
      <c r="AI816" s="11">
        <v>2</v>
      </c>
      <c r="AJ816" s="11" t="s">
        <v>3329</v>
      </c>
      <c r="AK816" s="11"/>
      <c r="AL816" s="11"/>
      <c r="AM816" s="11"/>
      <c r="AN816" s="11" t="s">
        <v>1208</v>
      </c>
      <c r="AO816" s="11" t="s">
        <v>47</v>
      </c>
      <c r="AP816" s="11" t="s">
        <v>48</v>
      </c>
      <c r="AQ816" s="11" t="s">
        <v>729</v>
      </c>
      <c r="AR816" s="41">
        <f t="shared" si="149"/>
        <v>6</v>
      </c>
      <c r="AS816" s="41">
        <v>0.6</v>
      </c>
      <c r="AT816" s="41">
        <f>7591.271/AU825</f>
        <v>0.535464595065181</v>
      </c>
      <c r="AU816" s="42">
        <f>AR816/AI816</f>
        <v>3</v>
      </c>
      <c r="AV816" s="42">
        <f t="shared" si="144"/>
        <v>1.60639378519554</v>
      </c>
    </row>
    <row r="817" ht="24" spans="1:48">
      <c r="A817" s="28">
        <v>814</v>
      </c>
      <c r="B817" s="11" t="s">
        <v>713</v>
      </c>
      <c r="C817" s="29" t="s">
        <v>2960</v>
      </c>
      <c r="D817" s="11" t="s">
        <v>2961</v>
      </c>
      <c r="E817" s="11" t="s">
        <v>2962</v>
      </c>
      <c r="F817" s="30" t="s">
        <v>2945</v>
      </c>
      <c r="G817" s="11" t="s">
        <v>2946</v>
      </c>
      <c r="H817" s="11">
        <v>1</v>
      </c>
      <c r="I817" s="11">
        <v>1</v>
      </c>
      <c r="J817" s="11">
        <v>100</v>
      </c>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v>10</v>
      </c>
      <c r="AH817" s="11"/>
      <c r="AI817" s="11"/>
      <c r="AJ817" s="11"/>
      <c r="AK817" s="11"/>
      <c r="AL817" s="11"/>
      <c r="AM817" s="11"/>
      <c r="AN817" s="11" t="s">
        <v>775</v>
      </c>
      <c r="AO817" s="11" t="s">
        <v>47</v>
      </c>
      <c r="AP817" s="11" t="s">
        <v>48</v>
      </c>
      <c r="AQ817" s="11" t="s">
        <v>729</v>
      </c>
      <c r="AR817" s="41">
        <f t="shared" si="149"/>
        <v>6</v>
      </c>
      <c r="AS817" s="41">
        <v>0.6</v>
      </c>
      <c r="AT817" s="41">
        <f>7591.271/AU825</f>
        <v>0.535464595065181</v>
      </c>
      <c r="AU817" s="41">
        <f t="shared" ref="AU817:AU823" si="151">AR817</f>
        <v>6</v>
      </c>
      <c r="AV817" s="42">
        <f t="shared" si="144"/>
        <v>3.21278757039109</v>
      </c>
    </row>
    <row r="818" ht="24" spans="1:48">
      <c r="A818" s="28">
        <v>815</v>
      </c>
      <c r="B818" s="11" t="s">
        <v>713</v>
      </c>
      <c r="C818" s="29" t="s">
        <v>2963</v>
      </c>
      <c r="D818" s="11" t="s">
        <v>2964</v>
      </c>
      <c r="E818" s="11" t="s">
        <v>2965</v>
      </c>
      <c r="F818" s="30" t="s">
        <v>2945</v>
      </c>
      <c r="G818" s="11" t="s">
        <v>2946</v>
      </c>
      <c r="H818" s="11">
        <v>1</v>
      </c>
      <c r="I818" s="11">
        <v>1</v>
      </c>
      <c r="J818" s="11">
        <v>100</v>
      </c>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v>10</v>
      </c>
      <c r="AH818" s="11"/>
      <c r="AI818" s="11"/>
      <c r="AJ818" s="11"/>
      <c r="AK818" s="11"/>
      <c r="AL818" s="11"/>
      <c r="AM818" s="11"/>
      <c r="AN818" s="11" t="s">
        <v>775</v>
      </c>
      <c r="AO818" s="11" t="s">
        <v>47</v>
      </c>
      <c r="AP818" s="11" t="s">
        <v>48</v>
      </c>
      <c r="AQ818" s="11" t="s">
        <v>729</v>
      </c>
      <c r="AR818" s="41">
        <f t="shared" si="149"/>
        <v>6</v>
      </c>
      <c r="AS818" s="41">
        <v>0.6</v>
      </c>
      <c r="AT818" s="41">
        <f>7591.271/AU825</f>
        <v>0.535464595065181</v>
      </c>
      <c r="AU818" s="41">
        <f t="shared" si="151"/>
        <v>6</v>
      </c>
      <c r="AV818" s="42">
        <f t="shared" si="144"/>
        <v>3.21278757039109</v>
      </c>
    </row>
    <row r="819" ht="24" spans="1:48">
      <c r="A819" s="28">
        <v>816</v>
      </c>
      <c r="B819" s="11" t="s">
        <v>713</v>
      </c>
      <c r="C819" s="29" t="s">
        <v>2966</v>
      </c>
      <c r="D819" s="11" t="s">
        <v>2967</v>
      </c>
      <c r="E819" s="11" t="s">
        <v>2968</v>
      </c>
      <c r="F819" s="30" t="s">
        <v>660</v>
      </c>
      <c r="G819" s="11" t="s">
        <v>2969</v>
      </c>
      <c r="H819" s="11">
        <v>1</v>
      </c>
      <c r="I819" s="11">
        <v>1</v>
      </c>
      <c r="J819" s="11">
        <v>100</v>
      </c>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v>10</v>
      </c>
      <c r="AH819" s="11"/>
      <c r="AI819" s="11"/>
      <c r="AJ819" s="11"/>
      <c r="AK819" s="11"/>
      <c r="AL819" s="11"/>
      <c r="AM819" s="11"/>
      <c r="AN819" s="11" t="s">
        <v>1417</v>
      </c>
      <c r="AO819" s="11" t="s">
        <v>47</v>
      </c>
      <c r="AP819" s="11" t="s">
        <v>48</v>
      </c>
      <c r="AQ819" s="11" t="s">
        <v>729</v>
      </c>
      <c r="AR819" s="41">
        <f t="shared" si="149"/>
        <v>6</v>
      </c>
      <c r="AS819" s="41">
        <v>0.6</v>
      </c>
      <c r="AT819" s="41">
        <f>7591.271/AU825</f>
        <v>0.535464595065181</v>
      </c>
      <c r="AU819" s="41">
        <f t="shared" si="151"/>
        <v>6</v>
      </c>
      <c r="AV819" s="42">
        <f t="shared" si="144"/>
        <v>3.21278757039109</v>
      </c>
    </row>
    <row r="820" ht="36" spans="1:48">
      <c r="A820" s="28">
        <v>817</v>
      </c>
      <c r="B820" s="11" t="s">
        <v>713</v>
      </c>
      <c r="C820" s="29" t="s">
        <v>2970</v>
      </c>
      <c r="D820" s="11" t="s">
        <v>2971</v>
      </c>
      <c r="E820" s="11" t="s">
        <v>2972</v>
      </c>
      <c r="F820" s="30" t="s">
        <v>2937</v>
      </c>
      <c r="G820" s="11" t="s">
        <v>2938</v>
      </c>
      <c r="H820" s="11">
        <v>1</v>
      </c>
      <c r="I820" s="11">
        <v>1</v>
      </c>
      <c r="J820" s="11">
        <v>100</v>
      </c>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v>10</v>
      </c>
      <c r="AH820" s="11"/>
      <c r="AI820" s="11"/>
      <c r="AJ820" s="11"/>
      <c r="AK820" s="11"/>
      <c r="AL820" s="11"/>
      <c r="AM820" s="11"/>
      <c r="AN820" s="11" t="s">
        <v>1441</v>
      </c>
      <c r="AO820" s="11" t="s">
        <v>47</v>
      </c>
      <c r="AP820" s="11" t="s">
        <v>48</v>
      </c>
      <c r="AQ820" s="11" t="s">
        <v>729</v>
      </c>
      <c r="AR820" s="41">
        <f t="shared" si="149"/>
        <v>6</v>
      </c>
      <c r="AS820" s="41">
        <v>0.6</v>
      </c>
      <c r="AT820" s="41">
        <f>7591.271/AU825</f>
        <v>0.535464595065181</v>
      </c>
      <c r="AU820" s="41">
        <f t="shared" si="151"/>
        <v>6</v>
      </c>
      <c r="AV820" s="42">
        <f t="shared" si="144"/>
        <v>3.21278757039109</v>
      </c>
    </row>
    <row r="821" s="3" customFormat="1" ht="84" spans="1:48">
      <c r="A821" s="28">
        <v>818</v>
      </c>
      <c r="B821" s="11" t="s">
        <v>713</v>
      </c>
      <c r="C821" s="29" t="s">
        <v>2973</v>
      </c>
      <c r="D821" s="11" t="s">
        <v>2974</v>
      </c>
      <c r="E821" s="11" t="s">
        <v>2975</v>
      </c>
      <c r="F821" s="30" t="s">
        <v>2976</v>
      </c>
      <c r="G821" s="11" t="s">
        <v>2977</v>
      </c>
      <c r="H821" s="11">
        <v>1</v>
      </c>
      <c r="I821" s="11">
        <v>1</v>
      </c>
      <c r="J821" s="11">
        <v>100</v>
      </c>
      <c r="K821" s="11" t="s">
        <v>2977</v>
      </c>
      <c r="L821" s="11">
        <v>2</v>
      </c>
      <c r="M821" s="11">
        <v>0</v>
      </c>
      <c r="N821" s="11" t="s">
        <v>3534</v>
      </c>
      <c r="O821" s="11">
        <v>3</v>
      </c>
      <c r="P821" s="11">
        <v>0</v>
      </c>
      <c r="Q821" s="11" t="s">
        <v>128</v>
      </c>
      <c r="R821" s="11">
        <v>4</v>
      </c>
      <c r="S821" s="11">
        <v>0</v>
      </c>
      <c r="T821" s="11" t="s">
        <v>3535</v>
      </c>
      <c r="U821" s="11">
        <v>5</v>
      </c>
      <c r="V821" s="11">
        <v>0</v>
      </c>
      <c r="W821" s="11" t="s">
        <v>3536</v>
      </c>
      <c r="X821" s="11">
        <v>6</v>
      </c>
      <c r="Y821" s="11">
        <v>0</v>
      </c>
      <c r="Z821" s="11" t="s">
        <v>3537</v>
      </c>
      <c r="AA821" s="11">
        <v>7</v>
      </c>
      <c r="AB821" s="11">
        <v>0</v>
      </c>
      <c r="AC821" s="11" t="s">
        <v>3538</v>
      </c>
      <c r="AD821" s="11">
        <v>0</v>
      </c>
      <c r="AE821" s="11">
        <v>0</v>
      </c>
      <c r="AF821" s="11">
        <v>0</v>
      </c>
      <c r="AG821" s="11">
        <v>10</v>
      </c>
      <c r="AH821" s="11"/>
      <c r="AI821" s="11"/>
      <c r="AJ821" s="11" t="s">
        <v>3329</v>
      </c>
      <c r="AK821" s="11"/>
      <c r="AL821" s="11"/>
      <c r="AM821" s="11"/>
      <c r="AN821" s="11" t="s">
        <v>1453</v>
      </c>
      <c r="AO821" s="11" t="s">
        <v>47</v>
      </c>
      <c r="AP821" s="11" t="s">
        <v>48</v>
      </c>
      <c r="AQ821" s="11" t="s">
        <v>729</v>
      </c>
      <c r="AR821" s="44">
        <f t="shared" si="149"/>
        <v>6</v>
      </c>
      <c r="AS821" s="44">
        <v>0.6</v>
      </c>
      <c r="AT821" s="44">
        <f>7591.271/AU825</f>
        <v>0.535464595065181</v>
      </c>
      <c r="AU821" s="44">
        <f t="shared" si="151"/>
        <v>6</v>
      </c>
      <c r="AV821" s="45">
        <f t="shared" si="144"/>
        <v>3.21278757039109</v>
      </c>
    </row>
    <row r="822" ht="36" spans="1:48">
      <c r="A822" s="28">
        <v>819</v>
      </c>
      <c r="B822" s="11" t="s">
        <v>713</v>
      </c>
      <c r="C822" s="29" t="s">
        <v>2978</v>
      </c>
      <c r="D822" s="11" t="s">
        <v>2979</v>
      </c>
      <c r="E822" s="11" t="s">
        <v>2980</v>
      </c>
      <c r="F822" s="30" t="s">
        <v>2981</v>
      </c>
      <c r="G822" s="11" t="s">
        <v>2823</v>
      </c>
      <c r="H822" s="11">
        <v>1</v>
      </c>
      <c r="I822" s="11">
        <v>1</v>
      </c>
      <c r="J822" s="11">
        <v>100</v>
      </c>
      <c r="K822" s="11" t="s">
        <v>2823</v>
      </c>
      <c r="L822" s="11">
        <v>0</v>
      </c>
      <c r="M822" s="11">
        <v>0</v>
      </c>
      <c r="N822" s="11">
        <v>0</v>
      </c>
      <c r="O822" s="11">
        <v>0</v>
      </c>
      <c r="P822" s="11">
        <v>0</v>
      </c>
      <c r="Q822" s="11">
        <v>0</v>
      </c>
      <c r="R822" s="11">
        <v>0</v>
      </c>
      <c r="S822" s="11">
        <v>0</v>
      </c>
      <c r="T822" s="11">
        <v>0</v>
      </c>
      <c r="U822" s="11">
        <v>0</v>
      </c>
      <c r="V822" s="11">
        <v>0</v>
      </c>
      <c r="W822" s="11">
        <v>0</v>
      </c>
      <c r="X822" s="11">
        <v>0</v>
      </c>
      <c r="Y822" s="11">
        <v>0</v>
      </c>
      <c r="Z822" s="11">
        <v>0</v>
      </c>
      <c r="AA822" s="11">
        <v>0</v>
      </c>
      <c r="AB822" s="11">
        <v>0</v>
      </c>
      <c r="AC822" s="11">
        <v>0</v>
      </c>
      <c r="AD822" s="11">
        <v>0</v>
      </c>
      <c r="AE822" s="11">
        <v>0</v>
      </c>
      <c r="AF822" s="11">
        <v>0</v>
      </c>
      <c r="AG822" s="11">
        <v>10</v>
      </c>
      <c r="AH822" s="11"/>
      <c r="AI822" s="11"/>
      <c r="AJ822" s="11" t="s">
        <v>3329</v>
      </c>
      <c r="AK822" s="11"/>
      <c r="AL822" s="11"/>
      <c r="AM822" s="11"/>
      <c r="AN822" s="11" t="s">
        <v>1699</v>
      </c>
      <c r="AO822" s="11" t="s">
        <v>47</v>
      </c>
      <c r="AP822" s="11" t="s">
        <v>48</v>
      </c>
      <c r="AQ822" s="11" t="s">
        <v>729</v>
      </c>
      <c r="AR822" s="41">
        <f t="shared" si="149"/>
        <v>6</v>
      </c>
      <c r="AS822" s="41">
        <v>0.6</v>
      </c>
      <c r="AT822" s="41">
        <f>7591.271/AU825</f>
        <v>0.535464595065181</v>
      </c>
      <c r="AU822" s="41">
        <f t="shared" si="151"/>
        <v>6</v>
      </c>
      <c r="AV822" s="42">
        <f t="shared" si="144"/>
        <v>3.21278757039109</v>
      </c>
    </row>
    <row r="823" ht="36" spans="1:48">
      <c r="A823" s="28">
        <v>820</v>
      </c>
      <c r="B823" s="11" t="s">
        <v>713</v>
      </c>
      <c r="C823" s="29" t="s">
        <v>2982</v>
      </c>
      <c r="D823" s="11" t="s">
        <v>2983</v>
      </c>
      <c r="E823" s="11" t="s">
        <v>2984</v>
      </c>
      <c r="F823" s="30" t="s">
        <v>2950</v>
      </c>
      <c r="G823" s="11" t="s">
        <v>2938</v>
      </c>
      <c r="H823" s="11">
        <v>1</v>
      </c>
      <c r="I823" s="11">
        <v>1</v>
      </c>
      <c r="J823" s="11">
        <v>100</v>
      </c>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v>10</v>
      </c>
      <c r="AH823" s="11"/>
      <c r="AI823" s="11"/>
      <c r="AJ823" s="11"/>
      <c r="AK823" s="11"/>
      <c r="AL823" s="11"/>
      <c r="AM823" s="11"/>
      <c r="AN823" s="11" t="s">
        <v>1817</v>
      </c>
      <c r="AO823" s="11" t="s">
        <v>47</v>
      </c>
      <c r="AP823" s="11" t="s">
        <v>48</v>
      </c>
      <c r="AQ823" s="11" t="s">
        <v>729</v>
      </c>
      <c r="AR823" s="41">
        <f t="shared" si="149"/>
        <v>6</v>
      </c>
      <c r="AS823" s="41">
        <v>0.6</v>
      </c>
      <c r="AT823" s="41">
        <f>7591.271/AU825</f>
        <v>0.535464595065181</v>
      </c>
      <c r="AU823" s="41">
        <f t="shared" si="151"/>
        <v>6</v>
      </c>
      <c r="AV823" s="42">
        <f t="shared" si="144"/>
        <v>3.21278757039109</v>
      </c>
    </row>
    <row r="824" ht="36" customHeight="1" spans="1:48">
      <c r="A824" s="58" t="s">
        <v>2985</v>
      </c>
      <c r="B824" s="59"/>
      <c r="C824" s="59"/>
      <c r="D824" s="60"/>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64"/>
    </row>
    <row r="825" spans="43:48">
      <c r="AQ825" s="61" t="s">
        <v>3590</v>
      </c>
      <c r="AR825" s="61">
        <f>SUM(AR3:AR823)</f>
        <v>17153</v>
      </c>
      <c r="AS825" s="61"/>
      <c r="AT825" s="61"/>
      <c r="AU825" s="61">
        <f>SUM(AU3:AU823)</f>
        <v>14176.9802708915</v>
      </c>
      <c r="AV825" s="61">
        <v>7591.271</v>
      </c>
    </row>
    <row r="826" spans="1:48">
      <c r="A826" s="61" t="s">
        <v>3591</v>
      </c>
      <c r="B826" s="61"/>
      <c r="C826" s="62" t="s">
        <v>3592</v>
      </c>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3"/>
      <c r="AI826" s="63"/>
      <c r="AJ826" s="63"/>
      <c r="AK826" s="63"/>
      <c r="AL826" s="63"/>
      <c r="AM826" s="63"/>
      <c r="AN826" s="63"/>
      <c r="AO826" s="63"/>
      <c r="AP826" s="63"/>
      <c r="AQ826" s="63"/>
      <c r="AR826" s="63"/>
      <c r="AS826" s="63"/>
      <c r="AT826" s="63"/>
      <c r="AU826" s="63"/>
      <c r="AV826" s="63"/>
    </row>
    <row r="827" spans="1:48">
      <c r="A827" s="61"/>
      <c r="B827" s="61"/>
      <c r="C827" s="62" t="s">
        <v>3593</v>
      </c>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3"/>
      <c r="AI827" s="63"/>
      <c r="AJ827" s="63"/>
      <c r="AK827" s="63"/>
      <c r="AL827" s="63"/>
      <c r="AM827" s="63"/>
      <c r="AN827" s="63"/>
      <c r="AO827" s="63"/>
      <c r="AP827" s="63"/>
      <c r="AQ827" s="63"/>
      <c r="AR827" s="63"/>
      <c r="AS827" s="63"/>
      <c r="AT827" s="63"/>
      <c r="AU827" s="63"/>
      <c r="AV827" s="63"/>
    </row>
    <row r="828" spans="1:48">
      <c r="A828" s="61"/>
      <c r="B828" s="61"/>
      <c r="C828" s="62" t="s">
        <v>3594</v>
      </c>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3"/>
      <c r="AI828" s="63"/>
      <c r="AJ828" s="63"/>
      <c r="AK828" s="63"/>
      <c r="AL828" s="63"/>
      <c r="AM828" s="63"/>
      <c r="AN828" s="63"/>
      <c r="AO828" s="63"/>
      <c r="AP828" s="63"/>
      <c r="AQ828" s="63"/>
      <c r="AR828" s="63"/>
      <c r="AS828" s="63"/>
      <c r="AT828" s="63"/>
      <c r="AU828" s="63"/>
      <c r="AV828" s="63"/>
    </row>
    <row r="829" spans="1:48">
      <c r="A829" s="61"/>
      <c r="B829" s="61"/>
      <c r="C829" s="62" t="s">
        <v>3595</v>
      </c>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3"/>
      <c r="AI829" s="63"/>
      <c r="AJ829" s="63"/>
      <c r="AK829" s="63"/>
      <c r="AL829" s="63"/>
      <c r="AM829" s="63"/>
      <c r="AN829" s="63"/>
      <c r="AO829" s="63"/>
      <c r="AP829" s="63"/>
      <c r="AQ829" s="63"/>
      <c r="AR829" s="63"/>
      <c r="AS829" s="63"/>
      <c r="AT829" s="63"/>
      <c r="AU829" s="63"/>
      <c r="AV829" s="63"/>
    </row>
    <row r="830" spans="1:48">
      <c r="A830" s="61"/>
      <c r="B830" s="61"/>
      <c r="C830" s="62" t="s">
        <v>3596</v>
      </c>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3"/>
      <c r="AI830" s="63"/>
      <c r="AJ830" s="63"/>
      <c r="AK830" s="63"/>
      <c r="AL830" s="63"/>
      <c r="AM830" s="63"/>
      <c r="AN830" s="63"/>
      <c r="AO830" s="63"/>
      <c r="AP830" s="63"/>
      <c r="AQ830" s="63"/>
      <c r="AR830" s="63"/>
      <c r="AS830" s="63"/>
      <c r="AT830" s="63"/>
      <c r="AU830" s="63"/>
      <c r="AV830" s="63"/>
    </row>
    <row r="831" spans="1:48">
      <c r="A831" s="61"/>
      <c r="B831" s="61"/>
      <c r="C831" s="62" t="s">
        <v>3597</v>
      </c>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3"/>
      <c r="AI831" s="63"/>
      <c r="AJ831" s="63"/>
      <c r="AK831" s="63"/>
      <c r="AL831" s="63"/>
      <c r="AM831" s="63"/>
      <c r="AN831" s="63"/>
      <c r="AO831" s="63"/>
      <c r="AP831" s="63"/>
      <c r="AQ831" s="63"/>
      <c r="AR831" s="63"/>
      <c r="AS831" s="63"/>
      <c r="AT831" s="63"/>
      <c r="AU831" s="63"/>
      <c r="AV831" s="63"/>
    </row>
    <row r="832" spans="1:48">
      <c r="A832" s="61"/>
      <c r="B832" s="61"/>
      <c r="C832" s="62" t="s">
        <v>3598</v>
      </c>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3"/>
      <c r="AI832" s="63"/>
      <c r="AJ832" s="63"/>
      <c r="AK832" s="63"/>
      <c r="AL832" s="63"/>
      <c r="AM832" s="63"/>
      <c r="AN832" s="63"/>
      <c r="AO832" s="63"/>
      <c r="AP832" s="63"/>
      <c r="AQ832" s="63"/>
      <c r="AR832" s="63"/>
      <c r="AS832" s="63"/>
      <c r="AT832" s="63"/>
      <c r="AU832" s="63"/>
      <c r="AV832" s="63"/>
    </row>
    <row r="833" spans="1:48">
      <c r="A833" s="61"/>
      <c r="B833" s="61"/>
      <c r="C833" s="65" t="s">
        <v>3599</v>
      </c>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3"/>
      <c r="AI833" s="63"/>
      <c r="AJ833" s="63"/>
      <c r="AK833" s="63"/>
      <c r="AL833" s="63"/>
      <c r="AM833" s="63"/>
      <c r="AN833" s="63"/>
      <c r="AO833" s="63"/>
      <c r="AP833" s="63"/>
      <c r="AQ833" s="63"/>
      <c r="AR833" s="63"/>
      <c r="AS833" s="63"/>
      <c r="AT833" s="63"/>
      <c r="AU833" s="63"/>
      <c r="AV833" s="63"/>
    </row>
    <row r="834" spans="1:48">
      <c r="A834" s="61"/>
      <c r="B834" s="61"/>
      <c r="C834" s="65" t="s">
        <v>3600</v>
      </c>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3"/>
      <c r="AI834" s="63"/>
      <c r="AJ834" s="63"/>
      <c r="AK834" s="63"/>
      <c r="AL834" s="63"/>
      <c r="AM834" s="63"/>
      <c r="AN834" s="63"/>
      <c r="AO834" s="63"/>
      <c r="AP834" s="63"/>
      <c r="AQ834" s="63"/>
      <c r="AR834" s="63"/>
      <c r="AS834" s="63"/>
      <c r="AT834" s="63"/>
      <c r="AU834" s="63"/>
      <c r="AV834" s="63"/>
    </row>
    <row r="835" spans="1:48">
      <c r="A835" s="61"/>
      <c r="B835" s="61"/>
      <c r="C835" s="65" t="s">
        <v>3601</v>
      </c>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3"/>
      <c r="AI835" s="63"/>
      <c r="AJ835" s="63"/>
      <c r="AK835" s="63"/>
      <c r="AL835" s="63"/>
      <c r="AM835" s="63"/>
      <c r="AN835" s="63"/>
      <c r="AO835" s="63"/>
      <c r="AP835" s="63"/>
      <c r="AQ835" s="63"/>
      <c r="AR835" s="63"/>
      <c r="AS835" s="63"/>
      <c r="AT835" s="63"/>
      <c r="AU835" s="63"/>
      <c r="AV835" s="63"/>
    </row>
    <row r="836" spans="1:2">
      <c r="A836" s="63"/>
      <c r="B836" s="63"/>
    </row>
  </sheetData>
  <mergeCells count="12">
    <mergeCell ref="A1:AV1"/>
    <mergeCell ref="C826:AG826"/>
    <mergeCell ref="C827:AG827"/>
    <mergeCell ref="C828:AG828"/>
    <mergeCell ref="C829:AG829"/>
    <mergeCell ref="C830:AG830"/>
    <mergeCell ref="C831:AG831"/>
    <mergeCell ref="C832:AG832"/>
    <mergeCell ref="C833:AG833"/>
    <mergeCell ref="C834:AG834"/>
    <mergeCell ref="C835:AG835"/>
    <mergeCell ref="A826:B835"/>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78"/>
  <sheetViews>
    <sheetView tabSelected="1" view="pageBreakPreview" zoomScaleNormal="100" workbookViewId="0">
      <pane ySplit="3" topLeftCell="A145" activePane="bottomLeft" state="frozen"/>
      <selection/>
      <selection pane="bottomLeft" activeCell="C158" sqref="C158"/>
    </sheetView>
  </sheetViews>
  <sheetFormatPr defaultColWidth="9" defaultRowHeight="13.5" outlineLevelCol="5"/>
  <cols>
    <col min="1" max="1" width="10" style="5" customWidth="1"/>
    <col min="2" max="2" width="18.5" style="5" customWidth="1"/>
    <col min="3" max="3" width="16.125" style="3" customWidth="1"/>
    <col min="4" max="4" width="34.875" style="5" customWidth="1"/>
    <col min="5" max="5" width="29.375" style="5" customWidth="1"/>
    <col min="6" max="6" width="15.75" style="5" customWidth="1"/>
    <col min="7" max="16384" width="9" style="5"/>
  </cols>
  <sheetData>
    <row r="1" ht="24" customHeight="1" spans="1:6">
      <c r="A1" s="6" t="s">
        <v>3602</v>
      </c>
      <c r="B1" s="6"/>
      <c r="C1" s="7"/>
      <c r="D1" s="8"/>
      <c r="E1" s="8"/>
      <c r="F1" s="8"/>
    </row>
    <row r="2" ht="65" customHeight="1" spans="1:6">
      <c r="A2" s="9" t="s">
        <v>3603</v>
      </c>
      <c r="B2" s="9"/>
      <c r="C2" s="9"/>
      <c r="D2" s="9"/>
      <c r="E2" s="9"/>
      <c r="F2" s="9"/>
    </row>
    <row r="3" s="3" customFormat="1" ht="45" customHeight="1" spans="1:6">
      <c r="A3" s="10" t="s">
        <v>1</v>
      </c>
      <c r="B3" s="10" t="s">
        <v>3604</v>
      </c>
      <c r="C3" s="10" t="s">
        <v>4</v>
      </c>
      <c r="D3" s="10" t="s">
        <v>5</v>
      </c>
      <c r="E3" s="10" t="s">
        <v>3605</v>
      </c>
      <c r="F3" s="10" t="s">
        <v>3606</v>
      </c>
    </row>
    <row r="4" spans="1:6">
      <c r="A4" s="11">
        <v>1</v>
      </c>
      <c r="B4" s="11" t="s">
        <v>40</v>
      </c>
      <c r="C4" s="11" t="s">
        <v>42</v>
      </c>
      <c r="D4" s="11" t="s">
        <v>43</v>
      </c>
      <c r="E4" s="11" t="s">
        <v>45</v>
      </c>
      <c r="F4" s="12">
        <v>548612</v>
      </c>
    </row>
    <row r="5" spans="1:6">
      <c r="A5" s="11">
        <v>2</v>
      </c>
      <c r="B5" s="11" t="s">
        <v>40</v>
      </c>
      <c r="C5" s="11" t="s">
        <v>51</v>
      </c>
      <c r="D5" s="11" t="s">
        <v>52</v>
      </c>
      <c r="E5" s="11" t="s">
        <v>54</v>
      </c>
      <c r="F5" s="12">
        <v>274306</v>
      </c>
    </row>
    <row r="6" ht="24" spans="1:6">
      <c r="A6" s="11">
        <v>3</v>
      </c>
      <c r="B6" s="11" t="s">
        <v>40</v>
      </c>
      <c r="C6" s="11" t="s">
        <v>58</v>
      </c>
      <c r="D6" s="11" t="s">
        <v>59</v>
      </c>
      <c r="E6" s="11" t="s">
        <v>61</v>
      </c>
      <c r="F6" s="12">
        <v>548612</v>
      </c>
    </row>
    <row r="7" ht="24" spans="1:6">
      <c r="A7" s="11">
        <v>4</v>
      </c>
      <c r="B7" s="11" t="s">
        <v>40</v>
      </c>
      <c r="C7" s="11" t="s">
        <v>63</v>
      </c>
      <c r="D7" s="11" t="s">
        <v>64</v>
      </c>
      <c r="E7" s="11" t="s">
        <v>66</v>
      </c>
      <c r="F7" s="12">
        <v>548612</v>
      </c>
    </row>
    <row r="8" ht="24" spans="1:6">
      <c r="A8" s="11">
        <v>5</v>
      </c>
      <c r="B8" s="11" t="s">
        <v>40</v>
      </c>
      <c r="C8" s="11" t="s">
        <v>69</v>
      </c>
      <c r="D8" s="11" t="s">
        <v>70</v>
      </c>
      <c r="E8" s="11" t="s">
        <v>72</v>
      </c>
      <c r="F8" s="12">
        <v>548612</v>
      </c>
    </row>
    <row r="9" ht="24" spans="1:6">
      <c r="A9" s="11">
        <v>6</v>
      </c>
      <c r="B9" s="11" t="s">
        <v>40</v>
      </c>
      <c r="C9" s="11" t="s">
        <v>74</v>
      </c>
      <c r="D9" s="11" t="s">
        <v>75</v>
      </c>
      <c r="E9" s="11" t="s">
        <v>77</v>
      </c>
      <c r="F9" s="12">
        <v>274306</v>
      </c>
    </row>
    <row r="10" s="3" customFormat="1" ht="24" spans="1:6">
      <c r="A10" s="11">
        <v>7</v>
      </c>
      <c r="B10" s="11" t="s">
        <v>40</v>
      </c>
      <c r="C10" s="11" t="s">
        <v>80</v>
      </c>
      <c r="D10" s="11" t="s">
        <v>81</v>
      </c>
      <c r="E10" s="11" t="s">
        <v>83</v>
      </c>
      <c r="F10" s="12">
        <v>274306</v>
      </c>
    </row>
    <row r="11" ht="24" spans="1:6">
      <c r="A11" s="11">
        <v>8</v>
      </c>
      <c r="B11" s="11" t="s">
        <v>40</v>
      </c>
      <c r="C11" s="11" t="s">
        <v>86</v>
      </c>
      <c r="D11" s="11" t="s">
        <v>87</v>
      </c>
      <c r="E11" s="11" t="s">
        <v>45</v>
      </c>
      <c r="F11" s="12">
        <v>548612</v>
      </c>
    </row>
    <row r="12" spans="1:6">
      <c r="A12" s="11">
        <v>9</v>
      </c>
      <c r="B12" s="11" t="s">
        <v>40</v>
      </c>
      <c r="C12" s="11" t="s">
        <v>91</v>
      </c>
      <c r="D12" s="11" t="s">
        <v>92</v>
      </c>
      <c r="E12" s="11" t="s">
        <v>45</v>
      </c>
      <c r="F12" s="12">
        <v>548612</v>
      </c>
    </row>
    <row r="13" ht="24" spans="1:6">
      <c r="A13" s="11">
        <v>10</v>
      </c>
      <c r="B13" s="11" t="s">
        <v>40</v>
      </c>
      <c r="C13" s="11" t="s">
        <v>96</v>
      </c>
      <c r="D13" s="11" t="s">
        <v>97</v>
      </c>
      <c r="E13" s="11" t="s">
        <v>45</v>
      </c>
      <c r="F13" s="12">
        <v>548612</v>
      </c>
    </row>
    <row r="14" spans="1:6">
      <c r="A14" s="11">
        <v>11</v>
      </c>
      <c r="B14" s="11" t="s">
        <v>40</v>
      </c>
      <c r="C14" s="11" t="s">
        <v>101</v>
      </c>
      <c r="D14" s="11" t="s">
        <v>102</v>
      </c>
      <c r="E14" s="11" t="s">
        <v>104</v>
      </c>
      <c r="F14" s="12">
        <v>109722</v>
      </c>
    </row>
    <row r="15" spans="1:6">
      <c r="A15" s="11">
        <v>12</v>
      </c>
      <c r="B15" s="11" t="s">
        <v>40</v>
      </c>
      <c r="C15" s="11" t="s">
        <v>107</v>
      </c>
      <c r="D15" s="11" t="s">
        <v>108</v>
      </c>
      <c r="E15" s="11" t="s">
        <v>54</v>
      </c>
      <c r="F15" s="12">
        <v>274306</v>
      </c>
    </row>
    <row r="16" spans="1:6">
      <c r="A16" s="11">
        <v>13</v>
      </c>
      <c r="B16" s="11" t="s">
        <v>40</v>
      </c>
      <c r="C16" s="11" t="s">
        <v>111</v>
      </c>
      <c r="D16" s="11" t="s">
        <v>112</v>
      </c>
      <c r="E16" s="11" t="s">
        <v>54</v>
      </c>
      <c r="F16" s="12">
        <v>274306</v>
      </c>
    </row>
    <row r="17" ht="24" spans="1:6">
      <c r="A17" s="11">
        <v>14</v>
      </c>
      <c r="B17" s="11" t="s">
        <v>40</v>
      </c>
      <c r="C17" s="11" t="s">
        <v>115</v>
      </c>
      <c r="D17" s="11" t="s">
        <v>116</v>
      </c>
      <c r="E17" s="11" t="s">
        <v>45</v>
      </c>
      <c r="F17" s="12">
        <v>548612</v>
      </c>
    </row>
    <row r="18" ht="24" spans="1:6">
      <c r="A18" s="11">
        <v>15</v>
      </c>
      <c r="B18" s="11" t="s">
        <v>40</v>
      </c>
      <c r="C18" s="11" t="s">
        <v>119</v>
      </c>
      <c r="D18" s="11" t="s">
        <v>120</v>
      </c>
      <c r="E18" s="11" t="s">
        <v>122</v>
      </c>
      <c r="F18" s="12">
        <v>548612</v>
      </c>
    </row>
    <row r="19" ht="24" spans="1:6">
      <c r="A19" s="11">
        <v>16</v>
      </c>
      <c r="B19" s="11" t="s">
        <v>40</v>
      </c>
      <c r="C19" s="11" t="s">
        <v>125</v>
      </c>
      <c r="D19" s="11" t="s">
        <v>126</v>
      </c>
      <c r="E19" s="11" t="s">
        <v>128</v>
      </c>
      <c r="F19" s="12">
        <v>109722</v>
      </c>
    </row>
    <row r="20" spans="1:6">
      <c r="A20" s="11">
        <v>17</v>
      </c>
      <c r="B20" s="11" t="s">
        <v>40</v>
      </c>
      <c r="C20" s="11" t="s">
        <v>131</v>
      </c>
      <c r="D20" s="11" t="s">
        <v>132</v>
      </c>
      <c r="E20" s="11" t="s">
        <v>54</v>
      </c>
      <c r="F20" s="12">
        <v>274306</v>
      </c>
    </row>
    <row r="21" ht="24" spans="1:6">
      <c r="A21" s="11">
        <v>18</v>
      </c>
      <c r="B21" s="11" t="s">
        <v>40</v>
      </c>
      <c r="C21" s="11" t="s">
        <v>135</v>
      </c>
      <c r="D21" s="11" t="s">
        <v>136</v>
      </c>
      <c r="E21" s="11" t="s">
        <v>138</v>
      </c>
      <c r="F21" s="12">
        <v>274306</v>
      </c>
    </row>
    <row r="22" spans="1:6">
      <c r="A22" s="11">
        <v>19</v>
      </c>
      <c r="B22" s="11" t="s">
        <v>40</v>
      </c>
      <c r="C22" s="11" t="s">
        <v>141</v>
      </c>
      <c r="D22" s="11" t="s">
        <v>142</v>
      </c>
      <c r="E22" s="11" t="s">
        <v>144</v>
      </c>
      <c r="F22" s="12">
        <v>274306</v>
      </c>
    </row>
    <row r="23" spans="1:6">
      <c r="A23" s="11">
        <v>20</v>
      </c>
      <c r="B23" s="11" t="s">
        <v>40</v>
      </c>
      <c r="C23" s="11" t="s">
        <v>146</v>
      </c>
      <c r="D23" s="11" t="s">
        <v>147</v>
      </c>
      <c r="E23" s="11" t="s">
        <v>149</v>
      </c>
      <c r="F23" s="12">
        <v>274306</v>
      </c>
    </row>
    <row r="24" spans="1:6">
      <c r="A24" s="11">
        <v>21</v>
      </c>
      <c r="B24" s="11" t="s">
        <v>151</v>
      </c>
      <c r="C24" s="11" t="s">
        <v>153</v>
      </c>
      <c r="D24" s="11" t="s">
        <v>154</v>
      </c>
      <c r="E24" s="11" t="s">
        <v>156</v>
      </c>
      <c r="F24" s="12">
        <v>192014</v>
      </c>
    </row>
    <row r="25" spans="1:6">
      <c r="A25" s="11">
        <v>21</v>
      </c>
      <c r="B25" s="11" t="s">
        <v>151</v>
      </c>
      <c r="C25" s="11" t="s">
        <v>153</v>
      </c>
      <c r="D25" s="11" t="s">
        <v>154</v>
      </c>
      <c r="E25" s="11" t="s">
        <v>3283</v>
      </c>
      <c r="F25" s="12">
        <v>82292</v>
      </c>
    </row>
    <row r="26" spans="1:6">
      <c r="A26" s="11">
        <v>22</v>
      </c>
      <c r="B26" s="11" t="s">
        <v>151</v>
      </c>
      <c r="C26" s="11" t="s">
        <v>159</v>
      </c>
      <c r="D26" s="11" t="s">
        <v>160</v>
      </c>
      <c r="E26" s="11" t="s">
        <v>162</v>
      </c>
      <c r="F26" s="12">
        <v>274306</v>
      </c>
    </row>
    <row r="27" ht="24" spans="1:6">
      <c r="A27" s="11">
        <v>23</v>
      </c>
      <c r="B27" s="11" t="s">
        <v>151</v>
      </c>
      <c r="C27" s="11" t="s">
        <v>165</v>
      </c>
      <c r="D27" s="11" t="s">
        <v>166</v>
      </c>
      <c r="E27" s="11" t="s">
        <v>156</v>
      </c>
      <c r="F27" s="12">
        <v>192014</v>
      </c>
    </row>
    <row r="28" ht="24" spans="1:6">
      <c r="A28" s="11">
        <v>23</v>
      </c>
      <c r="B28" s="11" t="s">
        <v>151</v>
      </c>
      <c r="C28" s="11" t="s">
        <v>165</v>
      </c>
      <c r="D28" s="11" t="s">
        <v>166</v>
      </c>
      <c r="E28" s="11" t="s">
        <v>3283</v>
      </c>
      <c r="F28" s="12">
        <v>82292</v>
      </c>
    </row>
    <row r="29" ht="24" spans="1:6">
      <c r="A29" s="11">
        <v>24</v>
      </c>
      <c r="B29" s="11" t="s">
        <v>151</v>
      </c>
      <c r="C29" s="11" t="s">
        <v>170</v>
      </c>
      <c r="D29" s="11" t="s">
        <v>171</v>
      </c>
      <c r="E29" s="11" t="s">
        <v>173</v>
      </c>
      <c r="F29" s="12">
        <v>208473</v>
      </c>
    </row>
    <row r="30" ht="24" spans="1:6">
      <c r="A30" s="11">
        <v>24</v>
      </c>
      <c r="B30" s="11" t="s">
        <v>151</v>
      </c>
      <c r="C30" s="11" t="s">
        <v>170</v>
      </c>
      <c r="D30" s="11" t="s">
        <v>171</v>
      </c>
      <c r="E30" s="11" t="s">
        <v>1421</v>
      </c>
      <c r="F30" s="12">
        <v>65833</v>
      </c>
    </row>
    <row r="31" spans="1:6">
      <c r="A31" s="11">
        <v>25</v>
      </c>
      <c r="B31" s="11" t="s">
        <v>151</v>
      </c>
      <c r="C31" s="11" t="s">
        <v>176</v>
      </c>
      <c r="D31" s="11" t="s">
        <v>177</v>
      </c>
      <c r="E31" s="11" t="s">
        <v>179</v>
      </c>
      <c r="F31" s="12">
        <v>274306</v>
      </c>
    </row>
    <row r="32" spans="1:6">
      <c r="A32" s="11">
        <v>26</v>
      </c>
      <c r="B32" s="11" t="s">
        <v>151</v>
      </c>
      <c r="C32" s="11" t="s">
        <v>181</v>
      </c>
      <c r="D32" s="11" t="s">
        <v>182</v>
      </c>
      <c r="E32" s="11" t="s">
        <v>183</v>
      </c>
      <c r="F32" s="12">
        <v>207787</v>
      </c>
    </row>
    <row r="33" spans="1:6">
      <c r="A33" s="11">
        <v>27</v>
      </c>
      <c r="B33" s="11" t="s">
        <v>151</v>
      </c>
      <c r="C33" s="11" t="s">
        <v>186</v>
      </c>
      <c r="D33" s="11" t="s">
        <v>187</v>
      </c>
      <c r="E33" s="11" t="s">
        <v>179</v>
      </c>
      <c r="F33" s="12">
        <v>274306</v>
      </c>
    </row>
    <row r="34" spans="1:6">
      <c r="A34" s="11">
        <v>28</v>
      </c>
      <c r="B34" s="11" t="s">
        <v>151</v>
      </c>
      <c r="C34" s="11" t="s">
        <v>189</v>
      </c>
      <c r="D34" s="11" t="s">
        <v>190</v>
      </c>
      <c r="E34" s="11" t="s">
        <v>156</v>
      </c>
      <c r="F34" s="12">
        <v>274306</v>
      </c>
    </row>
    <row r="35" spans="1:6">
      <c r="A35" s="11">
        <v>29</v>
      </c>
      <c r="B35" s="11" t="s">
        <v>151</v>
      </c>
      <c r="C35" s="11" t="s">
        <v>194</v>
      </c>
      <c r="D35" s="11" t="s">
        <v>195</v>
      </c>
      <c r="E35" s="11" t="s">
        <v>197</v>
      </c>
      <c r="F35" s="12">
        <v>274306</v>
      </c>
    </row>
    <row r="36" ht="36" spans="1:6">
      <c r="A36" s="11">
        <v>30</v>
      </c>
      <c r="B36" s="11" t="s">
        <v>151</v>
      </c>
      <c r="C36" s="11" t="s">
        <v>200</v>
      </c>
      <c r="D36" s="11" t="s">
        <v>201</v>
      </c>
      <c r="E36" s="11" t="s">
        <v>203</v>
      </c>
      <c r="F36" s="12">
        <v>21100</v>
      </c>
    </row>
    <row r="37" spans="1:6">
      <c r="A37" s="11">
        <v>31</v>
      </c>
      <c r="B37" s="11" t="s">
        <v>151</v>
      </c>
      <c r="C37" s="11" t="s">
        <v>205</v>
      </c>
      <c r="D37" s="11" t="s">
        <v>206</v>
      </c>
      <c r="E37" s="11" t="s">
        <v>208</v>
      </c>
      <c r="F37" s="12">
        <v>274306</v>
      </c>
    </row>
    <row r="38" ht="24" spans="1:6">
      <c r="A38" s="11">
        <v>32</v>
      </c>
      <c r="B38" s="11" t="s">
        <v>151</v>
      </c>
      <c r="C38" s="11" t="s">
        <v>211</v>
      </c>
      <c r="D38" s="11" t="s">
        <v>212</v>
      </c>
      <c r="E38" s="11" t="s">
        <v>213</v>
      </c>
      <c r="F38" s="12">
        <v>19593</v>
      </c>
    </row>
    <row r="39" ht="24" spans="1:6">
      <c r="A39" s="11">
        <v>33</v>
      </c>
      <c r="B39" s="11" t="s">
        <v>151</v>
      </c>
      <c r="C39" s="11" t="s">
        <v>215</v>
      </c>
      <c r="D39" s="11" t="s">
        <v>216</v>
      </c>
      <c r="E39" s="11" t="s">
        <v>183</v>
      </c>
      <c r="F39" s="12">
        <v>274306</v>
      </c>
    </row>
    <row r="40" spans="1:6">
      <c r="A40" s="11">
        <v>34</v>
      </c>
      <c r="B40" s="11" t="s">
        <v>151</v>
      </c>
      <c r="C40" s="11" t="s">
        <v>219</v>
      </c>
      <c r="D40" s="11" t="s">
        <v>220</v>
      </c>
      <c r="E40" s="11" t="s">
        <v>221</v>
      </c>
      <c r="F40" s="12">
        <v>274306</v>
      </c>
    </row>
    <row r="41" ht="24" spans="1:6">
      <c r="A41" s="11">
        <v>35</v>
      </c>
      <c r="B41" s="11" t="s">
        <v>151</v>
      </c>
      <c r="C41" s="11" t="s">
        <v>223</v>
      </c>
      <c r="D41" s="11" t="s">
        <v>224</v>
      </c>
      <c r="E41" s="11" t="s">
        <v>128</v>
      </c>
      <c r="F41" s="12">
        <v>18990</v>
      </c>
    </row>
    <row r="42" ht="24" spans="1:6">
      <c r="A42" s="11">
        <v>35</v>
      </c>
      <c r="B42" s="11" t="s">
        <v>151</v>
      </c>
      <c r="C42" s="11" t="s">
        <v>223</v>
      </c>
      <c r="D42" s="11" t="s">
        <v>224</v>
      </c>
      <c r="E42" s="11" t="s">
        <v>331</v>
      </c>
      <c r="F42" s="12">
        <v>2110</v>
      </c>
    </row>
    <row r="43" spans="1:6">
      <c r="A43" s="11">
        <v>36</v>
      </c>
      <c r="B43" s="11" t="s">
        <v>151</v>
      </c>
      <c r="C43" s="11" t="s">
        <v>226</v>
      </c>
      <c r="D43" s="11" t="s">
        <v>227</v>
      </c>
      <c r="E43" s="11" t="s">
        <v>229</v>
      </c>
      <c r="F43" s="12">
        <v>274306</v>
      </c>
    </row>
    <row r="44" spans="1:6">
      <c r="A44" s="11">
        <v>37</v>
      </c>
      <c r="B44" s="11" t="s">
        <v>151</v>
      </c>
      <c r="C44" s="11" t="s">
        <v>231</v>
      </c>
      <c r="D44" s="11" t="s">
        <v>232</v>
      </c>
      <c r="E44" s="11" t="s">
        <v>234</v>
      </c>
      <c r="F44" s="12">
        <v>195909</v>
      </c>
    </row>
    <row r="45" spans="1:6">
      <c r="A45" s="11">
        <v>38</v>
      </c>
      <c r="B45" s="11" t="s">
        <v>151</v>
      </c>
      <c r="C45" s="11" t="s">
        <v>236</v>
      </c>
      <c r="D45" s="11" t="s">
        <v>237</v>
      </c>
      <c r="E45" s="11" t="s">
        <v>238</v>
      </c>
      <c r="F45" s="12">
        <v>274306</v>
      </c>
    </row>
    <row r="46" spans="1:6">
      <c r="A46" s="11">
        <v>39</v>
      </c>
      <c r="B46" s="11" t="s">
        <v>151</v>
      </c>
      <c r="C46" s="11" t="s">
        <v>240</v>
      </c>
      <c r="D46" s="11" t="s">
        <v>241</v>
      </c>
      <c r="E46" s="11" t="s">
        <v>242</v>
      </c>
      <c r="F46" s="12">
        <v>274306</v>
      </c>
    </row>
    <row r="47" spans="1:6">
      <c r="A47" s="11">
        <v>40</v>
      </c>
      <c r="B47" s="11" t="s">
        <v>151</v>
      </c>
      <c r="C47" s="11" t="s">
        <v>245</v>
      </c>
      <c r="D47" s="11" t="s">
        <v>246</v>
      </c>
      <c r="E47" s="11" t="s">
        <v>242</v>
      </c>
      <c r="F47" s="12">
        <v>274306</v>
      </c>
    </row>
    <row r="48" spans="1:6">
      <c r="A48" s="11">
        <v>41</v>
      </c>
      <c r="B48" s="11" t="s">
        <v>151</v>
      </c>
      <c r="C48" s="11" t="s">
        <v>248</v>
      </c>
      <c r="D48" s="11" t="s">
        <v>249</v>
      </c>
      <c r="E48" s="11" t="s">
        <v>162</v>
      </c>
      <c r="F48" s="12">
        <v>274306</v>
      </c>
    </row>
    <row r="49" spans="1:6">
      <c r="A49" s="11">
        <v>42</v>
      </c>
      <c r="B49" s="11" t="s">
        <v>151</v>
      </c>
      <c r="C49" s="11" t="s">
        <v>252</v>
      </c>
      <c r="D49" s="11" t="s">
        <v>253</v>
      </c>
      <c r="E49" s="11" t="s">
        <v>238</v>
      </c>
      <c r="F49" s="12">
        <v>192014</v>
      </c>
    </row>
    <row r="50" spans="1:6">
      <c r="A50" s="11">
        <v>42</v>
      </c>
      <c r="B50" s="11" t="s">
        <v>151</v>
      </c>
      <c r="C50" s="11" t="s">
        <v>252</v>
      </c>
      <c r="D50" s="11" t="s">
        <v>253</v>
      </c>
      <c r="E50" s="11" t="s">
        <v>3342</v>
      </c>
      <c r="F50" s="12">
        <v>68577</v>
      </c>
    </row>
    <row r="51" spans="1:6">
      <c r="A51" s="11">
        <v>42</v>
      </c>
      <c r="B51" s="11" t="s">
        <v>151</v>
      </c>
      <c r="C51" s="11" t="s">
        <v>252</v>
      </c>
      <c r="D51" s="11" t="s">
        <v>253</v>
      </c>
      <c r="E51" s="11" t="s">
        <v>327</v>
      </c>
      <c r="F51" s="12">
        <v>13715</v>
      </c>
    </row>
    <row r="52" ht="24" spans="1:6">
      <c r="A52" s="11">
        <v>43</v>
      </c>
      <c r="B52" s="11" t="s">
        <v>151</v>
      </c>
      <c r="C52" s="11" t="s">
        <v>255</v>
      </c>
      <c r="D52" s="11" t="s">
        <v>256</v>
      </c>
      <c r="E52" s="11" t="s">
        <v>128</v>
      </c>
      <c r="F52" s="12">
        <v>7539</v>
      </c>
    </row>
    <row r="53" ht="24" spans="1:6">
      <c r="A53" s="11">
        <v>43</v>
      </c>
      <c r="B53" s="11" t="s">
        <v>151</v>
      </c>
      <c r="C53" s="11" t="s">
        <v>255</v>
      </c>
      <c r="D53" s="11" t="s">
        <v>256</v>
      </c>
      <c r="E53" s="11" t="s">
        <v>3343</v>
      </c>
      <c r="F53" s="12">
        <v>6028</v>
      </c>
    </row>
    <row r="54" ht="24" spans="1:6">
      <c r="A54" s="11">
        <v>43</v>
      </c>
      <c r="B54" s="11" t="s">
        <v>151</v>
      </c>
      <c r="C54" s="11" t="s">
        <v>255</v>
      </c>
      <c r="D54" s="11" t="s">
        <v>256</v>
      </c>
      <c r="E54" s="11" t="s">
        <v>331</v>
      </c>
      <c r="F54" s="12">
        <v>4520</v>
      </c>
    </row>
    <row r="55" ht="24" spans="1:6">
      <c r="A55" s="11">
        <v>43</v>
      </c>
      <c r="B55" s="11" t="s">
        <v>151</v>
      </c>
      <c r="C55" s="11" t="s">
        <v>255</v>
      </c>
      <c r="D55" s="11" t="s">
        <v>256</v>
      </c>
      <c r="E55" s="11" t="s">
        <v>3344</v>
      </c>
      <c r="F55" s="12">
        <v>3013</v>
      </c>
    </row>
    <row r="56" spans="1:6">
      <c r="A56" s="11">
        <v>44</v>
      </c>
      <c r="B56" s="11" t="s">
        <v>151</v>
      </c>
      <c r="C56" s="11" t="s">
        <v>258</v>
      </c>
      <c r="D56" s="11" t="s">
        <v>259</v>
      </c>
      <c r="E56" s="11" t="s">
        <v>261</v>
      </c>
      <c r="F56" s="12">
        <v>274306</v>
      </c>
    </row>
    <row r="57" ht="24" spans="1:6">
      <c r="A57" s="11">
        <v>45</v>
      </c>
      <c r="B57" s="11" t="s">
        <v>151</v>
      </c>
      <c r="C57" s="11" t="s">
        <v>263</v>
      </c>
      <c r="D57" s="11" t="s">
        <v>264</v>
      </c>
      <c r="E57" s="11" t="s">
        <v>197</v>
      </c>
      <c r="F57" s="12">
        <v>274306</v>
      </c>
    </row>
    <row r="58" spans="1:6">
      <c r="A58" s="11">
        <v>46</v>
      </c>
      <c r="B58" s="11" t="s">
        <v>151</v>
      </c>
      <c r="C58" s="11" t="s">
        <v>267</v>
      </c>
      <c r="D58" s="11" t="s">
        <v>268</v>
      </c>
      <c r="E58" s="11" t="s">
        <v>269</v>
      </c>
      <c r="F58" s="12">
        <v>274306</v>
      </c>
    </row>
    <row r="59" spans="1:6">
      <c r="A59" s="11">
        <v>47</v>
      </c>
      <c r="B59" s="11" t="s">
        <v>151</v>
      </c>
      <c r="C59" s="11" t="s">
        <v>271</v>
      </c>
      <c r="D59" s="11" t="s">
        <v>272</v>
      </c>
      <c r="E59" s="11" t="s">
        <v>128</v>
      </c>
      <c r="F59" s="12">
        <v>274306</v>
      </c>
    </row>
    <row r="60" spans="1:6">
      <c r="A60" s="11">
        <v>48</v>
      </c>
      <c r="B60" s="11" t="s">
        <v>151</v>
      </c>
      <c r="C60" s="11" t="s">
        <v>275</v>
      </c>
      <c r="D60" s="11" t="s">
        <v>276</v>
      </c>
      <c r="E60" s="11" t="s">
        <v>278</v>
      </c>
      <c r="F60" s="12">
        <v>274306</v>
      </c>
    </row>
    <row r="61" ht="36" spans="1:6">
      <c r="A61" s="11">
        <v>49</v>
      </c>
      <c r="B61" s="11" t="s">
        <v>151</v>
      </c>
      <c r="C61" s="11" t="s">
        <v>280</v>
      </c>
      <c r="D61" s="11" t="s">
        <v>281</v>
      </c>
      <c r="E61" s="11" t="s">
        <v>234</v>
      </c>
      <c r="F61" s="12">
        <v>35166</v>
      </c>
    </row>
    <row r="62" s="3" customFormat="1" spans="1:6">
      <c r="A62" s="11">
        <v>50</v>
      </c>
      <c r="B62" s="11" t="s">
        <v>151</v>
      </c>
      <c r="C62" s="11" t="s">
        <v>284</v>
      </c>
      <c r="D62" s="11" t="s">
        <v>285</v>
      </c>
      <c r="E62" s="11" t="s">
        <v>287</v>
      </c>
      <c r="F62" s="12">
        <v>91426</v>
      </c>
    </row>
    <row r="63" s="3" customFormat="1" spans="1:6">
      <c r="A63" s="11">
        <v>50</v>
      </c>
      <c r="B63" s="11" t="s">
        <v>151</v>
      </c>
      <c r="C63" s="11" t="s">
        <v>284</v>
      </c>
      <c r="D63" s="11" t="s">
        <v>285</v>
      </c>
      <c r="E63" s="11" t="s">
        <v>3348</v>
      </c>
      <c r="F63" s="12">
        <v>91454</v>
      </c>
    </row>
    <row r="64" s="3" customFormat="1" spans="1:6">
      <c r="A64" s="11">
        <v>50</v>
      </c>
      <c r="B64" s="11" t="s">
        <v>151</v>
      </c>
      <c r="C64" s="11" t="s">
        <v>284</v>
      </c>
      <c r="D64" s="11" t="s">
        <v>285</v>
      </c>
      <c r="E64" s="11" t="s">
        <v>3349</v>
      </c>
      <c r="F64" s="12">
        <v>91426</v>
      </c>
    </row>
    <row r="65" spans="1:6">
      <c r="A65" s="11">
        <v>51</v>
      </c>
      <c r="B65" s="11" t="s">
        <v>151</v>
      </c>
      <c r="C65" s="11" t="s">
        <v>289</v>
      </c>
      <c r="D65" s="11" t="s">
        <v>290</v>
      </c>
      <c r="E65" s="11" t="s">
        <v>291</v>
      </c>
      <c r="F65" s="12">
        <v>274306</v>
      </c>
    </row>
    <row r="66" ht="24" spans="1:6">
      <c r="A66" s="11">
        <v>52</v>
      </c>
      <c r="B66" s="11" t="s">
        <v>151</v>
      </c>
      <c r="C66" s="11" t="s">
        <v>293</v>
      </c>
      <c r="D66" s="11" t="s">
        <v>294</v>
      </c>
      <c r="E66" s="11" t="s">
        <v>296</v>
      </c>
      <c r="F66" s="12">
        <v>24688</v>
      </c>
    </row>
    <row r="67" ht="24" spans="1:6">
      <c r="A67" s="11">
        <v>52</v>
      </c>
      <c r="B67" s="11" t="s">
        <v>151</v>
      </c>
      <c r="C67" s="11" t="s">
        <v>293</v>
      </c>
      <c r="D67" s="11" t="s">
        <v>294</v>
      </c>
      <c r="E67" s="11" t="s">
        <v>384</v>
      </c>
      <c r="F67" s="12">
        <v>24688</v>
      </c>
    </row>
    <row r="68" ht="24" spans="1:6">
      <c r="A68" s="11">
        <v>52</v>
      </c>
      <c r="B68" s="11" t="s">
        <v>151</v>
      </c>
      <c r="C68" s="11" t="s">
        <v>293</v>
      </c>
      <c r="D68" s="11" t="s">
        <v>294</v>
      </c>
      <c r="E68" s="11" t="s">
        <v>45</v>
      </c>
      <c r="F68" s="12">
        <v>5486</v>
      </c>
    </row>
    <row r="69" customFormat="1" ht="24" spans="1:6">
      <c r="A69" s="11">
        <v>53</v>
      </c>
      <c r="B69" s="11" t="s">
        <v>151</v>
      </c>
      <c r="C69" s="11" t="s">
        <v>299</v>
      </c>
      <c r="D69" s="11" t="s">
        <v>300</v>
      </c>
      <c r="E69" s="11" t="s">
        <v>128</v>
      </c>
      <c r="F69" s="12">
        <v>274306</v>
      </c>
    </row>
    <row r="70" spans="1:6">
      <c r="A70" s="11">
        <v>54</v>
      </c>
      <c r="B70" s="11" t="s">
        <v>151</v>
      </c>
      <c r="C70" s="11" t="s">
        <v>302</v>
      </c>
      <c r="D70" s="11" t="s">
        <v>303</v>
      </c>
      <c r="E70" s="11" t="s">
        <v>208</v>
      </c>
      <c r="F70" s="12">
        <v>274306</v>
      </c>
    </row>
    <row r="71" ht="24" spans="1:6">
      <c r="A71" s="11">
        <v>55</v>
      </c>
      <c r="B71" s="11" t="s">
        <v>151</v>
      </c>
      <c r="C71" s="11" t="s">
        <v>305</v>
      </c>
      <c r="D71" s="11" t="s">
        <v>306</v>
      </c>
      <c r="E71" s="11" t="s">
        <v>66</v>
      </c>
      <c r="F71" s="12">
        <v>274306</v>
      </c>
    </row>
    <row r="72" ht="24" spans="1:6">
      <c r="A72" s="11">
        <v>56</v>
      </c>
      <c r="B72" s="11" t="s">
        <v>151</v>
      </c>
      <c r="C72" s="11" t="s">
        <v>308</v>
      </c>
      <c r="D72" s="11" t="s">
        <v>309</v>
      </c>
      <c r="E72" s="11" t="s">
        <v>310</v>
      </c>
      <c r="F72" s="12">
        <v>45718</v>
      </c>
    </row>
    <row r="73" spans="1:6">
      <c r="A73" s="11">
        <v>57</v>
      </c>
      <c r="B73" s="11" t="s">
        <v>151</v>
      </c>
      <c r="C73" s="11" t="s">
        <v>312</v>
      </c>
      <c r="D73" s="11" t="s">
        <v>313</v>
      </c>
      <c r="E73" s="11" t="s">
        <v>45</v>
      </c>
      <c r="F73" s="12">
        <v>274306</v>
      </c>
    </row>
    <row r="74" ht="24" spans="1:6">
      <c r="A74" s="11">
        <v>58</v>
      </c>
      <c r="B74" s="11" t="s">
        <v>151</v>
      </c>
      <c r="C74" s="11" t="s">
        <v>315</v>
      </c>
      <c r="D74" s="11" t="s">
        <v>316</v>
      </c>
      <c r="E74" s="11" t="s">
        <v>318</v>
      </c>
      <c r="F74" s="12">
        <v>34288</v>
      </c>
    </row>
    <row r="75" spans="1:6">
      <c r="A75" s="11">
        <v>59</v>
      </c>
      <c r="B75" s="11" t="s">
        <v>151</v>
      </c>
      <c r="C75" s="11" t="s">
        <v>320</v>
      </c>
      <c r="D75" s="11" t="s">
        <v>321</v>
      </c>
      <c r="E75" s="11" t="s">
        <v>323</v>
      </c>
      <c r="F75" s="12">
        <v>274306</v>
      </c>
    </row>
    <row r="76" spans="1:6">
      <c r="A76" s="11">
        <v>60</v>
      </c>
      <c r="B76" s="11" t="s">
        <v>151</v>
      </c>
      <c r="C76" s="11" t="s">
        <v>325</v>
      </c>
      <c r="D76" s="11" t="s">
        <v>326</v>
      </c>
      <c r="E76" s="11" t="s">
        <v>327</v>
      </c>
      <c r="F76" s="12">
        <v>137153</v>
      </c>
    </row>
    <row r="77" spans="1:6">
      <c r="A77" s="11">
        <v>60</v>
      </c>
      <c r="B77" s="11" t="s">
        <v>151</v>
      </c>
      <c r="C77" s="11" t="s">
        <v>325</v>
      </c>
      <c r="D77" s="11" t="s">
        <v>326</v>
      </c>
      <c r="E77" s="11" t="s">
        <v>3350</v>
      </c>
      <c r="F77" s="12">
        <v>137153</v>
      </c>
    </row>
    <row r="78" spans="1:6">
      <c r="A78" s="11">
        <v>61</v>
      </c>
      <c r="B78" s="11" t="s">
        <v>151</v>
      </c>
      <c r="C78" s="11" t="s">
        <v>329</v>
      </c>
      <c r="D78" s="11" t="s">
        <v>330</v>
      </c>
      <c r="E78" s="11" t="s">
        <v>331</v>
      </c>
      <c r="F78" s="12">
        <v>233160</v>
      </c>
    </row>
    <row r="79" spans="1:6">
      <c r="A79" s="11">
        <v>61</v>
      </c>
      <c r="B79" s="11" t="s">
        <v>151</v>
      </c>
      <c r="C79" s="11" t="s">
        <v>329</v>
      </c>
      <c r="D79" s="11" t="s">
        <v>330</v>
      </c>
      <c r="E79" s="11" t="s">
        <v>1555</v>
      </c>
      <c r="F79" s="12">
        <v>41146</v>
      </c>
    </row>
    <row r="80" ht="24" spans="1:6">
      <c r="A80" s="11">
        <v>62</v>
      </c>
      <c r="B80" s="11" t="s">
        <v>151</v>
      </c>
      <c r="C80" s="11" t="s">
        <v>334</v>
      </c>
      <c r="D80" s="11" t="s">
        <v>335</v>
      </c>
      <c r="E80" s="11" t="s">
        <v>72</v>
      </c>
      <c r="F80" s="12">
        <v>9715</v>
      </c>
    </row>
    <row r="81" ht="24" spans="1:6">
      <c r="A81" s="11">
        <v>62</v>
      </c>
      <c r="B81" s="11" t="s">
        <v>151</v>
      </c>
      <c r="C81" s="11" t="s">
        <v>334</v>
      </c>
      <c r="D81" s="11" t="s">
        <v>335</v>
      </c>
      <c r="E81" s="11" t="s">
        <v>625</v>
      </c>
      <c r="F81" s="12">
        <v>1714</v>
      </c>
    </row>
    <row r="82" spans="1:6">
      <c r="A82" s="11">
        <v>63</v>
      </c>
      <c r="B82" s="11" t="s">
        <v>151</v>
      </c>
      <c r="C82" s="11" t="s">
        <v>337</v>
      </c>
      <c r="D82" s="11" t="s">
        <v>338</v>
      </c>
      <c r="E82" s="11" t="s">
        <v>339</v>
      </c>
      <c r="F82" s="12">
        <v>274306</v>
      </c>
    </row>
    <row r="83" spans="1:6">
      <c r="A83" s="11">
        <v>64</v>
      </c>
      <c r="B83" s="11" t="s">
        <v>151</v>
      </c>
      <c r="C83" s="13" t="s">
        <v>341</v>
      </c>
      <c r="D83" s="11" t="s">
        <v>342</v>
      </c>
      <c r="E83" s="11" t="s">
        <v>128</v>
      </c>
      <c r="F83" s="12">
        <v>6234</v>
      </c>
    </row>
    <row r="84" spans="1:6">
      <c r="A84" s="11">
        <v>65</v>
      </c>
      <c r="B84" s="11" t="s">
        <v>151</v>
      </c>
      <c r="C84" s="11" t="s">
        <v>345</v>
      </c>
      <c r="D84" s="11" t="s">
        <v>346</v>
      </c>
      <c r="E84" s="11" t="s">
        <v>347</v>
      </c>
      <c r="F84" s="12">
        <v>274306</v>
      </c>
    </row>
    <row r="85" ht="24" spans="1:6">
      <c r="A85" s="11">
        <v>66</v>
      </c>
      <c r="B85" s="11" t="s">
        <v>151</v>
      </c>
      <c r="C85" s="11" t="s">
        <v>349</v>
      </c>
      <c r="D85" s="11" t="s">
        <v>350</v>
      </c>
      <c r="E85" s="11" t="s">
        <v>66</v>
      </c>
      <c r="F85" s="12">
        <v>274306</v>
      </c>
    </row>
    <row r="86" spans="1:6">
      <c r="A86" s="11">
        <v>67</v>
      </c>
      <c r="B86" s="11" t="s">
        <v>151</v>
      </c>
      <c r="C86" s="11" t="s">
        <v>352</v>
      </c>
      <c r="D86" s="11" t="s">
        <v>353</v>
      </c>
      <c r="E86" s="11" t="s">
        <v>354</v>
      </c>
      <c r="F86" s="12">
        <v>36574</v>
      </c>
    </row>
    <row r="87" spans="1:6">
      <c r="A87" s="11">
        <v>68</v>
      </c>
      <c r="B87" s="11" t="s">
        <v>151</v>
      </c>
      <c r="C87" s="11" t="s">
        <v>356</v>
      </c>
      <c r="D87" s="11" t="s">
        <v>357</v>
      </c>
      <c r="E87" s="11" t="s">
        <v>358</v>
      </c>
      <c r="F87" s="12">
        <v>274306</v>
      </c>
    </row>
    <row r="88" ht="36" spans="1:6">
      <c r="A88" s="11">
        <v>69</v>
      </c>
      <c r="B88" s="11" t="s">
        <v>151</v>
      </c>
      <c r="C88" s="11" t="s">
        <v>360</v>
      </c>
      <c r="D88" s="11" t="s">
        <v>361</v>
      </c>
      <c r="E88" s="11" t="s">
        <v>362</v>
      </c>
      <c r="F88" s="12">
        <v>10159</v>
      </c>
    </row>
    <row r="89" spans="1:6">
      <c r="A89" s="11">
        <v>70</v>
      </c>
      <c r="B89" s="11" t="s">
        <v>151</v>
      </c>
      <c r="C89" s="11" t="s">
        <v>365</v>
      </c>
      <c r="D89" s="11" t="s">
        <v>366</v>
      </c>
      <c r="E89" s="11" t="s">
        <v>128</v>
      </c>
      <c r="F89" s="12">
        <v>274306</v>
      </c>
    </row>
    <row r="90" spans="1:6">
      <c r="A90" s="11">
        <v>71</v>
      </c>
      <c r="B90" s="11" t="s">
        <v>151</v>
      </c>
      <c r="C90" s="11" t="s">
        <v>368</v>
      </c>
      <c r="D90" s="11" t="s">
        <v>369</v>
      </c>
      <c r="E90" s="11" t="s">
        <v>128</v>
      </c>
      <c r="F90" s="12">
        <v>137153</v>
      </c>
    </row>
    <row r="91" spans="1:6">
      <c r="A91" s="11">
        <v>71</v>
      </c>
      <c r="B91" s="11" t="s">
        <v>151</v>
      </c>
      <c r="C91" s="11" t="s">
        <v>368</v>
      </c>
      <c r="D91" s="11" t="s">
        <v>369</v>
      </c>
      <c r="E91" s="11" t="s">
        <v>3356</v>
      </c>
      <c r="F91" s="12">
        <v>137153</v>
      </c>
    </row>
    <row r="92" ht="24" spans="1:6">
      <c r="A92" s="11">
        <v>72</v>
      </c>
      <c r="B92" s="11" t="s">
        <v>151</v>
      </c>
      <c r="C92" s="11" t="s">
        <v>371</v>
      </c>
      <c r="D92" s="11" t="s">
        <v>372</v>
      </c>
      <c r="E92" s="11" t="s">
        <v>45</v>
      </c>
      <c r="F92" s="12">
        <v>274306</v>
      </c>
    </row>
    <row r="93" spans="1:6">
      <c r="A93" s="11">
        <v>73</v>
      </c>
      <c r="B93" s="11" t="s">
        <v>151</v>
      </c>
      <c r="C93" s="11" t="s">
        <v>374</v>
      </c>
      <c r="D93" s="11" t="s">
        <v>375</v>
      </c>
      <c r="E93" s="11" t="s">
        <v>376</v>
      </c>
      <c r="F93" s="12">
        <v>274306</v>
      </c>
    </row>
    <row r="94" ht="24" spans="1:6">
      <c r="A94" s="11">
        <v>74</v>
      </c>
      <c r="B94" s="11" t="s">
        <v>151</v>
      </c>
      <c r="C94" s="11" t="s">
        <v>378</v>
      </c>
      <c r="D94" s="11" t="s">
        <v>379</v>
      </c>
      <c r="E94" s="11" t="s">
        <v>380</v>
      </c>
      <c r="F94" s="12">
        <v>274306</v>
      </c>
    </row>
    <row r="95" spans="1:6">
      <c r="A95" s="11">
        <v>75</v>
      </c>
      <c r="B95" s="11" t="s">
        <v>151</v>
      </c>
      <c r="C95" s="11" t="s">
        <v>382</v>
      </c>
      <c r="D95" s="11" t="s">
        <v>383</v>
      </c>
      <c r="E95" s="11" t="s">
        <v>384</v>
      </c>
      <c r="F95" s="12">
        <v>274306</v>
      </c>
    </row>
    <row r="96" ht="24" spans="1:6">
      <c r="A96" s="11">
        <v>76</v>
      </c>
      <c r="B96" s="11" t="s">
        <v>151</v>
      </c>
      <c r="C96" s="11" t="s">
        <v>386</v>
      </c>
      <c r="D96" s="11" t="s">
        <v>387</v>
      </c>
      <c r="E96" s="11" t="s">
        <v>384</v>
      </c>
      <c r="F96" s="12">
        <v>91435</v>
      </c>
    </row>
    <row r="97" ht="24" spans="1:6">
      <c r="A97" s="11">
        <v>77</v>
      </c>
      <c r="B97" s="11" t="s">
        <v>151</v>
      </c>
      <c r="C97" s="11" t="s">
        <v>389</v>
      </c>
      <c r="D97" s="11" t="s">
        <v>390</v>
      </c>
      <c r="E97" s="11" t="s">
        <v>339</v>
      </c>
      <c r="F97" s="12">
        <v>6096</v>
      </c>
    </row>
    <row r="98" spans="1:6">
      <c r="A98" s="11">
        <v>78</v>
      </c>
      <c r="B98" s="11" t="s">
        <v>151</v>
      </c>
      <c r="C98" s="11" t="s">
        <v>392</v>
      </c>
      <c r="D98" s="11" t="s">
        <v>393</v>
      </c>
      <c r="E98" s="11" t="s">
        <v>394</v>
      </c>
      <c r="F98" s="12">
        <v>274306</v>
      </c>
    </row>
    <row r="99" spans="1:6">
      <c r="A99" s="11">
        <v>79</v>
      </c>
      <c r="B99" s="11" t="s">
        <v>151</v>
      </c>
      <c r="C99" s="11" t="s">
        <v>397</v>
      </c>
      <c r="D99" s="11" t="s">
        <v>398</v>
      </c>
      <c r="E99" s="11" t="s">
        <v>128</v>
      </c>
      <c r="F99" s="12">
        <v>274306</v>
      </c>
    </row>
    <row r="100" spans="1:6">
      <c r="A100" s="11" t="s">
        <v>3607</v>
      </c>
      <c r="B100" s="11" t="s">
        <v>151</v>
      </c>
      <c r="C100" s="11" t="s">
        <v>400</v>
      </c>
      <c r="D100" s="11" t="s">
        <v>401</v>
      </c>
      <c r="E100" s="11" t="s">
        <v>403</v>
      </c>
      <c r="F100" s="12">
        <v>137153</v>
      </c>
    </row>
    <row r="101" ht="24" spans="1:6">
      <c r="A101" s="11">
        <v>81</v>
      </c>
      <c r="B101" s="11" t="s">
        <v>151</v>
      </c>
      <c r="C101" s="11" t="s">
        <v>405</v>
      </c>
      <c r="D101" s="11" t="s">
        <v>406</v>
      </c>
      <c r="E101" s="11" t="s">
        <v>407</v>
      </c>
      <c r="F101" s="12">
        <v>36574</v>
      </c>
    </row>
    <row r="102" spans="1:6">
      <c r="A102" s="11">
        <v>82</v>
      </c>
      <c r="B102" s="11" t="s">
        <v>151</v>
      </c>
      <c r="C102" s="11" t="s">
        <v>409</v>
      </c>
      <c r="D102" s="11" t="s">
        <v>410</v>
      </c>
      <c r="E102" s="11" t="s">
        <v>128</v>
      </c>
      <c r="F102" s="12">
        <v>274306</v>
      </c>
    </row>
    <row r="103" ht="24" spans="1:6">
      <c r="A103" s="11">
        <v>83</v>
      </c>
      <c r="B103" s="11" t="s">
        <v>151</v>
      </c>
      <c r="C103" s="11" t="s">
        <v>412</v>
      </c>
      <c r="D103" s="11" t="s">
        <v>413</v>
      </c>
      <c r="E103" s="11" t="s">
        <v>72</v>
      </c>
      <c r="F103" s="12">
        <v>9715</v>
      </c>
    </row>
    <row r="104" ht="24" spans="1:6">
      <c r="A104" s="11">
        <v>83</v>
      </c>
      <c r="B104" s="11" t="s">
        <v>151</v>
      </c>
      <c r="C104" s="11" t="s">
        <v>412</v>
      </c>
      <c r="D104" s="11" t="s">
        <v>413</v>
      </c>
      <c r="E104" s="11" t="s">
        <v>625</v>
      </c>
      <c r="F104" s="12">
        <v>1714</v>
      </c>
    </row>
    <row r="105" spans="1:6">
      <c r="A105" s="11">
        <v>84</v>
      </c>
      <c r="B105" s="11" t="s">
        <v>151</v>
      </c>
      <c r="C105" s="11" t="s">
        <v>415</v>
      </c>
      <c r="D105" s="11" t="s">
        <v>416</v>
      </c>
      <c r="E105" s="11" t="s">
        <v>417</v>
      </c>
      <c r="F105" s="12">
        <v>274306</v>
      </c>
    </row>
    <row r="106" ht="24" spans="1:6">
      <c r="A106" s="11">
        <v>85</v>
      </c>
      <c r="B106" s="11" t="s">
        <v>151</v>
      </c>
      <c r="C106" s="11" t="s">
        <v>419</v>
      </c>
      <c r="D106" s="11" t="s">
        <v>420</v>
      </c>
      <c r="E106" s="11" t="s">
        <v>331</v>
      </c>
      <c r="F106" s="12">
        <v>274306</v>
      </c>
    </row>
    <row r="107" ht="24" spans="1:6">
      <c r="A107" s="11">
        <v>86</v>
      </c>
      <c r="B107" s="11" t="s">
        <v>151</v>
      </c>
      <c r="C107" s="11" t="s">
        <v>422</v>
      </c>
      <c r="D107" s="11" t="s">
        <v>423</v>
      </c>
      <c r="E107" s="11" t="s">
        <v>72</v>
      </c>
      <c r="F107" s="12">
        <v>13715</v>
      </c>
    </row>
    <row r="108" ht="24" spans="1:6">
      <c r="A108" s="11">
        <v>86</v>
      </c>
      <c r="B108" s="11" t="s">
        <v>151</v>
      </c>
      <c r="C108" s="11" t="s">
        <v>422</v>
      </c>
      <c r="D108" s="11" t="s">
        <v>423</v>
      </c>
      <c r="E108" s="11" t="s">
        <v>625</v>
      </c>
      <c r="F108" s="12">
        <v>2420</v>
      </c>
    </row>
    <row r="109" ht="24" spans="1:6">
      <c r="A109" s="11">
        <v>87</v>
      </c>
      <c r="B109" s="11" t="s">
        <v>151</v>
      </c>
      <c r="C109" s="11" t="s">
        <v>426</v>
      </c>
      <c r="D109" s="11" t="s">
        <v>427</v>
      </c>
      <c r="E109" s="11" t="s">
        <v>429</v>
      </c>
      <c r="F109" s="12">
        <v>19590</v>
      </c>
    </row>
    <row r="110" ht="24" spans="1:6">
      <c r="A110" s="11">
        <v>88</v>
      </c>
      <c r="B110" s="11" t="s">
        <v>151</v>
      </c>
      <c r="C110" s="11" t="s">
        <v>431</v>
      </c>
      <c r="D110" s="11" t="s">
        <v>432</v>
      </c>
      <c r="E110" s="11" t="s">
        <v>296</v>
      </c>
      <c r="F110" s="12">
        <v>24688</v>
      </c>
    </row>
    <row r="111" ht="24" spans="1:6">
      <c r="A111" s="11">
        <v>88</v>
      </c>
      <c r="B111" s="11" t="s">
        <v>151</v>
      </c>
      <c r="C111" s="11" t="s">
        <v>431</v>
      </c>
      <c r="D111" s="11" t="s">
        <v>432</v>
      </c>
      <c r="E111" s="11" t="s">
        <v>384</v>
      </c>
      <c r="F111" s="12">
        <v>24688</v>
      </c>
    </row>
    <row r="112" ht="24" spans="1:6">
      <c r="A112" s="11">
        <v>88</v>
      </c>
      <c r="B112" s="11" t="s">
        <v>151</v>
      </c>
      <c r="C112" s="11" t="s">
        <v>431</v>
      </c>
      <c r="D112" s="11" t="s">
        <v>432</v>
      </c>
      <c r="E112" s="11" t="s">
        <v>45</v>
      </c>
      <c r="F112" s="12">
        <v>5486</v>
      </c>
    </row>
    <row r="113" spans="1:6">
      <c r="A113" s="11">
        <v>89</v>
      </c>
      <c r="B113" s="11" t="s">
        <v>151</v>
      </c>
      <c r="C113" s="11" t="s">
        <v>434</v>
      </c>
      <c r="D113" s="11" t="s">
        <v>435</v>
      </c>
      <c r="E113" s="11" t="s">
        <v>436</v>
      </c>
      <c r="F113" s="12">
        <v>274306</v>
      </c>
    </row>
    <row r="114" spans="1:6">
      <c r="A114" s="11">
        <v>90</v>
      </c>
      <c r="B114" s="11" t="s">
        <v>151</v>
      </c>
      <c r="C114" s="11" t="s">
        <v>438</v>
      </c>
      <c r="D114" s="11" t="s">
        <v>439</v>
      </c>
      <c r="E114" s="11" t="s">
        <v>417</v>
      </c>
      <c r="F114" s="12">
        <v>274306</v>
      </c>
    </row>
    <row r="115" ht="24" spans="1:6">
      <c r="A115" s="11">
        <v>91</v>
      </c>
      <c r="B115" s="11" t="s">
        <v>151</v>
      </c>
      <c r="C115" s="11" t="s">
        <v>441</v>
      </c>
      <c r="D115" s="11" t="s">
        <v>442</v>
      </c>
      <c r="E115" s="11" t="s">
        <v>310</v>
      </c>
      <c r="F115" s="12">
        <v>91435</v>
      </c>
    </row>
    <row r="116" spans="1:6">
      <c r="A116" s="11">
        <v>92</v>
      </c>
      <c r="B116" s="11" t="s">
        <v>151</v>
      </c>
      <c r="C116" s="11" t="s">
        <v>444</v>
      </c>
      <c r="D116" s="11" t="s">
        <v>445</v>
      </c>
      <c r="E116" s="11" t="s">
        <v>446</v>
      </c>
      <c r="F116" s="12">
        <v>96007</v>
      </c>
    </row>
    <row r="117" spans="1:6">
      <c r="A117" s="11">
        <v>92</v>
      </c>
      <c r="B117" s="11" t="s">
        <v>151</v>
      </c>
      <c r="C117" s="11" t="s">
        <v>444</v>
      </c>
      <c r="D117" s="11" t="s">
        <v>445</v>
      </c>
      <c r="E117" s="11" t="s">
        <v>45</v>
      </c>
      <c r="F117" s="12">
        <v>41146</v>
      </c>
    </row>
    <row r="118" spans="1:6">
      <c r="A118" s="11">
        <v>93</v>
      </c>
      <c r="B118" s="11" t="s">
        <v>151</v>
      </c>
      <c r="C118" s="11" t="s">
        <v>448</v>
      </c>
      <c r="D118" s="11" t="s">
        <v>449</v>
      </c>
      <c r="E118" s="11" t="s">
        <v>450</v>
      </c>
      <c r="F118" s="12">
        <v>274306</v>
      </c>
    </row>
    <row r="119" ht="24" spans="1:6">
      <c r="A119" s="11">
        <v>94</v>
      </c>
      <c r="B119" s="11" t="s">
        <v>151</v>
      </c>
      <c r="C119" s="11" t="s">
        <v>452</v>
      </c>
      <c r="D119" s="11" t="s">
        <v>453</v>
      </c>
      <c r="E119" s="11" t="s">
        <v>197</v>
      </c>
      <c r="F119" s="12">
        <v>274306</v>
      </c>
    </row>
    <row r="120" ht="24" spans="1:6">
      <c r="A120" s="11">
        <v>95</v>
      </c>
      <c r="B120" s="11" t="s">
        <v>151</v>
      </c>
      <c r="C120" s="11" t="s">
        <v>455</v>
      </c>
      <c r="D120" s="11" t="s">
        <v>456</v>
      </c>
      <c r="E120" s="11" t="s">
        <v>208</v>
      </c>
      <c r="F120" s="12">
        <v>68577</v>
      </c>
    </row>
    <row r="121" ht="24" spans="1:6">
      <c r="A121" s="11">
        <v>96</v>
      </c>
      <c r="B121" s="11" t="s">
        <v>151</v>
      </c>
      <c r="C121" s="11" t="s">
        <v>458</v>
      </c>
      <c r="D121" s="11" t="s">
        <v>459</v>
      </c>
      <c r="E121" s="11" t="s">
        <v>460</v>
      </c>
      <c r="F121" s="12">
        <v>45718</v>
      </c>
    </row>
    <row r="122" ht="24" spans="1:6">
      <c r="A122" s="11">
        <v>97</v>
      </c>
      <c r="B122" s="11" t="s">
        <v>151</v>
      </c>
      <c r="C122" s="11" t="s">
        <v>462</v>
      </c>
      <c r="D122" s="11" t="s">
        <v>463</v>
      </c>
      <c r="E122" s="11" t="s">
        <v>358</v>
      </c>
      <c r="F122" s="12">
        <v>3850</v>
      </c>
    </row>
    <row r="123" ht="24" spans="1:6">
      <c r="A123" s="11">
        <v>97</v>
      </c>
      <c r="B123" s="11" t="s">
        <v>151</v>
      </c>
      <c r="C123" s="11" t="s">
        <v>462</v>
      </c>
      <c r="D123" s="11" t="s">
        <v>463</v>
      </c>
      <c r="E123" s="11" t="s">
        <v>3358</v>
      </c>
      <c r="F123" s="12">
        <v>1925</v>
      </c>
    </row>
    <row r="124" spans="1:6">
      <c r="A124" s="11">
        <v>98</v>
      </c>
      <c r="B124" s="11" t="s">
        <v>151</v>
      </c>
      <c r="C124" s="11" t="s">
        <v>465</v>
      </c>
      <c r="D124" s="11" t="s">
        <v>466</v>
      </c>
      <c r="E124" s="11" t="s">
        <v>327</v>
      </c>
      <c r="F124" s="12">
        <v>137153</v>
      </c>
    </row>
    <row r="125" spans="1:6">
      <c r="A125" s="11">
        <v>98</v>
      </c>
      <c r="B125" s="11" t="s">
        <v>151</v>
      </c>
      <c r="C125" s="11" t="s">
        <v>465</v>
      </c>
      <c r="D125" s="11" t="s">
        <v>466</v>
      </c>
      <c r="E125" s="11" t="s">
        <v>3359</v>
      </c>
      <c r="F125" s="12">
        <v>137153</v>
      </c>
    </row>
    <row r="126" ht="24" spans="1:6">
      <c r="A126" s="11">
        <v>99</v>
      </c>
      <c r="B126" s="11" t="s">
        <v>151</v>
      </c>
      <c r="C126" s="11" t="s">
        <v>468</v>
      </c>
      <c r="D126" s="11" t="s">
        <v>469</v>
      </c>
      <c r="E126" s="11" t="s">
        <v>384</v>
      </c>
      <c r="F126" s="12">
        <v>9797</v>
      </c>
    </row>
    <row r="127" ht="24" spans="1:6">
      <c r="A127" s="11">
        <v>100</v>
      </c>
      <c r="B127" s="11" t="s">
        <v>151</v>
      </c>
      <c r="C127" s="11" t="s">
        <v>471</v>
      </c>
      <c r="D127" s="11" t="s">
        <v>472</v>
      </c>
      <c r="E127" s="11" t="s">
        <v>128</v>
      </c>
      <c r="F127" s="12">
        <v>274306</v>
      </c>
    </row>
    <row r="128" ht="24" spans="1:6">
      <c r="A128" s="11">
        <v>101</v>
      </c>
      <c r="B128" s="11" t="s">
        <v>151</v>
      </c>
      <c r="C128" s="11" t="s">
        <v>475</v>
      </c>
      <c r="D128" s="11" t="s">
        <v>476</v>
      </c>
      <c r="E128" s="11" t="s">
        <v>234</v>
      </c>
      <c r="F128" s="12">
        <v>45718</v>
      </c>
    </row>
    <row r="129" s="3" customFormat="1" ht="24" spans="1:6">
      <c r="A129" s="11">
        <v>102</v>
      </c>
      <c r="B129" s="11" t="s">
        <v>151</v>
      </c>
      <c r="C129" s="11" t="s">
        <v>478</v>
      </c>
      <c r="D129" s="11" t="s">
        <v>479</v>
      </c>
      <c r="E129" s="11" t="s">
        <v>331</v>
      </c>
      <c r="F129" s="12">
        <v>208473</v>
      </c>
    </row>
    <row r="130" s="3" customFormat="1" ht="24" spans="1:6">
      <c r="A130" s="11">
        <v>102</v>
      </c>
      <c r="B130" s="11" t="s">
        <v>151</v>
      </c>
      <c r="C130" s="11" t="s">
        <v>478</v>
      </c>
      <c r="D130" s="11" t="s">
        <v>479</v>
      </c>
      <c r="E130" s="11" t="s">
        <v>3362</v>
      </c>
      <c r="F130" s="12">
        <v>65833</v>
      </c>
    </row>
    <row r="131" ht="24" spans="1:6">
      <c r="A131" s="11">
        <v>103</v>
      </c>
      <c r="B131" s="11" t="s">
        <v>151</v>
      </c>
      <c r="C131" s="11" t="s">
        <v>481</v>
      </c>
      <c r="D131" s="11" t="s">
        <v>482</v>
      </c>
      <c r="E131" s="11" t="s">
        <v>128</v>
      </c>
      <c r="F131" s="12">
        <v>11721</v>
      </c>
    </row>
    <row r="132" ht="24" spans="1:6">
      <c r="A132" s="11">
        <v>103</v>
      </c>
      <c r="B132" s="11" t="s">
        <v>151</v>
      </c>
      <c r="C132" s="11" t="s">
        <v>481</v>
      </c>
      <c r="D132" s="11" t="s">
        <v>482</v>
      </c>
      <c r="E132" s="11" t="s">
        <v>687</v>
      </c>
      <c r="F132" s="12">
        <v>9377</v>
      </c>
    </row>
    <row r="133" spans="1:6">
      <c r="A133" s="11">
        <v>104</v>
      </c>
      <c r="B133" s="11" t="s">
        <v>151</v>
      </c>
      <c r="C133" s="11" t="s">
        <v>484</v>
      </c>
      <c r="D133" s="11" t="s">
        <v>485</v>
      </c>
      <c r="E133" s="11" t="s">
        <v>487</v>
      </c>
      <c r="F133" s="12">
        <v>109722</v>
      </c>
    </row>
    <row r="134" ht="24" spans="1:6">
      <c r="A134" s="11">
        <v>105</v>
      </c>
      <c r="B134" s="11" t="s">
        <v>151</v>
      </c>
      <c r="C134" s="11" t="s">
        <v>489</v>
      </c>
      <c r="D134" s="11" t="s">
        <v>490</v>
      </c>
      <c r="E134" s="11" t="s">
        <v>384</v>
      </c>
      <c r="F134" s="12">
        <v>274306</v>
      </c>
    </row>
    <row r="135" spans="1:6">
      <c r="A135" s="11">
        <v>106</v>
      </c>
      <c r="B135" s="11" t="s">
        <v>151</v>
      </c>
      <c r="C135" s="11" t="s">
        <v>492</v>
      </c>
      <c r="D135" s="11" t="s">
        <v>493</v>
      </c>
      <c r="E135" s="11" t="s">
        <v>331</v>
      </c>
      <c r="F135" s="12">
        <v>109722</v>
      </c>
    </row>
    <row r="136" spans="1:6">
      <c r="A136" s="11">
        <v>107</v>
      </c>
      <c r="B136" s="11" t="s">
        <v>494</v>
      </c>
      <c r="C136" s="11" t="s">
        <v>496</v>
      </c>
      <c r="D136" s="11" t="s">
        <v>497</v>
      </c>
      <c r="E136" s="11" t="s">
        <v>499</v>
      </c>
      <c r="F136" s="12">
        <v>27431</v>
      </c>
    </row>
    <row r="137" spans="1:6">
      <c r="A137" s="11">
        <v>108</v>
      </c>
      <c r="B137" s="11" t="s">
        <v>494</v>
      </c>
      <c r="C137" s="11" t="s">
        <v>501</v>
      </c>
      <c r="D137" s="11" t="s">
        <v>502</v>
      </c>
      <c r="E137" s="11" t="s">
        <v>504</v>
      </c>
      <c r="F137" s="12">
        <v>164584</v>
      </c>
    </row>
    <row r="138" spans="1:6">
      <c r="A138" s="11">
        <v>109</v>
      </c>
      <c r="B138" s="11" t="s">
        <v>494</v>
      </c>
      <c r="C138" s="11" t="s">
        <v>506</v>
      </c>
      <c r="D138" s="11" t="s">
        <v>507</v>
      </c>
      <c r="E138" s="11" t="s">
        <v>208</v>
      </c>
      <c r="F138" s="12">
        <v>164584</v>
      </c>
    </row>
    <row r="139" spans="1:6">
      <c r="A139" s="11">
        <v>110</v>
      </c>
      <c r="B139" s="11" t="s">
        <v>494</v>
      </c>
      <c r="C139" s="11" t="s">
        <v>510</v>
      </c>
      <c r="D139" s="11" t="s">
        <v>511</v>
      </c>
      <c r="E139" s="11" t="s">
        <v>504</v>
      </c>
      <c r="F139" s="12">
        <v>164584</v>
      </c>
    </row>
    <row r="140" ht="36" spans="1:6">
      <c r="A140" s="11">
        <v>111</v>
      </c>
      <c r="B140" s="11" t="s">
        <v>494</v>
      </c>
      <c r="C140" s="11" t="s">
        <v>513</v>
      </c>
      <c r="D140" s="11" t="s">
        <v>514</v>
      </c>
      <c r="E140" s="11" t="s">
        <v>234</v>
      </c>
      <c r="F140" s="12">
        <v>98750</v>
      </c>
    </row>
    <row r="141" spans="1:6">
      <c r="A141" s="11">
        <v>112</v>
      </c>
      <c r="B141" s="11" t="s">
        <v>494</v>
      </c>
      <c r="C141" s="11" t="s">
        <v>517</v>
      </c>
      <c r="D141" s="11" t="s">
        <v>518</v>
      </c>
      <c r="E141" s="11" t="s">
        <v>45</v>
      </c>
      <c r="F141" s="12">
        <v>164584</v>
      </c>
    </row>
    <row r="142" spans="1:6">
      <c r="A142" s="11">
        <v>113</v>
      </c>
      <c r="B142" s="11" t="s">
        <v>494</v>
      </c>
      <c r="C142" s="11" t="s">
        <v>522</v>
      </c>
      <c r="D142" s="11" t="s">
        <v>523</v>
      </c>
      <c r="E142" s="11" t="s">
        <v>45</v>
      </c>
      <c r="F142" s="12">
        <v>164584</v>
      </c>
    </row>
    <row r="143" ht="24" spans="1:6">
      <c r="A143" s="11">
        <v>114</v>
      </c>
      <c r="B143" s="11" t="s">
        <v>494</v>
      </c>
      <c r="C143" s="11" t="s">
        <v>526</v>
      </c>
      <c r="D143" s="11" t="s">
        <v>527</v>
      </c>
      <c r="E143" s="11" t="s">
        <v>45</v>
      </c>
      <c r="F143" s="12">
        <v>164584</v>
      </c>
    </row>
    <row r="144" spans="1:6">
      <c r="A144" s="11">
        <v>115</v>
      </c>
      <c r="B144" s="11" t="s">
        <v>494</v>
      </c>
      <c r="C144" s="11" t="s">
        <v>530</v>
      </c>
      <c r="D144" s="11" t="s">
        <v>531</v>
      </c>
      <c r="E144" s="11" t="s">
        <v>45</v>
      </c>
      <c r="F144" s="12">
        <v>164584</v>
      </c>
    </row>
    <row r="145" spans="1:6">
      <c r="A145" s="11">
        <v>116</v>
      </c>
      <c r="B145" s="11" t="s">
        <v>494</v>
      </c>
      <c r="C145" s="11" t="s">
        <v>533</v>
      </c>
      <c r="D145" s="11" t="s">
        <v>534</v>
      </c>
      <c r="E145" s="11" t="s">
        <v>536</v>
      </c>
      <c r="F145" s="12">
        <v>164584</v>
      </c>
    </row>
    <row r="146" spans="1:6">
      <c r="A146" s="11">
        <v>117</v>
      </c>
      <c r="B146" s="11" t="s">
        <v>494</v>
      </c>
      <c r="C146" s="11" t="s">
        <v>538</v>
      </c>
      <c r="D146" s="11" t="s">
        <v>539</v>
      </c>
      <c r="E146" s="11" t="s">
        <v>504</v>
      </c>
      <c r="F146" s="12">
        <v>164584</v>
      </c>
    </row>
    <row r="147" spans="1:6">
      <c r="A147" s="11">
        <v>118</v>
      </c>
      <c r="B147" s="11" t="s">
        <v>494</v>
      </c>
      <c r="C147" s="11" t="s">
        <v>542</v>
      </c>
      <c r="D147" s="11" t="s">
        <v>543</v>
      </c>
      <c r="E147" s="11" t="s">
        <v>545</v>
      </c>
      <c r="F147" s="12">
        <v>113497</v>
      </c>
    </row>
    <row r="148" spans="1:6">
      <c r="A148" s="11">
        <v>119</v>
      </c>
      <c r="B148" s="11" t="s">
        <v>494</v>
      </c>
      <c r="C148" s="11" t="s">
        <v>547</v>
      </c>
      <c r="D148" s="11" t="s">
        <v>548</v>
      </c>
      <c r="E148" s="11" t="s">
        <v>403</v>
      </c>
      <c r="F148" s="12">
        <v>164584</v>
      </c>
    </row>
    <row r="149" spans="1:6">
      <c r="A149" s="11">
        <v>120</v>
      </c>
      <c r="B149" s="11" t="s">
        <v>494</v>
      </c>
      <c r="C149" s="11" t="s">
        <v>551</v>
      </c>
      <c r="D149" s="11" t="s">
        <v>552</v>
      </c>
      <c r="E149" s="11" t="s">
        <v>554</v>
      </c>
      <c r="F149" s="12">
        <v>54861</v>
      </c>
    </row>
    <row r="150" ht="24" spans="1:6">
      <c r="A150" s="11">
        <v>121</v>
      </c>
      <c r="B150" s="11" t="s">
        <v>494</v>
      </c>
      <c r="C150" s="11" t="s">
        <v>556</v>
      </c>
      <c r="D150" s="11" t="s">
        <v>557</v>
      </c>
      <c r="E150" s="11" t="s">
        <v>229</v>
      </c>
      <c r="F150" s="12">
        <v>32917</v>
      </c>
    </row>
    <row r="151" spans="1:6">
      <c r="A151" s="11">
        <v>122</v>
      </c>
      <c r="B151" s="11" t="s">
        <v>494</v>
      </c>
      <c r="C151" s="11" t="s">
        <v>560</v>
      </c>
      <c r="D151" s="11" t="s">
        <v>561</v>
      </c>
      <c r="E151" s="11" t="s">
        <v>354</v>
      </c>
      <c r="F151" s="12">
        <v>164584</v>
      </c>
    </row>
    <row r="152" ht="24" spans="1:6">
      <c r="A152" s="11">
        <v>123</v>
      </c>
      <c r="B152" s="11" t="s">
        <v>494</v>
      </c>
      <c r="C152" s="11" t="s">
        <v>564</v>
      </c>
      <c r="D152" s="11" t="s">
        <v>565</v>
      </c>
      <c r="E152" s="11" t="s">
        <v>566</v>
      </c>
      <c r="F152" s="12">
        <v>91426</v>
      </c>
    </row>
    <row r="153" ht="24" spans="1:6">
      <c r="A153" s="11">
        <v>123</v>
      </c>
      <c r="B153" s="11" t="s">
        <v>494</v>
      </c>
      <c r="C153" s="11" t="s">
        <v>564</v>
      </c>
      <c r="D153" s="11" t="s">
        <v>565</v>
      </c>
      <c r="E153" s="11" t="s">
        <v>2246</v>
      </c>
      <c r="F153" s="12">
        <v>73141</v>
      </c>
    </row>
    <row r="154" spans="1:6">
      <c r="A154" s="11">
        <v>124</v>
      </c>
      <c r="B154" s="11" t="s">
        <v>494</v>
      </c>
      <c r="C154" s="11" t="s">
        <v>568</v>
      </c>
      <c r="D154" s="11" t="s">
        <v>569</v>
      </c>
      <c r="E154" s="11" t="s">
        <v>504</v>
      </c>
      <c r="F154" s="12">
        <v>164584</v>
      </c>
    </row>
    <row r="155" spans="1:6">
      <c r="A155" s="11">
        <v>125</v>
      </c>
      <c r="B155" s="11" t="s">
        <v>494</v>
      </c>
      <c r="C155" s="11" t="s">
        <v>572</v>
      </c>
      <c r="D155" s="11" t="s">
        <v>573</v>
      </c>
      <c r="E155" s="11" t="s">
        <v>574</v>
      </c>
      <c r="F155" s="12">
        <v>54861</v>
      </c>
    </row>
    <row r="156" spans="1:6">
      <c r="A156" s="11">
        <v>126</v>
      </c>
      <c r="B156" s="11" t="s">
        <v>494</v>
      </c>
      <c r="C156" s="11" t="s">
        <v>576</v>
      </c>
      <c r="D156" s="11" t="s">
        <v>577</v>
      </c>
      <c r="E156" s="11" t="s">
        <v>578</v>
      </c>
      <c r="F156" s="12">
        <v>97104</v>
      </c>
    </row>
    <row r="157" spans="1:6">
      <c r="A157" s="11">
        <v>126</v>
      </c>
      <c r="B157" s="11" t="s">
        <v>494</v>
      </c>
      <c r="C157" s="11" t="s">
        <v>576</v>
      </c>
      <c r="D157" s="11" t="s">
        <v>577</v>
      </c>
      <c r="E157" s="11" t="s">
        <v>947</v>
      </c>
      <c r="F157" s="12">
        <v>37854</v>
      </c>
    </row>
    <row r="158" spans="1:6">
      <c r="A158" s="11">
        <v>126</v>
      </c>
      <c r="B158" s="11" t="s">
        <v>494</v>
      </c>
      <c r="C158" s="11" t="s">
        <v>576</v>
      </c>
      <c r="D158" s="11" t="s">
        <v>577</v>
      </c>
      <c r="E158" s="11" t="s">
        <v>1168</v>
      </c>
      <c r="F158" s="12">
        <v>29625</v>
      </c>
    </row>
    <row r="159" ht="24" spans="1:6">
      <c r="A159" s="11">
        <v>127</v>
      </c>
      <c r="B159" s="11" t="s">
        <v>494</v>
      </c>
      <c r="C159" s="11" t="s">
        <v>580</v>
      </c>
      <c r="D159" s="11" t="s">
        <v>581</v>
      </c>
      <c r="E159" s="11" t="s">
        <v>407</v>
      </c>
      <c r="F159" s="12">
        <v>82292</v>
      </c>
    </row>
    <row r="160" ht="24" spans="1:6">
      <c r="A160" s="11">
        <v>128</v>
      </c>
      <c r="B160" s="11" t="s">
        <v>494</v>
      </c>
      <c r="C160" s="11" t="s">
        <v>584</v>
      </c>
      <c r="D160" s="11" t="s">
        <v>585</v>
      </c>
      <c r="E160" s="11" t="s">
        <v>122</v>
      </c>
      <c r="F160" s="12">
        <v>164584</v>
      </c>
    </row>
    <row r="161" spans="1:6">
      <c r="A161" s="11">
        <v>129</v>
      </c>
      <c r="B161" s="11" t="s">
        <v>494</v>
      </c>
      <c r="C161" s="11" t="s">
        <v>587</v>
      </c>
      <c r="D161" s="11" t="s">
        <v>588</v>
      </c>
      <c r="E161" s="11" t="s">
        <v>590</v>
      </c>
      <c r="F161" s="12">
        <v>139896</v>
      </c>
    </row>
    <row r="162" spans="1:6">
      <c r="A162" s="11">
        <v>129</v>
      </c>
      <c r="B162" s="11" t="s">
        <v>494</v>
      </c>
      <c r="C162" s="11" t="s">
        <v>587</v>
      </c>
      <c r="D162" s="11" t="s">
        <v>588</v>
      </c>
      <c r="E162" s="11" t="s">
        <v>3366</v>
      </c>
      <c r="F162" s="12">
        <v>8229</v>
      </c>
    </row>
    <row r="163" spans="1:6">
      <c r="A163" s="11">
        <v>129</v>
      </c>
      <c r="B163" s="11" t="s">
        <v>494</v>
      </c>
      <c r="C163" s="11" t="s">
        <v>587</v>
      </c>
      <c r="D163" s="11" t="s">
        <v>588</v>
      </c>
      <c r="E163" s="11" t="s">
        <v>3367</v>
      </c>
      <c r="F163" s="12">
        <v>8229</v>
      </c>
    </row>
    <row r="164" spans="1:6">
      <c r="A164" s="11">
        <v>129</v>
      </c>
      <c r="B164" s="11" t="s">
        <v>494</v>
      </c>
      <c r="C164" s="11" t="s">
        <v>587</v>
      </c>
      <c r="D164" s="11" t="s">
        <v>588</v>
      </c>
      <c r="E164" s="11" t="s">
        <v>3368</v>
      </c>
      <c r="F164" s="12">
        <v>8229</v>
      </c>
    </row>
    <row r="165" spans="1:6">
      <c r="A165" s="11">
        <v>130</v>
      </c>
      <c r="B165" s="11" t="s">
        <v>494</v>
      </c>
      <c r="C165" s="11" t="s">
        <v>592</v>
      </c>
      <c r="D165" s="11" t="s">
        <v>593</v>
      </c>
      <c r="E165" s="11" t="s">
        <v>595</v>
      </c>
      <c r="F165" s="12">
        <v>82292</v>
      </c>
    </row>
    <row r="166" s="3" customFormat="1" ht="24" spans="1:6">
      <c r="A166" s="11">
        <v>131</v>
      </c>
      <c r="B166" s="11" t="s">
        <v>494</v>
      </c>
      <c r="C166" s="11" t="s">
        <v>597</v>
      </c>
      <c r="D166" s="11" t="s">
        <v>598</v>
      </c>
      <c r="E166" s="11" t="s">
        <v>499</v>
      </c>
      <c r="F166" s="12">
        <v>41146</v>
      </c>
    </row>
    <row r="167" spans="1:6">
      <c r="A167" s="11">
        <v>132</v>
      </c>
      <c r="B167" s="11" t="s">
        <v>494</v>
      </c>
      <c r="C167" s="11" t="s">
        <v>601</v>
      </c>
      <c r="D167" s="11" t="s">
        <v>602</v>
      </c>
      <c r="E167" s="11" t="s">
        <v>77</v>
      </c>
      <c r="F167" s="12">
        <v>164584</v>
      </c>
    </row>
    <row r="168" spans="1:6">
      <c r="A168" s="11">
        <v>133</v>
      </c>
      <c r="B168" s="11" t="s">
        <v>494</v>
      </c>
      <c r="C168" s="11" t="s">
        <v>604</v>
      </c>
      <c r="D168" s="11" t="s">
        <v>605</v>
      </c>
      <c r="E168" s="11" t="s">
        <v>310</v>
      </c>
      <c r="F168" s="12">
        <v>164584</v>
      </c>
    </row>
    <row r="169" spans="1:6">
      <c r="A169" s="11">
        <v>134</v>
      </c>
      <c r="B169" s="11" t="s">
        <v>494</v>
      </c>
      <c r="C169" s="11" t="s">
        <v>607</v>
      </c>
      <c r="D169" s="11" t="s">
        <v>608</v>
      </c>
      <c r="E169" s="11" t="s">
        <v>499</v>
      </c>
      <c r="F169" s="12">
        <v>164584</v>
      </c>
    </row>
    <row r="170" spans="1:6">
      <c r="A170" s="11">
        <v>135</v>
      </c>
      <c r="B170" s="11" t="s">
        <v>494</v>
      </c>
      <c r="C170" s="11" t="s">
        <v>610</v>
      </c>
      <c r="D170" s="11" t="s">
        <v>611</v>
      </c>
      <c r="E170" s="11" t="s">
        <v>487</v>
      </c>
      <c r="F170" s="12">
        <v>38403</v>
      </c>
    </row>
    <row r="171" spans="1:6">
      <c r="A171" s="11">
        <v>135</v>
      </c>
      <c r="B171" s="11" t="s">
        <v>494</v>
      </c>
      <c r="C171" s="11" t="s">
        <v>610</v>
      </c>
      <c r="D171" s="11" t="s">
        <v>611</v>
      </c>
      <c r="E171" s="11" t="s">
        <v>3369</v>
      </c>
      <c r="F171" s="12">
        <v>16458</v>
      </c>
    </row>
    <row r="172" ht="24" spans="1:6">
      <c r="A172" s="11">
        <v>136</v>
      </c>
      <c r="B172" s="11" t="s">
        <v>494</v>
      </c>
      <c r="C172" s="11" t="s">
        <v>613</v>
      </c>
      <c r="D172" s="11" t="s">
        <v>614</v>
      </c>
      <c r="E172" s="11" t="s">
        <v>616</v>
      </c>
      <c r="F172" s="12">
        <v>32917</v>
      </c>
    </row>
    <row r="173" ht="24" spans="1:6">
      <c r="A173" s="11">
        <v>137</v>
      </c>
      <c r="B173" s="11" t="s">
        <v>494</v>
      </c>
      <c r="C173" s="11" t="s">
        <v>618</v>
      </c>
      <c r="D173" s="11" t="s">
        <v>619</v>
      </c>
      <c r="E173" s="11" t="s">
        <v>331</v>
      </c>
      <c r="F173" s="12">
        <v>20573</v>
      </c>
    </row>
    <row r="174" ht="24" spans="1:6">
      <c r="A174" s="11">
        <v>138</v>
      </c>
      <c r="B174" s="11" t="s">
        <v>494</v>
      </c>
      <c r="C174" s="11" t="s">
        <v>622</v>
      </c>
      <c r="D174" s="11" t="s">
        <v>623</v>
      </c>
      <c r="E174" s="11" t="s">
        <v>625</v>
      </c>
      <c r="F174" s="12">
        <v>4921</v>
      </c>
    </row>
    <row r="175" ht="24" spans="1:6">
      <c r="A175" s="11">
        <v>139</v>
      </c>
      <c r="B175" s="11" t="s">
        <v>494</v>
      </c>
      <c r="C175" s="11" t="s">
        <v>627</v>
      </c>
      <c r="D175" s="11" t="s">
        <v>628</v>
      </c>
      <c r="E175" s="11" t="s">
        <v>229</v>
      </c>
      <c r="F175" s="12">
        <v>32917</v>
      </c>
    </row>
    <row r="176" s="3" customFormat="1" spans="1:6">
      <c r="A176" s="11">
        <v>140</v>
      </c>
      <c r="B176" s="11" t="s">
        <v>494</v>
      </c>
      <c r="C176" s="11" t="s">
        <v>630</v>
      </c>
      <c r="D176" s="11" t="s">
        <v>631</v>
      </c>
      <c r="E176" s="11" t="s">
        <v>632</v>
      </c>
      <c r="F176" s="12">
        <v>153063</v>
      </c>
    </row>
    <row r="177" spans="1:6">
      <c r="A177" s="11">
        <v>141</v>
      </c>
      <c r="B177" s="11" t="s">
        <v>494</v>
      </c>
      <c r="C177" s="11" t="s">
        <v>634</v>
      </c>
      <c r="D177" s="11" t="s">
        <v>635</v>
      </c>
      <c r="E177" s="11" t="s">
        <v>636</v>
      </c>
      <c r="F177" s="12">
        <v>27431</v>
      </c>
    </row>
    <row r="178" spans="1:6">
      <c r="A178" s="11">
        <v>141</v>
      </c>
      <c r="B178" s="11" t="s">
        <v>494</v>
      </c>
      <c r="C178" s="11" t="s">
        <v>634</v>
      </c>
      <c r="D178" s="11" t="s">
        <v>635</v>
      </c>
      <c r="E178" s="11" t="s">
        <v>45</v>
      </c>
      <c r="F178" s="12">
        <v>27431</v>
      </c>
    </row>
    <row r="179" spans="1:6">
      <c r="A179" s="11">
        <v>142</v>
      </c>
      <c r="B179" s="11" t="s">
        <v>494</v>
      </c>
      <c r="C179" s="11" t="s">
        <v>638</v>
      </c>
      <c r="D179" s="11" t="s">
        <v>639</v>
      </c>
      <c r="E179" s="11" t="s">
        <v>636</v>
      </c>
      <c r="F179" s="12">
        <v>54861</v>
      </c>
    </row>
    <row r="180" ht="24" spans="1:6">
      <c r="A180" s="11">
        <v>143</v>
      </c>
      <c r="B180" s="11" t="s">
        <v>494</v>
      </c>
      <c r="C180" s="11" t="s">
        <v>641</v>
      </c>
      <c r="D180" s="11" t="s">
        <v>642</v>
      </c>
      <c r="E180" s="11" t="s">
        <v>229</v>
      </c>
      <c r="F180" s="12">
        <v>32917</v>
      </c>
    </row>
    <row r="181" spans="1:6">
      <c r="A181" s="11">
        <v>144</v>
      </c>
      <c r="B181" s="11" t="s">
        <v>494</v>
      </c>
      <c r="C181" s="11" t="s">
        <v>644</v>
      </c>
      <c r="D181" s="11" t="s">
        <v>645</v>
      </c>
      <c r="E181" s="11" t="s">
        <v>403</v>
      </c>
      <c r="F181" s="12">
        <v>17997</v>
      </c>
    </row>
    <row r="182" ht="24" spans="1:6">
      <c r="A182" s="11">
        <v>145</v>
      </c>
      <c r="B182" s="11" t="s">
        <v>494</v>
      </c>
      <c r="C182" s="11" t="s">
        <v>648</v>
      </c>
      <c r="D182" s="11" t="s">
        <v>649</v>
      </c>
      <c r="E182" s="11" t="s">
        <v>651</v>
      </c>
      <c r="F182" s="12">
        <v>54861</v>
      </c>
    </row>
    <row r="183" ht="24" spans="1:6">
      <c r="A183" s="11">
        <v>146</v>
      </c>
      <c r="B183" s="11" t="s">
        <v>494</v>
      </c>
      <c r="C183" s="11" t="s">
        <v>653</v>
      </c>
      <c r="D183" s="11" t="s">
        <v>654</v>
      </c>
      <c r="E183" s="11" t="s">
        <v>331</v>
      </c>
      <c r="F183" s="12">
        <v>115209</v>
      </c>
    </row>
    <row r="184" ht="24" spans="1:6">
      <c r="A184" s="11">
        <v>146</v>
      </c>
      <c r="B184" s="11" t="s">
        <v>494</v>
      </c>
      <c r="C184" s="11" t="s">
        <v>653</v>
      </c>
      <c r="D184" s="11" t="s">
        <v>654</v>
      </c>
      <c r="E184" s="11" t="s">
        <v>1275</v>
      </c>
      <c r="F184" s="12">
        <v>49375</v>
      </c>
    </row>
    <row r="185" ht="24" spans="1:6">
      <c r="A185" s="11">
        <v>147</v>
      </c>
      <c r="B185" s="11" t="s">
        <v>656</v>
      </c>
      <c r="C185" s="11" t="s">
        <v>658</v>
      </c>
      <c r="D185" s="11" t="s">
        <v>659</v>
      </c>
      <c r="E185" s="11" t="s">
        <v>156</v>
      </c>
      <c r="F185" s="12">
        <v>109722</v>
      </c>
    </row>
    <row r="186" ht="24" spans="1:6">
      <c r="A186" s="11">
        <v>148</v>
      </c>
      <c r="B186" s="11" t="s">
        <v>656</v>
      </c>
      <c r="C186" s="11" t="s">
        <v>662</v>
      </c>
      <c r="D186" s="11" t="s">
        <v>663</v>
      </c>
      <c r="E186" s="11" t="s">
        <v>331</v>
      </c>
      <c r="F186" s="12">
        <v>109722</v>
      </c>
    </row>
    <row r="187" spans="1:6">
      <c r="A187" s="11">
        <v>149</v>
      </c>
      <c r="B187" s="11" t="s">
        <v>656</v>
      </c>
      <c r="C187" s="11" t="s">
        <v>666</v>
      </c>
      <c r="D187" s="11" t="s">
        <v>667</v>
      </c>
      <c r="E187" s="11" t="s">
        <v>156</v>
      </c>
      <c r="F187" s="12">
        <v>109722</v>
      </c>
    </row>
    <row r="188" spans="1:6">
      <c r="A188" s="11">
        <v>150</v>
      </c>
      <c r="B188" s="11" t="s">
        <v>656</v>
      </c>
      <c r="C188" s="11" t="s">
        <v>670</v>
      </c>
      <c r="D188" s="11" t="s">
        <v>671</v>
      </c>
      <c r="E188" s="11" t="s">
        <v>339</v>
      </c>
      <c r="F188" s="12">
        <v>109722</v>
      </c>
    </row>
    <row r="189" spans="1:6">
      <c r="A189" s="11">
        <v>151</v>
      </c>
      <c r="B189" s="11" t="s">
        <v>656</v>
      </c>
      <c r="C189" s="11" t="s">
        <v>674</v>
      </c>
      <c r="D189" s="11" t="s">
        <v>675</v>
      </c>
      <c r="E189" s="11" t="s">
        <v>156</v>
      </c>
      <c r="F189" s="12">
        <v>109722</v>
      </c>
    </row>
    <row r="190" spans="1:6">
      <c r="A190" s="11">
        <v>152</v>
      </c>
      <c r="B190" s="11" t="s">
        <v>656</v>
      </c>
      <c r="C190" s="11" t="s">
        <v>678</v>
      </c>
      <c r="D190" s="11" t="s">
        <v>679</v>
      </c>
      <c r="E190" s="11" t="s">
        <v>156</v>
      </c>
      <c r="F190" s="12">
        <v>109722</v>
      </c>
    </row>
    <row r="191" ht="24" spans="1:6">
      <c r="A191" s="11">
        <v>153</v>
      </c>
      <c r="B191" s="11" t="s">
        <v>656</v>
      </c>
      <c r="C191" s="11" t="s">
        <v>681</v>
      </c>
      <c r="D191" s="11" t="s">
        <v>682</v>
      </c>
      <c r="E191" s="11" t="s">
        <v>446</v>
      </c>
      <c r="F191" s="12">
        <v>54861</v>
      </c>
    </row>
    <row r="192" ht="24" spans="1:6">
      <c r="A192" s="11">
        <v>153</v>
      </c>
      <c r="B192" s="11" t="s">
        <v>656</v>
      </c>
      <c r="C192" s="11" t="s">
        <v>681</v>
      </c>
      <c r="D192" s="11" t="s">
        <v>682</v>
      </c>
      <c r="E192" s="11" t="s">
        <v>3386</v>
      </c>
      <c r="F192" s="12">
        <v>54861</v>
      </c>
    </row>
    <row r="193" spans="1:6">
      <c r="A193" s="11">
        <v>154</v>
      </c>
      <c r="B193" s="11" t="s">
        <v>656</v>
      </c>
      <c r="C193" s="11" t="s">
        <v>685</v>
      </c>
      <c r="D193" s="11" t="s">
        <v>686</v>
      </c>
      <c r="E193" s="11" t="s">
        <v>687</v>
      </c>
      <c r="F193" s="12">
        <v>65833</v>
      </c>
    </row>
    <row r="194" spans="1:6">
      <c r="A194" s="11">
        <v>154</v>
      </c>
      <c r="B194" s="11" t="s">
        <v>656</v>
      </c>
      <c r="C194" s="11" t="s">
        <v>685</v>
      </c>
      <c r="D194" s="11" t="s">
        <v>686</v>
      </c>
      <c r="E194" s="11" t="s">
        <v>3387</v>
      </c>
      <c r="F194" s="12">
        <v>43889</v>
      </c>
    </row>
    <row r="195" ht="24" spans="1:6">
      <c r="A195" s="11">
        <v>155</v>
      </c>
      <c r="B195" s="11" t="s">
        <v>656</v>
      </c>
      <c r="C195" s="11" t="s">
        <v>689</v>
      </c>
      <c r="D195" s="11" t="s">
        <v>690</v>
      </c>
      <c r="E195" s="11" t="s">
        <v>156</v>
      </c>
      <c r="F195" s="12">
        <v>109722</v>
      </c>
    </row>
    <row r="196" spans="1:6">
      <c r="A196" s="11">
        <v>156</v>
      </c>
      <c r="B196" s="11" t="s">
        <v>656</v>
      </c>
      <c r="C196" s="11" t="s">
        <v>692</v>
      </c>
      <c r="D196" s="11" t="s">
        <v>693</v>
      </c>
      <c r="E196" s="11" t="s">
        <v>695</v>
      </c>
      <c r="F196" s="12">
        <v>7837</v>
      </c>
    </row>
    <row r="197" ht="24" spans="1:6">
      <c r="A197" s="11">
        <v>157</v>
      </c>
      <c r="B197" s="11" t="s">
        <v>656</v>
      </c>
      <c r="C197" s="11" t="s">
        <v>697</v>
      </c>
      <c r="D197" s="11" t="s">
        <v>698</v>
      </c>
      <c r="E197" s="11" t="s">
        <v>128</v>
      </c>
      <c r="F197" s="12">
        <v>18287</v>
      </c>
    </row>
    <row r="198" ht="24" spans="1:6">
      <c r="A198" s="11">
        <v>158</v>
      </c>
      <c r="B198" s="11" t="s">
        <v>656</v>
      </c>
      <c r="C198" s="11" t="s">
        <v>701</v>
      </c>
      <c r="D198" s="11" t="s">
        <v>702</v>
      </c>
      <c r="E198" s="11" t="s">
        <v>554</v>
      </c>
      <c r="F198" s="12">
        <v>109722</v>
      </c>
    </row>
    <row r="199" spans="1:6">
      <c r="A199" s="11">
        <v>159</v>
      </c>
      <c r="B199" s="11" t="s">
        <v>656</v>
      </c>
      <c r="C199" s="11" t="s">
        <v>705</v>
      </c>
      <c r="D199" s="11" t="s">
        <v>706</v>
      </c>
      <c r="E199" s="11" t="s">
        <v>708</v>
      </c>
      <c r="F199" s="12">
        <v>76806</v>
      </c>
    </row>
    <row r="200" spans="1:6">
      <c r="A200" s="11">
        <v>159</v>
      </c>
      <c r="B200" s="11" t="s">
        <v>656</v>
      </c>
      <c r="C200" s="11" t="s">
        <v>705</v>
      </c>
      <c r="D200" s="11" t="s">
        <v>706</v>
      </c>
      <c r="E200" s="11" t="s">
        <v>3395</v>
      </c>
      <c r="F200" s="12">
        <v>32917</v>
      </c>
    </row>
    <row r="201" spans="1:6">
      <c r="A201" s="11">
        <v>160</v>
      </c>
      <c r="B201" s="11" t="s">
        <v>656</v>
      </c>
      <c r="C201" s="11" t="s">
        <v>710</v>
      </c>
      <c r="D201" s="11" t="s">
        <v>711</v>
      </c>
      <c r="E201" s="11" t="s">
        <v>708</v>
      </c>
      <c r="F201" s="12">
        <v>109722</v>
      </c>
    </row>
    <row r="202" ht="24" spans="1:6">
      <c r="A202" s="11">
        <v>161</v>
      </c>
      <c r="B202" s="11" t="s">
        <v>713</v>
      </c>
      <c r="C202" s="11" t="s">
        <v>715</v>
      </c>
      <c r="D202" s="11" t="s">
        <v>716</v>
      </c>
      <c r="E202" s="11" t="s">
        <v>718</v>
      </c>
      <c r="F202" s="12">
        <v>54861</v>
      </c>
    </row>
    <row r="203" spans="1:6">
      <c r="A203" s="11">
        <v>162</v>
      </c>
      <c r="B203" s="11" t="s">
        <v>713</v>
      </c>
      <c r="C203" s="11" t="s">
        <v>720</v>
      </c>
      <c r="D203" s="11" t="s">
        <v>721</v>
      </c>
      <c r="E203" s="11" t="s">
        <v>723</v>
      </c>
      <c r="F203" s="12">
        <v>54861</v>
      </c>
    </row>
    <row r="204" ht="24" spans="1:6">
      <c r="A204" s="11">
        <v>163</v>
      </c>
      <c r="B204" s="11" t="s">
        <v>40</v>
      </c>
      <c r="C204" s="11" t="s">
        <v>725</v>
      </c>
      <c r="D204" s="11" t="s">
        <v>726</v>
      </c>
      <c r="E204" s="11" t="s">
        <v>138</v>
      </c>
      <c r="F204" s="12">
        <v>164584</v>
      </c>
    </row>
    <row r="205" ht="24" spans="1:6">
      <c r="A205" s="11">
        <v>164</v>
      </c>
      <c r="B205" s="11" t="s">
        <v>40</v>
      </c>
      <c r="C205" s="11" t="s">
        <v>731</v>
      </c>
      <c r="D205" s="11" t="s">
        <v>732</v>
      </c>
      <c r="E205" s="11" t="s">
        <v>138</v>
      </c>
      <c r="F205" s="12">
        <v>164584</v>
      </c>
    </row>
    <row r="206" spans="1:6">
      <c r="A206" s="11">
        <v>165</v>
      </c>
      <c r="B206" s="11" t="s">
        <v>40</v>
      </c>
      <c r="C206" s="11" t="s">
        <v>735</v>
      </c>
      <c r="D206" s="11" t="s">
        <v>736</v>
      </c>
      <c r="E206" s="11" t="s">
        <v>149</v>
      </c>
      <c r="F206" s="12">
        <v>164584</v>
      </c>
    </row>
    <row r="207" spans="1:6">
      <c r="A207" s="11">
        <v>166</v>
      </c>
      <c r="B207" s="11" t="s">
        <v>40</v>
      </c>
      <c r="C207" s="11" t="s">
        <v>3608</v>
      </c>
      <c r="D207" s="11" t="s">
        <v>740</v>
      </c>
      <c r="E207" s="11" t="s">
        <v>54</v>
      </c>
      <c r="F207" s="12">
        <v>164584</v>
      </c>
    </row>
    <row r="208" spans="1:6">
      <c r="A208" s="11">
        <v>167</v>
      </c>
      <c r="B208" s="11" t="s">
        <v>40</v>
      </c>
      <c r="C208" s="11" t="s">
        <v>743</v>
      </c>
      <c r="D208" s="11" t="s">
        <v>744</v>
      </c>
      <c r="E208" s="11" t="s">
        <v>695</v>
      </c>
      <c r="F208" s="12">
        <v>329167</v>
      </c>
    </row>
    <row r="209" spans="1:6">
      <c r="A209" s="11">
        <v>168</v>
      </c>
      <c r="B209" s="11" t="s">
        <v>40</v>
      </c>
      <c r="C209" s="11" t="s">
        <v>3609</v>
      </c>
      <c r="D209" s="11" t="s">
        <v>749</v>
      </c>
      <c r="E209" s="11" t="s">
        <v>54</v>
      </c>
      <c r="F209" s="12">
        <v>164584</v>
      </c>
    </row>
    <row r="210" spans="1:6">
      <c r="A210" s="11">
        <v>169</v>
      </c>
      <c r="B210" s="11" t="s">
        <v>40</v>
      </c>
      <c r="C210" s="11" t="s">
        <v>3610</v>
      </c>
      <c r="D210" s="11" t="s">
        <v>753</v>
      </c>
      <c r="E210" s="11" t="s">
        <v>54</v>
      </c>
      <c r="F210" s="12">
        <v>164584</v>
      </c>
    </row>
    <row r="211" spans="1:6">
      <c r="A211" s="11">
        <v>170</v>
      </c>
      <c r="B211" s="11" t="s">
        <v>40</v>
      </c>
      <c r="C211" s="11" t="s">
        <v>3611</v>
      </c>
      <c r="D211" s="11" t="s">
        <v>757</v>
      </c>
      <c r="E211" s="11" t="s">
        <v>54</v>
      </c>
      <c r="F211" s="12">
        <v>164584</v>
      </c>
    </row>
    <row r="212" spans="1:6">
      <c r="A212" s="11">
        <v>171</v>
      </c>
      <c r="B212" s="11" t="s">
        <v>40</v>
      </c>
      <c r="C212" s="11" t="s">
        <v>3612</v>
      </c>
      <c r="D212" s="11" t="s">
        <v>762</v>
      </c>
      <c r="E212" s="11" t="s">
        <v>54</v>
      </c>
      <c r="F212" s="12">
        <v>164584</v>
      </c>
    </row>
    <row r="213" spans="1:6">
      <c r="A213" s="11">
        <v>172</v>
      </c>
      <c r="B213" s="11" t="s">
        <v>40</v>
      </c>
      <c r="C213" s="11" t="s">
        <v>3613</v>
      </c>
      <c r="D213" s="11" t="s">
        <v>766</v>
      </c>
      <c r="E213" s="11" t="s">
        <v>54</v>
      </c>
      <c r="F213" s="12">
        <v>164584</v>
      </c>
    </row>
    <row r="214" spans="1:6">
      <c r="A214" s="11">
        <v>173</v>
      </c>
      <c r="B214" s="11" t="s">
        <v>40</v>
      </c>
      <c r="C214" s="11" t="s">
        <v>3614</v>
      </c>
      <c r="D214" s="11" t="s">
        <v>770</v>
      </c>
      <c r="E214" s="11" t="s">
        <v>54</v>
      </c>
      <c r="F214" s="12">
        <v>164584</v>
      </c>
    </row>
    <row r="215" spans="1:6">
      <c r="A215" s="11">
        <v>174</v>
      </c>
      <c r="B215" s="11" t="s">
        <v>40</v>
      </c>
      <c r="C215" s="11" t="s">
        <v>3615</v>
      </c>
      <c r="D215" s="11" t="s">
        <v>774</v>
      </c>
      <c r="E215" s="11" t="s">
        <v>54</v>
      </c>
      <c r="F215" s="12">
        <v>164584</v>
      </c>
    </row>
    <row r="216" spans="1:6">
      <c r="A216" s="11">
        <v>175</v>
      </c>
      <c r="B216" s="11" t="s">
        <v>40</v>
      </c>
      <c r="C216" s="11" t="s">
        <v>3616</v>
      </c>
      <c r="D216" s="11" t="s">
        <v>778</v>
      </c>
      <c r="E216" s="11" t="s">
        <v>54</v>
      </c>
      <c r="F216" s="12">
        <v>164584</v>
      </c>
    </row>
    <row r="217" spans="1:6">
      <c r="A217" s="11">
        <v>176</v>
      </c>
      <c r="B217" s="11" t="s">
        <v>40</v>
      </c>
      <c r="C217" s="11" t="s">
        <v>3617</v>
      </c>
      <c r="D217" s="11" t="s">
        <v>782</v>
      </c>
      <c r="E217" s="11" t="s">
        <v>54</v>
      </c>
      <c r="F217" s="12">
        <v>164584</v>
      </c>
    </row>
    <row r="218" spans="1:6">
      <c r="A218" s="11">
        <v>177</v>
      </c>
      <c r="B218" s="11" t="s">
        <v>40</v>
      </c>
      <c r="C218" s="11" t="s">
        <v>3618</v>
      </c>
      <c r="D218" s="11" t="s">
        <v>786</v>
      </c>
      <c r="E218" s="11" t="s">
        <v>54</v>
      </c>
      <c r="F218" s="12">
        <v>164584</v>
      </c>
    </row>
    <row r="219" ht="36" spans="1:6">
      <c r="A219" s="11">
        <v>178</v>
      </c>
      <c r="B219" s="11" t="s">
        <v>151</v>
      </c>
      <c r="C219" s="11" t="s">
        <v>789</v>
      </c>
      <c r="D219" s="11" t="s">
        <v>790</v>
      </c>
      <c r="E219" s="11" t="s">
        <v>384</v>
      </c>
      <c r="F219" s="12">
        <v>164584</v>
      </c>
    </row>
    <row r="220" ht="24" spans="1:6">
      <c r="A220" s="11">
        <v>179</v>
      </c>
      <c r="B220" s="11" t="s">
        <v>151</v>
      </c>
      <c r="C220" s="11" t="s">
        <v>793</v>
      </c>
      <c r="D220" s="11" t="s">
        <v>794</v>
      </c>
      <c r="E220" s="11" t="s">
        <v>278</v>
      </c>
      <c r="F220" s="12">
        <v>164584</v>
      </c>
    </row>
    <row r="221" ht="24" spans="1:6">
      <c r="A221" s="11">
        <v>180</v>
      </c>
      <c r="B221" s="11" t="s">
        <v>151</v>
      </c>
      <c r="C221" s="11" t="s">
        <v>796</v>
      </c>
      <c r="D221" s="11" t="s">
        <v>797</v>
      </c>
      <c r="E221" s="11" t="s">
        <v>798</v>
      </c>
      <c r="F221" s="12">
        <v>27403</v>
      </c>
    </row>
    <row r="222" ht="24" spans="1:6">
      <c r="A222" s="11">
        <v>180</v>
      </c>
      <c r="B222" s="11" t="s">
        <v>151</v>
      </c>
      <c r="C222" s="11" t="s">
        <v>796</v>
      </c>
      <c r="D222" s="11" t="s">
        <v>797</v>
      </c>
      <c r="E222" s="11" t="s">
        <v>3397</v>
      </c>
      <c r="F222" s="12">
        <v>34316</v>
      </c>
    </row>
    <row r="223" ht="24" spans="1:6">
      <c r="A223" s="11">
        <v>180</v>
      </c>
      <c r="B223" s="11" t="s">
        <v>151</v>
      </c>
      <c r="C223" s="11" t="s">
        <v>796</v>
      </c>
      <c r="D223" s="11" t="s">
        <v>797</v>
      </c>
      <c r="E223" s="11" t="s">
        <v>450</v>
      </c>
      <c r="F223" s="12">
        <v>12344</v>
      </c>
    </row>
    <row r="224" ht="24" spans="1:6">
      <c r="A224" s="11">
        <v>180</v>
      </c>
      <c r="B224" s="11" t="s">
        <v>151</v>
      </c>
      <c r="C224" s="11" t="s">
        <v>796</v>
      </c>
      <c r="D224" s="11" t="s">
        <v>797</v>
      </c>
      <c r="E224" s="11" t="s">
        <v>128</v>
      </c>
      <c r="F224" s="12">
        <v>8229</v>
      </c>
    </row>
    <row r="225" spans="1:6">
      <c r="A225" s="11">
        <v>181</v>
      </c>
      <c r="B225" s="11" t="s">
        <v>151</v>
      </c>
      <c r="C225" s="11" t="s">
        <v>800</v>
      </c>
      <c r="D225" s="11" t="s">
        <v>801</v>
      </c>
      <c r="E225" s="11" t="s">
        <v>802</v>
      </c>
      <c r="F225" s="12">
        <v>82292</v>
      </c>
    </row>
    <row r="226" spans="1:6">
      <c r="A226" s="11">
        <v>181</v>
      </c>
      <c r="B226" s="11" t="s">
        <v>151</v>
      </c>
      <c r="C226" s="11" t="s">
        <v>800</v>
      </c>
      <c r="D226" s="11" t="s">
        <v>801</v>
      </c>
      <c r="E226" s="11" t="s">
        <v>104</v>
      </c>
      <c r="F226" s="12">
        <v>49375</v>
      </c>
    </row>
    <row r="227" spans="1:6">
      <c r="A227" s="11">
        <v>181</v>
      </c>
      <c r="B227" s="11" t="s">
        <v>151</v>
      </c>
      <c r="C227" s="11" t="s">
        <v>800</v>
      </c>
      <c r="D227" s="11" t="s">
        <v>801</v>
      </c>
      <c r="E227" s="11" t="s">
        <v>3398</v>
      </c>
      <c r="F227" s="12">
        <v>32917</v>
      </c>
    </row>
    <row r="228" spans="1:6">
      <c r="A228" s="11">
        <v>182</v>
      </c>
      <c r="B228" s="11" t="s">
        <v>151</v>
      </c>
      <c r="C228" s="11" t="s">
        <v>804</v>
      </c>
      <c r="D228" s="11" t="s">
        <v>805</v>
      </c>
      <c r="E228" s="11" t="s">
        <v>208</v>
      </c>
      <c r="F228" s="12">
        <v>82292</v>
      </c>
    </row>
    <row r="229" ht="24" spans="1:6">
      <c r="A229" s="11">
        <v>183</v>
      </c>
      <c r="B229" s="11" t="s">
        <v>151</v>
      </c>
      <c r="C229" s="11" t="s">
        <v>807</v>
      </c>
      <c r="D229" s="11" t="s">
        <v>808</v>
      </c>
      <c r="E229" s="11" t="s">
        <v>809</v>
      </c>
      <c r="F229" s="12">
        <v>13167</v>
      </c>
    </row>
    <row r="230" spans="1:6">
      <c r="A230" s="11">
        <v>184</v>
      </c>
      <c r="B230" s="11" t="s">
        <v>151</v>
      </c>
      <c r="C230" s="11" t="s">
        <v>812</v>
      </c>
      <c r="D230" s="11" t="s">
        <v>813</v>
      </c>
      <c r="E230" s="11" t="s">
        <v>815</v>
      </c>
      <c r="F230" s="12">
        <v>164584</v>
      </c>
    </row>
    <row r="231" ht="24" spans="1:6">
      <c r="A231" s="11">
        <v>185</v>
      </c>
      <c r="B231" s="11" t="s">
        <v>151</v>
      </c>
      <c r="C231" s="11" t="s">
        <v>817</v>
      </c>
      <c r="D231" s="11" t="s">
        <v>818</v>
      </c>
      <c r="E231" s="11" t="s">
        <v>380</v>
      </c>
      <c r="F231" s="12">
        <v>82292</v>
      </c>
    </row>
    <row r="232" ht="24" spans="1:6">
      <c r="A232" s="11">
        <v>186</v>
      </c>
      <c r="B232" s="11" t="s">
        <v>151</v>
      </c>
      <c r="C232" s="11" t="s">
        <v>820</v>
      </c>
      <c r="D232" s="11" t="s">
        <v>821</v>
      </c>
      <c r="E232" s="11" t="s">
        <v>687</v>
      </c>
      <c r="F232" s="12">
        <v>164584</v>
      </c>
    </row>
    <row r="233" spans="1:6">
      <c r="A233" s="11">
        <v>187</v>
      </c>
      <c r="B233" s="11" t="s">
        <v>151</v>
      </c>
      <c r="C233" s="11" t="s">
        <v>823</v>
      </c>
      <c r="D233" s="11" t="s">
        <v>824</v>
      </c>
      <c r="E233" s="11" t="s">
        <v>825</v>
      </c>
      <c r="F233" s="12">
        <v>32917</v>
      </c>
    </row>
    <row r="234" ht="24" spans="1:6">
      <c r="A234" s="11">
        <v>188</v>
      </c>
      <c r="B234" s="11" t="s">
        <v>151</v>
      </c>
      <c r="C234" s="11" t="s">
        <v>827</v>
      </c>
      <c r="D234" s="11" t="s">
        <v>1329</v>
      </c>
      <c r="E234" s="11" t="s">
        <v>829</v>
      </c>
      <c r="F234" s="12">
        <v>9143</v>
      </c>
    </row>
    <row r="235" ht="24" spans="1:6">
      <c r="A235" s="11">
        <v>189</v>
      </c>
      <c r="B235" s="11" t="s">
        <v>151</v>
      </c>
      <c r="C235" s="11" t="s">
        <v>831</v>
      </c>
      <c r="D235" s="11" t="s">
        <v>832</v>
      </c>
      <c r="E235" s="11" t="s">
        <v>833</v>
      </c>
      <c r="F235" s="12">
        <v>10058</v>
      </c>
    </row>
    <row r="236" ht="24" spans="1:6">
      <c r="A236" s="11">
        <v>189</v>
      </c>
      <c r="B236" s="11" t="s">
        <v>151</v>
      </c>
      <c r="C236" s="11" t="s">
        <v>831</v>
      </c>
      <c r="D236" s="11" t="s">
        <v>832</v>
      </c>
      <c r="E236" s="11" t="s">
        <v>3400</v>
      </c>
      <c r="F236" s="12">
        <v>3657</v>
      </c>
    </row>
    <row r="237" ht="24" spans="1:6">
      <c r="A237" s="11">
        <v>189</v>
      </c>
      <c r="B237" s="11" t="s">
        <v>151</v>
      </c>
      <c r="C237" s="11" t="s">
        <v>831</v>
      </c>
      <c r="D237" s="11" t="s">
        <v>832</v>
      </c>
      <c r="E237" s="11" t="s">
        <v>3401</v>
      </c>
      <c r="F237" s="12">
        <v>2743</v>
      </c>
    </row>
    <row r="238" ht="24" spans="1:6">
      <c r="A238" s="11">
        <v>189</v>
      </c>
      <c r="B238" s="11" t="s">
        <v>151</v>
      </c>
      <c r="C238" s="11" t="s">
        <v>831</v>
      </c>
      <c r="D238" s="11" t="s">
        <v>832</v>
      </c>
      <c r="E238" s="11" t="s">
        <v>3402</v>
      </c>
      <c r="F238" s="12">
        <v>1829</v>
      </c>
    </row>
    <row r="239" ht="24" spans="1:6">
      <c r="A239" s="11">
        <v>190</v>
      </c>
      <c r="B239" s="11" t="s">
        <v>151</v>
      </c>
      <c r="C239" s="11" t="s">
        <v>835</v>
      </c>
      <c r="D239" s="11" t="s">
        <v>836</v>
      </c>
      <c r="E239" s="11" t="s">
        <v>837</v>
      </c>
      <c r="F239" s="12">
        <v>4389</v>
      </c>
    </row>
    <row r="240" ht="24" spans="1:6">
      <c r="A240" s="11">
        <v>191</v>
      </c>
      <c r="B240" s="11" t="s">
        <v>151</v>
      </c>
      <c r="C240" s="11" t="s">
        <v>839</v>
      </c>
      <c r="D240" s="11" t="s">
        <v>840</v>
      </c>
      <c r="E240" s="11" t="s">
        <v>841</v>
      </c>
      <c r="F240" s="12">
        <v>164584</v>
      </c>
    </row>
    <row r="241" spans="1:6">
      <c r="A241" s="11">
        <v>192</v>
      </c>
      <c r="B241" s="11" t="s">
        <v>151</v>
      </c>
      <c r="C241" s="11" t="s">
        <v>843</v>
      </c>
      <c r="D241" s="11" t="s">
        <v>844</v>
      </c>
      <c r="E241" s="11" t="s">
        <v>128</v>
      </c>
      <c r="F241" s="12">
        <v>98750</v>
      </c>
    </row>
    <row r="242" spans="1:6">
      <c r="A242" s="11">
        <v>192</v>
      </c>
      <c r="B242" s="11" t="s">
        <v>151</v>
      </c>
      <c r="C242" s="11" t="s">
        <v>843</v>
      </c>
      <c r="D242" s="11" t="s">
        <v>844</v>
      </c>
      <c r="E242" s="11" t="s">
        <v>3339</v>
      </c>
      <c r="F242" s="12">
        <v>65833</v>
      </c>
    </row>
    <row r="243" spans="1:6">
      <c r="A243" s="11">
        <v>193</v>
      </c>
      <c r="B243" s="11" t="s">
        <v>151</v>
      </c>
      <c r="C243" s="11" t="s">
        <v>846</v>
      </c>
      <c r="D243" s="11" t="s">
        <v>847</v>
      </c>
      <c r="E243" s="11" t="s">
        <v>339</v>
      </c>
      <c r="F243" s="12">
        <v>164584</v>
      </c>
    </row>
    <row r="244" ht="36" spans="1:6">
      <c r="A244" s="11">
        <v>194</v>
      </c>
      <c r="B244" s="11" t="s">
        <v>151</v>
      </c>
      <c r="C244" s="11" t="s">
        <v>849</v>
      </c>
      <c r="D244" s="11" t="s">
        <v>850</v>
      </c>
      <c r="E244" s="11" t="s">
        <v>407</v>
      </c>
      <c r="F244" s="12">
        <v>43889</v>
      </c>
    </row>
    <row r="245" ht="36" spans="1:6">
      <c r="A245" s="11">
        <v>194</v>
      </c>
      <c r="B245" s="11" t="s">
        <v>151</v>
      </c>
      <c r="C245" s="11" t="s">
        <v>849</v>
      </c>
      <c r="D245" s="11" t="s">
        <v>850</v>
      </c>
      <c r="E245" s="11" t="s">
        <v>331</v>
      </c>
      <c r="F245" s="12">
        <v>10972</v>
      </c>
    </row>
    <row r="246" ht="36" spans="1:6">
      <c r="A246" s="11">
        <v>195</v>
      </c>
      <c r="B246" s="11" t="s">
        <v>151</v>
      </c>
      <c r="C246" s="11" t="s">
        <v>852</v>
      </c>
      <c r="D246" s="11" t="s">
        <v>853</v>
      </c>
      <c r="E246" s="11" t="s">
        <v>122</v>
      </c>
      <c r="F246" s="12">
        <v>10972</v>
      </c>
    </row>
    <row r="247" spans="1:6">
      <c r="A247" s="11">
        <v>196</v>
      </c>
      <c r="B247" s="11" t="s">
        <v>151</v>
      </c>
      <c r="C247" s="11" t="s">
        <v>855</v>
      </c>
      <c r="D247" s="11" t="s">
        <v>856</v>
      </c>
      <c r="E247" s="11" t="s">
        <v>857</v>
      </c>
      <c r="F247" s="12">
        <v>164584</v>
      </c>
    </row>
    <row r="248" spans="1:6">
      <c r="A248" s="11">
        <v>197</v>
      </c>
      <c r="B248" s="11" t="s">
        <v>151</v>
      </c>
      <c r="C248" s="11" t="s">
        <v>859</v>
      </c>
      <c r="D248" s="11" t="s">
        <v>860</v>
      </c>
      <c r="E248" s="11" t="s">
        <v>861</v>
      </c>
      <c r="F248" s="12">
        <v>164584</v>
      </c>
    </row>
    <row r="249" ht="24" spans="1:6">
      <c r="A249" s="11">
        <v>198</v>
      </c>
      <c r="B249" s="11" t="s">
        <v>151</v>
      </c>
      <c r="C249" s="11" t="s">
        <v>863</v>
      </c>
      <c r="D249" s="11" t="s">
        <v>864</v>
      </c>
      <c r="E249" s="11" t="s">
        <v>865</v>
      </c>
      <c r="F249" s="12">
        <v>1567</v>
      </c>
    </row>
    <row r="250" ht="24" spans="1:6">
      <c r="A250" s="11">
        <v>199</v>
      </c>
      <c r="B250" s="11" t="s">
        <v>151</v>
      </c>
      <c r="C250" s="11" t="s">
        <v>867</v>
      </c>
      <c r="D250" s="11" t="s">
        <v>868</v>
      </c>
      <c r="E250" s="11" t="s">
        <v>128</v>
      </c>
      <c r="F250" s="12">
        <v>7033</v>
      </c>
    </row>
    <row r="251" ht="24" spans="1:6">
      <c r="A251" s="11">
        <v>199</v>
      </c>
      <c r="B251" s="11" t="s">
        <v>151</v>
      </c>
      <c r="C251" s="11" t="s">
        <v>867</v>
      </c>
      <c r="D251" s="11" t="s">
        <v>868</v>
      </c>
      <c r="E251" s="11" t="s">
        <v>331</v>
      </c>
      <c r="F251" s="12">
        <v>5626</v>
      </c>
    </row>
    <row r="252" ht="24" spans="1:6">
      <c r="A252" s="11">
        <v>200</v>
      </c>
      <c r="B252" s="11" t="s">
        <v>151</v>
      </c>
      <c r="C252" s="11" t="s">
        <v>871</v>
      </c>
      <c r="D252" s="11" t="s">
        <v>872</v>
      </c>
      <c r="E252" s="11" t="s">
        <v>873</v>
      </c>
      <c r="F252" s="12">
        <v>164584</v>
      </c>
    </row>
    <row r="253" ht="36" spans="1:6">
      <c r="A253" s="11">
        <v>201</v>
      </c>
      <c r="B253" s="11" t="s">
        <v>151</v>
      </c>
      <c r="C253" s="11" t="s">
        <v>875</v>
      </c>
      <c r="D253" s="11" t="s">
        <v>876</v>
      </c>
      <c r="E253" s="11" t="s">
        <v>429</v>
      </c>
      <c r="F253" s="12">
        <v>15673</v>
      </c>
    </row>
    <row r="254" ht="24" spans="1:6">
      <c r="A254" s="11">
        <v>202</v>
      </c>
      <c r="B254" s="11" t="s">
        <v>151</v>
      </c>
      <c r="C254" s="11" t="s">
        <v>878</v>
      </c>
      <c r="D254" s="11" t="s">
        <v>879</v>
      </c>
      <c r="E254" s="11" t="s">
        <v>873</v>
      </c>
      <c r="F254" s="12">
        <v>164584</v>
      </c>
    </row>
    <row r="255" spans="1:6">
      <c r="A255" s="11">
        <v>203</v>
      </c>
      <c r="B255" s="11" t="s">
        <v>151</v>
      </c>
      <c r="C255" s="11" t="s">
        <v>881</v>
      </c>
      <c r="D255" s="11" t="s">
        <v>882</v>
      </c>
      <c r="E255" s="11" t="s">
        <v>883</v>
      </c>
      <c r="F255" s="12">
        <v>164584</v>
      </c>
    </row>
    <row r="256" spans="1:6">
      <c r="A256" s="11">
        <v>204</v>
      </c>
      <c r="B256" s="11" t="s">
        <v>151</v>
      </c>
      <c r="C256" s="11" t="s">
        <v>885</v>
      </c>
      <c r="D256" s="11" t="s">
        <v>886</v>
      </c>
      <c r="E256" s="11" t="s">
        <v>887</v>
      </c>
      <c r="F256" s="12">
        <v>148125</v>
      </c>
    </row>
    <row r="257" spans="1:6">
      <c r="A257" s="11">
        <v>204</v>
      </c>
      <c r="B257" s="11" t="s">
        <v>151</v>
      </c>
      <c r="C257" s="11" t="s">
        <v>885</v>
      </c>
      <c r="D257" s="11" t="s">
        <v>886</v>
      </c>
      <c r="E257" s="11" t="s">
        <v>829</v>
      </c>
      <c r="F257" s="12">
        <v>16458</v>
      </c>
    </row>
    <row r="258" spans="1:6">
      <c r="A258" s="11">
        <v>205</v>
      </c>
      <c r="B258" s="11" t="s">
        <v>151</v>
      </c>
      <c r="C258" s="11" t="s">
        <v>889</v>
      </c>
      <c r="D258" s="11" t="s">
        <v>890</v>
      </c>
      <c r="E258" s="11" t="s">
        <v>208</v>
      </c>
      <c r="F258" s="12">
        <v>164584</v>
      </c>
    </row>
    <row r="259" spans="1:6">
      <c r="A259" s="11">
        <v>206</v>
      </c>
      <c r="B259" s="11" t="s">
        <v>151</v>
      </c>
      <c r="C259" s="11" t="s">
        <v>892</v>
      </c>
      <c r="D259" s="11" t="s">
        <v>893</v>
      </c>
      <c r="E259" s="11" t="s">
        <v>894</v>
      </c>
      <c r="F259" s="12">
        <v>164584</v>
      </c>
    </row>
    <row r="260" ht="24" spans="1:6">
      <c r="A260" s="11">
        <v>207</v>
      </c>
      <c r="B260" s="11" t="s">
        <v>151</v>
      </c>
      <c r="C260" s="11" t="s">
        <v>896</v>
      </c>
      <c r="D260" s="11" t="s">
        <v>897</v>
      </c>
      <c r="E260" s="11" t="s">
        <v>407</v>
      </c>
      <c r="F260" s="12">
        <v>54861</v>
      </c>
    </row>
    <row r="261" ht="24" spans="1:6">
      <c r="A261" s="11">
        <v>208</v>
      </c>
      <c r="B261" s="11" t="s">
        <v>151</v>
      </c>
      <c r="C261" s="11" t="s">
        <v>900</v>
      </c>
      <c r="D261" s="11" t="s">
        <v>901</v>
      </c>
      <c r="E261" s="11" t="s">
        <v>384</v>
      </c>
      <c r="F261" s="12">
        <v>6096</v>
      </c>
    </row>
    <row r="262" spans="1:6">
      <c r="A262" s="11">
        <v>209</v>
      </c>
      <c r="B262" s="11" t="s">
        <v>151</v>
      </c>
      <c r="C262" s="11" t="s">
        <v>903</v>
      </c>
      <c r="D262" s="11" t="s">
        <v>904</v>
      </c>
      <c r="E262" s="11" t="s">
        <v>407</v>
      </c>
      <c r="F262" s="12">
        <v>164584</v>
      </c>
    </row>
    <row r="263" spans="1:6">
      <c r="A263" s="11">
        <v>210</v>
      </c>
      <c r="B263" s="11" t="s">
        <v>151</v>
      </c>
      <c r="C263" s="11" t="s">
        <v>906</v>
      </c>
      <c r="D263" s="11" t="s">
        <v>907</v>
      </c>
      <c r="E263" s="11" t="s">
        <v>339</v>
      </c>
      <c r="F263" s="12">
        <v>164584</v>
      </c>
    </row>
    <row r="264" spans="1:6">
      <c r="A264" s="11">
        <v>211</v>
      </c>
      <c r="B264" s="11" t="s">
        <v>151</v>
      </c>
      <c r="C264" s="11" t="s">
        <v>909</v>
      </c>
      <c r="D264" s="11" t="s">
        <v>910</v>
      </c>
      <c r="E264" s="11" t="s">
        <v>339</v>
      </c>
      <c r="F264" s="12">
        <v>164584</v>
      </c>
    </row>
    <row r="265" spans="1:6">
      <c r="A265" s="11">
        <v>212</v>
      </c>
      <c r="B265" s="11" t="s">
        <v>151</v>
      </c>
      <c r="C265" s="11" t="s">
        <v>912</v>
      </c>
      <c r="D265" s="11" t="s">
        <v>913</v>
      </c>
      <c r="E265" s="11" t="s">
        <v>914</v>
      </c>
      <c r="F265" s="12">
        <v>164584</v>
      </c>
    </row>
    <row r="266" ht="24" spans="1:6">
      <c r="A266" s="11">
        <v>213</v>
      </c>
      <c r="B266" s="11" t="s">
        <v>151</v>
      </c>
      <c r="C266" s="11" t="s">
        <v>916</v>
      </c>
      <c r="D266" s="11" t="s">
        <v>917</v>
      </c>
      <c r="E266" s="11" t="s">
        <v>918</v>
      </c>
      <c r="F266" s="12">
        <v>82292</v>
      </c>
    </row>
    <row r="267" ht="24" spans="1:6">
      <c r="A267" s="11">
        <v>213</v>
      </c>
      <c r="B267" s="11" t="s">
        <v>151</v>
      </c>
      <c r="C267" s="11" t="s">
        <v>916</v>
      </c>
      <c r="D267" s="11" t="s">
        <v>917</v>
      </c>
      <c r="E267" s="11" t="s">
        <v>104</v>
      </c>
      <c r="F267" s="12">
        <v>49375</v>
      </c>
    </row>
    <row r="268" ht="24" spans="1:6">
      <c r="A268" s="11">
        <v>213</v>
      </c>
      <c r="B268" s="11" t="s">
        <v>151</v>
      </c>
      <c r="C268" s="11" t="s">
        <v>916</v>
      </c>
      <c r="D268" s="11" t="s">
        <v>917</v>
      </c>
      <c r="E268" s="11" t="s">
        <v>3160</v>
      </c>
      <c r="F268" s="12">
        <v>19750</v>
      </c>
    </row>
    <row r="269" ht="24" spans="1:6">
      <c r="A269" s="11">
        <v>213</v>
      </c>
      <c r="B269" s="11" t="s">
        <v>151</v>
      </c>
      <c r="C269" s="11" t="s">
        <v>916</v>
      </c>
      <c r="D269" s="11" t="s">
        <v>917</v>
      </c>
      <c r="E269" s="11" t="s">
        <v>802</v>
      </c>
      <c r="F269" s="12">
        <v>13167</v>
      </c>
    </row>
    <row r="270" spans="1:6">
      <c r="A270" s="11">
        <v>214</v>
      </c>
      <c r="B270" s="11" t="s">
        <v>151</v>
      </c>
      <c r="C270" s="11" t="s">
        <v>920</v>
      </c>
      <c r="D270" s="11" t="s">
        <v>921</v>
      </c>
      <c r="E270" s="11" t="s">
        <v>922</v>
      </c>
      <c r="F270" s="12">
        <v>164584</v>
      </c>
    </row>
    <row r="271" spans="1:6">
      <c r="A271" s="11">
        <v>215</v>
      </c>
      <c r="B271" s="11" t="s">
        <v>151</v>
      </c>
      <c r="C271" s="11" t="s">
        <v>924</v>
      </c>
      <c r="D271" s="11" t="s">
        <v>925</v>
      </c>
      <c r="E271" s="11" t="s">
        <v>926</v>
      </c>
      <c r="F271" s="12">
        <v>98750</v>
      </c>
    </row>
    <row r="272" spans="1:6">
      <c r="A272" s="11">
        <v>215</v>
      </c>
      <c r="B272" s="11" t="s">
        <v>151</v>
      </c>
      <c r="C272" s="11" t="s">
        <v>924</v>
      </c>
      <c r="D272" s="11" t="s">
        <v>925</v>
      </c>
      <c r="E272" s="11" t="s">
        <v>3283</v>
      </c>
      <c r="F272" s="12">
        <v>41146</v>
      </c>
    </row>
    <row r="273" spans="1:6">
      <c r="A273" s="11">
        <v>215</v>
      </c>
      <c r="B273" s="11" t="s">
        <v>151</v>
      </c>
      <c r="C273" s="11" t="s">
        <v>924</v>
      </c>
      <c r="D273" s="11" t="s">
        <v>925</v>
      </c>
      <c r="E273" s="11" t="s">
        <v>3405</v>
      </c>
      <c r="F273" s="12">
        <v>24688</v>
      </c>
    </row>
    <row r="274" spans="1:6">
      <c r="A274" s="11">
        <v>216</v>
      </c>
      <c r="B274" s="11" t="s">
        <v>151</v>
      </c>
      <c r="C274" s="11" t="s">
        <v>928</v>
      </c>
      <c r="D274" s="11" t="s">
        <v>929</v>
      </c>
      <c r="E274" s="11" t="s">
        <v>384</v>
      </c>
      <c r="F274" s="12">
        <v>148125</v>
      </c>
    </row>
    <row r="275" spans="1:6">
      <c r="A275" s="11">
        <v>216</v>
      </c>
      <c r="B275" s="11" t="s">
        <v>151</v>
      </c>
      <c r="C275" s="11" t="s">
        <v>928</v>
      </c>
      <c r="D275" s="11" t="s">
        <v>929</v>
      </c>
      <c r="E275" s="11" t="s">
        <v>83</v>
      </c>
      <c r="F275" s="12">
        <v>16458</v>
      </c>
    </row>
    <row r="276" ht="24" spans="1:6">
      <c r="A276" s="11">
        <v>217</v>
      </c>
      <c r="B276" s="11" t="s">
        <v>151</v>
      </c>
      <c r="C276" s="11" t="s">
        <v>932</v>
      </c>
      <c r="D276" s="11" t="s">
        <v>933</v>
      </c>
      <c r="E276" s="11" t="s">
        <v>384</v>
      </c>
      <c r="F276" s="12">
        <v>27431</v>
      </c>
    </row>
    <row r="277" ht="24" spans="1:6">
      <c r="A277" s="11">
        <v>218</v>
      </c>
      <c r="B277" s="11" t="s">
        <v>151</v>
      </c>
      <c r="C277" s="11" t="s">
        <v>935</v>
      </c>
      <c r="D277" s="11" t="s">
        <v>936</v>
      </c>
      <c r="E277" s="11" t="s">
        <v>865</v>
      </c>
      <c r="F277" s="12">
        <v>3135</v>
      </c>
    </row>
    <row r="278" spans="1:6">
      <c r="A278" s="11">
        <v>219</v>
      </c>
      <c r="B278" s="11" t="s">
        <v>151</v>
      </c>
      <c r="C278" s="11" t="s">
        <v>938</v>
      </c>
      <c r="D278" s="11" t="s">
        <v>939</v>
      </c>
      <c r="E278" s="11" t="s">
        <v>940</v>
      </c>
      <c r="F278" s="12">
        <v>164584</v>
      </c>
    </row>
    <row r="279" spans="1:6">
      <c r="A279" s="11">
        <v>220</v>
      </c>
      <c r="B279" s="11" t="s">
        <v>151</v>
      </c>
      <c r="C279" s="11" t="s">
        <v>942</v>
      </c>
      <c r="D279" s="11" t="s">
        <v>943</v>
      </c>
      <c r="E279" s="11" t="s">
        <v>162</v>
      </c>
      <c r="F279" s="12">
        <v>82292</v>
      </c>
    </row>
    <row r="280" spans="1:6">
      <c r="A280" s="11">
        <v>221</v>
      </c>
      <c r="B280" s="11" t="s">
        <v>151</v>
      </c>
      <c r="C280" s="11" t="s">
        <v>945</v>
      </c>
      <c r="D280" s="11" t="s">
        <v>946</v>
      </c>
      <c r="E280" s="11" t="s">
        <v>947</v>
      </c>
      <c r="F280" s="12">
        <v>57604</v>
      </c>
    </row>
    <row r="281" spans="1:6">
      <c r="A281" s="11">
        <v>221</v>
      </c>
      <c r="B281" s="11" t="s">
        <v>151</v>
      </c>
      <c r="C281" s="11" t="s">
        <v>945</v>
      </c>
      <c r="D281" s="11" t="s">
        <v>946</v>
      </c>
      <c r="E281" s="11" t="s">
        <v>2129</v>
      </c>
      <c r="F281" s="12">
        <v>24688</v>
      </c>
    </row>
    <row r="282" ht="24" spans="1:6">
      <c r="A282" s="11">
        <v>222</v>
      </c>
      <c r="B282" s="11" t="s">
        <v>151</v>
      </c>
      <c r="C282" s="11" t="s">
        <v>949</v>
      </c>
      <c r="D282" s="11" t="s">
        <v>950</v>
      </c>
      <c r="E282" s="11" t="s">
        <v>331</v>
      </c>
      <c r="F282" s="12">
        <v>4063</v>
      </c>
    </row>
    <row r="283" ht="24" spans="1:6">
      <c r="A283" s="11">
        <v>222</v>
      </c>
      <c r="B283" s="11" t="s">
        <v>151</v>
      </c>
      <c r="C283" s="11" t="s">
        <v>949</v>
      </c>
      <c r="D283" s="11" t="s">
        <v>950</v>
      </c>
      <c r="E283" s="11" t="s">
        <v>3358</v>
      </c>
      <c r="F283" s="12">
        <v>3251</v>
      </c>
    </row>
    <row r="284" spans="1:6">
      <c r="A284" s="11">
        <v>223</v>
      </c>
      <c r="B284" s="11" t="s">
        <v>151</v>
      </c>
      <c r="C284" s="11" t="s">
        <v>952</v>
      </c>
      <c r="D284" s="11" t="s">
        <v>953</v>
      </c>
      <c r="E284" s="11" t="s">
        <v>926</v>
      </c>
      <c r="F284" s="12">
        <v>115209</v>
      </c>
    </row>
    <row r="285" spans="1:6">
      <c r="A285" s="11">
        <v>223</v>
      </c>
      <c r="B285" s="11" t="s">
        <v>151</v>
      </c>
      <c r="C285" s="11" t="s">
        <v>952</v>
      </c>
      <c r="D285" s="11" t="s">
        <v>953</v>
      </c>
      <c r="E285" s="11" t="s">
        <v>3283</v>
      </c>
      <c r="F285" s="12">
        <v>49375</v>
      </c>
    </row>
    <row r="286" ht="24" spans="1:6">
      <c r="A286" s="11">
        <v>224</v>
      </c>
      <c r="B286" s="11" t="s">
        <v>151</v>
      </c>
      <c r="C286" s="11" t="s">
        <v>955</v>
      </c>
      <c r="D286" s="11" t="s">
        <v>956</v>
      </c>
      <c r="E286" s="11" t="s">
        <v>958</v>
      </c>
      <c r="F286" s="12">
        <v>11756</v>
      </c>
    </row>
    <row r="287" spans="1:6">
      <c r="A287" s="11">
        <v>225</v>
      </c>
      <c r="B287" s="11" t="s">
        <v>151</v>
      </c>
      <c r="C287" s="11" t="s">
        <v>960</v>
      </c>
      <c r="D287" s="11" t="s">
        <v>961</v>
      </c>
      <c r="E287" s="11" t="s">
        <v>962</v>
      </c>
      <c r="F287" s="12">
        <v>164584</v>
      </c>
    </row>
    <row r="288" spans="1:6">
      <c r="A288" s="11">
        <v>226</v>
      </c>
      <c r="B288" s="11" t="s">
        <v>151</v>
      </c>
      <c r="C288" s="11" t="s">
        <v>964</v>
      </c>
      <c r="D288" s="11" t="s">
        <v>965</v>
      </c>
      <c r="E288" s="11" t="s">
        <v>825</v>
      </c>
      <c r="F288" s="12">
        <v>98750</v>
      </c>
    </row>
    <row r="289" spans="1:6">
      <c r="A289" s="11">
        <v>226</v>
      </c>
      <c r="B289" s="11" t="s">
        <v>151</v>
      </c>
      <c r="C289" s="11" t="s">
        <v>964</v>
      </c>
      <c r="D289" s="11" t="s">
        <v>965</v>
      </c>
      <c r="E289" s="11" t="s">
        <v>3409</v>
      </c>
      <c r="F289" s="12">
        <v>65833</v>
      </c>
    </row>
    <row r="290" spans="1:6">
      <c r="A290" s="11">
        <v>227</v>
      </c>
      <c r="B290" s="11" t="s">
        <v>151</v>
      </c>
      <c r="C290" s="11" t="s">
        <v>967</v>
      </c>
      <c r="D290" s="11" t="s">
        <v>968</v>
      </c>
      <c r="E290" s="11" t="s">
        <v>208</v>
      </c>
      <c r="F290" s="12">
        <v>82292</v>
      </c>
    </row>
    <row r="291" spans="1:6">
      <c r="A291" s="11">
        <v>228</v>
      </c>
      <c r="B291" s="11" t="s">
        <v>151</v>
      </c>
      <c r="C291" s="11" t="s">
        <v>970</v>
      </c>
      <c r="D291" s="11" t="s">
        <v>971</v>
      </c>
      <c r="E291" s="11" t="s">
        <v>972</v>
      </c>
      <c r="F291" s="12">
        <v>164584</v>
      </c>
    </row>
    <row r="292" ht="24" spans="1:6">
      <c r="A292" s="11">
        <v>229</v>
      </c>
      <c r="B292" s="11" t="s">
        <v>151</v>
      </c>
      <c r="C292" s="11" t="s">
        <v>974</v>
      </c>
      <c r="D292" s="11" t="s">
        <v>975</v>
      </c>
      <c r="E292" s="11" t="s">
        <v>976</v>
      </c>
      <c r="F292" s="12">
        <v>131667</v>
      </c>
    </row>
    <row r="293" ht="24" spans="1:6">
      <c r="A293" s="11">
        <v>229</v>
      </c>
      <c r="B293" s="11" t="s">
        <v>151</v>
      </c>
      <c r="C293" s="11" t="s">
        <v>974</v>
      </c>
      <c r="D293" s="11" t="s">
        <v>975</v>
      </c>
      <c r="E293" s="11" t="s">
        <v>3410</v>
      </c>
      <c r="F293" s="12">
        <v>32917</v>
      </c>
    </row>
    <row r="294" ht="24" spans="1:6">
      <c r="A294" s="11">
        <v>230</v>
      </c>
      <c r="B294" s="11" t="s">
        <v>151</v>
      </c>
      <c r="C294" s="11" t="s">
        <v>978</v>
      </c>
      <c r="D294" s="11" t="s">
        <v>979</v>
      </c>
      <c r="E294" s="11" t="s">
        <v>384</v>
      </c>
      <c r="F294" s="12">
        <v>27431</v>
      </c>
    </row>
    <row r="295" spans="1:6">
      <c r="A295" s="11">
        <v>231</v>
      </c>
      <c r="B295" s="11" t="s">
        <v>151</v>
      </c>
      <c r="C295" s="11" t="s">
        <v>982</v>
      </c>
      <c r="D295" s="11" t="s">
        <v>983</v>
      </c>
      <c r="E295" s="11" t="s">
        <v>384</v>
      </c>
      <c r="F295" s="12">
        <v>164584</v>
      </c>
    </row>
    <row r="296" spans="1:6">
      <c r="A296" s="11">
        <v>232</v>
      </c>
      <c r="B296" s="11" t="s">
        <v>151</v>
      </c>
      <c r="C296" s="11" t="s">
        <v>985</v>
      </c>
      <c r="D296" s="11" t="s">
        <v>986</v>
      </c>
      <c r="E296" s="11" t="s">
        <v>987</v>
      </c>
      <c r="F296" s="12">
        <v>164584</v>
      </c>
    </row>
    <row r="297" ht="24" spans="1:6">
      <c r="A297" s="11">
        <v>233</v>
      </c>
      <c r="B297" s="11" t="s">
        <v>151</v>
      </c>
      <c r="C297" s="11" t="s">
        <v>989</v>
      </c>
      <c r="D297" s="11" t="s">
        <v>990</v>
      </c>
      <c r="E297" s="11" t="s">
        <v>460</v>
      </c>
      <c r="F297" s="12">
        <v>88875</v>
      </c>
    </row>
    <row r="298" spans="1:6">
      <c r="A298" s="11">
        <v>233</v>
      </c>
      <c r="B298" s="11" t="s">
        <v>151</v>
      </c>
      <c r="C298" s="11" t="s">
        <v>989</v>
      </c>
      <c r="D298" s="11" t="s">
        <v>990</v>
      </c>
      <c r="E298" s="11" t="s">
        <v>3400</v>
      </c>
      <c r="F298" s="12">
        <v>44438</v>
      </c>
    </row>
    <row r="299" spans="1:6">
      <c r="A299" s="11">
        <v>233</v>
      </c>
      <c r="B299" s="11" t="s">
        <v>151</v>
      </c>
      <c r="C299" s="11" t="s">
        <v>989</v>
      </c>
      <c r="D299" s="11" t="s">
        <v>990</v>
      </c>
      <c r="E299" s="11" t="s">
        <v>3402</v>
      </c>
      <c r="F299" s="12">
        <v>31271</v>
      </c>
    </row>
    <row r="300" ht="24" spans="1:6">
      <c r="A300" s="11">
        <v>234</v>
      </c>
      <c r="B300" s="11" t="s">
        <v>151</v>
      </c>
      <c r="C300" s="11" t="s">
        <v>992</v>
      </c>
      <c r="D300" s="11" t="s">
        <v>993</v>
      </c>
      <c r="E300" s="11" t="s">
        <v>994</v>
      </c>
      <c r="F300" s="12">
        <v>164584</v>
      </c>
    </row>
    <row r="301" ht="24" spans="1:6">
      <c r="A301" s="11">
        <v>235</v>
      </c>
      <c r="B301" s="11" t="s">
        <v>151</v>
      </c>
      <c r="C301" s="11" t="s">
        <v>996</v>
      </c>
      <c r="D301" s="11" t="s">
        <v>997</v>
      </c>
      <c r="E301" s="11" t="s">
        <v>998</v>
      </c>
      <c r="F301" s="12">
        <v>20573</v>
      </c>
    </row>
    <row r="302" spans="1:6">
      <c r="A302" s="11">
        <v>236</v>
      </c>
      <c r="B302" s="11" t="s">
        <v>151</v>
      </c>
      <c r="C302" s="11" t="s">
        <v>1000</v>
      </c>
      <c r="D302" s="11" t="s">
        <v>1001</v>
      </c>
      <c r="E302" s="11" t="s">
        <v>947</v>
      </c>
      <c r="F302" s="12">
        <v>164584</v>
      </c>
    </row>
    <row r="303" spans="1:6">
      <c r="A303" s="11">
        <v>237</v>
      </c>
      <c r="B303" s="11" t="s">
        <v>151</v>
      </c>
      <c r="C303" s="11" t="s">
        <v>1003</v>
      </c>
      <c r="D303" s="11" t="s">
        <v>1004</v>
      </c>
      <c r="E303" s="11" t="s">
        <v>331</v>
      </c>
      <c r="F303" s="12">
        <v>32917</v>
      </c>
    </row>
    <row r="304" spans="1:6">
      <c r="A304" s="11">
        <v>238</v>
      </c>
      <c r="B304" s="11" t="s">
        <v>151</v>
      </c>
      <c r="C304" s="11" t="s">
        <v>1007</v>
      </c>
      <c r="D304" s="11" t="s">
        <v>1008</v>
      </c>
      <c r="E304" s="11" t="s">
        <v>384</v>
      </c>
      <c r="F304" s="12">
        <v>164584</v>
      </c>
    </row>
    <row r="305" spans="1:6">
      <c r="A305" s="11">
        <v>239</v>
      </c>
      <c r="B305" s="11" t="s">
        <v>151</v>
      </c>
      <c r="C305" s="11" t="s">
        <v>1010</v>
      </c>
      <c r="D305" s="11" t="s">
        <v>1011</v>
      </c>
      <c r="E305" s="11" t="s">
        <v>1012</v>
      </c>
      <c r="F305" s="12">
        <v>36570</v>
      </c>
    </row>
    <row r="306" ht="24" spans="1:6">
      <c r="A306" s="11">
        <v>240</v>
      </c>
      <c r="B306" s="11" t="s">
        <v>151</v>
      </c>
      <c r="C306" s="11" t="s">
        <v>1014</v>
      </c>
      <c r="D306" s="11" t="s">
        <v>1015</v>
      </c>
      <c r="E306" s="11" t="s">
        <v>1016</v>
      </c>
      <c r="F306" s="12">
        <v>164584</v>
      </c>
    </row>
    <row r="307" spans="1:6">
      <c r="A307" s="11">
        <v>241</v>
      </c>
      <c r="B307" s="11" t="s">
        <v>151</v>
      </c>
      <c r="C307" s="11" t="s">
        <v>1018</v>
      </c>
      <c r="D307" s="11" t="s">
        <v>1019</v>
      </c>
      <c r="E307" s="11" t="s">
        <v>394</v>
      </c>
      <c r="F307" s="12">
        <v>164584</v>
      </c>
    </row>
    <row r="308" ht="24" spans="1:6">
      <c r="A308" s="11">
        <v>242</v>
      </c>
      <c r="B308" s="11" t="s">
        <v>151</v>
      </c>
      <c r="C308" s="11" t="s">
        <v>1021</v>
      </c>
      <c r="D308" s="11" t="s">
        <v>1022</v>
      </c>
      <c r="E308" s="11" t="s">
        <v>1023</v>
      </c>
      <c r="F308" s="12">
        <v>27431</v>
      </c>
    </row>
    <row r="309" spans="1:6">
      <c r="A309" s="11">
        <v>243</v>
      </c>
      <c r="B309" s="11" t="s">
        <v>151</v>
      </c>
      <c r="C309" s="11" t="s">
        <v>1025</v>
      </c>
      <c r="D309" s="11" t="s">
        <v>1026</v>
      </c>
      <c r="E309" s="11" t="s">
        <v>1027</v>
      </c>
      <c r="F309" s="12">
        <v>164584</v>
      </c>
    </row>
    <row r="310" ht="24" spans="1:6">
      <c r="A310" s="11">
        <v>244</v>
      </c>
      <c r="B310" s="11" t="s">
        <v>151</v>
      </c>
      <c r="C310" s="11" t="s">
        <v>1029</v>
      </c>
      <c r="D310" s="11" t="s">
        <v>1030</v>
      </c>
      <c r="E310" s="11" t="s">
        <v>829</v>
      </c>
      <c r="F310" s="12">
        <v>11221</v>
      </c>
    </row>
    <row r="311" spans="1:6">
      <c r="A311" s="11">
        <v>245</v>
      </c>
      <c r="B311" s="11" t="s">
        <v>151</v>
      </c>
      <c r="C311" s="11" t="s">
        <v>1033</v>
      </c>
      <c r="D311" s="11" t="s">
        <v>1034</v>
      </c>
      <c r="E311" s="11" t="s">
        <v>347</v>
      </c>
      <c r="F311" s="12">
        <v>49375</v>
      </c>
    </row>
    <row r="312" spans="1:6">
      <c r="A312" s="11">
        <v>245</v>
      </c>
      <c r="B312" s="11" t="s">
        <v>151</v>
      </c>
      <c r="C312" s="11" t="s">
        <v>1033</v>
      </c>
      <c r="D312" s="11" t="s">
        <v>1034</v>
      </c>
      <c r="E312" s="11" t="s">
        <v>3412</v>
      </c>
      <c r="F312" s="12">
        <v>32917</v>
      </c>
    </row>
    <row r="313" spans="1:6">
      <c r="A313" s="11">
        <v>246</v>
      </c>
      <c r="B313" s="11" t="s">
        <v>151</v>
      </c>
      <c r="C313" s="11" t="s">
        <v>1036</v>
      </c>
      <c r="D313" s="11" t="s">
        <v>1037</v>
      </c>
      <c r="E313" s="11" t="s">
        <v>380</v>
      </c>
      <c r="F313" s="12">
        <v>164584</v>
      </c>
    </row>
    <row r="314" spans="1:6">
      <c r="A314" s="11">
        <v>247</v>
      </c>
      <c r="B314" s="11" t="s">
        <v>151</v>
      </c>
      <c r="C314" s="11" t="s">
        <v>1040</v>
      </c>
      <c r="D314" s="11" t="s">
        <v>1041</v>
      </c>
      <c r="E314" s="11" t="s">
        <v>384</v>
      </c>
      <c r="F314" s="12">
        <v>164584</v>
      </c>
    </row>
    <row r="315" spans="1:6">
      <c r="A315" s="11">
        <v>248</v>
      </c>
      <c r="B315" s="11" t="s">
        <v>151</v>
      </c>
      <c r="C315" s="11" t="s">
        <v>1043</v>
      </c>
      <c r="D315" s="11" t="s">
        <v>1044</v>
      </c>
      <c r="E315" s="11" t="s">
        <v>128</v>
      </c>
      <c r="F315" s="12">
        <v>164584</v>
      </c>
    </row>
    <row r="316" spans="1:6">
      <c r="A316" s="11">
        <v>249</v>
      </c>
      <c r="B316" s="11" t="s">
        <v>151</v>
      </c>
      <c r="C316" s="11" t="s">
        <v>1046</v>
      </c>
      <c r="D316" s="11" t="s">
        <v>1047</v>
      </c>
      <c r="E316" s="11" t="s">
        <v>1048</v>
      </c>
      <c r="F316" s="12">
        <v>117546</v>
      </c>
    </row>
    <row r="317" ht="24" spans="1:6">
      <c r="A317" s="11">
        <v>250</v>
      </c>
      <c r="B317" s="11" t="s">
        <v>151</v>
      </c>
      <c r="C317" s="11" t="s">
        <v>1050</v>
      </c>
      <c r="D317" s="11" t="s">
        <v>1051</v>
      </c>
      <c r="E317" s="11" t="s">
        <v>998</v>
      </c>
      <c r="F317" s="12">
        <v>20573</v>
      </c>
    </row>
    <row r="318" ht="24" spans="1:6">
      <c r="A318" s="11">
        <v>251</v>
      </c>
      <c r="B318" s="11" t="s">
        <v>151</v>
      </c>
      <c r="C318" s="11" t="s">
        <v>1053</v>
      </c>
      <c r="D318" s="11" t="s">
        <v>1054</v>
      </c>
      <c r="E318" s="11" t="s">
        <v>384</v>
      </c>
      <c r="F318" s="12">
        <v>41146</v>
      </c>
    </row>
    <row r="319" ht="24" spans="1:6">
      <c r="A319" s="11">
        <v>252</v>
      </c>
      <c r="B319" s="11" t="s">
        <v>151</v>
      </c>
      <c r="C319" s="11" t="s">
        <v>1056</v>
      </c>
      <c r="D319" s="11" t="s">
        <v>1057</v>
      </c>
      <c r="E319" s="11" t="s">
        <v>1058</v>
      </c>
      <c r="F319" s="12">
        <v>164584</v>
      </c>
    </row>
    <row r="320" spans="1:6">
      <c r="A320" s="11">
        <v>253</v>
      </c>
      <c r="B320" s="11" t="s">
        <v>151</v>
      </c>
      <c r="C320" s="11" t="s">
        <v>1061</v>
      </c>
      <c r="D320" s="11" t="s">
        <v>1062</v>
      </c>
      <c r="E320" s="11" t="s">
        <v>384</v>
      </c>
      <c r="F320" s="12">
        <v>164584</v>
      </c>
    </row>
    <row r="321" ht="24" spans="1:6">
      <c r="A321" s="11">
        <v>254</v>
      </c>
      <c r="B321" s="11" t="s">
        <v>151</v>
      </c>
      <c r="C321" s="11" t="s">
        <v>1064</v>
      </c>
      <c r="D321" s="11" t="s">
        <v>1065</v>
      </c>
      <c r="E321" s="11" t="s">
        <v>829</v>
      </c>
      <c r="F321" s="12">
        <v>9458</v>
      </c>
    </row>
    <row r="322" ht="36" spans="1:6">
      <c r="A322" s="11">
        <v>255</v>
      </c>
      <c r="B322" s="11" t="s">
        <v>151</v>
      </c>
      <c r="C322" s="11" t="s">
        <v>1067</v>
      </c>
      <c r="D322" s="11" t="s">
        <v>1068</v>
      </c>
      <c r="E322" s="11" t="s">
        <v>384</v>
      </c>
      <c r="F322" s="12">
        <v>41146</v>
      </c>
    </row>
    <row r="323" ht="24" spans="1:6">
      <c r="A323" s="11">
        <v>256</v>
      </c>
      <c r="B323" s="11" t="s">
        <v>151</v>
      </c>
      <c r="C323" s="11" t="s">
        <v>1070</v>
      </c>
      <c r="D323" s="11" t="s">
        <v>1071</v>
      </c>
      <c r="E323" s="11" t="s">
        <v>429</v>
      </c>
      <c r="F323" s="12">
        <v>3578</v>
      </c>
    </row>
    <row r="324" spans="1:6">
      <c r="A324" s="11">
        <v>257</v>
      </c>
      <c r="B324" s="11" t="s">
        <v>151</v>
      </c>
      <c r="C324" s="11" t="s">
        <v>1073</v>
      </c>
      <c r="D324" s="11" t="s">
        <v>1074</v>
      </c>
      <c r="E324" s="11" t="s">
        <v>1075</v>
      </c>
      <c r="F324" s="12">
        <v>82292</v>
      </c>
    </row>
    <row r="325" spans="1:6">
      <c r="A325" s="11">
        <v>258</v>
      </c>
      <c r="B325" s="11" t="s">
        <v>151</v>
      </c>
      <c r="C325" s="11" t="s">
        <v>1077</v>
      </c>
      <c r="D325" s="11" t="s">
        <v>1078</v>
      </c>
      <c r="E325" s="11" t="s">
        <v>1079</v>
      </c>
      <c r="F325" s="12">
        <v>164584</v>
      </c>
    </row>
    <row r="326" spans="1:6">
      <c r="A326" s="11">
        <v>259</v>
      </c>
      <c r="B326" s="11" t="s">
        <v>151</v>
      </c>
      <c r="C326" s="11" t="s">
        <v>1081</v>
      </c>
      <c r="D326" s="11" t="s">
        <v>1082</v>
      </c>
      <c r="E326" s="11" t="s">
        <v>1083</v>
      </c>
      <c r="F326" s="12">
        <v>82292</v>
      </c>
    </row>
    <row r="327" ht="24" spans="1:6">
      <c r="A327" s="11">
        <v>260</v>
      </c>
      <c r="B327" s="11" t="s">
        <v>151</v>
      </c>
      <c r="C327" s="11" t="s">
        <v>1085</v>
      </c>
      <c r="D327" s="11" t="s">
        <v>1086</v>
      </c>
      <c r="E327" s="11" t="s">
        <v>1087</v>
      </c>
      <c r="F327" s="12">
        <v>82292</v>
      </c>
    </row>
    <row r="328" ht="24" spans="1:6">
      <c r="A328" s="11">
        <v>261</v>
      </c>
      <c r="B328" s="11" t="s">
        <v>151</v>
      </c>
      <c r="C328" s="11" t="s">
        <v>1089</v>
      </c>
      <c r="D328" s="11" t="s">
        <v>1090</v>
      </c>
      <c r="E328" s="11" t="s">
        <v>384</v>
      </c>
      <c r="F328" s="12">
        <v>6096</v>
      </c>
    </row>
    <row r="329" spans="1:6">
      <c r="A329" s="11">
        <v>262</v>
      </c>
      <c r="B329" s="11" t="s">
        <v>151</v>
      </c>
      <c r="C329" s="11" t="s">
        <v>1092</v>
      </c>
      <c r="D329" s="11" t="s">
        <v>1093</v>
      </c>
      <c r="E329" s="11" t="s">
        <v>384</v>
      </c>
      <c r="F329" s="12">
        <v>82292</v>
      </c>
    </row>
    <row r="330" ht="24" spans="1:6">
      <c r="A330" s="11">
        <v>263</v>
      </c>
      <c r="B330" s="11" t="s">
        <v>151</v>
      </c>
      <c r="C330" s="11" t="s">
        <v>1095</v>
      </c>
      <c r="D330" s="11" t="s">
        <v>1642</v>
      </c>
      <c r="E330" s="11" t="s">
        <v>829</v>
      </c>
      <c r="F330" s="12">
        <v>8572</v>
      </c>
    </row>
    <row r="331" ht="24" spans="1:6">
      <c r="A331" s="11">
        <v>264</v>
      </c>
      <c r="B331" s="11" t="s">
        <v>151</v>
      </c>
      <c r="C331" s="11" t="s">
        <v>1098</v>
      </c>
      <c r="D331" s="11" t="s">
        <v>1099</v>
      </c>
      <c r="E331" s="11" t="s">
        <v>1087</v>
      </c>
      <c r="F331" s="12">
        <v>82292</v>
      </c>
    </row>
    <row r="332" spans="1:6">
      <c r="A332" s="11">
        <v>265</v>
      </c>
      <c r="B332" s="11" t="s">
        <v>151</v>
      </c>
      <c r="C332" s="11" t="s">
        <v>1101</v>
      </c>
      <c r="D332" s="11" t="s">
        <v>1102</v>
      </c>
      <c r="E332" s="11" t="s">
        <v>1103</v>
      </c>
      <c r="F332" s="12">
        <v>123438</v>
      </c>
    </row>
    <row r="333" spans="1:6">
      <c r="A333" s="11">
        <v>265</v>
      </c>
      <c r="B333" s="11" t="s">
        <v>151</v>
      </c>
      <c r="C333" s="11" t="s">
        <v>1101</v>
      </c>
      <c r="D333" s="11" t="s">
        <v>1102</v>
      </c>
      <c r="E333" s="11" t="s">
        <v>1168</v>
      </c>
      <c r="F333" s="12">
        <v>41146</v>
      </c>
    </row>
    <row r="334" spans="1:6">
      <c r="A334" s="11">
        <v>266</v>
      </c>
      <c r="B334" s="11" t="s">
        <v>151</v>
      </c>
      <c r="C334" s="11" t="s">
        <v>1105</v>
      </c>
      <c r="D334" s="11" t="s">
        <v>1106</v>
      </c>
      <c r="E334" s="11" t="s">
        <v>861</v>
      </c>
      <c r="F334" s="12">
        <v>164584</v>
      </c>
    </row>
    <row r="335" spans="1:6">
      <c r="A335" s="11">
        <v>267</v>
      </c>
      <c r="B335" s="11" t="s">
        <v>151</v>
      </c>
      <c r="C335" s="11" t="s">
        <v>1108</v>
      </c>
      <c r="D335" s="11" t="s">
        <v>1109</v>
      </c>
      <c r="E335" s="11" t="s">
        <v>3414</v>
      </c>
      <c r="F335" s="12">
        <v>27436</v>
      </c>
    </row>
    <row r="336" spans="1:6">
      <c r="A336" s="11">
        <v>267</v>
      </c>
      <c r="B336" s="11" t="s">
        <v>151</v>
      </c>
      <c r="C336" s="11" t="s">
        <v>1108</v>
      </c>
      <c r="D336" s="11" t="s">
        <v>1109</v>
      </c>
      <c r="E336" s="11" t="s">
        <v>287</v>
      </c>
      <c r="F336" s="12">
        <v>27428</v>
      </c>
    </row>
    <row r="337" spans="1:6">
      <c r="A337" s="11">
        <v>267</v>
      </c>
      <c r="B337" s="11" t="s">
        <v>151</v>
      </c>
      <c r="C337" s="11" t="s">
        <v>1108</v>
      </c>
      <c r="D337" s="11" t="s">
        <v>1109</v>
      </c>
      <c r="E337" s="11" t="s">
        <v>3349</v>
      </c>
      <c r="F337" s="12">
        <v>27428</v>
      </c>
    </row>
    <row r="338" ht="24" spans="1:6">
      <c r="A338" s="11">
        <v>268</v>
      </c>
      <c r="B338" s="11" t="s">
        <v>151</v>
      </c>
      <c r="C338" s="11" t="s">
        <v>1111</v>
      </c>
      <c r="D338" s="11" t="s">
        <v>1112</v>
      </c>
      <c r="E338" s="11" t="s">
        <v>1113</v>
      </c>
      <c r="F338" s="12">
        <v>7837</v>
      </c>
    </row>
    <row r="339" spans="1:6">
      <c r="A339" s="11">
        <v>269</v>
      </c>
      <c r="B339" s="11" t="s">
        <v>151</v>
      </c>
      <c r="C339" s="11" t="s">
        <v>1115</v>
      </c>
      <c r="D339" s="11" t="s">
        <v>1116</v>
      </c>
      <c r="E339" s="11" t="s">
        <v>1117</v>
      </c>
      <c r="F339" s="12">
        <v>164584</v>
      </c>
    </row>
    <row r="340" ht="24" spans="1:6">
      <c r="A340" s="11">
        <v>270</v>
      </c>
      <c r="B340" s="11" t="s">
        <v>151</v>
      </c>
      <c r="C340" s="11" t="s">
        <v>1119</v>
      </c>
      <c r="D340" s="11" t="s">
        <v>1120</v>
      </c>
      <c r="E340" s="11" t="s">
        <v>873</v>
      </c>
      <c r="F340" s="12">
        <v>164584</v>
      </c>
    </row>
    <row r="341" ht="24" spans="1:6">
      <c r="A341" s="11">
        <v>271</v>
      </c>
      <c r="B341" s="11" t="s">
        <v>151</v>
      </c>
      <c r="C341" s="11" t="s">
        <v>1123</v>
      </c>
      <c r="D341" s="11" t="s">
        <v>1124</v>
      </c>
      <c r="E341" s="11" t="s">
        <v>883</v>
      </c>
      <c r="F341" s="12">
        <v>164584</v>
      </c>
    </row>
    <row r="342" spans="1:6">
      <c r="A342" s="11">
        <v>272</v>
      </c>
      <c r="B342" s="11" t="s">
        <v>151</v>
      </c>
      <c r="C342" s="11" t="s">
        <v>1126</v>
      </c>
      <c r="D342" s="11" t="s">
        <v>1127</v>
      </c>
      <c r="E342" s="11" t="s">
        <v>815</v>
      </c>
      <c r="F342" s="12">
        <v>164584</v>
      </c>
    </row>
    <row r="343" spans="1:6">
      <c r="A343" s="11">
        <v>273</v>
      </c>
      <c r="B343" s="11" t="s">
        <v>151</v>
      </c>
      <c r="C343" s="11" t="s">
        <v>1130</v>
      </c>
      <c r="D343" s="11" t="s">
        <v>1131</v>
      </c>
      <c r="E343" s="11" t="s">
        <v>1133</v>
      </c>
      <c r="F343" s="12">
        <v>82292</v>
      </c>
    </row>
    <row r="344" ht="24" spans="1:6">
      <c r="A344" s="11">
        <v>274</v>
      </c>
      <c r="B344" s="11" t="s">
        <v>151</v>
      </c>
      <c r="C344" s="11" t="s">
        <v>1135</v>
      </c>
      <c r="D344" s="11" t="s">
        <v>1136</v>
      </c>
      <c r="E344" s="11" t="s">
        <v>362</v>
      </c>
      <c r="F344" s="12">
        <v>27431</v>
      </c>
    </row>
    <row r="345" spans="1:6">
      <c r="A345" s="11">
        <v>275</v>
      </c>
      <c r="B345" s="11" t="s">
        <v>151</v>
      </c>
      <c r="C345" s="11" t="s">
        <v>1138</v>
      </c>
      <c r="D345" s="11" t="s">
        <v>1139</v>
      </c>
      <c r="E345" s="11" t="s">
        <v>1140</v>
      </c>
      <c r="F345" s="12">
        <v>65833</v>
      </c>
    </row>
    <row r="346" spans="1:6">
      <c r="A346" s="11">
        <v>276</v>
      </c>
      <c r="B346" s="11" t="s">
        <v>151</v>
      </c>
      <c r="C346" s="11" t="s">
        <v>1142</v>
      </c>
      <c r="D346" s="11" t="s">
        <v>1143</v>
      </c>
      <c r="E346" s="11" t="s">
        <v>1144</v>
      </c>
      <c r="F346" s="12">
        <v>164584</v>
      </c>
    </row>
    <row r="347" spans="1:6">
      <c r="A347" s="11">
        <v>277</v>
      </c>
      <c r="B347" s="11" t="s">
        <v>151</v>
      </c>
      <c r="C347" s="11" t="s">
        <v>1146</v>
      </c>
      <c r="D347" s="11" t="s">
        <v>1147</v>
      </c>
      <c r="E347" s="11" t="s">
        <v>1023</v>
      </c>
      <c r="F347" s="12">
        <v>48552</v>
      </c>
    </row>
    <row r="348" spans="1:6">
      <c r="A348" s="11">
        <v>277</v>
      </c>
      <c r="B348" s="11" t="s">
        <v>151</v>
      </c>
      <c r="C348" s="11" t="s">
        <v>1146</v>
      </c>
      <c r="D348" s="11" t="s">
        <v>1147</v>
      </c>
      <c r="E348" s="11" t="s">
        <v>1194</v>
      </c>
      <c r="F348" s="12">
        <v>33740</v>
      </c>
    </row>
    <row r="349" spans="1:6">
      <c r="A349" s="11">
        <v>278</v>
      </c>
      <c r="B349" s="11" t="s">
        <v>151</v>
      </c>
      <c r="C349" s="11" t="s">
        <v>1150</v>
      </c>
      <c r="D349" s="11" t="s">
        <v>1151</v>
      </c>
      <c r="E349" s="11" t="s">
        <v>1152</v>
      </c>
      <c r="F349" s="12">
        <v>164584</v>
      </c>
    </row>
    <row r="350" spans="1:6">
      <c r="A350" s="11">
        <v>279</v>
      </c>
      <c r="B350" s="11" t="s">
        <v>151</v>
      </c>
      <c r="C350" s="11" t="s">
        <v>1154</v>
      </c>
      <c r="D350" s="11" t="s">
        <v>1155</v>
      </c>
      <c r="E350" s="11" t="s">
        <v>128</v>
      </c>
      <c r="F350" s="12">
        <v>82292</v>
      </c>
    </row>
    <row r="351" spans="1:6">
      <c r="A351" s="11">
        <v>280</v>
      </c>
      <c r="B351" s="11" t="s">
        <v>151</v>
      </c>
      <c r="C351" s="11" t="s">
        <v>1157</v>
      </c>
      <c r="D351" s="11" t="s">
        <v>1158</v>
      </c>
      <c r="E351" s="11" t="s">
        <v>962</v>
      </c>
      <c r="F351" s="12">
        <v>82292</v>
      </c>
    </row>
    <row r="352" ht="24" spans="1:6">
      <c r="A352" s="11">
        <v>281</v>
      </c>
      <c r="B352" s="11" t="s">
        <v>151</v>
      </c>
      <c r="C352" s="11" t="s">
        <v>1160</v>
      </c>
      <c r="D352" s="11" t="s">
        <v>1161</v>
      </c>
      <c r="E352" s="11" t="s">
        <v>384</v>
      </c>
      <c r="F352" s="12">
        <v>164584</v>
      </c>
    </row>
    <row r="353" spans="1:6">
      <c r="A353" s="11">
        <v>282</v>
      </c>
      <c r="B353" s="11" t="s">
        <v>151</v>
      </c>
      <c r="C353" s="11" t="s">
        <v>1163</v>
      </c>
      <c r="D353" s="11" t="s">
        <v>1164</v>
      </c>
      <c r="E353" s="11" t="s">
        <v>815</v>
      </c>
      <c r="F353" s="12">
        <v>65833</v>
      </c>
    </row>
    <row r="354" spans="1:6">
      <c r="A354" s="11">
        <v>283</v>
      </c>
      <c r="B354" s="11" t="s">
        <v>151</v>
      </c>
      <c r="C354" s="11" t="s">
        <v>1166</v>
      </c>
      <c r="D354" s="11" t="s">
        <v>1167</v>
      </c>
      <c r="E354" s="11" t="s">
        <v>1168</v>
      </c>
      <c r="F354" s="12">
        <v>82292</v>
      </c>
    </row>
    <row r="355" spans="1:6">
      <c r="A355" s="11">
        <v>284</v>
      </c>
      <c r="B355" s="11" t="s">
        <v>151</v>
      </c>
      <c r="C355" s="11" t="s">
        <v>1170</v>
      </c>
      <c r="D355" s="11" t="s">
        <v>1171</v>
      </c>
      <c r="E355" s="11" t="s">
        <v>1144</v>
      </c>
      <c r="F355" s="12">
        <v>164584</v>
      </c>
    </row>
    <row r="356" spans="1:6">
      <c r="A356" s="11">
        <v>285</v>
      </c>
      <c r="B356" s="11" t="s">
        <v>151</v>
      </c>
      <c r="C356" s="11" t="s">
        <v>1173</v>
      </c>
      <c r="D356" s="11" t="s">
        <v>1174</v>
      </c>
      <c r="E356" s="11" t="s">
        <v>976</v>
      </c>
      <c r="F356" s="12">
        <v>69948</v>
      </c>
    </row>
    <row r="357" spans="1:6">
      <c r="A357" s="11">
        <v>285</v>
      </c>
      <c r="B357" s="11" t="s">
        <v>151</v>
      </c>
      <c r="C357" s="11" t="s">
        <v>1173</v>
      </c>
      <c r="D357" s="11" t="s">
        <v>1174</v>
      </c>
      <c r="E357" s="11" t="s">
        <v>3400</v>
      </c>
      <c r="F357" s="12">
        <v>49375</v>
      </c>
    </row>
    <row r="358" spans="1:6">
      <c r="A358" s="11">
        <v>285</v>
      </c>
      <c r="B358" s="11" t="s">
        <v>151</v>
      </c>
      <c r="C358" s="11" t="s">
        <v>1173</v>
      </c>
      <c r="D358" s="11" t="s">
        <v>1174</v>
      </c>
      <c r="E358" s="11" t="s">
        <v>1023</v>
      </c>
      <c r="F358" s="12">
        <v>24688</v>
      </c>
    </row>
    <row r="359" spans="1:6">
      <c r="A359" s="11">
        <v>285</v>
      </c>
      <c r="B359" s="11" t="s">
        <v>151</v>
      </c>
      <c r="C359" s="11" t="s">
        <v>1173</v>
      </c>
      <c r="D359" s="11" t="s">
        <v>1174</v>
      </c>
      <c r="E359" s="11" t="s">
        <v>1194</v>
      </c>
      <c r="F359" s="12">
        <v>20573</v>
      </c>
    </row>
    <row r="360" ht="24" spans="1:6">
      <c r="A360" s="11">
        <v>286</v>
      </c>
      <c r="B360" s="11" t="s">
        <v>151</v>
      </c>
      <c r="C360" s="11" t="s">
        <v>1176</v>
      </c>
      <c r="D360" s="11" t="s">
        <v>1177</v>
      </c>
      <c r="E360" s="11" t="s">
        <v>1178</v>
      </c>
      <c r="F360" s="12">
        <v>16458</v>
      </c>
    </row>
    <row r="361" ht="24" spans="1:6">
      <c r="A361" s="11">
        <v>287</v>
      </c>
      <c r="B361" s="11" t="s">
        <v>151</v>
      </c>
      <c r="C361" s="11" t="s">
        <v>1180</v>
      </c>
      <c r="D361" s="11" t="s">
        <v>1181</v>
      </c>
      <c r="E361" s="11" t="s">
        <v>384</v>
      </c>
      <c r="F361" s="12">
        <v>16458</v>
      </c>
    </row>
    <row r="362" ht="24" spans="1:6">
      <c r="A362" s="11">
        <v>287</v>
      </c>
      <c r="B362" s="11" t="s">
        <v>151</v>
      </c>
      <c r="C362" s="11" t="s">
        <v>1180</v>
      </c>
      <c r="D362" s="11" t="s">
        <v>1181</v>
      </c>
      <c r="E362" s="11" t="s">
        <v>45</v>
      </c>
      <c r="F362" s="12">
        <v>10972</v>
      </c>
    </row>
    <row r="363" ht="24" spans="1:6">
      <c r="A363" s="11">
        <v>288</v>
      </c>
      <c r="B363" s="11" t="s">
        <v>151</v>
      </c>
      <c r="C363" s="11" t="s">
        <v>1183</v>
      </c>
      <c r="D363" s="11" t="s">
        <v>1184</v>
      </c>
      <c r="E363" s="11" t="s">
        <v>384</v>
      </c>
      <c r="F363" s="12">
        <v>32917</v>
      </c>
    </row>
    <row r="364" spans="1:6">
      <c r="A364" s="11">
        <v>289</v>
      </c>
      <c r="B364" s="11" t="s">
        <v>151</v>
      </c>
      <c r="C364" s="11" t="s">
        <v>1186</v>
      </c>
      <c r="D364" s="11" t="s">
        <v>1187</v>
      </c>
      <c r="E364" s="11" t="s">
        <v>384</v>
      </c>
      <c r="F364" s="12">
        <v>164584</v>
      </c>
    </row>
    <row r="365" ht="24" spans="1:6">
      <c r="A365" s="11">
        <v>290</v>
      </c>
      <c r="B365" s="11" t="s">
        <v>151</v>
      </c>
      <c r="C365" s="11" t="s">
        <v>1189</v>
      </c>
      <c r="D365" s="11" t="s">
        <v>1190</v>
      </c>
      <c r="E365" s="11" t="s">
        <v>407</v>
      </c>
      <c r="F365" s="12">
        <v>8229</v>
      </c>
    </row>
    <row r="366" ht="24" spans="1:6">
      <c r="A366" s="11">
        <v>291</v>
      </c>
      <c r="B366" s="11" t="s">
        <v>151</v>
      </c>
      <c r="C366" s="11" t="s">
        <v>1192</v>
      </c>
      <c r="D366" s="11" t="s">
        <v>1193</v>
      </c>
      <c r="E366" s="11" t="s">
        <v>1194</v>
      </c>
      <c r="F366" s="12">
        <v>11356</v>
      </c>
    </row>
    <row r="367" ht="24" spans="1:6">
      <c r="A367" s="11">
        <v>291</v>
      </c>
      <c r="B367" s="11" t="s">
        <v>151</v>
      </c>
      <c r="C367" s="11" t="s">
        <v>1192</v>
      </c>
      <c r="D367" s="11" t="s">
        <v>1193</v>
      </c>
      <c r="E367" s="11" t="s">
        <v>3415</v>
      </c>
      <c r="F367" s="12">
        <v>5102</v>
      </c>
    </row>
    <row r="368" ht="24" spans="1:6">
      <c r="A368" s="11">
        <v>292</v>
      </c>
      <c r="B368" s="11" t="s">
        <v>151</v>
      </c>
      <c r="C368" s="11" t="s">
        <v>1196</v>
      </c>
      <c r="D368" s="11" t="s">
        <v>1197</v>
      </c>
      <c r="E368" s="11" t="s">
        <v>380</v>
      </c>
      <c r="F368" s="12">
        <v>65833</v>
      </c>
    </row>
    <row r="369" ht="24" spans="1:6">
      <c r="A369" s="11">
        <v>293</v>
      </c>
      <c r="B369" s="11" t="s">
        <v>151</v>
      </c>
      <c r="C369" s="11" t="s">
        <v>1199</v>
      </c>
      <c r="D369" s="11" t="s">
        <v>1200</v>
      </c>
      <c r="E369" s="11" t="s">
        <v>825</v>
      </c>
      <c r="F369" s="12">
        <v>32917</v>
      </c>
    </row>
    <row r="370" ht="24" spans="1:6">
      <c r="A370" s="11">
        <v>294</v>
      </c>
      <c r="B370" s="11" t="s">
        <v>151</v>
      </c>
      <c r="C370" s="11" t="s">
        <v>1202</v>
      </c>
      <c r="D370" s="11" t="s">
        <v>1203</v>
      </c>
      <c r="E370" s="11" t="s">
        <v>1204</v>
      </c>
      <c r="F370" s="12">
        <v>16458</v>
      </c>
    </row>
    <row r="371" ht="24" spans="1:6">
      <c r="A371" s="11">
        <v>295</v>
      </c>
      <c r="B371" s="11" t="s">
        <v>151</v>
      </c>
      <c r="C371" s="11" t="s">
        <v>1206</v>
      </c>
      <c r="D371" s="11" t="s">
        <v>1207</v>
      </c>
      <c r="E371" s="11" t="s">
        <v>429</v>
      </c>
      <c r="F371" s="12">
        <v>16254</v>
      </c>
    </row>
    <row r="372" spans="1:6">
      <c r="A372" s="11">
        <v>296</v>
      </c>
      <c r="B372" s="11" t="s">
        <v>151</v>
      </c>
      <c r="C372" s="11" t="s">
        <v>1210</v>
      </c>
      <c r="D372" s="11" t="s">
        <v>1211</v>
      </c>
      <c r="E372" s="11" t="s">
        <v>394</v>
      </c>
      <c r="F372" s="12">
        <v>65833</v>
      </c>
    </row>
    <row r="373" spans="1:6">
      <c r="A373" s="11">
        <v>297</v>
      </c>
      <c r="B373" s="11" t="s">
        <v>151</v>
      </c>
      <c r="C373" s="11" t="s">
        <v>1213</v>
      </c>
      <c r="D373" s="11" t="s">
        <v>1214</v>
      </c>
      <c r="E373" s="11" t="s">
        <v>918</v>
      </c>
      <c r="F373" s="12">
        <v>52667</v>
      </c>
    </row>
    <row r="374" spans="1:6">
      <c r="A374" s="11">
        <v>297</v>
      </c>
      <c r="B374" s="11" t="s">
        <v>151</v>
      </c>
      <c r="C374" s="11" t="s">
        <v>1213</v>
      </c>
      <c r="D374" s="11" t="s">
        <v>1214</v>
      </c>
      <c r="E374" s="11" t="s">
        <v>802</v>
      </c>
      <c r="F374" s="12">
        <v>29625</v>
      </c>
    </row>
    <row r="375" ht="24" spans="1:6">
      <c r="A375" s="11">
        <v>298</v>
      </c>
      <c r="B375" s="11" t="s">
        <v>151</v>
      </c>
      <c r="C375" s="11" t="s">
        <v>1216</v>
      </c>
      <c r="D375" s="11" t="s">
        <v>1217</v>
      </c>
      <c r="E375" s="11" t="s">
        <v>1218</v>
      </c>
      <c r="F375" s="12">
        <v>3465</v>
      </c>
    </row>
    <row r="376" spans="1:6">
      <c r="A376" s="11">
        <v>299</v>
      </c>
      <c r="B376" s="11" t="s">
        <v>151</v>
      </c>
      <c r="C376" s="11" t="s">
        <v>1220</v>
      </c>
      <c r="D376" s="11" t="s">
        <v>1221</v>
      </c>
      <c r="E376" s="11" t="s">
        <v>128</v>
      </c>
      <c r="F376" s="12">
        <v>164584</v>
      </c>
    </row>
    <row r="377" spans="1:6">
      <c r="A377" s="11">
        <v>300</v>
      </c>
      <c r="B377" s="11" t="s">
        <v>151</v>
      </c>
      <c r="C377" s="11" t="s">
        <v>1223</v>
      </c>
      <c r="D377" s="11" t="s">
        <v>1224</v>
      </c>
      <c r="E377" s="11" t="s">
        <v>417</v>
      </c>
      <c r="F377" s="12">
        <v>164584</v>
      </c>
    </row>
    <row r="378" spans="1:6">
      <c r="A378" s="11">
        <v>301</v>
      </c>
      <c r="B378" s="11" t="s">
        <v>151</v>
      </c>
      <c r="C378" s="11" t="s">
        <v>1226</v>
      </c>
      <c r="D378" s="11" t="s">
        <v>1227</v>
      </c>
      <c r="E378" s="11" t="s">
        <v>578</v>
      </c>
      <c r="F378" s="12">
        <v>82292</v>
      </c>
    </row>
    <row r="379" spans="1:6">
      <c r="A379" s="11">
        <v>302</v>
      </c>
      <c r="B379" s="11" t="s">
        <v>151</v>
      </c>
      <c r="C379" s="11" t="s">
        <v>1229</v>
      </c>
      <c r="D379" s="11" t="s">
        <v>1230</v>
      </c>
      <c r="E379" s="11" t="s">
        <v>1144</v>
      </c>
      <c r="F379" s="12">
        <v>82292</v>
      </c>
    </row>
    <row r="380" spans="1:6">
      <c r="A380" s="11">
        <v>303</v>
      </c>
      <c r="B380" s="11" t="s">
        <v>151</v>
      </c>
      <c r="C380" s="11" t="s">
        <v>1232</v>
      </c>
      <c r="D380" s="11" t="s">
        <v>1233</v>
      </c>
      <c r="E380" s="11" t="s">
        <v>1235</v>
      </c>
      <c r="F380" s="12">
        <v>32917</v>
      </c>
    </row>
    <row r="381" spans="1:6">
      <c r="A381" s="11">
        <v>304</v>
      </c>
      <c r="B381" s="11" t="s">
        <v>151</v>
      </c>
      <c r="C381" s="11" t="s">
        <v>1237</v>
      </c>
      <c r="D381" s="11" t="s">
        <v>1238</v>
      </c>
      <c r="E381" s="11" t="s">
        <v>1239</v>
      </c>
      <c r="F381" s="12">
        <v>82292</v>
      </c>
    </row>
    <row r="382" ht="24" spans="1:6">
      <c r="A382" s="11">
        <v>305</v>
      </c>
      <c r="B382" s="11" t="s">
        <v>151</v>
      </c>
      <c r="C382" s="11" t="s">
        <v>1241</v>
      </c>
      <c r="D382" s="11" t="s">
        <v>1242</v>
      </c>
      <c r="E382" s="11" t="s">
        <v>1178</v>
      </c>
      <c r="F382" s="12">
        <v>16458</v>
      </c>
    </row>
    <row r="383" ht="24" spans="1:6">
      <c r="A383" s="11">
        <v>306</v>
      </c>
      <c r="B383" s="11" t="s">
        <v>151</v>
      </c>
      <c r="C383" s="11" t="s">
        <v>1244</v>
      </c>
      <c r="D383" s="11" t="s">
        <v>1245</v>
      </c>
      <c r="E383" s="11" t="s">
        <v>380</v>
      </c>
      <c r="F383" s="12">
        <v>32917</v>
      </c>
    </row>
    <row r="384" spans="1:6">
      <c r="A384" s="11">
        <v>307</v>
      </c>
      <c r="B384" s="11" t="s">
        <v>151</v>
      </c>
      <c r="C384" s="11" t="s">
        <v>1248</v>
      </c>
      <c r="D384" s="11" t="s">
        <v>1249</v>
      </c>
      <c r="E384" s="11" t="s">
        <v>403</v>
      </c>
      <c r="F384" s="12">
        <v>82292</v>
      </c>
    </row>
    <row r="385" spans="1:6">
      <c r="A385" s="11">
        <v>308</v>
      </c>
      <c r="B385" s="11" t="s">
        <v>151</v>
      </c>
      <c r="C385" s="11" t="s">
        <v>1251</v>
      </c>
      <c r="D385" s="11" t="s">
        <v>1252</v>
      </c>
      <c r="E385" s="11" t="s">
        <v>1079</v>
      </c>
      <c r="F385" s="12">
        <v>164584</v>
      </c>
    </row>
    <row r="386" ht="24" spans="1:6">
      <c r="A386" s="11">
        <v>309</v>
      </c>
      <c r="B386" s="11" t="s">
        <v>151</v>
      </c>
      <c r="C386" s="11" t="s">
        <v>1254</v>
      </c>
      <c r="D386" s="11" t="s">
        <v>1255</v>
      </c>
      <c r="E386" s="11" t="s">
        <v>825</v>
      </c>
      <c r="F386" s="12">
        <v>65833</v>
      </c>
    </row>
    <row r="387" spans="1:6">
      <c r="A387" s="11">
        <v>310</v>
      </c>
      <c r="B387" s="11" t="s">
        <v>151</v>
      </c>
      <c r="C387" s="11" t="s">
        <v>1257</v>
      </c>
      <c r="D387" s="11" t="s">
        <v>1258</v>
      </c>
      <c r="E387" s="11" t="s">
        <v>1079</v>
      </c>
      <c r="F387" s="12">
        <v>164584</v>
      </c>
    </row>
    <row r="388" spans="1:6">
      <c r="A388" s="11">
        <v>311</v>
      </c>
      <c r="B388" s="11" t="s">
        <v>151</v>
      </c>
      <c r="C388" s="11" t="s">
        <v>1260</v>
      </c>
      <c r="D388" s="11" t="s">
        <v>1261</v>
      </c>
      <c r="E388" s="11" t="s">
        <v>242</v>
      </c>
      <c r="F388" s="12">
        <v>82292</v>
      </c>
    </row>
    <row r="389" ht="24" spans="1:6">
      <c r="A389" s="11">
        <v>312</v>
      </c>
      <c r="B389" s="11" t="s">
        <v>151</v>
      </c>
      <c r="C389" s="11" t="s">
        <v>1263</v>
      </c>
      <c r="D389" s="11" t="s">
        <v>1264</v>
      </c>
      <c r="E389" s="11" t="s">
        <v>1152</v>
      </c>
      <c r="F389" s="12">
        <v>65833</v>
      </c>
    </row>
    <row r="390" spans="1:6">
      <c r="A390" s="11">
        <v>313</v>
      </c>
      <c r="B390" s="11" t="s">
        <v>151</v>
      </c>
      <c r="C390" s="11" t="s">
        <v>1266</v>
      </c>
      <c r="D390" s="11" t="s">
        <v>1267</v>
      </c>
      <c r="E390" s="11" t="s">
        <v>128</v>
      </c>
      <c r="F390" s="12">
        <v>49375</v>
      </c>
    </row>
    <row r="391" spans="1:6">
      <c r="A391" s="11">
        <v>313</v>
      </c>
      <c r="B391" s="11" t="s">
        <v>151</v>
      </c>
      <c r="C391" s="11" t="s">
        <v>1266</v>
      </c>
      <c r="D391" s="11" t="s">
        <v>1267</v>
      </c>
      <c r="E391" s="11" t="s">
        <v>407</v>
      </c>
      <c r="F391" s="12">
        <v>32917</v>
      </c>
    </row>
    <row r="392" ht="84" customHeight="1" spans="1:6">
      <c r="A392" s="11">
        <v>314</v>
      </c>
      <c r="B392" s="14" t="s">
        <v>151</v>
      </c>
      <c r="C392" s="11" t="s">
        <v>1619</v>
      </c>
      <c r="D392" s="11" t="s">
        <v>1620</v>
      </c>
      <c r="E392" s="11" t="s">
        <v>1271</v>
      </c>
      <c r="F392" s="12">
        <v>1143</v>
      </c>
    </row>
    <row r="393" ht="78.95" customHeight="1" spans="1:6">
      <c r="A393" s="11">
        <v>314</v>
      </c>
      <c r="B393" s="15"/>
      <c r="C393" s="11" t="s">
        <v>1277</v>
      </c>
      <c r="D393" s="11" t="s">
        <v>1278</v>
      </c>
      <c r="E393" s="11" t="s">
        <v>1271</v>
      </c>
      <c r="F393" s="12">
        <v>878</v>
      </c>
    </row>
    <row r="394" ht="65.1" customHeight="1" spans="1:6">
      <c r="A394" s="11">
        <v>315</v>
      </c>
      <c r="B394" s="11" t="s">
        <v>151</v>
      </c>
      <c r="C394" s="11" t="s">
        <v>1273</v>
      </c>
      <c r="D394" s="11" t="s">
        <v>1274</v>
      </c>
      <c r="E394" s="11" t="s">
        <v>1275</v>
      </c>
      <c r="F394" s="12">
        <v>65833</v>
      </c>
    </row>
    <row r="395" ht="24" spans="1:6">
      <c r="A395" s="11">
        <v>316</v>
      </c>
      <c r="B395" s="11" t="s">
        <v>151</v>
      </c>
      <c r="C395" s="11" t="s">
        <v>1277</v>
      </c>
      <c r="D395" s="11" t="s">
        <v>1278</v>
      </c>
      <c r="E395" s="11" t="s">
        <v>829</v>
      </c>
      <c r="F395" s="12">
        <v>1097</v>
      </c>
    </row>
    <row r="396" ht="24" spans="1:6">
      <c r="A396" s="11">
        <v>317</v>
      </c>
      <c r="B396" s="11" t="s">
        <v>151</v>
      </c>
      <c r="C396" s="11" t="s">
        <v>1280</v>
      </c>
      <c r="D396" s="11" t="s">
        <v>1281</v>
      </c>
      <c r="E396" s="11" t="s">
        <v>833</v>
      </c>
      <c r="F396" s="12">
        <v>5486</v>
      </c>
    </row>
    <row r="397" ht="24" spans="1:6">
      <c r="A397" s="11">
        <v>318</v>
      </c>
      <c r="B397" s="11" t="s">
        <v>151</v>
      </c>
      <c r="C397" s="11" t="s">
        <v>1283</v>
      </c>
      <c r="D397" s="11" t="s">
        <v>1284</v>
      </c>
      <c r="E397" s="11" t="s">
        <v>1285</v>
      </c>
      <c r="F397" s="12">
        <v>6330</v>
      </c>
    </row>
    <row r="398" ht="24" spans="1:6">
      <c r="A398" s="11">
        <v>319</v>
      </c>
      <c r="B398" s="11" t="s">
        <v>151</v>
      </c>
      <c r="C398" s="11" t="s">
        <v>1287</v>
      </c>
      <c r="D398" s="11" t="s">
        <v>1288</v>
      </c>
      <c r="E398" s="11" t="s">
        <v>829</v>
      </c>
      <c r="F398" s="12">
        <v>8229</v>
      </c>
    </row>
    <row r="399" spans="1:6">
      <c r="A399" s="11">
        <v>320</v>
      </c>
      <c r="B399" s="11" t="s">
        <v>151</v>
      </c>
      <c r="C399" s="11" t="s">
        <v>1291</v>
      </c>
      <c r="D399" s="11" t="s">
        <v>1292</v>
      </c>
      <c r="E399" s="11" t="s">
        <v>1275</v>
      </c>
      <c r="F399" s="12">
        <v>65833</v>
      </c>
    </row>
    <row r="400" ht="24" spans="1:6">
      <c r="A400" s="11">
        <v>321</v>
      </c>
      <c r="B400" s="11" t="s">
        <v>151</v>
      </c>
      <c r="C400" s="11" t="s">
        <v>1294</v>
      </c>
      <c r="D400" s="11" t="s">
        <v>1295</v>
      </c>
      <c r="E400" s="11" t="s">
        <v>1075</v>
      </c>
      <c r="F400" s="12">
        <v>82292</v>
      </c>
    </row>
    <row r="401" spans="1:6">
      <c r="A401" s="11">
        <v>322</v>
      </c>
      <c r="B401" s="11" t="s">
        <v>151</v>
      </c>
      <c r="C401" s="11" t="s">
        <v>1297</v>
      </c>
      <c r="D401" s="11" t="s">
        <v>1298</v>
      </c>
      <c r="E401" s="11" t="s">
        <v>1299</v>
      </c>
      <c r="F401" s="12">
        <v>65833</v>
      </c>
    </row>
    <row r="402" spans="1:6">
      <c r="A402" s="11">
        <v>323</v>
      </c>
      <c r="B402" s="11" t="s">
        <v>151</v>
      </c>
      <c r="C402" s="11" t="s">
        <v>1301</v>
      </c>
      <c r="D402" s="11" t="s">
        <v>1302</v>
      </c>
      <c r="E402" s="11" t="s">
        <v>1133</v>
      </c>
      <c r="F402" s="12">
        <v>82292</v>
      </c>
    </row>
    <row r="403" ht="36" spans="1:6">
      <c r="A403" s="11">
        <v>324</v>
      </c>
      <c r="B403" s="11" t="s">
        <v>151</v>
      </c>
      <c r="C403" s="11" t="s">
        <v>1304</v>
      </c>
      <c r="D403" s="11" t="s">
        <v>1305</v>
      </c>
      <c r="E403" s="11" t="s">
        <v>1306</v>
      </c>
      <c r="F403" s="12">
        <v>1567</v>
      </c>
    </row>
    <row r="404" spans="1:6">
      <c r="A404" s="11">
        <v>325</v>
      </c>
      <c r="B404" s="11" t="s">
        <v>151</v>
      </c>
      <c r="C404" s="11" t="s">
        <v>1308</v>
      </c>
      <c r="D404" s="11" t="s">
        <v>1309</v>
      </c>
      <c r="E404" s="11" t="s">
        <v>347</v>
      </c>
      <c r="F404" s="12">
        <v>164584</v>
      </c>
    </row>
    <row r="405" ht="24" spans="1:6">
      <c r="A405" s="11">
        <v>326</v>
      </c>
      <c r="B405" s="11" t="s">
        <v>151</v>
      </c>
      <c r="C405" s="11" t="s">
        <v>1311</v>
      </c>
      <c r="D405" s="11" t="s">
        <v>1312</v>
      </c>
      <c r="E405" s="11" t="s">
        <v>1313</v>
      </c>
      <c r="F405" s="12">
        <v>164584</v>
      </c>
    </row>
    <row r="406" spans="1:6">
      <c r="A406" s="11">
        <v>327</v>
      </c>
      <c r="B406" s="11" t="s">
        <v>151</v>
      </c>
      <c r="C406" s="11" t="s">
        <v>1315</v>
      </c>
      <c r="D406" s="11" t="s">
        <v>1316</v>
      </c>
      <c r="E406" s="11" t="s">
        <v>1317</v>
      </c>
      <c r="F406" s="12">
        <v>82292</v>
      </c>
    </row>
    <row r="407" ht="24" spans="1:6">
      <c r="A407" s="11">
        <v>328</v>
      </c>
      <c r="B407" s="11" t="s">
        <v>151</v>
      </c>
      <c r="C407" s="11" t="s">
        <v>1319</v>
      </c>
      <c r="D407" s="11" t="s">
        <v>1320</v>
      </c>
      <c r="E407" s="11" t="s">
        <v>384</v>
      </c>
      <c r="F407" s="12">
        <v>2939</v>
      </c>
    </row>
    <row r="408" spans="1:6">
      <c r="A408" s="11">
        <v>329</v>
      </c>
      <c r="B408" s="11" t="s">
        <v>151</v>
      </c>
      <c r="C408" s="11" t="s">
        <v>1322</v>
      </c>
      <c r="D408" s="11" t="s">
        <v>1323</v>
      </c>
      <c r="E408" s="11" t="s">
        <v>1324</v>
      </c>
      <c r="F408" s="12">
        <v>82292</v>
      </c>
    </row>
    <row r="409" spans="1:6">
      <c r="A409" s="11">
        <v>330</v>
      </c>
      <c r="B409" s="11" t="s">
        <v>151</v>
      </c>
      <c r="C409" s="11" t="s">
        <v>1326</v>
      </c>
      <c r="D409" s="11" t="s">
        <v>1327</v>
      </c>
      <c r="E409" s="11" t="s">
        <v>403</v>
      </c>
      <c r="F409" s="12">
        <v>82292</v>
      </c>
    </row>
    <row r="410" ht="24" spans="1:6">
      <c r="A410" s="11">
        <v>331</v>
      </c>
      <c r="B410" s="11" t="s">
        <v>151</v>
      </c>
      <c r="C410" s="11" t="s">
        <v>827</v>
      </c>
      <c r="D410" s="11" t="s">
        <v>1329</v>
      </c>
      <c r="E410" s="11" t="s">
        <v>429</v>
      </c>
      <c r="F410" s="12">
        <v>2286</v>
      </c>
    </row>
    <row r="411" ht="24" spans="1:6">
      <c r="A411" s="11">
        <v>332</v>
      </c>
      <c r="B411" s="11" t="s">
        <v>151</v>
      </c>
      <c r="C411" s="11" t="s">
        <v>1331</v>
      </c>
      <c r="D411" s="11" t="s">
        <v>1332</v>
      </c>
      <c r="E411" s="11" t="s">
        <v>1058</v>
      </c>
      <c r="F411" s="12">
        <v>65833</v>
      </c>
    </row>
    <row r="412" ht="24" spans="1:6">
      <c r="A412" s="11">
        <v>333</v>
      </c>
      <c r="B412" s="11" t="s">
        <v>151</v>
      </c>
      <c r="C412" s="11" t="s">
        <v>1334</v>
      </c>
      <c r="D412" s="11" t="s">
        <v>1335</v>
      </c>
      <c r="E412" s="11" t="s">
        <v>128</v>
      </c>
      <c r="F412" s="12">
        <v>20573</v>
      </c>
    </row>
    <row r="413" spans="1:6">
      <c r="A413" s="11">
        <v>334</v>
      </c>
      <c r="B413" s="11" t="s">
        <v>151</v>
      </c>
      <c r="C413" s="11" t="s">
        <v>1337</v>
      </c>
      <c r="D413" s="11" t="s">
        <v>1338</v>
      </c>
      <c r="E413" s="11" t="s">
        <v>1339</v>
      </c>
      <c r="F413" s="12">
        <v>65833</v>
      </c>
    </row>
    <row r="414" spans="1:6">
      <c r="A414" s="11">
        <v>335</v>
      </c>
      <c r="B414" s="11" t="s">
        <v>151</v>
      </c>
      <c r="C414" s="11" t="s">
        <v>1341</v>
      </c>
      <c r="D414" s="11" t="s">
        <v>1342</v>
      </c>
      <c r="E414" s="11" t="s">
        <v>1343</v>
      </c>
      <c r="F414" s="12">
        <v>46083</v>
      </c>
    </row>
    <row r="415" spans="1:6">
      <c r="A415" s="11">
        <v>335</v>
      </c>
      <c r="B415" s="11" t="s">
        <v>151</v>
      </c>
      <c r="C415" s="11" t="s">
        <v>1341</v>
      </c>
      <c r="D415" s="11" t="s">
        <v>1342</v>
      </c>
      <c r="E415" s="11" t="s">
        <v>3418</v>
      </c>
      <c r="F415" s="12">
        <v>19750</v>
      </c>
    </row>
    <row r="416" spans="1:6">
      <c r="A416" s="11">
        <v>336</v>
      </c>
      <c r="B416" s="11" t="s">
        <v>151</v>
      </c>
      <c r="C416" s="11" t="s">
        <v>1345</v>
      </c>
      <c r="D416" s="11" t="s">
        <v>1346</v>
      </c>
      <c r="E416" s="11" t="s">
        <v>446</v>
      </c>
      <c r="F416" s="12">
        <v>82292</v>
      </c>
    </row>
    <row r="417" ht="24" spans="1:6">
      <c r="A417" s="11">
        <v>337</v>
      </c>
      <c r="B417" s="11" t="s">
        <v>151</v>
      </c>
      <c r="C417" s="11" t="s">
        <v>1348</v>
      </c>
      <c r="D417" s="11" t="s">
        <v>1349</v>
      </c>
      <c r="E417" s="11" t="s">
        <v>1350</v>
      </c>
      <c r="F417" s="12">
        <v>6583</v>
      </c>
    </row>
    <row r="418" spans="1:6">
      <c r="A418" s="11">
        <v>338</v>
      </c>
      <c r="B418" s="11" t="s">
        <v>151</v>
      </c>
      <c r="C418" s="11" t="s">
        <v>1352</v>
      </c>
      <c r="D418" s="11" t="s">
        <v>1353</v>
      </c>
      <c r="E418" s="11" t="s">
        <v>825</v>
      </c>
      <c r="F418" s="12">
        <v>65833</v>
      </c>
    </row>
    <row r="419" spans="1:6">
      <c r="A419" s="11">
        <v>339</v>
      </c>
      <c r="B419" s="11" t="s">
        <v>151</v>
      </c>
      <c r="C419" s="11" t="s">
        <v>1355</v>
      </c>
      <c r="D419" s="11" t="s">
        <v>1356</v>
      </c>
      <c r="E419" s="11" t="s">
        <v>1357</v>
      </c>
      <c r="F419" s="12">
        <v>37031</v>
      </c>
    </row>
    <row r="420" spans="1:6">
      <c r="A420" s="11">
        <v>339</v>
      </c>
      <c r="B420" s="11" t="s">
        <v>151</v>
      </c>
      <c r="C420" s="11" t="s">
        <v>1355</v>
      </c>
      <c r="D420" s="11" t="s">
        <v>1356</v>
      </c>
      <c r="E420" s="11" t="s">
        <v>861</v>
      </c>
      <c r="F420" s="12">
        <v>45261</v>
      </c>
    </row>
    <row r="421" ht="24" spans="1:6">
      <c r="A421" s="11">
        <v>340</v>
      </c>
      <c r="B421" s="11" t="s">
        <v>151</v>
      </c>
      <c r="C421" s="11" t="s">
        <v>1360</v>
      </c>
      <c r="D421" s="11" t="s">
        <v>1361</v>
      </c>
      <c r="E421" s="11" t="s">
        <v>1362</v>
      </c>
      <c r="F421" s="12">
        <v>18287</v>
      </c>
    </row>
    <row r="422" ht="24" spans="1:6">
      <c r="A422" s="11">
        <v>341</v>
      </c>
      <c r="B422" s="11" t="s">
        <v>151</v>
      </c>
      <c r="C422" s="11" t="s">
        <v>1364</v>
      </c>
      <c r="D422" s="11" t="s">
        <v>1365</v>
      </c>
      <c r="E422" s="11" t="s">
        <v>1366</v>
      </c>
      <c r="F422" s="12">
        <v>82292</v>
      </c>
    </row>
    <row r="423" spans="1:6">
      <c r="A423" s="11">
        <v>342</v>
      </c>
      <c r="B423" s="11" t="s">
        <v>151</v>
      </c>
      <c r="C423" s="11" t="s">
        <v>1368</v>
      </c>
      <c r="D423" s="11" t="s">
        <v>1369</v>
      </c>
      <c r="E423" s="11" t="s">
        <v>825</v>
      </c>
      <c r="F423" s="12">
        <v>164584</v>
      </c>
    </row>
    <row r="424" ht="24" spans="1:6">
      <c r="A424" s="11">
        <v>343</v>
      </c>
      <c r="B424" s="11" t="s">
        <v>151</v>
      </c>
      <c r="C424" s="11" t="s">
        <v>1371</v>
      </c>
      <c r="D424" s="11" t="s">
        <v>1372</v>
      </c>
      <c r="E424" s="11" t="s">
        <v>1373</v>
      </c>
      <c r="F424" s="12">
        <v>82292</v>
      </c>
    </row>
    <row r="425" spans="1:6">
      <c r="A425" s="11">
        <v>344</v>
      </c>
      <c r="B425" s="11" t="s">
        <v>151</v>
      </c>
      <c r="C425" s="11" t="s">
        <v>1375</v>
      </c>
      <c r="D425" s="11" t="s">
        <v>1376</v>
      </c>
      <c r="E425" s="11" t="s">
        <v>1377</v>
      </c>
      <c r="F425" s="12">
        <v>82292</v>
      </c>
    </row>
    <row r="426" spans="1:6">
      <c r="A426" s="11">
        <v>345</v>
      </c>
      <c r="B426" s="11" t="s">
        <v>151</v>
      </c>
      <c r="C426" s="11" t="s">
        <v>1379</v>
      </c>
      <c r="D426" s="11" t="s">
        <v>1380</v>
      </c>
      <c r="E426" s="11" t="s">
        <v>1381</v>
      </c>
      <c r="F426" s="12">
        <v>164584</v>
      </c>
    </row>
    <row r="427" ht="24" spans="1:6">
      <c r="A427" s="11">
        <v>346</v>
      </c>
      <c r="B427" s="11" t="s">
        <v>151</v>
      </c>
      <c r="C427" s="11" t="s">
        <v>1383</v>
      </c>
      <c r="D427" s="11" t="s">
        <v>1384</v>
      </c>
      <c r="E427" s="11" t="s">
        <v>1385</v>
      </c>
      <c r="F427" s="12">
        <v>32917</v>
      </c>
    </row>
    <row r="428" spans="1:6">
      <c r="A428" s="11">
        <v>347</v>
      </c>
      <c r="B428" s="11" t="s">
        <v>151</v>
      </c>
      <c r="C428" s="11" t="s">
        <v>1387</v>
      </c>
      <c r="D428" s="11" t="s">
        <v>1388</v>
      </c>
      <c r="E428" s="11" t="s">
        <v>1389</v>
      </c>
      <c r="F428" s="12">
        <v>164584</v>
      </c>
    </row>
    <row r="429" spans="1:6">
      <c r="A429" s="11">
        <v>348</v>
      </c>
      <c r="B429" s="11" t="s">
        <v>151</v>
      </c>
      <c r="C429" s="11" t="s">
        <v>1391</v>
      </c>
      <c r="D429" s="11" t="s">
        <v>1392</v>
      </c>
      <c r="E429" s="11" t="s">
        <v>407</v>
      </c>
      <c r="F429" s="12">
        <v>82292</v>
      </c>
    </row>
    <row r="430" spans="1:6">
      <c r="A430" s="11">
        <v>349</v>
      </c>
      <c r="B430" s="11" t="s">
        <v>151</v>
      </c>
      <c r="C430" s="11" t="s">
        <v>1395</v>
      </c>
      <c r="D430" s="11" t="s">
        <v>1396</v>
      </c>
      <c r="E430" s="11" t="s">
        <v>1152</v>
      </c>
      <c r="F430" s="12">
        <v>65833</v>
      </c>
    </row>
    <row r="431" s="4" customFormat="1" ht="24" spans="1:6">
      <c r="A431" s="11">
        <v>350</v>
      </c>
      <c r="B431" s="11" t="s">
        <v>151</v>
      </c>
      <c r="C431" s="11" t="s">
        <v>1398</v>
      </c>
      <c r="D431" s="11" t="s">
        <v>1399</v>
      </c>
      <c r="E431" s="11" t="s">
        <v>1194</v>
      </c>
      <c r="F431" s="12">
        <v>5925</v>
      </c>
    </row>
    <row r="432" s="4" customFormat="1" ht="24" spans="1:6">
      <c r="A432" s="11">
        <v>350</v>
      </c>
      <c r="B432" s="11" t="s">
        <v>151</v>
      </c>
      <c r="C432" s="11" t="s">
        <v>1398</v>
      </c>
      <c r="D432" s="11" t="s">
        <v>1399</v>
      </c>
      <c r="E432" s="11" t="s">
        <v>3421</v>
      </c>
      <c r="F432" s="12">
        <v>2963</v>
      </c>
    </row>
    <row r="433" s="4" customFormat="1" ht="24" spans="1:6">
      <c r="A433" s="11">
        <v>350</v>
      </c>
      <c r="B433" s="11" t="s">
        <v>151</v>
      </c>
      <c r="C433" s="11" t="s">
        <v>1398</v>
      </c>
      <c r="D433" s="11" t="s">
        <v>1399</v>
      </c>
      <c r="E433" s="11" t="s">
        <v>833</v>
      </c>
      <c r="F433" s="12">
        <v>2085</v>
      </c>
    </row>
    <row r="434" spans="1:6">
      <c r="A434" s="11">
        <v>351</v>
      </c>
      <c r="B434" s="11" t="s">
        <v>151</v>
      </c>
      <c r="C434" s="11" t="s">
        <v>1402</v>
      </c>
      <c r="D434" s="11" t="s">
        <v>1403</v>
      </c>
      <c r="E434" s="11" t="s">
        <v>1023</v>
      </c>
      <c r="F434" s="12">
        <v>82292</v>
      </c>
    </row>
    <row r="435" ht="24" spans="1:6">
      <c r="A435" s="11">
        <v>352</v>
      </c>
      <c r="B435" s="11" t="s">
        <v>151</v>
      </c>
      <c r="C435" s="11" t="s">
        <v>1405</v>
      </c>
      <c r="D435" s="11" t="s">
        <v>1406</v>
      </c>
      <c r="E435" s="11" t="s">
        <v>825</v>
      </c>
      <c r="F435" s="12">
        <v>164584</v>
      </c>
    </row>
    <row r="436" spans="1:6">
      <c r="A436" s="11">
        <v>353</v>
      </c>
      <c r="B436" s="11" t="s">
        <v>151</v>
      </c>
      <c r="C436" s="11" t="s">
        <v>1409</v>
      </c>
      <c r="D436" s="11" t="s">
        <v>1410</v>
      </c>
      <c r="E436" s="11" t="s">
        <v>1048</v>
      </c>
      <c r="F436" s="12">
        <v>82292</v>
      </c>
    </row>
    <row r="437" ht="24" spans="1:6">
      <c r="A437" s="11">
        <v>354</v>
      </c>
      <c r="B437" s="11" t="s">
        <v>151</v>
      </c>
      <c r="C437" s="11" t="s">
        <v>1412</v>
      </c>
      <c r="D437" s="11" t="s">
        <v>1413</v>
      </c>
      <c r="E437" s="11" t="s">
        <v>825</v>
      </c>
      <c r="F437" s="12">
        <v>6330</v>
      </c>
    </row>
    <row r="438" spans="1:6">
      <c r="A438" s="11">
        <v>355</v>
      </c>
      <c r="B438" s="11" t="s">
        <v>151</v>
      </c>
      <c r="C438" s="11" t="s">
        <v>1415</v>
      </c>
      <c r="D438" s="11" t="s">
        <v>1416</v>
      </c>
      <c r="E438" s="11" t="s">
        <v>339</v>
      </c>
      <c r="F438" s="12">
        <v>82292</v>
      </c>
    </row>
    <row r="439" spans="1:6">
      <c r="A439" s="11">
        <v>356</v>
      </c>
      <c r="B439" s="11" t="s">
        <v>151</v>
      </c>
      <c r="C439" s="11" t="s">
        <v>1419</v>
      </c>
      <c r="D439" s="11" t="s">
        <v>1420</v>
      </c>
      <c r="E439" s="11" t="s">
        <v>1421</v>
      </c>
      <c r="F439" s="12">
        <v>65833</v>
      </c>
    </row>
    <row r="440" ht="36" spans="1:6">
      <c r="A440" s="11">
        <v>357</v>
      </c>
      <c r="B440" s="11" t="s">
        <v>151</v>
      </c>
      <c r="C440" s="11" t="s">
        <v>1423</v>
      </c>
      <c r="D440" s="11" t="s">
        <v>1424</v>
      </c>
      <c r="E440" s="11" t="s">
        <v>380</v>
      </c>
      <c r="F440" s="12">
        <v>21944</v>
      </c>
    </row>
    <row r="441" spans="1:6">
      <c r="A441" s="11">
        <v>358</v>
      </c>
      <c r="B441" s="11" t="s">
        <v>151</v>
      </c>
      <c r="C441" s="11" t="s">
        <v>1426</v>
      </c>
      <c r="D441" s="11" t="s">
        <v>1427</v>
      </c>
      <c r="E441" s="11" t="s">
        <v>1152</v>
      </c>
      <c r="F441" s="12">
        <v>164584</v>
      </c>
    </row>
    <row r="442" spans="1:6">
      <c r="A442" s="11">
        <v>359</v>
      </c>
      <c r="B442" s="11" t="s">
        <v>151</v>
      </c>
      <c r="C442" s="11" t="s">
        <v>1429</v>
      </c>
      <c r="D442" s="11" t="s">
        <v>1430</v>
      </c>
      <c r="E442" s="11" t="s">
        <v>403</v>
      </c>
      <c r="F442" s="12">
        <v>82292</v>
      </c>
    </row>
    <row r="443" spans="1:6">
      <c r="A443" s="11">
        <v>360</v>
      </c>
      <c r="B443" s="11" t="s">
        <v>151</v>
      </c>
      <c r="C443" s="11" t="s">
        <v>1432</v>
      </c>
      <c r="D443" s="11" t="s">
        <v>1433</v>
      </c>
      <c r="E443" s="11" t="s">
        <v>815</v>
      </c>
      <c r="F443" s="12">
        <v>82292</v>
      </c>
    </row>
    <row r="444" spans="1:6">
      <c r="A444" s="11">
        <v>361</v>
      </c>
      <c r="B444" s="11" t="s">
        <v>151</v>
      </c>
      <c r="C444" s="11" t="s">
        <v>1435</v>
      </c>
      <c r="D444" s="11" t="s">
        <v>1436</v>
      </c>
      <c r="E444" s="11" t="s">
        <v>1437</v>
      </c>
      <c r="F444" s="12">
        <v>38397</v>
      </c>
    </row>
    <row r="445" ht="24" spans="1:6">
      <c r="A445" s="11">
        <v>362</v>
      </c>
      <c r="B445" s="11" t="s">
        <v>151</v>
      </c>
      <c r="C445" s="11" t="s">
        <v>1439</v>
      </c>
      <c r="D445" s="11" t="s">
        <v>1440</v>
      </c>
      <c r="E445" s="11" t="s">
        <v>128</v>
      </c>
      <c r="F445" s="12">
        <v>82292</v>
      </c>
    </row>
    <row r="446" ht="24" spans="1:6">
      <c r="A446" s="11">
        <v>363</v>
      </c>
      <c r="B446" s="11" t="s">
        <v>151</v>
      </c>
      <c r="C446" s="11" t="s">
        <v>1443</v>
      </c>
      <c r="D446" s="11" t="s">
        <v>1444</v>
      </c>
      <c r="E446" s="11" t="s">
        <v>1445</v>
      </c>
      <c r="F446" s="12">
        <v>20573</v>
      </c>
    </row>
    <row r="447" ht="24" spans="1:6">
      <c r="A447" s="11">
        <v>364</v>
      </c>
      <c r="B447" s="11" t="s">
        <v>151</v>
      </c>
      <c r="C447" s="11" t="s">
        <v>1447</v>
      </c>
      <c r="D447" s="11" t="s">
        <v>1448</v>
      </c>
      <c r="E447" s="11" t="s">
        <v>825</v>
      </c>
      <c r="F447" s="12">
        <v>6330</v>
      </c>
    </row>
    <row r="448" ht="24" spans="1:6">
      <c r="A448" s="11">
        <v>365</v>
      </c>
      <c r="B448" s="11" t="s">
        <v>151</v>
      </c>
      <c r="C448" s="11" t="s">
        <v>1450</v>
      </c>
      <c r="D448" s="11" t="s">
        <v>1451</v>
      </c>
      <c r="E448" s="11" t="s">
        <v>1452</v>
      </c>
      <c r="F448" s="12">
        <v>32917</v>
      </c>
    </row>
    <row r="449" ht="24" spans="1:6">
      <c r="A449" s="11">
        <v>366</v>
      </c>
      <c r="B449" s="11" t="s">
        <v>151</v>
      </c>
      <c r="C449" s="11" t="s">
        <v>1455</v>
      </c>
      <c r="D449" s="11" t="s">
        <v>1456</v>
      </c>
      <c r="E449" s="11" t="s">
        <v>1178</v>
      </c>
      <c r="F449" s="12">
        <v>8229</v>
      </c>
    </row>
    <row r="450" spans="1:6">
      <c r="A450" s="11">
        <v>367</v>
      </c>
      <c r="B450" s="11" t="s">
        <v>151</v>
      </c>
      <c r="C450" s="11" t="s">
        <v>1458</v>
      </c>
      <c r="D450" s="11" t="s">
        <v>1459</v>
      </c>
      <c r="E450" s="11" t="s">
        <v>651</v>
      </c>
      <c r="F450" s="12">
        <v>82292</v>
      </c>
    </row>
    <row r="451" ht="24" spans="1:6">
      <c r="A451" s="11">
        <v>368</v>
      </c>
      <c r="B451" s="11" t="s">
        <v>151</v>
      </c>
      <c r="C451" s="11" t="s">
        <v>1461</v>
      </c>
      <c r="D451" s="11" t="s">
        <v>1462</v>
      </c>
      <c r="E451" s="11" t="s">
        <v>554</v>
      </c>
      <c r="F451" s="12">
        <v>10972</v>
      </c>
    </row>
    <row r="452" spans="1:6">
      <c r="A452" s="11">
        <v>369</v>
      </c>
      <c r="B452" s="11" t="s">
        <v>151</v>
      </c>
      <c r="C452" s="11" t="s">
        <v>1465</v>
      </c>
      <c r="D452" s="11" t="s">
        <v>1466</v>
      </c>
      <c r="E452" s="11" t="s">
        <v>1152</v>
      </c>
      <c r="F452" s="12">
        <v>65833</v>
      </c>
    </row>
    <row r="453" ht="24" spans="1:6">
      <c r="A453" s="11">
        <v>370</v>
      </c>
      <c r="B453" s="11" t="s">
        <v>151</v>
      </c>
      <c r="C453" s="11" t="s">
        <v>1468</v>
      </c>
      <c r="D453" s="11" t="s">
        <v>1469</v>
      </c>
      <c r="E453" s="11" t="s">
        <v>829</v>
      </c>
      <c r="F453" s="12">
        <v>1524</v>
      </c>
    </row>
    <row r="454" ht="24" spans="1:6">
      <c r="A454" s="11">
        <v>371</v>
      </c>
      <c r="B454" s="11" t="s">
        <v>151</v>
      </c>
      <c r="C454" s="11" t="s">
        <v>1471</v>
      </c>
      <c r="D454" s="11" t="s">
        <v>1472</v>
      </c>
      <c r="E454" s="11" t="s">
        <v>554</v>
      </c>
      <c r="F454" s="12">
        <v>82292</v>
      </c>
    </row>
    <row r="455" spans="1:6">
      <c r="A455" s="11">
        <v>372</v>
      </c>
      <c r="B455" s="11" t="s">
        <v>151</v>
      </c>
      <c r="C455" s="11" t="s">
        <v>1474</v>
      </c>
      <c r="D455" s="11" t="s">
        <v>1475</v>
      </c>
      <c r="E455" s="11" t="s">
        <v>1339</v>
      </c>
      <c r="F455" s="12">
        <v>65833</v>
      </c>
    </row>
    <row r="456" ht="24" spans="1:6">
      <c r="A456" s="11">
        <v>373</v>
      </c>
      <c r="B456" s="11" t="s">
        <v>151</v>
      </c>
      <c r="C456" s="11" t="s">
        <v>1477</v>
      </c>
      <c r="D456" s="11" t="s">
        <v>1478</v>
      </c>
      <c r="E456" s="11" t="s">
        <v>833</v>
      </c>
      <c r="F456" s="12">
        <v>5486</v>
      </c>
    </row>
    <row r="457" spans="1:6">
      <c r="A457" s="11">
        <v>374</v>
      </c>
      <c r="B457" s="11" t="s">
        <v>151</v>
      </c>
      <c r="C457" s="11" t="s">
        <v>1480</v>
      </c>
      <c r="D457" s="11" t="s">
        <v>1481</v>
      </c>
      <c r="E457" s="11" t="s">
        <v>1482</v>
      </c>
      <c r="F457" s="12">
        <v>82292</v>
      </c>
    </row>
    <row r="458" ht="24" spans="1:6">
      <c r="A458" s="11">
        <v>375</v>
      </c>
      <c r="B458" s="11" t="s">
        <v>151</v>
      </c>
      <c r="C458" s="11" t="s">
        <v>1484</v>
      </c>
      <c r="D458" s="11" t="s">
        <v>1485</v>
      </c>
      <c r="E458" s="11" t="s">
        <v>104</v>
      </c>
      <c r="F458" s="12">
        <v>41146</v>
      </c>
    </row>
    <row r="459" ht="24" spans="1:6">
      <c r="A459" s="11">
        <v>375</v>
      </c>
      <c r="B459" s="11" t="s">
        <v>151</v>
      </c>
      <c r="C459" s="11" t="s">
        <v>1484</v>
      </c>
      <c r="D459" s="11" t="s">
        <v>1485</v>
      </c>
      <c r="E459" s="11" t="s">
        <v>3398</v>
      </c>
      <c r="F459" s="12">
        <v>24688</v>
      </c>
    </row>
    <row r="460" ht="24" spans="1:6">
      <c r="A460" s="11">
        <v>375</v>
      </c>
      <c r="B460" s="11" t="s">
        <v>151</v>
      </c>
      <c r="C460" s="11" t="s">
        <v>1484</v>
      </c>
      <c r="D460" s="11" t="s">
        <v>1485</v>
      </c>
      <c r="E460" s="11" t="s">
        <v>802</v>
      </c>
      <c r="F460" s="12">
        <v>16458</v>
      </c>
    </row>
    <row r="461" spans="1:6">
      <c r="A461" s="11">
        <v>376</v>
      </c>
      <c r="B461" s="11" t="s">
        <v>151</v>
      </c>
      <c r="C461" s="11" t="s">
        <v>1487</v>
      </c>
      <c r="D461" s="11" t="s">
        <v>1488</v>
      </c>
      <c r="E461" s="11" t="s">
        <v>128</v>
      </c>
      <c r="F461" s="12">
        <v>82292</v>
      </c>
    </row>
    <row r="462" spans="1:6">
      <c r="A462" s="11">
        <v>377</v>
      </c>
      <c r="B462" s="11" t="s">
        <v>151</v>
      </c>
      <c r="C462" s="11" t="s">
        <v>1491</v>
      </c>
      <c r="D462" s="11" t="s">
        <v>1492</v>
      </c>
      <c r="E462" s="11" t="s">
        <v>1421</v>
      </c>
      <c r="F462" s="12">
        <v>65833</v>
      </c>
    </row>
    <row r="463" spans="1:6">
      <c r="A463" s="11">
        <v>378</v>
      </c>
      <c r="B463" s="11" t="s">
        <v>151</v>
      </c>
      <c r="C463" s="11" t="s">
        <v>1494</v>
      </c>
      <c r="D463" s="11" t="s">
        <v>1495</v>
      </c>
      <c r="E463" s="11" t="s">
        <v>987</v>
      </c>
      <c r="F463" s="12">
        <v>82292</v>
      </c>
    </row>
    <row r="464" ht="24" spans="1:6">
      <c r="A464" s="11">
        <v>379</v>
      </c>
      <c r="B464" s="11" t="s">
        <v>151</v>
      </c>
      <c r="C464" s="11" t="s">
        <v>1497</v>
      </c>
      <c r="D464" s="11" t="s">
        <v>1498</v>
      </c>
      <c r="E464" s="11" t="s">
        <v>825</v>
      </c>
      <c r="F464" s="12">
        <v>10972</v>
      </c>
    </row>
    <row r="465" spans="1:6">
      <c r="A465" s="11">
        <v>380</v>
      </c>
      <c r="B465" s="11" t="s">
        <v>151</v>
      </c>
      <c r="C465" s="11" t="s">
        <v>1500</v>
      </c>
      <c r="D465" s="11" t="s">
        <v>1501</v>
      </c>
      <c r="E465" s="11" t="s">
        <v>922</v>
      </c>
      <c r="F465" s="12">
        <v>82292</v>
      </c>
    </row>
    <row r="466" spans="1:6">
      <c r="A466" s="11">
        <v>381</v>
      </c>
      <c r="B466" s="11" t="s">
        <v>151</v>
      </c>
      <c r="C466" s="11" t="s">
        <v>1503</v>
      </c>
      <c r="D466" s="11" t="s">
        <v>1504</v>
      </c>
      <c r="E466" s="11" t="s">
        <v>1343</v>
      </c>
      <c r="F466" s="12">
        <v>115209</v>
      </c>
    </row>
    <row r="467" spans="1:6">
      <c r="A467" s="11">
        <v>381</v>
      </c>
      <c r="B467" s="11" t="s">
        <v>151</v>
      </c>
      <c r="C467" s="11" t="s">
        <v>1503</v>
      </c>
      <c r="D467" s="11" t="s">
        <v>1504</v>
      </c>
      <c r="E467" s="11" t="s">
        <v>3418</v>
      </c>
      <c r="F467" s="12">
        <v>49375</v>
      </c>
    </row>
    <row r="468" ht="24" spans="1:6">
      <c r="A468" s="11">
        <v>382</v>
      </c>
      <c r="B468" s="11" t="s">
        <v>151</v>
      </c>
      <c r="C468" s="11" t="s">
        <v>1506</v>
      </c>
      <c r="D468" s="11" t="s">
        <v>1507</v>
      </c>
      <c r="E468" s="11" t="s">
        <v>1324</v>
      </c>
      <c r="F468" s="12">
        <v>3919</v>
      </c>
    </row>
    <row r="469" spans="1:6">
      <c r="A469" s="11">
        <v>383</v>
      </c>
      <c r="B469" s="11" t="s">
        <v>151</v>
      </c>
      <c r="C469" s="11" t="s">
        <v>1509</v>
      </c>
      <c r="D469" s="11" t="s">
        <v>1510</v>
      </c>
      <c r="E469" s="11" t="s">
        <v>417</v>
      </c>
      <c r="F469" s="12">
        <v>82292</v>
      </c>
    </row>
    <row r="470" spans="1:6">
      <c r="A470" s="11">
        <v>384</v>
      </c>
      <c r="B470" s="11" t="s">
        <v>151</v>
      </c>
      <c r="C470" s="11" t="s">
        <v>1513</v>
      </c>
      <c r="D470" s="11" t="s">
        <v>1514</v>
      </c>
      <c r="E470" s="11" t="s">
        <v>384</v>
      </c>
      <c r="F470" s="12">
        <v>82292</v>
      </c>
    </row>
    <row r="471" ht="24" spans="1:6">
      <c r="A471" s="11">
        <v>385</v>
      </c>
      <c r="B471" s="11" t="s">
        <v>151</v>
      </c>
      <c r="C471" s="11" t="s">
        <v>1516</v>
      </c>
      <c r="D471" s="11" t="s">
        <v>1517</v>
      </c>
      <c r="E471" s="11" t="s">
        <v>1152</v>
      </c>
      <c r="F471" s="12">
        <v>16458</v>
      </c>
    </row>
    <row r="472" spans="1:6">
      <c r="A472" s="11">
        <v>386</v>
      </c>
      <c r="B472" s="11" t="s">
        <v>151</v>
      </c>
      <c r="C472" s="11" t="s">
        <v>1519</v>
      </c>
      <c r="D472" s="11" t="s">
        <v>1520</v>
      </c>
      <c r="E472" s="11" t="s">
        <v>651</v>
      </c>
      <c r="F472" s="12">
        <v>82292</v>
      </c>
    </row>
    <row r="473" spans="1:6">
      <c r="A473" s="11">
        <v>387</v>
      </c>
      <c r="B473" s="11" t="s">
        <v>151</v>
      </c>
      <c r="C473" s="11" t="s">
        <v>1522</v>
      </c>
      <c r="D473" s="11" t="s">
        <v>1523</v>
      </c>
      <c r="E473" s="11" t="s">
        <v>1381</v>
      </c>
      <c r="F473" s="12">
        <v>164584</v>
      </c>
    </row>
    <row r="474" spans="1:6">
      <c r="A474" s="11">
        <v>388</v>
      </c>
      <c r="B474" s="11" t="s">
        <v>151</v>
      </c>
      <c r="C474" s="11" t="s">
        <v>1525</v>
      </c>
      <c r="D474" s="11" t="s">
        <v>1526</v>
      </c>
      <c r="E474" s="11" t="s">
        <v>291</v>
      </c>
      <c r="F474" s="12">
        <v>82292</v>
      </c>
    </row>
    <row r="475" ht="24" spans="1:6">
      <c r="A475" s="11">
        <v>389</v>
      </c>
      <c r="B475" s="11" t="s">
        <v>151</v>
      </c>
      <c r="C475" s="11" t="s">
        <v>1528</v>
      </c>
      <c r="D475" s="11" t="s">
        <v>1529</v>
      </c>
      <c r="E475" s="11" t="s">
        <v>554</v>
      </c>
      <c r="F475" s="12">
        <v>41146</v>
      </c>
    </row>
    <row r="476" spans="1:6">
      <c r="A476" s="11">
        <v>390</v>
      </c>
      <c r="B476" s="11" t="s">
        <v>151</v>
      </c>
      <c r="C476" s="11" t="s">
        <v>1532</v>
      </c>
      <c r="D476" s="11" t="s">
        <v>1533</v>
      </c>
      <c r="E476" s="11" t="s">
        <v>1152</v>
      </c>
      <c r="F476" s="12">
        <v>65833</v>
      </c>
    </row>
    <row r="477" spans="1:6">
      <c r="A477" s="11">
        <v>391</v>
      </c>
      <c r="B477" s="11" t="s">
        <v>151</v>
      </c>
      <c r="C477" s="11" t="s">
        <v>1535</v>
      </c>
      <c r="D477" s="11" t="s">
        <v>1536</v>
      </c>
      <c r="E477" s="11" t="s">
        <v>128</v>
      </c>
      <c r="F477" s="12">
        <v>82292</v>
      </c>
    </row>
    <row r="478" spans="1:6">
      <c r="A478" s="11">
        <v>392</v>
      </c>
      <c r="B478" s="11" t="s">
        <v>151</v>
      </c>
      <c r="C478" s="11" t="s">
        <v>1538</v>
      </c>
      <c r="D478" s="11" t="s">
        <v>1539</v>
      </c>
      <c r="E478" s="11" t="s">
        <v>128</v>
      </c>
      <c r="F478" s="12">
        <v>82292</v>
      </c>
    </row>
    <row r="479" ht="24" spans="1:6">
      <c r="A479" s="11">
        <v>393</v>
      </c>
      <c r="B479" s="11" t="s">
        <v>151</v>
      </c>
      <c r="C479" s="11" t="s">
        <v>1541</v>
      </c>
      <c r="D479" s="11" t="s">
        <v>1542</v>
      </c>
      <c r="E479" s="11" t="s">
        <v>1152</v>
      </c>
      <c r="F479" s="12">
        <v>16458</v>
      </c>
    </row>
    <row r="480" ht="24" spans="1:6">
      <c r="A480" s="11">
        <v>394</v>
      </c>
      <c r="B480" s="11" t="s">
        <v>151</v>
      </c>
      <c r="C480" s="11" t="s">
        <v>1544</v>
      </c>
      <c r="D480" s="11" t="s">
        <v>1545</v>
      </c>
      <c r="E480" s="11" t="s">
        <v>384</v>
      </c>
      <c r="F480" s="12">
        <v>11658</v>
      </c>
    </row>
    <row r="481" ht="24" spans="1:6">
      <c r="A481" s="11">
        <v>394</v>
      </c>
      <c r="B481" s="11" t="s">
        <v>151</v>
      </c>
      <c r="C481" s="11" t="s">
        <v>1544</v>
      </c>
      <c r="D481" s="11" t="s">
        <v>1545</v>
      </c>
      <c r="E481" s="11" t="s">
        <v>3423</v>
      </c>
      <c r="F481" s="12">
        <v>2057</v>
      </c>
    </row>
    <row r="482" spans="1:6">
      <c r="A482" s="11">
        <v>395</v>
      </c>
      <c r="B482" s="11" t="s">
        <v>151</v>
      </c>
      <c r="C482" s="11" t="s">
        <v>1547</v>
      </c>
      <c r="D482" s="11" t="s">
        <v>1548</v>
      </c>
      <c r="E482" s="11" t="s">
        <v>883</v>
      </c>
      <c r="F482" s="12">
        <v>82292</v>
      </c>
    </row>
    <row r="483" ht="24" spans="1:6">
      <c r="A483" s="11">
        <v>396</v>
      </c>
      <c r="B483" s="11" t="s">
        <v>151</v>
      </c>
      <c r="C483" s="11" t="s">
        <v>1550</v>
      </c>
      <c r="D483" s="11" t="s">
        <v>1551</v>
      </c>
      <c r="E483" s="11" t="s">
        <v>1152</v>
      </c>
      <c r="F483" s="12">
        <v>65833</v>
      </c>
    </row>
    <row r="484" ht="36" spans="1:6">
      <c r="A484" s="11">
        <v>397</v>
      </c>
      <c r="B484" s="11" t="s">
        <v>151</v>
      </c>
      <c r="C484" s="11" t="s">
        <v>1553</v>
      </c>
      <c r="D484" s="11" t="s">
        <v>1554</v>
      </c>
      <c r="E484" s="11" t="s">
        <v>1555</v>
      </c>
      <c r="F484" s="12">
        <v>8229</v>
      </c>
    </row>
    <row r="485" spans="1:6">
      <c r="A485" s="11">
        <v>398</v>
      </c>
      <c r="B485" s="11" t="s">
        <v>151</v>
      </c>
      <c r="C485" s="11" t="s">
        <v>1557</v>
      </c>
      <c r="D485" s="11" t="s">
        <v>1558</v>
      </c>
      <c r="E485" s="11" t="s">
        <v>590</v>
      </c>
      <c r="F485" s="12">
        <v>49375</v>
      </c>
    </row>
    <row r="486" spans="1:6">
      <c r="A486" s="11">
        <v>398</v>
      </c>
      <c r="B486" s="11" t="s">
        <v>151</v>
      </c>
      <c r="C486" s="11" t="s">
        <v>1557</v>
      </c>
      <c r="D486" s="11" t="s">
        <v>1558</v>
      </c>
      <c r="E486" s="11" t="s">
        <v>3367</v>
      </c>
      <c r="F486" s="12">
        <v>32917</v>
      </c>
    </row>
    <row r="487" spans="1:6">
      <c r="A487" s="11">
        <v>399</v>
      </c>
      <c r="B487" s="11" t="s">
        <v>151</v>
      </c>
      <c r="C487" s="11" t="s">
        <v>1560</v>
      </c>
      <c r="D487" s="11" t="s">
        <v>1561</v>
      </c>
      <c r="E487" s="11" t="s">
        <v>269</v>
      </c>
      <c r="F487" s="12">
        <v>82292</v>
      </c>
    </row>
    <row r="488" ht="24" spans="1:6">
      <c r="A488" s="11">
        <v>400</v>
      </c>
      <c r="B488" s="11" t="s">
        <v>151</v>
      </c>
      <c r="C488" s="11" t="s">
        <v>1563</v>
      </c>
      <c r="D488" s="11" t="s">
        <v>1564</v>
      </c>
      <c r="E488" s="11" t="s">
        <v>1178</v>
      </c>
      <c r="F488" s="12">
        <v>16458</v>
      </c>
    </row>
    <row r="489" spans="1:6">
      <c r="A489" s="11">
        <v>401</v>
      </c>
      <c r="B489" s="11" t="s">
        <v>151</v>
      </c>
      <c r="C489" s="11" t="s">
        <v>1566</v>
      </c>
      <c r="D489" s="11" t="s">
        <v>1567</v>
      </c>
      <c r="E489" s="11" t="s">
        <v>947</v>
      </c>
      <c r="F489" s="12">
        <v>46083</v>
      </c>
    </row>
    <row r="490" spans="1:6">
      <c r="A490" s="11">
        <v>401</v>
      </c>
      <c r="B490" s="11" t="s">
        <v>151</v>
      </c>
      <c r="C490" s="11" t="s">
        <v>1566</v>
      </c>
      <c r="D490" s="11" t="s">
        <v>1567</v>
      </c>
      <c r="E490" s="11" t="s">
        <v>2129</v>
      </c>
      <c r="F490" s="12">
        <v>36208</v>
      </c>
    </row>
    <row r="491" spans="1:6">
      <c r="A491" s="11">
        <v>402</v>
      </c>
      <c r="B491" s="11" t="s">
        <v>151</v>
      </c>
      <c r="C491" s="11" t="s">
        <v>1569</v>
      </c>
      <c r="D491" s="11" t="s">
        <v>1570</v>
      </c>
      <c r="E491" s="11" t="s">
        <v>1324</v>
      </c>
      <c r="F491" s="12">
        <v>82292</v>
      </c>
    </row>
    <row r="492" ht="24" spans="1:6">
      <c r="A492" s="11">
        <v>403</v>
      </c>
      <c r="B492" s="11" t="s">
        <v>151</v>
      </c>
      <c r="C492" s="11" t="s">
        <v>1572</v>
      </c>
      <c r="D492" s="11" t="s">
        <v>1573</v>
      </c>
      <c r="E492" s="11" t="s">
        <v>1058</v>
      </c>
      <c r="F492" s="12">
        <v>32917</v>
      </c>
    </row>
    <row r="493" spans="1:6">
      <c r="A493" s="11">
        <v>404</v>
      </c>
      <c r="B493" s="11" t="s">
        <v>151</v>
      </c>
      <c r="C493" s="11" t="s">
        <v>1576</v>
      </c>
      <c r="D493" s="11" t="s">
        <v>1577</v>
      </c>
      <c r="E493" s="11" t="s">
        <v>1271</v>
      </c>
      <c r="F493" s="12">
        <v>13552</v>
      </c>
    </row>
    <row r="494" spans="1:6">
      <c r="A494" s="11">
        <v>405</v>
      </c>
      <c r="B494" s="11" t="s">
        <v>151</v>
      </c>
      <c r="C494" s="11" t="s">
        <v>1579</v>
      </c>
      <c r="D494" s="11" t="s">
        <v>1580</v>
      </c>
      <c r="E494" s="11" t="s">
        <v>1152</v>
      </c>
      <c r="F494" s="12">
        <v>65833</v>
      </c>
    </row>
    <row r="495" spans="1:6">
      <c r="A495" s="11">
        <v>406</v>
      </c>
      <c r="B495" s="11" t="s">
        <v>151</v>
      </c>
      <c r="C495" s="11" t="s">
        <v>1582</v>
      </c>
      <c r="D495" s="11" t="s">
        <v>1583</v>
      </c>
      <c r="E495" s="11" t="s">
        <v>403</v>
      </c>
      <c r="F495" s="12">
        <v>82292</v>
      </c>
    </row>
    <row r="496" spans="1:6">
      <c r="A496" s="11">
        <v>407</v>
      </c>
      <c r="B496" s="11" t="s">
        <v>151</v>
      </c>
      <c r="C496" s="11" t="s">
        <v>1585</v>
      </c>
      <c r="D496" s="11" t="s">
        <v>1586</v>
      </c>
      <c r="E496" s="11" t="s">
        <v>1357</v>
      </c>
      <c r="F496" s="12">
        <v>82292</v>
      </c>
    </row>
    <row r="497" spans="1:6">
      <c r="A497" s="11">
        <v>408</v>
      </c>
      <c r="B497" s="11" t="s">
        <v>151</v>
      </c>
      <c r="C497" s="11" t="s">
        <v>1588</v>
      </c>
      <c r="D497" s="11" t="s">
        <v>1589</v>
      </c>
      <c r="E497" s="11" t="s">
        <v>1235</v>
      </c>
      <c r="F497" s="12">
        <v>32917</v>
      </c>
    </row>
    <row r="498" spans="1:6">
      <c r="A498" s="11">
        <v>409</v>
      </c>
      <c r="B498" s="11" t="s">
        <v>151</v>
      </c>
      <c r="C498" s="11" t="s">
        <v>1591</v>
      </c>
      <c r="D498" s="11" t="s">
        <v>1592</v>
      </c>
      <c r="E498" s="11" t="s">
        <v>1593</v>
      </c>
      <c r="F498" s="12">
        <v>82292</v>
      </c>
    </row>
    <row r="499" spans="1:6">
      <c r="A499" s="11">
        <v>410</v>
      </c>
      <c r="B499" s="11" t="s">
        <v>151</v>
      </c>
      <c r="C499" s="11" t="s">
        <v>1595</v>
      </c>
      <c r="D499" s="11" t="s">
        <v>1596</v>
      </c>
      <c r="E499" s="11" t="s">
        <v>403</v>
      </c>
      <c r="F499" s="12">
        <v>82292</v>
      </c>
    </row>
    <row r="500" spans="1:6">
      <c r="A500" s="11">
        <v>411</v>
      </c>
      <c r="B500" s="11" t="s">
        <v>151</v>
      </c>
      <c r="C500" s="11" t="s">
        <v>1599</v>
      </c>
      <c r="D500" s="11" t="s">
        <v>1600</v>
      </c>
      <c r="E500" s="11" t="s">
        <v>1271</v>
      </c>
      <c r="F500" s="12">
        <v>12344</v>
      </c>
    </row>
    <row r="501" spans="1:6">
      <c r="A501" s="11">
        <v>412</v>
      </c>
      <c r="B501" s="11" t="s">
        <v>151</v>
      </c>
      <c r="C501" s="11" t="s">
        <v>231</v>
      </c>
      <c r="D501" s="11" t="s">
        <v>232</v>
      </c>
      <c r="E501" s="11" t="s">
        <v>1602</v>
      </c>
      <c r="F501" s="12">
        <v>23511</v>
      </c>
    </row>
    <row r="502" spans="1:6">
      <c r="A502" s="11">
        <v>413</v>
      </c>
      <c r="B502" s="11" t="s">
        <v>151</v>
      </c>
      <c r="C502" s="11" t="s">
        <v>1604</v>
      </c>
      <c r="D502" s="11" t="s">
        <v>1605</v>
      </c>
      <c r="E502" s="11" t="s">
        <v>987</v>
      </c>
      <c r="F502" s="12">
        <v>32917</v>
      </c>
    </row>
    <row r="503" ht="24" spans="1:6">
      <c r="A503" s="11">
        <v>414</v>
      </c>
      <c r="B503" s="11" t="s">
        <v>151</v>
      </c>
      <c r="C503" s="11" t="s">
        <v>1607</v>
      </c>
      <c r="D503" s="11" t="s">
        <v>1608</v>
      </c>
      <c r="E503" s="11" t="s">
        <v>825</v>
      </c>
      <c r="F503" s="12">
        <v>54861</v>
      </c>
    </row>
    <row r="504" spans="1:6">
      <c r="A504" s="11">
        <v>415</v>
      </c>
      <c r="B504" s="11" t="s">
        <v>151</v>
      </c>
      <c r="C504" s="11" t="s">
        <v>1610</v>
      </c>
      <c r="D504" s="11" t="s">
        <v>1611</v>
      </c>
      <c r="E504" s="11" t="s">
        <v>347</v>
      </c>
      <c r="F504" s="12">
        <v>82292</v>
      </c>
    </row>
    <row r="505" spans="1:6">
      <c r="A505" s="11">
        <v>416</v>
      </c>
      <c r="B505" s="11" t="s">
        <v>151</v>
      </c>
      <c r="C505" s="11" t="s">
        <v>1613</v>
      </c>
      <c r="D505" s="11" t="s">
        <v>1614</v>
      </c>
      <c r="E505" s="11" t="s">
        <v>1615</v>
      </c>
      <c r="F505" s="12">
        <v>14961</v>
      </c>
    </row>
    <row r="506" ht="24" spans="1:6">
      <c r="A506" s="11">
        <v>417</v>
      </c>
      <c r="B506" s="11" t="s">
        <v>151</v>
      </c>
      <c r="C506" s="11" t="s">
        <v>1064</v>
      </c>
      <c r="D506" s="11" t="s">
        <v>1065</v>
      </c>
      <c r="E506" s="11" t="s">
        <v>429</v>
      </c>
      <c r="F506" s="12">
        <v>2128</v>
      </c>
    </row>
    <row r="507" ht="24" spans="1:6">
      <c r="A507" s="11">
        <v>418</v>
      </c>
      <c r="B507" s="11" t="s">
        <v>151</v>
      </c>
      <c r="C507" s="11" t="s">
        <v>1619</v>
      </c>
      <c r="D507" s="11" t="s">
        <v>1620</v>
      </c>
      <c r="E507" s="11" t="s">
        <v>829</v>
      </c>
      <c r="F507" s="12">
        <v>686</v>
      </c>
    </row>
    <row r="508" spans="1:6">
      <c r="A508" s="11">
        <v>419</v>
      </c>
      <c r="B508" s="11" t="s">
        <v>151</v>
      </c>
      <c r="C508" s="11" t="s">
        <v>1622</v>
      </c>
      <c r="D508" s="11" t="s">
        <v>1623</v>
      </c>
      <c r="E508" s="11" t="s">
        <v>1624</v>
      </c>
      <c r="F508" s="12">
        <v>82292</v>
      </c>
    </row>
    <row r="509" spans="1:6">
      <c r="A509" s="11">
        <v>420</v>
      </c>
      <c r="B509" s="11" t="s">
        <v>151</v>
      </c>
      <c r="C509" s="11" t="s">
        <v>1626</v>
      </c>
      <c r="D509" s="11" t="s">
        <v>1627</v>
      </c>
      <c r="E509" s="11" t="s">
        <v>269</v>
      </c>
      <c r="F509" s="12">
        <v>82292</v>
      </c>
    </row>
    <row r="510" spans="1:6">
      <c r="A510" s="11">
        <v>421</v>
      </c>
      <c r="B510" s="11" t="s">
        <v>151</v>
      </c>
      <c r="C510" s="11" t="s">
        <v>1629</v>
      </c>
      <c r="D510" s="11" t="s">
        <v>1630</v>
      </c>
      <c r="E510" s="11" t="s">
        <v>1632</v>
      </c>
      <c r="F510" s="12">
        <v>82292</v>
      </c>
    </row>
    <row r="511" spans="1:6">
      <c r="A511" s="11">
        <v>422</v>
      </c>
      <c r="B511" s="11" t="s">
        <v>151</v>
      </c>
      <c r="C511" s="11" t="s">
        <v>1634</v>
      </c>
      <c r="D511" s="11" t="s">
        <v>1635</v>
      </c>
      <c r="E511" s="11" t="s">
        <v>1636</v>
      </c>
      <c r="F511" s="12">
        <v>9753</v>
      </c>
    </row>
    <row r="512" spans="1:6">
      <c r="A512" s="11">
        <v>423</v>
      </c>
      <c r="B512" s="11" t="s">
        <v>151</v>
      </c>
      <c r="C512" s="11" t="s">
        <v>1638</v>
      </c>
      <c r="D512" s="11" t="s">
        <v>1639</v>
      </c>
      <c r="E512" s="11" t="s">
        <v>1271</v>
      </c>
      <c r="F512" s="12">
        <v>12344</v>
      </c>
    </row>
    <row r="513" ht="24" spans="1:6">
      <c r="A513" s="11">
        <v>424</v>
      </c>
      <c r="B513" s="11" t="s">
        <v>151</v>
      </c>
      <c r="C513" s="11" t="s">
        <v>1095</v>
      </c>
      <c r="D513" s="11" t="s">
        <v>1642</v>
      </c>
      <c r="E513" s="11" t="s">
        <v>429</v>
      </c>
      <c r="F513" s="12">
        <v>2572</v>
      </c>
    </row>
    <row r="514" ht="24" spans="1:6">
      <c r="A514" s="11">
        <v>425</v>
      </c>
      <c r="B514" s="11" t="s">
        <v>151</v>
      </c>
      <c r="C514" s="11" t="s">
        <v>1644</v>
      </c>
      <c r="D514" s="11" t="s">
        <v>1645</v>
      </c>
      <c r="E514" s="11" t="s">
        <v>1218</v>
      </c>
      <c r="F514" s="12">
        <v>1732</v>
      </c>
    </row>
    <row r="515" ht="24" spans="1:6">
      <c r="A515" s="11">
        <v>426</v>
      </c>
      <c r="B515" s="11" t="s">
        <v>151</v>
      </c>
      <c r="C515" s="11" t="s">
        <v>1647</v>
      </c>
      <c r="D515" s="11" t="s">
        <v>1648</v>
      </c>
      <c r="E515" s="11" t="s">
        <v>829</v>
      </c>
      <c r="F515" s="12">
        <v>1543</v>
      </c>
    </row>
    <row r="516" ht="24" spans="1:6">
      <c r="A516" s="11">
        <v>427</v>
      </c>
      <c r="B516" s="11" t="s">
        <v>151</v>
      </c>
      <c r="C516" s="11" t="s">
        <v>1650</v>
      </c>
      <c r="D516" s="11" t="s">
        <v>1651</v>
      </c>
      <c r="E516" s="11" t="s">
        <v>825</v>
      </c>
      <c r="F516" s="12">
        <v>6330</v>
      </c>
    </row>
    <row r="517" ht="24" spans="1:6">
      <c r="A517" s="11">
        <v>428</v>
      </c>
      <c r="B517" s="11" t="s">
        <v>151</v>
      </c>
      <c r="C517" s="11" t="s">
        <v>1653</v>
      </c>
      <c r="D517" s="11" t="s">
        <v>1654</v>
      </c>
      <c r="E517" s="11" t="s">
        <v>1655</v>
      </c>
      <c r="F517" s="12">
        <v>49375</v>
      </c>
    </row>
    <row r="518" ht="24" spans="1:6">
      <c r="A518" s="11">
        <v>428</v>
      </c>
      <c r="B518" s="11" t="s">
        <v>151</v>
      </c>
      <c r="C518" s="11" t="s">
        <v>1653</v>
      </c>
      <c r="D518" s="11" t="s">
        <v>1654</v>
      </c>
      <c r="E518" s="11" t="s">
        <v>3431</v>
      </c>
      <c r="F518" s="12">
        <v>32917</v>
      </c>
    </row>
    <row r="519" ht="24" spans="1:6">
      <c r="A519" s="11">
        <v>429</v>
      </c>
      <c r="B519" s="11" t="s">
        <v>151</v>
      </c>
      <c r="C519" s="11" t="s">
        <v>1657</v>
      </c>
      <c r="D519" s="11" t="s">
        <v>1658</v>
      </c>
      <c r="E519" s="11" t="s">
        <v>825</v>
      </c>
      <c r="F519" s="12">
        <v>6330</v>
      </c>
    </row>
    <row r="520" spans="1:6">
      <c r="A520" s="11">
        <v>430</v>
      </c>
      <c r="B520" s="11" t="s">
        <v>151</v>
      </c>
      <c r="C520" s="11" t="s">
        <v>1660</v>
      </c>
      <c r="D520" s="11" t="s">
        <v>1661</v>
      </c>
      <c r="E520" s="11" t="s">
        <v>403</v>
      </c>
      <c r="F520" s="12">
        <v>82292</v>
      </c>
    </row>
    <row r="521" ht="24" spans="1:6">
      <c r="A521" s="11">
        <v>431</v>
      </c>
      <c r="B521" s="11" t="s">
        <v>151</v>
      </c>
      <c r="C521" s="11" t="s">
        <v>1664</v>
      </c>
      <c r="D521" s="11" t="s">
        <v>1665</v>
      </c>
      <c r="E521" s="11" t="s">
        <v>1218</v>
      </c>
      <c r="F521" s="12">
        <v>4331</v>
      </c>
    </row>
    <row r="522" spans="1:6">
      <c r="A522" s="11">
        <v>432</v>
      </c>
      <c r="B522" s="11" t="s">
        <v>151</v>
      </c>
      <c r="C522" s="11" t="s">
        <v>1667</v>
      </c>
      <c r="D522" s="11" t="s">
        <v>1668</v>
      </c>
      <c r="E522" s="11" t="s">
        <v>1152</v>
      </c>
      <c r="F522" s="12">
        <v>65833</v>
      </c>
    </row>
    <row r="523" spans="1:6">
      <c r="A523" s="11">
        <v>433</v>
      </c>
      <c r="B523" s="11" t="s">
        <v>151</v>
      </c>
      <c r="C523" s="11" t="s">
        <v>1670</v>
      </c>
      <c r="D523" s="11" t="s">
        <v>1671</v>
      </c>
      <c r="E523" s="11" t="s">
        <v>407</v>
      </c>
      <c r="F523" s="12">
        <v>82292</v>
      </c>
    </row>
    <row r="524" ht="24" spans="1:6">
      <c r="A524" s="11">
        <v>434</v>
      </c>
      <c r="B524" s="11" t="s">
        <v>151</v>
      </c>
      <c r="C524" s="11" t="s">
        <v>1070</v>
      </c>
      <c r="D524" s="11" t="s">
        <v>1071</v>
      </c>
      <c r="E524" s="11" t="s">
        <v>829</v>
      </c>
      <c r="F524" s="12">
        <v>954</v>
      </c>
    </row>
    <row r="525" ht="24" spans="1:6">
      <c r="A525" s="11">
        <v>435</v>
      </c>
      <c r="B525" s="11" t="s">
        <v>151</v>
      </c>
      <c r="C525" s="11" t="s">
        <v>1675</v>
      </c>
      <c r="D525" s="11" t="s">
        <v>1676</v>
      </c>
      <c r="E525" s="11" t="s">
        <v>1339</v>
      </c>
      <c r="F525" s="12">
        <v>82292</v>
      </c>
    </row>
    <row r="526" ht="24" spans="1:6">
      <c r="A526" s="11">
        <v>436</v>
      </c>
      <c r="B526" s="11" t="s">
        <v>151</v>
      </c>
      <c r="C526" s="11" t="s">
        <v>1678</v>
      </c>
      <c r="D526" s="11" t="s">
        <v>1679</v>
      </c>
      <c r="E526" s="11" t="s">
        <v>376</v>
      </c>
      <c r="F526" s="12">
        <v>82292</v>
      </c>
    </row>
    <row r="527" ht="36" spans="1:6">
      <c r="A527" s="11">
        <v>437</v>
      </c>
      <c r="B527" s="11" t="s">
        <v>151</v>
      </c>
      <c r="C527" s="11" t="s">
        <v>1681</v>
      </c>
      <c r="D527" s="11" t="s">
        <v>1682</v>
      </c>
      <c r="E527" s="11" t="s">
        <v>234</v>
      </c>
      <c r="F527" s="12">
        <v>20573</v>
      </c>
    </row>
    <row r="528" ht="24" spans="1:6">
      <c r="A528" s="11">
        <v>438</v>
      </c>
      <c r="B528" s="11" t="s">
        <v>151</v>
      </c>
      <c r="C528" s="11" t="s">
        <v>1684</v>
      </c>
      <c r="D528" s="11" t="s">
        <v>1685</v>
      </c>
      <c r="E528" s="11" t="s">
        <v>1686</v>
      </c>
      <c r="F528" s="12">
        <v>82292</v>
      </c>
    </row>
    <row r="529" spans="1:6">
      <c r="A529" s="11">
        <v>439</v>
      </c>
      <c r="B529" s="11" t="s">
        <v>151</v>
      </c>
      <c r="C529" s="11" t="s">
        <v>1689</v>
      </c>
      <c r="D529" s="11" t="s">
        <v>1690</v>
      </c>
      <c r="E529" s="11" t="s">
        <v>1691</v>
      </c>
      <c r="F529" s="12">
        <v>82292</v>
      </c>
    </row>
    <row r="530" ht="24" spans="1:6">
      <c r="A530" s="11">
        <v>440</v>
      </c>
      <c r="B530" s="11" t="s">
        <v>151</v>
      </c>
      <c r="C530" s="11" t="s">
        <v>1693</v>
      </c>
      <c r="D530" s="11" t="s">
        <v>1694</v>
      </c>
      <c r="E530" s="11" t="s">
        <v>1695</v>
      </c>
      <c r="F530" s="12">
        <v>41146</v>
      </c>
    </row>
    <row r="531" spans="1:6">
      <c r="A531" s="11">
        <v>441</v>
      </c>
      <c r="B531" s="11" t="s">
        <v>151</v>
      </c>
      <c r="C531" s="11" t="s">
        <v>1697</v>
      </c>
      <c r="D531" s="11" t="s">
        <v>1698</v>
      </c>
      <c r="E531" s="11" t="s">
        <v>962</v>
      </c>
      <c r="F531" s="12">
        <v>82292</v>
      </c>
    </row>
    <row r="532" ht="24" spans="1:6">
      <c r="A532" s="11">
        <v>442</v>
      </c>
      <c r="B532" s="11" t="s">
        <v>151</v>
      </c>
      <c r="C532" s="11" t="s">
        <v>1619</v>
      </c>
      <c r="D532" s="11" t="s">
        <v>1620</v>
      </c>
      <c r="E532" s="11" t="s">
        <v>429</v>
      </c>
      <c r="F532" s="12">
        <v>914</v>
      </c>
    </row>
    <row r="533" ht="24" spans="1:6">
      <c r="A533" s="11">
        <v>443</v>
      </c>
      <c r="B533" s="11" t="s">
        <v>151</v>
      </c>
      <c r="C533" s="11" t="s">
        <v>1703</v>
      </c>
      <c r="D533" s="11" t="s">
        <v>1704</v>
      </c>
      <c r="E533" s="11" t="s">
        <v>203</v>
      </c>
      <c r="F533" s="12">
        <v>4841</v>
      </c>
    </row>
    <row r="534" ht="24" spans="1:6">
      <c r="A534" s="11">
        <v>444</v>
      </c>
      <c r="B534" s="11" t="s">
        <v>151</v>
      </c>
      <c r="C534" s="11" t="s">
        <v>1706</v>
      </c>
      <c r="D534" s="11" t="s">
        <v>1707</v>
      </c>
      <c r="E534" s="11" t="s">
        <v>825</v>
      </c>
      <c r="F534" s="12">
        <v>6330</v>
      </c>
    </row>
    <row r="535" ht="24" spans="1:6">
      <c r="A535" s="11">
        <v>445</v>
      </c>
      <c r="B535" s="11" t="s">
        <v>151</v>
      </c>
      <c r="C535" s="11" t="s">
        <v>1709</v>
      </c>
      <c r="D535" s="11" t="s">
        <v>1710</v>
      </c>
      <c r="E535" s="11" t="s">
        <v>825</v>
      </c>
      <c r="F535" s="12">
        <v>27431</v>
      </c>
    </row>
    <row r="536" spans="1:6">
      <c r="A536" s="11">
        <v>446</v>
      </c>
      <c r="B536" s="11" t="s">
        <v>151</v>
      </c>
      <c r="C536" s="11" t="s">
        <v>181</v>
      </c>
      <c r="D536" s="11" t="s">
        <v>182</v>
      </c>
      <c r="E536" s="11" t="s">
        <v>1615</v>
      </c>
      <c r="F536" s="12">
        <v>19948</v>
      </c>
    </row>
    <row r="537" ht="36" spans="1:6">
      <c r="A537" s="11">
        <v>447</v>
      </c>
      <c r="B537" s="11" t="s">
        <v>151</v>
      </c>
      <c r="C537" s="11" t="s">
        <v>1713</v>
      </c>
      <c r="D537" s="11" t="s">
        <v>1714</v>
      </c>
      <c r="E537" s="11" t="s">
        <v>1339</v>
      </c>
      <c r="F537" s="12">
        <v>21944</v>
      </c>
    </row>
    <row r="538" spans="1:6">
      <c r="A538" s="11">
        <v>448</v>
      </c>
      <c r="B538" s="11" t="s">
        <v>151</v>
      </c>
      <c r="C538" s="11" t="s">
        <v>1716</v>
      </c>
      <c r="D538" s="11" t="s">
        <v>1717</v>
      </c>
      <c r="E538" s="11" t="s">
        <v>1624</v>
      </c>
      <c r="F538" s="12">
        <v>82292</v>
      </c>
    </row>
    <row r="539" ht="24" spans="1:6">
      <c r="A539" s="11">
        <v>449</v>
      </c>
      <c r="B539" s="11" t="s">
        <v>151</v>
      </c>
      <c r="C539" s="11" t="s">
        <v>1720</v>
      </c>
      <c r="D539" s="11" t="s">
        <v>1721</v>
      </c>
      <c r="E539" s="11" t="s">
        <v>1058</v>
      </c>
      <c r="F539" s="12">
        <v>32917</v>
      </c>
    </row>
    <row r="540" ht="24" spans="1:6">
      <c r="A540" s="11">
        <v>450</v>
      </c>
      <c r="B540" s="11" t="s">
        <v>151</v>
      </c>
      <c r="C540" s="11" t="s">
        <v>1723</v>
      </c>
      <c r="D540" s="11" t="s">
        <v>1724</v>
      </c>
      <c r="E540" s="11" t="s">
        <v>1218</v>
      </c>
      <c r="F540" s="12">
        <v>1732</v>
      </c>
    </row>
    <row r="541" spans="1:6">
      <c r="A541" s="11">
        <v>451</v>
      </c>
      <c r="B541" s="11" t="s">
        <v>151</v>
      </c>
      <c r="C541" s="11" t="s">
        <v>1726</v>
      </c>
      <c r="D541" s="11" t="s">
        <v>1727</v>
      </c>
      <c r="E541" s="11" t="s">
        <v>1728</v>
      </c>
      <c r="F541" s="12">
        <v>32917</v>
      </c>
    </row>
    <row r="542" spans="1:6">
      <c r="A542" s="11">
        <v>452</v>
      </c>
      <c r="B542" s="11" t="s">
        <v>151</v>
      </c>
      <c r="C542" s="11" t="s">
        <v>1730</v>
      </c>
      <c r="D542" s="11" t="s">
        <v>1731</v>
      </c>
      <c r="E542" s="11" t="s">
        <v>1732</v>
      </c>
      <c r="F542" s="12">
        <v>82292</v>
      </c>
    </row>
    <row r="543" spans="1:6">
      <c r="A543" s="11">
        <v>453</v>
      </c>
      <c r="B543" s="11" t="s">
        <v>151</v>
      </c>
      <c r="C543" s="11" t="s">
        <v>1734</v>
      </c>
      <c r="D543" s="11" t="s">
        <v>1735</v>
      </c>
      <c r="E543" s="11" t="s">
        <v>1615</v>
      </c>
      <c r="F543" s="12">
        <v>82292</v>
      </c>
    </row>
    <row r="544" ht="24" spans="1:6">
      <c r="A544" s="11">
        <v>454</v>
      </c>
      <c r="B544" s="11" t="s">
        <v>151</v>
      </c>
      <c r="C544" s="11" t="s">
        <v>1737</v>
      </c>
      <c r="D544" s="11" t="s">
        <v>1738</v>
      </c>
      <c r="E544" s="11" t="s">
        <v>1133</v>
      </c>
      <c r="F544" s="12">
        <v>82292</v>
      </c>
    </row>
    <row r="545" spans="1:6">
      <c r="A545" s="11">
        <v>455</v>
      </c>
      <c r="B545" s="11" t="s">
        <v>151</v>
      </c>
      <c r="C545" s="11" t="s">
        <v>1740</v>
      </c>
      <c r="D545" s="11" t="s">
        <v>1741</v>
      </c>
      <c r="E545" s="11" t="s">
        <v>1421</v>
      </c>
      <c r="F545" s="12">
        <v>45425</v>
      </c>
    </row>
    <row r="546" spans="1:6">
      <c r="A546" s="11">
        <v>455</v>
      </c>
      <c r="B546" s="11" t="s">
        <v>151</v>
      </c>
      <c r="C546" s="11" t="s">
        <v>1740</v>
      </c>
      <c r="D546" s="11" t="s">
        <v>1741</v>
      </c>
      <c r="E546" s="11" t="s">
        <v>504</v>
      </c>
      <c r="F546" s="12">
        <v>20408</v>
      </c>
    </row>
    <row r="547" spans="1:6">
      <c r="A547" s="11">
        <v>456</v>
      </c>
      <c r="B547" s="11" t="s">
        <v>151</v>
      </c>
      <c r="C547" s="11" t="s">
        <v>1744</v>
      </c>
      <c r="D547" s="11" t="s">
        <v>1745</v>
      </c>
      <c r="E547" s="11" t="s">
        <v>436</v>
      </c>
      <c r="F547" s="12">
        <v>82292</v>
      </c>
    </row>
    <row r="548" spans="1:6">
      <c r="A548" s="11">
        <v>457</v>
      </c>
      <c r="B548" s="11" t="s">
        <v>151</v>
      </c>
      <c r="C548" s="11" t="s">
        <v>1747</v>
      </c>
      <c r="D548" s="11" t="s">
        <v>1748</v>
      </c>
      <c r="E548" s="11" t="s">
        <v>128</v>
      </c>
      <c r="F548" s="12">
        <v>82292</v>
      </c>
    </row>
    <row r="549" ht="24.75" spans="1:6">
      <c r="A549" s="11">
        <v>458</v>
      </c>
      <c r="B549" s="11" t="s">
        <v>151</v>
      </c>
      <c r="C549" s="11" t="s">
        <v>1750</v>
      </c>
      <c r="D549" s="11" t="s">
        <v>1751</v>
      </c>
      <c r="E549" s="11" t="s">
        <v>242</v>
      </c>
      <c r="F549" s="12">
        <v>82292</v>
      </c>
    </row>
    <row r="550" spans="1:6">
      <c r="A550" s="11">
        <v>459</v>
      </c>
      <c r="B550" s="11" t="s">
        <v>151</v>
      </c>
      <c r="C550" s="11" t="s">
        <v>1753</v>
      </c>
      <c r="D550" s="11" t="s">
        <v>1754</v>
      </c>
      <c r="E550" s="11" t="s">
        <v>1755</v>
      </c>
      <c r="F550" s="12">
        <v>82292</v>
      </c>
    </row>
    <row r="551" spans="1:6">
      <c r="A551" s="11">
        <v>460</v>
      </c>
      <c r="B551" s="11" t="s">
        <v>151</v>
      </c>
      <c r="C551" s="11" t="s">
        <v>1757</v>
      </c>
      <c r="D551" s="11" t="s">
        <v>1758</v>
      </c>
      <c r="E551" s="11" t="s">
        <v>1759</v>
      </c>
      <c r="F551" s="12">
        <v>82292</v>
      </c>
    </row>
    <row r="552" spans="1:6">
      <c r="A552" s="11">
        <v>461</v>
      </c>
      <c r="B552" s="11" t="s">
        <v>151</v>
      </c>
      <c r="C552" s="11" t="s">
        <v>1761</v>
      </c>
      <c r="D552" s="11" t="s">
        <v>1762</v>
      </c>
      <c r="E552" s="11" t="s">
        <v>436</v>
      </c>
      <c r="F552" s="12">
        <v>82292</v>
      </c>
    </row>
    <row r="553" spans="1:6">
      <c r="A553" s="11">
        <v>462</v>
      </c>
      <c r="B553" s="11" t="s">
        <v>151</v>
      </c>
      <c r="C553" s="11" t="s">
        <v>1765</v>
      </c>
      <c r="D553" s="11" t="s">
        <v>1766</v>
      </c>
      <c r="E553" s="11" t="s">
        <v>296</v>
      </c>
      <c r="F553" s="12">
        <v>82292</v>
      </c>
    </row>
    <row r="554" ht="24" spans="1:6">
      <c r="A554" s="11">
        <v>463</v>
      </c>
      <c r="B554" s="11" t="s">
        <v>151</v>
      </c>
      <c r="C554" s="11" t="s">
        <v>1768</v>
      </c>
      <c r="D554" s="11" t="s">
        <v>1769</v>
      </c>
      <c r="E554" s="11" t="s">
        <v>1555</v>
      </c>
      <c r="F554" s="12">
        <v>8229</v>
      </c>
    </row>
    <row r="555" ht="36" spans="1:6">
      <c r="A555" s="11">
        <v>464</v>
      </c>
      <c r="B555" s="11" t="s">
        <v>151</v>
      </c>
      <c r="C555" s="11" t="s">
        <v>1771</v>
      </c>
      <c r="D555" s="11" t="s">
        <v>1772</v>
      </c>
      <c r="E555" s="11" t="s">
        <v>1773</v>
      </c>
      <c r="F555" s="12">
        <v>36570</v>
      </c>
    </row>
    <row r="556" ht="24" spans="1:6">
      <c r="A556" s="11">
        <v>465</v>
      </c>
      <c r="B556" s="11" t="s">
        <v>151</v>
      </c>
      <c r="C556" s="11" t="s">
        <v>1468</v>
      </c>
      <c r="D556" s="11" t="s">
        <v>1469</v>
      </c>
      <c r="E556" s="11" t="s">
        <v>429</v>
      </c>
      <c r="F556" s="12">
        <v>1219</v>
      </c>
    </row>
    <row r="557" spans="1:6">
      <c r="A557" s="11">
        <v>466</v>
      </c>
      <c r="B557" s="11" t="s">
        <v>151</v>
      </c>
      <c r="C557" s="11" t="s">
        <v>1777</v>
      </c>
      <c r="D557" s="11" t="s">
        <v>1778</v>
      </c>
      <c r="E557" s="11" t="s">
        <v>1152</v>
      </c>
      <c r="F557" s="12">
        <v>32917</v>
      </c>
    </row>
    <row r="558" spans="1:6">
      <c r="A558" s="11">
        <v>467</v>
      </c>
      <c r="B558" s="11" t="s">
        <v>151</v>
      </c>
      <c r="C558" s="11" t="s">
        <v>1780</v>
      </c>
      <c r="D558" s="11" t="s">
        <v>1781</v>
      </c>
      <c r="E558" s="11" t="s">
        <v>947</v>
      </c>
      <c r="F558" s="12">
        <v>82292</v>
      </c>
    </row>
    <row r="559" ht="48" spans="1:6">
      <c r="A559" s="11">
        <v>468</v>
      </c>
      <c r="B559" s="11" t="s">
        <v>151</v>
      </c>
      <c r="C559" s="11" t="s">
        <v>1783</v>
      </c>
      <c r="D559" s="11" t="s">
        <v>1784</v>
      </c>
      <c r="E559" s="11" t="s">
        <v>1339</v>
      </c>
      <c r="F559" s="12">
        <v>82292</v>
      </c>
    </row>
    <row r="560" spans="1:6">
      <c r="A560" s="11">
        <v>469</v>
      </c>
      <c r="B560" s="11" t="s">
        <v>151</v>
      </c>
      <c r="C560" s="11" t="s">
        <v>1786</v>
      </c>
      <c r="D560" s="11" t="s">
        <v>1787</v>
      </c>
      <c r="E560" s="11" t="s">
        <v>962</v>
      </c>
      <c r="F560" s="12">
        <v>82292</v>
      </c>
    </row>
    <row r="561" ht="24" spans="1:6">
      <c r="A561" s="11">
        <v>470</v>
      </c>
      <c r="B561" s="11" t="s">
        <v>151</v>
      </c>
      <c r="C561" s="11" t="s">
        <v>1790</v>
      </c>
      <c r="D561" s="11" t="s">
        <v>1791</v>
      </c>
      <c r="E561" s="11" t="s">
        <v>1152</v>
      </c>
      <c r="F561" s="12">
        <v>32917</v>
      </c>
    </row>
    <row r="562" spans="1:6">
      <c r="A562" s="11">
        <v>471</v>
      </c>
      <c r="B562" s="11" t="s">
        <v>151</v>
      </c>
      <c r="C562" s="11" t="s">
        <v>1793</v>
      </c>
      <c r="D562" s="11" t="s">
        <v>1794</v>
      </c>
      <c r="E562" s="11" t="s">
        <v>708</v>
      </c>
      <c r="F562" s="12">
        <v>32917</v>
      </c>
    </row>
    <row r="563" ht="36" spans="1:6">
      <c r="A563" s="11">
        <v>472</v>
      </c>
      <c r="B563" s="11" t="s">
        <v>151</v>
      </c>
      <c r="C563" s="11" t="s">
        <v>1796</v>
      </c>
      <c r="D563" s="11" t="s">
        <v>1797</v>
      </c>
      <c r="E563" s="11" t="s">
        <v>841</v>
      </c>
      <c r="F563" s="12">
        <v>5878</v>
      </c>
    </row>
    <row r="564" spans="1:6">
      <c r="A564" s="11">
        <v>473</v>
      </c>
      <c r="B564" s="11" t="s">
        <v>151</v>
      </c>
      <c r="C564" s="11" t="s">
        <v>1799</v>
      </c>
      <c r="D564" s="11" t="s">
        <v>1800</v>
      </c>
      <c r="E564" s="11" t="s">
        <v>376</v>
      </c>
      <c r="F564" s="12">
        <v>82292</v>
      </c>
    </row>
    <row r="565" spans="1:6">
      <c r="A565" s="11">
        <v>474</v>
      </c>
      <c r="B565" s="11" t="s">
        <v>151</v>
      </c>
      <c r="C565" s="11" t="s">
        <v>1802</v>
      </c>
      <c r="D565" s="11" t="s">
        <v>1803</v>
      </c>
      <c r="E565" s="11" t="s">
        <v>1421</v>
      </c>
      <c r="F565" s="12">
        <v>82292</v>
      </c>
    </row>
    <row r="566" spans="1:6">
      <c r="A566" s="11">
        <v>475</v>
      </c>
      <c r="B566" s="11" t="s">
        <v>151</v>
      </c>
      <c r="C566" s="11" t="s">
        <v>1806</v>
      </c>
      <c r="D566" s="11" t="s">
        <v>1807</v>
      </c>
      <c r="E566" s="11" t="s">
        <v>1624</v>
      </c>
      <c r="F566" s="12">
        <v>82292</v>
      </c>
    </row>
    <row r="567" ht="24" spans="1:6">
      <c r="A567" s="11">
        <v>476</v>
      </c>
      <c r="B567" s="11" t="s">
        <v>151</v>
      </c>
      <c r="C567" s="11" t="s">
        <v>1809</v>
      </c>
      <c r="D567" s="11" t="s">
        <v>1810</v>
      </c>
      <c r="E567" s="11" t="s">
        <v>1313</v>
      </c>
      <c r="F567" s="12">
        <v>41146</v>
      </c>
    </row>
    <row r="568" ht="24" spans="1:6">
      <c r="A568" s="11">
        <v>477</v>
      </c>
      <c r="B568" s="11" t="s">
        <v>151</v>
      </c>
      <c r="C568" s="11" t="s">
        <v>1812</v>
      </c>
      <c r="D568" s="11" t="s">
        <v>1813</v>
      </c>
      <c r="E568" s="11" t="s">
        <v>1445</v>
      </c>
      <c r="F568" s="12">
        <v>3657</v>
      </c>
    </row>
    <row r="569" spans="1:6">
      <c r="A569" s="11">
        <v>478</v>
      </c>
      <c r="B569" s="11" t="s">
        <v>151</v>
      </c>
      <c r="C569" s="11" t="s">
        <v>1815</v>
      </c>
      <c r="D569" s="11" t="s">
        <v>1816</v>
      </c>
      <c r="E569" s="11" t="s">
        <v>1152</v>
      </c>
      <c r="F569" s="12">
        <v>65833</v>
      </c>
    </row>
    <row r="570" spans="1:6">
      <c r="A570" s="11">
        <v>479</v>
      </c>
      <c r="B570" s="11" t="s">
        <v>151</v>
      </c>
      <c r="C570" s="11" t="s">
        <v>1819</v>
      </c>
      <c r="D570" s="11" t="s">
        <v>1820</v>
      </c>
      <c r="E570" s="11" t="s">
        <v>1686</v>
      </c>
      <c r="F570" s="12">
        <v>82292</v>
      </c>
    </row>
    <row r="571" spans="1:6">
      <c r="A571" s="11">
        <v>480</v>
      </c>
      <c r="B571" s="11" t="s">
        <v>151</v>
      </c>
      <c r="C571" s="11" t="s">
        <v>1822</v>
      </c>
      <c r="D571" s="11" t="s">
        <v>1823</v>
      </c>
      <c r="E571" s="11" t="s">
        <v>1824</v>
      </c>
      <c r="F571" s="12">
        <v>82292</v>
      </c>
    </row>
    <row r="572" spans="1:6">
      <c r="A572" s="11">
        <v>481</v>
      </c>
      <c r="B572" s="11" t="s">
        <v>151</v>
      </c>
      <c r="C572" s="11" t="s">
        <v>1826</v>
      </c>
      <c r="D572" s="11" t="s">
        <v>1827</v>
      </c>
      <c r="E572" s="11" t="s">
        <v>1373</v>
      </c>
      <c r="F572" s="12">
        <v>82292</v>
      </c>
    </row>
    <row r="573" spans="1:6">
      <c r="A573" s="11">
        <v>482</v>
      </c>
      <c r="B573" s="11" t="s">
        <v>151</v>
      </c>
      <c r="C573" s="11" t="s">
        <v>1829</v>
      </c>
      <c r="D573" s="11" t="s">
        <v>1830</v>
      </c>
      <c r="E573" s="11" t="s">
        <v>1759</v>
      </c>
      <c r="F573" s="12">
        <v>82292</v>
      </c>
    </row>
    <row r="574" spans="1:6">
      <c r="A574" s="11">
        <v>483</v>
      </c>
      <c r="B574" s="11" t="s">
        <v>151</v>
      </c>
      <c r="C574" s="11" t="s">
        <v>1832</v>
      </c>
      <c r="D574" s="11" t="s">
        <v>1833</v>
      </c>
      <c r="E574" s="11" t="s">
        <v>1194</v>
      </c>
      <c r="F574" s="12">
        <v>43615</v>
      </c>
    </row>
    <row r="575" spans="1:6">
      <c r="A575" s="11">
        <v>483</v>
      </c>
      <c r="B575" s="11" t="s">
        <v>151</v>
      </c>
      <c r="C575" s="11" t="s">
        <v>1832</v>
      </c>
      <c r="D575" s="11" t="s">
        <v>1833</v>
      </c>
      <c r="E575" s="11" t="s">
        <v>1023</v>
      </c>
      <c r="F575" s="12">
        <v>38677</v>
      </c>
    </row>
    <row r="576" ht="24" spans="1:6">
      <c r="A576" s="11">
        <v>484</v>
      </c>
      <c r="B576" s="11" t="s">
        <v>151</v>
      </c>
      <c r="C576" s="11" t="s">
        <v>1836</v>
      </c>
      <c r="D576" s="11" t="s">
        <v>1837</v>
      </c>
      <c r="E576" s="11" t="s">
        <v>407</v>
      </c>
      <c r="F576" s="12">
        <v>13715</v>
      </c>
    </row>
    <row r="577" spans="1:6">
      <c r="A577" s="11">
        <v>485</v>
      </c>
      <c r="B577" s="11" t="s">
        <v>151</v>
      </c>
      <c r="C577" s="11" t="s">
        <v>1841</v>
      </c>
      <c r="D577" s="11" t="s">
        <v>1842</v>
      </c>
      <c r="E577" s="11" t="s">
        <v>1058</v>
      </c>
      <c r="F577" s="12">
        <v>82292</v>
      </c>
    </row>
    <row r="578" ht="24" spans="1:6">
      <c r="A578" s="11">
        <v>486</v>
      </c>
      <c r="B578" s="11" t="s">
        <v>151</v>
      </c>
      <c r="C578" s="11" t="s">
        <v>1844</v>
      </c>
      <c r="D578" s="11" t="s">
        <v>1845</v>
      </c>
      <c r="E578" s="11" t="s">
        <v>1846</v>
      </c>
      <c r="F578" s="12">
        <v>5143</v>
      </c>
    </row>
    <row r="579" spans="1:6">
      <c r="A579" s="11">
        <v>487</v>
      </c>
      <c r="B579" s="11" t="s">
        <v>151</v>
      </c>
      <c r="C579" s="11" t="s">
        <v>1848</v>
      </c>
      <c r="D579" s="11" t="s">
        <v>1849</v>
      </c>
      <c r="E579" s="11" t="s">
        <v>809</v>
      </c>
      <c r="F579" s="12">
        <v>82292</v>
      </c>
    </row>
    <row r="580" ht="24" spans="1:6">
      <c r="A580" s="11">
        <v>488</v>
      </c>
      <c r="B580" s="11" t="s">
        <v>151</v>
      </c>
      <c r="C580" s="11" t="s">
        <v>1851</v>
      </c>
      <c r="D580" s="11" t="s">
        <v>1852</v>
      </c>
      <c r="E580" s="11" t="s">
        <v>1218</v>
      </c>
      <c r="F580" s="12">
        <v>1732</v>
      </c>
    </row>
    <row r="581" spans="1:6">
      <c r="A581" s="11">
        <v>489</v>
      </c>
      <c r="B581" s="11" t="s">
        <v>151</v>
      </c>
      <c r="C581" s="11" t="s">
        <v>1855</v>
      </c>
      <c r="D581" s="11" t="s">
        <v>1856</v>
      </c>
      <c r="E581" s="11" t="s">
        <v>394</v>
      </c>
      <c r="F581" s="12">
        <v>32917</v>
      </c>
    </row>
    <row r="582" spans="1:6">
      <c r="A582" s="11">
        <v>490</v>
      </c>
      <c r="B582" s="11" t="s">
        <v>151</v>
      </c>
      <c r="C582" s="11" t="s">
        <v>1858</v>
      </c>
      <c r="D582" s="11" t="s">
        <v>1859</v>
      </c>
      <c r="E582" s="11" t="s">
        <v>1421</v>
      </c>
      <c r="F582" s="12">
        <v>32917</v>
      </c>
    </row>
    <row r="583" spans="1:6">
      <c r="A583" s="11">
        <v>491</v>
      </c>
      <c r="B583" s="11" t="s">
        <v>151</v>
      </c>
      <c r="C583" s="11" t="s">
        <v>1862</v>
      </c>
      <c r="D583" s="11" t="s">
        <v>1863</v>
      </c>
      <c r="E583" s="11" t="s">
        <v>1686</v>
      </c>
      <c r="F583" s="12">
        <v>82292</v>
      </c>
    </row>
    <row r="584" spans="1:6">
      <c r="A584" s="11">
        <v>492</v>
      </c>
      <c r="B584" s="11" t="s">
        <v>151</v>
      </c>
      <c r="C584" s="11" t="s">
        <v>1865</v>
      </c>
      <c r="D584" s="11" t="s">
        <v>1866</v>
      </c>
      <c r="E584" s="11" t="s">
        <v>825</v>
      </c>
      <c r="F584" s="12">
        <v>82292</v>
      </c>
    </row>
    <row r="585" spans="1:6">
      <c r="A585" s="11">
        <v>493</v>
      </c>
      <c r="B585" s="11" t="s">
        <v>151</v>
      </c>
      <c r="C585" s="11" t="s">
        <v>1868</v>
      </c>
      <c r="D585" s="11" t="s">
        <v>1869</v>
      </c>
      <c r="E585" s="11" t="s">
        <v>1133</v>
      </c>
      <c r="F585" s="12">
        <v>82292</v>
      </c>
    </row>
    <row r="586" spans="1:6">
      <c r="A586" s="11">
        <v>494</v>
      </c>
      <c r="B586" s="11" t="s">
        <v>151</v>
      </c>
      <c r="C586" s="11" t="s">
        <v>1871</v>
      </c>
      <c r="D586" s="11" t="s">
        <v>1872</v>
      </c>
      <c r="E586" s="11" t="s">
        <v>394</v>
      </c>
      <c r="F586" s="12">
        <v>32917</v>
      </c>
    </row>
    <row r="587" ht="24" spans="1:6">
      <c r="A587" s="11">
        <v>495</v>
      </c>
      <c r="B587" s="11" t="s">
        <v>151</v>
      </c>
      <c r="C587" s="11" t="s">
        <v>1875</v>
      </c>
      <c r="D587" s="11" t="s">
        <v>1876</v>
      </c>
      <c r="E587" s="11" t="s">
        <v>1877</v>
      </c>
      <c r="F587" s="12">
        <v>32917</v>
      </c>
    </row>
    <row r="588" ht="24" spans="1:6">
      <c r="A588" s="11">
        <v>496</v>
      </c>
      <c r="B588" s="11" t="s">
        <v>151</v>
      </c>
      <c r="C588" s="11" t="s">
        <v>1029</v>
      </c>
      <c r="D588" s="11" t="s">
        <v>1030</v>
      </c>
      <c r="E588" s="11" t="s">
        <v>429</v>
      </c>
      <c r="F588" s="12">
        <v>2618</v>
      </c>
    </row>
    <row r="589" ht="24" spans="1:6">
      <c r="A589" s="11">
        <v>497</v>
      </c>
      <c r="B589" s="11" t="s">
        <v>151</v>
      </c>
      <c r="C589" s="11" t="s">
        <v>1882</v>
      </c>
      <c r="D589" s="11" t="s">
        <v>1883</v>
      </c>
      <c r="E589" s="11" t="s">
        <v>429</v>
      </c>
      <c r="F589" s="12">
        <v>1200</v>
      </c>
    </row>
    <row r="590" spans="1:6">
      <c r="A590" s="11">
        <v>498</v>
      </c>
      <c r="B590" s="11" t="s">
        <v>151</v>
      </c>
      <c r="C590" s="11" t="s">
        <v>1886</v>
      </c>
      <c r="D590" s="11" t="s">
        <v>1887</v>
      </c>
      <c r="E590" s="11" t="s">
        <v>1373</v>
      </c>
      <c r="F590" s="12">
        <v>82292</v>
      </c>
    </row>
    <row r="591" spans="1:6">
      <c r="A591" s="11">
        <v>499</v>
      </c>
      <c r="B591" s="11" t="s">
        <v>151</v>
      </c>
      <c r="C591" s="11" t="s">
        <v>1889</v>
      </c>
      <c r="D591" s="11" t="s">
        <v>1890</v>
      </c>
      <c r="E591" s="11" t="s">
        <v>1133</v>
      </c>
      <c r="F591" s="12">
        <v>82292</v>
      </c>
    </row>
    <row r="592" spans="1:6">
      <c r="A592" s="11">
        <v>500</v>
      </c>
      <c r="B592" s="11" t="s">
        <v>151</v>
      </c>
      <c r="C592" s="11" t="s">
        <v>1893</v>
      </c>
      <c r="D592" s="11" t="s">
        <v>1894</v>
      </c>
      <c r="E592" s="11" t="s">
        <v>1421</v>
      </c>
      <c r="F592" s="12">
        <v>32917</v>
      </c>
    </row>
    <row r="593" spans="1:6">
      <c r="A593" s="11">
        <v>501</v>
      </c>
      <c r="B593" s="11" t="s">
        <v>151</v>
      </c>
      <c r="C593" s="11" t="s">
        <v>1897</v>
      </c>
      <c r="D593" s="11" t="s">
        <v>1898</v>
      </c>
      <c r="E593" s="11" t="s">
        <v>339</v>
      </c>
      <c r="F593" s="12">
        <v>82292</v>
      </c>
    </row>
    <row r="594" spans="1:6">
      <c r="A594" s="11">
        <v>502</v>
      </c>
      <c r="B594" s="11" t="s">
        <v>151</v>
      </c>
      <c r="C594" s="11" t="s">
        <v>1010</v>
      </c>
      <c r="D594" s="11" t="s">
        <v>1011</v>
      </c>
      <c r="E594" s="11" t="s">
        <v>403</v>
      </c>
      <c r="F594" s="12">
        <v>45713</v>
      </c>
    </row>
    <row r="595" ht="36" spans="1:6">
      <c r="A595" s="11">
        <v>503</v>
      </c>
      <c r="B595" s="11" t="s">
        <v>494</v>
      </c>
      <c r="C595" s="11" t="s">
        <v>1903</v>
      </c>
      <c r="D595" s="11" t="s">
        <v>1904</v>
      </c>
      <c r="E595" s="11" t="s">
        <v>1906</v>
      </c>
      <c r="F595" s="12">
        <v>49375</v>
      </c>
    </row>
    <row r="596" spans="1:6">
      <c r="A596" s="11">
        <v>504</v>
      </c>
      <c r="B596" s="11" t="s">
        <v>494</v>
      </c>
      <c r="C596" s="11" t="s">
        <v>1909</v>
      </c>
      <c r="D596" s="11" t="s">
        <v>1910</v>
      </c>
      <c r="E596" s="11" t="s">
        <v>1912</v>
      </c>
      <c r="F596" s="12">
        <v>98750</v>
      </c>
    </row>
    <row r="597" spans="1:6">
      <c r="A597" s="11">
        <v>505</v>
      </c>
      <c r="B597" s="11" t="s">
        <v>494</v>
      </c>
      <c r="C597" s="11" t="s">
        <v>1914</v>
      </c>
      <c r="D597" s="11" t="s">
        <v>1915</v>
      </c>
      <c r="E597" s="11" t="s">
        <v>339</v>
      </c>
      <c r="F597" s="12">
        <v>32917</v>
      </c>
    </row>
    <row r="598" spans="1:6">
      <c r="A598" s="11">
        <v>506</v>
      </c>
      <c r="B598" s="11" t="s">
        <v>494</v>
      </c>
      <c r="C598" s="11" t="s">
        <v>1918</v>
      </c>
      <c r="D598" s="11" t="s">
        <v>1919</v>
      </c>
      <c r="E598" s="11" t="s">
        <v>339</v>
      </c>
      <c r="F598" s="12">
        <v>98750</v>
      </c>
    </row>
    <row r="599" spans="1:6">
      <c r="A599" s="11">
        <v>507</v>
      </c>
      <c r="B599" s="11" t="s">
        <v>494</v>
      </c>
      <c r="C599" s="11" t="s">
        <v>1921</v>
      </c>
      <c r="D599" s="11" t="s">
        <v>1922</v>
      </c>
      <c r="E599" s="11" t="s">
        <v>1923</v>
      </c>
      <c r="F599" s="12">
        <v>98750</v>
      </c>
    </row>
    <row r="600" spans="1:6">
      <c r="A600" s="11">
        <v>508</v>
      </c>
      <c r="B600" s="11" t="s">
        <v>494</v>
      </c>
      <c r="C600" s="11" t="s">
        <v>1925</v>
      </c>
      <c r="D600" s="11" t="s">
        <v>1926</v>
      </c>
      <c r="E600" s="11" t="s">
        <v>545</v>
      </c>
      <c r="F600" s="12">
        <v>98750</v>
      </c>
    </row>
    <row r="601" spans="1:6">
      <c r="A601" s="11">
        <v>509</v>
      </c>
      <c r="B601" s="11" t="s">
        <v>494</v>
      </c>
      <c r="C601" s="11" t="s">
        <v>1929</v>
      </c>
      <c r="D601" s="11" t="s">
        <v>1930</v>
      </c>
      <c r="E601" s="11" t="s">
        <v>504</v>
      </c>
      <c r="F601" s="12">
        <v>98750</v>
      </c>
    </row>
    <row r="602" ht="24" spans="1:6">
      <c r="A602" s="11">
        <v>510</v>
      </c>
      <c r="B602" s="11" t="s">
        <v>494</v>
      </c>
      <c r="C602" s="11" t="s">
        <v>1932</v>
      </c>
      <c r="D602" s="11" t="s">
        <v>1933</v>
      </c>
      <c r="E602" s="11" t="s">
        <v>1935</v>
      </c>
      <c r="F602" s="12">
        <v>49375</v>
      </c>
    </row>
    <row r="603" spans="1:6">
      <c r="A603" s="11">
        <v>511</v>
      </c>
      <c r="B603" s="11" t="s">
        <v>494</v>
      </c>
      <c r="C603" s="11" t="s">
        <v>1937</v>
      </c>
      <c r="D603" s="11" t="s">
        <v>1938</v>
      </c>
      <c r="E603" s="11" t="s">
        <v>1939</v>
      </c>
      <c r="F603" s="12">
        <v>16457</v>
      </c>
    </row>
    <row r="604" spans="1:6">
      <c r="A604" s="11">
        <v>512</v>
      </c>
      <c r="B604" s="11" t="s">
        <v>494</v>
      </c>
      <c r="C604" s="11" t="s">
        <v>1941</v>
      </c>
      <c r="D604" s="11" t="s">
        <v>1942</v>
      </c>
      <c r="E604" s="11" t="s">
        <v>499</v>
      </c>
      <c r="F604" s="12">
        <v>98750</v>
      </c>
    </row>
    <row r="605" ht="24" spans="1:6">
      <c r="A605" s="11">
        <v>513</v>
      </c>
      <c r="B605" s="11" t="s">
        <v>494</v>
      </c>
      <c r="C605" s="11" t="s">
        <v>1944</v>
      </c>
      <c r="D605" s="11" t="s">
        <v>1945</v>
      </c>
      <c r="E605" s="11" t="s">
        <v>1935</v>
      </c>
      <c r="F605" s="12">
        <v>49375</v>
      </c>
    </row>
    <row r="606" ht="24" spans="1:6">
      <c r="A606" s="11">
        <v>514</v>
      </c>
      <c r="B606" s="11" t="s">
        <v>494</v>
      </c>
      <c r="C606" s="11" t="s">
        <v>1947</v>
      </c>
      <c r="D606" s="11" t="s">
        <v>1948</v>
      </c>
      <c r="E606" s="11" t="s">
        <v>504</v>
      </c>
      <c r="F606" s="12">
        <v>59250</v>
      </c>
    </row>
    <row r="607" ht="24" spans="1:6">
      <c r="A607" s="11">
        <v>514</v>
      </c>
      <c r="B607" s="11" t="s">
        <v>494</v>
      </c>
      <c r="C607" s="11" t="s">
        <v>1947</v>
      </c>
      <c r="D607" s="11" t="s">
        <v>1948</v>
      </c>
      <c r="E607" s="11" t="s">
        <v>3435</v>
      </c>
      <c r="F607" s="12">
        <v>39500</v>
      </c>
    </row>
    <row r="608" spans="1:6">
      <c r="A608" s="11">
        <v>515</v>
      </c>
      <c r="B608" s="11" t="s">
        <v>494</v>
      </c>
      <c r="C608" s="11" t="s">
        <v>1950</v>
      </c>
      <c r="D608" s="11" t="s">
        <v>1951</v>
      </c>
      <c r="E608" s="11" t="s">
        <v>545</v>
      </c>
      <c r="F608" s="12">
        <v>49375</v>
      </c>
    </row>
    <row r="609" ht="24" spans="1:6">
      <c r="A609" s="11">
        <v>516</v>
      </c>
      <c r="B609" s="11" t="s">
        <v>494</v>
      </c>
      <c r="C609" s="11" t="s">
        <v>1953</v>
      </c>
      <c r="D609" s="11" t="s">
        <v>1954</v>
      </c>
      <c r="E609" s="11" t="s">
        <v>636</v>
      </c>
      <c r="F609" s="12">
        <v>12344</v>
      </c>
    </row>
    <row r="610" ht="24" spans="1:6">
      <c r="A610" s="11">
        <v>516</v>
      </c>
      <c r="B610" s="11" t="s">
        <v>494</v>
      </c>
      <c r="C610" s="11" t="s">
        <v>1953</v>
      </c>
      <c r="D610" s="11" t="s">
        <v>1954</v>
      </c>
      <c r="E610" s="11" t="s">
        <v>45</v>
      </c>
      <c r="F610" s="12">
        <v>12344</v>
      </c>
    </row>
    <row r="611" spans="1:6">
      <c r="A611" s="11">
        <v>517</v>
      </c>
      <c r="B611" s="11" t="s">
        <v>494</v>
      </c>
      <c r="C611" s="11" t="s">
        <v>1956</v>
      </c>
      <c r="D611" s="11" t="s">
        <v>1957</v>
      </c>
      <c r="E611" s="11" t="s">
        <v>578</v>
      </c>
      <c r="F611" s="12">
        <v>98750</v>
      </c>
    </row>
    <row r="612" spans="1:6">
      <c r="A612" s="11">
        <v>518</v>
      </c>
      <c r="B612" s="11" t="s">
        <v>494</v>
      </c>
      <c r="C612" s="11" t="s">
        <v>1959</v>
      </c>
      <c r="D612" s="11" t="s">
        <v>1960</v>
      </c>
      <c r="E612" s="11" t="s">
        <v>394</v>
      </c>
      <c r="F612" s="12">
        <v>98750</v>
      </c>
    </row>
    <row r="613" ht="24" spans="1:6">
      <c r="A613" s="11">
        <v>519</v>
      </c>
      <c r="B613" s="11" t="s">
        <v>494</v>
      </c>
      <c r="C613" s="11" t="s">
        <v>1962</v>
      </c>
      <c r="D613" s="11" t="s">
        <v>1963</v>
      </c>
      <c r="E613" s="11" t="s">
        <v>504</v>
      </c>
      <c r="F613" s="12">
        <v>98750</v>
      </c>
    </row>
    <row r="614" spans="1:6">
      <c r="A614" s="11">
        <v>520</v>
      </c>
      <c r="B614" s="11" t="s">
        <v>494</v>
      </c>
      <c r="C614" s="11" t="s">
        <v>1965</v>
      </c>
      <c r="D614" s="11" t="s">
        <v>1966</v>
      </c>
      <c r="E614" s="11" t="s">
        <v>504</v>
      </c>
      <c r="F614" s="12">
        <v>98750</v>
      </c>
    </row>
    <row r="615" spans="1:6">
      <c r="A615" s="11">
        <v>521</v>
      </c>
      <c r="B615" s="11" t="s">
        <v>494</v>
      </c>
      <c r="C615" s="11" t="s">
        <v>1968</v>
      </c>
      <c r="D615" s="11" t="s">
        <v>1969</v>
      </c>
      <c r="E615" s="11" t="s">
        <v>636</v>
      </c>
      <c r="F615" s="12">
        <v>32917</v>
      </c>
    </row>
    <row r="616" ht="24" spans="1:6">
      <c r="A616" s="11">
        <v>522</v>
      </c>
      <c r="B616" s="11" t="s">
        <v>494</v>
      </c>
      <c r="C616" s="11" t="s">
        <v>1971</v>
      </c>
      <c r="D616" s="11" t="s">
        <v>1972</v>
      </c>
      <c r="E616" s="11" t="s">
        <v>636</v>
      </c>
      <c r="F616" s="12">
        <v>24688</v>
      </c>
    </row>
    <row r="617" ht="24" spans="1:6">
      <c r="A617" s="11">
        <v>522</v>
      </c>
      <c r="B617" s="11" t="s">
        <v>494</v>
      </c>
      <c r="C617" s="11" t="s">
        <v>1971</v>
      </c>
      <c r="D617" s="11" t="s">
        <v>1972</v>
      </c>
      <c r="E617" s="11" t="s">
        <v>45</v>
      </c>
      <c r="F617" s="12">
        <v>24688</v>
      </c>
    </row>
    <row r="618" spans="1:6">
      <c r="A618" s="11">
        <v>523</v>
      </c>
      <c r="B618" s="11" t="s">
        <v>494</v>
      </c>
      <c r="C618" s="11" t="s">
        <v>1974</v>
      </c>
      <c r="D618" s="11" t="s">
        <v>1975</v>
      </c>
      <c r="E618" s="11" t="s">
        <v>1977</v>
      </c>
      <c r="F618" s="12">
        <v>98750</v>
      </c>
    </row>
    <row r="619" spans="1:6">
      <c r="A619" s="11">
        <v>524</v>
      </c>
      <c r="B619" s="11" t="s">
        <v>494</v>
      </c>
      <c r="C619" s="11" t="s">
        <v>1979</v>
      </c>
      <c r="D619" s="11" t="s">
        <v>1980</v>
      </c>
      <c r="E619" s="11" t="s">
        <v>625</v>
      </c>
      <c r="F619" s="12">
        <v>16458</v>
      </c>
    </row>
    <row r="620" spans="1:6">
      <c r="A620" s="11">
        <v>525</v>
      </c>
      <c r="B620" s="11" t="s">
        <v>494</v>
      </c>
      <c r="C620" s="11" t="s">
        <v>1982</v>
      </c>
      <c r="D620" s="11" t="s">
        <v>1983</v>
      </c>
      <c r="E620" s="11" t="s">
        <v>825</v>
      </c>
      <c r="F620" s="12">
        <v>49375</v>
      </c>
    </row>
    <row r="621" spans="1:6">
      <c r="A621" s="11">
        <v>526</v>
      </c>
      <c r="B621" s="11" t="s">
        <v>494</v>
      </c>
      <c r="C621" s="11" t="s">
        <v>1985</v>
      </c>
      <c r="D621" s="11" t="s">
        <v>1986</v>
      </c>
      <c r="E621" s="11" t="s">
        <v>403</v>
      </c>
      <c r="F621" s="12">
        <v>98750</v>
      </c>
    </row>
    <row r="622" ht="24" spans="1:6">
      <c r="A622" s="11">
        <v>527</v>
      </c>
      <c r="B622" s="11" t="s">
        <v>494</v>
      </c>
      <c r="C622" s="11" t="s">
        <v>1988</v>
      </c>
      <c r="D622" s="11" t="s">
        <v>1989</v>
      </c>
      <c r="E622" s="11" t="s">
        <v>636</v>
      </c>
      <c r="F622" s="12">
        <v>24688</v>
      </c>
    </row>
    <row r="623" ht="24" spans="1:6">
      <c r="A623" s="11">
        <v>527</v>
      </c>
      <c r="B623" s="11" t="s">
        <v>494</v>
      </c>
      <c r="C623" s="11" t="s">
        <v>1988</v>
      </c>
      <c r="D623" s="11" t="s">
        <v>1989</v>
      </c>
      <c r="E623" s="11" t="s">
        <v>45</v>
      </c>
      <c r="F623" s="12">
        <v>24688</v>
      </c>
    </row>
    <row r="624" spans="1:6">
      <c r="A624" s="11">
        <v>528</v>
      </c>
      <c r="B624" s="11" t="s">
        <v>494</v>
      </c>
      <c r="C624" s="11" t="s">
        <v>1991</v>
      </c>
      <c r="D624" s="11" t="s">
        <v>1992</v>
      </c>
      <c r="E624" s="11" t="s">
        <v>339</v>
      </c>
      <c r="F624" s="12">
        <v>98750</v>
      </c>
    </row>
    <row r="625" ht="24" spans="1:6">
      <c r="A625" s="11">
        <v>529</v>
      </c>
      <c r="B625" s="11" t="s">
        <v>494</v>
      </c>
      <c r="C625" s="11" t="s">
        <v>1994</v>
      </c>
      <c r="D625" s="11" t="s">
        <v>1995</v>
      </c>
      <c r="E625" s="11" t="s">
        <v>3436</v>
      </c>
      <c r="F625" s="12">
        <v>19750</v>
      </c>
    </row>
    <row r="626" spans="1:6">
      <c r="A626" s="11">
        <v>529</v>
      </c>
      <c r="B626" s="11" t="s">
        <v>494</v>
      </c>
      <c r="C626" s="11" t="s">
        <v>1994</v>
      </c>
      <c r="D626" s="11" t="s">
        <v>1995</v>
      </c>
      <c r="E626" s="11" t="s">
        <v>1939</v>
      </c>
      <c r="F626" s="12">
        <v>29625</v>
      </c>
    </row>
    <row r="627" spans="1:6">
      <c r="A627" s="11">
        <v>530</v>
      </c>
      <c r="B627" s="11" t="s">
        <v>494</v>
      </c>
      <c r="C627" s="11" t="s">
        <v>1997</v>
      </c>
      <c r="D627" s="11" t="s">
        <v>1998</v>
      </c>
      <c r="E627" s="11" t="s">
        <v>1275</v>
      </c>
      <c r="F627" s="12">
        <v>11192</v>
      </c>
    </row>
    <row r="628" spans="1:6">
      <c r="A628" s="11">
        <v>530</v>
      </c>
      <c r="B628" s="11" t="s">
        <v>494</v>
      </c>
      <c r="C628" s="11" t="s">
        <v>1997</v>
      </c>
      <c r="D628" s="11" t="s">
        <v>1998</v>
      </c>
      <c r="E628" s="11" t="s">
        <v>3143</v>
      </c>
      <c r="F628" s="12">
        <v>10863</v>
      </c>
    </row>
    <row r="629" spans="1:6">
      <c r="A629" s="11">
        <v>530</v>
      </c>
      <c r="B629" s="11" t="s">
        <v>494</v>
      </c>
      <c r="C629" s="11" t="s">
        <v>1997</v>
      </c>
      <c r="D629" s="11" t="s">
        <v>1998</v>
      </c>
      <c r="E629" s="11" t="s">
        <v>3437</v>
      </c>
      <c r="F629" s="12">
        <v>10863</v>
      </c>
    </row>
    <row r="630" spans="1:6">
      <c r="A630" s="11">
        <v>531</v>
      </c>
      <c r="B630" s="11" t="s">
        <v>494</v>
      </c>
      <c r="C630" s="11" t="s">
        <v>2000</v>
      </c>
      <c r="D630" s="11" t="s">
        <v>2001</v>
      </c>
      <c r="E630" s="11" t="s">
        <v>354</v>
      </c>
      <c r="F630" s="12">
        <v>49375</v>
      </c>
    </row>
    <row r="631" spans="1:6">
      <c r="A631" s="11">
        <v>532</v>
      </c>
      <c r="B631" s="11" t="s">
        <v>494</v>
      </c>
      <c r="C631" s="11" t="s">
        <v>2004</v>
      </c>
      <c r="D631" s="11" t="s">
        <v>2005</v>
      </c>
      <c r="E631" s="11" t="s">
        <v>1939</v>
      </c>
      <c r="F631" s="12">
        <v>16457</v>
      </c>
    </row>
    <row r="632" ht="24" spans="1:6">
      <c r="A632" s="11">
        <v>533</v>
      </c>
      <c r="B632" s="11" t="s">
        <v>494</v>
      </c>
      <c r="C632" s="11" t="s">
        <v>2007</v>
      </c>
      <c r="D632" s="11" t="s">
        <v>2008</v>
      </c>
      <c r="E632" s="11" t="s">
        <v>504</v>
      </c>
      <c r="F632" s="12">
        <v>98750</v>
      </c>
    </row>
    <row r="633" spans="1:6">
      <c r="A633" s="11">
        <v>534</v>
      </c>
      <c r="B633" s="11" t="s">
        <v>494</v>
      </c>
      <c r="C633" s="11" t="s">
        <v>2010</v>
      </c>
      <c r="D633" s="11" t="s">
        <v>2011</v>
      </c>
      <c r="E633" s="11" t="s">
        <v>1275</v>
      </c>
      <c r="F633" s="12">
        <v>49375</v>
      </c>
    </row>
    <row r="634" spans="1:6">
      <c r="A634" s="11">
        <v>534</v>
      </c>
      <c r="B634" s="11" t="s">
        <v>494</v>
      </c>
      <c r="C634" s="11" t="s">
        <v>2010</v>
      </c>
      <c r="D634" s="11" t="s">
        <v>2011</v>
      </c>
      <c r="E634" s="11" t="s">
        <v>3438</v>
      </c>
      <c r="F634" s="12">
        <v>49375</v>
      </c>
    </row>
    <row r="635" spans="1:6">
      <c r="A635" s="11">
        <v>535</v>
      </c>
      <c r="B635" s="11" t="s">
        <v>494</v>
      </c>
      <c r="C635" s="11" t="s">
        <v>2013</v>
      </c>
      <c r="D635" s="11" t="s">
        <v>2014</v>
      </c>
      <c r="E635" s="11" t="s">
        <v>1152</v>
      </c>
      <c r="F635" s="12">
        <v>98750</v>
      </c>
    </row>
    <row r="636" spans="1:6">
      <c r="A636" s="11">
        <v>536</v>
      </c>
      <c r="B636" s="11" t="s">
        <v>494</v>
      </c>
      <c r="C636" s="11" t="s">
        <v>2016</v>
      </c>
      <c r="D636" s="11" t="s">
        <v>2017</v>
      </c>
      <c r="E636" s="11" t="s">
        <v>2019</v>
      </c>
      <c r="F636" s="12">
        <v>29625</v>
      </c>
    </row>
    <row r="637" spans="1:6">
      <c r="A637" s="11">
        <v>536</v>
      </c>
      <c r="B637" s="11" t="s">
        <v>494</v>
      </c>
      <c r="C637" s="11" t="s">
        <v>2016</v>
      </c>
      <c r="D637" s="11" t="s">
        <v>2017</v>
      </c>
      <c r="E637" s="11" t="s">
        <v>3439</v>
      </c>
      <c r="F637" s="12">
        <v>1646</v>
      </c>
    </row>
    <row r="638" spans="1:6">
      <c r="A638" s="11">
        <v>536</v>
      </c>
      <c r="B638" s="11" t="s">
        <v>494</v>
      </c>
      <c r="C638" s="11" t="s">
        <v>2016</v>
      </c>
      <c r="D638" s="11" t="s">
        <v>2017</v>
      </c>
      <c r="E638" s="11" t="s">
        <v>128</v>
      </c>
      <c r="F638" s="12">
        <v>1646</v>
      </c>
    </row>
    <row r="639" spans="1:6">
      <c r="A639" s="11">
        <v>537</v>
      </c>
      <c r="B639" s="11" t="s">
        <v>494</v>
      </c>
      <c r="C639" s="11" t="s">
        <v>2021</v>
      </c>
      <c r="D639" s="11" t="s">
        <v>2022</v>
      </c>
      <c r="E639" s="11" t="s">
        <v>504</v>
      </c>
      <c r="F639" s="12">
        <v>98750</v>
      </c>
    </row>
    <row r="640" ht="24" spans="1:6">
      <c r="A640" s="11">
        <v>538</v>
      </c>
      <c r="B640" s="11" t="s">
        <v>494</v>
      </c>
      <c r="C640" s="11" t="s">
        <v>2024</v>
      </c>
      <c r="D640" s="11" t="s">
        <v>2025</v>
      </c>
      <c r="E640" s="11" t="s">
        <v>339</v>
      </c>
      <c r="F640" s="12">
        <v>32917</v>
      </c>
    </row>
    <row r="641" ht="24" spans="1:6">
      <c r="A641" s="11">
        <v>539</v>
      </c>
      <c r="B641" s="11" t="s">
        <v>494</v>
      </c>
      <c r="C641" s="11" t="s">
        <v>2028</v>
      </c>
      <c r="D641" s="11" t="s">
        <v>2029</v>
      </c>
      <c r="E641" s="11" t="s">
        <v>504</v>
      </c>
      <c r="F641" s="12">
        <v>98750</v>
      </c>
    </row>
    <row r="642" ht="24" spans="1:6">
      <c r="A642" s="11">
        <v>540</v>
      </c>
      <c r="B642" s="11" t="s">
        <v>494</v>
      </c>
      <c r="C642" s="11" t="s">
        <v>2031</v>
      </c>
      <c r="D642" s="11" t="s">
        <v>2032</v>
      </c>
      <c r="E642" s="11" t="s">
        <v>407</v>
      </c>
      <c r="F642" s="12">
        <v>49375</v>
      </c>
    </row>
    <row r="643" spans="1:6">
      <c r="A643" s="11">
        <v>541</v>
      </c>
      <c r="B643" s="11" t="s">
        <v>494</v>
      </c>
      <c r="C643" s="11" t="s">
        <v>2034</v>
      </c>
      <c r="D643" s="11" t="s">
        <v>2035</v>
      </c>
      <c r="E643" s="11" t="s">
        <v>384</v>
      </c>
      <c r="F643" s="12">
        <v>73144</v>
      </c>
    </row>
    <row r="644" spans="1:6">
      <c r="A644" s="11">
        <v>542</v>
      </c>
      <c r="B644" s="11" t="s">
        <v>494</v>
      </c>
      <c r="C644" s="11" t="s">
        <v>2037</v>
      </c>
      <c r="D644" s="11" t="s">
        <v>2038</v>
      </c>
      <c r="E644" s="11" t="s">
        <v>554</v>
      </c>
      <c r="F644" s="12">
        <v>16458</v>
      </c>
    </row>
    <row r="645" ht="24" spans="1:6">
      <c r="A645" s="11">
        <v>543</v>
      </c>
      <c r="B645" s="11" t="s">
        <v>494</v>
      </c>
      <c r="C645" s="11" t="s">
        <v>2040</v>
      </c>
      <c r="D645" s="11" t="s">
        <v>2041</v>
      </c>
      <c r="E645" s="11" t="s">
        <v>504</v>
      </c>
      <c r="F645" s="12">
        <v>98750</v>
      </c>
    </row>
    <row r="646" spans="1:6">
      <c r="A646" s="11">
        <v>544</v>
      </c>
      <c r="B646" s="11" t="s">
        <v>494</v>
      </c>
      <c r="C646" s="11" t="s">
        <v>2044</v>
      </c>
      <c r="D646" s="11" t="s">
        <v>2045</v>
      </c>
      <c r="E646" s="11" t="s">
        <v>208</v>
      </c>
      <c r="F646" s="12">
        <v>49375</v>
      </c>
    </row>
    <row r="647" spans="1:6">
      <c r="A647" s="11">
        <v>545</v>
      </c>
      <c r="B647" s="11" t="s">
        <v>494</v>
      </c>
      <c r="C647" s="11" t="s">
        <v>2047</v>
      </c>
      <c r="D647" s="11" t="s">
        <v>2048</v>
      </c>
      <c r="E647" s="11" t="s">
        <v>403</v>
      </c>
      <c r="F647" s="12">
        <v>98750</v>
      </c>
    </row>
    <row r="648" spans="1:6">
      <c r="A648" s="11">
        <v>546</v>
      </c>
      <c r="B648" s="11" t="s">
        <v>494</v>
      </c>
      <c r="C648" s="11" t="s">
        <v>2050</v>
      </c>
      <c r="D648" s="11" t="s">
        <v>2051</v>
      </c>
      <c r="E648" s="11" t="s">
        <v>1016</v>
      </c>
      <c r="F648" s="12">
        <v>98750</v>
      </c>
    </row>
    <row r="649" spans="1:6">
      <c r="A649" s="11">
        <v>547</v>
      </c>
      <c r="B649" s="11" t="s">
        <v>494</v>
      </c>
      <c r="C649" s="11" t="s">
        <v>2053</v>
      </c>
      <c r="D649" s="11" t="s">
        <v>2054</v>
      </c>
      <c r="E649" s="11" t="s">
        <v>2056</v>
      </c>
      <c r="F649" s="12">
        <v>98750</v>
      </c>
    </row>
    <row r="650" spans="1:6">
      <c r="A650" s="11">
        <v>548</v>
      </c>
      <c r="B650" s="11" t="s">
        <v>494</v>
      </c>
      <c r="C650" s="11" t="s">
        <v>2058</v>
      </c>
      <c r="D650" s="11" t="s">
        <v>2059</v>
      </c>
      <c r="E650" s="11" t="s">
        <v>384</v>
      </c>
      <c r="F650" s="12">
        <v>47775</v>
      </c>
    </row>
    <row r="651" ht="24" spans="1:6">
      <c r="A651" s="11">
        <v>549</v>
      </c>
      <c r="B651" s="11" t="s">
        <v>494</v>
      </c>
      <c r="C651" s="11" t="s">
        <v>2061</v>
      </c>
      <c r="D651" s="11" t="s">
        <v>2062</v>
      </c>
      <c r="E651" s="11" t="s">
        <v>203</v>
      </c>
      <c r="F651" s="12">
        <v>4938</v>
      </c>
    </row>
    <row r="652" spans="1:6">
      <c r="A652" s="11">
        <v>550</v>
      </c>
      <c r="B652" s="11" t="s">
        <v>494</v>
      </c>
      <c r="C652" s="11" t="s">
        <v>2064</v>
      </c>
      <c r="D652" s="11" t="s">
        <v>2065</v>
      </c>
      <c r="E652" s="11" t="s">
        <v>504</v>
      </c>
      <c r="F652" s="12">
        <v>98750</v>
      </c>
    </row>
    <row r="653" ht="24" spans="1:6">
      <c r="A653" s="11">
        <v>551</v>
      </c>
      <c r="B653" s="11" t="s">
        <v>494</v>
      </c>
      <c r="C653" s="11" t="s">
        <v>2067</v>
      </c>
      <c r="D653" s="11" t="s">
        <v>2068</v>
      </c>
      <c r="E653" s="11" t="s">
        <v>203</v>
      </c>
      <c r="F653" s="12">
        <v>4938</v>
      </c>
    </row>
    <row r="654" spans="1:6">
      <c r="A654" s="11">
        <v>552</v>
      </c>
      <c r="B654" s="11" t="s">
        <v>494</v>
      </c>
      <c r="C654" s="11" t="s">
        <v>2070</v>
      </c>
      <c r="D654" s="11" t="s">
        <v>2071</v>
      </c>
      <c r="E654" s="11" t="s">
        <v>987</v>
      </c>
      <c r="F654" s="12">
        <v>98750</v>
      </c>
    </row>
    <row r="655" spans="1:6">
      <c r="A655" s="11">
        <v>553</v>
      </c>
      <c r="B655" s="11" t="s">
        <v>494</v>
      </c>
      <c r="C655" s="11" t="s">
        <v>2073</v>
      </c>
      <c r="D655" s="11" t="s">
        <v>2074</v>
      </c>
      <c r="E655" s="11" t="s">
        <v>504</v>
      </c>
      <c r="F655" s="12">
        <v>59250</v>
      </c>
    </row>
    <row r="656" spans="1:6">
      <c r="A656" s="11">
        <v>553</v>
      </c>
      <c r="B656" s="11" t="s">
        <v>494</v>
      </c>
      <c r="C656" s="11" t="s">
        <v>2073</v>
      </c>
      <c r="D656" s="11" t="s">
        <v>2074</v>
      </c>
      <c r="E656" s="11" t="s">
        <v>3435</v>
      </c>
      <c r="F656" s="12">
        <v>39500</v>
      </c>
    </row>
    <row r="657" spans="1:6">
      <c r="A657" s="11">
        <v>554</v>
      </c>
      <c r="B657" s="11" t="s">
        <v>494</v>
      </c>
      <c r="C657" s="11" t="s">
        <v>2077</v>
      </c>
      <c r="D657" s="11" t="s">
        <v>2078</v>
      </c>
      <c r="E657" s="11" t="s">
        <v>504</v>
      </c>
      <c r="F657" s="12">
        <v>98750</v>
      </c>
    </row>
    <row r="658" ht="24" spans="1:6">
      <c r="A658" s="11">
        <v>555</v>
      </c>
      <c r="B658" s="11" t="s">
        <v>494</v>
      </c>
      <c r="C658" s="11" t="s">
        <v>2080</v>
      </c>
      <c r="D658" s="11" t="s">
        <v>2081</v>
      </c>
      <c r="E658" s="11" t="s">
        <v>636</v>
      </c>
      <c r="F658" s="12">
        <v>16458</v>
      </c>
    </row>
    <row r="659" ht="24" spans="1:6">
      <c r="A659" s="11">
        <v>555</v>
      </c>
      <c r="B659" s="11" t="s">
        <v>494</v>
      </c>
      <c r="C659" s="11" t="s">
        <v>2080</v>
      </c>
      <c r="D659" s="11" t="s">
        <v>2081</v>
      </c>
      <c r="E659" s="11" t="s">
        <v>45</v>
      </c>
      <c r="F659" s="12">
        <v>16458</v>
      </c>
    </row>
    <row r="660" spans="1:6">
      <c r="A660" s="11">
        <v>556</v>
      </c>
      <c r="B660" s="11" t="s">
        <v>494</v>
      </c>
      <c r="C660" s="11" t="s">
        <v>2083</v>
      </c>
      <c r="D660" s="11" t="s">
        <v>2084</v>
      </c>
      <c r="E660" s="11" t="s">
        <v>2085</v>
      </c>
      <c r="F660" s="12">
        <v>49375</v>
      </c>
    </row>
    <row r="661" spans="1:6">
      <c r="A661" s="11">
        <v>557</v>
      </c>
      <c r="B661" s="11" t="s">
        <v>494</v>
      </c>
      <c r="C661" s="11" t="s">
        <v>2087</v>
      </c>
      <c r="D661" s="11" t="s">
        <v>2088</v>
      </c>
      <c r="E661" s="11" t="s">
        <v>987</v>
      </c>
      <c r="F661" s="12">
        <v>98750</v>
      </c>
    </row>
    <row r="662" spans="1:6">
      <c r="A662" s="11">
        <v>558</v>
      </c>
      <c r="B662" s="11" t="s">
        <v>494</v>
      </c>
      <c r="C662" s="11" t="s">
        <v>2090</v>
      </c>
      <c r="D662" s="11" t="s">
        <v>2091</v>
      </c>
      <c r="E662" s="11" t="s">
        <v>687</v>
      </c>
      <c r="F662" s="12">
        <v>98750</v>
      </c>
    </row>
    <row r="663" spans="1:6">
      <c r="A663" s="11">
        <v>559</v>
      </c>
      <c r="B663" s="11" t="s">
        <v>494</v>
      </c>
      <c r="C663" s="11" t="s">
        <v>2093</v>
      </c>
      <c r="D663" s="11" t="s">
        <v>2094</v>
      </c>
      <c r="E663" s="11" t="s">
        <v>1437</v>
      </c>
      <c r="F663" s="12">
        <v>16458</v>
      </c>
    </row>
    <row r="664" spans="1:6">
      <c r="A664" s="11">
        <v>560</v>
      </c>
      <c r="B664" s="11" t="s">
        <v>494</v>
      </c>
      <c r="C664" s="11" t="s">
        <v>2097</v>
      </c>
      <c r="D664" s="11" t="s">
        <v>2098</v>
      </c>
      <c r="E664" s="11" t="s">
        <v>2100</v>
      </c>
      <c r="F664" s="12">
        <v>98750</v>
      </c>
    </row>
    <row r="665" spans="1:6">
      <c r="A665" s="11">
        <v>561</v>
      </c>
      <c r="B665" s="11" t="s">
        <v>494</v>
      </c>
      <c r="C665" s="11" t="s">
        <v>2102</v>
      </c>
      <c r="D665" s="11" t="s">
        <v>2103</v>
      </c>
      <c r="E665" s="11" t="s">
        <v>208</v>
      </c>
      <c r="F665" s="12">
        <v>49375</v>
      </c>
    </row>
    <row r="666" spans="1:6">
      <c r="A666" s="11">
        <v>562</v>
      </c>
      <c r="B666" s="11" t="s">
        <v>494</v>
      </c>
      <c r="C666" s="11" t="s">
        <v>2105</v>
      </c>
      <c r="D666" s="11" t="s">
        <v>2106</v>
      </c>
      <c r="E666" s="11" t="s">
        <v>450</v>
      </c>
      <c r="F666" s="12">
        <v>16458</v>
      </c>
    </row>
    <row r="667" spans="1:6">
      <c r="A667" s="11">
        <v>563</v>
      </c>
      <c r="B667" s="11" t="s">
        <v>494</v>
      </c>
      <c r="C667" s="11" t="s">
        <v>2109</v>
      </c>
      <c r="D667" s="11" t="s">
        <v>2110</v>
      </c>
      <c r="E667" s="11" t="s">
        <v>362</v>
      </c>
      <c r="F667" s="12">
        <v>98750</v>
      </c>
    </row>
    <row r="668" spans="1:6">
      <c r="A668" s="11">
        <v>564</v>
      </c>
      <c r="B668" s="11" t="s">
        <v>494</v>
      </c>
      <c r="C668" s="11" t="s">
        <v>2112</v>
      </c>
      <c r="D668" s="11" t="s">
        <v>2113</v>
      </c>
      <c r="E668" s="11" t="s">
        <v>578</v>
      </c>
      <c r="F668" s="12">
        <v>74063</v>
      </c>
    </row>
    <row r="669" spans="1:6">
      <c r="A669" s="11">
        <v>564</v>
      </c>
      <c r="B669" s="11" t="s">
        <v>494</v>
      </c>
      <c r="C669" s="11" t="s">
        <v>2112</v>
      </c>
      <c r="D669" s="11" t="s">
        <v>2113</v>
      </c>
      <c r="E669" s="11" t="s">
        <v>1168</v>
      </c>
      <c r="F669" s="12">
        <v>24688</v>
      </c>
    </row>
    <row r="670" spans="1:6">
      <c r="A670" s="11">
        <v>565</v>
      </c>
      <c r="B670" s="11" t="s">
        <v>494</v>
      </c>
      <c r="C670" s="11" t="s">
        <v>2116</v>
      </c>
      <c r="D670" s="11" t="s">
        <v>2117</v>
      </c>
      <c r="E670" s="11" t="s">
        <v>1686</v>
      </c>
      <c r="F670" s="12">
        <v>32917</v>
      </c>
    </row>
    <row r="671" spans="1:6">
      <c r="A671" s="11">
        <v>566</v>
      </c>
      <c r="B671" s="11" t="s">
        <v>494</v>
      </c>
      <c r="C671" s="11" t="s">
        <v>2120</v>
      </c>
      <c r="D671" s="11" t="s">
        <v>2121</v>
      </c>
      <c r="E671" s="11" t="s">
        <v>173</v>
      </c>
      <c r="F671" s="12">
        <v>45425</v>
      </c>
    </row>
    <row r="672" spans="1:6">
      <c r="A672" s="11">
        <v>566</v>
      </c>
      <c r="B672" s="11" t="s">
        <v>494</v>
      </c>
      <c r="C672" s="11" t="s">
        <v>2120</v>
      </c>
      <c r="D672" s="11" t="s">
        <v>2121</v>
      </c>
      <c r="E672" s="11" t="s">
        <v>3440</v>
      </c>
      <c r="F672" s="12">
        <v>36538</v>
      </c>
    </row>
    <row r="673" spans="1:6">
      <c r="A673" s="11">
        <v>566</v>
      </c>
      <c r="B673" s="11" t="s">
        <v>494</v>
      </c>
      <c r="C673" s="11" t="s">
        <v>2120</v>
      </c>
      <c r="D673" s="11" t="s">
        <v>2121</v>
      </c>
      <c r="E673" s="11" t="s">
        <v>1421</v>
      </c>
      <c r="F673" s="12">
        <v>16788</v>
      </c>
    </row>
    <row r="674" spans="1:6">
      <c r="A674" s="11">
        <v>567</v>
      </c>
      <c r="B674" s="11" t="s">
        <v>494</v>
      </c>
      <c r="C674" s="11" t="s">
        <v>2123</v>
      </c>
      <c r="D674" s="11" t="s">
        <v>2124</v>
      </c>
      <c r="E674" s="11" t="s">
        <v>208</v>
      </c>
      <c r="F674" s="12">
        <v>49375</v>
      </c>
    </row>
    <row r="675" spans="1:6">
      <c r="A675" s="11">
        <v>568</v>
      </c>
      <c r="B675" s="11" t="s">
        <v>494</v>
      </c>
      <c r="C675" s="11" t="s">
        <v>2127</v>
      </c>
      <c r="D675" s="11" t="s">
        <v>2128</v>
      </c>
      <c r="E675" s="11" t="s">
        <v>2129</v>
      </c>
      <c r="F675" s="12">
        <v>16458</v>
      </c>
    </row>
    <row r="676" spans="1:6">
      <c r="A676" s="11">
        <v>569</v>
      </c>
      <c r="B676" s="11" t="s">
        <v>494</v>
      </c>
      <c r="C676" s="11" t="s">
        <v>2131</v>
      </c>
      <c r="D676" s="11" t="s">
        <v>2132</v>
      </c>
      <c r="E676" s="11" t="s">
        <v>504</v>
      </c>
      <c r="F676" s="12">
        <v>98750</v>
      </c>
    </row>
    <row r="677" spans="1:6">
      <c r="A677" s="11">
        <v>570</v>
      </c>
      <c r="B677" s="11" t="s">
        <v>494</v>
      </c>
      <c r="C677" s="13" t="s">
        <v>2134</v>
      </c>
      <c r="D677" s="11" t="s">
        <v>2135</v>
      </c>
      <c r="E677" s="11" t="s">
        <v>354</v>
      </c>
      <c r="F677" s="12">
        <v>49375</v>
      </c>
    </row>
    <row r="678" ht="48" spans="1:6">
      <c r="A678" s="11">
        <v>571</v>
      </c>
      <c r="B678" s="11" t="s">
        <v>494</v>
      </c>
      <c r="C678" s="11" t="s">
        <v>3619</v>
      </c>
      <c r="D678" s="11" t="s">
        <v>2139</v>
      </c>
      <c r="E678" s="11" t="s">
        <v>1773</v>
      </c>
      <c r="F678" s="12">
        <v>49375</v>
      </c>
    </row>
    <row r="679" spans="1:6">
      <c r="A679" s="11">
        <v>572</v>
      </c>
      <c r="B679" s="11" t="s">
        <v>494</v>
      </c>
      <c r="C679" s="11" t="s">
        <v>2142</v>
      </c>
      <c r="D679" s="11" t="s">
        <v>2143</v>
      </c>
      <c r="E679" s="11" t="s">
        <v>1636</v>
      </c>
      <c r="F679" s="12">
        <v>49375</v>
      </c>
    </row>
    <row r="680" ht="24" spans="1:6">
      <c r="A680" s="11">
        <v>573</v>
      </c>
      <c r="B680" s="11" t="s">
        <v>494</v>
      </c>
      <c r="C680" s="11" t="s">
        <v>2146</v>
      </c>
      <c r="D680" s="11" t="s">
        <v>2147</v>
      </c>
      <c r="E680" s="11" t="s">
        <v>504</v>
      </c>
      <c r="F680" s="12">
        <v>98750</v>
      </c>
    </row>
    <row r="681" ht="24" spans="1:6">
      <c r="A681" s="11">
        <v>574</v>
      </c>
      <c r="B681" s="11" t="s">
        <v>494</v>
      </c>
      <c r="C681" s="11" t="s">
        <v>2149</v>
      </c>
      <c r="D681" s="11" t="s">
        <v>2150</v>
      </c>
      <c r="E681" s="11" t="s">
        <v>203</v>
      </c>
      <c r="F681" s="12">
        <v>4938</v>
      </c>
    </row>
    <row r="682" spans="1:6">
      <c r="A682" s="11">
        <v>575</v>
      </c>
      <c r="B682" s="11" t="s">
        <v>494</v>
      </c>
      <c r="C682" s="11" t="s">
        <v>2152</v>
      </c>
      <c r="D682" s="11" t="s">
        <v>2153</v>
      </c>
      <c r="E682" s="11" t="s">
        <v>504</v>
      </c>
      <c r="F682" s="12">
        <v>59250</v>
      </c>
    </row>
    <row r="683" spans="1:6">
      <c r="A683" s="11">
        <v>575</v>
      </c>
      <c r="B683" s="11" t="s">
        <v>494</v>
      </c>
      <c r="C683" s="11" t="s">
        <v>2152</v>
      </c>
      <c r="D683" s="11" t="s">
        <v>2153</v>
      </c>
      <c r="E683" s="11" t="s">
        <v>3435</v>
      </c>
      <c r="F683" s="12">
        <v>39500</v>
      </c>
    </row>
    <row r="684" spans="1:6">
      <c r="A684" s="11">
        <v>576</v>
      </c>
      <c r="B684" s="11" t="s">
        <v>494</v>
      </c>
      <c r="C684" s="11" t="s">
        <v>2155</v>
      </c>
      <c r="D684" s="11" t="s">
        <v>2156</v>
      </c>
      <c r="E684" s="11" t="s">
        <v>1194</v>
      </c>
      <c r="F684" s="12">
        <v>56288</v>
      </c>
    </row>
    <row r="685" spans="1:6">
      <c r="A685" s="11">
        <v>576</v>
      </c>
      <c r="B685" s="11" t="s">
        <v>494</v>
      </c>
      <c r="C685" s="11" t="s">
        <v>2155</v>
      </c>
      <c r="D685" s="11" t="s">
        <v>2156</v>
      </c>
      <c r="E685" s="11" t="s">
        <v>3442</v>
      </c>
      <c r="F685" s="12">
        <v>42463</v>
      </c>
    </row>
    <row r="686" spans="1:6">
      <c r="A686" s="11">
        <v>577</v>
      </c>
      <c r="B686" s="11" t="s">
        <v>494</v>
      </c>
      <c r="C686" s="11" t="s">
        <v>2158</v>
      </c>
      <c r="D686" s="11" t="s">
        <v>2159</v>
      </c>
      <c r="E686" s="11" t="s">
        <v>331</v>
      </c>
      <c r="F686" s="12">
        <v>32917</v>
      </c>
    </row>
    <row r="687" spans="1:6">
      <c r="A687" s="11">
        <v>578</v>
      </c>
      <c r="B687" s="11" t="s">
        <v>494</v>
      </c>
      <c r="C687" s="11" t="s">
        <v>2161</v>
      </c>
      <c r="D687" s="11" t="s">
        <v>2162</v>
      </c>
      <c r="E687" s="11" t="s">
        <v>450</v>
      </c>
      <c r="F687" s="12">
        <v>49375</v>
      </c>
    </row>
    <row r="688" spans="1:6">
      <c r="A688" s="11">
        <v>579</v>
      </c>
      <c r="B688" s="11" t="s">
        <v>494</v>
      </c>
      <c r="C688" s="11" t="s">
        <v>2164</v>
      </c>
      <c r="D688" s="11" t="s">
        <v>2165</v>
      </c>
      <c r="E688" s="11" t="s">
        <v>504</v>
      </c>
      <c r="F688" s="12">
        <v>98750</v>
      </c>
    </row>
    <row r="689" ht="24" spans="1:6">
      <c r="A689" s="11">
        <v>580</v>
      </c>
      <c r="B689" s="11" t="s">
        <v>494</v>
      </c>
      <c r="C689" s="11" t="s">
        <v>2167</v>
      </c>
      <c r="D689" s="11" t="s">
        <v>2168</v>
      </c>
      <c r="E689" s="11" t="s">
        <v>554</v>
      </c>
      <c r="F689" s="12">
        <v>8229</v>
      </c>
    </row>
    <row r="690" spans="1:6">
      <c r="A690" s="11">
        <v>581</v>
      </c>
      <c r="B690" s="11" t="s">
        <v>494</v>
      </c>
      <c r="C690" s="11" t="s">
        <v>2170</v>
      </c>
      <c r="D690" s="11" t="s">
        <v>2171</v>
      </c>
      <c r="E690" s="11" t="s">
        <v>403</v>
      </c>
      <c r="F690" s="12">
        <v>11969</v>
      </c>
    </row>
    <row r="691" spans="1:6">
      <c r="A691" s="11">
        <v>582</v>
      </c>
      <c r="B691" s="11" t="s">
        <v>494</v>
      </c>
      <c r="C691" s="11" t="s">
        <v>2173</v>
      </c>
      <c r="D691" s="11" t="s">
        <v>2174</v>
      </c>
      <c r="E691" s="11" t="s">
        <v>578</v>
      </c>
      <c r="F691" s="12">
        <v>98750</v>
      </c>
    </row>
    <row r="692" spans="1:6">
      <c r="A692" s="11">
        <v>583</v>
      </c>
      <c r="B692" s="11" t="s">
        <v>494</v>
      </c>
      <c r="C692" s="11" t="s">
        <v>2176</v>
      </c>
      <c r="D692" s="11" t="s">
        <v>2177</v>
      </c>
      <c r="E692" s="11" t="s">
        <v>962</v>
      </c>
      <c r="F692" s="12">
        <v>16458</v>
      </c>
    </row>
    <row r="693" spans="1:6">
      <c r="A693" s="11">
        <v>584</v>
      </c>
      <c r="B693" s="11" t="s">
        <v>494</v>
      </c>
      <c r="C693" s="11" t="s">
        <v>2179</v>
      </c>
      <c r="D693" s="11" t="s">
        <v>2180</v>
      </c>
      <c r="E693" s="11" t="s">
        <v>947</v>
      </c>
      <c r="F693" s="12">
        <v>69125</v>
      </c>
    </row>
    <row r="694" spans="1:6">
      <c r="A694" s="11">
        <v>584</v>
      </c>
      <c r="B694" s="11" t="s">
        <v>494</v>
      </c>
      <c r="C694" s="11" t="s">
        <v>2179</v>
      </c>
      <c r="D694" s="11" t="s">
        <v>2180</v>
      </c>
      <c r="E694" s="11" t="s">
        <v>1168</v>
      </c>
      <c r="F694" s="12">
        <v>29625</v>
      </c>
    </row>
    <row r="695" spans="1:6">
      <c r="A695" s="11">
        <v>585</v>
      </c>
      <c r="B695" s="11" t="s">
        <v>494</v>
      </c>
      <c r="C695" s="11" t="s">
        <v>2182</v>
      </c>
      <c r="D695" s="11" t="s">
        <v>2183</v>
      </c>
      <c r="E695" s="11" t="s">
        <v>128</v>
      </c>
      <c r="F695" s="12">
        <v>49375</v>
      </c>
    </row>
    <row r="696" s="3" customFormat="1" spans="1:6">
      <c r="A696" s="11">
        <v>586</v>
      </c>
      <c r="B696" s="11" t="s">
        <v>494</v>
      </c>
      <c r="C696" s="11" t="s">
        <v>2185</v>
      </c>
      <c r="D696" s="11" t="s">
        <v>2186</v>
      </c>
      <c r="E696" s="11" t="s">
        <v>2187</v>
      </c>
      <c r="F696" s="12">
        <v>98750</v>
      </c>
    </row>
    <row r="697" spans="1:6">
      <c r="A697" s="11">
        <v>587</v>
      </c>
      <c r="B697" s="11" t="s">
        <v>494</v>
      </c>
      <c r="C697" s="11" t="s">
        <v>2189</v>
      </c>
      <c r="D697" s="11" t="s">
        <v>2190</v>
      </c>
      <c r="E697" s="11" t="s">
        <v>128</v>
      </c>
      <c r="F697" s="12">
        <v>24688</v>
      </c>
    </row>
    <row r="698" spans="1:6">
      <c r="A698" s="11">
        <v>587</v>
      </c>
      <c r="B698" s="11" t="s">
        <v>494</v>
      </c>
      <c r="C698" s="11" t="s">
        <v>2189</v>
      </c>
      <c r="D698" s="11" t="s">
        <v>2190</v>
      </c>
      <c r="E698" s="11" t="s">
        <v>3448</v>
      </c>
      <c r="F698" s="12">
        <v>24688</v>
      </c>
    </row>
    <row r="699" spans="1:6">
      <c r="A699" s="11">
        <v>588</v>
      </c>
      <c r="B699" s="11" t="s">
        <v>494</v>
      </c>
      <c r="C699" s="11" t="s">
        <v>2193</v>
      </c>
      <c r="D699" s="11" t="s">
        <v>2194</v>
      </c>
      <c r="E699" s="11" t="s">
        <v>536</v>
      </c>
      <c r="F699" s="12">
        <v>98750</v>
      </c>
    </row>
    <row r="700" ht="24" spans="1:6">
      <c r="A700" s="11">
        <v>589</v>
      </c>
      <c r="B700" s="11" t="s">
        <v>494</v>
      </c>
      <c r="C700" s="11" t="s">
        <v>2197</v>
      </c>
      <c r="D700" s="11" t="s">
        <v>2198</v>
      </c>
      <c r="E700" s="11" t="s">
        <v>636</v>
      </c>
      <c r="F700" s="12">
        <v>24688</v>
      </c>
    </row>
    <row r="701" spans="1:6">
      <c r="A701" s="11">
        <v>590</v>
      </c>
      <c r="B701" s="11" t="s">
        <v>494</v>
      </c>
      <c r="C701" s="11" t="s">
        <v>2200</v>
      </c>
      <c r="D701" s="11" t="s">
        <v>2201</v>
      </c>
      <c r="E701" s="11" t="s">
        <v>825</v>
      </c>
      <c r="F701" s="12">
        <v>16458</v>
      </c>
    </row>
    <row r="702" ht="24" spans="1:6">
      <c r="A702" s="11">
        <v>591</v>
      </c>
      <c r="B702" s="11" t="s">
        <v>494</v>
      </c>
      <c r="C702" s="11" t="s">
        <v>2203</v>
      </c>
      <c r="D702" s="11" t="s">
        <v>2204</v>
      </c>
      <c r="E702" s="11" t="s">
        <v>203</v>
      </c>
      <c r="F702" s="12">
        <v>4938</v>
      </c>
    </row>
    <row r="703" ht="24" spans="1:6">
      <c r="A703" s="11">
        <v>592</v>
      </c>
      <c r="B703" s="11" t="s">
        <v>494</v>
      </c>
      <c r="C703" s="11" t="s">
        <v>2206</v>
      </c>
      <c r="D703" s="11" t="s">
        <v>2207</v>
      </c>
      <c r="E703" s="11" t="s">
        <v>203</v>
      </c>
      <c r="F703" s="12">
        <v>4938</v>
      </c>
    </row>
    <row r="704" ht="24" spans="1:6">
      <c r="A704" s="11">
        <v>593</v>
      </c>
      <c r="B704" s="11" t="s">
        <v>494</v>
      </c>
      <c r="C704" s="11" t="s">
        <v>2209</v>
      </c>
      <c r="D704" s="11" t="s">
        <v>2210</v>
      </c>
      <c r="E704" s="11" t="s">
        <v>1016</v>
      </c>
      <c r="F704" s="12">
        <v>98750</v>
      </c>
    </row>
    <row r="705" spans="1:6">
      <c r="A705" s="11">
        <v>594</v>
      </c>
      <c r="B705" s="11" t="s">
        <v>494</v>
      </c>
      <c r="C705" s="11" t="s">
        <v>2212</v>
      </c>
      <c r="D705" s="11" t="s">
        <v>2213</v>
      </c>
      <c r="E705" s="11" t="s">
        <v>504</v>
      </c>
      <c r="F705" s="12">
        <v>98750</v>
      </c>
    </row>
    <row r="706" spans="1:6">
      <c r="A706" s="11">
        <v>595</v>
      </c>
      <c r="B706" s="11" t="s">
        <v>494</v>
      </c>
      <c r="C706" s="11" t="s">
        <v>2215</v>
      </c>
      <c r="D706" s="11" t="s">
        <v>2216</v>
      </c>
      <c r="E706" s="11" t="s">
        <v>394</v>
      </c>
      <c r="F706" s="12">
        <v>88875</v>
      </c>
    </row>
    <row r="707" spans="1:6">
      <c r="A707" s="11">
        <v>595</v>
      </c>
      <c r="B707" s="11" t="s">
        <v>494</v>
      </c>
      <c r="C707" s="11" t="s">
        <v>2215</v>
      </c>
      <c r="D707" s="11" t="s">
        <v>2216</v>
      </c>
      <c r="E707" s="11" t="s">
        <v>3577</v>
      </c>
      <c r="F707" s="12">
        <v>9875</v>
      </c>
    </row>
    <row r="708" ht="24" spans="1:6">
      <c r="A708" s="11">
        <v>596</v>
      </c>
      <c r="B708" s="11" t="s">
        <v>494</v>
      </c>
      <c r="C708" s="11" t="s">
        <v>2218</v>
      </c>
      <c r="D708" s="11" t="s">
        <v>2219</v>
      </c>
      <c r="E708" s="11" t="s">
        <v>339</v>
      </c>
      <c r="F708" s="12">
        <v>98750</v>
      </c>
    </row>
    <row r="709" spans="1:6">
      <c r="A709" s="11">
        <v>597</v>
      </c>
      <c r="B709" s="11" t="s">
        <v>494</v>
      </c>
      <c r="C709" s="11" t="s">
        <v>2222</v>
      </c>
      <c r="D709" s="11" t="s">
        <v>2223</v>
      </c>
      <c r="E709" s="11" t="s">
        <v>354</v>
      </c>
      <c r="F709" s="12">
        <v>49375</v>
      </c>
    </row>
    <row r="710" spans="1:6">
      <c r="A710" s="11">
        <v>598</v>
      </c>
      <c r="B710" s="11" t="s">
        <v>494</v>
      </c>
      <c r="C710" s="11" t="s">
        <v>2226</v>
      </c>
      <c r="D710" s="11" t="s">
        <v>2227</v>
      </c>
      <c r="E710" s="11" t="s">
        <v>203</v>
      </c>
      <c r="F710" s="12">
        <v>98750</v>
      </c>
    </row>
    <row r="711" ht="24" spans="1:6">
      <c r="A711" s="11">
        <v>599</v>
      </c>
      <c r="B711" s="11" t="s">
        <v>494</v>
      </c>
      <c r="C711" s="11" t="s">
        <v>2229</v>
      </c>
      <c r="D711" s="11" t="s">
        <v>2230</v>
      </c>
      <c r="E711" s="11" t="s">
        <v>504</v>
      </c>
      <c r="F711" s="12">
        <v>98750</v>
      </c>
    </row>
    <row r="712" spans="1:6">
      <c r="A712" s="11">
        <v>600</v>
      </c>
      <c r="B712" s="11" t="s">
        <v>494</v>
      </c>
      <c r="C712" s="11" t="s">
        <v>2232</v>
      </c>
      <c r="D712" s="11" t="s">
        <v>2233</v>
      </c>
      <c r="E712" s="11" t="s">
        <v>436</v>
      </c>
      <c r="F712" s="12">
        <v>98750</v>
      </c>
    </row>
    <row r="713" spans="1:6">
      <c r="A713" s="11">
        <v>601</v>
      </c>
      <c r="B713" s="11" t="s">
        <v>494</v>
      </c>
      <c r="C713" s="11" t="s">
        <v>2235</v>
      </c>
      <c r="D713" s="11" t="s">
        <v>2236</v>
      </c>
      <c r="E713" s="11" t="s">
        <v>1389</v>
      </c>
      <c r="F713" s="12">
        <v>98750</v>
      </c>
    </row>
    <row r="714" spans="1:6">
      <c r="A714" s="11">
        <v>602</v>
      </c>
      <c r="B714" s="11" t="s">
        <v>494</v>
      </c>
      <c r="C714" s="11" t="s">
        <v>2238</v>
      </c>
      <c r="D714" s="11" t="s">
        <v>2239</v>
      </c>
      <c r="E714" s="11" t="s">
        <v>972</v>
      </c>
      <c r="F714" s="12">
        <v>98750</v>
      </c>
    </row>
    <row r="715" spans="1:6">
      <c r="A715" s="11">
        <v>603</v>
      </c>
      <c r="B715" s="11" t="s">
        <v>494</v>
      </c>
      <c r="C715" s="11" t="s">
        <v>2241</v>
      </c>
      <c r="D715" s="11" t="s">
        <v>2242</v>
      </c>
      <c r="E715" s="11" t="s">
        <v>504</v>
      </c>
      <c r="F715" s="12">
        <v>98750</v>
      </c>
    </row>
    <row r="716" spans="1:6">
      <c r="A716" s="11">
        <v>604</v>
      </c>
      <c r="B716" s="11" t="s">
        <v>494</v>
      </c>
      <c r="C716" s="11" t="s">
        <v>2244</v>
      </c>
      <c r="D716" s="11" t="s">
        <v>2245</v>
      </c>
      <c r="E716" s="11" t="s">
        <v>2246</v>
      </c>
      <c r="F716" s="12">
        <v>69125</v>
      </c>
    </row>
    <row r="717" spans="1:6">
      <c r="A717" s="11">
        <v>604</v>
      </c>
      <c r="B717" s="11" t="s">
        <v>494</v>
      </c>
      <c r="C717" s="11" t="s">
        <v>2244</v>
      </c>
      <c r="D717" s="11" t="s">
        <v>2245</v>
      </c>
      <c r="E717" s="11" t="s">
        <v>3450</v>
      </c>
      <c r="F717" s="12">
        <v>29625</v>
      </c>
    </row>
    <row r="718" ht="24" spans="1:6">
      <c r="A718" s="11">
        <v>605</v>
      </c>
      <c r="B718" s="11" t="s">
        <v>494</v>
      </c>
      <c r="C718" s="11" t="s">
        <v>2248</v>
      </c>
      <c r="D718" s="11" t="s">
        <v>2249</v>
      </c>
      <c r="E718" s="11" t="s">
        <v>403</v>
      </c>
      <c r="F718" s="12">
        <v>24688</v>
      </c>
    </row>
    <row r="719" spans="1:6">
      <c r="A719" s="11">
        <v>606</v>
      </c>
      <c r="B719" s="11" t="s">
        <v>494</v>
      </c>
      <c r="C719" s="11" t="s">
        <v>2251</v>
      </c>
      <c r="D719" s="11" t="s">
        <v>2252</v>
      </c>
      <c r="E719" s="11" t="s">
        <v>504</v>
      </c>
      <c r="F719" s="12">
        <v>98750</v>
      </c>
    </row>
    <row r="720" ht="24" spans="1:6">
      <c r="A720" s="11">
        <v>607</v>
      </c>
      <c r="B720" s="11" t="s">
        <v>494</v>
      </c>
      <c r="C720" s="11" t="s">
        <v>2254</v>
      </c>
      <c r="D720" s="11" t="s">
        <v>2255</v>
      </c>
      <c r="E720" s="11" t="s">
        <v>331</v>
      </c>
      <c r="F720" s="12">
        <v>6857</v>
      </c>
    </row>
    <row r="721" ht="24" spans="1:6">
      <c r="A721" s="11">
        <v>607</v>
      </c>
      <c r="B721" s="11" t="s">
        <v>494</v>
      </c>
      <c r="C721" s="11" t="s">
        <v>2254</v>
      </c>
      <c r="D721" s="11" t="s">
        <v>2255</v>
      </c>
      <c r="E721" s="11" t="s">
        <v>962</v>
      </c>
      <c r="F721" s="12">
        <v>5486</v>
      </c>
    </row>
    <row r="722" spans="1:6">
      <c r="A722" s="11">
        <v>608</v>
      </c>
      <c r="B722" s="11" t="s">
        <v>494</v>
      </c>
      <c r="C722" s="11" t="s">
        <v>2257</v>
      </c>
      <c r="D722" s="11" t="s">
        <v>2258</v>
      </c>
      <c r="E722" s="11" t="s">
        <v>403</v>
      </c>
      <c r="F722" s="12">
        <v>42314</v>
      </c>
    </row>
    <row r="723" spans="1:6">
      <c r="A723" s="11">
        <v>609</v>
      </c>
      <c r="B723" s="11" t="s">
        <v>494</v>
      </c>
      <c r="C723" s="11" t="s">
        <v>2260</v>
      </c>
      <c r="D723" s="11" t="s">
        <v>2261</v>
      </c>
      <c r="E723" s="11" t="s">
        <v>2263</v>
      </c>
      <c r="F723" s="12">
        <v>98750</v>
      </c>
    </row>
    <row r="724" ht="24" spans="1:6">
      <c r="A724" s="11">
        <v>610</v>
      </c>
      <c r="B724" s="11" t="s">
        <v>494</v>
      </c>
      <c r="C724" s="11" t="s">
        <v>2265</v>
      </c>
      <c r="D724" s="11" t="s">
        <v>2266</v>
      </c>
      <c r="E724" s="11" t="s">
        <v>460</v>
      </c>
      <c r="F724" s="12">
        <v>17034</v>
      </c>
    </row>
    <row r="725" ht="24" spans="1:6">
      <c r="A725" s="11">
        <v>610</v>
      </c>
      <c r="B725" s="11" t="s">
        <v>494</v>
      </c>
      <c r="C725" s="11" t="s">
        <v>2265</v>
      </c>
      <c r="D725" s="11" t="s">
        <v>2266</v>
      </c>
      <c r="E725" s="11" t="s">
        <v>1023</v>
      </c>
      <c r="F725" s="12">
        <v>7653</v>
      </c>
    </row>
    <row r="726" spans="1:6">
      <c r="A726" s="11">
        <v>611</v>
      </c>
      <c r="B726" s="11" t="s">
        <v>494</v>
      </c>
      <c r="C726" s="11" t="s">
        <v>2268</v>
      </c>
      <c r="D726" s="11" t="s">
        <v>2269</v>
      </c>
      <c r="E726" s="11" t="s">
        <v>128</v>
      </c>
      <c r="F726" s="12">
        <v>49375</v>
      </c>
    </row>
    <row r="727" spans="1:6">
      <c r="A727" s="11">
        <v>612</v>
      </c>
      <c r="B727" s="11" t="s">
        <v>494</v>
      </c>
      <c r="C727" s="11" t="s">
        <v>2355</v>
      </c>
      <c r="D727" s="11" t="s">
        <v>2272</v>
      </c>
      <c r="E727" s="11" t="s">
        <v>403</v>
      </c>
      <c r="F727" s="12">
        <v>27428</v>
      </c>
    </row>
    <row r="728" ht="24" spans="1:6">
      <c r="A728" s="11">
        <v>613</v>
      </c>
      <c r="B728" s="11" t="s">
        <v>494</v>
      </c>
      <c r="C728" s="11" t="s">
        <v>2274</v>
      </c>
      <c r="D728" s="11" t="s">
        <v>2275</v>
      </c>
      <c r="E728" s="11" t="s">
        <v>229</v>
      </c>
      <c r="F728" s="12">
        <v>19750</v>
      </c>
    </row>
    <row r="729" spans="1:6">
      <c r="A729" s="11">
        <v>614</v>
      </c>
      <c r="B729" s="11" t="s">
        <v>494</v>
      </c>
      <c r="C729" s="11" t="s">
        <v>2277</v>
      </c>
      <c r="D729" s="11" t="s">
        <v>2278</v>
      </c>
      <c r="E729" s="11" t="s">
        <v>450</v>
      </c>
      <c r="F729" s="12">
        <v>49375</v>
      </c>
    </row>
    <row r="730" spans="1:6">
      <c r="A730" s="11">
        <v>615</v>
      </c>
      <c r="B730" s="11" t="s">
        <v>494</v>
      </c>
      <c r="C730" s="11" t="s">
        <v>2281</v>
      </c>
      <c r="D730" s="11" t="s">
        <v>2282</v>
      </c>
      <c r="E730" s="11" t="s">
        <v>947</v>
      </c>
      <c r="F730" s="12">
        <v>32917</v>
      </c>
    </row>
    <row r="731" ht="24" spans="1:6">
      <c r="A731" s="11">
        <v>616</v>
      </c>
      <c r="B731" s="11" t="s">
        <v>494</v>
      </c>
      <c r="C731" s="11" t="s">
        <v>2284</v>
      </c>
      <c r="D731" s="11" t="s">
        <v>2285</v>
      </c>
      <c r="E731" s="11" t="s">
        <v>339</v>
      </c>
      <c r="F731" s="12">
        <v>98750</v>
      </c>
    </row>
    <row r="732" spans="1:6">
      <c r="A732" s="11">
        <v>617</v>
      </c>
      <c r="B732" s="11" t="s">
        <v>494</v>
      </c>
      <c r="C732" s="11" t="s">
        <v>2287</v>
      </c>
      <c r="D732" s="11" t="s">
        <v>2288</v>
      </c>
      <c r="E732" s="11" t="s">
        <v>1275</v>
      </c>
      <c r="F732" s="12">
        <v>98750</v>
      </c>
    </row>
    <row r="733" spans="1:6">
      <c r="A733" s="11">
        <v>618</v>
      </c>
      <c r="B733" s="11" t="s">
        <v>494</v>
      </c>
      <c r="C733" s="11" t="s">
        <v>2290</v>
      </c>
      <c r="D733" s="11" t="s">
        <v>2291</v>
      </c>
      <c r="E733" s="11" t="s">
        <v>504</v>
      </c>
      <c r="F733" s="12">
        <v>98750</v>
      </c>
    </row>
    <row r="734" ht="24" spans="1:6">
      <c r="A734" s="11">
        <v>619</v>
      </c>
      <c r="B734" s="11" t="s">
        <v>494</v>
      </c>
      <c r="C734" s="11" t="s">
        <v>2293</v>
      </c>
      <c r="D734" s="11" t="s">
        <v>2294</v>
      </c>
      <c r="E734" s="11" t="s">
        <v>104</v>
      </c>
      <c r="F734" s="12">
        <v>12097</v>
      </c>
    </row>
    <row r="735" ht="24" spans="1:6">
      <c r="A735" s="11">
        <v>619</v>
      </c>
      <c r="B735" s="11" t="s">
        <v>494</v>
      </c>
      <c r="C735" s="11" t="s">
        <v>2293</v>
      </c>
      <c r="D735" s="11" t="s">
        <v>2294</v>
      </c>
      <c r="E735" s="11" t="s">
        <v>687</v>
      </c>
      <c r="F735" s="12">
        <v>8147</v>
      </c>
    </row>
    <row r="736" ht="24" spans="1:6">
      <c r="A736" s="11">
        <v>619</v>
      </c>
      <c r="B736" s="11" t="s">
        <v>494</v>
      </c>
      <c r="C736" s="11" t="s">
        <v>2293</v>
      </c>
      <c r="D736" s="11" t="s">
        <v>2294</v>
      </c>
      <c r="E736" s="11" t="s">
        <v>802</v>
      </c>
      <c r="F736" s="12">
        <v>2469</v>
      </c>
    </row>
    <row r="737" ht="24" spans="1:6">
      <c r="A737" s="11">
        <v>619</v>
      </c>
      <c r="B737" s="11" t="s">
        <v>494</v>
      </c>
      <c r="C737" s="11" t="s">
        <v>2293</v>
      </c>
      <c r="D737" s="11" t="s">
        <v>2294</v>
      </c>
      <c r="E737" s="11" t="s">
        <v>3160</v>
      </c>
      <c r="F737" s="12">
        <v>1975</v>
      </c>
    </row>
    <row r="738" ht="24" spans="1:6">
      <c r="A738" s="11">
        <v>620</v>
      </c>
      <c r="B738" s="11" t="s">
        <v>494</v>
      </c>
      <c r="C738" s="11" t="s">
        <v>2296</v>
      </c>
      <c r="D738" s="11" t="s">
        <v>2297</v>
      </c>
      <c r="E738" s="11" t="s">
        <v>504</v>
      </c>
      <c r="F738" s="12">
        <v>98750</v>
      </c>
    </row>
    <row r="739" spans="1:6">
      <c r="A739" s="11">
        <v>621</v>
      </c>
      <c r="B739" s="11" t="s">
        <v>494</v>
      </c>
      <c r="C739" s="11" t="s">
        <v>2299</v>
      </c>
      <c r="D739" s="11" t="s">
        <v>2300</v>
      </c>
      <c r="E739" s="11" t="s">
        <v>504</v>
      </c>
      <c r="F739" s="12">
        <v>98750</v>
      </c>
    </row>
    <row r="740" spans="1:6">
      <c r="A740" s="11">
        <v>622</v>
      </c>
      <c r="B740" s="11" t="s">
        <v>494</v>
      </c>
      <c r="C740" s="11" t="s">
        <v>2302</v>
      </c>
      <c r="D740" s="11" t="s">
        <v>2303</v>
      </c>
      <c r="E740" s="11" t="s">
        <v>616</v>
      </c>
      <c r="F740" s="12">
        <v>49375</v>
      </c>
    </row>
    <row r="741" ht="24" spans="1:6">
      <c r="A741" s="11">
        <v>623</v>
      </c>
      <c r="B741" s="11" t="s">
        <v>494</v>
      </c>
      <c r="C741" s="11" t="s">
        <v>2306</v>
      </c>
      <c r="D741" s="11" t="s">
        <v>2307</v>
      </c>
      <c r="E741" s="11" t="s">
        <v>651</v>
      </c>
      <c r="F741" s="12">
        <v>32917</v>
      </c>
    </row>
    <row r="742" spans="1:6">
      <c r="A742" s="11">
        <v>624</v>
      </c>
      <c r="B742" s="11" t="s">
        <v>494</v>
      </c>
      <c r="C742" s="11" t="s">
        <v>2309</v>
      </c>
      <c r="D742" s="11" t="s">
        <v>2310</v>
      </c>
      <c r="E742" s="11" t="s">
        <v>2100</v>
      </c>
      <c r="F742" s="12">
        <v>98750</v>
      </c>
    </row>
    <row r="743" spans="1:6">
      <c r="A743" s="11">
        <v>625</v>
      </c>
      <c r="B743" s="11" t="s">
        <v>494</v>
      </c>
      <c r="C743" s="11" t="s">
        <v>2312</v>
      </c>
      <c r="D743" s="11" t="s">
        <v>2313</v>
      </c>
      <c r="E743" s="11" t="s">
        <v>1313</v>
      </c>
      <c r="F743" s="12">
        <v>16458</v>
      </c>
    </row>
    <row r="744" spans="1:6">
      <c r="A744" s="11">
        <v>626</v>
      </c>
      <c r="B744" s="11" t="s">
        <v>494</v>
      </c>
      <c r="C744" s="11" t="s">
        <v>2316</v>
      </c>
      <c r="D744" s="11" t="s">
        <v>2317</v>
      </c>
      <c r="E744" s="11" t="s">
        <v>504</v>
      </c>
      <c r="F744" s="12">
        <v>98750</v>
      </c>
    </row>
    <row r="745" ht="24" spans="1:6">
      <c r="A745" s="11">
        <v>627</v>
      </c>
      <c r="B745" s="11" t="s">
        <v>494</v>
      </c>
      <c r="C745" s="11" t="s">
        <v>2319</v>
      </c>
      <c r="D745" s="11" t="s">
        <v>2320</v>
      </c>
      <c r="E745" s="11" t="s">
        <v>825</v>
      </c>
      <c r="F745" s="12">
        <v>98750</v>
      </c>
    </row>
    <row r="746" s="3" customFormat="1" spans="1:6">
      <c r="A746" s="11">
        <v>628</v>
      </c>
      <c r="B746" s="11" t="s">
        <v>494</v>
      </c>
      <c r="C746" s="11" t="s">
        <v>2322</v>
      </c>
      <c r="D746" s="11" t="s">
        <v>2323</v>
      </c>
      <c r="E746" s="11" t="s">
        <v>339</v>
      </c>
      <c r="F746" s="12">
        <v>32917</v>
      </c>
    </row>
    <row r="747" spans="1:6">
      <c r="A747" s="11">
        <v>629</v>
      </c>
      <c r="B747" s="11" t="s">
        <v>494</v>
      </c>
      <c r="C747" s="11" t="s">
        <v>2326</v>
      </c>
      <c r="D747" s="11" t="s">
        <v>2327</v>
      </c>
      <c r="E747" s="11" t="s">
        <v>1339</v>
      </c>
      <c r="F747" s="12">
        <v>32917</v>
      </c>
    </row>
    <row r="748" spans="1:6">
      <c r="A748" s="11">
        <v>630</v>
      </c>
      <c r="B748" s="11" t="s">
        <v>494</v>
      </c>
      <c r="C748" s="11" t="s">
        <v>2329</v>
      </c>
      <c r="D748" s="11" t="s">
        <v>2330</v>
      </c>
      <c r="E748" s="11" t="s">
        <v>436</v>
      </c>
      <c r="F748" s="12">
        <v>98750</v>
      </c>
    </row>
    <row r="749" spans="1:6">
      <c r="A749" s="11">
        <v>631</v>
      </c>
      <c r="B749" s="11" t="s">
        <v>494</v>
      </c>
      <c r="C749" s="11" t="s">
        <v>2332</v>
      </c>
      <c r="D749" s="11" t="s">
        <v>2333</v>
      </c>
      <c r="E749" s="11" t="s">
        <v>504</v>
      </c>
      <c r="F749" s="12">
        <v>98750</v>
      </c>
    </row>
    <row r="750" spans="1:6">
      <c r="A750" s="11">
        <v>632</v>
      </c>
      <c r="B750" s="11" t="s">
        <v>494</v>
      </c>
      <c r="C750" s="11" t="s">
        <v>2335</v>
      </c>
      <c r="D750" s="11" t="s">
        <v>2336</v>
      </c>
      <c r="E750" s="11" t="s">
        <v>987</v>
      </c>
      <c r="F750" s="12">
        <v>98750</v>
      </c>
    </row>
    <row r="751" spans="1:6">
      <c r="A751" s="11">
        <v>633</v>
      </c>
      <c r="B751" s="11" t="s">
        <v>494</v>
      </c>
      <c r="C751" s="11" t="s">
        <v>2338</v>
      </c>
      <c r="D751" s="11" t="s">
        <v>2339</v>
      </c>
      <c r="E751" s="11" t="s">
        <v>394</v>
      </c>
      <c r="F751" s="12">
        <v>98750</v>
      </c>
    </row>
    <row r="752" spans="1:6">
      <c r="A752" s="11">
        <v>634</v>
      </c>
      <c r="B752" s="11" t="s">
        <v>494</v>
      </c>
      <c r="C752" s="11" t="s">
        <v>2341</v>
      </c>
      <c r="D752" s="11" t="s">
        <v>2342</v>
      </c>
      <c r="E752" s="11" t="s">
        <v>504</v>
      </c>
      <c r="F752" s="12">
        <v>98750</v>
      </c>
    </row>
    <row r="753" spans="1:6">
      <c r="A753" s="11">
        <v>635</v>
      </c>
      <c r="B753" s="11" t="s">
        <v>494</v>
      </c>
      <c r="C753" s="11" t="s">
        <v>2344</v>
      </c>
      <c r="D753" s="11" t="s">
        <v>2345</v>
      </c>
      <c r="E753" s="11" t="s">
        <v>362</v>
      </c>
      <c r="F753" s="12">
        <v>18285</v>
      </c>
    </row>
    <row r="754" spans="1:6">
      <c r="A754" s="11">
        <v>636</v>
      </c>
      <c r="B754" s="11" t="s">
        <v>494</v>
      </c>
      <c r="C754" s="11" t="s">
        <v>2347</v>
      </c>
      <c r="D754" s="11" t="s">
        <v>2348</v>
      </c>
      <c r="E754" s="11" t="s">
        <v>2350</v>
      </c>
      <c r="F754" s="12">
        <v>49375</v>
      </c>
    </row>
    <row r="755" spans="1:6">
      <c r="A755" s="11">
        <v>636</v>
      </c>
      <c r="B755" s="11" t="s">
        <v>494</v>
      </c>
      <c r="C755" s="11" t="s">
        <v>2347</v>
      </c>
      <c r="D755" s="11" t="s">
        <v>2348</v>
      </c>
      <c r="E755" s="11" t="s">
        <v>3454</v>
      </c>
      <c r="F755" s="12">
        <v>12344</v>
      </c>
    </row>
    <row r="756" spans="1:6">
      <c r="A756" s="11">
        <v>636</v>
      </c>
      <c r="B756" s="11" t="s">
        <v>494</v>
      </c>
      <c r="C756" s="11" t="s">
        <v>2347</v>
      </c>
      <c r="D756" s="11" t="s">
        <v>2348</v>
      </c>
      <c r="E756" s="11" t="s">
        <v>3455</v>
      </c>
      <c r="F756" s="12">
        <v>12344</v>
      </c>
    </row>
    <row r="757" spans="1:6">
      <c r="A757" s="11">
        <v>636</v>
      </c>
      <c r="B757" s="11" t="s">
        <v>494</v>
      </c>
      <c r="C757" s="11" t="s">
        <v>2347</v>
      </c>
      <c r="D757" s="11" t="s">
        <v>2348</v>
      </c>
      <c r="E757" s="11" t="s">
        <v>3456</v>
      </c>
      <c r="F757" s="12">
        <v>12344</v>
      </c>
    </row>
    <row r="758" spans="1:6">
      <c r="A758" s="11">
        <v>636</v>
      </c>
      <c r="B758" s="11" t="s">
        <v>494</v>
      </c>
      <c r="C758" s="11" t="s">
        <v>2347</v>
      </c>
      <c r="D758" s="11" t="s">
        <v>2348</v>
      </c>
      <c r="E758" s="11" t="s">
        <v>3457</v>
      </c>
      <c r="F758" s="12">
        <v>12344</v>
      </c>
    </row>
    <row r="759" spans="1:6">
      <c r="A759" s="11">
        <v>637</v>
      </c>
      <c r="B759" s="11" t="s">
        <v>494</v>
      </c>
      <c r="C759" s="11" t="s">
        <v>2352</v>
      </c>
      <c r="D759" s="11" t="s">
        <v>2353</v>
      </c>
      <c r="E759" s="11" t="s">
        <v>947</v>
      </c>
      <c r="F759" s="12">
        <v>98750</v>
      </c>
    </row>
    <row r="760" spans="1:6">
      <c r="A760" s="11">
        <v>638</v>
      </c>
      <c r="B760" s="11" t="s">
        <v>494</v>
      </c>
      <c r="C760" s="11" t="s">
        <v>2355</v>
      </c>
      <c r="D760" s="11" t="s">
        <v>2272</v>
      </c>
      <c r="E760" s="11" t="s">
        <v>1012</v>
      </c>
      <c r="F760" s="12">
        <v>21942</v>
      </c>
    </row>
    <row r="761" ht="24" spans="1:6">
      <c r="A761" s="11">
        <v>639</v>
      </c>
      <c r="B761" s="11" t="s">
        <v>494</v>
      </c>
      <c r="C761" s="11" t="s">
        <v>2357</v>
      </c>
      <c r="D761" s="11" t="s">
        <v>2358</v>
      </c>
      <c r="E761" s="11" t="s">
        <v>339</v>
      </c>
      <c r="F761" s="12">
        <v>98750</v>
      </c>
    </row>
    <row r="762" ht="24" spans="1:6">
      <c r="A762" s="11">
        <v>640</v>
      </c>
      <c r="B762" s="11" t="s">
        <v>494</v>
      </c>
      <c r="C762" s="11" t="s">
        <v>2361</v>
      </c>
      <c r="D762" s="11" t="s">
        <v>2362</v>
      </c>
      <c r="E762" s="11" t="s">
        <v>651</v>
      </c>
      <c r="F762" s="12">
        <v>32917</v>
      </c>
    </row>
    <row r="763" spans="1:6">
      <c r="A763" s="11">
        <v>641</v>
      </c>
      <c r="B763" s="11" t="s">
        <v>494</v>
      </c>
      <c r="C763" s="11" t="s">
        <v>2364</v>
      </c>
      <c r="D763" s="11" t="s">
        <v>2365</v>
      </c>
      <c r="E763" s="11" t="s">
        <v>436</v>
      </c>
      <c r="F763" s="12">
        <v>98750</v>
      </c>
    </row>
    <row r="764" spans="1:6">
      <c r="A764" s="11">
        <v>642</v>
      </c>
      <c r="B764" s="11" t="s">
        <v>494</v>
      </c>
      <c r="C764" s="11" t="s">
        <v>2367</v>
      </c>
      <c r="D764" s="11" t="s">
        <v>2368</v>
      </c>
      <c r="E764" s="11" t="s">
        <v>394</v>
      </c>
      <c r="F764" s="12">
        <v>98750</v>
      </c>
    </row>
    <row r="765" spans="1:6">
      <c r="A765" s="11">
        <v>643</v>
      </c>
      <c r="B765" s="11" t="s">
        <v>494</v>
      </c>
      <c r="C765" s="11" t="s">
        <v>2370</v>
      </c>
      <c r="D765" s="11" t="s">
        <v>2371</v>
      </c>
      <c r="E765" s="11" t="s">
        <v>651</v>
      </c>
      <c r="F765" s="12">
        <v>49375</v>
      </c>
    </row>
    <row r="766" spans="1:6">
      <c r="A766" s="11">
        <v>644</v>
      </c>
      <c r="B766" s="11" t="s">
        <v>494</v>
      </c>
      <c r="C766" s="11" t="s">
        <v>2373</v>
      </c>
      <c r="D766" s="11" t="s">
        <v>2374</v>
      </c>
      <c r="E766" s="11" t="s">
        <v>403</v>
      </c>
      <c r="F766" s="12">
        <v>98750</v>
      </c>
    </row>
    <row r="767" spans="1:6">
      <c r="A767" s="11">
        <v>645</v>
      </c>
      <c r="B767" s="11" t="s">
        <v>494</v>
      </c>
      <c r="C767" s="11" t="s">
        <v>2376</v>
      </c>
      <c r="D767" s="11" t="s">
        <v>2377</v>
      </c>
      <c r="E767" s="11" t="s">
        <v>2246</v>
      </c>
      <c r="F767" s="12">
        <v>69125</v>
      </c>
    </row>
    <row r="768" spans="1:6">
      <c r="A768" s="11">
        <v>645</v>
      </c>
      <c r="B768" s="11" t="s">
        <v>494</v>
      </c>
      <c r="C768" s="11" t="s">
        <v>2376</v>
      </c>
      <c r="D768" s="11" t="s">
        <v>2377</v>
      </c>
      <c r="E768" s="11" t="s">
        <v>3450</v>
      </c>
      <c r="F768" s="12">
        <v>29625</v>
      </c>
    </row>
    <row r="769" spans="1:6">
      <c r="A769" s="11">
        <v>646</v>
      </c>
      <c r="B769" s="11" t="s">
        <v>494</v>
      </c>
      <c r="C769" s="11" t="s">
        <v>2379</v>
      </c>
      <c r="D769" s="11" t="s">
        <v>2380</v>
      </c>
      <c r="E769" s="11" t="s">
        <v>1339</v>
      </c>
      <c r="F769" s="12">
        <v>16458</v>
      </c>
    </row>
    <row r="770" spans="1:6">
      <c r="A770" s="11">
        <v>647</v>
      </c>
      <c r="B770" s="11" t="s">
        <v>494</v>
      </c>
      <c r="C770" s="11" t="s">
        <v>2382</v>
      </c>
      <c r="D770" s="11" t="s">
        <v>2383</v>
      </c>
      <c r="E770" s="11" t="s">
        <v>2350</v>
      </c>
      <c r="F770" s="12">
        <v>98750</v>
      </c>
    </row>
    <row r="771" spans="1:6">
      <c r="A771" s="11">
        <v>648</v>
      </c>
      <c r="B771" s="11" t="s">
        <v>494</v>
      </c>
      <c r="C771" s="11" t="s">
        <v>2385</v>
      </c>
      <c r="D771" s="11" t="s">
        <v>2386</v>
      </c>
      <c r="E771" s="11" t="s">
        <v>358</v>
      </c>
      <c r="F771" s="12">
        <v>27428</v>
      </c>
    </row>
    <row r="772" spans="1:6">
      <c r="A772" s="11">
        <v>649</v>
      </c>
      <c r="B772" s="11" t="s">
        <v>494</v>
      </c>
      <c r="C772" s="11" t="s">
        <v>2388</v>
      </c>
      <c r="D772" s="11" t="s">
        <v>2389</v>
      </c>
      <c r="E772" s="11" t="s">
        <v>403</v>
      </c>
      <c r="F772" s="12">
        <v>49375</v>
      </c>
    </row>
    <row r="773" spans="1:6">
      <c r="A773" s="11">
        <v>650</v>
      </c>
      <c r="B773" s="11" t="s">
        <v>494</v>
      </c>
      <c r="C773" s="11" t="s">
        <v>2392</v>
      </c>
      <c r="D773" s="11" t="s">
        <v>2393</v>
      </c>
      <c r="E773" s="11" t="s">
        <v>1152</v>
      </c>
      <c r="F773" s="12">
        <v>32917</v>
      </c>
    </row>
    <row r="774" spans="1:6">
      <c r="A774" s="11">
        <v>651</v>
      </c>
      <c r="B774" s="11" t="s">
        <v>494</v>
      </c>
      <c r="C774" s="11" t="s">
        <v>2395</v>
      </c>
      <c r="D774" s="11" t="s">
        <v>2396</v>
      </c>
      <c r="E774" s="11" t="s">
        <v>578</v>
      </c>
      <c r="F774" s="12">
        <v>26663</v>
      </c>
    </row>
    <row r="775" spans="1:6">
      <c r="A775" s="11">
        <v>651</v>
      </c>
      <c r="B775" s="11" t="s">
        <v>494</v>
      </c>
      <c r="C775" s="11" t="s">
        <v>2395</v>
      </c>
      <c r="D775" s="11" t="s">
        <v>2396</v>
      </c>
      <c r="E775" s="11" t="s">
        <v>1168</v>
      </c>
      <c r="F775" s="12">
        <v>22713</v>
      </c>
    </row>
    <row r="776" spans="1:6">
      <c r="A776" s="11">
        <v>652</v>
      </c>
      <c r="B776" s="11" t="s">
        <v>494</v>
      </c>
      <c r="C776" s="11" t="s">
        <v>2398</v>
      </c>
      <c r="D776" s="11" t="s">
        <v>2399</v>
      </c>
      <c r="E776" s="11" t="s">
        <v>2401</v>
      </c>
      <c r="F776" s="12">
        <v>49375</v>
      </c>
    </row>
    <row r="777" spans="1:6">
      <c r="A777" s="11">
        <v>653</v>
      </c>
      <c r="B777" s="11" t="s">
        <v>494</v>
      </c>
      <c r="C777" s="11" t="s">
        <v>2403</v>
      </c>
      <c r="D777" s="11" t="s">
        <v>2404</v>
      </c>
      <c r="E777" s="11" t="s">
        <v>1152</v>
      </c>
      <c r="F777" s="12">
        <v>98750</v>
      </c>
    </row>
    <row r="778" spans="1:6">
      <c r="A778" s="11">
        <v>654</v>
      </c>
      <c r="B778" s="11" t="s">
        <v>494</v>
      </c>
      <c r="C778" s="11" t="s">
        <v>2406</v>
      </c>
      <c r="D778" s="11" t="s">
        <v>2407</v>
      </c>
      <c r="E778" s="11" t="s">
        <v>128</v>
      </c>
      <c r="F778" s="12">
        <v>49375</v>
      </c>
    </row>
    <row r="779" spans="1:6">
      <c r="A779" s="11">
        <v>655</v>
      </c>
      <c r="B779" s="11" t="s">
        <v>494</v>
      </c>
      <c r="C779" s="11" t="s">
        <v>2409</v>
      </c>
      <c r="D779" s="11" t="s">
        <v>2410</v>
      </c>
      <c r="E779" s="11" t="s">
        <v>1152</v>
      </c>
      <c r="F779" s="12">
        <v>98750</v>
      </c>
    </row>
    <row r="780" ht="24" spans="1:6">
      <c r="A780" s="11">
        <v>656</v>
      </c>
      <c r="B780" s="11" t="s">
        <v>494</v>
      </c>
      <c r="C780" s="11" t="s">
        <v>2412</v>
      </c>
      <c r="D780" s="11" t="s">
        <v>2413</v>
      </c>
      <c r="E780" s="11" t="s">
        <v>403</v>
      </c>
      <c r="F780" s="12">
        <v>24688</v>
      </c>
    </row>
    <row r="781" spans="1:6">
      <c r="A781" s="11">
        <v>657</v>
      </c>
      <c r="B781" s="11" t="s">
        <v>494</v>
      </c>
      <c r="C781" s="11" t="s">
        <v>2415</v>
      </c>
      <c r="D781" s="11" t="s">
        <v>2416</v>
      </c>
      <c r="E781" s="11" t="s">
        <v>318</v>
      </c>
      <c r="F781" s="12">
        <v>49375</v>
      </c>
    </row>
    <row r="782" ht="24" spans="1:6">
      <c r="A782" s="11">
        <v>658</v>
      </c>
      <c r="B782" s="11" t="s">
        <v>494</v>
      </c>
      <c r="C782" s="11" t="s">
        <v>2419</v>
      </c>
      <c r="D782" s="11" t="s">
        <v>2420</v>
      </c>
      <c r="E782" s="11" t="s">
        <v>339</v>
      </c>
      <c r="F782" s="12">
        <v>70508</v>
      </c>
    </row>
    <row r="783" ht="24" spans="1:6">
      <c r="A783" s="11">
        <v>658</v>
      </c>
      <c r="B783" s="11" t="s">
        <v>494</v>
      </c>
      <c r="C783" s="11" t="s">
        <v>2419</v>
      </c>
      <c r="D783" s="11" t="s">
        <v>2420</v>
      </c>
      <c r="E783" s="11" t="s">
        <v>3460</v>
      </c>
      <c r="F783" s="12">
        <v>28243</v>
      </c>
    </row>
    <row r="784" ht="24" spans="1:6">
      <c r="A784" s="11">
        <v>659</v>
      </c>
      <c r="B784" s="11" t="s">
        <v>494</v>
      </c>
      <c r="C784" s="11" t="s">
        <v>2422</v>
      </c>
      <c r="D784" s="11" t="s">
        <v>2423</v>
      </c>
      <c r="E784" s="11" t="s">
        <v>203</v>
      </c>
      <c r="F784" s="12">
        <v>4938</v>
      </c>
    </row>
    <row r="785" ht="36" spans="1:6">
      <c r="A785" s="11">
        <v>660</v>
      </c>
      <c r="B785" s="11" t="s">
        <v>494</v>
      </c>
      <c r="C785" s="11" t="s">
        <v>2425</v>
      </c>
      <c r="D785" s="11" t="s">
        <v>2426</v>
      </c>
      <c r="E785" s="11" t="s">
        <v>2401</v>
      </c>
      <c r="F785" s="12">
        <v>49375</v>
      </c>
    </row>
    <row r="786" spans="1:6">
      <c r="A786" s="11">
        <v>661</v>
      </c>
      <c r="B786" s="11" t="s">
        <v>494</v>
      </c>
      <c r="C786" s="11" t="s">
        <v>2428</v>
      </c>
      <c r="D786" s="11" t="s">
        <v>2429</v>
      </c>
      <c r="E786" s="11" t="s">
        <v>504</v>
      </c>
      <c r="F786" s="12">
        <v>98750</v>
      </c>
    </row>
    <row r="787" spans="1:6">
      <c r="A787" s="11">
        <v>662</v>
      </c>
      <c r="B787" s="11" t="s">
        <v>494</v>
      </c>
      <c r="C787" s="11" t="s">
        <v>2431</v>
      </c>
      <c r="D787" s="11" t="s">
        <v>2432</v>
      </c>
      <c r="E787" s="11" t="s">
        <v>2433</v>
      </c>
      <c r="F787" s="12">
        <v>88875</v>
      </c>
    </row>
    <row r="788" spans="1:6">
      <c r="A788" s="11">
        <v>662</v>
      </c>
      <c r="B788" s="11" t="s">
        <v>494</v>
      </c>
      <c r="C788" s="11" t="s">
        <v>2431</v>
      </c>
      <c r="D788" s="11" t="s">
        <v>2432</v>
      </c>
      <c r="E788" s="11" t="s">
        <v>3461</v>
      </c>
      <c r="F788" s="12">
        <v>9875</v>
      </c>
    </row>
    <row r="789" s="3" customFormat="1" spans="1:6">
      <c r="A789" s="11">
        <v>663</v>
      </c>
      <c r="B789" s="11" t="s">
        <v>494</v>
      </c>
      <c r="C789" s="11" t="s">
        <v>2435</v>
      </c>
      <c r="D789" s="11" t="s">
        <v>2436</v>
      </c>
      <c r="E789" s="11" t="s">
        <v>2438</v>
      </c>
      <c r="F789" s="12">
        <v>33358</v>
      </c>
    </row>
    <row r="790" spans="1:6">
      <c r="A790" s="11">
        <v>664</v>
      </c>
      <c r="B790" s="11" t="s">
        <v>494</v>
      </c>
      <c r="C790" s="11" t="s">
        <v>2440</v>
      </c>
      <c r="D790" s="11" t="s">
        <v>2441</v>
      </c>
      <c r="E790" s="11" t="s">
        <v>918</v>
      </c>
      <c r="F790" s="12">
        <v>16458</v>
      </c>
    </row>
    <row r="791" spans="1:6">
      <c r="A791" s="11">
        <v>664</v>
      </c>
      <c r="B791" s="11" t="s">
        <v>494</v>
      </c>
      <c r="C791" s="11" t="s">
        <v>2440</v>
      </c>
      <c r="D791" s="11" t="s">
        <v>2441</v>
      </c>
      <c r="E791" s="11" t="s">
        <v>3160</v>
      </c>
      <c r="F791" s="12">
        <v>8229</v>
      </c>
    </row>
    <row r="792" spans="1:6">
      <c r="A792" s="11">
        <v>664</v>
      </c>
      <c r="B792" s="11" t="s">
        <v>494</v>
      </c>
      <c r="C792" s="11" t="s">
        <v>2440</v>
      </c>
      <c r="D792" s="11" t="s">
        <v>2441</v>
      </c>
      <c r="E792" s="11" t="s">
        <v>802</v>
      </c>
      <c r="F792" s="12">
        <v>4938</v>
      </c>
    </row>
    <row r="793" spans="1:6">
      <c r="A793" s="11">
        <v>664</v>
      </c>
      <c r="B793" s="11" t="s">
        <v>494</v>
      </c>
      <c r="C793" s="11" t="s">
        <v>2440</v>
      </c>
      <c r="D793" s="11" t="s">
        <v>2441</v>
      </c>
      <c r="E793" s="11" t="s">
        <v>3465</v>
      </c>
      <c r="F793" s="12">
        <v>3292</v>
      </c>
    </row>
    <row r="794" spans="1:6">
      <c r="A794" s="11">
        <v>665</v>
      </c>
      <c r="B794" s="11" t="s">
        <v>494</v>
      </c>
      <c r="C794" s="11" t="s">
        <v>2443</v>
      </c>
      <c r="D794" s="11" t="s">
        <v>2444</v>
      </c>
      <c r="E794" s="11" t="s">
        <v>339</v>
      </c>
      <c r="F794" s="12">
        <v>98750</v>
      </c>
    </row>
    <row r="795" spans="1:6">
      <c r="A795" s="11">
        <v>666</v>
      </c>
      <c r="B795" s="11" t="s">
        <v>494</v>
      </c>
      <c r="C795" s="11" t="s">
        <v>2446</v>
      </c>
      <c r="D795" s="11" t="s">
        <v>2447</v>
      </c>
      <c r="E795" s="11" t="s">
        <v>384</v>
      </c>
      <c r="F795" s="12">
        <v>98750</v>
      </c>
    </row>
    <row r="796" ht="24" spans="1:6">
      <c r="A796" s="11">
        <v>667</v>
      </c>
      <c r="B796" s="11" t="s">
        <v>494</v>
      </c>
      <c r="C796" s="11" t="s">
        <v>2449</v>
      </c>
      <c r="D796" s="11" t="s">
        <v>2450</v>
      </c>
      <c r="E796" s="11" t="s">
        <v>918</v>
      </c>
      <c r="F796" s="12">
        <v>12097</v>
      </c>
    </row>
    <row r="797" ht="24" spans="1:6">
      <c r="A797" s="11">
        <v>667</v>
      </c>
      <c r="B797" s="11" t="s">
        <v>494</v>
      </c>
      <c r="C797" s="11" t="s">
        <v>2449</v>
      </c>
      <c r="D797" s="11" t="s">
        <v>2450</v>
      </c>
      <c r="E797" s="11" t="s">
        <v>104</v>
      </c>
      <c r="F797" s="12">
        <v>9628</v>
      </c>
    </row>
    <row r="798" ht="24" spans="1:6">
      <c r="A798" s="11">
        <v>667</v>
      </c>
      <c r="B798" s="11" t="s">
        <v>494</v>
      </c>
      <c r="C798" s="11" t="s">
        <v>2449</v>
      </c>
      <c r="D798" s="11" t="s">
        <v>2450</v>
      </c>
      <c r="E798" s="11" t="s">
        <v>3160</v>
      </c>
      <c r="F798" s="12">
        <v>2963</v>
      </c>
    </row>
    <row r="799" ht="24" spans="1:6">
      <c r="A799" s="11">
        <v>668</v>
      </c>
      <c r="B799" s="11" t="s">
        <v>494</v>
      </c>
      <c r="C799" s="11" t="s">
        <v>2452</v>
      </c>
      <c r="D799" s="11" t="s">
        <v>2453</v>
      </c>
      <c r="E799" s="11" t="s">
        <v>687</v>
      </c>
      <c r="F799" s="12">
        <v>8641</v>
      </c>
    </row>
    <row r="800" ht="24" spans="1:6">
      <c r="A800" s="11">
        <v>668</v>
      </c>
      <c r="B800" s="11" t="s">
        <v>494</v>
      </c>
      <c r="C800" s="11" t="s">
        <v>2452</v>
      </c>
      <c r="D800" s="11" t="s">
        <v>2453</v>
      </c>
      <c r="E800" s="11" t="s">
        <v>104</v>
      </c>
      <c r="F800" s="12">
        <v>7406</v>
      </c>
    </row>
    <row r="801" ht="24" spans="1:6">
      <c r="A801" s="11">
        <v>668</v>
      </c>
      <c r="B801" s="11" t="s">
        <v>494</v>
      </c>
      <c r="C801" s="11" t="s">
        <v>2452</v>
      </c>
      <c r="D801" s="11" t="s">
        <v>2453</v>
      </c>
      <c r="E801" s="11" t="s">
        <v>3398</v>
      </c>
      <c r="F801" s="12">
        <v>3209</v>
      </c>
    </row>
    <row r="802" ht="24" spans="1:6">
      <c r="A802" s="11">
        <v>668</v>
      </c>
      <c r="B802" s="11" t="s">
        <v>494</v>
      </c>
      <c r="C802" s="11" t="s">
        <v>2452</v>
      </c>
      <c r="D802" s="11" t="s">
        <v>2453</v>
      </c>
      <c r="E802" s="11" t="s">
        <v>802</v>
      </c>
      <c r="F802" s="12">
        <v>2963</v>
      </c>
    </row>
    <row r="803" ht="24" spans="1:6">
      <c r="A803" s="11">
        <v>668</v>
      </c>
      <c r="B803" s="11" t="s">
        <v>494</v>
      </c>
      <c r="C803" s="11" t="s">
        <v>2452</v>
      </c>
      <c r="D803" s="11" t="s">
        <v>2453</v>
      </c>
      <c r="E803" s="11" t="s">
        <v>3465</v>
      </c>
      <c r="F803" s="12">
        <v>2469</v>
      </c>
    </row>
    <row r="804" spans="1:6">
      <c r="A804" s="11">
        <v>669</v>
      </c>
      <c r="B804" s="11" t="s">
        <v>494</v>
      </c>
      <c r="C804" s="11" t="s">
        <v>2455</v>
      </c>
      <c r="D804" s="11" t="s">
        <v>2456</v>
      </c>
      <c r="E804" s="11" t="s">
        <v>1421</v>
      </c>
      <c r="F804" s="12">
        <v>49375</v>
      </c>
    </row>
    <row r="805" ht="24" spans="1:6">
      <c r="A805" s="11">
        <v>670</v>
      </c>
      <c r="B805" s="11" t="s">
        <v>494</v>
      </c>
      <c r="C805" s="11" t="s">
        <v>2458</v>
      </c>
      <c r="D805" s="11" t="s">
        <v>2459</v>
      </c>
      <c r="E805" s="11" t="s">
        <v>203</v>
      </c>
      <c r="F805" s="12">
        <v>24688</v>
      </c>
    </row>
    <row r="806" spans="1:6">
      <c r="A806" s="11">
        <v>671</v>
      </c>
      <c r="B806" s="11" t="s">
        <v>494</v>
      </c>
      <c r="C806" s="11" t="s">
        <v>2461</v>
      </c>
      <c r="D806" s="11" t="s">
        <v>2462</v>
      </c>
      <c r="E806" s="11" t="s">
        <v>323</v>
      </c>
      <c r="F806" s="12">
        <v>61719</v>
      </c>
    </row>
    <row r="807" spans="1:6">
      <c r="A807" s="11">
        <v>672</v>
      </c>
      <c r="B807" s="11" t="s">
        <v>494</v>
      </c>
      <c r="C807" s="11" t="s">
        <v>2464</v>
      </c>
      <c r="D807" s="11" t="s">
        <v>2465</v>
      </c>
      <c r="E807" s="11" t="s">
        <v>2466</v>
      </c>
      <c r="F807" s="12">
        <v>98750</v>
      </c>
    </row>
    <row r="808" spans="1:6">
      <c r="A808" s="11">
        <v>673</v>
      </c>
      <c r="B808" s="11" t="s">
        <v>494</v>
      </c>
      <c r="C808" s="11" t="s">
        <v>2468</v>
      </c>
      <c r="D808" s="11" t="s">
        <v>2469</v>
      </c>
      <c r="E808" s="11" t="s">
        <v>394</v>
      </c>
      <c r="F808" s="12">
        <v>59250</v>
      </c>
    </row>
    <row r="809" spans="1:6">
      <c r="A809" s="11">
        <v>673</v>
      </c>
      <c r="B809" s="11" t="s">
        <v>494</v>
      </c>
      <c r="C809" s="11" t="s">
        <v>2468</v>
      </c>
      <c r="D809" s="11" t="s">
        <v>2469</v>
      </c>
      <c r="E809" s="11" t="s">
        <v>3466</v>
      </c>
      <c r="F809" s="12">
        <v>39500</v>
      </c>
    </row>
    <row r="810" spans="1:6">
      <c r="A810" s="11">
        <v>674</v>
      </c>
      <c r="B810" s="11" t="s">
        <v>494</v>
      </c>
      <c r="C810" s="11" t="s">
        <v>2471</v>
      </c>
      <c r="D810" s="11" t="s">
        <v>2472</v>
      </c>
      <c r="E810" s="11" t="s">
        <v>403</v>
      </c>
      <c r="F810" s="12">
        <v>98750</v>
      </c>
    </row>
    <row r="811" spans="1:6">
      <c r="A811" s="11">
        <v>675</v>
      </c>
      <c r="B811" s="11" t="s">
        <v>494</v>
      </c>
      <c r="C811" s="11" t="s">
        <v>2474</v>
      </c>
      <c r="D811" s="11" t="s">
        <v>2475</v>
      </c>
      <c r="E811" s="11" t="s">
        <v>947</v>
      </c>
      <c r="F811" s="12">
        <v>32917</v>
      </c>
    </row>
    <row r="812" spans="1:6">
      <c r="A812" s="11">
        <v>676</v>
      </c>
      <c r="B812" s="11" t="s">
        <v>494</v>
      </c>
      <c r="C812" s="11" t="s">
        <v>2477</v>
      </c>
      <c r="D812" s="11" t="s">
        <v>2478</v>
      </c>
      <c r="E812" s="11" t="s">
        <v>590</v>
      </c>
      <c r="F812" s="12">
        <v>16458</v>
      </c>
    </row>
    <row r="813" s="3" customFormat="1" spans="1:6">
      <c r="A813" s="11">
        <v>677</v>
      </c>
      <c r="B813" s="11" t="s">
        <v>494</v>
      </c>
      <c r="C813" s="11" t="s">
        <v>2481</v>
      </c>
      <c r="D813" s="11" t="s">
        <v>2482</v>
      </c>
      <c r="E813" s="11" t="s">
        <v>1275</v>
      </c>
      <c r="F813" s="12">
        <v>49375</v>
      </c>
    </row>
    <row r="814" spans="1:6">
      <c r="A814" s="11">
        <v>678</v>
      </c>
      <c r="B814" s="11" t="s">
        <v>494</v>
      </c>
      <c r="C814" s="11" t="s">
        <v>2484</v>
      </c>
      <c r="D814" s="11" t="s">
        <v>2485</v>
      </c>
      <c r="E814" s="11" t="s">
        <v>331</v>
      </c>
      <c r="F814" s="12">
        <v>69125</v>
      </c>
    </row>
    <row r="815" spans="1:6">
      <c r="A815" s="11">
        <v>678</v>
      </c>
      <c r="B815" s="11" t="s">
        <v>494</v>
      </c>
      <c r="C815" s="11" t="s">
        <v>2484</v>
      </c>
      <c r="D815" s="11" t="s">
        <v>2485</v>
      </c>
      <c r="E815" s="11" t="s">
        <v>3467</v>
      </c>
      <c r="F815" s="12">
        <v>29625</v>
      </c>
    </row>
    <row r="816" ht="24" spans="1:6">
      <c r="A816" s="11">
        <v>679</v>
      </c>
      <c r="B816" s="11" t="s">
        <v>494</v>
      </c>
      <c r="C816" s="11" t="s">
        <v>2487</v>
      </c>
      <c r="D816" s="11" t="s">
        <v>2488</v>
      </c>
      <c r="E816" s="11" t="s">
        <v>2246</v>
      </c>
      <c r="F816" s="12">
        <v>13825</v>
      </c>
    </row>
    <row r="817" ht="24" spans="1:6">
      <c r="A817" s="11">
        <v>679</v>
      </c>
      <c r="B817" s="11" t="s">
        <v>494</v>
      </c>
      <c r="C817" s="11" t="s">
        <v>2487</v>
      </c>
      <c r="D817" s="11" t="s">
        <v>2488</v>
      </c>
      <c r="E817" s="11" t="s">
        <v>3450</v>
      </c>
      <c r="F817" s="12">
        <v>5925</v>
      </c>
    </row>
    <row r="818" ht="36" spans="1:6">
      <c r="A818" s="11">
        <v>680</v>
      </c>
      <c r="B818" s="11" t="s">
        <v>494</v>
      </c>
      <c r="C818" s="11" t="s">
        <v>2490</v>
      </c>
      <c r="D818" s="11" t="s">
        <v>2491</v>
      </c>
      <c r="E818" s="11" t="s">
        <v>203</v>
      </c>
      <c r="F818" s="12">
        <v>12344</v>
      </c>
    </row>
    <row r="819" spans="1:6">
      <c r="A819" s="11">
        <v>681</v>
      </c>
      <c r="B819" s="11" t="s">
        <v>494</v>
      </c>
      <c r="C819" s="11" t="s">
        <v>2493</v>
      </c>
      <c r="D819" s="11" t="s">
        <v>2494</v>
      </c>
      <c r="E819" s="11" t="s">
        <v>1275</v>
      </c>
      <c r="F819" s="12">
        <v>16458</v>
      </c>
    </row>
    <row r="820" spans="1:6">
      <c r="A820" s="11">
        <v>681</v>
      </c>
      <c r="B820" s="11" t="s">
        <v>494</v>
      </c>
      <c r="C820" s="11" t="s">
        <v>2493</v>
      </c>
      <c r="D820" s="11" t="s">
        <v>2494</v>
      </c>
      <c r="E820" s="11" t="s">
        <v>3143</v>
      </c>
      <c r="F820" s="12">
        <v>16458</v>
      </c>
    </row>
    <row r="821" ht="24" spans="1:6">
      <c r="A821" s="11">
        <v>682</v>
      </c>
      <c r="B821" s="11" t="s">
        <v>494</v>
      </c>
      <c r="C821" s="11" t="s">
        <v>2496</v>
      </c>
      <c r="D821" s="11" t="s">
        <v>2497</v>
      </c>
      <c r="E821" s="11" t="s">
        <v>339</v>
      </c>
      <c r="F821" s="12">
        <v>98750</v>
      </c>
    </row>
    <row r="822" spans="1:6">
      <c r="A822" s="11">
        <v>683</v>
      </c>
      <c r="B822" s="11" t="s">
        <v>494</v>
      </c>
      <c r="C822" s="11" t="s">
        <v>2499</v>
      </c>
      <c r="D822" s="11" t="s">
        <v>2500</v>
      </c>
      <c r="E822" s="11" t="s">
        <v>331</v>
      </c>
      <c r="F822" s="12">
        <v>49375</v>
      </c>
    </row>
    <row r="823" ht="36" spans="1:6">
      <c r="A823" s="11">
        <v>684</v>
      </c>
      <c r="B823" s="11" t="s">
        <v>494</v>
      </c>
      <c r="C823" s="11" t="s">
        <v>2502</v>
      </c>
      <c r="D823" s="11" t="s">
        <v>2503</v>
      </c>
      <c r="E823" s="11" t="s">
        <v>203</v>
      </c>
      <c r="F823" s="12">
        <v>49375</v>
      </c>
    </row>
    <row r="824" spans="1:6">
      <c r="A824" s="11">
        <v>685</v>
      </c>
      <c r="B824" s="11" t="s">
        <v>494</v>
      </c>
      <c r="C824" s="11" t="s">
        <v>2505</v>
      </c>
      <c r="D824" s="11" t="s">
        <v>2506</v>
      </c>
      <c r="E824" s="11" t="s">
        <v>1275</v>
      </c>
      <c r="F824" s="12">
        <v>24688</v>
      </c>
    </row>
    <row r="825" spans="1:6">
      <c r="A825" s="11">
        <v>685</v>
      </c>
      <c r="B825" s="11" t="s">
        <v>494</v>
      </c>
      <c r="C825" s="11" t="s">
        <v>2505</v>
      </c>
      <c r="D825" s="11" t="s">
        <v>2506</v>
      </c>
      <c r="E825" s="11" t="s">
        <v>3098</v>
      </c>
      <c r="F825" s="12">
        <v>24688</v>
      </c>
    </row>
    <row r="826" spans="1:6">
      <c r="A826" s="11">
        <v>686</v>
      </c>
      <c r="B826" s="11" t="s">
        <v>494</v>
      </c>
      <c r="C826" s="11" t="s">
        <v>2508</v>
      </c>
      <c r="D826" s="11" t="s">
        <v>2509</v>
      </c>
      <c r="E826" s="11" t="s">
        <v>2511</v>
      </c>
      <c r="F826" s="12">
        <v>49375</v>
      </c>
    </row>
    <row r="827" spans="1:6">
      <c r="A827" s="11">
        <v>687</v>
      </c>
      <c r="B827" s="11" t="s">
        <v>494</v>
      </c>
      <c r="C827" s="11" t="s">
        <v>2513</v>
      </c>
      <c r="D827" s="11" t="s">
        <v>2514</v>
      </c>
      <c r="E827" s="11" t="s">
        <v>947</v>
      </c>
      <c r="F827" s="12">
        <v>49375</v>
      </c>
    </row>
    <row r="828" spans="1:6">
      <c r="A828" s="11">
        <v>688</v>
      </c>
      <c r="B828" s="11" t="s">
        <v>494</v>
      </c>
      <c r="C828" s="11" t="s">
        <v>2516</v>
      </c>
      <c r="D828" s="11" t="s">
        <v>2517</v>
      </c>
      <c r="E828" s="11" t="s">
        <v>1194</v>
      </c>
      <c r="F828" s="12">
        <v>73075</v>
      </c>
    </row>
    <row r="829" spans="1:6">
      <c r="A829" s="11">
        <v>688</v>
      </c>
      <c r="B829" s="11" t="s">
        <v>494</v>
      </c>
      <c r="C829" s="11" t="s">
        <v>2516</v>
      </c>
      <c r="D829" s="11" t="s">
        <v>2517</v>
      </c>
      <c r="E829" s="11" t="s">
        <v>3442</v>
      </c>
      <c r="F829" s="12">
        <v>25675</v>
      </c>
    </row>
    <row r="830" spans="1:6">
      <c r="A830" s="11">
        <v>689</v>
      </c>
      <c r="B830" s="11" t="s">
        <v>494</v>
      </c>
      <c r="C830" s="11" t="s">
        <v>2519</v>
      </c>
      <c r="D830" s="11" t="s">
        <v>2520</v>
      </c>
      <c r="E830" s="11" t="s">
        <v>1421</v>
      </c>
      <c r="F830" s="12">
        <v>66163</v>
      </c>
    </row>
    <row r="831" spans="1:6">
      <c r="A831" s="11">
        <v>689</v>
      </c>
      <c r="B831" s="11" t="s">
        <v>494</v>
      </c>
      <c r="C831" s="11" t="s">
        <v>2519</v>
      </c>
      <c r="D831" s="11" t="s">
        <v>2520</v>
      </c>
      <c r="E831" s="11" t="s">
        <v>947</v>
      </c>
      <c r="F831" s="12">
        <v>32588</v>
      </c>
    </row>
    <row r="832" spans="1:6">
      <c r="A832" s="11">
        <v>690</v>
      </c>
      <c r="B832" s="11" t="s">
        <v>494</v>
      </c>
      <c r="C832" s="11" t="s">
        <v>2522</v>
      </c>
      <c r="D832" s="11" t="s">
        <v>2523</v>
      </c>
      <c r="E832" s="11" t="s">
        <v>1152</v>
      </c>
      <c r="F832" s="12">
        <v>98750</v>
      </c>
    </row>
    <row r="833" spans="1:6">
      <c r="A833" s="11">
        <v>691</v>
      </c>
      <c r="B833" s="11" t="s">
        <v>494</v>
      </c>
      <c r="C833" s="11" t="s">
        <v>2525</v>
      </c>
      <c r="D833" s="11" t="s">
        <v>2526</v>
      </c>
      <c r="E833" s="11" t="s">
        <v>947</v>
      </c>
      <c r="F833" s="12">
        <v>16458</v>
      </c>
    </row>
    <row r="834" ht="24" spans="1:6">
      <c r="A834" s="11">
        <v>692</v>
      </c>
      <c r="B834" s="11" t="s">
        <v>494</v>
      </c>
      <c r="C834" s="11" t="s">
        <v>2528</v>
      </c>
      <c r="D834" s="11" t="s">
        <v>2529</v>
      </c>
      <c r="E834" s="11" t="s">
        <v>203</v>
      </c>
      <c r="F834" s="12">
        <v>12344</v>
      </c>
    </row>
    <row r="835" ht="24" spans="1:6">
      <c r="A835" s="11">
        <v>693</v>
      </c>
      <c r="B835" s="11" t="s">
        <v>494</v>
      </c>
      <c r="C835" s="11" t="s">
        <v>2531</v>
      </c>
      <c r="D835" s="11" t="s">
        <v>2532</v>
      </c>
      <c r="E835" s="11" t="s">
        <v>203</v>
      </c>
      <c r="F835" s="12">
        <v>12344</v>
      </c>
    </row>
    <row r="836" spans="1:6">
      <c r="A836" s="11">
        <v>694</v>
      </c>
      <c r="B836" s="11" t="s">
        <v>494</v>
      </c>
      <c r="C836" s="11" t="s">
        <v>2534</v>
      </c>
      <c r="D836" s="11" t="s">
        <v>2535</v>
      </c>
      <c r="E836" s="11" t="s">
        <v>2129</v>
      </c>
      <c r="F836" s="12">
        <v>29625</v>
      </c>
    </row>
    <row r="837" spans="1:6">
      <c r="A837" s="11">
        <v>695</v>
      </c>
      <c r="B837" s="11" t="s">
        <v>494</v>
      </c>
      <c r="C837" s="11" t="s">
        <v>2537</v>
      </c>
      <c r="D837" s="11" t="s">
        <v>2538</v>
      </c>
      <c r="E837" s="11" t="s">
        <v>362</v>
      </c>
      <c r="F837" s="12">
        <v>18285</v>
      </c>
    </row>
    <row r="838" spans="1:6">
      <c r="A838" s="11">
        <v>696</v>
      </c>
      <c r="B838" s="11" t="s">
        <v>494</v>
      </c>
      <c r="C838" s="11" t="s">
        <v>2540</v>
      </c>
      <c r="D838" s="11" t="s">
        <v>2541</v>
      </c>
      <c r="E838" s="11" t="s">
        <v>1421</v>
      </c>
      <c r="F838" s="12">
        <v>66163</v>
      </c>
    </row>
    <row r="839" spans="1:6">
      <c r="A839" s="11">
        <v>696</v>
      </c>
      <c r="B839" s="11" t="s">
        <v>494</v>
      </c>
      <c r="C839" s="11" t="s">
        <v>2540</v>
      </c>
      <c r="D839" s="11" t="s">
        <v>2541</v>
      </c>
      <c r="E839" s="11" t="s">
        <v>947</v>
      </c>
      <c r="F839" s="12">
        <v>32588</v>
      </c>
    </row>
    <row r="840" ht="36" spans="1:6">
      <c r="A840" s="11">
        <v>697</v>
      </c>
      <c r="B840" s="11" t="s">
        <v>494</v>
      </c>
      <c r="C840" s="11" t="s">
        <v>2543</v>
      </c>
      <c r="D840" s="11" t="s">
        <v>2544</v>
      </c>
      <c r="E840" s="11" t="s">
        <v>403</v>
      </c>
      <c r="F840" s="12">
        <v>12344</v>
      </c>
    </row>
    <row r="841" spans="1:6">
      <c r="A841" s="11">
        <v>698</v>
      </c>
      <c r="B841" s="11" t="s">
        <v>494</v>
      </c>
      <c r="C841" s="11" t="s">
        <v>2546</v>
      </c>
      <c r="D841" s="11" t="s">
        <v>2547</v>
      </c>
      <c r="E841" s="11" t="s">
        <v>362</v>
      </c>
      <c r="F841" s="12">
        <v>32917</v>
      </c>
    </row>
    <row r="842" spans="1:6">
      <c r="A842" s="11">
        <v>699</v>
      </c>
      <c r="B842" s="11" t="s">
        <v>494</v>
      </c>
      <c r="C842" s="11" t="s">
        <v>2549</v>
      </c>
      <c r="D842" s="11" t="s">
        <v>2550</v>
      </c>
      <c r="E842" s="11" t="s">
        <v>2551</v>
      </c>
      <c r="F842" s="12">
        <v>49375</v>
      </c>
    </row>
    <row r="843" ht="36" spans="1:6">
      <c r="A843" s="11">
        <v>700</v>
      </c>
      <c r="B843" s="11" t="s">
        <v>494</v>
      </c>
      <c r="C843" s="11" t="s">
        <v>2553</v>
      </c>
      <c r="D843" s="11" t="s">
        <v>2554</v>
      </c>
      <c r="E843" s="11" t="s">
        <v>403</v>
      </c>
      <c r="F843" s="12">
        <v>12344</v>
      </c>
    </row>
    <row r="844" spans="1:6">
      <c r="A844" s="11">
        <v>701</v>
      </c>
      <c r="B844" s="11" t="s">
        <v>494</v>
      </c>
      <c r="C844" s="11" t="s">
        <v>2556</v>
      </c>
      <c r="D844" s="11" t="s">
        <v>2557</v>
      </c>
      <c r="E844" s="11" t="s">
        <v>128</v>
      </c>
      <c r="F844" s="12">
        <v>49375</v>
      </c>
    </row>
    <row r="845" spans="1:6">
      <c r="A845" s="11">
        <v>702</v>
      </c>
      <c r="B845" s="11" t="s">
        <v>494</v>
      </c>
      <c r="C845" s="11" t="s">
        <v>2559</v>
      </c>
      <c r="D845" s="11" t="s">
        <v>2560</v>
      </c>
      <c r="E845" s="11" t="s">
        <v>2511</v>
      </c>
      <c r="F845" s="12">
        <v>98750</v>
      </c>
    </row>
    <row r="846" spans="1:6">
      <c r="A846" s="11">
        <v>703</v>
      </c>
      <c r="B846" s="11" t="s">
        <v>494</v>
      </c>
      <c r="C846" s="11" t="s">
        <v>2562</v>
      </c>
      <c r="D846" s="11" t="s">
        <v>2563</v>
      </c>
      <c r="E846" s="11" t="s">
        <v>1421</v>
      </c>
      <c r="F846" s="12">
        <v>59250</v>
      </c>
    </row>
    <row r="847" spans="1:6">
      <c r="A847" s="11">
        <v>703</v>
      </c>
      <c r="B847" s="11" t="s">
        <v>494</v>
      </c>
      <c r="C847" s="11" t="s">
        <v>2562</v>
      </c>
      <c r="D847" s="11" t="s">
        <v>2563</v>
      </c>
      <c r="E847" s="11" t="s">
        <v>947</v>
      </c>
      <c r="F847" s="12">
        <v>39500</v>
      </c>
    </row>
    <row r="848" spans="1:6">
      <c r="A848" s="11">
        <v>704</v>
      </c>
      <c r="B848" s="11" t="s">
        <v>494</v>
      </c>
      <c r="C848" s="11" t="s">
        <v>2565</v>
      </c>
      <c r="D848" s="11" t="s">
        <v>2566</v>
      </c>
      <c r="E848" s="11" t="s">
        <v>2567</v>
      </c>
      <c r="F848" s="12">
        <v>98750</v>
      </c>
    </row>
    <row r="849" spans="1:6">
      <c r="A849" s="11">
        <v>705</v>
      </c>
      <c r="B849" s="11" t="s">
        <v>494</v>
      </c>
      <c r="C849" s="11" t="s">
        <v>2569</v>
      </c>
      <c r="D849" s="11" t="s">
        <v>2570</v>
      </c>
      <c r="E849" s="11" t="s">
        <v>2129</v>
      </c>
      <c r="F849" s="12">
        <v>16458</v>
      </c>
    </row>
    <row r="850" spans="1:6">
      <c r="A850" s="11">
        <v>706</v>
      </c>
      <c r="B850" s="11" t="s">
        <v>494</v>
      </c>
      <c r="C850" s="11" t="s">
        <v>2572</v>
      </c>
      <c r="D850" s="11" t="s">
        <v>2573</v>
      </c>
      <c r="E850" s="11" t="s">
        <v>2187</v>
      </c>
      <c r="F850" s="12">
        <v>89863</v>
      </c>
    </row>
    <row r="851" spans="1:6">
      <c r="A851" s="11">
        <v>707</v>
      </c>
      <c r="B851" s="11" t="s">
        <v>494</v>
      </c>
      <c r="C851" s="11" t="s">
        <v>2575</v>
      </c>
      <c r="D851" s="11" t="s">
        <v>2576</v>
      </c>
      <c r="E851" s="11" t="s">
        <v>1755</v>
      </c>
      <c r="F851" s="12">
        <v>16458</v>
      </c>
    </row>
    <row r="852" spans="1:6">
      <c r="A852" s="11">
        <v>708</v>
      </c>
      <c r="B852" s="11" t="s">
        <v>494</v>
      </c>
      <c r="C852" s="11" t="s">
        <v>2578</v>
      </c>
      <c r="D852" s="11" t="s">
        <v>2579</v>
      </c>
      <c r="E852" s="11" t="s">
        <v>2580</v>
      </c>
      <c r="F852" s="12">
        <v>98750</v>
      </c>
    </row>
    <row r="853" spans="1:6">
      <c r="A853" s="11">
        <v>709</v>
      </c>
      <c r="B853" s="11" t="s">
        <v>494</v>
      </c>
      <c r="C853" s="11" t="s">
        <v>2582</v>
      </c>
      <c r="D853" s="11" t="s">
        <v>2583</v>
      </c>
      <c r="E853" s="11" t="s">
        <v>2584</v>
      </c>
      <c r="F853" s="12">
        <v>98750</v>
      </c>
    </row>
    <row r="854" spans="1:6">
      <c r="A854" s="11">
        <v>710</v>
      </c>
      <c r="B854" s="11" t="s">
        <v>494</v>
      </c>
      <c r="C854" s="11" t="s">
        <v>2461</v>
      </c>
      <c r="D854" s="11" t="s">
        <v>2462</v>
      </c>
      <c r="E854" s="11" t="s">
        <v>1357</v>
      </c>
      <c r="F854" s="12">
        <v>18516</v>
      </c>
    </row>
    <row r="855" spans="1:6">
      <c r="A855" s="11">
        <v>711</v>
      </c>
      <c r="B855" s="11" t="s">
        <v>494</v>
      </c>
      <c r="C855" s="11" t="s">
        <v>2344</v>
      </c>
      <c r="D855" s="11" t="s">
        <v>2345</v>
      </c>
      <c r="E855" s="11" t="s">
        <v>873</v>
      </c>
      <c r="F855" s="12">
        <v>14628</v>
      </c>
    </row>
    <row r="856" spans="1:6">
      <c r="A856" s="11">
        <v>712</v>
      </c>
      <c r="B856" s="11" t="s">
        <v>494</v>
      </c>
      <c r="C856" s="11" t="s">
        <v>2590</v>
      </c>
      <c r="D856" s="11" t="s">
        <v>2591</v>
      </c>
      <c r="E856" s="11" t="s">
        <v>2592</v>
      </c>
      <c r="F856" s="12">
        <v>98750</v>
      </c>
    </row>
    <row r="857" spans="1:6">
      <c r="A857" s="11">
        <v>713</v>
      </c>
      <c r="B857" s="11" t="s">
        <v>494</v>
      </c>
      <c r="C857" s="11" t="s">
        <v>2594</v>
      </c>
      <c r="D857" s="11" t="s">
        <v>2595</v>
      </c>
      <c r="E857" s="11" t="s">
        <v>2567</v>
      </c>
      <c r="F857" s="12">
        <v>98750</v>
      </c>
    </row>
    <row r="858" spans="1:6">
      <c r="A858" s="11">
        <v>714</v>
      </c>
      <c r="B858" s="11" t="s">
        <v>494</v>
      </c>
      <c r="C858" s="11" t="s">
        <v>2597</v>
      </c>
      <c r="D858" s="11" t="s">
        <v>2598</v>
      </c>
      <c r="E858" s="11" t="s">
        <v>1421</v>
      </c>
      <c r="F858" s="12">
        <v>98750</v>
      </c>
    </row>
    <row r="859" ht="24" spans="1:6">
      <c r="A859" s="11">
        <v>715</v>
      </c>
      <c r="B859" s="11" t="s">
        <v>494</v>
      </c>
      <c r="C859" s="11" t="s">
        <v>2600</v>
      </c>
      <c r="D859" s="11" t="s">
        <v>2601</v>
      </c>
      <c r="E859" s="11" t="s">
        <v>2602</v>
      </c>
      <c r="F859" s="12">
        <v>98750</v>
      </c>
    </row>
    <row r="860" spans="1:6">
      <c r="A860" s="11">
        <v>716</v>
      </c>
      <c r="B860" s="11" t="s">
        <v>494</v>
      </c>
      <c r="C860" s="11" t="s">
        <v>2604</v>
      </c>
      <c r="D860" s="11" t="s">
        <v>2605</v>
      </c>
      <c r="E860" s="11" t="s">
        <v>1275</v>
      </c>
      <c r="F860" s="12">
        <v>98750</v>
      </c>
    </row>
    <row r="861" spans="1:6">
      <c r="A861" s="11">
        <v>717</v>
      </c>
      <c r="B861" s="11" t="s">
        <v>494</v>
      </c>
      <c r="C861" s="11" t="s">
        <v>2607</v>
      </c>
      <c r="D861" s="11" t="s">
        <v>2608</v>
      </c>
      <c r="E861" s="11" t="s">
        <v>1275</v>
      </c>
      <c r="F861" s="12">
        <v>98750</v>
      </c>
    </row>
    <row r="862" spans="1:6">
      <c r="A862" s="11">
        <v>718</v>
      </c>
      <c r="B862" s="11" t="s">
        <v>494</v>
      </c>
      <c r="C862" s="11" t="s">
        <v>2610</v>
      </c>
      <c r="D862" s="11" t="s">
        <v>2611</v>
      </c>
      <c r="E862" s="11" t="s">
        <v>1357</v>
      </c>
      <c r="F862" s="12">
        <v>49375</v>
      </c>
    </row>
    <row r="863" spans="1:6">
      <c r="A863" s="11">
        <v>719</v>
      </c>
      <c r="B863" s="11" t="s">
        <v>494</v>
      </c>
      <c r="C863" s="11" t="s">
        <v>2537</v>
      </c>
      <c r="D863" s="11" t="s">
        <v>2538</v>
      </c>
      <c r="E863" s="11" t="s">
        <v>873</v>
      </c>
      <c r="F863" s="12">
        <v>14628</v>
      </c>
    </row>
    <row r="864" spans="1:6">
      <c r="A864" s="11">
        <v>720</v>
      </c>
      <c r="B864" s="11" t="s">
        <v>494</v>
      </c>
      <c r="C864" s="11" t="s">
        <v>2616</v>
      </c>
      <c r="D864" s="11" t="s">
        <v>2617</v>
      </c>
      <c r="E864" s="11" t="s">
        <v>2592</v>
      </c>
      <c r="F864" s="12">
        <v>98750</v>
      </c>
    </row>
    <row r="865" spans="1:6">
      <c r="A865" s="11">
        <v>721</v>
      </c>
      <c r="B865" s="11" t="s">
        <v>494</v>
      </c>
      <c r="C865" s="11" t="s">
        <v>2619</v>
      </c>
      <c r="D865" s="11" t="s">
        <v>2620</v>
      </c>
      <c r="E865" s="11" t="s">
        <v>2621</v>
      </c>
      <c r="F865" s="12">
        <v>49375</v>
      </c>
    </row>
    <row r="866" spans="1:6">
      <c r="A866" s="11">
        <v>722</v>
      </c>
      <c r="B866" s="11" t="s">
        <v>494</v>
      </c>
      <c r="C866" s="11" t="s">
        <v>2623</v>
      </c>
      <c r="D866" s="11" t="s">
        <v>2624</v>
      </c>
      <c r="E866" s="11" t="s">
        <v>873</v>
      </c>
      <c r="F866" s="12">
        <v>98750</v>
      </c>
    </row>
    <row r="867" spans="1:6">
      <c r="A867" s="11">
        <v>723</v>
      </c>
      <c r="B867" s="11" t="s">
        <v>494</v>
      </c>
      <c r="C867" s="11" t="s">
        <v>2626</v>
      </c>
      <c r="D867" s="11" t="s">
        <v>2627</v>
      </c>
      <c r="E867" s="11" t="s">
        <v>1357</v>
      </c>
      <c r="F867" s="12">
        <v>49375</v>
      </c>
    </row>
    <row r="868" spans="1:6">
      <c r="A868" s="11">
        <v>724</v>
      </c>
      <c r="B868" s="11" t="s">
        <v>494</v>
      </c>
      <c r="C868" s="11" t="s">
        <v>2629</v>
      </c>
      <c r="D868" s="11" t="s">
        <v>2630</v>
      </c>
      <c r="E868" s="11" t="s">
        <v>1357</v>
      </c>
      <c r="F868" s="12">
        <v>49375</v>
      </c>
    </row>
    <row r="869" spans="1:6">
      <c r="A869" s="11">
        <v>725</v>
      </c>
      <c r="B869" s="11" t="s">
        <v>494</v>
      </c>
      <c r="C869" s="11" t="s">
        <v>2632</v>
      </c>
      <c r="D869" s="11" t="s">
        <v>2633</v>
      </c>
      <c r="E869" s="11" t="s">
        <v>1275</v>
      </c>
      <c r="F869" s="12">
        <v>49375</v>
      </c>
    </row>
    <row r="870" ht="24" spans="1:6">
      <c r="A870" s="11">
        <v>726</v>
      </c>
      <c r="B870" s="11" t="s">
        <v>494</v>
      </c>
      <c r="C870" s="11" t="s">
        <v>2635</v>
      </c>
      <c r="D870" s="11" t="s">
        <v>2636</v>
      </c>
      <c r="E870" s="11" t="s">
        <v>873</v>
      </c>
      <c r="F870" s="12">
        <v>98750</v>
      </c>
    </row>
    <row r="871" ht="24" spans="1:6">
      <c r="A871" s="11">
        <v>727</v>
      </c>
      <c r="B871" s="11" t="s">
        <v>494</v>
      </c>
      <c r="C871" s="11" t="s">
        <v>2638</v>
      </c>
      <c r="D871" s="11" t="s">
        <v>2639</v>
      </c>
      <c r="E871" s="11" t="s">
        <v>873</v>
      </c>
      <c r="F871" s="12">
        <v>98750</v>
      </c>
    </row>
    <row r="872" spans="1:6">
      <c r="A872" s="11">
        <v>728</v>
      </c>
      <c r="B872" s="11" t="s">
        <v>494</v>
      </c>
      <c r="C872" s="11" t="s">
        <v>2641</v>
      </c>
      <c r="D872" s="11" t="s">
        <v>2642</v>
      </c>
      <c r="E872" s="11" t="s">
        <v>1313</v>
      </c>
      <c r="F872" s="12">
        <v>49375</v>
      </c>
    </row>
    <row r="873" spans="1:6">
      <c r="A873" s="11">
        <v>729</v>
      </c>
      <c r="B873" s="11" t="s">
        <v>494</v>
      </c>
      <c r="C873" s="11" t="s">
        <v>2644</v>
      </c>
      <c r="D873" s="11" t="s">
        <v>2645</v>
      </c>
      <c r="E873" s="11" t="s">
        <v>894</v>
      </c>
      <c r="F873" s="12">
        <v>16458</v>
      </c>
    </row>
    <row r="874" spans="1:6">
      <c r="A874" s="11">
        <v>730</v>
      </c>
      <c r="B874" s="11" t="s">
        <v>494</v>
      </c>
      <c r="C874" s="11" t="s">
        <v>2647</v>
      </c>
      <c r="D874" s="11" t="s">
        <v>2648</v>
      </c>
      <c r="E874" s="11" t="s">
        <v>1313</v>
      </c>
      <c r="F874" s="12">
        <v>16458</v>
      </c>
    </row>
    <row r="875" spans="1:6">
      <c r="A875" s="11">
        <v>731</v>
      </c>
      <c r="B875" s="11" t="s">
        <v>494</v>
      </c>
      <c r="C875" s="11" t="s">
        <v>2651</v>
      </c>
      <c r="D875" s="11" t="s">
        <v>2652</v>
      </c>
      <c r="E875" s="11" t="s">
        <v>2511</v>
      </c>
      <c r="F875" s="12">
        <v>98750</v>
      </c>
    </row>
    <row r="876" spans="1:6">
      <c r="A876" s="11">
        <v>732</v>
      </c>
      <c r="B876" s="11" t="s">
        <v>656</v>
      </c>
      <c r="C876" s="11" t="s">
        <v>2655</v>
      </c>
      <c r="D876" s="11" t="s">
        <v>2656</v>
      </c>
      <c r="E876" s="11" t="s">
        <v>2658</v>
      </c>
      <c r="F876" s="12">
        <v>65833</v>
      </c>
    </row>
    <row r="877" ht="24" spans="1:6">
      <c r="A877" s="11">
        <v>733</v>
      </c>
      <c r="B877" s="11" t="s">
        <v>656</v>
      </c>
      <c r="C877" s="11" t="s">
        <v>2660</v>
      </c>
      <c r="D877" s="11" t="s">
        <v>2661</v>
      </c>
      <c r="E877" s="11" t="s">
        <v>156</v>
      </c>
      <c r="F877" s="12">
        <v>65833</v>
      </c>
    </row>
    <row r="878" ht="24" spans="1:6">
      <c r="A878" s="11">
        <v>734</v>
      </c>
      <c r="B878" s="11" t="s">
        <v>656</v>
      </c>
      <c r="C878" s="11" t="s">
        <v>2664</v>
      </c>
      <c r="D878" s="11" t="s">
        <v>2665</v>
      </c>
      <c r="E878" s="11" t="s">
        <v>2666</v>
      </c>
      <c r="F878" s="12">
        <v>65833</v>
      </c>
    </row>
    <row r="879" ht="24" spans="1:6">
      <c r="A879" s="11">
        <v>735</v>
      </c>
      <c r="B879" s="11" t="s">
        <v>656</v>
      </c>
      <c r="C879" s="11" t="s">
        <v>2669</v>
      </c>
      <c r="D879" s="11" t="s">
        <v>2670</v>
      </c>
      <c r="E879" s="11" t="s">
        <v>2672</v>
      </c>
      <c r="F879" s="12">
        <v>9405</v>
      </c>
    </row>
    <row r="880" spans="1:6">
      <c r="A880" s="11">
        <v>736</v>
      </c>
      <c r="B880" s="11" t="s">
        <v>656</v>
      </c>
      <c r="C880" s="11" t="s">
        <v>2675</v>
      </c>
      <c r="D880" s="11" t="s">
        <v>2676</v>
      </c>
      <c r="E880" s="11" t="s">
        <v>156</v>
      </c>
      <c r="F880" s="12">
        <v>65833</v>
      </c>
    </row>
    <row r="881" spans="1:6">
      <c r="A881" s="11">
        <v>737</v>
      </c>
      <c r="B881" s="11" t="s">
        <v>656</v>
      </c>
      <c r="C881" s="11" t="s">
        <v>2678</v>
      </c>
      <c r="D881" s="11" t="s">
        <v>2679</v>
      </c>
      <c r="E881" s="11" t="s">
        <v>2681</v>
      </c>
      <c r="F881" s="12">
        <v>65833</v>
      </c>
    </row>
    <row r="882" ht="24" spans="1:6">
      <c r="A882" s="11">
        <v>738</v>
      </c>
      <c r="B882" s="11" t="s">
        <v>656</v>
      </c>
      <c r="C882" s="11" t="s">
        <v>2683</v>
      </c>
      <c r="D882" s="11" t="s">
        <v>2684</v>
      </c>
      <c r="E882" s="11" t="s">
        <v>2686</v>
      </c>
      <c r="F882" s="12">
        <v>65833</v>
      </c>
    </row>
    <row r="883" ht="24" spans="1:6">
      <c r="A883" s="11">
        <v>739</v>
      </c>
      <c r="B883" s="11" t="s">
        <v>656</v>
      </c>
      <c r="C883" s="11" t="s">
        <v>2688</v>
      </c>
      <c r="D883" s="11" t="s">
        <v>2689</v>
      </c>
      <c r="E883" s="11" t="s">
        <v>2691</v>
      </c>
      <c r="F883" s="12">
        <v>65833</v>
      </c>
    </row>
    <row r="884" ht="24" spans="1:6">
      <c r="A884" s="11">
        <v>740</v>
      </c>
      <c r="B884" s="11" t="s">
        <v>656</v>
      </c>
      <c r="C884" s="11" t="s">
        <v>2693</v>
      </c>
      <c r="D884" s="11" t="s">
        <v>2694</v>
      </c>
      <c r="E884" s="11" t="s">
        <v>695</v>
      </c>
      <c r="F884" s="12">
        <v>4702</v>
      </c>
    </row>
    <row r="885" spans="1:6">
      <c r="A885" s="11">
        <v>741</v>
      </c>
      <c r="B885" s="11" t="s">
        <v>656</v>
      </c>
      <c r="C885" s="11" t="s">
        <v>2696</v>
      </c>
      <c r="D885" s="11" t="s">
        <v>2697</v>
      </c>
      <c r="E885" s="11" t="s">
        <v>2699</v>
      </c>
      <c r="F885" s="12">
        <v>65833</v>
      </c>
    </row>
    <row r="886" ht="24" spans="1:6">
      <c r="A886" s="11">
        <v>742</v>
      </c>
      <c r="B886" s="11" t="s">
        <v>656</v>
      </c>
      <c r="C886" s="11" t="s">
        <v>2701</v>
      </c>
      <c r="D886" s="11" t="s">
        <v>2702</v>
      </c>
      <c r="E886" s="11" t="s">
        <v>128</v>
      </c>
      <c r="F886" s="12">
        <v>65833</v>
      </c>
    </row>
    <row r="887" spans="1:6">
      <c r="A887" s="11">
        <v>743</v>
      </c>
      <c r="B887" s="11" t="s">
        <v>656</v>
      </c>
      <c r="C887" s="11" t="s">
        <v>2705</v>
      </c>
      <c r="D887" s="11" t="s">
        <v>2706</v>
      </c>
      <c r="E887" s="11" t="s">
        <v>2708</v>
      </c>
      <c r="F887" s="12">
        <v>65833</v>
      </c>
    </row>
    <row r="888" spans="1:6">
      <c r="A888" s="11">
        <v>744</v>
      </c>
      <c r="B888" s="11" t="s">
        <v>656</v>
      </c>
      <c r="C888" s="11" t="s">
        <v>2710</v>
      </c>
      <c r="D888" s="11" t="s">
        <v>2711</v>
      </c>
      <c r="E888" s="11" t="s">
        <v>128</v>
      </c>
      <c r="F888" s="12">
        <v>37617</v>
      </c>
    </row>
    <row r="889" spans="1:6">
      <c r="A889" s="11">
        <v>744</v>
      </c>
      <c r="B889" s="11" t="s">
        <v>656</v>
      </c>
      <c r="C889" s="11" t="s">
        <v>2710</v>
      </c>
      <c r="D889" s="11" t="s">
        <v>2711</v>
      </c>
      <c r="E889" s="11" t="s">
        <v>3484</v>
      </c>
      <c r="F889" s="12">
        <v>28216</v>
      </c>
    </row>
    <row r="890" spans="1:6">
      <c r="A890" s="11">
        <v>745</v>
      </c>
      <c r="B890" s="11" t="s">
        <v>656</v>
      </c>
      <c r="C890" s="11" t="s">
        <v>2714</v>
      </c>
      <c r="D890" s="11" t="s">
        <v>2715</v>
      </c>
      <c r="E890" s="11" t="s">
        <v>128</v>
      </c>
      <c r="F890" s="12">
        <v>65833</v>
      </c>
    </row>
    <row r="891" ht="24" spans="1:6">
      <c r="A891" s="11">
        <v>746</v>
      </c>
      <c r="B891" s="11" t="s">
        <v>656</v>
      </c>
      <c r="C891" s="11" t="s">
        <v>2718</v>
      </c>
      <c r="D891" s="11" t="s">
        <v>2719</v>
      </c>
      <c r="E891" s="11" t="s">
        <v>2666</v>
      </c>
      <c r="F891" s="12">
        <v>65833</v>
      </c>
    </row>
    <row r="892" spans="1:6">
      <c r="A892" s="11">
        <v>747</v>
      </c>
      <c r="B892" s="11" t="s">
        <v>656</v>
      </c>
      <c r="C892" s="11" t="s">
        <v>2722</v>
      </c>
      <c r="D892" s="11" t="s">
        <v>2723</v>
      </c>
      <c r="E892" s="11" t="s">
        <v>339</v>
      </c>
      <c r="F892" s="12">
        <v>65833</v>
      </c>
    </row>
    <row r="893" spans="1:6">
      <c r="A893" s="11">
        <v>748</v>
      </c>
      <c r="B893" s="11" t="s">
        <v>656</v>
      </c>
      <c r="C893" s="11" t="s">
        <v>2725</v>
      </c>
      <c r="D893" s="11" t="s">
        <v>2726</v>
      </c>
      <c r="E893" s="11" t="s">
        <v>331</v>
      </c>
      <c r="F893" s="12">
        <v>65833</v>
      </c>
    </row>
    <row r="894" spans="1:6">
      <c r="A894" s="11">
        <v>749</v>
      </c>
      <c r="B894" s="11" t="s">
        <v>656</v>
      </c>
      <c r="C894" s="11" t="s">
        <v>2729</v>
      </c>
      <c r="D894" s="11" t="s">
        <v>2730</v>
      </c>
      <c r="E894" s="11" t="s">
        <v>2732</v>
      </c>
      <c r="F894" s="12">
        <v>27426</v>
      </c>
    </row>
    <row r="895" spans="1:6">
      <c r="A895" s="11">
        <v>750</v>
      </c>
      <c r="B895" s="11" t="s">
        <v>656</v>
      </c>
      <c r="C895" s="11" t="s">
        <v>2734</v>
      </c>
      <c r="D895" s="11" t="s">
        <v>2735</v>
      </c>
      <c r="E895" s="11" t="s">
        <v>1113</v>
      </c>
      <c r="F895" s="12">
        <v>65833</v>
      </c>
    </row>
    <row r="896" ht="24" spans="1:6">
      <c r="A896" s="11">
        <v>751</v>
      </c>
      <c r="B896" s="11" t="s">
        <v>656</v>
      </c>
      <c r="C896" s="11" t="s">
        <v>2738</v>
      </c>
      <c r="D896" s="11" t="s">
        <v>2739</v>
      </c>
      <c r="E896" s="11" t="s">
        <v>972</v>
      </c>
      <c r="F896" s="12">
        <v>65833</v>
      </c>
    </row>
    <row r="897" ht="24" spans="1:6">
      <c r="A897" s="11">
        <v>752</v>
      </c>
      <c r="B897" s="11" t="s">
        <v>656</v>
      </c>
      <c r="C897" s="11" t="s">
        <v>2742</v>
      </c>
      <c r="D897" s="11" t="s">
        <v>2743</v>
      </c>
      <c r="E897" s="11" t="s">
        <v>2732</v>
      </c>
      <c r="F897" s="12">
        <v>65833</v>
      </c>
    </row>
    <row r="898" ht="24" spans="1:6">
      <c r="A898" s="11">
        <v>753</v>
      </c>
      <c r="B898" s="11" t="s">
        <v>656</v>
      </c>
      <c r="C898" s="11" t="s">
        <v>2746</v>
      </c>
      <c r="D898" s="11" t="s">
        <v>2747</v>
      </c>
      <c r="E898" s="11" t="s">
        <v>339</v>
      </c>
      <c r="F898" s="12">
        <v>9405</v>
      </c>
    </row>
    <row r="899" ht="24" spans="1:6">
      <c r="A899" s="11">
        <v>754</v>
      </c>
      <c r="B899" s="11" t="s">
        <v>656</v>
      </c>
      <c r="C899" s="11" t="s">
        <v>2749</v>
      </c>
      <c r="D899" s="11" t="s">
        <v>2750</v>
      </c>
      <c r="E899" s="11" t="s">
        <v>2056</v>
      </c>
      <c r="F899" s="12">
        <v>39500</v>
      </c>
    </row>
    <row r="900" ht="24" spans="1:6">
      <c r="A900" s="11">
        <v>754</v>
      </c>
      <c r="B900" s="11" t="s">
        <v>656</v>
      </c>
      <c r="C900" s="11" t="s">
        <v>2749</v>
      </c>
      <c r="D900" s="11" t="s">
        <v>2750</v>
      </c>
      <c r="E900" s="11" t="s">
        <v>3494</v>
      </c>
      <c r="F900" s="12">
        <v>26333</v>
      </c>
    </row>
    <row r="901" ht="24" spans="1:6">
      <c r="A901" s="11">
        <v>755</v>
      </c>
      <c r="B901" s="11" t="s">
        <v>656</v>
      </c>
      <c r="C901" s="11" t="s">
        <v>2752</v>
      </c>
      <c r="D901" s="11" t="s">
        <v>2753</v>
      </c>
      <c r="E901" s="11" t="s">
        <v>339</v>
      </c>
      <c r="F901" s="12">
        <v>65833</v>
      </c>
    </row>
    <row r="902" ht="24" spans="1:6">
      <c r="A902" s="11">
        <v>756</v>
      </c>
      <c r="B902" s="11" t="s">
        <v>656</v>
      </c>
      <c r="C902" s="11" t="s">
        <v>2755</v>
      </c>
      <c r="D902" s="11" t="s">
        <v>2756</v>
      </c>
      <c r="E902" s="11" t="s">
        <v>972</v>
      </c>
      <c r="F902" s="12">
        <v>65833</v>
      </c>
    </row>
    <row r="903" spans="1:6">
      <c r="A903" s="11">
        <v>757</v>
      </c>
      <c r="B903" s="11" t="s">
        <v>656</v>
      </c>
      <c r="C903" s="11" t="s">
        <v>2758</v>
      </c>
      <c r="D903" s="11" t="s">
        <v>2759</v>
      </c>
      <c r="E903" s="11" t="s">
        <v>2686</v>
      </c>
      <c r="F903" s="12">
        <v>59250</v>
      </c>
    </row>
    <row r="904" spans="1:6">
      <c r="A904" s="11">
        <v>757</v>
      </c>
      <c r="B904" s="11" t="s">
        <v>656</v>
      </c>
      <c r="C904" s="11" t="s">
        <v>2758</v>
      </c>
      <c r="D904" s="11" t="s">
        <v>2759</v>
      </c>
      <c r="E904" s="11" t="s">
        <v>3496</v>
      </c>
      <c r="F904" s="12">
        <v>6583</v>
      </c>
    </row>
    <row r="905" spans="1:6">
      <c r="A905" s="11">
        <v>758</v>
      </c>
      <c r="B905" s="11" t="s">
        <v>656</v>
      </c>
      <c r="C905" s="11" t="s">
        <v>2762</v>
      </c>
      <c r="D905" s="11" t="s">
        <v>2763</v>
      </c>
      <c r="E905" s="11" t="s">
        <v>2699</v>
      </c>
      <c r="F905" s="12">
        <v>65833</v>
      </c>
    </row>
    <row r="906" spans="1:6">
      <c r="A906" s="11">
        <v>759</v>
      </c>
      <c r="B906" s="11" t="s">
        <v>656</v>
      </c>
      <c r="C906" s="11" t="s">
        <v>2765</v>
      </c>
      <c r="D906" s="11" t="s">
        <v>2766</v>
      </c>
      <c r="E906" s="11" t="s">
        <v>339</v>
      </c>
      <c r="F906" s="12">
        <v>65833</v>
      </c>
    </row>
    <row r="907" ht="24" spans="1:6">
      <c r="A907" s="11">
        <v>760</v>
      </c>
      <c r="B907" s="11" t="s">
        <v>656</v>
      </c>
      <c r="C907" s="11" t="s">
        <v>2768</v>
      </c>
      <c r="D907" s="11" t="s">
        <v>2769</v>
      </c>
      <c r="E907" s="11" t="s">
        <v>972</v>
      </c>
      <c r="F907" s="12">
        <v>65833</v>
      </c>
    </row>
    <row r="908" ht="24" spans="1:6">
      <c r="A908" s="11">
        <v>761</v>
      </c>
      <c r="B908" s="11" t="s">
        <v>656</v>
      </c>
      <c r="C908" s="11" t="s">
        <v>2771</v>
      </c>
      <c r="D908" s="11" t="s">
        <v>2772</v>
      </c>
      <c r="E908" s="11" t="s">
        <v>2774</v>
      </c>
      <c r="F908" s="12">
        <v>46083</v>
      </c>
    </row>
    <row r="909" ht="24" spans="1:6">
      <c r="A909" s="11">
        <v>761</v>
      </c>
      <c r="B909" s="11" t="s">
        <v>656</v>
      </c>
      <c r="C909" s="11" t="s">
        <v>2771</v>
      </c>
      <c r="D909" s="11" t="s">
        <v>2772</v>
      </c>
      <c r="E909" s="11" t="s">
        <v>128</v>
      </c>
      <c r="F909" s="12">
        <v>19750</v>
      </c>
    </row>
    <row r="910" spans="1:6">
      <c r="A910" s="11">
        <v>762</v>
      </c>
      <c r="B910" s="11" t="s">
        <v>656</v>
      </c>
      <c r="C910" s="11" t="s">
        <v>2776</v>
      </c>
      <c r="D910" s="11" t="s">
        <v>2777</v>
      </c>
      <c r="E910" s="11" t="s">
        <v>1602</v>
      </c>
      <c r="F910" s="12">
        <v>26333</v>
      </c>
    </row>
    <row r="911" spans="1:6">
      <c r="A911" s="11">
        <v>762</v>
      </c>
      <c r="B911" s="11" t="s">
        <v>656</v>
      </c>
      <c r="C911" s="11" t="s">
        <v>2776</v>
      </c>
      <c r="D911" s="11" t="s">
        <v>2777</v>
      </c>
      <c r="E911" s="11" t="s">
        <v>3497</v>
      </c>
      <c r="F911" s="12">
        <v>19750</v>
      </c>
    </row>
    <row r="912" spans="1:6">
      <c r="A912" s="11">
        <v>762</v>
      </c>
      <c r="B912" s="11" t="s">
        <v>656</v>
      </c>
      <c r="C912" s="11" t="s">
        <v>2776</v>
      </c>
      <c r="D912" s="11" t="s">
        <v>2777</v>
      </c>
      <c r="E912" s="11" t="s">
        <v>3498</v>
      </c>
      <c r="F912" s="12">
        <v>19750</v>
      </c>
    </row>
    <row r="913" ht="24" spans="1:6">
      <c r="A913" s="11">
        <v>763</v>
      </c>
      <c r="B913" s="11" t="s">
        <v>656</v>
      </c>
      <c r="C913" s="11" t="s">
        <v>2780</v>
      </c>
      <c r="D913" s="11" t="s">
        <v>2781</v>
      </c>
      <c r="E913" s="11" t="s">
        <v>197</v>
      </c>
      <c r="F913" s="12">
        <v>65833</v>
      </c>
    </row>
    <row r="914" spans="1:6">
      <c r="A914" s="11">
        <v>764</v>
      </c>
      <c r="B914" s="11" t="s">
        <v>656</v>
      </c>
      <c r="C914" s="11" t="s">
        <v>2783</v>
      </c>
      <c r="D914" s="11" t="s">
        <v>2784</v>
      </c>
      <c r="E914" s="11" t="s">
        <v>2666</v>
      </c>
      <c r="F914" s="12">
        <v>65833</v>
      </c>
    </row>
    <row r="915" spans="1:6">
      <c r="A915" s="11">
        <v>765</v>
      </c>
      <c r="B915" s="11" t="s">
        <v>656</v>
      </c>
      <c r="C915" s="11" t="s">
        <v>2786</v>
      </c>
      <c r="D915" s="11" t="s">
        <v>2787</v>
      </c>
      <c r="E915" s="11" t="s">
        <v>1113</v>
      </c>
      <c r="F915" s="12">
        <v>65833</v>
      </c>
    </row>
    <row r="916" spans="1:6">
      <c r="A916" s="11">
        <v>766</v>
      </c>
      <c r="B916" s="11" t="s">
        <v>656</v>
      </c>
      <c r="C916" s="11" t="s">
        <v>2789</v>
      </c>
      <c r="D916" s="11" t="s">
        <v>2790</v>
      </c>
      <c r="E916" s="11" t="s">
        <v>2681</v>
      </c>
      <c r="F916" s="12">
        <v>65833</v>
      </c>
    </row>
    <row r="917" spans="1:6">
      <c r="A917" s="11">
        <v>767</v>
      </c>
      <c r="B917" s="11" t="s">
        <v>656</v>
      </c>
      <c r="C917" s="11" t="s">
        <v>2793</v>
      </c>
      <c r="D917" s="11" t="s">
        <v>2794</v>
      </c>
      <c r="E917" s="11" t="s">
        <v>2795</v>
      </c>
      <c r="F917" s="12">
        <v>65833</v>
      </c>
    </row>
    <row r="918" ht="24" spans="1:6">
      <c r="A918" s="11">
        <v>768</v>
      </c>
      <c r="B918" s="11" t="s">
        <v>656</v>
      </c>
      <c r="C918" s="11" t="s">
        <v>2797</v>
      </c>
      <c r="D918" s="11" t="s">
        <v>2798</v>
      </c>
      <c r="E918" s="11" t="s">
        <v>2799</v>
      </c>
      <c r="F918" s="12">
        <v>9405</v>
      </c>
    </row>
    <row r="919" spans="1:6">
      <c r="A919" s="11">
        <v>769</v>
      </c>
      <c r="B919" s="11" t="s">
        <v>656</v>
      </c>
      <c r="C919" s="11" t="s">
        <v>2801</v>
      </c>
      <c r="D919" s="11" t="s">
        <v>2802</v>
      </c>
      <c r="E919" s="11" t="s">
        <v>2804</v>
      </c>
      <c r="F919" s="12">
        <v>65833</v>
      </c>
    </row>
    <row r="920" spans="1:6">
      <c r="A920" s="11">
        <v>770</v>
      </c>
      <c r="B920" s="11" t="s">
        <v>656</v>
      </c>
      <c r="C920" s="11" t="s">
        <v>2806</v>
      </c>
      <c r="D920" s="11" t="s">
        <v>2807</v>
      </c>
      <c r="E920" s="11" t="s">
        <v>128</v>
      </c>
      <c r="F920" s="12">
        <v>37617</v>
      </c>
    </row>
    <row r="921" spans="1:6">
      <c r="A921" s="11">
        <v>770</v>
      </c>
      <c r="B921" s="11" t="s">
        <v>656</v>
      </c>
      <c r="C921" s="11" t="s">
        <v>2806</v>
      </c>
      <c r="D921" s="11" t="s">
        <v>2807</v>
      </c>
      <c r="E921" s="11" t="s">
        <v>331</v>
      </c>
      <c r="F921" s="12">
        <v>28216</v>
      </c>
    </row>
    <row r="922" spans="1:6">
      <c r="A922" s="11">
        <v>771</v>
      </c>
      <c r="B922" s="11" t="s">
        <v>656</v>
      </c>
      <c r="C922" s="11" t="s">
        <v>2810</v>
      </c>
      <c r="D922" s="11" t="s">
        <v>2811</v>
      </c>
      <c r="E922" s="11" t="s">
        <v>128</v>
      </c>
      <c r="F922" s="12">
        <v>0</v>
      </c>
    </row>
    <row r="923" ht="24" spans="1:6">
      <c r="A923" s="11">
        <v>772</v>
      </c>
      <c r="B923" s="11" t="s">
        <v>656</v>
      </c>
      <c r="C923" s="11" t="s">
        <v>2814</v>
      </c>
      <c r="D923" s="11" t="s">
        <v>2815</v>
      </c>
      <c r="E923" s="11" t="s">
        <v>1602</v>
      </c>
      <c r="F923" s="12">
        <v>9405</v>
      </c>
    </row>
    <row r="924" ht="24" spans="1:6">
      <c r="A924" s="11">
        <v>773</v>
      </c>
      <c r="B924" s="11" t="s">
        <v>656</v>
      </c>
      <c r="C924" s="11" t="s">
        <v>2817</v>
      </c>
      <c r="D924" s="11" t="s">
        <v>2818</v>
      </c>
      <c r="E924" s="11" t="s">
        <v>339</v>
      </c>
      <c r="F924" s="12">
        <v>9405</v>
      </c>
    </row>
    <row r="925" spans="1:6">
      <c r="A925" s="11">
        <v>774</v>
      </c>
      <c r="B925" s="11" t="s">
        <v>656</v>
      </c>
      <c r="C925" s="11" t="s">
        <v>2820</v>
      </c>
      <c r="D925" s="11" t="s">
        <v>2821</v>
      </c>
      <c r="E925" s="11" t="s">
        <v>2823</v>
      </c>
      <c r="F925" s="12">
        <v>39500</v>
      </c>
    </row>
    <row r="926" spans="1:6">
      <c r="A926" s="11">
        <v>774</v>
      </c>
      <c r="B926" s="11" t="s">
        <v>656</v>
      </c>
      <c r="C926" s="11" t="s">
        <v>2820</v>
      </c>
      <c r="D926" s="11" t="s">
        <v>2821</v>
      </c>
      <c r="E926" s="11" t="s">
        <v>128</v>
      </c>
      <c r="F926" s="12">
        <v>26333</v>
      </c>
    </row>
    <row r="927" spans="1:6">
      <c r="A927" s="11">
        <v>775</v>
      </c>
      <c r="B927" s="11" t="s">
        <v>656</v>
      </c>
      <c r="C927" s="11" t="s">
        <v>2825</v>
      </c>
      <c r="D927" s="11" t="s">
        <v>2826</v>
      </c>
      <c r="E927" s="11" t="s">
        <v>197</v>
      </c>
      <c r="F927" s="12">
        <v>65833</v>
      </c>
    </row>
    <row r="928" spans="1:6">
      <c r="A928" s="11">
        <v>776</v>
      </c>
      <c r="B928" s="11" t="s">
        <v>656</v>
      </c>
      <c r="C928" s="11" t="s">
        <v>2828</v>
      </c>
      <c r="D928" s="11" t="s">
        <v>2829</v>
      </c>
      <c r="E928" s="11" t="s">
        <v>128</v>
      </c>
      <c r="F928" s="12">
        <v>65833</v>
      </c>
    </row>
    <row r="929" spans="1:6">
      <c r="A929" s="11">
        <v>777</v>
      </c>
      <c r="B929" s="11" t="s">
        <v>656</v>
      </c>
      <c r="C929" s="11" t="s">
        <v>2831</v>
      </c>
      <c r="D929" s="11" t="s">
        <v>2832</v>
      </c>
      <c r="E929" s="11" t="s">
        <v>2804</v>
      </c>
      <c r="F929" s="12">
        <v>65833</v>
      </c>
    </row>
    <row r="930" spans="1:6">
      <c r="A930" s="11">
        <v>778</v>
      </c>
      <c r="B930" s="11" t="s">
        <v>656</v>
      </c>
      <c r="C930" s="11" t="s">
        <v>2835</v>
      </c>
      <c r="D930" s="11" t="s">
        <v>2836</v>
      </c>
      <c r="E930" s="11" t="s">
        <v>1113</v>
      </c>
      <c r="F930" s="12">
        <v>65833</v>
      </c>
    </row>
    <row r="931" ht="24" spans="1:6">
      <c r="A931" s="11">
        <v>779</v>
      </c>
      <c r="B931" s="11" t="s">
        <v>656</v>
      </c>
      <c r="C931" s="11" t="s">
        <v>2839</v>
      </c>
      <c r="D931" s="11" t="s">
        <v>2840</v>
      </c>
      <c r="E931" s="11" t="s">
        <v>687</v>
      </c>
      <c r="F931" s="12">
        <v>26333</v>
      </c>
    </row>
    <row r="932" ht="24" spans="1:6">
      <c r="A932" s="11">
        <v>779</v>
      </c>
      <c r="B932" s="11" t="s">
        <v>656</v>
      </c>
      <c r="C932" s="11" t="s">
        <v>2839</v>
      </c>
      <c r="D932" s="11" t="s">
        <v>2840</v>
      </c>
      <c r="E932" s="11" t="s">
        <v>104</v>
      </c>
      <c r="F932" s="12">
        <v>26333</v>
      </c>
    </row>
    <row r="933" ht="24" spans="1:6">
      <c r="A933" s="11">
        <v>779</v>
      </c>
      <c r="B933" s="11" t="s">
        <v>656</v>
      </c>
      <c r="C933" s="11" t="s">
        <v>2839</v>
      </c>
      <c r="D933" s="11" t="s">
        <v>2840</v>
      </c>
      <c r="E933" s="11" t="s">
        <v>918</v>
      </c>
      <c r="F933" s="12">
        <v>13167</v>
      </c>
    </row>
    <row r="934" ht="24" spans="1:6">
      <c r="A934" s="11">
        <v>780</v>
      </c>
      <c r="B934" s="11" t="s">
        <v>656</v>
      </c>
      <c r="C934" s="11" t="s">
        <v>2842</v>
      </c>
      <c r="D934" s="11" t="s">
        <v>2843</v>
      </c>
      <c r="E934" s="11" t="s">
        <v>128</v>
      </c>
      <c r="F934" s="12">
        <v>65833</v>
      </c>
    </row>
    <row r="935" s="3" customFormat="1" spans="1:6">
      <c r="A935" s="11">
        <v>781</v>
      </c>
      <c r="B935" s="11" t="s">
        <v>656</v>
      </c>
      <c r="C935" s="11" t="s">
        <v>2810</v>
      </c>
      <c r="D935" s="11" t="s">
        <v>2811</v>
      </c>
      <c r="E935" s="11" t="s">
        <v>2845</v>
      </c>
      <c r="F935" s="12">
        <v>49375</v>
      </c>
    </row>
    <row r="936" s="3" customFormat="1" spans="1:6">
      <c r="A936" s="11">
        <v>781</v>
      </c>
      <c r="B936" s="11" t="s">
        <v>656</v>
      </c>
      <c r="C936" s="11" t="s">
        <v>2810</v>
      </c>
      <c r="D936" s="11" t="s">
        <v>2811</v>
      </c>
      <c r="E936" s="11" t="s">
        <v>3513</v>
      </c>
      <c r="F936" s="12">
        <v>16458</v>
      </c>
    </row>
    <row r="937" ht="24" spans="1:6">
      <c r="A937" s="11">
        <v>782</v>
      </c>
      <c r="B937" s="11" t="s">
        <v>656</v>
      </c>
      <c r="C937" s="11" t="s">
        <v>2847</v>
      </c>
      <c r="D937" s="11" t="s">
        <v>2848</v>
      </c>
      <c r="E937" s="11" t="s">
        <v>2799</v>
      </c>
      <c r="F937" s="12">
        <v>9405</v>
      </c>
    </row>
    <row r="938" spans="1:6">
      <c r="A938" s="11">
        <v>783</v>
      </c>
      <c r="B938" s="11" t="s">
        <v>656</v>
      </c>
      <c r="C938" s="11" t="s">
        <v>2850</v>
      </c>
      <c r="D938" s="11" t="s">
        <v>2851</v>
      </c>
      <c r="E938" s="11" t="s">
        <v>2804</v>
      </c>
      <c r="F938" s="12">
        <v>65833</v>
      </c>
    </row>
    <row r="939" ht="24" spans="1:6">
      <c r="A939" s="11">
        <v>784</v>
      </c>
      <c r="B939" s="11" t="s">
        <v>656</v>
      </c>
      <c r="C939" s="11" t="s">
        <v>2853</v>
      </c>
      <c r="D939" s="11" t="s">
        <v>2854</v>
      </c>
      <c r="E939" s="11" t="s">
        <v>695</v>
      </c>
      <c r="F939" s="12">
        <v>4702</v>
      </c>
    </row>
    <row r="940" spans="1:6">
      <c r="A940" s="11">
        <v>785</v>
      </c>
      <c r="B940" s="11" t="s">
        <v>656</v>
      </c>
      <c r="C940" s="11" t="s">
        <v>2857</v>
      </c>
      <c r="D940" s="11" t="s">
        <v>2858</v>
      </c>
      <c r="E940" s="11" t="s">
        <v>339</v>
      </c>
      <c r="F940" s="12">
        <v>65833</v>
      </c>
    </row>
    <row r="941" ht="26.1" customHeight="1" spans="1:6">
      <c r="A941" s="11">
        <v>786</v>
      </c>
      <c r="B941" s="11" t="s">
        <v>656</v>
      </c>
      <c r="C941" s="11" t="s">
        <v>2860</v>
      </c>
      <c r="D941" s="11" t="s">
        <v>2861</v>
      </c>
      <c r="E941" s="11" t="s">
        <v>1113</v>
      </c>
      <c r="F941" s="12">
        <v>52667</v>
      </c>
    </row>
    <row r="942" spans="1:6">
      <c r="A942" s="11">
        <v>786</v>
      </c>
      <c r="B942" s="11" t="s">
        <v>656</v>
      </c>
      <c r="C942" s="11" t="s">
        <v>2860</v>
      </c>
      <c r="D942" s="11" t="s">
        <v>2861</v>
      </c>
      <c r="E942" s="11" t="s">
        <v>3490</v>
      </c>
      <c r="F942" s="12">
        <v>13167</v>
      </c>
    </row>
    <row r="943" spans="1:6">
      <c r="A943" s="11">
        <v>787</v>
      </c>
      <c r="B943" s="11" t="s">
        <v>656</v>
      </c>
      <c r="C943" s="11" t="s">
        <v>2863</v>
      </c>
      <c r="D943" s="11" t="s">
        <v>2864</v>
      </c>
      <c r="E943" s="11" t="s">
        <v>1113</v>
      </c>
      <c r="F943" s="12">
        <v>65833</v>
      </c>
    </row>
    <row r="944" ht="24" spans="1:6">
      <c r="A944" s="11">
        <v>788</v>
      </c>
      <c r="B944" s="11" t="s">
        <v>656</v>
      </c>
      <c r="C944" s="11" t="s">
        <v>2867</v>
      </c>
      <c r="D944" s="11" t="s">
        <v>2868</v>
      </c>
      <c r="E944" s="11" t="s">
        <v>1602</v>
      </c>
      <c r="F944" s="12">
        <v>9405</v>
      </c>
    </row>
    <row r="945" spans="1:6">
      <c r="A945" s="11">
        <v>789</v>
      </c>
      <c r="B945" s="11" t="s">
        <v>656</v>
      </c>
      <c r="C945" s="11" t="s">
        <v>2870</v>
      </c>
      <c r="D945" s="11" t="s">
        <v>2871</v>
      </c>
      <c r="E945" s="11" t="s">
        <v>2804</v>
      </c>
      <c r="F945" s="12">
        <v>65833</v>
      </c>
    </row>
    <row r="946" spans="1:6">
      <c r="A946" s="11">
        <v>790</v>
      </c>
      <c r="B946" s="11" t="s">
        <v>656</v>
      </c>
      <c r="C946" s="11" t="s">
        <v>2873</v>
      </c>
      <c r="D946" s="11" t="s">
        <v>2874</v>
      </c>
      <c r="E946" s="11" t="s">
        <v>1113</v>
      </c>
      <c r="F946" s="12">
        <v>65833</v>
      </c>
    </row>
    <row r="947" spans="1:6">
      <c r="A947" s="11">
        <v>791</v>
      </c>
      <c r="B947" s="11" t="s">
        <v>656</v>
      </c>
      <c r="C947" s="11" t="s">
        <v>2877</v>
      </c>
      <c r="D947" s="11" t="s">
        <v>2878</v>
      </c>
      <c r="E947" s="11" t="s">
        <v>128</v>
      </c>
      <c r="F947" s="12">
        <v>65833</v>
      </c>
    </row>
    <row r="948" spans="1:6">
      <c r="A948" s="11">
        <v>792</v>
      </c>
      <c r="B948" s="11" t="s">
        <v>656</v>
      </c>
      <c r="C948" s="11" t="s">
        <v>2880</v>
      </c>
      <c r="D948" s="11" t="s">
        <v>2881</v>
      </c>
      <c r="E948" s="11" t="s">
        <v>1313</v>
      </c>
      <c r="F948" s="12">
        <v>65833</v>
      </c>
    </row>
    <row r="949" ht="24" spans="1:6">
      <c r="A949" s="11">
        <v>793</v>
      </c>
      <c r="B949" s="11" t="s">
        <v>656</v>
      </c>
      <c r="C949" s="11" t="s">
        <v>2883</v>
      </c>
      <c r="D949" s="11" t="s">
        <v>2884</v>
      </c>
      <c r="E949" s="11" t="s">
        <v>2672</v>
      </c>
      <c r="F949" s="12">
        <v>65833</v>
      </c>
    </row>
    <row r="950" spans="1:6">
      <c r="A950" s="11">
        <v>794</v>
      </c>
      <c r="B950" s="11" t="s">
        <v>656</v>
      </c>
      <c r="C950" s="11" t="s">
        <v>2887</v>
      </c>
      <c r="D950" s="11" t="s">
        <v>2888</v>
      </c>
      <c r="E950" s="11" t="s">
        <v>339</v>
      </c>
      <c r="F950" s="12">
        <v>65833</v>
      </c>
    </row>
    <row r="951" spans="1:6">
      <c r="A951" s="11">
        <v>795</v>
      </c>
      <c r="B951" s="11" t="s">
        <v>656</v>
      </c>
      <c r="C951" s="11" t="s">
        <v>2891</v>
      </c>
      <c r="D951" s="11" t="s">
        <v>2892</v>
      </c>
      <c r="E951" s="11" t="s">
        <v>128</v>
      </c>
      <c r="F951" s="12">
        <v>65833</v>
      </c>
    </row>
    <row r="952" spans="1:6">
      <c r="A952" s="11">
        <v>796</v>
      </c>
      <c r="B952" s="11" t="s">
        <v>656</v>
      </c>
      <c r="C952" s="11" t="s">
        <v>2894</v>
      </c>
      <c r="D952" s="11" t="s">
        <v>2895</v>
      </c>
      <c r="E952" s="11" t="s">
        <v>2804</v>
      </c>
      <c r="F952" s="12">
        <v>65833</v>
      </c>
    </row>
    <row r="953" spans="1:6">
      <c r="A953" s="11">
        <v>797</v>
      </c>
      <c r="B953" s="11" t="s">
        <v>656</v>
      </c>
      <c r="C953" s="11" t="s">
        <v>2897</v>
      </c>
      <c r="D953" s="11" t="s">
        <v>2898</v>
      </c>
      <c r="E953" s="11" t="s">
        <v>695</v>
      </c>
      <c r="F953" s="12">
        <v>65833</v>
      </c>
    </row>
    <row r="954" spans="1:6">
      <c r="A954" s="11">
        <v>798</v>
      </c>
      <c r="B954" s="11" t="s">
        <v>656</v>
      </c>
      <c r="C954" s="11" t="s">
        <v>2901</v>
      </c>
      <c r="D954" s="11" t="s">
        <v>2902</v>
      </c>
      <c r="E954" s="11" t="s">
        <v>1313</v>
      </c>
      <c r="F954" s="12">
        <v>65833</v>
      </c>
    </row>
    <row r="955" spans="1:6">
      <c r="A955" s="11">
        <v>799</v>
      </c>
      <c r="B955" s="11" t="s">
        <v>713</v>
      </c>
      <c r="C955" s="11" t="s">
        <v>2905</v>
      </c>
      <c r="D955" s="11" t="s">
        <v>2906</v>
      </c>
      <c r="E955" s="11" t="s">
        <v>723</v>
      </c>
      <c r="F955" s="12">
        <v>32917</v>
      </c>
    </row>
    <row r="956" spans="1:6">
      <c r="A956" s="11">
        <v>800</v>
      </c>
      <c r="B956" s="11" t="s">
        <v>713</v>
      </c>
      <c r="C956" s="11" t="s">
        <v>2908</v>
      </c>
      <c r="D956" s="11" t="s">
        <v>2909</v>
      </c>
      <c r="E956" s="11" t="s">
        <v>723</v>
      </c>
      <c r="F956" s="12">
        <v>32917</v>
      </c>
    </row>
    <row r="957" s="3" customFormat="1" ht="24" spans="1:6">
      <c r="A957" s="11">
        <v>801</v>
      </c>
      <c r="B957" s="11" t="s">
        <v>713</v>
      </c>
      <c r="C957" s="11" t="s">
        <v>2911</v>
      </c>
      <c r="D957" s="11" t="s">
        <v>2912</v>
      </c>
      <c r="E957" s="11" t="s">
        <v>2913</v>
      </c>
      <c r="F957" s="12">
        <v>32917</v>
      </c>
    </row>
    <row r="958" ht="24" spans="1:6">
      <c r="A958" s="11">
        <v>802</v>
      </c>
      <c r="B958" s="11" t="s">
        <v>713</v>
      </c>
      <c r="C958" s="11" t="s">
        <v>2915</v>
      </c>
      <c r="D958" s="11" t="s">
        <v>2916</v>
      </c>
      <c r="E958" s="11" t="s">
        <v>2918</v>
      </c>
      <c r="F958" s="12">
        <v>32917</v>
      </c>
    </row>
    <row r="959" ht="24" spans="1:6">
      <c r="A959" s="11">
        <v>803</v>
      </c>
      <c r="B959" s="11" t="s">
        <v>713</v>
      </c>
      <c r="C959" s="11" t="s">
        <v>2920</v>
      </c>
      <c r="D959" s="11" t="s">
        <v>2921</v>
      </c>
      <c r="E959" s="11" t="s">
        <v>2922</v>
      </c>
      <c r="F959" s="12">
        <v>0</v>
      </c>
    </row>
    <row r="960" spans="1:6">
      <c r="A960" s="11">
        <v>804</v>
      </c>
      <c r="B960" s="11" t="s">
        <v>713</v>
      </c>
      <c r="C960" s="11" t="s">
        <v>2924</v>
      </c>
      <c r="D960" s="11" t="s">
        <v>2925</v>
      </c>
      <c r="E960" s="11" t="s">
        <v>2823</v>
      </c>
      <c r="F960" s="12">
        <v>32917</v>
      </c>
    </row>
    <row r="961" spans="1:6">
      <c r="A961" s="11">
        <v>805</v>
      </c>
      <c r="B961" s="11" t="s">
        <v>713</v>
      </c>
      <c r="C961" s="11" t="s">
        <v>2928</v>
      </c>
      <c r="D961" s="11" t="s">
        <v>2929</v>
      </c>
      <c r="E961" s="11" t="s">
        <v>2823</v>
      </c>
      <c r="F961" s="12">
        <v>32917</v>
      </c>
    </row>
    <row r="962" spans="1:6">
      <c r="A962" s="11">
        <v>806</v>
      </c>
      <c r="B962" s="11" t="s">
        <v>713</v>
      </c>
      <c r="C962" s="11" t="s">
        <v>2932</v>
      </c>
      <c r="D962" s="11" t="s">
        <v>2933</v>
      </c>
      <c r="E962" s="11" t="s">
        <v>2823</v>
      </c>
      <c r="F962" s="12">
        <v>32917</v>
      </c>
    </row>
    <row r="963" ht="24" spans="1:6">
      <c r="A963" s="11">
        <v>807</v>
      </c>
      <c r="B963" s="11" t="s">
        <v>713</v>
      </c>
      <c r="C963" s="11" t="s">
        <v>2935</v>
      </c>
      <c r="D963" s="11" t="s">
        <v>2936</v>
      </c>
      <c r="E963" s="11" t="s">
        <v>2938</v>
      </c>
      <c r="F963" s="12">
        <v>32917</v>
      </c>
    </row>
    <row r="964" ht="24" spans="1:6">
      <c r="A964" s="11">
        <v>808</v>
      </c>
      <c r="B964" s="11" t="s">
        <v>713</v>
      </c>
      <c r="C964" s="11" t="s">
        <v>2940</v>
      </c>
      <c r="D964" s="11" t="s">
        <v>2941</v>
      </c>
      <c r="E964" s="11" t="s">
        <v>2823</v>
      </c>
      <c r="F964" s="12">
        <v>16458</v>
      </c>
    </row>
    <row r="965" ht="24" spans="1:6">
      <c r="A965" s="11">
        <v>809</v>
      </c>
      <c r="B965" s="11" t="s">
        <v>713</v>
      </c>
      <c r="C965" s="11" t="s">
        <v>2943</v>
      </c>
      <c r="D965" s="11" t="s">
        <v>2944</v>
      </c>
      <c r="E965" s="11" t="s">
        <v>2946</v>
      </c>
      <c r="F965" s="12">
        <v>32917</v>
      </c>
    </row>
    <row r="966" ht="24" spans="1:6">
      <c r="A966" s="11">
        <v>810</v>
      </c>
      <c r="B966" s="11" t="s">
        <v>713</v>
      </c>
      <c r="C966" s="11" t="s">
        <v>2948</v>
      </c>
      <c r="D966" s="11" t="s">
        <v>2949</v>
      </c>
      <c r="E966" s="11" t="s">
        <v>2938</v>
      </c>
      <c r="F966" s="12">
        <v>32917</v>
      </c>
    </row>
    <row r="967" s="3" customFormat="1" ht="24" spans="1:6">
      <c r="A967" s="11">
        <v>811</v>
      </c>
      <c r="B967" s="11" t="s">
        <v>713</v>
      </c>
      <c r="C967" s="11" t="s">
        <v>2952</v>
      </c>
      <c r="D967" s="11" t="s">
        <v>2953</v>
      </c>
      <c r="E967" s="11" t="s">
        <v>2913</v>
      </c>
      <c r="F967" s="12">
        <v>32917</v>
      </c>
    </row>
    <row r="968" ht="24" spans="1:6">
      <c r="A968" s="11">
        <v>812</v>
      </c>
      <c r="B968" s="11" t="s">
        <v>713</v>
      </c>
      <c r="C968" s="11" t="s">
        <v>2955</v>
      </c>
      <c r="D968" s="11" t="s">
        <v>2956</v>
      </c>
      <c r="E968" s="11" t="s">
        <v>2946</v>
      </c>
      <c r="F968" s="12">
        <v>32917</v>
      </c>
    </row>
    <row r="969" ht="24" spans="1:6">
      <c r="A969" s="11">
        <v>813</v>
      </c>
      <c r="B969" s="11" t="s">
        <v>713</v>
      </c>
      <c r="C969" s="11" t="s">
        <v>2958</v>
      </c>
      <c r="D969" s="11" t="s">
        <v>2959</v>
      </c>
      <c r="E969" s="11" t="s">
        <v>2823</v>
      </c>
      <c r="F969" s="12">
        <v>16458</v>
      </c>
    </row>
    <row r="970" ht="24" spans="1:6">
      <c r="A970" s="11">
        <v>814</v>
      </c>
      <c r="B970" s="11" t="s">
        <v>713</v>
      </c>
      <c r="C970" s="11" t="s">
        <v>2961</v>
      </c>
      <c r="D970" s="11" t="s">
        <v>2962</v>
      </c>
      <c r="E970" s="11" t="s">
        <v>2946</v>
      </c>
      <c r="F970" s="12">
        <v>32917</v>
      </c>
    </row>
    <row r="971" ht="24" spans="1:6">
      <c r="A971" s="11">
        <v>815</v>
      </c>
      <c r="B971" s="11" t="s">
        <v>713</v>
      </c>
      <c r="C971" s="11" t="s">
        <v>2964</v>
      </c>
      <c r="D971" s="11" t="s">
        <v>2965</v>
      </c>
      <c r="E971" s="11" t="s">
        <v>2946</v>
      </c>
      <c r="F971" s="12">
        <v>32917</v>
      </c>
    </row>
    <row r="972" ht="24" spans="1:6">
      <c r="A972" s="11">
        <v>816</v>
      </c>
      <c r="B972" s="11" t="s">
        <v>713</v>
      </c>
      <c r="C972" s="11" t="s">
        <v>2967</v>
      </c>
      <c r="D972" s="11" t="s">
        <v>2968</v>
      </c>
      <c r="E972" s="11" t="s">
        <v>2969</v>
      </c>
      <c r="F972" s="12">
        <v>0</v>
      </c>
    </row>
    <row r="973" ht="24" spans="1:6">
      <c r="A973" s="11">
        <v>817</v>
      </c>
      <c r="B973" s="11" t="s">
        <v>713</v>
      </c>
      <c r="C973" s="11" t="s">
        <v>2971</v>
      </c>
      <c r="D973" s="11" t="s">
        <v>2972</v>
      </c>
      <c r="E973" s="11" t="s">
        <v>2938</v>
      </c>
      <c r="F973" s="12">
        <v>32917</v>
      </c>
    </row>
    <row r="974" s="3" customFormat="1" ht="24" spans="1:6">
      <c r="A974" s="11">
        <v>818</v>
      </c>
      <c r="B974" s="11" t="s">
        <v>713</v>
      </c>
      <c r="C974" s="11" t="s">
        <v>2974</v>
      </c>
      <c r="D974" s="11" t="s">
        <v>2975</v>
      </c>
      <c r="E974" s="11" t="s">
        <v>2977</v>
      </c>
      <c r="F974" s="12">
        <v>32917</v>
      </c>
    </row>
    <row r="975" ht="24" spans="1:6">
      <c r="A975" s="11">
        <v>819</v>
      </c>
      <c r="B975" s="11" t="s">
        <v>713</v>
      </c>
      <c r="C975" s="11" t="s">
        <v>2979</v>
      </c>
      <c r="D975" s="11" t="s">
        <v>2980</v>
      </c>
      <c r="E975" s="11" t="s">
        <v>2823</v>
      </c>
      <c r="F975" s="12">
        <v>32917</v>
      </c>
    </row>
    <row r="976" ht="24" spans="1:6">
      <c r="A976" s="11">
        <v>820</v>
      </c>
      <c r="B976" s="11" t="s">
        <v>713</v>
      </c>
      <c r="C976" s="11" t="s">
        <v>2983</v>
      </c>
      <c r="D976" s="11" t="s">
        <v>2984</v>
      </c>
      <c r="E976" s="11" t="s">
        <v>2938</v>
      </c>
      <c r="F976" s="12">
        <v>32917</v>
      </c>
    </row>
    <row r="977" ht="39" customHeight="1" spans="1:6">
      <c r="A977" s="16" t="s">
        <v>3620</v>
      </c>
      <c r="B977" s="16"/>
      <c r="C977" s="16"/>
      <c r="D977" s="16"/>
      <c r="E977" s="16"/>
      <c r="F977" s="16"/>
    </row>
    <row r="978" ht="36" customHeight="1" spans="1:6">
      <c r="A978" s="17"/>
      <c r="B978" s="18"/>
      <c r="C978" s="18"/>
      <c r="D978" s="18"/>
      <c r="E978" s="18"/>
      <c r="F978" s="19"/>
    </row>
  </sheetData>
  <autoFilter ref="A2:AC978">
    <extLst/>
  </autoFilter>
  <mergeCells count="4">
    <mergeCell ref="A1:B1"/>
    <mergeCell ref="A2:F2"/>
    <mergeCell ref="A977:F977"/>
    <mergeCell ref="B392:B393"/>
  </mergeCells>
  <printOptions horizontalCentered="1" verticalCentered="1"/>
  <pageMargins left="0.751388888888889" right="0.751388888888889" top="1" bottom="1" header="0.5" footer="0.5"/>
  <pageSetup paperSize="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86"/>
  <sheetViews>
    <sheetView topLeftCell="A162" workbookViewId="0">
      <selection activeCell="B286" sqref="B286"/>
    </sheetView>
  </sheetViews>
  <sheetFormatPr defaultColWidth="9" defaultRowHeight="13.5" outlineLevelCol="1"/>
  <cols>
    <col min="1" max="1" width="38.75" customWidth="1"/>
    <col min="2" max="2" width="14.5" customWidth="1"/>
  </cols>
  <sheetData>
    <row r="1" spans="1:2">
      <c r="A1" s="1" t="s">
        <v>3621</v>
      </c>
      <c r="B1" s="1" t="s">
        <v>3622</v>
      </c>
    </row>
    <row r="2" spans="1:2">
      <c r="A2" s="1" t="s">
        <v>45</v>
      </c>
      <c r="B2" s="2">
        <f ca="1">SUMIF(项目清单!E4:F976,A2,项目清单!F4:F976)</f>
        <v>4118707</v>
      </c>
    </row>
    <row r="3" spans="1:2">
      <c r="A3" s="1" t="s">
        <v>54</v>
      </c>
      <c r="B3" s="2">
        <f ca="1">SUMIF(项目清单!E5:F978,A3,项目清单!F5:F978)</f>
        <v>2907648</v>
      </c>
    </row>
    <row r="4" spans="1:2">
      <c r="A4" s="1" t="s">
        <v>61</v>
      </c>
      <c r="B4" s="2">
        <f ca="1">SUMIF(项目清单!E6:F978,A4,项目清单!F6:F978)</f>
        <v>548612</v>
      </c>
    </row>
    <row r="5" spans="1:2">
      <c r="A5" s="1" t="s">
        <v>66</v>
      </c>
      <c r="B5" s="2">
        <f ca="1">SUMIF(项目清单!E7:F978,A5,项目清单!F7:F978)</f>
        <v>1097224</v>
      </c>
    </row>
    <row r="6" spans="1:2">
      <c r="A6" s="1" t="s">
        <v>72</v>
      </c>
      <c r="B6" s="2">
        <f ca="1">SUMIF(项目清单!E8:F978,A6,项目清单!F8:F978)</f>
        <v>581757</v>
      </c>
    </row>
    <row r="7" spans="1:2">
      <c r="A7" s="1" t="s">
        <v>77</v>
      </c>
      <c r="B7" s="2">
        <f ca="1">SUMIF(项目清单!E9:F978,A7,项目清单!F9:F978)</f>
        <v>438890</v>
      </c>
    </row>
    <row r="8" spans="1:2">
      <c r="A8" s="1" t="s">
        <v>83</v>
      </c>
      <c r="B8" s="2">
        <f ca="1">SUMIF(项目清单!E10:F978,A8,项目清单!F10:F978)</f>
        <v>290764</v>
      </c>
    </row>
    <row r="9" spans="1:2">
      <c r="A9" s="1" t="s">
        <v>104</v>
      </c>
      <c r="B9" s="2">
        <f ca="1">SUMIF(项目清单!E11:F978,A9,项目清单!F11:F978)</f>
        <v>305082</v>
      </c>
    </row>
    <row r="10" spans="1:2">
      <c r="A10" s="1" t="s">
        <v>122</v>
      </c>
      <c r="B10" s="2">
        <f ca="1">SUMIF(项目清单!E12:F978,A10,项目清单!F12:F978)</f>
        <v>724168</v>
      </c>
    </row>
    <row r="11" spans="1:2">
      <c r="A11" s="1" t="s">
        <v>128</v>
      </c>
      <c r="B11" s="2">
        <f ca="1">SUMIF(项目清单!E13:F978,A11,项目清单!F13:F978)</f>
        <v>3702511</v>
      </c>
    </row>
    <row r="12" spans="1:2">
      <c r="A12" s="1" t="s">
        <v>138</v>
      </c>
      <c r="B12" s="2">
        <f ca="1">SUMIF(项目清单!E14:F978,A12,项目清单!F14:F978)</f>
        <v>603474</v>
      </c>
    </row>
    <row r="13" spans="1:2">
      <c r="A13" s="1" t="s">
        <v>144</v>
      </c>
      <c r="B13" s="2">
        <f ca="1">SUMIF(项目清单!E15:F978,A13,项目清单!F15:F978)</f>
        <v>274306</v>
      </c>
    </row>
    <row r="14" spans="1:2">
      <c r="A14" s="1" t="s">
        <v>149</v>
      </c>
      <c r="B14" s="2">
        <f ca="1">SUMIF(项目清单!E16:F978,A14,项目清单!F16:F978)</f>
        <v>438890</v>
      </c>
    </row>
    <row r="15" spans="1:2">
      <c r="A15" s="1" t="s">
        <v>156</v>
      </c>
      <c r="B15" s="2">
        <f ca="1">SUMIF(项目清单!E17:F978,A15,项目清单!F17:F978)</f>
        <v>1338610</v>
      </c>
    </row>
    <row r="16" spans="1:2">
      <c r="A16" s="1" t="s">
        <v>3283</v>
      </c>
      <c r="B16" s="2">
        <f ca="1">SUMIF(项目清单!E18:F979,A16,项目清单!F18:F979)</f>
        <v>255105</v>
      </c>
    </row>
    <row r="17" spans="1:2">
      <c r="A17" s="1" t="s">
        <v>162</v>
      </c>
      <c r="B17" s="2">
        <f ca="1">SUMIF(项目清单!E19:F980,A17,项目清单!F19:F980)</f>
        <v>630904</v>
      </c>
    </row>
    <row r="18" spans="1:2">
      <c r="A18" s="1" t="s">
        <v>173</v>
      </c>
      <c r="B18" s="2">
        <f ca="1">SUMIF(项目清单!E20:F981,A18,项目清单!F20:F981)</f>
        <v>253898</v>
      </c>
    </row>
    <row r="19" spans="1:2">
      <c r="A19" s="1" t="s">
        <v>1421</v>
      </c>
      <c r="B19" s="2">
        <f ca="1">SUMIF(项目清单!E21:F982,A19,项目清单!F21:F982)</f>
        <v>747539</v>
      </c>
    </row>
    <row r="20" spans="1:2">
      <c r="A20" s="1" t="s">
        <v>179</v>
      </c>
      <c r="B20" s="2">
        <f ca="1">SUMIF(项目清单!E22:F983,A20,项目清单!F22:F983)</f>
        <v>548612</v>
      </c>
    </row>
    <row r="21" spans="1:2">
      <c r="A21" s="1" t="s">
        <v>183</v>
      </c>
      <c r="B21" s="2">
        <f ca="1">SUMIF(项目清单!E23:F984,A21,项目清单!F23:F984)</f>
        <v>482093</v>
      </c>
    </row>
    <row r="22" spans="1:2">
      <c r="A22" s="1" t="s">
        <v>197</v>
      </c>
      <c r="B22" s="2">
        <f ca="1">SUMIF(项目清单!E24:F985,A22,项目清单!F24:F985)</f>
        <v>954584</v>
      </c>
    </row>
    <row r="23" spans="1:2">
      <c r="A23" s="1" t="s">
        <v>203</v>
      </c>
      <c r="B23" s="2">
        <f ca="1">SUMIF(项目清单!E25:F986,A23,项目清单!F25:F986)</f>
        <v>265414</v>
      </c>
    </row>
    <row r="24" spans="1:2">
      <c r="A24" s="1" t="s">
        <v>208</v>
      </c>
      <c r="B24" s="2">
        <f ca="1">SUMIF(项目清单!E26:F987,A24,项目清单!F26:F987)</f>
        <v>1259066</v>
      </c>
    </row>
    <row r="25" spans="1:2">
      <c r="A25" s="1" t="s">
        <v>213</v>
      </c>
      <c r="B25" s="2">
        <f ca="1">SUMIF(项目清单!E27:F988,A25,项目清单!F27:F988)</f>
        <v>19593</v>
      </c>
    </row>
    <row r="26" spans="1:2">
      <c r="A26" s="1" t="s">
        <v>221</v>
      </c>
      <c r="B26" s="2">
        <f ca="1">SUMIF(项目清单!E28:F989,A26,项目清单!F28:F989)</f>
        <v>274306</v>
      </c>
    </row>
    <row r="27" spans="1:2">
      <c r="A27" s="1" t="s">
        <v>331</v>
      </c>
      <c r="B27" s="2">
        <f ca="1">SUMIF(项目清单!E29:F990,A27,项目清单!F29:F990)</f>
        <v>1383696</v>
      </c>
    </row>
    <row r="28" spans="1:2">
      <c r="A28" s="1" t="s">
        <v>229</v>
      </c>
      <c r="B28" s="2">
        <f ca="1">SUMIF(项目清单!E30:F991,A28,项目清单!F30:F991)</f>
        <v>392807</v>
      </c>
    </row>
    <row r="29" spans="1:2">
      <c r="A29" s="1" t="s">
        <v>234</v>
      </c>
      <c r="B29" s="2">
        <f ca="1">SUMIF(项目清单!E31:F992,A29,项目清单!F31:F992)</f>
        <v>396116</v>
      </c>
    </row>
    <row r="30" spans="1:2">
      <c r="A30" s="1" t="s">
        <v>238</v>
      </c>
      <c r="B30" s="2">
        <f ca="1">SUMIF(项目清单!E32:F993,A30,项目清单!F32:F993)</f>
        <v>466320</v>
      </c>
    </row>
    <row r="31" spans="1:2">
      <c r="A31" s="1" t="s">
        <v>242</v>
      </c>
      <c r="B31" s="2">
        <f ca="1">SUMIF(项目清单!E33:F994,A31,项目清单!F33:F994)</f>
        <v>713196</v>
      </c>
    </row>
    <row r="32" spans="1:2">
      <c r="A32" s="1" t="s">
        <v>3342</v>
      </c>
      <c r="B32" s="2">
        <f ca="1">SUMIF(项目清单!E34:F995,A32,项目清单!F34:F995)</f>
        <v>68577</v>
      </c>
    </row>
    <row r="33" spans="1:2">
      <c r="A33" s="1" t="s">
        <v>327</v>
      </c>
      <c r="B33" s="2">
        <f ca="1">SUMIF(项目清单!E35:F996,A33,项目清单!F35:F996)</f>
        <v>288021</v>
      </c>
    </row>
    <row r="34" spans="1:2">
      <c r="A34" s="1" t="s">
        <v>3343</v>
      </c>
      <c r="B34" s="2">
        <f ca="1">SUMIF(项目清单!E36:F997,A34,项目清单!F36:F997)</f>
        <v>6028</v>
      </c>
    </row>
    <row r="35" spans="1:2">
      <c r="A35" s="1" t="s">
        <v>3344</v>
      </c>
      <c r="B35" s="2">
        <f ca="1">SUMIF(项目清单!E37:F998,A35,项目清单!F37:F998)</f>
        <v>3013</v>
      </c>
    </row>
    <row r="36" spans="1:2">
      <c r="A36" s="1" t="s">
        <v>261</v>
      </c>
      <c r="B36" s="2">
        <f ca="1">SUMIF(项目清单!E38:F999,A36,项目清单!F38:F999)</f>
        <v>274306</v>
      </c>
    </row>
    <row r="37" spans="1:2">
      <c r="A37" s="1" t="s">
        <v>269</v>
      </c>
      <c r="B37" s="2">
        <f ca="1">SUMIF(项目清单!E39:F1000,A37,项目清单!F39:F1000)</f>
        <v>438890</v>
      </c>
    </row>
    <row r="38" spans="1:2">
      <c r="A38" s="1" t="s">
        <v>278</v>
      </c>
      <c r="B38" s="2">
        <f ca="1">SUMIF(项目清单!E40:F1001,A38,项目清单!F40:F1001)</f>
        <v>438890</v>
      </c>
    </row>
    <row r="39" spans="1:2">
      <c r="A39" s="1" t="s">
        <v>287</v>
      </c>
      <c r="B39" s="2">
        <f ca="1">SUMIF(项目清单!E41:F1002,A39,项目清单!F41:F1002)</f>
        <v>118854</v>
      </c>
    </row>
    <row r="40" spans="1:2">
      <c r="A40" s="1" t="s">
        <v>3348</v>
      </c>
      <c r="B40" s="2">
        <f ca="1">SUMIF(项目清单!E42:F1003,A40,项目清单!F42:F1003)</f>
        <v>91454</v>
      </c>
    </row>
    <row r="41" spans="1:2">
      <c r="A41" s="1" t="s">
        <v>3349</v>
      </c>
      <c r="B41" s="2">
        <f ca="1">SUMIF(项目清单!E43:F1004,A41,项目清单!F43:F1004)</f>
        <v>118854</v>
      </c>
    </row>
    <row r="42" spans="1:2">
      <c r="A42" s="1" t="s">
        <v>291</v>
      </c>
      <c r="B42" s="2">
        <f ca="1">SUMIF(项目清单!E44:F1005,A42,项目清单!F44:F1005)</f>
        <v>356598</v>
      </c>
    </row>
    <row r="43" spans="1:2">
      <c r="A43" s="1" t="s">
        <v>296</v>
      </c>
      <c r="B43" s="2">
        <f ca="1">SUMIF(项目清单!E45:F1006,A43,项目清单!F45:F1006)</f>
        <v>131668</v>
      </c>
    </row>
    <row r="44" spans="1:2">
      <c r="A44" s="1" t="s">
        <v>384</v>
      </c>
      <c r="B44" s="2">
        <f ca="1">SUMIF(项目清单!E46:F1007,A44,项目清单!F46:F1007)</f>
        <v>2597004</v>
      </c>
    </row>
    <row r="45" spans="1:2">
      <c r="A45" s="1" t="s">
        <v>310</v>
      </c>
      <c r="B45" s="2">
        <f ca="1">SUMIF(项目清单!E47:F1008,A45,项目清单!F47:F1008)</f>
        <v>301737</v>
      </c>
    </row>
    <row r="46" spans="1:2">
      <c r="A46" s="1" t="s">
        <v>318</v>
      </c>
      <c r="B46" s="2">
        <f ca="1">SUMIF(项目清单!E48:F1009,A46,项目清单!F48:F1009)</f>
        <v>83663</v>
      </c>
    </row>
    <row r="47" spans="1:2">
      <c r="A47" s="1" t="s">
        <v>323</v>
      </c>
      <c r="B47" s="2">
        <f ca="1">SUMIF(项目清单!E49:F1010,A47,项目清单!F49:F1010)</f>
        <v>336025</v>
      </c>
    </row>
    <row r="48" spans="1:2">
      <c r="A48" s="1" t="s">
        <v>3350</v>
      </c>
      <c r="B48" s="2">
        <f ca="1">SUMIF(项目清单!E50:F1011,A48,项目清单!F50:F1011)</f>
        <v>137153</v>
      </c>
    </row>
    <row r="49" spans="1:2">
      <c r="A49" s="1" t="s">
        <v>1555</v>
      </c>
      <c r="B49" s="2">
        <f ca="1">SUMIF(项目清单!E51:F1012,A49,项目清单!F51:F1012)</f>
        <v>57604</v>
      </c>
    </row>
    <row r="50" spans="1:2">
      <c r="A50" s="1" t="s">
        <v>625</v>
      </c>
      <c r="B50" s="2">
        <f ca="1">SUMIF(项目清单!E52:F1013,A50,项目清单!F52:F1013)</f>
        <v>27227</v>
      </c>
    </row>
    <row r="51" spans="1:2">
      <c r="A51" s="1" t="s">
        <v>339</v>
      </c>
      <c r="B51" s="2">
        <f ca="1">SUMIF(项目清单!E53:F1014,A51,项目清单!F53:F1014)</f>
        <v>2256944</v>
      </c>
    </row>
    <row r="52" spans="1:2">
      <c r="A52" s="1" t="s">
        <v>347</v>
      </c>
      <c r="B52" s="2">
        <f ca="1">SUMIF(项目清单!E54:F1015,A52,项目清单!F54:F1015)</f>
        <v>570557</v>
      </c>
    </row>
    <row r="53" spans="1:2">
      <c r="A53" s="1" t="s">
        <v>354</v>
      </c>
      <c r="B53" s="2">
        <f ca="1">SUMIF(项目清单!E55:F1016,A53,项目清单!F55:F1016)</f>
        <v>349283</v>
      </c>
    </row>
    <row r="54" spans="1:2">
      <c r="A54" s="1" t="s">
        <v>358</v>
      </c>
      <c r="B54" s="2">
        <f ca="1">SUMIF(项目清单!E56:F1017,A54,项目清单!F56:F1017)</f>
        <v>305584</v>
      </c>
    </row>
    <row r="55" spans="1:2">
      <c r="A55" s="1" t="s">
        <v>362</v>
      </c>
      <c r="B55" s="2">
        <f ca="1">SUMIF(项目清单!E57:F1018,A55,项目清单!F57:F1018)</f>
        <v>205827</v>
      </c>
    </row>
    <row r="56" spans="1:2">
      <c r="A56" s="1" t="s">
        <v>3356</v>
      </c>
      <c r="B56" s="2">
        <f ca="1">SUMIF(项目清单!E58:F1019,A56,项目清单!F58:F1019)</f>
        <v>137153</v>
      </c>
    </row>
    <row r="57" spans="1:2">
      <c r="A57" s="1" t="s">
        <v>376</v>
      </c>
      <c r="B57" s="2">
        <f ca="1">SUMIF(项目清单!E59:F1020,A57,项目清单!F59:F1020)</f>
        <v>438890</v>
      </c>
    </row>
    <row r="58" spans="1:2">
      <c r="A58" s="1" t="s">
        <v>380</v>
      </c>
      <c r="B58" s="2">
        <f ca="1">SUMIF(项目清单!E60:F1021,A58,项目清单!F60:F1021)</f>
        <v>641876</v>
      </c>
    </row>
    <row r="59" spans="1:2">
      <c r="A59" s="1" t="s">
        <v>394</v>
      </c>
      <c r="B59" s="2">
        <f ca="1">SUMIF(项目清单!E61:F1022,A59,项目清单!F61:F1022)</f>
        <v>1014932</v>
      </c>
    </row>
    <row r="60" spans="1:2">
      <c r="A60" s="1" t="s">
        <v>403</v>
      </c>
      <c r="B60" s="2">
        <f ca="1">SUMIF(项目清单!E62:F1023,A60,项目清单!F62:F1023)</f>
        <v>1459349</v>
      </c>
    </row>
    <row r="61" spans="1:2">
      <c r="A61" s="1" t="s">
        <v>407</v>
      </c>
      <c r="B61" s="2">
        <f ca="1">SUMIF(项目清单!E63:F1024,A61,项目清单!F63:F1024)</f>
        <v>651020</v>
      </c>
    </row>
    <row r="62" spans="1:2">
      <c r="A62" s="1" t="s">
        <v>417</v>
      </c>
      <c r="B62" s="2">
        <f ca="1">SUMIF(项目清单!E64:F1025,A62,项目清单!F64:F1025)</f>
        <v>795488</v>
      </c>
    </row>
    <row r="63" spans="1:2">
      <c r="A63" s="1" t="s">
        <v>429</v>
      </c>
      <c r="B63" s="2">
        <f ca="1">SUMIF(项目清单!E65:F1026,A63,项目清单!F65:F1026)</f>
        <v>68032</v>
      </c>
    </row>
    <row r="64" spans="1:2">
      <c r="A64" s="1" t="s">
        <v>436</v>
      </c>
      <c r="B64" s="2">
        <f ca="1">SUMIF(项目清单!E66:F1027,A64,项目清单!F66:F1027)</f>
        <v>735140</v>
      </c>
    </row>
    <row r="65" spans="1:2">
      <c r="A65" s="1" t="s">
        <v>446</v>
      </c>
      <c r="B65" s="2">
        <f ca="1">SUMIF(项目清单!E67:F1028,A65,项目清单!F67:F1028)</f>
        <v>233160</v>
      </c>
    </row>
    <row r="66" spans="1:2">
      <c r="A66" s="1" t="s">
        <v>450</v>
      </c>
      <c r="B66" s="2">
        <f ca="1">SUMIF(项目清单!E68:F1029,A66,项目清单!F68:F1029)</f>
        <v>401858</v>
      </c>
    </row>
    <row r="67" spans="1:2">
      <c r="A67" s="1" t="s">
        <v>460</v>
      </c>
      <c r="B67" s="2">
        <f ca="1">SUMIF(项目清单!E69:F1030,A67,项目清单!F69:F1030)</f>
        <v>151627</v>
      </c>
    </row>
    <row r="68" spans="1:2">
      <c r="A68" s="1" t="s">
        <v>3358</v>
      </c>
      <c r="B68" s="2">
        <f ca="1">SUMIF(项目清单!E70:F1031,A68,项目清单!F70:F1031)</f>
        <v>5176</v>
      </c>
    </row>
    <row r="69" spans="1:2">
      <c r="A69" s="1" t="s">
        <v>3359</v>
      </c>
      <c r="B69" s="2">
        <f ca="1">SUMIF(项目清单!E71:F1032,A69,项目清单!F71:F1032)</f>
        <v>137153</v>
      </c>
    </row>
    <row r="70" spans="1:2">
      <c r="A70" s="1" t="s">
        <v>3362</v>
      </c>
      <c r="B70" s="2">
        <f ca="1">SUMIF(项目清单!E72:F1033,A70,项目清单!F72:F1033)</f>
        <v>65833</v>
      </c>
    </row>
    <row r="71" spans="1:2">
      <c r="A71" s="1" t="s">
        <v>687</v>
      </c>
      <c r="B71" s="2">
        <f ca="1">SUMIF(项目清单!E73:F1034,A71,项目清单!F73:F1034)</f>
        <v>381665</v>
      </c>
    </row>
    <row r="72" spans="1:2">
      <c r="A72" s="1" t="s">
        <v>487</v>
      </c>
      <c r="B72" s="2">
        <f ca="1">SUMIF(项目清单!E74:F1035,A72,项目清单!F74:F1035)</f>
        <v>148125</v>
      </c>
    </row>
    <row r="73" spans="1:2">
      <c r="A73" s="1" t="s">
        <v>499</v>
      </c>
      <c r="B73" s="2">
        <f ca="1">SUMIF(项目清单!E75:F1036,A73,项目清单!F75:F1036)</f>
        <v>331911</v>
      </c>
    </row>
    <row r="74" spans="1:2">
      <c r="A74" s="1" t="s">
        <v>504</v>
      </c>
      <c r="B74" s="2">
        <f ca="1">SUMIF(项目清单!E76:F1037,A74,项目清单!F76:F1037)</f>
        <v>3127744</v>
      </c>
    </row>
    <row r="75" spans="1:2">
      <c r="A75" s="1" t="s">
        <v>536</v>
      </c>
      <c r="B75" s="2">
        <f ca="1">SUMIF(项目清单!E77:F1038,A75,项目清单!F77:F1038)</f>
        <v>263334</v>
      </c>
    </row>
    <row r="76" spans="1:2">
      <c r="A76" s="1" t="s">
        <v>545</v>
      </c>
      <c r="B76" s="2">
        <f ca="1">SUMIF(项目清单!E78:F1039,A76,项目清单!F78:F1039)</f>
        <v>261622</v>
      </c>
    </row>
    <row r="77" spans="1:2">
      <c r="A77" s="1" t="s">
        <v>554</v>
      </c>
      <c r="B77" s="2">
        <f ca="1">SUMIF(项目清单!E79:F1040,A77,项目清单!F79:F1040)</f>
        <v>323680</v>
      </c>
    </row>
    <row r="78" spans="1:2">
      <c r="A78" s="1" t="s">
        <v>566</v>
      </c>
      <c r="B78" s="2">
        <f ca="1">SUMIF(项目清单!E80:F1041,A78,项目清单!F80:F1041)</f>
        <v>91426</v>
      </c>
    </row>
    <row r="79" spans="1:2">
      <c r="A79" s="1" t="s">
        <v>2246</v>
      </c>
      <c r="B79" s="2">
        <f ca="1">SUMIF(项目清单!E81:F1042,A79,项目清单!F81:F1042)</f>
        <v>225216</v>
      </c>
    </row>
    <row r="80" spans="1:2">
      <c r="A80" s="1" t="s">
        <v>574</v>
      </c>
      <c r="B80" s="2">
        <f ca="1">SUMIF(项目清单!E82:F1043,A80,项目清单!F82:F1043)</f>
        <v>54861</v>
      </c>
    </row>
    <row r="81" spans="1:2">
      <c r="A81" s="1" t="s">
        <v>578</v>
      </c>
      <c r="B81" s="2">
        <f ca="1">SUMIF(项目清单!E83:F1044,A81,项目清单!F83:F1044)</f>
        <v>477622</v>
      </c>
    </row>
    <row r="82" spans="1:2">
      <c r="A82" s="1" t="s">
        <v>947</v>
      </c>
      <c r="B82" s="2">
        <f ca="1">SUMIF(项目清单!E84:F1045,A82,项目清单!F84:F1045)</f>
        <v>792635</v>
      </c>
    </row>
    <row r="83" spans="1:2">
      <c r="A83" s="1" t="s">
        <v>1168</v>
      </c>
      <c r="B83" s="2">
        <f ca="1">SUMIF(项目清单!E85:F1046,A83,项目清单!F85:F1046)</f>
        <v>230089</v>
      </c>
    </row>
    <row r="84" spans="1:2">
      <c r="A84" s="1" t="s">
        <v>590</v>
      </c>
      <c r="B84" s="2">
        <f ca="1">SUMIF(项目清单!E86:F1047,A84,项目清单!F86:F1047)</f>
        <v>205729</v>
      </c>
    </row>
    <row r="85" spans="1:2">
      <c r="A85" s="1" t="s">
        <v>3366</v>
      </c>
      <c r="B85" s="2">
        <f ca="1">SUMIF(项目清单!E87:F1048,A85,项目清单!F87:F1048)</f>
        <v>8229</v>
      </c>
    </row>
    <row r="86" spans="1:2">
      <c r="A86" s="1" t="s">
        <v>3367</v>
      </c>
      <c r="B86" s="2">
        <f ca="1">SUMIF(项目清单!E88:F1049,A86,项目清单!F88:F1049)</f>
        <v>41146</v>
      </c>
    </row>
    <row r="87" spans="1:2">
      <c r="A87" s="1" t="s">
        <v>3368</v>
      </c>
      <c r="B87" s="2">
        <f ca="1">SUMIF(项目清单!E89:F1050,A87,项目清单!F89:F1050)</f>
        <v>8229</v>
      </c>
    </row>
    <row r="88" spans="1:2">
      <c r="A88" s="1" t="s">
        <v>595</v>
      </c>
      <c r="B88" s="2">
        <f ca="1">SUMIF(项目清单!E90:F1051,A88,项目清单!F90:F1051)</f>
        <v>82292</v>
      </c>
    </row>
    <row r="89" spans="1:2">
      <c r="A89" s="1" t="s">
        <v>3369</v>
      </c>
      <c r="B89" s="2">
        <f ca="1">SUMIF(项目清单!E91:F1052,A89,项目清单!F91:F1052)</f>
        <v>16458</v>
      </c>
    </row>
    <row r="90" spans="1:2">
      <c r="A90" s="1" t="s">
        <v>616</v>
      </c>
      <c r="B90" s="2">
        <f ca="1">SUMIF(项目清单!E92:F1053,A90,项目清单!F92:F1053)</f>
        <v>82292</v>
      </c>
    </row>
    <row r="91" spans="1:2">
      <c r="A91" s="1" t="s">
        <v>632</v>
      </c>
      <c r="B91" s="2">
        <f ca="1">SUMIF(项目清单!E93:F1054,A91,项目清单!F93:F1054)</f>
        <v>153063</v>
      </c>
    </row>
    <row r="92" spans="1:2">
      <c r="A92" s="1" t="s">
        <v>636</v>
      </c>
      <c r="B92" s="2">
        <f ca="1">SUMIF(项目清单!E94:F1055,A92,项目清单!F94:F1055)</f>
        <v>218075</v>
      </c>
    </row>
    <row r="93" spans="1:2">
      <c r="A93" s="1" t="s">
        <v>651</v>
      </c>
      <c r="B93" s="2">
        <f ca="1">SUMIF(项目清单!E95:F1056,A93,项目清单!F95:F1056)</f>
        <v>334654</v>
      </c>
    </row>
    <row r="94" spans="1:2">
      <c r="A94" s="1" t="s">
        <v>1275</v>
      </c>
      <c r="B94" s="2">
        <f ca="1">SUMIF(项目清单!E96:F1057,A94,项目清单!F96:F1057)</f>
        <v>677754</v>
      </c>
    </row>
    <row r="95" spans="1:2">
      <c r="A95" s="1" t="s">
        <v>3386</v>
      </c>
      <c r="B95" s="2">
        <f ca="1">SUMIF(项目清单!E97:F1058,A95,项目清单!F97:F1058)</f>
        <v>54861</v>
      </c>
    </row>
    <row r="96" spans="1:2">
      <c r="A96" s="1" t="s">
        <v>3387</v>
      </c>
      <c r="B96" s="2">
        <f ca="1">SUMIF(项目清单!E98:F1059,A96,项目清单!F98:F1059)</f>
        <v>43889</v>
      </c>
    </row>
    <row r="97" spans="1:2">
      <c r="A97" s="1" t="s">
        <v>695</v>
      </c>
      <c r="B97" s="2">
        <f ca="1">SUMIF(项目清单!E99:F1060,A97,项目清单!F99:F1060)</f>
        <v>412241</v>
      </c>
    </row>
    <row r="98" spans="1:2">
      <c r="A98" s="1" t="s">
        <v>708</v>
      </c>
      <c r="B98" s="2">
        <f ca="1">SUMIF(项目清单!E100:F1061,A98,项目清单!F100:F1061)</f>
        <v>219445</v>
      </c>
    </row>
    <row r="99" spans="1:2">
      <c r="A99" s="1" t="s">
        <v>3395</v>
      </c>
      <c r="B99" s="2">
        <f ca="1">SUMIF(项目清单!E101:F1062,A99,项目清单!F101:F1062)</f>
        <v>32917</v>
      </c>
    </row>
    <row r="100" spans="1:2">
      <c r="A100" s="1" t="s">
        <v>718</v>
      </c>
      <c r="B100" s="2">
        <f ca="1">SUMIF(项目清单!E102:F1063,A100,项目清单!F102:F1063)</f>
        <v>54861</v>
      </c>
    </row>
    <row r="101" spans="1:2">
      <c r="A101" s="1" t="s">
        <v>723</v>
      </c>
      <c r="B101" s="2">
        <f ca="1">SUMIF(项目清单!E103:F1064,A101,项目清单!F103:F1064)</f>
        <v>120695</v>
      </c>
    </row>
    <row r="102" spans="1:2">
      <c r="A102" s="1" t="s">
        <v>798</v>
      </c>
      <c r="B102" s="2">
        <f ca="1">SUMIF(项目清单!E104:F1065,A102,项目清单!F104:F1065)</f>
        <v>27403</v>
      </c>
    </row>
    <row r="103" spans="1:2">
      <c r="A103" s="1" t="s">
        <v>3397</v>
      </c>
      <c r="B103" s="2">
        <f ca="1">SUMIF(项目清单!E105:F1066,A103,项目清单!F105:F1066)</f>
        <v>34316</v>
      </c>
    </row>
    <row r="104" spans="1:2">
      <c r="A104" s="1" t="s">
        <v>802</v>
      </c>
      <c r="B104" s="2">
        <f ca="1">SUMIF(项目清单!E106:F1067,A104,项目清单!F106:F1067)</f>
        <v>151912</v>
      </c>
    </row>
    <row r="105" spans="1:2">
      <c r="A105" s="1" t="s">
        <v>3398</v>
      </c>
      <c r="B105" s="2">
        <f ca="1">SUMIF(项目清单!E107:F1068,A105,项目清单!F107:F1068)</f>
        <v>60814</v>
      </c>
    </row>
    <row r="106" spans="1:2">
      <c r="A106" s="1" t="s">
        <v>809</v>
      </c>
      <c r="B106" s="2">
        <f ca="1">SUMIF(项目清单!E108:F1069,A106,项目清单!F108:F1069)</f>
        <v>95459</v>
      </c>
    </row>
    <row r="107" spans="1:2">
      <c r="A107" s="1" t="s">
        <v>815</v>
      </c>
      <c r="B107" s="2">
        <f ca="1">SUMIF(项目清单!E109:F1070,A107,项目清单!F109:F1070)</f>
        <v>477293</v>
      </c>
    </row>
    <row r="108" spans="1:2">
      <c r="A108" s="1" t="s">
        <v>825</v>
      </c>
      <c r="B108" s="2">
        <f ca="1">SUMIF(项目清单!E110:F1071,A108,项目清单!F110:F1071)</f>
        <v>997207</v>
      </c>
    </row>
    <row r="109" spans="1:2">
      <c r="A109" s="1" t="s">
        <v>829</v>
      </c>
      <c r="B109" s="2">
        <f ca="1">SUMIF(项目清单!E111:F1072,A109,项目清单!F111:F1072)</f>
        <v>68885</v>
      </c>
    </row>
    <row r="110" spans="1:2">
      <c r="A110" s="1" t="s">
        <v>833</v>
      </c>
      <c r="B110" s="2">
        <f ca="1">SUMIF(项目清单!E112:F1073,A110,项目清单!F112:F1073)</f>
        <v>23115</v>
      </c>
    </row>
    <row r="111" spans="1:2">
      <c r="A111" s="1" t="s">
        <v>3400</v>
      </c>
      <c r="B111" s="2">
        <f ca="1">SUMIF(项目清单!E113:F1074,A111,项目清单!F113:F1074)</f>
        <v>97470</v>
      </c>
    </row>
    <row r="112" spans="1:2">
      <c r="A112" s="1" t="s">
        <v>3401</v>
      </c>
      <c r="B112" s="2">
        <f ca="1">SUMIF(项目清单!E114:F1075,A112,项目清单!F114:F1075)</f>
        <v>2743</v>
      </c>
    </row>
    <row r="113" spans="1:2">
      <c r="A113" s="1" t="s">
        <v>3402</v>
      </c>
      <c r="B113" s="2">
        <f ca="1">SUMIF(项目清单!E115:F1076,A113,项目清单!F115:F1076)</f>
        <v>33100</v>
      </c>
    </row>
    <row r="114" spans="1:2">
      <c r="A114" s="1" t="s">
        <v>837</v>
      </c>
      <c r="B114" s="2">
        <f ca="1">SUMIF(项目清单!E116:F1077,A114,项目清单!F116:F1077)</f>
        <v>4389</v>
      </c>
    </row>
    <row r="115" spans="1:2">
      <c r="A115" s="1" t="s">
        <v>841</v>
      </c>
      <c r="B115" s="2">
        <f ca="1">SUMIF(项目清单!E117:F1078,A115,项目清单!F117:F1078)</f>
        <v>170462</v>
      </c>
    </row>
    <row r="116" spans="1:2">
      <c r="A116" s="1" t="s">
        <v>3339</v>
      </c>
      <c r="B116" s="2">
        <f ca="1">SUMIF(项目清单!E118:F1079,A116,项目清单!F118:F1079)</f>
        <v>65833</v>
      </c>
    </row>
    <row r="117" spans="1:2">
      <c r="A117" s="1" t="s">
        <v>857</v>
      </c>
      <c r="B117" s="2">
        <f ca="1">SUMIF(项目清单!E119:F1080,A117,项目清单!F119:F1080)</f>
        <v>164584</v>
      </c>
    </row>
    <row r="118" spans="1:2">
      <c r="A118" s="1" t="s">
        <v>861</v>
      </c>
      <c r="B118" s="2">
        <f ca="1">SUMIF(项目清单!E120:F1081,A118,项目清单!F120:F1081)</f>
        <v>374429</v>
      </c>
    </row>
    <row r="119" spans="1:2">
      <c r="A119" s="1" t="s">
        <v>865</v>
      </c>
      <c r="B119" s="2">
        <f ca="1">SUMIF(项目清单!E121:F1082,A119,项目清单!F121:F1082)</f>
        <v>4702</v>
      </c>
    </row>
    <row r="120" spans="1:2">
      <c r="A120" s="1" t="s">
        <v>873</v>
      </c>
      <c r="B120" s="2">
        <f ca="1">SUMIF(项目清单!E122:F1083,A120,项目清单!F122:F1083)</f>
        <v>819258</v>
      </c>
    </row>
    <row r="121" spans="1:2">
      <c r="A121" s="1" t="s">
        <v>883</v>
      </c>
      <c r="B121" s="2">
        <f ca="1">SUMIF(项目清单!E123:F1084,A121,项目清单!F123:F1084)</f>
        <v>411460</v>
      </c>
    </row>
    <row r="122" spans="1:2">
      <c r="A122" s="1" t="s">
        <v>887</v>
      </c>
      <c r="B122" s="2">
        <f ca="1">SUMIF(项目清单!E124:F1085,A122,项目清单!F124:F1085)</f>
        <v>148125</v>
      </c>
    </row>
    <row r="123" spans="1:2">
      <c r="A123" s="1" t="s">
        <v>894</v>
      </c>
      <c r="B123" s="2">
        <f ca="1">SUMIF(项目清单!E125:F1086,A123,项目清单!F125:F1086)</f>
        <v>181042</v>
      </c>
    </row>
    <row r="124" spans="1:2">
      <c r="A124" s="1" t="s">
        <v>914</v>
      </c>
      <c r="B124" s="2">
        <f ca="1">SUMIF(项目清单!E126:F1087,A124,项目清单!F126:F1087)</f>
        <v>164584</v>
      </c>
    </row>
    <row r="125" spans="1:2">
      <c r="A125" s="1" t="s">
        <v>918</v>
      </c>
      <c r="B125" s="2">
        <f ca="1">SUMIF(项目清单!E127:F1088,A125,项目清单!F127:F1088)</f>
        <v>176681</v>
      </c>
    </row>
    <row r="126" spans="1:2">
      <c r="A126" s="1" t="s">
        <v>3160</v>
      </c>
      <c r="B126" s="2">
        <f ca="1">SUMIF(项目清单!E128:F1089,A126,项目清单!F128:F1089)</f>
        <v>32917</v>
      </c>
    </row>
    <row r="127" spans="1:2">
      <c r="A127" s="1" t="s">
        <v>922</v>
      </c>
      <c r="B127" s="2">
        <f ca="1">SUMIF(项目清单!E129:F1090,A127,项目清单!F129:F1090)</f>
        <v>246876</v>
      </c>
    </row>
    <row r="128" spans="1:2">
      <c r="A128" s="1" t="s">
        <v>926</v>
      </c>
      <c r="B128" s="2">
        <f ca="1">SUMIF(项目清单!E130:F1091,A128,项目清单!F130:F1091)</f>
        <v>213959</v>
      </c>
    </row>
    <row r="129" spans="1:2">
      <c r="A129" s="1" t="s">
        <v>3405</v>
      </c>
      <c r="B129" s="2">
        <f ca="1">SUMIF(项目清单!E131:F1092,A129,项目清单!F131:F1092)</f>
        <v>24688</v>
      </c>
    </row>
    <row r="130" spans="1:2">
      <c r="A130" s="1" t="s">
        <v>940</v>
      </c>
      <c r="B130" s="2">
        <f ca="1">SUMIF(项目清单!E132:F1093,A130,项目清单!F132:F1093)</f>
        <v>164584</v>
      </c>
    </row>
    <row r="131" spans="1:2">
      <c r="A131" s="1" t="s">
        <v>2129</v>
      </c>
      <c r="B131" s="2">
        <f ca="1">SUMIF(项目清单!E133:F1094,A131,项目清单!F133:F1094)</f>
        <v>123437</v>
      </c>
    </row>
    <row r="132" spans="1:2">
      <c r="A132" s="1" t="s">
        <v>958</v>
      </c>
      <c r="B132" s="2">
        <f ca="1">SUMIF(项目清单!E134:F1095,A132,项目清单!F134:F1095)</f>
        <v>11756</v>
      </c>
    </row>
    <row r="133" spans="1:2">
      <c r="A133" s="1" t="s">
        <v>962</v>
      </c>
      <c r="B133" s="2">
        <f ca="1">SUMIF(项目清单!E135:F1096,A133,项目清单!F135:F1096)</f>
        <v>433404</v>
      </c>
    </row>
    <row r="134" spans="1:2">
      <c r="A134" s="1" t="s">
        <v>3409</v>
      </c>
      <c r="B134" s="2">
        <f ca="1">SUMIF(项目清单!E136:F1097,A134,项目清单!F136:F1097)</f>
        <v>65833</v>
      </c>
    </row>
    <row r="135" spans="1:2">
      <c r="A135" s="1" t="s">
        <v>972</v>
      </c>
      <c r="B135" s="2">
        <f ca="1">SUMIF(项目清单!E137:F1098,A135,项目清单!F137:F1098)</f>
        <v>460833</v>
      </c>
    </row>
    <row r="136" spans="1:2">
      <c r="A136" s="1" t="s">
        <v>976</v>
      </c>
      <c r="B136" s="2">
        <f ca="1">SUMIF(项目清单!E138:F1099,A136,项目清单!F138:F1099)</f>
        <v>201615</v>
      </c>
    </row>
    <row r="137" spans="1:2">
      <c r="A137" s="1" t="s">
        <v>3410</v>
      </c>
      <c r="B137" s="2">
        <f ca="1">SUMIF(项目清单!E139:F1100,A137,项目清单!F139:F1100)</f>
        <v>32917</v>
      </c>
    </row>
    <row r="138" spans="1:2">
      <c r="A138" s="1" t="s">
        <v>987</v>
      </c>
      <c r="B138" s="2">
        <f ca="1">SUMIF(项目清单!E140:F1101,A138,项目清单!F140:F1101)</f>
        <v>576043</v>
      </c>
    </row>
    <row r="139" spans="1:2">
      <c r="A139" s="1" t="s">
        <v>994</v>
      </c>
      <c r="B139" s="2">
        <f ca="1">SUMIF(项目清单!E141:F1102,A139,项目清单!F141:F1102)</f>
        <v>164584</v>
      </c>
    </row>
    <row r="140" spans="1:2">
      <c r="A140" s="1" t="s">
        <v>998</v>
      </c>
      <c r="B140" s="2">
        <f ca="1">SUMIF(项目清单!E142:F1103,A140,项目清单!F142:F1103)</f>
        <v>41146</v>
      </c>
    </row>
    <row r="141" spans="1:2">
      <c r="A141" s="1" t="s">
        <v>1012</v>
      </c>
      <c r="B141" s="2">
        <f ca="1">SUMIF(项目清单!E143:F1104,A141,项目清单!F143:F1104)</f>
        <v>58512</v>
      </c>
    </row>
    <row r="142" spans="1:2">
      <c r="A142" s="1" t="s">
        <v>1016</v>
      </c>
      <c r="B142" s="2">
        <f ca="1">SUMIF(项目清单!E144:F1105,A142,项目清单!F144:F1105)</f>
        <v>362084</v>
      </c>
    </row>
    <row r="143" spans="1:2">
      <c r="A143" s="1" t="s">
        <v>1023</v>
      </c>
      <c r="B143" s="2">
        <f ca="1">SUMIF(项目清单!E145:F1106,A143,项目清单!F145:F1106)</f>
        <v>229293</v>
      </c>
    </row>
    <row r="144" spans="1:2">
      <c r="A144" s="1" t="s">
        <v>1027</v>
      </c>
      <c r="B144" s="2">
        <f ca="1">SUMIF(项目清单!E146:F1107,A144,项目清单!F146:F1107)</f>
        <v>164584</v>
      </c>
    </row>
    <row r="145" spans="1:2">
      <c r="A145" s="1" t="s">
        <v>3412</v>
      </c>
      <c r="B145" s="2">
        <f ca="1">SUMIF(项目清单!E147:F1108,A145,项目清单!F147:F1108)</f>
        <v>32917</v>
      </c>
    </row>
    <row r="146" spans="1:2">
      <c r="A146" s="1" t="s">
        <v>1048</v>
      </c>
      <c r="B146" s="2">
        <f ca="1">SUMIF(项目清单!E148:F1109,A146,项目清单!F148:F1109)</f>
        <v>199838</v>
      </c>
    </row>
    <row r="147" spans="1:2">
      <c r="A147" s="1" t="s">
        <v>1058</v>
      </c>
      <c r="B147" s="2">
        <f ca="1">SUMIF(项目清单!E149:F1110,A147,项目清单!F149:F1110)</f>
        <v>378543</v>
      </c>
    </row>
    <row r="148" spans="1:2">
      <c r="A148" s="1" t="s">
        <v>1075</v>
      </c>
      <c r="B148" s="2">
        <f ca="1">SUMIF(项目清单!E150:F1111,A148,项目清单!F150:F1111)</f>
        <v>164584</v>
      </c>
    </row>
    <row r="149" spans="1:2">
      <c r="A149" s="1" t="s">
        <v>1079</v>
      </c>
      <c r="B149" s="2">
        <f ca="1">SUMIF(项目清单!E151:F1112,A149,项目清单!F151:F1112)</f>
        <v>493752</v>
      </c>
    </row>
    <row r="150" spans="1:2">
      <c r="A150" s="1" t="s">
        <v>1083</v>
      </c>
      <c r="B150" s="2">
        <f ca="1">SUMIF(项目清单!E152:F1113,A150,项目清单!F152:F1113)</f>
        <v>82292</v>
      </c>
    </row>
    <row r="151" spans="1:2">
      <c r="A151" s="1" t="s">
        <v>1087</v>
      </c>
      <c r="B151" s="2">
        <f ca="1">SUMIF(项目清单!E153:F1114,A151,项目清单!F153:F1114)</f>
        <v>164584</v>
      </c>
    </row>
    <row r="152" spans="1:2">
      <c r="A152" s="1" t="s">
        <v>1103</v>
      </c>
      <c r="B152" s="2">
        <f ca="1">SUMIF(项目清单!E154:F1115,A152,项目清单!F154:F1115)</f>
        <v>123438</v>
      </c>
    </row>
    <row r="153" spans="1:2">
      <c r="A153" s="1" t="s">
        <v>3414</v>
      </c>
      <c r="B153" s="2">
        <f ca="1">SUMIF(项目清单!E155:F1116,A153,项目清单!F155:F1116)</f>
        <v>27436</v>
      </c>
    </row>
    <row r="154" spans="1:2">
      <c r="A154" s="1" t="s">
        <v>1113</v>
      </c>
      <c r="B154" s="2">
        <f ca="1">SUMIF(项目清单!E156:F1117,A154,项目清单!F156:F1117)</f>
        <v>389669</v>
      </c>
    </row>
    <row r="155" spans="1:2">
      <c r="A155" s="1" t="s">
        <v>1117</v>
      </c>
      <c r="B155" s="2">
        <f ca="1">SUMIF(项目清单!E157:F1118,A155,项目清单!F157:F1118)</f>
        <v>164584</v>
      </c>
    </row>
    <row r="156" spans="1:2">
      <c r="A156" s="1" t="s">
        <v>1133</v>
      </c>
      <c r="B156" s="2">
        <f ca="1">SUMIF(项目清单!E158:F1119,A156,项目清单!F158:F1119)</f>
        <v>411460</v>
      </c>
    </row>
    <row r="157" spans="1:2">
      <c r="A157" s="1" t="s">
        <v>1140</v>
      </c>
      <c r="B157" s="2">
        <f ca="1">SUMIF(项目清单!E159:F1120,A157,项目清单!F159:F1120)</f>
        <v>65833</v>
      </c>
    </row>
    <row r="158" spans="1:2">
      <c r="A158" s="1" t="s">
        <v>1144</v>
      </c>
      <c r="B158" s="2">
        <f ca="1">SUMIF(项目清单!E160:F1121,A158,项目清单!F160:F1121)</f>
        <v>411460</v>
      </c>
    </row>
    <row r="159" spans="1:2">
      <c r="A159" s="1" t="s">
        <v>1194</v>
      </c>
      <c r="B159" s="2">
        <f ca="1">SUMIF(项目清单!E161:F1122,A159,项目清单!F161:F1122)</f>
        <v>244572</v>
      </c>
    </row>
    <row r="160" spans="1:2">
      <c r="A160" s="1" t="s">
        <v>1152</v>
      </c>
      <c r="B160" s="2">
        <f ca="1">SUMIF(项目清单!E162:F1123,A160,项目清单!F162:F1123)</f>
        <v>1382499</v>
      </c>
    </row>
    <row r="161" spans="1:2">
      <c r="A161" s="1" t="s">
        <v>1178</v>
      </c>
      <c r="B161" s="2">
        <f ca="1">SUMIF(项目清单!E163:F1124,A161,项目清单!F163:F1124)</f>
        <v>57603</v>
      </c>
    </row>
    <row r="162" spans="1:2">
      <c r="A162" s="1" t="s">
        <v>3415</v>
      </c>
      <c r="B162" s="2">
        <f ca="1">SUMIF(项目清单!E164:F1125,A162,项目清单!F164:F1125)</f>
        <v>5102</v>
      </c>
    </row>
    <row r="163" spans="1:2">
      <c r="A163" s="1" t="s">
        <v>1204</v>
      </c>
      <c r="B163" s="2">
        <f ca="1">SUMIF(项目清单!E165:F1126,A163,项目清单!F165:F1126)</f>
        <v>16458</v>
      </c>
    </row>
    <row r="164" spans="1:2">
      <c r="A164" s="1" t="s">
        <v>1218</v>
      </c>
      <c r="B164" s="2">
        <f ca="1">SUMIF(项目清单!E166:F1127,A164,项目清单!F166:F1127)</f>
        <v>12992</v>
      </c>
    </row>
    <row r="165" spans="1:2">
      <c r="A165" s="1" t="s">
        <v>1235</v>
      </c>
      <c r="B165" s="2">
        <f ca="1">SUMIF(项目清单!E167:F1128,A165,项目清单!F167:F1128)</f>
        <v>65834</v>
      </c>
    </row>
    <row r="166" spans="1:2">
      <c r="A166" s="1" t="s">
        <v>1239</v>
      </c>
      <c r="B166" s="2">
        <f ca="1">SUMIF(项目清单!E168:F1129,A166,项目清单!F168:F1129)</f>
        <v>82292</v>
      </c>
    </row>
    <row r="167" spans="1:2">
      <c r="A167" s="1" t="s">
        <v>1271</v>
      </c>
      <c r="B167" s="2">
        <f ca="1">SUMIF(项目清单!E169:F1130,A167,项目清单!F169:F1130)</f>
        <v>40261</v>
      </c>
    </row>
    <row r="168" spans="1:2">
      <c r="A168" s="1" t="s">
        <v>1285</v>
      </c>
      <c r="B168" s="2">
        <f ca="1">SUMIF(项目清单!E170:F1131,A168,项目清单!F170:F1131)</f>
        <v>6330</v>
      </c>
    </row>
    <row r="169" spans="1:2">
      <c r="A169" s="1" t="s">
        <v>1299</v>
      </c>
      <c r="B169" s="2">
        <f ca="1">SUMIF(项目清单!E171:F1132,A169,项目清单!F171:F1132)</f>
        <v>65833</v>
      </c>
    </row>
    <row r="170" spans="1:2">
      <c r="A170" s="1" t="s">
        <v>1306</v>
      </c>
      <c r="B170" s="2">
        <f ca="1">SUMIF(项目清单!E172:F1133,A170,项目清单!F172:F1133)</f>
        <v>1567</v>
      </c>
    </row>
    <row r="171" spans="1:2">
      <c r="A171" s="1" t="s">
        <v>1313</v>
      </c>
      <c r="B171" s="2">
        <f ca="1">SUMIF(项目清单!E173:F1134,A171,项目清单!F173:F1134)</f>
        <v>419687</v>
      </c>
    </row>
    <row r="172" spans="1:2">
      <c r="A172" s="1" t="s">
        <v>1317</v>
      </c>
      <c r="B172" s="2">
        <f ca="1">SUMIF(项目清单!E174:F1135,A172,项目清单!F174:F1135)</f>
        <v>82292</v>
      </c>
    </row>
    <row r="173" spans="1:2">
      <c r="A173" s="1" t="s">
        <v>1324</v>
      </c>
      <c r="B173" s="2">
        <f ca="1">SUMIF(项目清单!E175:F1136,A173,项目清单!F175:F1136)</f>
        <v>168503</v>
      </c>
    </row>
    <row r="174" spans="1:2">
      <c r="A174" s="1" t="s">
        <v>1339</v>
      </c>
      <c r="B174" s="2">
        <f ca="1">SUMIF(项目清单!E176:F1137,A174,项目清单!F176:F1137)</f>
        <v>367569</v>
      </c>
    </row>
    <row r="175" spans="1:2">
      <c r="A175" s="1" t="s">
        <v>1343</v>
      </c>
      <c r="B175" s="2">
        <f ca="1">SUMIF(项目清单!E177:F1138,A175,项目清单!F177:F1138)</f>
        <v>161292</v>
      </c>
    </row>
    <row r="176" spans="1:2">
      <c r="A176" s="1" t="s">
        <v>3418</v>
      </c>
      <c r="B176" s="2">
        <f ca="1">SUMIF(项目清单!E178:F1139,A176,项目清单!F178:F1139)</f>
        <v>69125</v>
      </c>
    </row>
    <row r="177" spans="1:2">
      <c r="A177" s="1" t="s">
        <v>1350</v>
      </c>
      <c r="B177" s="2">
        <f ca="1">SUMIF(项目清单!E179:F1140,A177,项目清单!F179:F1140)</f>
        <v>6583</v>
      </c>
    </row>
    <row r="178" spans="1:2">
      <c r="A178" s="1" t="s">
        <v>1357</v>
      </c>
      <c r="B178" s="2">
        <f ca="1">SUMIF(项目清单!E180:F1141,A178,项目清单!F180:F1141)</f>
        <v>285964</v>
      </c>
    </row>
    <row r="179" spans="1:2">
      <c r="A179" s="1" t="s">
        <v>1362</v>
      </c>
      <c r="B179" s="2">
        <f ca="1">SUMIF(项目清单!E181:F1142,A179,项目清单!F181:F1142)</f>
        <v>18287</v>
      </c>
    </row>
    <row r="180" spans="1:2">
      <c r="A180" s="1" t="s">
        <v>1366</v>
      </c>
      <c r="B180" s="2">
        <f ca="1">SUMIF(项目清单!E182:F1143,A180,项目清单!F182:F1143)</f>
        <v>82292</v>
      </c>
    </row>
    <row r="181" spans="1:2">
      <c r="A181" s="1" t="s">
        <v>1373</v>
      </c>
      <c r="B181" s="2">
        <f ca="1">SUMIF(项目清单!E183:F1144,A181,项目清单!F183:F1144)</f>
        <v>246876</v>
      </c>
    </row>
    <row r="182" spans="1:2">
      <c r="A182" s="1" t="s">
        <v>1377</v>
      </c>
      <c r="B182" s="2">
        <f ca="1">SUMIF(项目清单!E184:F1145,A182,项目清单!F184:F1145)</f>
        <v>82292</v>
      </c>
    </row>
    <row r="183" spans="1:2">
      <c r="A183" s="1" t="s">
        <v>1381</v>
      </c>
      <c r="B183" s="2">
        <f ca="1">SUMIF(项目清单!E185:F1146,A183,项目清单!F185:F1146)</f>
        <v>329168</v>
      </c>
    </row>
    <row r="184" spans="1:2">
      <c r="A184" s="1" t="s">
        <v>1385</v>
      </c>
      <c r="B184" s="2">
        <f ca="1">SUMIF(项目清单!E186:F1147,A184,项目清单!F186:F1147)</f>
        <v>32917</v>
      </c>
    </row>
    <row r="185" spans="1:2">
      <c r="A185" s="1" t="s">
        <v>1389</v>
      </c>
      <c r="B185" s="2">
        <f ca="1">SUMIF(项目清单!E187:F1148,A185,项目清单!F187:F1148)</f>
        <v>263334</v>
      </c>
    </row>
    <row r="186" spans="1:2">
      <c r="A186" s="1" t="s">
        <v>3421</v>
      </c>
      <c r="B186" s="2">
        <f ca="1">SUMIF(项目清单!E188:F1149,A186,项目清单!F188:F1149)</f>
        <v>2963</v>
      </c>
    </row>
    <row r="187" spans="1:2">
      <c r="A187" s="1" t="s">
        <v>1437</v>
      </c>
      <c r="B187" s="2">
        <f ca="1">SUMIF(项目清单!E189:F1150,A187,项目清单!F189:F1150)</f>
        <v>54855</v>
      </c>
    </row>
    <row r="188" spans="1:2">
      <c r="A188" s="1" t="s">
        <v>1445</v>
      </c>
      <c r="B188" s="2">
        <f ca="1">SUMIF(项目清单!E190:F1151,A188,项目清单!F190:F1151)</f>
        <v>24230</v>
      </c>
    </row>
    <row r="189" spans="1:2">
      <c r="A189" s="1" t="s">
        <v>1452</v>
      </c>
      <c r="B189" s="2">
        <f ca="1">SUMIF(项目清单!E191:F1152,A189,项目清单!F191:F1152)</f>
        <v>32917</v>
      </c>
    </row>
    <row r="190" spans="1:2">
      <c r="A190" s="1" t="s">
        <v>1482</v>
      </c>
      <c r="B190" s="2">
        <f ca="1">SUMIF(项目清单!E192:F1153,A190,项目清单!F192:F1153)</f>
        <v>82292</v>
      </c>
    </row>
    <row r="191" spans="1:2">
      <c r="A191" s="1" t="s">
        <v>3423</v>
      </c>
      <c r="B191" s="2">
        <f ca="1">SUMIF(项目清单!E193:F1154,A191,项目清单!F193:F1154)</f>
        <v>2057</v>
      </c>
    </row>
    <row r="192" spans="1:2">
      <c r="A192" s="1" t="s">
        <v>1593</v>
      </c>
      <c r="B192" s="2">
        <f ca="1">SUMIF(项目清单!E194:F1155,A192,项目清单!F194:F1155)</f>
        <v>82292</v>
      </c>
    </row>
    <row r="193" spans="1:2">
      <c r="A193" s="1" t="s">
        <v>1602</v>
      </c>
      <c r="B193" s="2">
        <f ca="1">SUMIF(项目清单!E195:F1156,A193,项目清单!F195:F1156)</f>
        <v>68654</v>
      </c>
    </row>
    <row r="194" spans="1:2">
      <c r="A194" s="1" t="s">
        <v>1615</v>
      </c>
      <c r="B194" s="2">
        <f ca="1">SUMIF(项目清单!E196:F1157,A194,项目清单!F196:F1157)</f>
        <v>117201</v>
      </c>
    </row>
    <row r="195" spans="1:2">
      <c r="A195" s="1" t="s">
        <v>1624</v>
      </c>
      <c r="B195" s="2">
        <f ca="1">SUMIF(项目清单!E197:F1158,A195,项目清单!F197:F1158)</f>
        <v>246876</v>
      </c>
    </row>
    <row r="196" spans="1:2">
      <c r="A196" s="1" t="s">
        <v>1632</v>
      </c>
      <c r="B196" s="2">
        <f ca="1">SUMIF(项目清单!E198:F1159,A196,项目清单!F198:F1159)</f>
        <v>82292</v>
      </c>
    </row>
    <row r="197" spans="1:2">
      <c r="A197" s="1" t="s">
        <v>1636</v>
      </c>
      <c r="B197" s="2">
        <f ca="1">SUMIF(项目清单!E199:F1160,A197,项目清单!F199:F1160)</f>
        <v>59128</v>
      </c>
    </row>
    <row r="198" spans="1:2">
      <c r="A198" s="1" t="s">
        <v>1655</v>
      </c>
      <c r="B198" s="2">
        <f ca="1">SUMIF(项目清单!E200:F1161,A198,项目清单!F200:F1161)</f>
        <v>49375</v>
      </c>
    </row>
    <row r="199" spans="1:2">
      <c r="A199" s="1" t="s">
        <v>3431</v>
      </c>
      <c r="B199" s="2">
        <f ca="1">SUMIF(项目清单!E201:F1162,A199,项目清单!F201:F1162)</f>
        <v>32917</v>
      </c>
    </row>
    <row r="200" spans="1:2">
      <c r="A200" s="1" t="s">
        <v>1686</v>
      </c>
      <c r="B200" s="2">
        <f ca="1">SUMIF(项目清单!E202:F1163,A200,项目清单!F202:F1163)</f>
        <v>279793</v>
      </c>
    </row>
    <row r="201" spans="1:2">
      <c r="A201" s="1" t="s">
        <v>1691</v>
      </c>
      <c r="B201" s="2">
        <f ca="1">SUMIF(项目清单!E203:F1164,A201,项目清单!F203:F1164)</f>
        <v>82292</v>
      </c>
    </row>
    <row r="202" spans="1:2">
      <c r="A202" s="1" t="s">
        <v>1695</v>
      </c>
      <c r="B202" s="2">
        <f ca="1">SUMIF(项目清单!E204:F1165,A202,项目清单!F204:F1165)</f>
        <v>41146</v>
      </c>
    </row>
    <row r="203" spans="1:2">
      <c r="A203" s="1" t="s">
        <v>1728</v>
      </c>
      <c r="B203" s="2">
        <f ca="1">SUMIF(项目清单!E205:F1166,A203,项目清单!F205:F1166)</f>
        <v>32917</v>
      </c>
    </row>
    <row r="204" spans="1:2">
      <c r="A204" s="1" t="s">
        <v>1732</v>
      </c>
      <c r="B204" s="2">
        <f ca="1">SUMIF(项目清单!E206:F1167,A204,项目清单!F206:F1167)</f>
        <v>82292</v>
      </c>
    </row>
    <row r="205" spans="1:2">
      <c r="A205" s="1" t="s">
        <v>1755</v>
      </c>
      <c r="B205" s="2">
        <f ca="1">SUMIF(项目清单!E207:F1168,A205,项目清单!F207:F1168)</f>
        <v>98750</v>
      </c>
    </row>
    <row r="206" spans="1:2">
      <c r="A206" s="1" t="s">
        <v>1759</v>
      </c>
      <c r="B206" s="2">
        <f ca="1">SUMIF(项目清单!E208:F1169,A206,项目清单!F208:F1169)</f>
        <v>164584</v>
      </c>
    </row>
    <row r="207" spans="1:2">
      <c r="A207" s="1" t="s">
        <v>1773</v>
      </c>
      <c r="B207" s="2">
        <f ca="1">SUMIF(项目清单!E209:F1170,A207,项目清单!F209:F1170)</f>
        <v>85945</v>
      </c>
    </row>
    <row r="208" spans="1:2">
      <c r="A208" s="1" t="s">
        <v>1824</v>
      </c>
      <c r="B208" s="2">
        <f ca="1">SUMIF(项目清单!E210:F1171,A208,项目清单!F210:F1171)</f>
        <v>82292</v>
      </c>
    </row>
    <row r="209" spans="1:2">
      <c r="A209" s="1" t="s">
        <v>1846</v>
      </c>
      <c r="B209" s="2">
        <f ca="1">SUMIF(项目清单!E211:F1172,A209,项目清单!F211:F1172)</f>
        <v>5143</v>
      </c>
    </row>
    <row r="210" spans="1:2">
      <c r="A210" s="1" t="s">
        <v>1877</v>
      </c>
      <c r="B210" s="2">
        <f ca="1">SUMIF(项目清单!E212:F1173,A210,项目清单!F212:F1173)</f>
        <v>32917</v>
      </c>
    </row>
    <row r="211" spans="1:2">
      <c r="A211" s="1" t="s">
        <v>1906</v>
      </c>
      <c r="B211" s="2">
        <f ca="1">SUMIF(项目清单!E213:F1174,A211,项目清单!F213:F1174)</f>
        <v>49375</v>
      </c>
    </row>
    <row r="212" spans="1:2">
      <c r="A212" s="1" t="s">
        <v>1912</v>
      </c>
      <c r="B212" s="2">
        <f ca="1">SUMIF(项目清单!E214:F1175,A212,项目清单!F214:F1175)</f>
        <v>98750</v>
      </c>
    </row>
    <row r="213" spans="1:2">
      <c r="A213" s="1" t="s">
        <v>1923</v>
      </c>
      <c r="B213" s="2">
        <f ca="1">SUMIF(项目清单!E215:F1176,A213,项目清单!F215:F1176)</f>
        <v>98750</v>
      </c>
    </row>
    <row r="214" spans="1:2">
      <c r="A214" s="1" t="s">
        <v>1935</v>
      </c>
      <c r="B214" s="2">
        <f ca="1">SUMIF(项目清单!E216:F1177,A214,项目清单!F216:F1177)</f>
        <v>98750</v>
      </c>
    </row>
    <row r="215" spans="1:2">
      <c r="A215" s="1" t="s">
        <v>1939</v>
      </c>
      <c r="B215" s="2">
        <f ca="1">SUMIF(项目清单!E217:F1178,A215,项目清单!F217:F1178)</f>
        <v>62539</v>
      </c>
    </row>
    <row r="216" spans="1:2">
      <c r="A216" s="1" t="s">
        <v>3435</v>
      </c>
      <c r="B216" s="2">
        <f ca="1">SUMIF(项目清单!E218:F1179,A216,项目清单!F218:F1179)</f>
        <v>118500</v>
      </c>
    </row>
    <row r="217" spans="1:2">
      <c r="A217" s="1" t="s">
        <v>1977</v>
      </c>
      <c r="B217" s="2">
        <f ca="1">SUMIF(项目清单!E219:F1180,A217,项目清单!F219:F1180)</f>
        <v>98750</v>
      </c>
    </row>
    <row r="218" spans="1:2">
      <c r="A218" s="1" t="s">
        <v>3436</v>
      </c>
      <c r="B218" s="2">
        <f ca="1">SUMIF(项目清单!E220:F1181,A218,项目清单!F220:F1181)</f>
        <v>19750</v>
      </c>
    </row>
    <row r="219" spans="1:2">
      <c r="A219" s="1" t="s">
        <v>3143</v>
      </c>
      <c r="B219" s="2">
        <f ca="1">SUMIF(项目清单!E221:F1182,A219,项目清单!F221:F1182)</f>
        <v>27321</v>
      </c>
    </row>
    <row r="220" spans="1:2">
      <c r="A220" s="1" t="s">
        <v>3437</v>
      </c>
      <c r="B220" s="2">
        <f ca="1">SUMIF(项目清单!E222:F1183,A220,项目清单!F222:F1183)</f>
        <v>10863</v>
      </c>
    </row>
    <row r="221" spans="1:2">
      <c r="A221" s="1" t="s">
        <v>3438</v>
      </c>
      <c r="B221" s="2">
        <f ca="1">SUMIF(项目清单!E223:F1184,A221,项目清单!F223:F1184)</f>
        <v>49375</v>
      </c>
    </row>
    <row r="222" spans="1:2">
      <c r="A222" s="1" t="s">
        <v>2019</v>
      </c>
      <c r="B222" s="2">
        <f ca="1">SUMIF(项目清单!E224:F1185,A222,项目清单!F224:F1185)</f>
        <v>29625</v>
      </c>
    </row>
    <row r="223" spans="1:2">
      <c r="A223" s="1" t="s">
        <v>3439</v>
      </c>
      <c r="B223" s="2">
        <f ca="1">SUMIF(项目清单!E225:F1186,A223,项目清单!F225:F1186)</f>
        <v>1646</v>
      </c>
    </row>
    <row r="224" spans="1:2">
      <c r="A224" s="1" t="s">
        <v>2056</v>
      </c>
      <c r="B224" s="2">
        <f ca="1">SUMIF(项目清单!E226:F1187,A224,项目清单!F226:F1187)</f>
        <v>138250</v>
      </c>
    </row>
    <row r="225" spans="1:2">
      <c r="A225" s="1" t="s">
        <v>2085</v>
      </c>
      <c r="B225" s="2">
        <f ca="1">SUMIF(项目清单!E227:F1188,A225,项目清单!F227:F1188)</f>
        <v>49375</v>
      </c>
    </row>
    <row r="226" spans="1:2">
      <c r="A226" s="1" t="s">
        <v>2100</v>
      </c>
      <c r="B226" s="2">
        <f ca="1">SUMIF(项目清单!E228:F1189,A226,项目清单!F228:F1189)</f>
        <v>197500</v>
      </c>
    </row>
    <row r="227" spans="1:2">
      <c r="A227" s="1" t="s">
        <v>3440</v>
      </c>
      <c r="B227" s="2">
        <f ca="1">SUMIF(项目清单!E229:F1190,A227,项目清单!F229:F1190)</f>
        <v>36538</v>
      </c>
    </row>
    <row r="228" spans="1:2">
      <c r="A228" s="1" t="s">
        <v>3442</v>
      </c>
      <c r="B228" s="2">
        <f ca="1">SUMIF(项目清单!E230:F1191,A228,项目清单!F230:F1191)</f>
        <v>68138</v>
      </c>
    </row>
    <row r="229" spans="1:2">
      <c r="A229" s="1" t="s">
        <v>2187</v>
      </c>
      <c r="B229" s="2">
        <f ca="1">SUMIF(项目清单!E231:F1192,A229,项目清单!F231:F1192)</f>
        <v>188613</v>
      </c>
    </row>
    <row r="230" spans="1:2">
      <c r="A230" s="1" t="s">
        <v>3448</v>
      </c>
      <c r="B230" s="2">
        <f ca="1">SUMIF(项目清单!E232:F1193,A230,项目清单!F232:F1193)</f>
        <v>24688</v>
      </c>
    </row>
    <row r="231" spans="1:2">
      <c r="A231" s="1" t="s">
        <v>3577</v>
      </c>
      <c r="B231" s="2">
        <f ca="1">SUMIF(项目清单!E233:F1194,A231,项目清单!F233:F1194)</f>
        <v>9875</v>
      </c>
    </row>
    <row r="232" spans="1:2">
      <c r="A232" s="1" t="s">
        <v>3450</v>
      </c>
      <c r="B232" s="2">
        <f ca="1">SUMIF(项目清单!E234:F1195,A232,项目清单!F234:F1195)</f>
        <v>65175</v>
      </c>
    </row>
    <row r="233" spans="1:2">
      <c r="A233" s="1" t="s">
        <v>2263</v>
      </c>
      <c r="B233" s="2">
        <f ca="1">SUMIF(项目清单!E235:F1196,A233,项目清单!F235:F1196)</f>
        <v>98750</v>
      </c>
    </row>
    <row r="234" spans="1:2">
      <c r="A234" s="1" t="s">
        <v>2350</v>
      </c>
      <c r="B234" s="2">
        <f ca="1">SUMIF(项目清单!E236:F1197,A234,项目清单!F236:F1197)</f>
        <v>148125</v>
      </c>
    </row>
    <row r="235" spans="1:2">
      <c r="A235" s="1" t="s">
        <v>3454</v>
      </c>
      <c r="B235" s="2">
        <f ca="1">SUMIF(项目清单!E237:F1198,A235,项目清单!F237:F1198)</f>
        <v>12344</v>
      </c>
    </row>
    <row r="236" spans="1:2">
      <c r="A236" s="1" t="s">
        <v>3455</v>
      </c>
      <c r="B236" s="2">
        <f ca="1">SUMIF(项目清单!E238:F1199,A236,项目清单!F238:F1199)</f>
        <v>12344</v>
      </c>
    </row>
    <row r="237" spans="1:2">
      <c r="A237" s="1" t="s">
        <v>3456</v>
      </c>
      <c r="B237" s="2">
        <f ca="1">SUMIF(项目清单!E239:F1200,A237,项目清单!F239:F1200)</f>
        <v>12344</v>
      </c>
    </row>
    <row r="238" spans="1:2">
      <c r="A238" s="1" t="s">
        <v>3457</v>
      </c>
      <c r="B238" s="2">
        <f ca="1">SUMIF(项目清单!E240:F1201,A238,项目清单!F240:F1201)</f>
        <v>12344</v>
      </c>
    </row>
    <row r="239" spans="1:2">
      <c r="A239" s="1" t="s">
        <v>2401</v>
      </c>
      <c r="B239" s="2">
        <f ca="1">SUMIF(项目清单!E241:F1202,A239,项目清单!F241:F1202)</f>
        <v>98750</v>
      </c>
    </row>
    <row r="240" spans="1:2">
      <c r="A240" s="1" t="s">
        <v>3460</v>
      </c>
      <c r="B240" s="2">
        <f ca="1">SUMIF(项目清单!E242:F1203,A240,项目清单!F242:F1203)</f>
        <v>28243</v>
      </c>
    </row>
    <row r="241" spans="1:2">
      <c r="A241" s="1" t="s">
        <v>2433</v>
      </c>
      <c r="B241" s="2">
        <f ca="1">SUMIF(项目清单!E243:F1204,A241,项目清单!F243:F1204)</f>
        <v>88875</v>
      </c>
    </row>
    <row r="242" spans="1:2">
      <c r="A242" s="1" t="s">
        <v>3461</v>
      </c>
      <c r="B242" s="2">
        <f ca="1">SUMIF(项目清单!E244:F1205,A242,项目清单!F244:F1205)</f>
        <v>9875</v>
      </c>
    </row>
    <row r="243" spans="1:2">
      <c r="A243" s="1" t="s">
        <v>2438</v>
      </c>
      <c r="B243" s="2">
        <f ca="1">SUMIF(项目清单!E245:F1206,A243,项目清单!F245:F1206)</f>
        <v>33358</v>
      </c>
    </row>
    <row r="244" spans="1:2">
      <c r="A244" s="1" t="s">
        <v>3465</v>
      </c>
      <c r="B244" s="2">
        <f ca="1">SUMIF(项目清单!E246:F1207,A244,项目清单!F246:F1207)</f>
        <v>5761</v>
      </c>
    </row>
    <row r="245" spans="1:2">
      <c r="A245" s="1" t="s">
        <v>2466</v>
      </c>
      <c r="B245" s="2">
        <f ca="1">SUMIF(项目清单!E247:F1208,A245,项目清单!F247:F1208)</f>
        <v>98750</v>
      </c>
    </row>
    <row r="246" spans="1:2">
      <c r="A246" s="1" t="s">
        <v>3466</v>
      </c>
      <c r="B246" s="2">
        <f ca="1">SUMIF(项目清单!E248:F1209,A246,项目清单!F248:F1209)</f>
        <v>39500</v>
      </c>
    </row>
    <row r="247" spans="1:2">
      <c r="A247" s="1" t="s">
        <v>3467</v>
      </c>
      <c r="B247" s="2">
        <f ca="1">SUMIF(项目清单!E249:F1210,A247,项目清单!F249:F1210)</f>
        <v>29625</v>
      </c>
    </row>
    <row r="248" spans="1:2">
      <c r="A248" s="1" t="s">
        <v>3098</v>
      </c>
      <c r="B248" s="2">
        <f ca="1">SUMIF(项目清单!E250:F1211,A248,项目清单!F250:F1211)</f>
        <v>24688</v>
      </c>
    </row>
    <row r="249" spans="1:2">
      <c r="A249" s="1" t="s">
        <v>2511</v>
      </c>
      <c r="B249" s="2">
        <f ca="1">SUMIF(项目清单!E251:F1212,A249,项目清单!F251:F1212)</f>
        <v>246875</v>
      </c>
    </row>
    <row r="250" spans="1:2">
      <c r="A250" s="1" t="s">
        <v>2551</v>
      </c>
      <c r="B250" s="2">
        <f ca="1">SUMIF(项目清单!E252:F1213,A250,项目清单!F252:F1213)</f>
        <v>49375</v>
      </c>
    </row>
    <row r="251" spans="1:2">
      <c r="A251" s="1" t="s">
        <v>2567</v>
      </c>
      <c r="B251" s="2">
        <f ca="1">SUMIF(项目清单!E253:F1214,A251,项目清单!F253:F1214)</f>
        <v>197500</v>
      </c>
    </row>
    <row r="252" spans="1:2">
      <c r="A252" s="1" t="s">
        <v>2580</v>
      </c>
      <c r="B252" s="2">
        <f ca="1">SUMIF(项目清单!E254:F1215,A252,项目清单!F254:F1215)</f>
        <v>98750</v>
      </c>
    </row>
    <row r="253" spans="1:2">
      <c r="A253" s="1" t="s">
        <v>2584</v>
      </c>
      <c r="B253" s="2">
        <f ca="1">SUMIF(项目清单!E255:F1216,A253,项目清单!F255:F1216)</f>
        <v>98750</v>
      </c>
    </row>
    <row r="254" spans="1:2">
      <c r="A254" s="1" t="s">
        <v>2592</v>
      </c>
      <c r="B254" s="2">
        <f ca="1">SUMIF(项目清单!E256:F1217,A254,项目清单!F256:F1217)</f>
        <v>197500</v>
      </c>
    </row>
    <row r="255" spans="1:2">
      <c r="A255" s="1" t="s">
        <v>2602</v>
      </c>
      <c r="B255" s="2">
        <f ca="1">SUMIF(项目清单!E257:F1218,A255,项目清单!F257:F1218)</f>
        <v>98750</v>
      </c>
    </row>
    <row r="256" spans="1:2">
      <c r="A256" s="1" t="s">
        <v>2621</v>
      </c>
      <c r="B256" s="2">
        <f ca="1">SUMIF(项目清单!E258:F1219,A256,项目清单!F258:F1219)</f>
        <v>49375</v>
      </c>
    </row>
    <row r="257" spans="1:2">
      <c r="A257" s="1" t="s">
        <v>2658</v>
      </c>
      <c r="B257" s="2">
        <f ca="1">SUMIF(项目清单!E259:F1220,A257,项目清单!F259:F1220)</f>
        <v>65833</v>
      </c>
    </row>
    <row r="258" spans="1:2">
      <c r="A258" s="1" t="s">
        <v>2666</v>
      </c>
      <c r="B258" s="2">
        <f ca="1">SUMIF(项目清单!E260:F1221,A258,项目清单!F260:F1221)</f>
        <v>197499</v>
      </c>
    </row>
    <row r="259" spans="1:2">
      <c r="A259" s="1" t="s">
        <v>2672</v>
      </c>
      <c r="B259" s="2">
        <f ca="1">SUMIF(项目清单!E261:F1222,A259,项目清单!F261:F1222)</f>
        <v>75238</v>
      </c>
    </row>
    <row r="260" spans="1:2">
      <c r="A260" s="1" t="s">
        <v>2681</v>
      </c>
      <c r="B260" s="2">
        <f ca="1">SUMIF(项目清单!E262:F1223,A260,项目清单!F262:F1223)</f>
        <v>131666</v>
      </c>
    </row>
    <row r="261" spans="1:2">
      <c r="A261" s="1" t="s">
        <v>2686</v>
      </c>
      <c r="B261" s="2">
        <f ca="1">SUMIF(项目清单!E263:F1224,A261,项目清单!F263:F1224)</f>
        <v>125083</v>
      </c>
    </row>
    <row r="262" spans="1:2">
      <c r="A262" s="1" t="s">
        <v>2691</v>
      </c>
      <c r="B262" s="2">
        <f ca="1">SUMIF(项目清单!E264:F1225,A262,项目清单!F264:F1225)</f>
        <v>65833</v>
      </c>
    </row>
    <row r="263" spans="1:2">
      <c r="A263" s="1" t="s">
        <v>2699</v>
      </c>
      <c r="B263" s="2">
        <f ca="1">SUMIF(项目清单!E265:F1226,A263,项目清单!F265:F1226)</f>
        <v>131666</v>
      </c>
    </row>
    <row r="264" spans="1:2">
      <c r="A264" s="1" t="s">
        <v>2708</v>
      </c>
      <c r="B264" s="2">
        <f ca="1">SUMIF(项目清单!E266:F1227,A264,项目清单!F266:F1227)</f>
        <v>65833</v>
      </c>
    </row>
    <row r="265" spans="1:2">
      <c r="A265" s="1" t="s">
        <v>3484</v>
      </c>
      <c r="B265" s="2">
        <f ca="1">SUMIF(项目清单!E267:F1228,A265,项目清单!F267:F1228)</f>
        <v>28216</v>
      </c>
    </row>
    <row r="266" spans="1:2">
      <c r="A266" s="1" t="s">
        <v>2732</v>
      </c>
      <c r="B266" s="2">
        <f ca="1">SUMIF(项目清单!E268:F1229,A266,项目清单!F268:F1229)</f>
        <v>93259</v>
      </c>
    </row>
    <row r="267" spans="1:2">
      <c r="A267" s="1" t="s">
        <v>3494</v>
      </c>
      <c r="B267" s="2">
        <f ca="1">SUMIF(项目清单!E269:F1230,A267,项目清单!F269:F1230)</f>
        <v>26333</v>
      </c>
    </row>
    <row r="268" spans="1:2">
      <c r="A268" s="1" t="s">
        <v>3496</v>
      </c>
      <c r="B268" s="2">
        <f ca="1">SUMIF(项目清单!E270:F1231,A268,项目清单!F270:F1231)</f>
        <v>6583</v>
      </c>
    </row>
    <row r="269" spans="1:2">
      <c r="A269" s="1" t="s">
        <v>2774</v>
      </c>
      <c r="B269" s="2">
        <f ca="1">SUMIF(项目清单!E271:F1232,A269,项目清单!F271:F1232)</f>
        <v>46083</v>
      </c>
    </row>
    <row r="270" spans="1:2">
      <c r="A270" s="1" t="s">
        <v>3497</v>
      </c>
      <c r="B270" s="2">
        <f ca="1">SUMIF(项目清单!E272:F1233,A270,项目清单!F272:F1233)</f>
        <v>19750</v>
      </c>
    </row>
    <row r="271" spans="1:2">
      <c r="A271" s="1" t="s">
        <v>3498</v>
      </c>
      <c r="B271" s="2">
        <f ca="1">SUMIF(项目清单!E273:F1234,A271,项目清单!F273:F1234)</f>
        <v>19750</v>
      </c>
    </row>
    <row r="272" spans="1:2">
      <c r="A272" s="1" t="s">
        <v>2795</v>
      </c>
      <c r="B272" s="2">
        <f ca="1">SUMIF(项目清单!E274:F1235,A272,项目清单!F274:F1235)</f>
        <v>65833</v>
      </c>
    </row>
    <row r="273" spans="1:2">
      <c r="A273" s="1" t="s">
        <v>2799</v>
      </c>
      <c r="B273" s="2">
        <f ca="1">SUMIF(项目清单!E275:F1236,A273,项目清单!F275:F1236)</f>
        <v>18810</v>
      </c>
    </row>
    <row r="274" spans="1:2">
      <c r="A274" s="1" t="s">
        <v>2804</v>
      </c>
      <c r="B274" s="2">
        <f ca="1">SUMIF(项目清单!E276:F1237,A274,项目清单!F276:F1237)</f>
        <v>329165</v>
      </c>
    </row>
    <row r="275" spans="1:2">
      <c r="A275" s="1" t="s">
        <v>2823</v>
      </c>
      <c r="B275" s="2">
        <f ca="1">SUMIF(项目清单!E277:F1238,A275,项目清单!F277:F1238)</f>
        <v>204084</v>
      </c>
    </row>
    <row r="276" spans="1:2">
      <c r="A276" s="1" t="s">
        <v>2845</v>
      </c>
      <c r="B276" s="2">
        <f ca="1">SUMIF(项目清单!E278:F1239,A276,项目清单!F278:F1239)</f>
        <v>49375</v>
      </c>
    </row>
    <row r="277" spans="1:2">
      <c r="A277" s="1" t="s">
        <v>3513</v>
      </c>
      <c r="B277" s="2">
        <f ca="1">SUMIF(项目清单!E279:F1240,A277,项目清单!F279:F1240)</f>
        <v>16458</v>
      </c>
    </row>
    <row r="278" spans="1:2">
      <c r="A278" s="1" t="s">
        <v>3490</v>
      </c>
      <c r="B278" s="2">
        <f ca="1">SUMIF(项目清单!E280:F1241,A278,项目清单!F280:F1241)</f>
        <v>13167</v>
      </c>
    </row>
    <row r="279" spans="1:2">
      <c r="A279" s="1" t="s">
        <v>2913</v>
      </c>
      <c r="B279" s="2">
        <f ca="1">SUMIF(项目清单!E281:F1242,A279,项目清单!F281:F1242)</f>
        <v>65834</v>
      </c>
    </row>
    <row r="280" spans="1:2">
      <c r="A280" s="1" t="s">
        <v>2918</v>
      </c>
      <c r="B280" s="2">
        <f ca="1">SUMIF(项目清单!E282:F1243,A280,项目清单!F282:F1243)</f>
        <v>32917</v>
      </c>
    </row>
    <row r="281" spans="1:2">
      <c r="A281" s="1" t="s">
        <v>2922</v>
      </c>
      <c r="B281" s="2">
        <f ca="1">SUMIF(项目清单!E283:F1244,A281,项目清单!F283:F1244)</f>
        <v>0</v>
      </c>
    </row>
    <row r="282" spans="1:2">
      <c r="A282" s="1" t="s">
        <v>2938</v>
      </c>
      <c r="B282" s="2">
        <f ca="1">SUMIF(项目清单!E284:F1245,A282,项目清单!F284:F1245)</f>
        <v>131668</v>
      </c>
    </row>
    <row r="283" spans="1:2">
      <c r="A283" s="1" t="s">
        <v>2946</v>
      </c>
      <c r="B283" s="2">
        <f ca="1">SUMIF(项目清单!E285:F1246,A283,项目清单!F285:F1246)</f>
        <v>131668</v>
      </c>
    </row>
    <row r="284" spans="1:2">
      <c r="A284" s="1" t="s">
        <v>2969</v>
      </c>
      <c r="B284" s="2">
        <f ca="1">SUMIF(项目清单!E286:F1247,A284,项目清单!F286:F1247)</f>
        <v>0</v>
      </c>
    </row>
    <row r="285" spans="1:2">
      <c r="A285" s="1" t="s">
        <v>2977</v>
      </c>
      <c r="B285" s="2">
        <f ca="1">SUMIF(项目清单!E287:F1248,A285,项目清单!F287:F1248)</f>
        <v>32917</v>
      </c>
    </row>
    <row r="286" spans="2:2">
      <c r="B286">
        <f ca="1">SUM(B2:B285)</f>
        <v>75912683</v>
      </c>
    </row>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标准制修订类汇总（820项）匹配</vt:lpstr>
      <vt:lpstr>标准活动类汇总（133项）</vt:lpstr>
      <vt:lpstr>上限已完成</vt:lpstr>
      <vt:lpstr>系列标准完成</vt:lpstr>
      <vt:lpstr>比例分配协议核对修正</vt:lpstr>
      <vt:lpstr>整合</vt:lpstr>
      <vt:lpstr>徐处测</vt:lpstr>
      <vt:lpstr>项目清单</vt:lpstr>
      <vt:lpstr>公司申报金额汇总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罗小盼</dc:creator>
  <cp:lastModifiedBy>王三文</cp:lastModifiedBy>
  <dcterms:created xsi:type="dcterms:W3CDTF">2006-09-13T11:21:00Z</dcterms:created>
  <dcterms:modified xsi:type="dcterms:W3CDTF">2020-05-25T07:14:51Z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2052-11.8.2.8696</vt:lpwstr>
  </property>
</Properties>
</file>